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<sst xmlns="http://schemas.openxmlformats.org/spreadsheetml/2006/main" count="19318" uniqueCount="1988">
  <si>
    <t>File opened</t>
  </si>
  <si>
    <t>2025-09-30 09:04:54</t>
  </si>
  <si>
    <t>Console s/n</t>
  </si>
  <si>
    <t>68C-022441</t>
  </si>
  <si>
    <t>Console ver</t>
  </si>
  <si>
    <t>Bluestem v.2.1.11</t>
  </si>
  <si>
    <t>Scripts ver</t>
  </si>
  <si>
    <t>2023.02  2.1.11, Jun 2023</t>
  </si>
  <si>
    <t>Head s/n</t>
  </si>
  <si>
    <t>68H-422431</t>
  </si>
  <si>
    <t>Head ver</t>
  </si>
  <si>
    <t>1.4.23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</si>
  <si>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</si>
  <si>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"2.49357", "flowazero": "0.31685", "flowbzero": "0.28943", "chamberpressurezero": "2.62934", "ssa_ref": "38260.9", "ssb_ref": "36366.3"}</t>
  </si>
  <si>
    <t>Factory cal date</t>
  </si>
  <si>
    <t>22 Feb 2023</t>
  </si>
  <si>
    <t>CO2 rangematch</t>
  </si>
  <si>
    <t>Mon Sep 29 09:25</t>
  </si>
  <si>
    <t>H2O rangematch</t>
  </si>
  <si>
    <t>Mon Sep 29 09:33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</si>
  <si>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</si>
  <si>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</si>
  <si>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</si>
  <si>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</si>
  <si>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</si>
  <si>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</si>
  <si>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</si>
  <si>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</si>
  <si>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</si>
  <si>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09:04:54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</si>
  <si>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</si>
  <si>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</si>
  <si>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</si>
  <si>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</si>
  <si>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</si>
  <si>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</si>
  <si>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</si>
  <si>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</si>
  <si>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</si>
  <si>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</si>
  <si>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</si>
  <si>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</si>
  <si>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</si>
  <si>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</si>
  <si>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</si>
  <si>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</si>
  <si>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</si>
  <si>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</si>
  <si>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</si>
  <si>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</si>
  <si>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</si>
  <si>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</si>
  <si>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</si>
  <si>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</si>
  <si>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</si>
  <si>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</si>
  <si>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</si>
  <si>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</si>
  <si>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</si>
  <si>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</si>
  <si>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</si>
  <si>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</si>
  <si>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</si>
  <si>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</si>
  <si>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</si>
  <si>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</si>
  <si>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</si>
  <si>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</si>
  <si>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</si>
  <si>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</si>
  <si>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</si>
  <si>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</si>
  <si>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</si>
  <si>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</si>
  <si>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</si>
  <si>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</si>
  <si>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</si>
  <si>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</si>
  <si>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</si>
  <si>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</si>
  <si>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</si>
  <si>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</si>
  <si>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3.84939 206.832 370.511 592.175 803.076 1009.2 1205.37 1366.98</t>
  </si>
  <si>
    <t>Fs_true</t>
  </si>
  <si>
    <t>0.888987 210.433 389.475 610.037 800.014 1004.38 1200.91 1401.19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</si>
  <si>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</si>
  <si>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</si>
  <si>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</si>
  <si>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</si>
  <si>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</si>
  <si>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</si>
  <si>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</si>
  <si>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</si>
  <si>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</si>
  <si>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</si>
  <si>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</si>
  <si>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</si>
  <si>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</si>
  <si>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</si>
  <si>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</si>
  <si>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</si>
  <si>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</si>
  <si>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</si>
  <si>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</si>
  <si>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</si>
  <si>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</si>
  <si>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</si>
  <si>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</si>
  <si>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</si>
  <si>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</si>
  <si>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</si>
  <si>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</si>
  <si>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</si>
  <si>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</si>
  <si>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</si>
  <si>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</si>
  <si>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</si>
  <si>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</si>
  <si>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</si>
  <si>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</si>
  <si>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</si>
  <si>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</si>
  <si>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</si>
  <si>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</si>
  <si>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</si>
  <si>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</si>
  <si>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</si>
  <si>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</si>
  <si>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</si>
  <si>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</si>
  <si>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</si>
  <si>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</si>
  <si>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</si>
  <si>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</si>
  <si>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</si>
  <si>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</si>
  <si>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</si>
  <si>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</si>
  <si>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</si>
  <si>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</si>
  <si>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</si>
  <si>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</si>
  <si>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</si>
  <si>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</si>
  <si>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</si>
  <si>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</si>
  <si>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</si>
  <si>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</si>
  <si>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</si>
  <si>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</si>
  <si>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</si>
  <si>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</si>
  <si>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</si>
  <si>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</si>
  <si>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</si>
  <si>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</si>
  <si>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</si>
  <si>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</si>
  <si>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</si>
  <si>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</si>
  <si>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</si>
  <si>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</si>
  <si>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</si>
  <si>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</si>
  <si>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</si>
  <si>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</si>
  <si>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</si>
  <si>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</si>
  <si>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</si>
  <si>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</si>
  <si>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</si>
  <si>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</si>
  <si>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</si>
  <si>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</si>
  <si>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</si>
  <si>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</si>
  <si>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</si>
  <si>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</si>
  <si>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</si>
  <si>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</si>
  <si>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</si>
  <si>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</si>
  <si>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</si>
  <si>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</si>
  <si>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</si>
  <si>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</si>
  <si>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</si>
  <si>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</si>
  <si>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</si>
  <si>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</si>
  <si>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</si>
  <si>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</si>
  <si>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</si>
  <si>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</si>
  <si>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</si>
  <si>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</si>
  <si>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</si>
  <si>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</si>
  <si>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</si>
  <si>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</si>
  <si>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</si>
  <si>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</si>
  <si>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</si>
  <si>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</si>
  <si>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</si>
  <si>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</si>
  <si>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</si>
  <si>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</si>
  <si>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</si>
  <si>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</si>
  <si>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</si>
  <si>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</si>
  <si>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</si>
  <si>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</si>
  <si>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</si>
  <si>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</si>
  <si>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</si>
  <si>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</si>
  <si>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</si>
  <si>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</si>
  <si>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</si>
  <si>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</si>
  <si>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</si>
  <si>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</si>
  <si>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</si>
  <si>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</si>
  <si>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</si>
  <si>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</si>
  <si>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</si>
  <si>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</si>
  <si>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</si>
  <si>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</si>
  <si>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</si>
  <si>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</si>
  <si>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</si>
  <si>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</si>
  <si>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</si>
  <si>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</si>
  <si>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</si>
  <si>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</si>
  <si>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</si>
  <si>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</si>
  <si>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</si>
  <si>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</si>
  <si>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</si>
  <si>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</si>
  <si>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</si>
  <si>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</si>
  <si>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</si>
  <si>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</si>
  <si>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</si>
  <si>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</si>
  <si>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</si>
  <si>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</si>
  <si>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</si>
  <si>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</si>
  <si>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</si>
  <si>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</si>
  <si>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</si>
  <si>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</si>
  <si>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</si>
  <si>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</si>
  <si>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</si>
  <si>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</si>
  <si>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</si>
  <si>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</si>
  <si>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</si>
  <si>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</si>
  <si>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</si>
  <si>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</si>
  <si>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</si>
  <si>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</si>
  <si>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</si>
  <si>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</si>
  <si>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</si>
  <si>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</si>
  <si>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</si>
  <si>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</si>
  <si>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</si>
  <si>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</si>
  <si>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</si>
  <si>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</si>
  <si>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</si>
  <si>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</si>
  <si>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</si>
  <si>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</si>
  <si>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</si>
  <si>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</si>
  <si>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</si>
  <si>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</si>
  <si>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</si>
  <si>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</si>
  <si>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</si>
  <si>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</si>
  <si>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</si>
  <si>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</si>
  <si>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</si>
  <si>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</si>
  <si>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</si>
  <si>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</si>
  <si>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</si>
  <si>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</si>
  <si>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</si>
  <si>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</si>
  <si>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</si>
  <si>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</si>
  <si>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</si>
  <si>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</si>
  <si>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</si>
  <si>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</si>
  <si>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</si>
  <si>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</si>
  <si>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</si>
  <si>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</si>
  <si>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</si>
  <si>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</si>
  <si>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</si>
  <si>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</si>
  <si>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</si>
  <si>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</si>
  <si>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</si>
  <si>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</si>
  <si>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</si>
  <si>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</si>
  <si>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</si>
  <si>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</si>
  <si>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</si>
  <si>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</si>
  <si>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</si>
  <si>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</si>
  <si>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</si>
  <si>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</si>
  <si>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</si>
  <si>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</si>
  <si>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</si>
  <si>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</si>
  <si>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</si>
  <si>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</si>
  <si>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</si>
  <si>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</si>
  <si>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</si>
  <si>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</si>
  <si>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</si>
  <si>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</si>
  <si>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</si>
  <si>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</si>
  <si>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</si>
  <si>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</si>
  <si>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</si>
  <si>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</si>
  <si>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</si>
  <si>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</si>
  <si>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</si>
  <si>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</si>
  <si>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</si>
  <si>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</si>
  <si>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</si>
  <si>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</si>
  <si>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</si>
  <si>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</si>
  <si>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</si>
  <si>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</si>
  <si>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</si>
  <si>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</si>
  <si>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</si>
  <si>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</si>
  <si>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</si>
  <si>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</si>
  <si>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</si>
  <si>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</si>
  <si>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</si>
  <si>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</si>
  <si>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</si>
  <si>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</si>
  <si>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</si>
  <si>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</si>
  <si>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</si>
  <si>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</si>
  <si>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</si>
  <si>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</si>
  <si>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</si>
  <si>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</si>
  <si>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</si>
  <si>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</si>
  <si>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</si>
  <si>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</si>
  <si>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</si>
  <si>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</si>
  <si>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</si>
  <si>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</si>
  <si>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</si>
  <si>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</si>
  <si>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</si>
  <si>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</si>
  <si>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</si>
  <si>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</si>
  <si>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</si>
  <si>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</si>
  <si>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</si>
  <si>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</si>
  <si>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</si>
  <si>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</si>
  <si>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</si>
  <si>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</si>
  <si>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</si>
  <si>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</si>
  <si>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</si>
  <si>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</si>
  <si>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</si>
  <si>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</si>
  <si>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</si>
  <si>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</si>
  <si>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</si>
  <si>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</si>
  <si>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</si>
  <si>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</si>
  <si>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</si>
  <si>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</si>
  <si>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</si>
  <si>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</si>
  <si>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</si>
  <si>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</si>
  <si>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</si>
  <si>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</si>
  <si>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</si>
  <si>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</si>
  <si>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</si>
  <si>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</si>
  <si>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</si>
  <si>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</si>
  <si>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</si>
  <si>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</si>
  <si>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</si>
  <si>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20250930 10:40:15</t>
  </si>
  <si>
    <t>10:40:15</t>
  </si>
  <si>
    <t>347</t>
  </si>
  <si>
    <t>albert</t>
  </si>
  <si>
    <t>-</t>
  </si>
  <si>
    <t>0: Broadleaf</t>
  </si>
  <si>
    <t>--:--:--</t>
  </si>
  <si>
    <t>3/3</t>
  </si>
  <si>
    <t>11111111</t>
  </si>
  <si>
    <t>oooooooo</t>
  </si>
  <si>
    <t>on</t>
  </si>
  <si>
    <t>20250930 10:40:20</t>
  </si>
  <si>
    <t>10:40:20</t>
  </si>
  <si>
    <t>2/3</t>
  </si>
  <si>
    <t>20250930 10:40:25</t>
  </si>
  <si>
    <t>10:40:25</t>
  </si>
  <si>
    <t>20250930 10:40:30</t>
  </si>
  <si>
    <t>10:40:30</t>
  </si>
  <si>
    <t>20250930 10:40:35</t>
  </si>
  <si>
    <t>10:40:35</t>
  </si>
  <si>
    <t>20250930 10:40:40</t>
  </si>
  <si>
    <t>10:40:40</t>
  </si>
  <si>
    <t>20250930 10:40:45</t>
  </si>
  <si>
    <t>10:40:45</t>
  </si>
  <si>
    <t>20250930 10:40:50</t>
  </si>
  <si>
    <t>10:40:50</t>
  </si>
  <si>
    <t>20250930 10:40:55</t>
  </si>
  <si>
    <t>10:40:55</t>
  </si>
  <si>
    <t>20250930 10:41:00</t>
  </si>
  <si>
    <t>10:41:00</t>
  </si>
  <si>
    <t>1/3</t>
  </si>
  <si>
    <t>20250930 10:41:05</t>
  </si>
  <si>
    <t>10:41:05</t>
  </si>
  <si>
    <t>20250930 10:41:10</t>
  </si>
  <si>
    <t>10:41:10</t>
  </si>
  <si>
    <t>20250930 10:41:15</t>
  </si>
  <si>
    <t>10:41:15</t>
  </si>
  <si>
    <t>20250930 10:41:20</t>
  </si>
  <si>
    <t>10:41:20</t>
  </si>
  <si>
    <t>20250930 10:41:25</t>
  </si>
  <si>
    <t>10:41:25</t>
  </si>
  <si>
    <t>20250930 10:41:30</t>
  </si>
  <si>
    <t>10:41:30</t>
  </si>
  <si>
    <t>20250930 10:41:35</t>
  </si>
  <si>
    <t>10:41:35</t>
  </si>
  <si>
    <t>20250930 10:41:40</t>
  </si>
  <si>
    <t>10:41:40</t>
  </si>
  <si>
    <t>20250930 10:41:45</t>
  </si>
  <si>
    <t>10:41:45</t>
  </si>
  <si>
    <t>20250930 10:41:50</t>
  </si>
  <si>
    <t>10:41:50</t>
  </si>
  <si>
    <t>20250930 10:41:55</t>
  </si>
  <si>
    <t>10:41:55</t>
  </si>
  <si>
    <t>20250930 10:42:00</t>
  </si>
  <si>
    <t>10:42:00</t>
  </si>
  <si>
    <t>20250930 10:42:05</t>
  </si>
  <si>
    <t>10:42:05</t>
  </si>
  <si>
    <t>0/3</t>
  </si>
  <si>
    <t>20250930 10:42:10</t>
  </si>
  <si>
    <t>10:42:10</t>
  </si>
  <si>
    <t>20250930 10:43:47</t>
  </si>
  <si>
    <t>10:43:47</t>
  </si>
  <si>
    <t>20250930 10:43:52</t>
  </si>
  <si>
    <t>10:43:52</t>
  </si>
  <si>
    <t>20250930 10:43:57</t>
  </si>
  <si>
    <t>10:43:57</t>
  </si>
  <si>
    <t>20250930 10:44:02</t>
  </si>
  <si>
    <t>10:44:02</t>
  </si>
  <si>
    <t>20250930 10:44:07</t>
  </si>
  <si>
    <t>10:44:07</t>
  </si>
  <si>
    <t>20250930 10:44:12</t>
  </si>
  <si>
    <t>10:44:12</t>
  </si>
  <si>
    <t>20250930 10:44:17</t>
  </si>
  <si>
    <t>10:44:17</t>
  </si>
  <si>
    <t>20250930 10:44:22</t>
  </si>
  <si>
    <t>10:44:22</t>
  </si>
  <si>
    <t>20250930 10:44:27</t>
  </si>
  <si>
    <t>10:44:27</t>
  </si>
  <si>
    <t>20250930 10:44:32</t>
  </si>
  <si>
    <t>10:44:32</t>
  </si>
  <si>
    <t>20250930 10:44:37</t>
  </si>
  <si>
    <t>10:44:37</t>
  </si>
  <si>
    <t>20250930 10:44:42</t>
  </si>
  <si>
    <t>10:44:42</t>
  </si>
  <si>
    <t>20250930 10:44:47</t>
  </si>
  <si>
    <t>10:44:47</t>
  </si>
  <si>
    <t>20250930 10:44:52</t>
  </si>
  <si>
    <t>10:44:52</t>
  </si>
  <si>
    <t>20250930 10:44:57</t>
  </si>
  <si>
    <t>10:44:57</t>
  </si>
  <si>
    <t>20250930 10:45:02</t>
  </si>
  <si>
    <t>10:45:02</t>
  </si>
  <si>
    <t>20250930 10:45:07</t>
  </si>
  <si>
    <t>10:45:07</t>
  </si>
  <si>
    <t>20250930 10:45:12</t>
  </si>
  <si>
    <t>10:45:12</t>
  </si>
  <si>
    <t>20250930 10:45:17</t>
  </si>
  <si>
    <t>10:45:17</t>
  </si>
  <si>
    <t>20250930 10:45:22</t>
  </si>
  <si>
    <t>10:45:22</t>
  </si>
  <si>
    <t>20250930 10:45:27</t>
  </si>
  <si>
    <t>10:45:27</t>
  </si>
  <si>
    <t>20250930 10:45:32</t>
  </si>
  <si>
    <t>10:45:32</t>
  </si>
  <si>
    <t>20250930 10:45:37</t>
  </si>
  <si>
    <t>10:45:37</t>
  </si>
  <si>
    <t>20250930 10:45:42</t>
  </si>
  <si>
    <t>10:45:42</t>
  </si>
  <si>
    <t>20250930 10:45:47</t>
  </si>
  <si>
    <t>10:45:47</t>
  </si>
  <si>
    <t>20250930 10:45:52</t>
  </si>
  <si>
    <t>10:45:52</t>
  </si>
  <si>
    <t>20250930 10:45:57</t>
  </si>
  <si>
    <t>10:45:57</t>
  </si>
  <si>
    <t>20250930 10:46:02</t>
  </si>
  <si>
    <t>10:46:02</t>
  </si>
  <si>
    <t>20250930 10:46:07</t>
  </si>
  <si>
    <t>10:46:07</t>
  </si>
  <si>
    <t>20250930 10:46:12</t>
  </si>
  <si>
    <t>10:46:12</t>
  </si>
  <si>
    <t>20250930 10:46:17</t>
  </si>
  <si>
    <t>10:46:17</t>
  </si>
  <si>
    <t>20250930 10:46:22</t>
  </si>
  <si>
    <t>10:46:22</t>
  </si>
  <si>
    <t>20250930 10:46:27</t>
  </si>
  <si>
    <t>10:46:27</t>
  </si>
  <si>
    <t>20250930 10:46:32</t>
  </si>
  <si>
    <t>10:46:32</t>
  </si>
  <si>
    <t>20250930 10:46:37</t>
  </si>
  <si>
    <t>10:46:37</t>
  </si>
  <si>
    <t>20250930 10:46:42</t>
  </si>
  <si>
    <t>10:46:42</t>
  </si>
  <si>
    <t>20250930 10:46:47</t>
  </si>
  <si>
    <t>10:46:47</t>
  </si>
  <si>
    <t>20250930 10:46:52</t>
  </si>
  <si>
    <t>10:46:52</t>
  </si>
  <si>
    <t>20250930 10:46:57</t>
  </si>
  <si>
    <t>10:46:57</t>
  </si>
  <si>
    <t>20250930 10:47:02</t>
  </si>
  <si>
    <t>10:47:02</t>
  </si>
  <si>
    <t>20250930 10:47:07</t>
  </si>
  <si>
    <t>10:47:07</t>
  </si>
  <si>
    <t>20250930 10:47:12</t>
  </si>
  <si>
    <t>10:47:12</t>
  </si>
  <si>
    <t>20250930 10:47:17</t>
  </si>
  <si>
    <t>10:47:17</t>
  </si>
  <si>
    <t>20250930 10:47:22</t>
  </si>
  <si>
    <t>10:47:22</t>
  </si>
  <si>
    <t>20250930 10:47:27</t>
  </si>
  <si>
    <t>10:47:27</t>
  </si>
  <si>
    <t>20250930 10:47:32</t>
  </si>
  <si>
    <t>10:47:32</t>
  </si>
  <si>
    <t>20250930 10:47:37</t>
  </si>
  <si>
    <t>10:47:37</t>
  </si>
  <si>
    <t>20250930 10:47:42</t>
  </si>
  <si>
    <t>10:47:42</t>
  </si>
  <si>
    <t>20250930 10:47:47</t>
  </si>
  <si>
    <t>10:47:47</t>
  </si>
  <si>
    <t>20250930 10:47:52</t>
  </si>
  <si>
    <t>10:47:52</t>
  </si>
  <si>
    <t>20250930 10:47:57</t>
  </si>
  <si>
    <t>10:47:57</t>
  </si>
  <si>
    <t>20250930 10:48:02</t>
  </si>
  <si>
    <t>10:48:02</t>
  </si>
  <si>
    <t>20250930 10:48:07</t>
  </si>
  <si>
    <t>10:48:07</t>
  </si>
  <si>
    <t>20250930 10:48:12</t>
  </si>
  <si>
    <t>10:48:12</t>
  </si>
  <si>
    <t>20250930 10:48:17</t>
  </si>
  <si>
    <t>10:48:17</t>
  </si>
  <si>
    <t>20250930 10:48:22</t>
  </si>
  <si>
    <t>10:48:22</t>
  </si>
  <si>
    <t>20250930 10:48:27</t>
  </si>
  <si>
    <t>10:48:27</t>
  </si>
  <si>
    <t>20250930 10:48:32</t>
  </si>
  <si>
    <t>10:48:32</t>
  </si>
  <si>
    <t>20250930 10:48:37</t>
  </si>
  <si>
    <t>10:48:37</t>
  </si>
  <si>
    <t>20250930 10:48:42</t>
  </si>
  <si>
    <t>10:48:42</t>
  </si>
  <si>
    <t>20250930 10:48:47</t>
  </si>
  <si>
    <t>10:48:47</t>
  </si>
  <si>
    <t>20250930 10:48:52</t>
  </si>
  <si>
    <t>10:48:52</t>
  </si>
  <si>
    <t>20250930 10:48:57</t>
  </si>
  <si>
    <t>10:48:57</t>
  </si>
  <si>
    <t>20250930 10:49:02</t>
  </si>
  <si>
    <t>10:49:02</t>
  </si>
  <si>
    <t>20250930 10:49:07</t>
  </si>
  <si>
    <t>10:49:07</t>
  </si>
  <si>
    <t>20250930 10:49:12</t>
  </si>
  <si>
    <t>10:49:12</t>
  </si>
  <si>
    <t>20250930 10:49:17</t>
  </si>
  <si>
    <t>10:49:17</t>
  </si>
  <si>
    <t>20250930 10:49:22</t>
  </si>
  <si>
    <t>10:49:22</t>
  </si>
  <si>
    <t>20250930 10:49:26</t>
  </si>
  <si>
    <t>10:49:26</t>
  </si>
  <si>
    <t>20250930 10:49:32</t>
  </si>
  <si>
    <t>10:49:32</t>
  </si>
  <si>
    <t>20250930 10:49:36</t>
  </si>
  <si>
    <t>10:49:36</t>
  </si>
  <si>
    <t>20250930 10:49:42</t>
  </si>
  <si>
    <t>10:49:42</t>
  </si>
  <si>
    <t>20250930 11:24:15</t>
  </si>
  <si>
    <t>11:24:15</t>
  </si>
  <si>
    <t>350</t>
  </si>
  <si>
    <t>20250930 11:24:20</t>
  </si>
  <si>
    <t>11:24:20</t>
  </si>
  <si>
    <t>20250930 11:24:25</t>
  </si>
  <si>
    <t>11:24:25</t>
  </si>
  <si>
    <t>20250930 11:24:30</t>
  </si>
  <si>
    <t>11:24:30</t>
  </si>
  <si>
    <t>20250930 11:24:35</t>
  </si>
  <si>
    <t>11:24:35</t>
  </si>
  <si>
    <t>20250930 11:24:40</t>
  </si>
  <si>
    <t>11:24:40</t>
  </si>
  <si>
    <t>20250930 11:24:45</t>
  </si>
  <si>
    <t>11:24:45</t>
  </si>
  <si>
    <t>20250930 11:24:50</t>
  </si>
  <si>
    <t>11:24:50</t>
  </si>
  <si>
    <t>20250930 11:24:55</t>
  </si>
  <si>
    <t>11:24:55</t>
  </si>
  <si>
    <t>20250930 11:25:00</t>
  </si>
  <si>
    <t>11:25:00</t>
  </si>
  <si>
    <t>20250930 11:25:05</t>
  </si>
  <si>
    <t>11:25:05</t>
  </si>
  <si>
    <t>20250930 11:25:10</t>
  </si>
  <si>
    <t>11:25:10</t>
  </si>
  <si>
    <t>20250930 11:25:15</t>
  </si>
  <si>
    <t>11:25:15</t>
  </si>
  <si>
    <t>20250930 11:25:20</t>
  </si>
  <si>
    <t>11:25:20</t>
  </si>
  <si>
    <t>20250930 11:25:25</t>
  </si>
  <si>
    <t>11:25:25</t>
  </si>
  <si>
    <t>20250930 11:25:30</t>
  </si>
  <si>
    <t>11:25:30</t>
  </si>
  <si>
    <t>20250930 11:25:35</t>
  </si>
  <si>
    <t>11:25:35</t>
  </si>
  <si>
    <t>20250930 11:25:40</t>
  </si>
  <si>
    <t>11:25:40</t>
  </si>
  <si>
    <t>20250930 11:25:45</t>
  </si>
  <si>
    <t>11:25:45</t>
  </si>
  <si>
    <t>20250930 11:25:50</t>
  </si>
  <si>
    <t>11:25:50</t>
  </si>
  <si>
    <t>20250930 11:25:55</t>
  </si>
  <si>
    <t>11:25:55</t>
  </si>
  <si>
    <t>20250930 11:26:00</t>
  </si>
  <si>
    <t>11:26:00</t>
  </si>
  <si>
    <t>20250930 11:26:05</t>
  </si>
  <si>
    <t>11:26:05</t>
  </si>
  <si>
    <t>20250930 11:26:10</t>
  </si>
  <si>
    <t>11:26:10</t>
  </si>
  <si>
    <t>20250930 11:27:47</t>
  </si>
  <si>
    <t>11:27:47</t>
  </si>
  <si>
    <t>20250930 11:27:52</t>
  </si>
  <si>
    <t>11:27:52</t>
  </si>
  <si>
    <t>20250930 11:27:57</t>
  </si>
  <si>
    <t>11:27:57</t>
  </si>
  <si>
    <t>20250930 11:28:02</t>
  </si>
  <si>
    <t>11:28:02</t>
  </si>
  <si>
    <t>20250930 11:28:07</t>
  </si>
  <si>
    <t>11:28:07</t>
  </si>
  <si>
    <t>20250930 11:28:12</t>
  </si>
  <si>
    <t>11:28:12</t>
  </si>
  <si>
    <t>20250930 11:28:17</t>
  </si>
  <si>
    <t>11:28:17</t>
  </si>
  <si>
    <t>20250930 11:28:22</t>
  </si>
  <si>
    <t>11:28:22</t>
  </si>
  <si>
    <t>20250930 11:28:27</t>
  </si>
  <si>
    <t>11:28:27</t>
  </si>
  <si>
    <t>20250930 11:28:32</t>
  </si>
  <si>
    <t>11:28:32</t>
  </si>
  <si>
    <t>20250930 11:28:37</t>
  </si>
  <si>
    <t>11:28:37</t>
  </si>
  <si>
    <t>20250930 11:28:42</t>
  </si>
  <si>
    <t>11:28:42</t>
  </si>
  <si>
    <t>20250930 11:28:47</t>
  </si>
  <si>
    <t>11:28:47</t>
  </si>
  <si>
    <t>20250930 11:28:52</t>
  </si>
  <si>
    <t>11:28:52</t>
  </si>
  <si>
    <t>20250930 11:28:57</t>
  </si>
  <si>
    <t>11:28:57</t>
  </si>
  <si>
    <t>20250930 11:29:02</t>
  </si>
  <si>
    <t>11:29:02</t>
  </si>
  <si>
    <t>20250930 11:29:07</t>
  </si>
  <si>
    <t>11:29:07</t>
  </si>
  <si>
    <t>20250930 11:29:12</t>
  </si>
  <si>
    <t>11:29:12</t>
  </si>
  <si>
    <t>20250930 11:29:17</t>
  </si>
  <si>
    <t>11:29:17</t>
  </si>
  <si>
    <t>20250930 11:29:21</t>
  </si>
  <si>
    <t>11:29:21</t>
  </si>
  <si>
    <t>20250930 11:29:26</t>
  </si>
  <si>
    <t>11:29:26</t>
  </si>
  <si>
    <t>20250930 11:29:31</t>
  </si>
  <si>
    <t>11:29:31</t>
  </si>
  <si>
    <t>20250930 11:29:36</t>
  </si>
  <si>
    <t>11:29:36</t>
  </si>
  <si>
    <t>20250930 11:29:41</t>
  </si>
  <si>
    <t>11:29:41</t>
  </si>
  <si>
    <t>20250930 11:29:46</t>
  </si>
  <si>
    <t>11:29:46</t>
  </si>
  <si>
    <t>20250930 11:29:51</t>
  </si>
  <si>
    <t>11:29:51</t>
  </si>
  <si>
    <t>20250930 11:29:56</t>
  </si>
  <si>
    <t>11:29:56</t>
  </si>
  <si>
    <t>20250930 11:30:01</t>
  </si>
  <si>
    <t>11:30:01</t>
  </si>
  <si>
    <t>20250930 11:30:06</t>
  </si>
  <si>
    <t>11:30:06</t>
  </si>
  <si>
    <t>20250930 11:30:11</t>
  </si>
  <si>
    <t>11:30:11</t>
  </si>
  <si>
    <t>20250930 11:30:16</t>
  </si>
  <si>
    <t>11:30:16</t>
  </si>
  <si>
    <t>20250930 11:30:21</t>
  </si>
  <si>
    <t>11:30:21</t>
  </si>
  <si>
    <t>20250930 11:30:26</t>
  </si>
  <si>
    <t>11:30:26</t>
  </si>
  <si>
    <t>20250930 11:30:31</t>
  </si>
  <si>
    <t>11:30:31</t>
  </si>
  <si>
    <t>20250930 11:30:36</t>
  </si>
  <si>
    <t>11:30:36</t>
  </si>
  <si>
    <t>20250930 11:30:41</t>
  </si>
  <si>
    <t>11:30:41</t>
  </si>
  <si>
    <t>20250930 11:30:46</t>
  </si>
  <si>
    <t>11:30:46</t>
  </si>
  <si>
    <t>20250930 11:30:51</t>
  </si>
  <si>
    <t>11:30:51</t>
  </si>
  <si>
    <t>20250930 11:30:56</t>
  </si>
  <si>
    <t>11:30:56</t>
  </si>
  <si>
    <t>20250930 11:31:01</t>
  </si>
  <si>
    <t>11:31:01</t>
  </si>
  <si>
    <t>20250930 11:31:06</t>
  </si>
  <si>
    <t>11:31:06</t>
  </si>
  <si>
    <t>20250930 11:31:11</t>
  </si>
  <si>
    <t>11:31:11</t>
  </si>
  <si>
    <t>20250930 11:31:16</t>
  </si>
  <si>
    <t>11:31:16</t>
  </si>
  <si>
    <t>20250930 11:31:21</t>
  </si>
  <si>
    <t>11:31:21</t>
  </si>
  <si>
    <t>20250930 11:31:26</t>
  </si>
  <si>
    <t>11:31:26</t>
  </si>
  <si>
    <t>20250930 11:31:31</t>
  </si>
  <si>
    <t>11:31:31</t>
  </si>
  <si>
    <t>20250930 11:31:36</t>
  </si>
  <si>
    <t>11:31:36</t>
  </si>
  <si>
    <t>20250930 11:31:41</t>
  </si>
  <si>
    <t>11:31:41</t>
  </si>
  <si>
    <t>20250930 11:31:46</t>
  </si>
  <si>
    <t>11:31:46</t>
  </si>
  <si>
    <t>20250930 11:31:51</t>
  </si>
  <si>
    <t>11:31:51</t>
  </si>
  <si>
    <t>20250930 11:31:56</t>
  </si>
  <si>
    <t>11:31:56</t>
  </si>
  <si>
    <t>20250930 11:32:01</t>
  </si>
  <si>
    <t>11:32:01</t>
  </si>
  <si>
    <t>20250930 11:32:06</t>
  </si>
  <si>
    <t>11:32:06</t>
  </si>
  <si>
    <t>20250930 11:32:11</t>
  </si>
  <si>
    <t>11:32:11</t>
  </si>
  <si>
    <t>20250930 11:32:16</t>
  </si>
  <si>
    <t>11:32:16</t>
  </si>
  <si>
    <t>20250930 11:32:21</t>
  </si>
  <si>
    <t>11:32:21</t>
  </si>
  <si>
    <t>20250930 11:32:26</t>
  </si>
  <si>
    <t>11:32:26</t>
  </si>
  <si>
    <t>20250930 11:32:31</t>
  </si>
  <si>
    <t>11:32:31</t>
  </si>
  <si>
    <t>20250930 11:32:36</t>
  </si>
  <si>
    <t>11:32:36</t>
  </si>
  <si>
    <t>20250930 11:32:41</t>
  </si>
  <si>
    <t>11:32:41</t>
  </si>
  <si>
    <t>20250930 11:32:46</t>
  </si>
  <si>
    <t>11:32:46</t>
  </si>
  <si>
    <t>20250930 11:32:51</t>
  </si>
  <si>
    <t>11:32:51</t>
  </si>
  <si>
    <t>20250930 11:32:56</t>
  </si>
  <si>
    <t>11:32:56</t>
  </si>
  <si>
    <t>20250930 11:33:01</t>
  </si>
  <si>
    <t>11:33:01</t>
  </si>
  <si>
    <t>20250930 11:33:06</t>
  </si>
  <si>
    <t>11:33:06</t>
  </si>
  <si>
    <t>20250930 11:33:11</t>
  </si>
  <si>
    <t>11:33:11</t>
  </si>
  <si>
    <t>20250930 11:33:16</t>
  </si>
  <si>
    <t>11:33:16</t>
  </si>
  <si>
    <t>20250930 11:33:21</t>
  </si>
  <si>
    <t>11:33:21</t>
  </si>
  <si>
    <t>20250930 11:33:26</t>
  </si>
  <si>
    <t>11:33:26</t>
  </si>
  <si>
    <t>20250930 11:33:31</t>
  </si>
  <si>
    <t>11:33:31</t>
  </si>
  <si>
    <t>20250930 11:33:36</t>
  </si>
  <si>
    <t>11:33:36</t>
  </si>
  <si>
    <t>20250930 11:33:41</t>
  </si>
  <si>
    <t>11:33:41</t>
  </si>
  <si>
    <t>20250930 12:18:37</t>
  </si>
  <si>
    <t>12:18:37</t>
  </si>
  <si>
    <t>343</t>
  </si>
  <si>
    <t>20250930 12:18:42</t>
  </si>
  <si>
    <t>12:18:42</t>
  </si>
  <si>
    <t>20250930 12:18:47</t>
  </si>
  <si>
    <t>12:18:47</t>
  </si>
  <si>
    <t>20250930 12:18:52</t>
  </si>
  <si>
    <t>12:18:52</t>
  </si>
  <si>
    <t>20250930 12:18:57</t>
  </si>
  <si>
    <t>12:18:57</t>
  </si>
  <si>
    <t>20250930 12:19:02</t>
  </si>
  <si>
    <t>12:19:02</t>
  </si>
  <si>
    <t>20250930 12:19:07</t>
  </si>
  <si>
    <t>12:19:07</t>
  </si>
  <si>
    <t>20250930 12:19:12</t>
  </si>
  <si>
    <t>12:19:12</t>
  </si>
  <si>
    <t>20250930 12:19:17</t>
  </si>
  <si>
    <t>12:19:17</t>
  </si>
  <si>
    <t>20250930 12:19:22</t>
  </si>
  <si>
    <t>12:19:22</t>
  </si>
  <si>
    <t>20250930 12:19:27</t>
  </si>
  <si>
    <t>12:19:27</t>
  </si>
  <si>
    <t>20250930 12:19:32</t>
  </si>
  <si>
    <t>12:19:32</t>
  </si>
  <si>
    <t>20250930 12:19:37</t>
  </si>
  <si>
    <t>12:19:37</t>
  </si>
  <si>
    <t>20250930 12:19:42</t>
  </si>
  <si>
    <t>12:19:42</t>
  </si>
  <si>
    <t>20250930 12:19:47</t>
  </si>
  <si>
    <t>12:19:47</t>
  </si>
  <si>
    <t>20250930 12:19:52</t>
  </si>
  <si>
    <t>12:19:52</t>
  </si>
  <si>
    <t>20250930 12:19:57</t>
  </si>
  <si>
    <t>12:19:57</t>
  </si>
  <si>
    <t>20250930 12:20:02</t>
  </si>
  <si>
    <t>12:20:02</t>
  </si>
  <si>
    <t>20250930 12:20:07</t>
  </si>
  <si>
    <t>12:20:07</t>
  </si>
  <si>
    <t>20250930 12:20:12</t>
  </si>
  <si>
    <t>12:20:12</t>
  </si>
  <si>
    <t>20250930 12:20:17</t>
  </si>
  <si>
    <t>12:20:17</t>
  </si>
  <si>
    <t>20250930 12:20:22</t>
  </si>
  <si>
    <t>12:20:22</t>
  </si>
  <si>
    <t>20250930 12:20:27</t>
  </si>
  <si>
    <t>12:20:27</t>
  </si>
  <si>
    <t>20250930 12:20:32</t>
  </si>
  <si>
    <t>12:20:32</t>
  </si>
  <si>
    <t>20250930 12:22:09</t>
  </si>
  <si>
    <t>12:22:09</t>
  </si>
  <si>
    <t>20250930 12:22:14</t>
  </si>
  <si>
    <t>12:22:14</t>
  </si>
  <si>
    <t>20250930 12:22:19</t>
  </si>
  <si>
    <t>12:22:19</t>
  </si>
  <si>
    <t>20250930 12:22:24</t>
  </si>
  <si>
    <t>12:22:24</t>
  </si>
  <si>
    <t>20250930 12:22:29</t>
  </si>
  <si>
    <t>12:22:29</t>
  </si>
  <si>
    <t>20250930 12:22:33</t>
  </si>
  <si>
    <t>12:22:33</t>
  </si>
  <si>
    <t>20250930 12:22:38</t>
  </si>
  <si>
    <t>12:22:38</t>
  </si>
  <si>
    <t>20250930 12:22:43</t>
  </si>
  <si>
    <t>12:22:43</t>
  </si>
  <si>
    <t>20250930 12:22:48</t>
  </si>
  <si>
    <t>12:22:48</t>
  </si>
  <si>
    <t>20250930 12:22:53</t>
  </si>
  <si>
    <t>12:22:53</t>
  </si>
  <si>
    <t>20250930 12:22:58</t>
  </si>
  <si>
    <t>12:22:58</t>
  </si>
  <si>
    <t>20250930 12:23:03</t>
  </si>
  <si>
    <t>12:23:03</t>
  </si>
  <si>
    <t>20250930 12:23:08</t>
  </si>
  <si>
    <t>12:23:08</t>
  </si>
  <si>
    <t>20250930 12:23:13</t>
  </si>
  <si>
    <t>12:23:13</t>
  </si>
  <si>
    <t>20250930 12:23:18</t>
  </si>
  <si>
    <t>12:23:18</t>
  </si>
  <si>
    <t>20250930 12:23:23</t>
  </si>
  <si>
    <t>12:23:23</t>
  </si>
  <si>
    <t>20250930 12:23:28</t>
  </si>
  <si>
    <t>12:23:28</t>
  </si>
  <si>
    <t>20250930 12:23:33</t>
  </si>
  <si>
    <t>12:23:33</t>
  </si>
  <si>
    <t>20250930 12:23:38</t>
  </si>
  <si>
    <t>12:23:38</t>
  </si>
  <si>
    <t>20250930 12:23:43</t>
  </si>
  <si>
    <t>12:23:43</t>
  </si>
  <si>
    <t>20250930 12:23:48</t>
  </si>
  <si>
    <t>12:23:48</t>
  </si>
  <si>
    <t>20250930 12:23:53</t>
  </si>
  <si>
    <t>12:23:53</t>
  </si>
  <si>
    <t>20250930 12:23:58</t>
  </si>
  <si>
    <t>12:23:58</t>
  </si>
  <si>
    <t>20250930 12:24:03</t>
  </si>
  <si>
    <t>12:24:03</t>
  </si>
  <si>
    <t>20250930 12:24:08</t>
  </si>
  <si>
    <t>12:24:08</t>
  </si>
  <si>
    <t>20250930 12:24:13</t>
  </si>
  <si>
    <t>12:24:13</t>
  </si>
  <si>
    <t>20250930 12:24:18</t>
  </si>
  <si>
    <t>12:24:18</t>
  </si>
  <si>
    <t>20250930 12:24:23</t>
  </si>
  <si>
    <t>12:24:23</t>
  </si>
  <si>
    <t>20250930 12:24:28</t>
  </si>
  <si>
    <t>12:24:28</t>
  </si>
  <si>
    <t>20250930 12:24:33</t>
  </si>
  <si>
    <t>12:24:33</t>
  </si>
  <si>
    <t>20250930 12:24:38</t>
  </si>
  <si>
    <t>12:24:38</t>
  </si>
  <si>
    <t>20250930 12:24:43</t>
  </si>
  <si>
    <t>12:24:43</t>
  </si>
  <si>
    <t>20250930 12:24:48</t>
  </si>
  <si>
    <t>12:24:48</t>
  </si>
  <si>
    <t>20250930 12:24:53</t>
  </si>
  <si>
    <t>12:24:53</t>
  </si>
  <si>
    <t>20250930 12:24:58</t>
  </si>
  <si>
    <t>12:24:58</t>
  </si>
  <si>
    <t>20250930 12:25:03</t>
  </si>
  <si>
    <t>12:25:03</t>
  </si>
  <si>
    <t>20250930 12:25:08</t>
  </si>
  <si>
    <t>12:25:08</t>
  </si>
  <si>
    <t>20250930 12:25:13</t>
  </si>
  <si>
    <t>12:25:13</t>
  </si>
  <si>
    <t>20250930 12:25:18</t>
  </si>
  <si>
    <t>12:25:18</t>
  </si>
  <si>
    <t>20250930 12:25:23</t>
  </si>
  <si>
    <t>12:25:23</t>
  </si>
  <si>
    <t>20250930 12:25:28</t>
  </si>
  <si>
    <t>12:25:28</t>
  </si>
  <si>
    <t>20250930 12:25:33</t>
  </si>
  <si>
    <t>12:25:33</t>
  </si>
  <si>
    <t>20250930 12:25:38</t>
  </si>
  <si>
    <t>12:25:38</t>
  </si>
  <si>
    <t>20250930 12:25:43</t>
  </si>
  <si>
    <t>12:25:43</t>
  </si>
  <si>
    <t>20250930 12:25:48</t>
  </si>
  <si>
    <t>12:25:48</t>
  </si>
  <si>
    <t>20250930 12:25:53</t>
  </si>
  <si>
    <t>12:25:53</t>
  </si>
  <si>
    <t>20250930 12:25:58</t>
  </si>
  <si>
    <t>12:25:58</t>
  </si>
  <si>
    <t>20250930 12:26:03</t>
  </si>
  <si>
    <t>12:26:03</t>
  </si>
  <si>
    <t>20250930 12:26:08</t>
  </si>
  <si>
    <t>12:26:08</t>
  </si>
  <si>
    <t>20250930 12:26:13</t>
  </si>
  <si>
    <t>12:26:13</t>
  </si>
  <si>
    <t>20250930 12:26:18</t>
  </si>
  <si>
    <t>12:26:18</t>
  </si>
  <si>
    <t>20250930 12:26:23</t>
  </si>
  <si>
    <t>12:26:23</t>
  </si>
  <si>
    <t>20250930 12:26:28</t>
  </si>
  <si>
    <t>12:26:28</t>
  </si>
  <si>
    <t>20250930 12:26:33</t>
  </si>
  <si>
    <t>12:26:33</t>
  </si>
  <si>
    <t>20250930 12:26:38</t>
  </si>
  <si>
    <t>12:26:38</t>
  </si>
  <si>
    <t>20250930 12:26:43</t>
  </si>
  <si>
    <t>12:26:43</t>
  </si>
  <si>
    <t>20250930 12:26:48</t>
  </si>
  <si>
    <t>12:26:48</t>
  </si>
  <si>
    <t>20250930 12:26:53</t>
  </si>
  <si>
    <t>12:26:53</t>
  </si>
  <si>
    <t>20250930 12:26:58</t>
  </si>
  <si>
    <t>12:26:58</t>
  </si>
  <si>
    <t>20250930 12:27:03</t>
  </si>
  <si>
    <t>12:27:03</t>
  </si>
  <si>
    <t>20250930 12:27:08</t>
  </si>
  <si>
    <t>12:27:08</t>
  </si>
  <si>
    <t>20250930 12:27:13</t>
  </si>
  <si>
    <t>12:27:13</t>
  </si>
  <si>
    <t>20250930 12:27:18</t>
  </si>
  <si>
    <t>12:27:18</t>
  </si>
  <si>
    <t>20250930 12:27:23</t>
  </si>
  <si>
    <t>12:27:23</t>
  </si>
  <si>
    <t>20250930 12:27:28</t>
  </si>
  <si>
    <t>12:27:28</t>
  </si>
  <si>
    <t>20250930 12:27:33</t>
  </si>
  <si>
    <t>12:27:33</t>
  </si>
  <si>
    <t>20250930 12:27:38</t>
  </si>
  <si>
    <t>12:27:38</t>
  </si>
  <si>
    <t>20250930 12:27:43</t>
  </si>
  <si>
    <t>12:27:43</t>
  </si>
  <si>
    <t>20250930 12:27:48</t>
  </si>
  <si>
    <t>12:27:48</t>
  </si>
  <si>
    <t>20250930 12:27:53</t>
  </si>
  <si>
    <t>12:27:53</t>
  </si>
  <si>
    <t>20250930 12:27:58</t>
  </si>
  <si>
    <t>12:27:58</t>
  </si>
  <si>
    <t>20250930 12:28:03</t>
  </si>
  <si>
    <t>12:28:03</t>
  </si>
  <si>
    <t>20250930 12:47:47</t>
  </si>
  <si>
    <t>12:47:47</t>
  </si>
  <si>
    <t>366</t>
  </si>
  <si>
    <t>20250930 12:47:52</t>
  </si>
  <si>
    <t>12:47:52</t>
  </si>
  <si>
    <t>20250930 12:47:57</t>
  </si>
  <si>
    <t>12:47:57</t>
  </si>
  <si>
    <t>20250930 12:48:02</t>
  </si>
  <si>
    <t>12:48:02</t>
  </si>
  <si>
    <t>20250930 12:48:07</t>
  </si>
  <si>
    <t>12:48:07</t>
  </si>
  <si>
    <t>20250930 12:48:12</t>
  </si>
  <si>
    <t>12:48:12</t>
  </si>
  <si>
    <t>20250930 12:48:17</t>
  </si>
  <si>
    <t>12:48:17</t>
  </si>
  <si>
    <t>20250930 12:48:22</t>
  </si>
  <si>
    <t>12:48:22</t>
  </si>
  <si>
    <t>20250930 12:48:27</t>
  </si>
  <si>
    <t>12:48:27</t>
  </si>
  <si>
    <t>20250930 12:48:32</t>
  </si>
  <si>
    <t>12:48:32</t>
  </si>
  <si>
    <t>20250930 12:48:37</t>
  </si>
  <si>
    <t>12:48:37</t>
  </si>
  <si>
    <t>20250930 12:48:42</t>
  </si>
  <si>
    <t>12:48:42</t>
  </si>
  <si>
    <t>20250930 12:48:47</t>
  </si>
  <si>
    <t>12:48:47</t>
  </si>
  <si>
    <t>20250930 12:48:52</t>
  </si>
  <si>
    <t>12:48:52</t>
  </si>
  <si>
    <t>20250930 12:48:57</t>
  </si>
  <si>
    <t>12:48:57</t>
  </si>
  <si>
    <t>20250930 12:49:02</t>
  </si>
  <si>
    <t>12:49:02</t>
  </si>
  <si>
    <t>20250930 12:49:07</t>
  </si>
  <si>
    <t>12:49:07</t>
  </si>
  <si>
    <t>20250930 12:49:12</t>
  </si>
  <si>
    <t>12:49:12</t>
  </si>
  <si>
    <t>20250930 12:49:17</t>
  </si>
  <si>
    <t>12:49:17</t>
  </si>
  <si>
    <t>20250930 12:49:22</t>
  </si>
  <si>
    <t>12:49:22</t>
  </si>
  <si>
    <t>20250930 12:49:27</t>
  </si>
  <si>
    <t>12:49:27</t>
  </si>
  <si>
    <t>20250930 12:49:32</t>
  </si>
  <si>
    <t>12:49:32</t>
  </si>
  <si>
    <t>20250930 12:49:37</t>
  </si>
  <si>
    <t>12:49:37</t>
  </si>
  <si>
    <t>20250930 12:49:42</t>
  </si>
  <si>
    <t>12:49:42</t>
  </si>
  <si>
    <t>20250930 12:51:19</t>
  </si>
  <si>
    <t>12:51:19</t>
  </si>
  <si>
    <t>20250930 12:51:24</t>
  </si>
  <si>
    <t>12:51:24</t>
  </si>
  <si>
    <t>20250930 12:51:29</t>
  </si>
  <si>
    <t>12:51:29</t>
  </si>
  <si>
    <t>20250930 12:51:34</t>
  </si>
  <si>
    <t>12:51:34</t>
  </si>
  <si>
    <t>20250930 12:51:39</t>
  </si>
  <si>
    <t>12:51:39</t>
  </si>
  <si>
    <t>20250930 12:51:44</t>
  </si>
  <si>
    <t>12:51:44</t>
  </si>
  <si>
    <t>20250930 12:51:49</t>
  </si>
  <si>
    <t>12:51:49</t>
  </si>
  <si>
    <t>20250930 12:51:54</t>
  </si>
  <si>
    <t>12:51:54</t>
  </si>
  <si>
    <t>20250930 12:51:59</t>
  </si>
  <si>
    <t>12:51:59</t>
  </si>
  <si>
    <t>20250930 12:52:04</t>
  </si>
  <si>
    <t>12:52:04</t>
  </si>
  <si>
    <t>20250930 12:52:09</t>
  </si>
  <si>
    <t>12:52:09</t>
  </si>
  <si>
    <t>20250930 12:52:14</t>
  </si>
  <si>
    <t>12:52:14</t>
  </si>
  <si>
    <t>20250930 12:52:19</t>
  </si>
  <si>
    <t>12:52:19</t>
  </si>
  <si>
    <t>20250930 12:52:24</t>
  </si>
  <si>
    <t>12:52:24</t>
  </si>
  <si>
    <t>20250930 12:52:29</t>
  </si>
  <si>
    <t>12:52:29</t>
  </si>
  <si>
    <t>20250930 12:52:34</t>
  </si>
  <si>
    <t>12:52:34</t>
  </si>
  <si>
    <t>20250930 12:52:39</t>
  </si>
  <si>
    <t>12:52:39</t>
  </si>
  <si>
    <t>20250930 12:52:44</t>
  </si>
  <si>
    <t>12:52:44</t>
  </si>
  <si>
    <t>20250930 12:52:49</t>
  </si>
  <si>
    <t>12:52:49</t>
  </si>
  <si>
    <t>20250930 12:52:54</t>
  </si>
  <si>
    <t>12:52:54</t>
  </si>
  <si>
    <t>20250930 12:52:59</t>
  </si>
  <si>
    <t>12:52:59</t>
  </si>
  <si>
    <t>20250930 12:53:04</t>
  </si>
  <si>
    <t>12:53:04</t>
  </si>
  <si>
    <t>20250930 12:53:09</t>
  </si>
  <si>
    <t>12:53:09</t>
  </si>
  <si>
    <t>20250930 12:53:14</t>
  </si>
  <si>
    <t>12:53:14</t>
  </si>
  <si>
    <t>20250930 12:53:19</t>
  </si>
  <si>
    <t>12:53:19</t>
  </si>
  <si>
    <t>20250930 12:53:24</t>
  </si>
  <si>
    <t>12:53:24</t>
  </si>
  <si>
    <t>20250930 12:53:29</t>
  </si>
  <si>
    <t>12:53:29</t>
  </si>
  <si>
    <t>20250930 12:53:34</t>
  </si>
  <si>
    <t>12:53:34</t>
  </si>
  <si>
    <t>20250930 12:53:39</t>
  </si>
  <si>
    <t>12:53:39</t>
  </si>
  <si>
    <t>20250930 12:53:44</t>
  </si>
  <si>
    <t>12:53:44</t>
  </si>
  <si>
    <t>20250930 12:53:49</t>
  </si>
  <si>
    <t>12:53:49</t>
  </si>
  <si>
    <t>20250930 12:53:54</t>
  </si>
  <si>
    <t>12:53:54</t>
  </si>
  <si>
    <t>20250930 12:53:59</t>
  </si>
  <si>
    <t>12:53:59</t>
  </si>
  <si>
    <t>20250930 12:54:04</t>
  </si>
  <si>
    <t>12:54:04</t>
  </si>
  <si>
    <t>20250930 12:54:09</t>
  </si>
  <si>
    <t>12:54:09</t>
  </si>
  <si>
    <t>20250930 12:54:14</t>
  </si>
  <si>
    <t>12:54:14</t>
  </si>
  <si>
    <t>20250930 12:54:19</t>
  </si>
  <si>
    <t>12:54:19</t>
  </si>
  <si>
    <t>20250930 12:54:24</t>
  </si>
  <si>
    <t>12:54:24</t>
  </si>
  <si>
    <t>20250930 12:54:29</t>
  </si>
  <si>
    <t>12:54:29</t>
  </si>
  <si>
    <t>20250930 12:54:34</t>
  </si>
  <si>
    <t>12:54:34</t>
  </si>
  <si>
    <t>20250930 12:54:39</t>
  </si>
  <si>
    <t>12:54:39</t>
  </si>
  <si>
    <t>20250930 12:54:44</t>
  </si>
  <si>
    <t>12:54:44</t>
  </si>
  <si>
    <t>20250930 12:54:49</t>
  </si>
  <si>
    <t>12:54:49</t>
  </si>
  <si>
    <t>20250930 12:54:54</t>
  </si>
  <si>
    <t>12:54:54</t>
  </si>
  <si>
    <t>20250930 12:54:59</t>
  </si>
  <si>
    <t>12:54:59</t>
  </si>
  <si>
    <t>20250930 12:55:04</t>
  </si>
  <si>
    <t>12:55:04</t>
  </si>
  <si>
    <t>20250930 12:55:09</t>
  </si>
  <si>
    <t>12:55:09</t>
  </si>
  <si>
    <t>20250930 12:55:14</t>
  </si>
  <si>
    <t>12:55:14</t>
  </si>
  <si>
    <t>20250930 12:55:19</t>
  </si>
  <si>
    <t>12:55:19</t>
  </si>
  <si>
    <t>20250930 12:55:24</t>
  </si>
  <si>
    <t>12:55:24</t>
  </si>
  <si>
    <t>20250930 12:55:29</t>
  </si>
  <si>
    <t>12:55:29</t>
  </si>
  <si>
    <t>20250930 12:55:34</t>
  </si>
  <si>
    <t>12:55:34</t>
  </si>
  <si>
    <t>20250930 12:55:39</t>
  </si>
  <si>
    <t>12:55:39</t>
  </si>
  <si>
    <t>20250930 12:55:44</t>
  </si>
  <si>
    <t>12:55:44</t>
  </si>
  <si>
    <t>20250930 12:55:49</t>
  </si>
  <si>
    <t>12:55:49</t>
  </si>
  <si>
    <t>20250930 12:55:54</t>
  </si>
  <si>
    <t>12:55:54</t>
  </si>
  <si>
    <t>20250930 12:55:59</t>
  </si>
  <si>
    <t>12:55:59</t>
  </si>
  <si>
    <t>20250930 12:56:04</t>
  </si>
  <si>
    <t>12:56:04</t>
  </si>
  <si>
    <t>20250930 12:56:09</t>
  </si>
  <si>
    <t>12:56:09</t>
  </si>
  <si>
    <t>20250930 12:56:14</t>
  </si>
  <si>
    <t>12:56:14</t>
  </si>
  <si>
    <t>20250930 12:56:19</t>
  </si>
  <si>
    <t>12:56:19</t>
  </si>
  <si>
    <t>20250930 12:56:24</t>
  </si>
  <si>
    <t>12:56:24</t>
  </si>
  <si>
    <t>20250930 12:56:29</t>
  </si>
  <si>
    <t>12:56:29</t>
  </si>
  <si>
    <t>20250930 12:56:34</t>
  </si>
  <si>
    <t>12:56:34</t>
  </si>
  <si>
    <t>20250930 12:56:39</t>
  </si>
  <si>
    <t>12:56:39</t>
  </si>
  <si>
    <t>20250930 12:56:44</t>
  </si>
  <si>
    <t>12:56:44</t>
  </si>
  <si>
    <t>20250930 12:56:49</t>
  </si>
  <si>
    <t>12:56:49</t>
  </si>
  <si>
    <t>20250930 12:56:54</t>
  </si>
  <si>
    <t>12:56:54</t>
  </si>
  <si>
    <t>20250930 12:56:59</t>
  </si>
  <si>
    <t>12:56:59</t>
  </si>
  <si>
    <t>20250930 12:57:04</t>
  </si>
  <si>
    <t>12:57:04</t>
  </si>
  <si>
    <t>20250930 12:57:09</t>
  </si>
  <si>
    <t>12:57:09</t>
  </si>
  <si>
    <t>20250930 12:57:14</t>
  </si>
  <si>
    <t>12:57:14</t>
  </si>
  <si>
    <t>20250930 13:30:30</t>
  </si>
  <si>
    <t>13:30:30</t>
  </si>
  <si>
    <t>384</t>
  </si>
  <si>
    <t>20250930 13:30:35</t>
  </si>
  <si>
    <t>13:30:35</t>
  </si>
  <si>
    <t>20250930 13:30:40</t>
  </si>
  <si>
    <t>13:30:40</t>
  </si>
  <si>
    <t>20250930 13:30:45</t>
  </si>
  <si>
    <t>13:30:45</t>
  </si>
  <si>
    <t>20250930 13:30:50</t>
  </si>
  <si>
    <t>13:30:50</t>
  </si>
  <si>
    <t>20250930 13:30:55</t>
  </si>
  <si>
    <t>13:30:55</t>
  </si>
  <si>
    <t>20250930 13:31:00</t>
  </si>
  <si>
    <t>13:31:00</t>
  </si>
  <si>
    <t>20250930 13:31:05</t>
  </si>
  <si>
    <t>13:31:05</t>
  </si>
  <si>
    <t>20250930 13:31:10</t>
  </si>
  <si>
    <t>13:31:10</t>
  </si>
  <si>
    <t>20250930 13:31:15</t>
  </si>
  <si>
    <t>13:31:15</t>
  </si>
  <si>
    <t>20250930 13:31:20</t>
  </si>
  <si>
    <t>13:31:20</t>
  </si>
  <si>
    <t>20250930 13:31:25</t>
  </si>
  <si>
    <t>13:31:25</t>
  </si>
  <si>
    <t>20250930 13:31:30</t>
  </si>
  <si>
    <t>13:31:30</t>
  </si>
  <si>
    <t>20250930 13:31:35</t>
  </si>
  <si>
    <t>13:31:35</t>
  </si>
  <si>
    <t>20250930 13:31:40</t>
  </si>
  <si>
    <t>13:31:40</t>
  </si>
  <si>
    <t>20250930 13:31:45</t>
  </si>
  <si>
    <t>13:31:45</t>
  </si>
  <si>
    <t>20250930 13:31:50</t>
  </si>
  <si>
    <t>13:31:50</t>
  </si>
  <si>
    <t>20250930 13:31:55</t>
  </si>
  <si>
    <t>13:31:55</t>
  </si>
  <si>
    <t>20250930 13:32:00</t>
  </si>
  <si>
    <t>13:32:00</t>
  </si>
  <si>
    <t>20250930 13:32:05</t>
  </si>
  <si>
    <t>13:32:05</t>
  </si>
  <si>
    <t>20250930 13:32:10</t>
  </si>
  <si>
    <t>13:32:10</t>
  </si>
  <si>
    <t>20250930 13:32:15</t>
  </si>
  <si>
    <t>13:32:15</t>
  </si>
  <si>
    <t>20250930 13:32:20</t>
  </si>
  <si>
    <t>13:32:20</t>
  </si>
  <si>
    <t>20250930 13:32:25</t>
  </si>
  <si>
    <t>13:32:25</t>
  </si>
  <si>
    <t>20250930 13:34:02</t>
  </si>
  <si>
    <t>13:34:02</t>
  </si>
  <si>
    <t>20250930 13:34:07</t>
  </si>
  <si>
    <t>13:34:07</t>
  </si>
  <si>
    <t>20250930 13:34:12</t>
  </si>
  <si>
    <t>13:34:12</t>
  </si>
  <si>
    <t>20250930 13:34:17</t>
  </si>
  <si>
    <t>13:34:17</t>
  </si>
  <si>
    <t>20250930 13:34:22</t>
  </si>
  <si>
    <t>13:34:22</t>
  </si>
  <si>
    <t>20250930 13:34:27</t>
  </si>
  <si>
    <t>13:34:27</t>
  </si>
  <si>
    <t>20250930 13:34:32</t>
  </si>
  <si>
    <t>13:34:32</t>
  </si>
  <si>
    <t>20250930 13:34:37</t>
  </si>
  <si>
    <t>13:34:37</t>
  </si>
  <si>
    <t>20250930 13:34:42</t>
  </si>
  <si>
    <t>13:34:42</t>
  </si>
  <si>
    <t>20250930 13:34:47</t>
  </si>
  <si>
    <t>13:34:47</t>
  </si>
  <si>
    <t>20250930 13:34:52</t>
  </si>
  <si>
    <t>13:34:52</t>
  </si>
  <si>
    <t>20250930 13:34:57</t>
  </si>
  <si>
    <t>13:34:57</t>
  </si>
  <si>
    <t>20250930 13:35:02</t>
  </si>
  <si>
    <t>13:35:02</t>
  </si>
  <si>
    <t>20250930 13:35:07</t>
  </si>
  <si>
    <t>13:35:07</t>
  </si>
  <si>
    <t>20250930 13:35:11</t>
  </si>
  <si>
    <t>13:35:11</t>
  </si>
  <si>
    <t>20250930 13:35:16</t>
  </si>
  <si>
    <t>13:35:16</t>
  </si>
  <si>
    <t>20250930 13:35:21</t>
  </si>
  <si>
    <t>13:35:21</t>
  </si>
  <si>
    <t>20250930 13:35:26</t>
  </si>
  <si>
    <t>13:35:26</t>
  </si>
  <si>
    <t>20250930 13:35:31</t>
  </si>
  <si>
    <t>13:35:31</t>
  </si>
  <si>
    <t>20250930 13:35:36</t>
  </si>
  <si>
    <t>13:35:36</t>
  </si>
  <si>
    <t>20250930 13:35:41</t>
  </si>
  <si>
    <t>13:35:41</t>
  </si>
  <si>
    <t>20250930 13:35:46</t>
  </si>
  <si>
    <t>13:35:46</t>
  </si>
  <si>
    <t>20250930 13:35:51</t>
  </si>
  <si>
    <t>13:35:51</t>
  </si>
  <si>
    <t>20250930 13:35:56</t>
  </si>
  <si>
    <t>13:35:56</t>
  </si>
  <si>
    <t>20250930 13:36:01</t>
  </si>
  <si>
    <t>13:36:01</t>
  </si>
  <si>
    <t>20250930 13:36:06</t>
  </si>
  <si>
    <t>13:36:06</t>
  </si>
  <si>
    <t>20250930 13:36:11</t>
  </si>
  <si>
    <t>13:36:11</t>
  </si>
  <si>
    <t>20250930 13:36:16</t>
  </si>
  <si>
    <t>13:36:16</t>
  </si>
  <si>
    <t>20250930 13:36:21</t>
  </si>
  <si>
    <t>13:36:21</t>
  </si>
  <si>
    <t>20250930 13:36:26</t>
  </si>
  <si>
    <t>13:36:26</t>
  </si>
  <si>
    <t>20250930 13:36:31</t>
  </si>
  <si>
    <t>13:36:31</t>
  </si>
  <si>
    <t>20250930 13:36:36</t>
  </si>
  <si>
    <t>13:36:36</t>
  </si>
  <si>
    <t>20250930 13:36:41</t>
  </si>
  <si>
    <t>13:36:41</t>
  </si>
  <si>
    <t>20250930 13:36:46</t>
  </si>
  <si>
    <t>13:36:46</t>
  </si>
  <si>
    <t>20250930 13:36:51</t>
  </si>
  <si>
    <t>13:36:51</t>
  </si>
  <si>
    <t>20250930 13:36:56</t>
  </si>
  <si>
    <t>13:36:56</t>
  </si>
  <si>
    <t>20250930 13:37:01</t>
  </si>
  <si>
    <t>13:37:01</t>
  </si>
  <si>
    <t>20250930 13:37:06</t>
  </si>
  <si>
    <t>13:37:06</t>
  </si>
  <si>
    <t>20250930 13:37:11</t>
  </si>
  <si>
    <t>13:37:11</t>
  </si>
  <si>
    <t>20250930 13:37:16</t>
  </si>
  <si>
    <t>13:37:16</t>
  </si>
  <si>
    <t>20250930 13:37:21</t>
  </si>
  <si>
    <t>13:37:21</t>
  </si>
  <si>
    <t>20250930 13:37:26</t>
  </si>
  <si>
    <t>13:37:26</t>
  </si>
  <si>
    <t>20250930 13:37:31</t>
  </si>
  <si>
    <t>13:37:31</t>
  </si>
  <si>
    <t>20250930 13:37:36</t>
  </si>
  <si>
    <t>13:37:36</t>
  </si>
  <si>
    <t>20250930 13:37:41</t>
  </si>
  <si>
    <t>13:37:41</t>
  </si>
  <si>
    <t>20250930 13:37:46</t>
  </si>
  <si>
    <t>13:37:46</t>
  </si>
  <si>
    <t>20250930 13:37:51</t>
  </si>
  <si>
    <t>13:37:51</t>
  </si>
  <si>
    <t>20250930 13:37:56</t>
  </si>
  <si>
    <t>13:37:56</t>
  </si>
  <si>
    <t>20250930 13:38:01</t>
  </si>
  <si>
    <t>13:38:01</t>
  </si>
  <si>
    <t>20250930 13:38:06</t>
  </si>
  <si>
    <t>13:38:06</t>
  </si>
  <si>
    <t>20250930 13:38:11</t>
  </si>
  <si>
    <t>13:38:11</t>
  </si>
  <si>
    <t>20250930 13:38:16</t>
  </si>
  <si>
    <t>13:38:16</t>
  </si>
  <si>
    <t>20250930 13:38:21</t>
  </si>
  <si>
    <t>13:38:21</t>
  </si>
  <si>
    <t>20250930 13:38:26</t>
  </si>
  <si>
    <t>13:38:26</t>
  </si>
  <si>
    <t>20250930 13:38:31</t>
  </si>
  <si>
    <t>13:38:31</t>
  </si>
  <si>
    <t>20250930 13:38:36</t>
  </si>
  <si>
    <t>13:38:36</t>
  </si>
  <si>
    <t>20250930 13:38:41</t>
  </si>
  <si>
    <t>13:38:41</t>
  </si>
  <si>
    <t>20250930 13:38:46</t>
  </si>
  <si>
    <t>13:38:46</t>
  </si>
  <si>
    <t>20250930 13:38:51</t>
  </si>
  <si>
    <t>13:38:51</t>
  </si>
  <si>
    <t>20250930 13:38:56</t>
  </si>
  <si>
    <t>13:38:56</t>
  </si>
  <si>
    <t>20250930 13:39:01</t>
  </si>
  <si>
    <t>13:39:01</t>
  </si>
  <si>
    <t>20250930 13:39:06</t>
  </si>
  <si>
    <t>13:39:06</t>
  </si>
  <si>
    <t>20250930 13:39:11</t>
  </si>
  <si>
    <t>13:39:11</t>
  </si>
  <si>
    <t>20250930 13:39:16</t>
  </si>
  <si>
    <t>13:39:16</t>
  </si>
  <si>
    <t>20250930 13:39:21</t>
  </si>
  <si>
    <t>13:39:21</t>
  </si>
  <si>
    <t>20250930 13:39:26</t>
  </si>
  <si>
    <t>13:39:26</t>
  </si>
  <si>
    <t>20250930 13:39:31</t>
  </si>
  <si>
    <t>13:39:31</t>
  </si>
  <si>
    <t>20250930 13:39:36</t>
  </si>
  <si>
    <t>13:39:36</t>
  </si>
  <si>
    <t>20250930 13:39:41</t>
  </si>
  <si>
    <t>13:39:41</t>
  </si>
  <si>
    <t>20250930 13:39:46</t>
  </si>
  <si>
    <t>13:39:46</t>
  </si>
  <si>
    <t>20250930 13:39:51</t>
  </si>
  <si>
    <t>13:39:51</t>
  </si>
  <si>
    <t>20250930 13:39:56</t>
  </si>
  <si>
    <t>13:39:56</t>
  </si>
  <si>
    <t>20250930 14:14:05</t>
  </si>
  <si>
    <t>14:14:05</t>
  </si>
  <si>
    <t>96</t>
  </si>
  <si>
    <t>20250930 14:14:10</t>
  </si>
  <si>
    <t>14:14:10</t>
  </si>
  <si>
    <t>20250930 14:14:15</t>
  </si>
  <si>
    <t>14:14:15</t>
  </si>
  <si>
    <t>20250930 14:14:20</t>
  </si>
  <si>
    <t>14:14:20</t>
  </si>
  <si>
    <t>20250930 14:14:25</t>
  </si>
  <si>
    <t>14:14:25</t>
  </si>
  <si>
    <t>20250930 14:14:30</t>
  </si>
  <si>
    <t>14:14:30</t>
  </si>
  <si>
    <t>20250930 14:14:35</t>
  </si>
  <si>
    <t>14:14:35</t>
  </si>
  <si>
    <t>20250930 14:14:40</t>
  </si>
  <si>
    <t>14:14:40</t>
  </si>
  <si>
    <t>20250930 14:14:45</t>
  </si>
  <si>
    <t>14:14:45</t>
  </si>
  <si>
    <t>20250930 14:14:50</t>
  </si>
  <si>
    <t>14:14:50</t>
  </si>
  <si>
    <t>20250930 14:14:55</t>
  </si>
  <si>
    <t>14:14:55</t>
  </si>
  <si>
    <t>20250930 14:15:00</t>
  </si>
  <si>
    <t>14:15:00</t>
  </si>
  <si>
    <t>20250930 14:15:05</t>
  </si>
  <si>
    <t>14:15:05</t>
  </si>
  <si>
    <t>20250930 14:15:10</t>
  </si>
  <si>
    <t>14:15:10</t>
  </si>
  <si>
    <t>20250930 14:15:15</t>
  </si>
  <si>
    <t>14:15:15</t>
  </si>
  <si>
    <t>20250930 14:15:20</t>
  </si>
  <si>
    <t>14:15:20</t>
  </si>
  <si>
    <t>20250930 14:15:25</t>
  </si>
  <si>
    <t>14:15:25</t>
  </si>
  <si>
    <t>20250930 14:15:30</t>
  </si>
  <si>
    <t>14:15:30</t>
  </si>
  <si>
    <t>20250930 14:15:35</t>
  </si>
  <si>
    <t>14:15:35</t>
  </si>
  <si>
    <t>20250930 14:15:40</t>
  </si>
  <si>
    <t>14:15:40</t>
  </si>
  <si>
    <t>20250930 14:15:45</t>
  </si>
  <si>
    <t>14:15:45</t>
  </si>
  <si>
    <t>20250930 14:15:50</t>
  </si>
  <si>
    <t>14:15:50</t>
  </si>
  <si>
    <t>20250930 14:15:55</t>
  </si>
  <si>
    <t>14:15:55</t>
  </si>
  <si>
    <t>20250930 14:16:00</t>
  </si>
  <si>
    <t>14:16:00</t>
  </si>
  <si>
    <t>20250930 14:17:37</t>
  </si>
  <si>
    <t>14:17:37</t>
  </si>
  <si>
    <t>20250930 14:17:42</t>
  </si>
  <si>
    <t>14:17:42</t>
  </si>
  <si>
    <t>20250930 14:17:47</t>
  </si>
  <si>
    <t>14:17:47</t>
  </si>
  <si>
    <t>20250930 14:17:52</t>
  </si>
  <si>
    <t>14:17:52</t>
  </si>
  <si>
    <t>20250930 14:17:57</t>
  </si>
  <si>
    <t>14:17:57</t>
  </si>
  <si>
    <t>20250930 14:18:02</t>
  </si>
  <si>
    <t>14:18:02</t>
  </si>
  <si>
    <t>20250930 14:18:07</t>
  </si>
  <si>
    <t>14:18:07</t>
  </si>
  <si>
    <t>20250930 14:18:12</t>
  </si>
  <si>
    <t>14:18:12</t>
  </si>
  <si>
    <t>20250930 14:18:17</t>
  </si>
  <si>
    <t>14:18:17</t>
  </si>
  <si>
    <t>20250930 14:18:22</t>
  </si>
  <si>
    <t>14:18:22</t>
  </si>
  <si>
    <t>20250930 14:18:27</t>
  </si>
  <si>
    <t>14:18:27</t>
  </si>
  <si>
    <t>20250930 14:18:32</t>
  </si>
  <si>
    <t>14:18:32</t>
  </si>
  <si>
    <t>20250930 14:18:37</t>
  </si>
  <si>
    <t>14:18:37</t>
  </si>
  <si>
    <t>20250930 14:18:41</t>
  </si>
  <si>
    <t>14:18:41</t>
  </si>
  <si>
    <t>20250930 14:18:46</t>
  </si>
  <si>
    <t>14:18:46</t>
  </si>
  <si>
    <t>20250930 14:18:51</t>
  </si>
  <si>
    <t>14:18:51</t>
  </si>
  <si>
    <t>20250930 14:18:56</t>
  </si>
  <si>
    <t>14:18:56</t>
  </si>
  <si>
    <t>20250930 14:19:01</t>
  </si>
  <si>
    <t>14:19:01</t>
  </si>
  <si>
    <t>20250930 14:19:06</t>
  </si>
  <si>
    <t>14:19:06</t>
  </si>
  <si>
    <t>20250930 14:19:11</t>
  </si>
  <si>
    <t>14:19:11</t>
  </si>
  <si>
    <t>20250930 14:19:16</t>
  </si>
  <si>
    <t>14:19:16</t>
  </si>
  <si>
    <t>20250930 14:19:21</t>
  </si>
  <si>
    <t>14:19:21</t>
  </si>
  <si>
    <t>20250930 14:19:26</t>
  </si>
  <si>
    <t>14:19:26</t>
  </si>
  <si>
    <t>20250930 14:19:31</t>
  </si>
  <si>
    <t>14:19:31</t>
  </si>
  <si>
    <t>20250930 14:19:36</t>
  </si>
  <si>
    <t>14:19:36</t>
  </si>
  <si>
    <t>20250930 14:19:41</t>
  </si>
  <si>
    <t>14:19:41</t>
  </si>
  <si>
    <t>20250930 14:19:46</t>
  </si>
  <si>
    <t>14:19:46</t>
  </si>
  <si>
    <t>20250930 14:19:51</t>
  </si>
  <si>
    <t>14:19:51</t>
  </si>
  <si>
    <t>20250930 14:19:56</t>
  </si>
  <si>
    <t>14:19:56</t>
  </si>
  <si>
    <t>20250930 14:20:01</t>
  </si>
  <si>
    <t>14:20:01</t>
  </si>
  <si>
    <t>20250930 14:20:06</t>
  </si>
  <si>
    <t>14:20:06</t>
  </si>
  <si>
    <t>20250930 14:20:11</t>
  </si>
  <si>
    <t>14:20:11</t>
  </si>
  <si>
    <t>20250930 14:20:16</t>
  </si>
  <si>
    <t>14:20:16</t>
  </si>
  <si>
    <t>20250930 14:20:21</t>
  </si>
  <si>
    <t>14:20:21</t>
  </si>
  <si>
    <t>20250930 14:20:26</t>
  </si>
  <si>
    <t>14:20:26</t>
  </si>
  <si>
    <t>20250930 14:20:31</t>
  </si>
  <si>
    <t>14:20:31</t>
  </si>
  <si>
    <t>20250930 14:20:36</t>
  </si>
  <si>
    <t>14:20:36</t>
  </si>
  <si>
    <t>20250930 14:20:41</t>
  </si>
  <si>
    <t>14:20:41</t>
  </si>
  <si>
    <t>20250930 14:20:46</t>
  </si>
  <si>
    <t>14:20:46</t>
  </si>
  <si>
    <t>20250930 14:20:51</t>
  </si>
  <si>
    <t>14:20:51</t>
  </si>
  <si>
    <t>20250930 14:20:56</t>
  </si>
  <si>
    <t>14:20:56</t>
  </si>
  <si>
    <t>20250930 14:21:01</t>
  </si>
  <si>
    <t>14:21:01</t>
  </si>
  <si>
    <t>20250930 14:21:06</t>
  </si>
  <si>
    <t>14:21:06</t>
  </si>
  <si>
    <t>20250930 14:21:11</t>
  </si>
  <si>
    <t>14:21:11</t>
  </si>
  <si>
    <t>20250930 14:21:16</t>
  </si>
  <si>
    <t>14:21:16</t>
  </si>
  <si>
    <t>20250930 14:21:21</t>
  </si>
  <si>
    <t>14:21:21</t>
  </si>
  <si>
    <t>20250930 14:21:26</t>
  </si>
  <si>
    <t>14:21:26</t>
  </si>
  <si>
    <t>20250930 14:21:31</t>
  </si>
  <si>
    <t>14:21:31</t>
  </si>
  <si>
    <t>20250930 14:21:36</t>
  </si>
  <si>
    <t>14:21:36</t>
  </si>
  <si>
    <t>20250930 14:21:41</t>
  </si>
  <si>
    <t>14:21:41</t>
  </si>
  <si>
    <t>20250930 14:21:46</t>
  </si>
  <si>
    <t>14:21:46</t>
  </si>
  <si>
    <t>20250930 14:21:51</t>
  </si>
  <si>
    <t>14:21:51</t>
  </si>
  <si>
    <t>20250930 14:21:56</t>
  </si>
  <si>
    <t>14:21:56</t>
  </si>
  <si>
    <t>20250930 14:22:01</t>
  </si>
  <si>
    <t>14:22:01</t>
  </si>
  <si>
    <t>20250930 14:22:06</t>
  </si>
  <si>
    <t>14:22:06</t>
  </si>
  <si>
    <t>20250930 14:22:11</t>
  </si>
  <si>
    <t>14:22:11</t>
  </si>
  <si>
    <t>20250930 14:22:16</t>
  </si>
  <si>
    <t>14:22:16</t>
  </si>
  <si>
    <t>20250930 14:22:21</t>
  </si>
  <si>
    <t>14:22:21</t>
  </si>
  <si>
    <t>20250930 14:22:26</t>
  </si>
  <si>
    <t>14:22:26</t>
  </si>
  <si>
    <t>20250930 14:22:31</t>
  </si>
  <si>
    <t>14:22:31</t>
  </si>
  <si>
    <t>20250930 14:22:36</t>
  </si>
  <si>
    <t>14:22:36</t>
  </si>
  <si>
    <t>20250930 14:22:41</t>
  </si>
  <si>
    <t>14:22:41</t>
  </si>
  <si>
    <t>20250930 14:22:46</t>
  </si>
  <si>
    <t>14:22:46</t>
  </si>
  <si>
    <t>20250930 14:22:51</t>
  </si>
  <si>
    <t>14:22:51</t>
  </si>
  <si>
    <t>20250930 14:22:56</t>
  </si>
  <si>
    <t>14:22:56</t>
  </si>
  <si>
    <t>20250930 14:23:01</t>
  </si>
  <si>
    <t>14:23:01</t>
  </si>
  <si>
    <t>20250930 14:23:06</t>
  </si>
  <si>
    <t>14:23:06</t>
  </si>
  <si>
    <t>20250930 14:23:11</t>
  </si>
  <si>
    <t>14:23:11</t>
  </si>
  <si>
    <t>20250930 14:23:16</t>
  </si>
  <si>
    <t>14:23:16</t>
  </si>
  <si>
    <t>20250930 14:23:21</t>
  </si>
  <si>
    <t>14:23:21</t>
  </si>
  <si>
    <t>20250930 14:23:26</t>
  </si>
  <si>
    <t>14:23:26</t>
  </si>
  <si>
    <t>20250930 14:23:31</t>
  </si>
  <si>
    <t>14:23:31</t>
  </si>
  <si>
    <t>20250930 15:09:05</t>
  </si>
  <si>
    <t>15:09:05</t>
  </si>
  <si>
    <t>114</t>
  </si>
  <si>
    <t>20250930 15:09:10</t>
  </si>
  <si>
    <t>15:09:10</t>
  </si>
  <si>
    <t>20250930 15:09:15</t>
  </si>
  <si>
    <t>15:09:15</t>
  </si>
  <si>
    <t>20250930 15:09:20</t>
  </si>
  <si>
    <t>15:09:20</t>
  </si>
  <si>
    <t>20250930 15:09:25</t>
  </si>
  <si>
    <t>15:09:25</t>
  </si>
  <si>
    <t>20250930 15:09:30</t>
  </si>
  <si>
    <t>15:09:30</t>
  </si>
  <si>
    <t>20250930 15:09:35</t>
  </si>
  <si>
    <t>15:09:35</t>
  </si>
  <si>
    <t>20250930 15:09:40</t>
  </si>
  <si>
    <t>15:09:40</t>
  </si>
  <si>
    <t>20250930 15:09:45</t>
  </si>
  <si>
    <t>15:09:45</t>
  </si>
  <si>
    <t>20250930 15:09:50</t>
  </si>
  <si>
    <t>15:09:50</t>
  </si>
  <si>
    <t>20250930 15:09:55</t>
  </si>
  <si>
    <t>15:09:55</t>
  </si>
  <si>
    <t>20250930 15:10:00</t>
  </si>
  <si>
    <t>15:10:00</t>
  </si>
  <si>
    <t>20250930 15:10:05</t>
  </si>
  <si>
    <t>15:10:05</t>
  </si>
  <si>
    <t>20250930 15:10:10</t>
  </si>
  <si>
    <t>15:10:10</t>
  </si>
  <si>
    <t>20250930 15:10:15</t>
  </si>
  <si>
    <t>15:10:15</t>
  </si>
  <si>
    <t>20250930 15:10:20</t>
  </si>
  <si>
    <t>15:10:20</t>
  </si>
  <si>
    <t>20250930 15:10:25</t>
  </si>
  <si>
    <t>15:10:25</t>
  </si>
  <si>
    <t>20250930 15:10:30</t>
  </si>
  <si>
    <t>15:10:30</t>
  </si>
  <si>
    <t>20250930 15:10:35</t>
  </si>
  <si>
    <t>15:10:35</t>
  </si>
  <si>
    <t>20250930 15:10:40</t>
  </si>
  <si>
    <t>15:10:40</t>
  </si>
  <si>
    <t>20250930 15:10:45</t>
  </si>
  <si>
    <t>15:10:45</t>
  </si>
  <si>
    <t>20250930 15:10:50</t>
  </si>
  <si>
    <t>15:10:50</t>
  </si>
  <si>
    <t>20250930 15:10:55</t>
  </si>
  <si>
    <t>15:10:55</t>
  </si>
  <si>
    <t>20250930 15:11:00</t>
  </si>
  <si>
    <t>15:11:00</t>
  </si>
  <si>
    <t>20250930 15:12:37</t>
  </si>
  <si>
    <t>15:12:37</t>
  </si>
  <si>
    <t>20250930 15:12:42</t>
  </si>
  <si>
    <t>15:12:42</t>
  </si>
  <si>
    <t>20250930 15:12:47</t>
  </si>
  <si>
    <t>15:12:47</t>
  </si>
  <si>
    <t>20250930 15:12:52</t>
  </si>
  <si>
    <t>15:12:52</t>
  </si>
  <si>
    <t>20250930 15:12:57</t>
  </si>
  <si>
    <t>15:12:57</t>
  </si>
  <si>
    <t>20250930 15:13:02</t>
  </si>
  <si>
    <t>15:13:02</t>
  </si>
  <si>
    <t>20250930 15:13:07</t>
  </si>
  <si>
    <t>15:13:07</t>
  </si>
  <si>
    <t>20250930 15:13:12</t>
  </si>
  <si>
    <t>15:13:12</t>
  </si>
  <si>
    <t>20250930 15:13:17</t>
  </si>
  <si>
    <t>15:13:17</t>
  </si>
  <si>
    <t>20250930 15:13:22</t>
  </si>
  <si>
    <t>15:13:22</t>
  </si>
  <si>
    <t>20250930 15:13:27</t>
  </si>
  <si>
    <t>15:13:27</t>
  </si>
  <si>
    <t>20250930 15:13:32</t>
  </si>
  <si>
    <t>15:13:32</t>
  </si>
  <si>
    <t>20250930 15:13:37</t>
  </si>
  <si>
    <t>15:13:37</t>
  </si>
  <si>
    <t>20250930 15:13:42</t>
  </si>
  <si>
    <t>15:13:42</t>
  </si>
  <si>
    <t>20250930 15:13:47</t>
  </si>
  <si>
    <t>15:13:47</t>
  </si>
  <si>
    <t>20250930 15:13:52</t>
  </si>
  <si>
    <t>15:13:52</t>
  </si>
  <si>
    <t>20250930 15:13:57</t>
  </si>
  <si>
    <t>15:13:57</t>
  </si>
  <si>
    <t>20250930 15:14:02</t>
  </si>
  <si>
    <t>15:14:02</t>
  </si>
  <si>
    <t>20250930 15:14:07</t>
  </si>
  <si>
    <t>15:14:07</t>
  </si>
  <si>
    <t>20250930 15:14:12</t>
  </si>
  <si>
    <t>15:14:12</t>
  </si>
  <si>
    <t>20250930 15:14:17</t>
  </si>
  <si>
    <t>15:14:17</t>
  </si>
  <si>
    <t>20250930 15:14:22</t>
  </si>
  <si>
    <t>15:14:22</t>
  </si>
  <si>
    <t>20250930 15:14:27</t>
  </si>
  <si>
    <t>15:14:27</t>
  </si>
  <si>
    <t>20250930 15:14:32</t>
  </si>
  <si>
    <t>15:14:32</t>
  </si>
  <si>
    <t>20250930 15:14:37</t>
  </si>
  <si>
    <t>15:14:37</t>
  </si>
  <si>
    <t>20250930 15:14:42</t>
  </si>
  <si>
    <t>15:14:42</t>
  </si>
  <si>
    <t>20250930 15:14:47</t>
  </si>
  <si>
    <t>15:14:47</t>
  </si>
  <si>
    <t>20250930 15:14:51</t>
  </si>
  <si>
    <t>15:14:51</t>
  </si>
  <si>
    <t>20250930 15:14:57</t>
  </si>
  <si>
    <t>15:14:57</t>
  </si>
  <si>
    <t>20250930 15:15:01</t>
  </si>
  <si>
    <t>15:15:01</t>
  </si>
  <si>
    <t>20250930 15:15:07</t>
  </si>
  <si>
    <t>15:15:07</t>
  </si>
  <si>
    <t>20250930 15:15:11</t>
  </si>
  <si>
    <t>15:15:11</t>
  </si>
  <si>
    <t>20250930 15:15:17</t>
  </si>
  <si>
    <t>15:15:17</t>
  </si>
  <si>
    <t>20250930 15:15:21</t>
  </si>
  <si>
    <t>15:15:21</t>
  </si>
  <si>
    <t>20250930 15:15:27</t>
  </si>
  <si>
    <t>15:15:27</t>
  </si>
  <si>
    <t>20250930 15:15:32</t>
  </si>
  <si>
    <t>15:15:32</t>
  </si>
  <si>
    <t>20250930 15:15:37</t>
  </si>
  <si>
    <t>15:15:37</t>
  </si>
  <si>
    <t>20250930 15:15:42</t>
  </si>
  <si>
    <t>15:15:42</t>
  </si>
  <si>
    <t>20250930 15:15:47</t>
  </si>
  <si>
    <t>15:15:47</t>
  </si>
  <si>
    <t>20250930 15:15:52</t>
  </si>
  <si>
    <t>15:15:52</t>
  </si>
  <si>
    <t>20250930 15:15:57</t>
  </si>
  <si>
    <t>15:15:57</t>
  </si>
  <si>
    <t>20250930 15:16:02</t>
  </si>
  <si>
    <t>15:16:02</t>
  </si>
  <si>
    <t>20250930 15:16:07</t>
  </si>
  <si>
    <t>15:16:07</t>
  </si>
  <si>
    <t>20250930 15:16:12</t>
  </si>
  <si>
    <t>15:16:12</t>
  </si>
  <si>
    <t>20250930 15:16:17</t>
  </si>
  <si>
    <t>15:16:17</t>
  </si>
  <si>
    <t>20250930 15:16:22</t>
  </si>
  <si>
    <t>15:16:22</t>
  </si>
  <si>
    <t>20250930 15:16:27</t>
  </si>
  <si>
    <t>15:16:27</t>
  </si>
  <si>
    <t>20250930 15:16:32</t>
  </si>
  <si>
    <t>15:16:32</t>
  </si>
  <si>
    <t>20250930 15:16:37</t>
  </si>
  <si>
    <t>15:16:37</t>
  </si>
  <si>
    <t>20250930 15:16:42</t>
  </si>
  <si>
    <t>15:16:42</t>
  </si>
  <si>
    <t>20250930 15:16:47</t>
  </si>
  <si>
    <t>15:16:47</t>
  </si>
  <si>
    <t>20250930 15:16:52</t>
  </si>
  <si>
    <t>15:16:52</t>
  </si>
  <si>
    <t>20250930 15:16:56</t>
  </si>
  <si>
    <t>15:16:56</t>
  </si>
  <si>
    <t>20250930 15:17:01</t>
  </si>
  <si>
    <t>15:17:01</t>
  </si>
  <si>
    <t>20250930 15:17:06</t>
  </si>
  <si>
    <t>15:17:06</t>
  </si>
  <si>
    <t>20250930 15:17:11</t>
  </si>
  <si>
    <t>15:17:11</t>
  </si>
  <si>
    <t>20250930 15:17:16</t>
  </si>
  <si>
    <t>15:17:16</t>
  </si>
  <si>
    <t>20250930 15:17:21</t>
  </si>
  <si>
    <t>15:17:21</t>
  </si>
  <si>
    <t>20250930 15:17:26</t>
  </si>
  <si>
    <t>15:17:26</t>
  </si>
  <si>
    <t>20250930 15:17:31</t>
  </si>
  <si>
    <t>15:17:31</t>
  </si>
  <si>
    <t>20250930 15:17:36</t>
  </si>
  <si>
    <t>15:17:36</t>
  </si>
  <si>
    <t>20250930 15:17:41</t>
  </si>
  <si>
    <t>15:17:41</t>
  </si>
  <si>
    <t>20250930 15:17:46</t>
  </si>
  <si>
    <t>15:17:46</t>
  </si>
  <si>
    <t>20250930 15:17:51</t>
  </si>
  <si>
    <t>15:17:51</t>
  </si>
  <si>
    <t>20250930 15:17:56</t>
  </si>
  <si>
    <t>15:17:56</t>
  </si>
  <si>
    <t>20250930 15:18:01</t>
  </si>
  <si>
    <t>15:18:01</t>
  </si>
  <si>
    <t>20250930 15:18:06</t>
  </si>
  <si>
    <t>15:18:06</t>
  </si>
  <si>
    <t>20250930 15:18:11</t>
  </si>
  <si>
    <t>15:18:11</t>
  </si>
  <si>
    <t>20250930 15:18:16</t>
  </si>
  <si>
    <t>15:18:16</t>
  </si>
  <si>
    <t>20250930 15:18:21</t>
  </si>
  <si>
    <t>15:18:21</t>
  </si>
  <si>
    <t>20250930 15:18:26</t>
  </si>
  <si>
    <t>15:18:26</t>
  </si>
  <si>
    <t>20250930 15:18:31</t>
  </si>
  <si>
    <t>15:18:31</t>
  </si>
  <si>
    <t>20250930 15:57:03</t>
  </si>
  <si>
    <t>15:57:03</t>
  </si>
  <si>
    <t>102</t>
  </si>
  <si>
    <t>20250930 15:57:08</t>
  </si>
  <si>
    <t>15:57:08</t>
  </si>
  <si>
    <t>20250930 15:57:13</t>
  </si>
  <si>
    <t>15:57:13</t>
  </si>
  <si>
    <t>20250930 15:57:18</t>
  </si>
  <si>
    <t>15:57:18</t>
  </si>
  <si>
    <t>20250930 15:57:23</t>
  </si>
  <si>
    <t>15:57:23</t>
  </si>
  <si>
    <t>20250930 15:57:28</t>
  </si>
  <si>
    <t>15:57:28</t>
  </si>
  <si>
    <t>20250930 15:57:33</t>
  </si>
  <si>
    <t>15:57:33</t>
  </si>
  <si>
    <t>20250930 15:57:38</t>
  </si>
  <si>
    <t>15:57:38</t>
  </si>
  <si>
    <t>20250930 15:57:43</t>
  </si>
  <si>
    <t>15:57:43</t>
  </si>
  <si>
    <t>20250930 15:57:48</t>
  </si>
  <si>
    <t>15:57:48</t>
  </si>
  <si>
    <t>20250930 15:57:53</t>
  </si>
  <si>
    <t>15:57:53</t>
  </si>
  <si>
    <t>20250930 15:57:58</t>
  </si>
  <si>
    <t>15:57:58</t>
  </si>
  <si>
    <t>20250930 15:58:03</t>
  </si>
  <si>
    <t>15:58:03</t>
  </si>
  <si>
    <t>20250930 15:58:08</t>
  </si>
  <si>
    <t>15:58:08</t>
  </si>
  <si>
    <t>20250930 15:58:13</t>
  </si>
  <si>
    <t>15:58:13</t>
  </si>
  <si>
    <t>20250930 15:58:18</t>
  </si>
  <si>
    <t>15:58:18</t>
  </si>
  <si>
    <t>20250930 15:58:23</t>
  </si>
  <si>
    <t>15:58:23</t>
  </si>
  <si>
    <t>20250930 15:58:28</t>
  </si>
  <si>
    <t>15:58:28</t>
  </si>
  <si>
    <t>20250930 15:58:33</t>
  </si>
  <si>
    <t>15:58:33</t>
  </si>
  <si>
    <t>20250930 15:58:38</t>
  </si>
  <si>
    <t>15:58:38</t>
  </si>
  <si>
    <t>20250930 15:58:43</t>
  </si>
  <si>
    <t>15:58:43</t>
  </si>
  <si>
    <t>20250930 15:58:48</t>
  </si>
  <si>
    <t>15:58:48</t>
  </si>
  <si>
    <t>20250930 15:58:53</t>
  </si>
  <si>
    <t>15:58:53</t>
  </si>
  <si>
    <t>20250930 15:58:58</t>
  </si>
  <si>
    <t>15:58:58</t>
  </si>
  <si>
    <t>20250930 16:00:34</t>
  </si>
  <si>
    <t>16:00:34</t>
  </si>
  <si>
    <t>20250930 16:00:39</t>
  </si>
  <si>
    <t>16:00:39</t>
  </si>
  <si>
    <t>20250930 16:00:44</t>
  </si>
  <si>
    <t>16:00:44</t>
  </si>
  <si>
    <t>20250930 16:00:49</t>
  </si>
  <si>
    <t>16:00:49</t>
  </si>
  <si>
    <t>20250930 16:00:54</t>
  </si>
  <si>
    <t>16:00:54</t>
  </si>
  <si>
    <t>20250930 16:00:59</t>
  </si>
  <si>
    <t>16:00:59</t>
  </si>
  <si>
    <t>20250930 16:01:04</t>
  </si>
  <si>
    <t>16:01:04</t>
  </si>
  <si>
    <t>20250930 16:01:09</t>
  </si>
  <si>
    <t>16:01:09</t>
  </si>
  <si>
    <t>20250930 16:01:14</t>
  </si>
  <si>
    <t>16:01:14</t>
  </si>
  <si>
    <t>20250930 16:01:19</t>
  </si>
  <si>
    <t>16:01:19</t>
  </si>
  <si>
    <t>20250930 16:01:24</t>
  </si>
  <si>
    <t>16:01:24</t>
  </si>
  <si>
    <t>20250930 16:01:29</t>
  </si>
  <si>
    <t>16:01:29</t>
  </si>
  <si>
    <t>20250930 16:01:34</t>
  </si>
  <si>
    <t>16:01:34</t>
  </si>
  <si>
    <t>20250930 16:01:39</t>
  </si>
  <si>
    <t>16:01:39</t>
  </si>
  <si>
    <t>20250930 16:01:44</t>
  </si>
  <si>
    <t>16:01:44</t>
  </si>
  <si>
    <t>20250930 16:01:49</t>
  </si>
  <si>
    <t>16:01:49</t>
  </si>
  <si>
    <t>20250930 16:01:54</t>
  </si>
  <si>
    <t>16:01:54</t>
  </si>
  <si>
    <t>20250930 16:01:59</t>
  </si>
  <si>
    <t>16:01:59</t>
  </si>
  <si>
    <t>20250930 16:02:04</t>
  </si>
  <si>
    <t>16:02:04</t>
  </si>
  <si>
    <t>20250930 16:02:09</t>
  </si>
  <si>
    <t>16:02:09</t>
  </si>
  <si>
    <t>20250930 16:02:14</t>
  </si>
  <si>
    <t>16:02:14</t>
  </si>
  <si>
    <t>20250930 16:02:19</t>
  </si>
  <si>
    <t>16:02:19</t>
  </si>
  <si>
    <t>20250930 16:02:24</t>
  </si>
  <si>
    <t>16:02:24</t>
  </si>
  <si>
    <t>20250930 16:02:29</t>
  </si>
  <si>
    <t>16:02:29</t>
  </si>
  <si>
    <t>20250930 16:02:34</t>
  </si>
  <si>
    <t>16:02:34</t>
  </si>
  <si>
    <t>20250930 16:02:39</t>
  </si>
  <si>
    <t>16:02:39</t>
  </si>
  <si>
    <t>20250930 16:02:44</t>
  </si>
  <si>
    <t>16:02:44</t>
  </si>
  <si>
    <t>20250930 16:02:49</t>
  </si>
  <si>
    <t>16:02:49</t>
  </si>
  <si>
    <t>20250930 16:02:54</t>
  </si>
  <si>
    <t>16:02:54</t>
  </si>
  <si>
    <t>20250930 16:02:59</t>
  </si>
  <si>
    <t>16:02:59</t>
  </si>
  <si>
    <t>20250930 16:03:04</t>
  </si>
  <si>
    <t>16:03:04</t>
  </si>
  <si>
    <t>20250930 16:03:09</t>
  </si>
  <si>
    <t>16:03:09</t>
  </si>
  <si>
    <t>20250930 16:03:14</t>
  </si>
  <si>
    <t>16:03:14</t>
  </si>
  <si>
    <t>20250930 16:03:19</t>
  </si>
  <si>
    <t>16:03:19</t>
  </si>
  <si>
    <t>20250930 16:03:24</t>
  </si>
  <si>
    <t>16:03:24</t>
  </si>
  <si>
    <t>20250930 16:03:29</t>
  </si>
  <si>
    <t>16:03:29</t>
  </si>
  <si>
    <t>20250930 16:03:34</t>
  </si>
  <si>
    <t>16:03:34</t>
  </si>
  <si>
    <t>20250930 16:03:39</t>
  </si>
  <si>
    <t>16:03:39</t>
  </si>
  <si>
    <t>20250930 16:03:44</t>
  </si>
  <si>
    <t>16:03:44</t>
  </si>
  <si>
    <t>20250930 16:03:49</t>
  </si>
  <si>
    <t>16:03:49</t>
  </si>
  <si>
    <t>20250930 16:03:54</t>
  </si>
  <si>
    <t>16:03:54</t>
  </si>
  <si>
    <t>20250930 16:03:59</t>
  </si>
  <si>
    <t>16:03:59</t>
  </si>
  <si>
    <t>20250930 16:04:04</t>
  </si>
  <si>
    <t>16:04:04</t>
  </si>
  <si>
    <t>20250930 16:04:09</t>
  </si>
  <si>
    <t>16:04:09</t>
  </si>
  <si>
    <t>20250930 16:04:14</t>
  </si>
  <si>
    <t>16:04:14</t>
  </si>
  <si>
    <t>20250930 16:04:19</t>
  </si>
  <si>
    <t>16:04:19</t>
  </si>
  <si>
    <t>20250930 16:04:24</t>
  </si>
  <si>
    <t>16:04:24</t>
  </si>
  <si>
    <t>20250930 16:04:29</t>
  </si>
  <si>
    <t>16:04:29</t>
  </si>
  <si>
    <t>20250930 16:04:34</t>
  </si>
  <si>
    <t>16:04:34</t>
  </si>
  <si>
    <t>20250930 16:04:39</t>
  </si>
  <si>
    <t>16:04:39</t>
  </si>
  <si>
    <t>20250930 16:04:44</t>
  </si>
  <si>
    <t>16:04:44</t>
  </si>
  <si>
    <t>20250930 16:04:49</t>
  </si>
  <si>
    <t>16:04:49</t>
  </si>
  <si>
    <t>20250930 16:04:54</t>
  </si>
  <si>
    <t>16:04:54</t>
  </si>
  <si>
    <t>20250930 16:04:59</t>
  </si>
  <si>
    <t>16:04:59</t>
  </si>
  <si>
    <t>20250930 16:05:04</t>
  </si>
  <si>
    <t>16:05:04</t>
  </si>
  <si>
    <t>20250930 16:05:09</t>
  </si>
  <si>
    <t>16:05:09</t>
  </si>
  <si>
    <t>20250930 16:05:14</t>
  </si>
  <si>
    <t>16:05:14</t>
  </si>
  <si>
    <t>20250930 16:05:19</t>
  </si>
  <si>
    <t>16:05:19</t>
  </si>
  <si>
    <t>20250930 16:05:24</t>
  </si>
  <si>
    <t>16:05:24</t>
  </si>
  <si>
    <t>20250930 16:05:29</t>
  </si>
  <si>
    <t>16:05:29</t>
  </si>
  <si>
    <t>20250930 16:05:34</t>
  </si>
  <si>
    <t>16:05:34</t>
  </si>
  <si>
    <t>20250930 16:05:39</t>
  </si>
  <si>
    <t>16:05:39</t>
  </si>
  <si>
    <t>20250930 16:05:44</t>
  </si>
  <si>
    <t>16:05:44</t>
  </si>
  <si>
    <t>20250930 16:05:49</t>
  </si>
  <si>
    <t>16:05:49</t>
  </si>
  <si>
    <t>20250930 16:05:54</t>
  </si>
  <si>
    <t>16:05:54</t>
  </si>
  <si>
    <t>20250930 16:05:59</t>
  </si>
  <si>
    <t>16:05:59</t>
  </si>
  <si>
    <t>20250930 16:06:04</t>
  </si>
  <si>
    <t>16:06:04</t>
  </si>
  <si>
    <t>20250930 16:06:09</t>
  </si>
  <si>
    <t>16:06:09</t>
  </si>
  <si>
    <t>20250930 16:06:14</t>
  </si>
  <si>
    <t>16:06:14</t>
  </si>
  <si>
    <t>20250930 16:06:19</t>
  </si>
  <si>
    <t>16:06:19</t>
  </si>
  <si>
    <t>20250930 16:06:24</t>
  </si>
  <si>
    <t>16:06:24</t>
  </si>
  <si>
    <t>20250930 16:06:29</t>
  </si>
  <si>
    <t>16:06:29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</si>
</sst>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K784"/>
  <sheetViews>
    <sheetView tabSelected="1" workbookViewId="0"/>
  </sheetViews>
  <sheetFormatPr defaultRowHeight="15"/>
  <sheetData>
    <row r="2" spans="1:297">
      <c r="A2" t="s">
        <v>31</v>
      </c>
      <c r="B2" t="s">
        <v>32</v>
      </c>
      <c r="C2" t="s">
        <v>33</v>
      </c>
    </row>
    <row r="3" spans="1:297">
      <c r="B3">
        <v>4</v>
      </c>
      <c r="C3">
        <v>21</v>
      </c>
    </row>
    <row r="4" spans="1:297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7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7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7">
      <c r="B7">
        <v>0</v>
      </c>
      <c r="C7">
        <v>0</v>
      </c>
      <c r="D7">
        <v>0</v>
      </c>
      <c r="E7">
        <v>1</v>
      </c>
    </row>
    <row r="8" spans="1:297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7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7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7">
      <c r="B11">
        <v>0</v>
      </c>
      <c r="C11">
        <v>1</v>
      </c>
      <c r="D11">
        <v>0</v>
      </c>
      <c r="E11">
        <v>0</v>
      </c>
      <c r="F11">
        <v>1</v>
      </c>
    </row>
    <row r="12" spans="1:297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7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7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</row>
    <row r="15" spans="1:297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90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184</v>
      </c>
      <c r="CV15" t="s">
        <v>205</v>
      </c>
      <c r="CW15" t="s">
        <v>206</v>
      </c>
      <c r="CX15" t="s">
        <v>207</v>
      </c>
      <c r="CY15" t="s">
        <v>158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116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109</v>
      </c>
      <c r="FQ15" t="s">
        <v>112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</row>
    <row r="16" spans="1:297">
      <c r="B16" t="s">
        <v>399</v>
      </c>
      <c r="C16" t="s">
        <v>399</v>
      </c>
      <c r="F16" t="s">
        <v>399</v>
      </c>
      <c r="I16" t="s">
        <v>399</v>
      </c>
      <c r="J16" t="s">
        <v>400</v>
      </c>
      <c r="K16" t="s">
        <v>401</v>
      </c>
      <c r="L16" t="s">
        <v>402</v>
      </c>
      <c r="M16" t="s">
        <v>403</v>
      </c>
      <c r="N16" t="s">
        <v>403</v>
      </c>
      <c r="O16" t="s">
        <v>232</v>
      </c>
      <c r="P16" t="s">
        <v>232</v>
      </c>
      <c r="Q16" t="s">
        <v>400</v>
      </c>
      <c r="R16" t="s">
        <v>400</v>
      </c>
      <c r="S16" t="s">
        <v>400</v>
      </c>
      <c r="T16" t="s">
        <v>400</v>
      </c>
      <c r="U16" t="s">
        <v>404</v>
      </c>
      <c r="V16" t="s">
        <v>405</v>
      </c>
      <c r="W16" t="s">
        <v>405</v>
      </c>
      <c r="X16" t="s">
        <v>406</v>
      </c>
      <c r="Y16" t="s">
        <v>407</v>
      </c>
      <c r="Z16" t="s">
        <v>406</v>
      </c>
      <c r="AA16" t="s">
        <v>406</v>
      </c>
      <c r="AB16" t="s">
        <v>406</v>
      </c>
      <c r="AC16" t="s">
        <v>404</v>
      </c>
      <c r="AD16" t="s">
        <v>404</v>
      </c>
      <c r="AE16" t="s">
        <v>404</v>
      </c>
      <c r="AF16" t="s">
        <v>404</v>
      </c>
      <c r="AG16" t="s">
        <v>402</v>
      </c>
      <c r="AH16" t="s">
        <v>401</v>
      </c>
      <c r="AI16" t="s">
        <v>402</v>
      </c>
      <c r="AJ16" t="s">
        <v>403</v>
      </c>
      <c r="AK16" t="s">
        <v>403</v>
      </c>
      <c r="AL16" t="s">
        <v>408</v>
      </c>
      <c r="AM16" t="s">
        <v>409</v>
      </c>
      <c r="AN16" t="s">
        <v>401</v>
      </c>
      <c r="AO16" t="s">
        <v>410</v>
      </c>
      <c r="AP16" t="s">
        <v>410</v>
      </c>
      <c r="AQ16" t="s">
        <v>411</v>
      </c>
      <c r="AR16" t="s">
        <v>409</v>
      </c>
      <c r="AS16" t="s">
        <v>412</v>
      </c>
      <c r="AT16" t="s">
        <v>407</v>
      </c>
      <c r="AV16" t="s">
        <v>407</v>
      </c>
      <c r="AW16" t="s">
        <v>412</v>
      </c>
      <c r="BC16" t="s">
        <v>402</v>
      </c>
      <c r="BJ16" t="s">
        <v>402</v>
      </c>
      <c r="BK16" t="s">
        <v>402</v>
      </c>
      <c r="BL16" t="s">
        <v>402</v>
      </c>
      <c r="BM16" t="s">
        <v>413</v>
      </c>
      <c r="CA16" t="s">
        <v>414</v>
      </c>
      <c r="CC16" t="s">
        <v>414</v>
      </c>
      <c r="CD16" t="s">
        <v>402</v>
      </c>
      <c r="CG16" t="s">
        <v>414</v>
      </c>
      <c r="CH16" t="s">
        <v>407</v>
      </c>
      <c r="CK16" t="s">
        <v>415</v>
      </c>
      <c r="CL16" t="s">
        <v>415</v>
      </c>
      <c r="CN16" t="s">
        <v>416</v>
      </c>
      <c r="CO16" t="s">
        <v>414</v>
      </c>
      <c r="CQ16" t="s">
        <v>414</v>
      </c>
      <c r="CR16" t="s">
        <v>402</v>
      </c>
      <c r="CV16" t="s">
        <v>414</v>
      </c>
      <c r="CX16" t="s">
        <v>417</v>
      </c>
      <c r="DA16" t="s">
        <v>414</v>
      </c>
      <c r="DB16" t="s">
        <v>414</v>
      </c>
      <c r="DD16" t="s">
        <v>414</v>
      </c>
      <c r="DF16" t="s">
        <v>414</v>
      </c>
      <c r="DH16" t="s">
        <v>402</v>
      </c>
      <c r="DI16" t="s">
        <v>402</v>
      </c>
      <c r="DK16" t="s">
        <v>418</v>
      </c>
      <c r="DL16" t="s">
        <v>419</v>
      </c>
      <c r="DO16" t="s">
        <v>400</v>
      </c>
      <c r="DQ16" t="s">
        <v>399</v>
      </c>
      <c r="DR16" t="s">
        <v>403</v>
      </c>
      <c r="DS16" t="s">
        <v>403</v>
      </c>
      <c r="DT16" t="s">
        <v>410</v>
      </c>
      <c r="DU16" t="s">
        <v>410</v>
      </c>
      <c r="DV16" t="s">
        <v>403</v>
      </c>
      <c r="DW16" t="s">
        <v>410</v>
      </c>
      <c r="DX16" t="s">
        <v>412</v>
      </c>
      <c r="DY16" t="s">
        <v>406</v>
      </c>
      <c r="DZ16" t="s">
        <v>406</v>
      </c>
      <c r="EA16" t="s">
        <v>405</v>
      </c>
      <c r="EB16" t="s">
        <v>405</v>
      </c>
      <c r="EC16" t="s">
        <v>405</v>
      </c>
      <c r="ED16" t="s">
        <v>405</v>
      </c>
      <c r="EE16" t="s">
        <v>405</v>
      </c>
      <c r="EF16" t="s">
        <v>420</v>
      </c>
      <c r="EG16" t="s">
        <v>402</v>
      </c>
      <c r="EH16" t="s">
        <v>402</v>
      </c>
      <c r="EI16" t="s">
        <v>403</v>
      </c>
      <c r="EJ16" t="s">
        <v>403</v>
      </c>
      <c r="EK16" t="s">
        <v>403</v>
      </c>
      <c r="EL16" t="s">
        <v>410</v>
      </c>
      <c r="EM16" t="s">
        <v>403</v>
      </c>
      <c r="EN16" t="s">
        <v>410</v>
      </c>
      <c r="EO16" t="s">
        <v>406</v>
      </c>
      <c r="EP16" t="s">
        <v>406</v>
      </c>
      <c r="EQ16" t="s">
        <v>405</v>
      </c>
      <c r="ER16" t="s">
        <v>405</v>
      </c>
      <c r="ES16" t="s">
        <v>402</v>
      </c>
      <c r="EX16" t="s">
        <v>402</v>
      </c>
      <c r="FA16" t="s">
        <v>405</v>
      </c>
      <c r="FB16" t="s">
        <v>405</v>
      </c>
      <c r="FC16" t="s">
        <v>405</v>
      </c>
      <c r="FD16" t="s">
        <v>405</v>
      </c>
      <c r="FE16" t="s">
        <v>405</v>
      </c>
      <c r="FF16" t="s">
        <v>402</v>
      </c>
      <c r="FG16" t="s">
        <v>402</v>
      </c>
      <c r="FH16" t="s">
        <v>402</v>
      </c>
      <c r="FI16" t="s">
        <v>399</v>
      </c>
      <c r="FL16" t="s">
        <v>421</v>
      </c>
      <c r="FM16" t="s">
        <v>421</v>
      </c>
      <c r="FO16" t="s">
        <v>399</v>
      </c>
      <c r="FP16" t="s">
        <v>422</v>
      </c>
      <c r="FR16" t="s">
        <v>399</v>
      </c>
      <c r="FS16" t="s">
        <v>399</v>
      </c>
      <c r="FU16" t="s">
        <v>423</v>
      </c>
      <c r="FV16" t="s">
        <v>424</v>
      </c>
      <c r="FW16" t="s">
        <v>423</v>
      </c>
      <c r="FX16" t="s">
        <v>424</v>
      </c>
      <c r="FY16" t="s">
        <v>423</v>
      </c>
      <c r="FZ16" t="s">
        <v>424</v>
      </c>
      <c r="GA16" t="s">
        <v>407</v>
      </c>
      <c r="GB16" t="s">
        <v>407</v>
      </c>
      <c r="GC16" t="s">
        <v>403</v>
      </c>
      <c r="GD16" t="s">
        <v>425</v>
      </c>
      <c r="GE16" t="s">
        <v>403</v>
      </c>
      <c r="GH16" t="s">
        <v>426</v>
      </c>
      <c r="GK16" t="s">
        <v>410</v>
      </c>
      <c r="GL16" t="s">
        <v>427</v>
      </c>
      <c r="GM16" t="s">
        <v>410</v>
      </c>
      <c r="GR16" t="s">
        <v>428</v>
      </c>
      <c r="GS16" t="s">
        <v>428</v>
      </c>
      <c r="HF16" t="s">
        <v>428</v>
      </c>
      <c r="HG16" t="s">
        <v>428</v>
      </c>
      <c r="HH16" t="s">
        <v>429</v>
      </c>
      <c r="HI16" t="s">
        <v>429</v>
      </c>
      <c r="HJ16" t="s">
        <v>405</v>
      </c>
      <c r="HK16" t="s">
        <v>405</v>
      </c>
      <c r="HL16" t="s">
        <v>407</v>
      </c>
      <c r="HM16" t="s">
        <v>405</v>
      </c>
      <c r="HN16" t="s">
        <v>410</v>
      </c>
      <c r="HO16" t="s">
        <v>407</v>
      </c>
      <c r="HP16" t="s">
        <v>407</v>
      </c>
      <c r="HR16" t="s">
        <v>428</v>
      </c>
      <c r="HS16" t="s">
        <v>428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430</v>
      </c>
      <c r="HZ16" t="s">
        <v>430</v>
      </c>
      <c r="IA16" t="s">
        <v>430</v>
      </c>
      <c r="IB16" t="s">
        <v>431</v>
      </c>
      <c r="IC16" t="s">
        <v>428</v>
      </c>
      <c r="ID16" t="s">
        <v>428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U16" t="s">
        <v>428</v>
      </c>
      <c r="IV16" t="s">
        <v>407</v>
      </c>
      <c r="IW16" t="s">
        <v>407</v>
      </c>
      <c r="IX16" t="s">
        <v>423</v>
      </c>
      <c r="IY16" t="s">
        <v>424</v>
      </c>
      <c r="IZ16" t="s">
        <v>423</v>
      </c>
      <c r="JD16" t="s">
        <v>424</v>
      </c>
      <c r="JH16" t="s">
        <v>403</v>
      </c>
      <c r="JI16" t="s">
        <v>403</v>
      </c>
      <c r="JJ16" t="s">
        <v>410</v>
      </c>
      <c r="JK16" t="s">
        <v>410</v>
      </c>
      <c r="JL16" t="s">
        <v>432</v>
      </c>
      <c r="JM16" t="s">
        <v>432</v>
      </c>
      <c r="JN16" t="s">
        <v>428</v>
      </c>
      <c r="JO16" t="s">
        <v>428</v>
      </c>
      <c r="JP16" t="s">
        <v>428</v>
      </c>
      <c r="JQ16" t="s">
        <v>428</v>
      </c>
      <c r="JR16" t="s">
        <v>428</v>
      </c>
      <c r="JS16" t="s">
        <v>428</v>
      </c>
      <c r="JT16" t="s">
        <v>405</v>
      </c>
      <c r="JU16" t="s">
        <v>428</v>
      </c>
      <c r="JW16" t="s">
        <v>412</v>
      </c>
      <c r="JX16" t="s">
        <v>412</v>
      </c>
      <c r="JY16" t="s">
        <v>405</v>
      </c>
      <c r="JZ16" t="s">
        <v>405</v>
      </c>
      <c r="KA16" t="s">
        <v>405</v>
      </c>
      <c r="KB16" t="s">
        <v>405</v>
      </c>
      <c r="KC16" t="s">
        <v>405</v>
      </c>
      <c r="KD16" t="s">
        <v>407</v>
      </c>
      <c r="KE16" t="s">
        <v>407</v>
      </c>
      <c r="KF16" t="s">
        <v>407</v>
      </c>
      <c r="KG16" t="s">
        <v>405</v>
      </c>
      <c r="KH16" t="s">
        <v>403</v>
      </c>
      <c r="KI16" t="s">
        <v>410</v>
      </c>
      <c r="KJ16" t="s">
        <v>407</v>
      </c>
      <c r="KK16" t="s">
        <v>407</v>
      </c>
    </row>
    <row r="17" spans="1:297">
      <c r="A17">
        <v>1</v>
      </c>
      <c r="B17">
        <v>1759246815.6</v>
      </c>
      <c r="C17">
        <v>0</v>
      </c>
      <c r="D17" t="s">
        <v>433</v>
      </c>
      <c r="E17" t="s">
        <v>434</v>
      </c>
      <c r="F17">
        <v>5</v>
      </c>
      <c r="G17" t="s">
        <v>435</v>
      </c>
      <c r="H17" t="s">
        <v>436</v>
      </c>
      <c r="I17">
        <v>1759246807.849999</v>
      </c>
      <c r="J17">
        <f>(K17)/1000</f>
        <v>0</v>
      </c>
      <c r="K17">
        <f>IF(DP17, AN17, AH17)</f>
        <v>0</v>
      </c>
      <c r="L17">
        <f>IF(DP17, AI17, AG17)</f>
        <v>0</v>
      </c>
      <c r="M17">
        <f>DR17 - IF(AU17&gt;1, L17*DL17*100.0/(AW17), 0)</f>
        <v>0</v>
      </c>
      <c r="N17">
        <f>((T17-J17/2)*M17-L17)/(T17+J17/2)</f>
        <v>0</v>
      </c>
      <c r="O17">
        <f>N17*(DY17+DZ17)/1000.0</f>
        <v>0</v>
      </c>
      <c r="P17">
        <f>(DR17 - IF(AU17&gt;1, L17*DL17*100.0/(AW17), 0))*(DY17+DZ17)/1000.0</f>
        <v>0</v>
      </c>
      <c r="Q17">
        <f>2.0/((1/S17-1/R17)+SIGN(S17)*SQRT((1/S17-1/R17)*(1/S17-1/R17) + 4*DM17/((DM17+1)*(DM17+1))*(2*1/S17*1/R17-1/R17*1/R17)))</f>
        <v>0</v>
      </c>
      <c r="R17">
        <f>IF(LEFT(DN17,1)&lt;&gt;"0",IF(LEFT(DN17,1)="1",3.0,DO17),$D$5+$E$5*(EF17*DY17/($K$5*1000))+$F$5*(EF17*DY17/($K$5*1000))*MAX(MIN(DL17,$J$5),$I$5)*MAX(MIN(DL17,$J$5),$I$5)+$G$5*MAX(MIN(DL17,$J$5),$I$5)*(EF17*DY17/($K$5*1000))+$H$5*(EF17*DY17/($K$5*1000))*(EF17*DY17/($K$5*1000)))</f>
        <v>0</v>
      </c>
      <c r="S17">
        <f>J17*(1000-(1000*0.61365*exp(17.502*W17/(240.97+W17))/(DY17+DZ17)+DT17)/2)/(1000*0.61365*exp(17.502*W17/(240.97+W17))/(DY17+DZ17)-DT17)</f>
        <v>0</v>
      </c>
      <c r="T17">
        <f>1/((DM17+1)/(Q17/1.6)+1/(R17/1.37)) + DM17/((DM17+1)/(Q17/1.6) + DM17/(R17/1.37))</f>
        <v>0</v>
      </c>
      <c r="U17">
        <f>(DH17*DK17)</f>
        <v>0</v>
      </c>
      <c r="V17">
        <f>(EA17+(U17+2*0.95*5.67E-8*(((EA17+$B$7)+273)^4-(EA17+273)^4)-44100*J17)/(1.84*29.3*R17+8*0.95*5.67E-8*(EA17+273)^3))</f>
        <v>0</v>
      </c>
      <c r="W17">
        <f>($C$7*EB17+$D$7*EC17+$E$7*V17)</f>
        <v>0</v>
      </c>
      <c r="X17">
        <f>0.61365*exp(17.502*W17/(240.97+W17))</f>
        <v>0</v>
      </c>
      <c r="Y17">
        <f>(Z17/AA17*100)</f>
        <v>0</v>
      </c>
      <c r="Z17">
        <f>DT17*(DY17+DZ17)/1000</f>
        <v>0</v>
      </c>
      <c r="AA17">
        <f>0.61365*exp(17.502*EA17/(240.97+EA17))</f>
        <v>0</v>
      </c>
      <c r="AB17">
        <f>(X17-DT17*(DY17+DZ17)/1000)</f>
        <v>0</v>
      </c>
      <c r="AC17">
        <f>(-J17*44100)</f>
        <v>0</v>
      </c>
      <c r="AD17">
        <f>2*29.3*R17*0.92*(EA17-W17)</f>
        <v>0</v>
      </c>
      <c r="AE17">
        <f>2*0.95*5.67E-8*(((EA17+$B$7)+273)^4-(W17+273)^4)</f>
        <v>0</v>
      </c>
      <c r="AF17">
        <f>U17+AE17+AC17+AD17</f>
        <v>0</v>
      </c>
      <c r="AG17">
        <f>DX17*AU17*(DS17-DR17*(1000-AU17*DU17)/(1000-AU17*DT17))/(100*DL17)</f>
        <v>0</v>
      </c>
      <c r="AH17">
        <f>1000*DX17*AU17*(DT17-DU17)/(100*DL17*(1000-AU17*DT17))</f>
        <v>0</v>
      </c>
      <c r="AI17">
        <f>(AJ17 - AK17 - DY17*1E3/(8.314*(EA17+273.15)) * AM17/DX17 * AL17) * DX17/(100*DL17) * (1000 - DU17)/1000</f>
        <v>0</v>
      </c>
      <c r="AJ17">
        <v>429.174727374348</v>
      </c>
      <c r="AK17">
        <v>423.4491515151515</v>
      </c>
      <c r="AL17">
        <v>9.803182632417163E-05</v>
      </c>
      <c r="AM17">
        <v>65.48348601443384</v>
      </c>
      <c r="AN17">
        <f>(AP17 - AO17 + DY17*1E3/(8.314*(EA17+273.15)) * AR17/DX17 * AQ17) * DX17/(100*DL17) * 1000/(1000 - AP17)</f>
        <v>0</v>
      </c>
      <c r="AO17">
        <v>21.59388505341948</v>
      </c>
      <c r="AP17">
        <v>22.46832242424242</v>
      </c>
      <c r="AQ17">
        <v>4.506597867785015E-05</v>
      </c>
      <c r="AR17">
        <v>121.2419949412862</v>
      </c>
      <c r="AS17">
        <v>5</v>
      </c>
      <c r="AT17">
        <v>1</v>
      </c>
      <c r="AU17">
        <f>IF(AS17*$H$13&gt;=AW17,1.0,(AW17/(AW17-AS17*$H$13)))</f>
        <v>0</v>
      </c>
      <c r="AV17">
        <f>(AU17-1)*100</f>
        <v>0</v>
      </c>
      <c r="AW17">
        <f>MAX(0,($B$13+$C$13*EF17)/(1+$D$13*EF17)*DY17/(EA17+273)*$E$13)</f>
        <v>0</v>
      </c>
      <c r="AX17" t="s">
        <v>437</v>
      </c>
      <c r="AY17" t="s">
        <v>437</v>
      </c>
      <c r="AZ17">
        <v>0</v>
      </c>
      <c r="BA17">
        <v>0</v>
      </c>
      <c r="BB17">
        <f>1-AZ17/BA17</f>
        <v>0</v>
      </c>
      <c r="BC17">
        <v>0</v>
      </c>
      <c r="BD17" t="s">
        <v>437</v>
      </c>
      <c r="BE17" t="s">
        <v>437</v>
      </c>
      <c r="BF17">
        <v>0</v>
      </c>
      <c r="BG17">
        <v>0</v>
      </c>
      <c r="BH17">
        <f>1-BF17/BG17</f>
        <v>0</v>
      </c>
      <c r="BI17">
        <v>0.5</v>
      </c>
      <c r="BJ17">
        <f>DI17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437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DH17">
        <f>$B$11*EG17+$C$11*EH17+$F$11*ES17*(1-EV17)</f>
        <v>0</v>
      </c>
      <c r="DI17">
        <f>DH17*DJ17</f>
        <v>0</v>
      </c>
      <c r="DJ17">
        <f>($B$11*$D$9+$C$11*$D$9+$F$11*((FF17+EX17)/MAX(FF17+EX17+FG17, 0.1)*$I$9+FG17/MAX(FF17+EX17+FG17, 0.1)*$J$9))/($B$11+$C$11+$F$11)</f>
        <v>0</v>
      </c>
      <c r="DK17">
        <f>($B$11*$K$9+$C$11*$K$9+$F$11*((FF17+EX17)/MAX(FF17+EX17+FG17, 0.1)*$P$9+FG17/MAX(FF17+EX17+FG17, 0.1)*$Q$9))/($B$11+$C$11+$F$11)</f>
        <v>0</v>
      </c>
      <c r="DL17">
        <v>1.91</v>
      </c>
      <c r="DM17">
        <v>0.5</v>
      </c>
      <c r="DN17" t="s">
        <v>438</v>
      </c>
      <c r="DO17">
        <v>2</v>
      </c>
      <c r="DP17" t="b">
        <v>1</v>
      </c>
      <c r="DQ17">
        <v>1759246807.849999</v>
      </c>
      <c r="DR17">
        <v>413.9486</v>
      </c>
      <c r="DS17">
        <v>419.9485666666666</v>
      </c>
      <c r="DT17">
        <v>22.46525333333333</v>
      </c>
      <c r="DU17">
        <v>21.58869333333333</v>
      </c>
      <c r="DV17">
        <v>413.5998</v>
      </c>
      <c r="DW17">
        <v>22.25491</v>
      </c>
      <c r="DX17">
        <v>500.0199000000001</v>
      </c>
      <c r="DY17">
        <v>90.93273666666666</v>
      </c>
      <c r="DZ17">
        <v>0.05438939666666667</v>
      </c>
      <c r="EA17">
        <v>29.29357666666666</v>
      </c>
      <c r="EB17">
        <v>29.98542</v>
      </c>
      <c r="EC17">
        <v>999.9000000000002</v>
      </c>
      <c r="ED17">
        <v>0</v>
      </c>
      <c r="EE17">
        <v>0</v>
      </c>
      <c r="EF17">
        <v>10002.75</v>
      </c>
      <c r="EG17">
        <v>0</v>
      </c>
      <c r="EH17">
        <v>12.21034</v>
      </c>
      <c r="EI17">
        <v>-5.999926333333333</v>
      </c>
      <c r="EJ17">
        <v>423.4618666666667</v>
      </c>
      <c r="EK17">
        <v>429.2147666666667</v>
      </c>
      <c r="EL17">
        <v>0.8765510666666666</v>
      </c>
      <c r="EM17">
        <v>419.9485666666666</v>
      </c>
      <c r="EN17">
        <v>21.58869333333333</v>
      </c>
      <c r="EO17">
        <v>2.042825666666666</v>
      </c>
      <c r="EP17">
        <v>1.963119</v>
      </c>
      <c r="EQ17">
        <v>17.78023</v>
      </c>
      <c r="ER17">
        <v>17.14996666666667</v>
      </c>
      <c r="ES17">
        <v>2000.011333333333</v>
      </c>
      <c r="ET17">
        <v>0.9800033999999999</v>
      </c>
      <c r="EU17">
        <v>0.01999709333333333</v>
      </c>
      <c r="EV17">
        <v>0</v>
      </c>
      <c r="EW17">
        <v>205.2291333333334</v>
      </c>
      <c r="EX17">
        <v>5.000560000000002</v>
      </c>
      <c r="EY17">
        <v>4295.821666666667</v>
      </c>
      <c r="EZ17">
        <v>17295.01666666666</v>
      </c>
      <c r="FA17">
        <v>42.01426666666666</v>
      </c>
      <c r="FB17">
        <v>42.57046666666665</v>
      </c>
      <c r="FC17">
        <v>42.02883333333331</v>
      </c>
      <c r="FD17">
        <v>41.62066666666666</v>
      </c>
      <c r="FE17">
        <v>42.95169999999998</v>
      </c>
      <c r="FF17">
        <v>1955.121333333333</v>
      </c>
      <c r="FG17">
        <v>39.89000000000001</v>
      </c>
      <c r="FH17">
        <v>0</v>
      </c>
      <c r="FI17">
        <v>1759246829.2</v>
      </c>
      <c r="FJ17">
        <v>0</v>
      </c>
      <c r="FK17">
        <v>205.2341538461538</v>
      </c>
      <c r="FL17">
        <v>0.1687521366703512</v>
      </c>
      <c r="FM17">
        <v>-9.468376057806825</v>
      </c>
      <c r="FN17">
        <v>4295.840384615385</v>
      </c>
      <c r="FO17">
        <v>15</v>
      </c>
      <c r="FP17">
        <v>0</v>
      </c>
      <c r="FQ17" t="s">
        <v>439</v>
      </c>
      <c r="FR17">
        <v>1747148579.5</v>
      </c>
      <c r="FS17">
        <v>1747148584.5</v>
      </c>
      <c r="FT17">
        <v>0</v>
      </c>
      <c r="FU17">
        <v>0.162</v>
      </c>
      <c r="FV17">
        <v>-0.001</v>
      </c>
      <c r="FW17">
        <v>0.139</v>
      </c>
      <c r="FX17">
        <v>0.058</v>
      </c>
      <c r="FY17">
        <v>420</v>
      </c>
      <c r="FZ17">
        <v>16</v>
      </c>
      <c r="GA17">
        <v>0.19</v>
      </c>
      <c r="GB17">
        <v>0.02</v>
      </c>
      <c r="GC17">
        <v>-6.016222195121951</v>
      </c>
      <c r="GD17">
        <v>0.2465190940766603</v>
      </c>
      <c r="GE17">
        <v>0.0447526668785494</v>
      </c>
      <c r="GF17">
        <v>1</v>
      </c>
      <c r="GG17">
        <v>205.2292058823529</v>
      </c>
      <c r="GH17">
        <v>-0.1566233801248894</v>
      </c>
      <c r="GI17">
        <v>0.2090808708457906</v>
      </c>
      <c r="GJ17">
        <v>1</v>
      </c>
      <c r="GK17">
        <v>0.8795219024390244</v>
      </c>
      <c r="GL17">
        <v>-0.0507271149825772</v>
      </c>
      <c r="GM17">
        <v>0.005107635130334606</v>
      </c>
      <c r="GN17">
        <v>1</v>
      </c>
      <c r="GO17">
        <v>3</v>
      </c>
      <c r="GP17">
        <v>3</v>
      </c>
      <c r="GQ17" t="s">
        <v>440</v>
      </c>
      <c r="GR17">
        <v>3.12699</v>
      </c>
      <c r="GS17">
        <v>2.73186</v>
      </c>
      <c r="GT17">
        <v>0.0850288</v>
      </c>
      <c r="GU17">
        <v>0.08647820000000001</v>
      </c>
      <c r="GV17">
        <v>0.102513</v>
      </c>
      <c r="GW17">
        <v>0.100264</v>
      </c>
      <c r="GX17">
        <v>27375</v>
      </c>
      <c r="GY17">
        <v>26544.5</v>
      </c>
      <c r="GZ17">
        <v>30463</v>
      </c>
      <c r="HA17">
        <v>29315.3</v>
      </c>
      <c r="HB17">
        <v>37734.2</v>
      </c>
      <c r="HC17">
        <v>34695.3</v>
      </c>
      <c r="HD17">
        <v>46602.9</v>
      </c>
      <c r="HE17">
        <v>43550</v>
      </c>
      <c r="HF17">
        <v>1.813</v>
      </c>
      <c r="HG17">
        <v>1.83695</v>
      </c>
      <c r="HH17">
        <v>0.109691</v>
      </c>
      <c r="HI17">
        <v>0</v>
      </c>
      <c r="HJ17">
        <v>28.2086</v>
      </c>
      <c r="HK17">
        <v>999.9</v>
      </c>
      <c r="HL17">
        <v>56.8</v>
      </c>
      <c r="HM17">
        <v>30.4</v>
      </c>
      <c r="HN17">
        <v>27.2272</v>
      </c>
      <c r="HO17">
        <v>62.7574</v>
      </c>
      <c r="HP17">
        <v>17.2115</v>
      </c>
      <c r="HQ17">
        <v>1</v>
      </c>
      <c r="HR17">
        <v>0.207165</v>
      </c>
      <c r="HS17">
        <v>0.254259</v>
      </c>
      <c r="HT17">
        <v>20.2014</v>
      </c>
      <c r="HU17">
        <v>5.23182</v>
      </c>
      <c r="HV17">
        <v>11.974</v>
      </c>
      <c r="HW17">
        <v>4.9706</v>
      </c>
      <c r="HX17">
        <v>3.29025</v>
      </c>
      <c r="HY17">
        <v>9999</v>
      </c>
      <c r="HZ17">
        <v>9999</v>
      </c>
      <c r="IA17">
        <v>9999</v>
      </c>
      <c r="IB17">
        <v>17.4</v>
      </c>
      <c r="IC17">
        <v>4.97288</v>
      </c>
      <c r="ID17">
        <v>1.87714</v>
      </c>
      <c r="IE17">
        <v>1.87531</v>
      </c>
      <c r="IF17">
        <v>1.87805</v>
      </c>
      <c r="IG17">
        <v>1.87481</v>
      </c>
      <c r="IH17">
        <v>1.87838</v>
      </c>
      <c r="II17">
        <v>1.87547</v>
      </c>
      <c r="IJ17">
        <v>1.87667</v>
      </c>
      <c r="IK17">
        <v>0</v>
      </c>
      <c r="IL17">
        <v>0</v>
      </c>
      <c r="IM17">
        <v>0</v>
      </c>
      <c r="IN17">
        <v>0</v>
      </c>
      <c r="IO17" t="s">
        <v>441</v>
      </c>
      <c r="IP17" t="s">
        <v>442</v>
      </c>
      <c r="IQ17" t="s">
        <v>443</v>
      </c>
      <c r="IR17" t="s">
        <v>443</v>
      </c>
      <c r="IS17" t="s">
        <v>443</v>
      </c>
      <c r="IT17" t="s">
        <v>443</v>
      </c>
      <c r="IU17">
        <v>0</v>
      </c>
      <c r="IV17">
        <v>100</v>
      </c>
      <c r="IW17">
        <v>100</v>
      </c>
      <c r="IX17">
        <v>0.349</v>
      </c>
      <c r="IY17">
        <v>0.2104</v>
      </c>
      <c r="IZ17">
        <v>-0.1222274518627452</v>
      </c>
      <c r="JA17">
        <v>0.001328938755811441</v>
      </c>
      <c r="JB17">
        <v>-5.633165956792918E-07</v>
      </c>
      <c r="JC17">
        <v>2.510553891376428E-10</v>
      </c>
      <c r="JD17">
        <v>-0.04678033270444259</v>
      </c>
      <c r="JE17">
        <v>-0.0009625096320519332</v>
      </c>
      <c r="JF17">
        <v>0.0006953178313022573</v>
      </c>
      <c r="JG17">
        <v>-5.973937232829655E-06</v>
      </c>
      <c r="JH17">
        <v>1</v>
      </c>
      <c r="JI17">
        <v>2112</v>
      </c>
      <c r="JJ17">
        <v>1</v>
      </c>
      <c r="JK17">
        <v>26</v>
      </c>
      <c r="JL17">
        <v>201637.3</v>
      </c>
      <c r="JM17">
        <v>201637.2</v>
      </c>
      <c r="JN17">
        <v>1.10229</v>
      </c>
      <c r="JO17">
        <v>2.5293</v>
      </c>
      <c r="JP17">
        <v>1.39893</v>
      </c>
      <c r="JQ17">
        <v>2.33398</v>
      </c>
      <c r="JR17">
        <v>1.44897</v>
      </c>
      <c r="JS17">
        <v>2.59644</v>
      </c>
      <c r="JT17">
        <v>36.6943</v>
      </c>
      <c r="JU17">
        <v>23.9999</v>
      </c>
      <c r="JV17">
        <v>18</v>
      </c>
      <c r="JW17">
        <v>476.85</v>
      </c>
      <c r="JX17">
        <v>461.509</v>
      </c>
      <c r="JY17">
        <v>27.3154</v>
      </c>
      <c r="JZ17">
        <v>29.8438</v>
      </c>
      <c r="KA17">
        <v>30.0001</v>
      </c>
      <c r="KB17">
        <v>29.4774</v>
      </c>
      <c r="KC17">
        <v>29.5312</v>
      </c>
      <c r="KD17">
        <v>22.0911</v>
      </c>
      <c r="KE17">
        <v>30.0903</v>
      </c>
      <c r="KF17">
        <v>68.2067</v>
      </c>
      <c r="KG17">
        <v>27.3196</v>
      </c>
      <c r="KH17">
        <v>413.258</v>
      </c>
      <c r="KI17">
        <v>21.6158</v>
      </c>
      <c r="KJ17">
        <v>100.711</v>
      </c>
      <c r="KK17">
        <v>100.182</v>
      </c>
    </row>
    <row r="18" spans="1:297">
      <c r="A18">
        <v>2</v>
      </c>
      <c r="B18">
        <v>1759246820.6</v>
      </c>
      <c r="C18">
        <v>5</v>
      </c>
      <c r="D18" t="s">
        <v>444</v>
      </c>
      <c r="E18" t="s">
        <v>445</v>
      </c>
      <c r="F18">
        <v>5</v>
      </c>
      <c r="G18" t="s">
        <v>435</v>
      </c>
      <c r="H18" t="s">
        <v>436</v>
      </c>
      <c r="I18">
        <v>1759246812.755172</v>
      </c>
      <c r="J18">
        <f>(K18)/1000</f>
        <v>0</v>
      </c>
      <c r="K18">
        <f>IF(DP18, AN18, AH18)</f>
        <v>0</v>
      </c>
      <c r="L18">
        <f>IF(DP18, AI18, AG18)</f>
        <v>0</v>
      </c>
      <c r="M18">
        <f>DR18 - IF(AU18&gt;1, L18*DL18*100.0/(AW18), 0)</f>
        <v>0</v>
      </c>
      <c r="N18">
        <f>((T18-J18/2)*M18-L18)/(T18+J18/2)</f>
        <v>0</v>
      </c>
      <c r="O18">
        <f>N18*(DY18+DZ18)/1000.0</f>
        <v>0</v>
      </c>
      <c r="P18">
        <f>(DR18 - IF(AU18&gt;1, L18*DL18*100.0/(AW18), 0))*(DY18+DZ18)/1000.0</f>
        <v>0</v>
      </c>
      <c r="Q18">
        <f>2.0/((1/S18-1/R18)+SIGN(S18)*SQRT((1/S18-1/R18)*(1/S18-1/R18) + 4*DM18/((DM18+1)*(DM18+1))*(2*1/S18*1/R18-1/R18*1/R18)))</f>
        <v>0</v>
      </c>
      <c r="R18">
        <f>IF(LEFT(DN18,1)&lt;&gt;"0",IF(LEFT(DN18,1)="1",3.0,DO18),$D$5+$E$5*(EF18*DY18/($K$5*1000))+$F$5*(EF18*DY18/($K$5*1000))*MAX(MIN(DL18,$J$5),$I$5)*MAX(MIN(DL18,$J$5),$I$5)+$G$5*MAX(MIN(DL18,$J$5),$I$5)*(EF18*DY18/($K$5*1000))+$H$5*(EF18*DY18/($K$5*1000))*(EF18*DY18/($K$5*1000)))</f>
        <v>0</v>
      </c>
      <c r="S18">
        <f>J18*(1000-(1000*0.61365*exp(17.502*W18/(240.97+W18))/(DY18+DZ18)+DT18)/2)/(1000*0.61365*exp(17.502*W18/(240.97+W18))/(DY18+DZ18)-DT18)</f>
        <v>0</v>
      </c>
      <c r="T18">
        <f>1/((DM18+1)/(Q18/1.6)+1/(R18/1.37)) + DM18/((DM18+1)/(Q18/1.6) + DM18/(R18/1.37))</f>
        <v>0</v>
      </c>
      <c r="U18">
        <f>(DH18*DK18)</f>
        <v>0</v>
      </c>
      <c r="V18">
        <f>(EA18+(U18+2*0.95*5.67E-8*(((EA18+$B$7)+273)^4-(EA18+273)^4)-44100*J18)/(1.84*29.3*R18+8*0.95*5.67E-8*(EA18+273)^3))</f>
        <v>0</v>
      </c>
      <c r="W18">
        <f>($C$7*EB18+$D$7*EC18+$E$7*V18)</f>
        <v>0</v>
      </c>
      <c r="X18">
        <f>0.61365*exp(17.502*W18/(240.97+W18))</f>
        <v>0</v>
      </c>
      <c r="Y18">
        <f>(Z18/AA18*100)</f>
        <v>0</v>
      </c>
      <c r="Z18">
        <f>DT18*(DY18+DZ18)/1000</f>
        <v>0</v>
      </c>
      <c r="AA18">
        <f>0.61365*exp(17.502*EA18/(240.97+EA18))</f>
        <v>0</v>
      </c>
      <c r="AB18">
        <f>(X18-DT18*(DY18+DZ18)/1000)</f>
        <v>0</v>
      </c>
      <c r="AC18">
        <f>(-J18*44100)</f>
        <v>0</v>
      </c>
      <c r="AD18">
        <f>2*29.3*R18*0.92*(EA18-W18)</f>
        <v>0</v>
      </c>
      <c r="AE18">
        <f>2*0.95*5.67E-8*(((EA18+$B$7)+273)^4-(W18+273)^4)</f>
        <v>0</v>
      </c>
      <c r="AF18">
        <f>U18+AE18+AC18+AD18</f>
        <v>0</v>
      </c>
      <c r="AG18">
        <f>DX18*AU18*(DS18-DR18*(1000-AU18*DU18)/(1000-AU18*DT18))/(100*DL18)</f>
        <v>0</v>
      </c>
      <c r="AH18">
        <f>1000*DX18*AU18*(DT18-DU18)/(100*DL18*(1000-AU18*DT18))</f>
        <v>0</v>
      </c>
      <c r="AI18">
        <f>(AJ18 - AK18 - DY18*1E3/(8.314*(EA18+273.15)) * AM18/DX18 * AL18) * DX18/(100*DL18) * (1000 - DU18)/1000</f>
        <v>0</v>
      </c>
      <c r="AJ18">
        <v>429.2531863876287</v>
      </c>
      <c r="AK18">
        <v>423.3875878787878</v>
      </c>
      <c r="AL18">
        <v>-0.001423249319653704</v>
      </c>
      <c r="AM18">
        <v>65.48348601443384</v>
      </c>
      <c r="AN18">
        <f>(AP18 - AO18 + DY18*1E3/(8.314*(EA18+273.15)) * AR18/DX18 * AQ18) * DX18/(100*DL18) * 1000/(1000 - AP18)</f>
        <v>0</v>
      </c>
      <c r="AO18">
        <v>21.60052932674796</v>
      </c>
      <c r="AP18">
        <v>22.47424000000001</v>
      </c>
      <c r="AQ18">
        <v>5.415125664303076E-05</v>
      </c>
      <c r="AR18">
        <v>121.2419949412862</v>
      </c>
      <c r="AS18">
        <v>5</v>
      </c>
      <c r="AT18">
        <v>1</v>
      </c>
      <c r="AU18">
        <f>IF(AS18*$H$13&gt;=AW18,1.0,(AW18/(AW18-AS18*$H$13)))</f>
        <v>0</v>
      </c>
      <c r="AV18">
        <f>(AU18-1)*100</f>
        <v>0</v>
      </c>
      <c r="AW18">
        <f>MAX(0,($B$13+$C$13*EF18)/(1+$D$13*EF18)*DY18/(EA18+273)*$E$13)</f>
        <v>0</v>
      </c>
      <c r="AX18" t="s">
        <v>437</v>
      </c>
      <c r="AY18" t="s">
        <v>437</v>
      </c>
      <c r="AZ18">
        <v>0</v>
      </c>
      <c r="BA18">
        <v>0</v>
      </c>
      <c r="BB18">
        <f>1-AZ18/BA18</f>
        <v>0</v>
      </c>
      <c r="BC18">
        <v>0</v>
      </c>
      <c r="BD18" t="s">
        <v>437</v>
      </c>
      <c r="BE18" t="s">
        <v>437</v>
      </c>
      <c r="BF18">
        <v>0</v>
      </c>
      <c r="BG18">
        <v>0</v>
      </c>
      <c r="BH18">
        <f>1-BF18/BG18</f>
        <v>0</v>
      </c>
      <c r="BI18">
        <v>0.5</v>
      </c>
      <c r="BJ18">
        <f>DI18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437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DH18">
        <f>$B$11*EG18+$C$11*EH18+$F$11*ES18*(1-EV18)</f>
        <v>0</v>
      </c>
      <c r="DI18">
        <f>DH18*DJ18</f>
        <v>0</v>
      </c>
      <c r="DJ18">
        <f>($B$11*$D$9+$C$11*$D$9+$F$11*((FF18+EX18)/MAX(FF18+EX18+FG18, 0.1)*$I$9+FG18/MAX(FF18+EX18+FG18, 0.1)*$J$9))/($B$11+$C$11+$F$11)</f>
        <v>0</v>
      </c>
      <c r="DK18">
        <f>($B$11*$K$9+$C$11*$K$9+$F$11*((FF18+EX18)/MAX(FF18+EX18+FG18, 0.1)*$P$9+FG18/MAX(FF18+EX18+FG18, 0.1)*$Q$9))/($B$11+$C$11+$F$11)</f>
        <v>0</v>
      </c>
      <c r="DL18">
        <v>1.91</v>
      </c>
      <c r="DM18">
        <v>0.5</v>
      </c>
      <c r="DN18" t="s">
        <v>438</v>
      </c>
      <c r="DO18">
        <v>2</v>
      </c>
      <c r="DP18" t="b">
        <v>1</v>
      </c>
      <c r="DQ18">
        <v>1759246812.755172</v>
      </c>
      <c r="DR18">
        <v>413.9247931034483</v>
      </c>
      <c r="DS18">
        <v>419.8077241379311</v>
      </c>
      <c r="DT18">
        <v>22.46782068965517</v>
      </c>
      <c r="DU18">
        <v>21.59381379310345</v>
      </c>
      <c r="DV18">
        <v>413.5760689655173</v>
      </c>
      <c r="DW18">
        <v>22.25742758620689</v>
      </c>
      <c r="DX18">
        <v>499.9802413793103</v>
      </c>
      <c r="DY18">
        <v>90.93156206896552</v>
      </c>
      <c r="DZ18">
        <v>0.05422436206896552</v>
      </c>
      <c r="EA18">
        <v>29.29601724137931</v>
      </c>
      <c r="EB18">
        <v>29.98938275862069</v>
      </c>
      <c r="EC18">
        <v>999.9000000000002</v>
      </c>
      <c r="ED18">
        <v>0</v>
      </c>
      <c r="EE18">
        <v>0</v>
      </c>
      <c r="EF18">
        <v>10004.44482758621</v>
      </c>
      <c r="EG18">
        <v>0</v>
      </c>
      <c r="EH18">
        <v>12.19485172413793</v>
      </c>
      <c r="EI18">
        <v>-5.882918965517241</v>
      </c>
      <c r="EJ18">
        <v>423.4385862068965</v>
      </c>
      <c r="EK18">
        <v>429.0730689655173</v>
      </c>
      <c r="EL18">
        <v>0.8740042068965518</v>
      </c>
      <c r="EM18">
        <v>419.8077241379311</v>
      </c>
      <c r="EN18">
        <v>21.59381379310345</v>
      </c>
      <c r="EO18">
        <v>2.043033448275862</v>
      </c>
      <c r="EP18">
        <v>1.963559310344827</v>
      </c>
      <c r="EQ18">
        <v>17.78184827586207</v>
      </c>
      <c r="ER18">
        <v>17.15350344827586</v>
      </c>
      <c r="ES18">
        <v>2000</v>
      </c>
      <c r="ET18">
        <v>0.9800033103448275</v>
      </c>
      <c r="EU18">
        <v>0.01999718275862069</v>
      </c>
      <c r="EV18">
        <v>0</v>
      </c>
      <c r="EW18">
        <v>205.1880344827586</v>
      </c>
      <c r="EX18">
        <v>5.000560000000001</v>
      </c>
      <c r="EY18">
        <v>4295.379655172414</v>
      </c>
      <c r="EZ18">
        <v>17294.90689655172</v>
      </c>
      <c r="FA18">
        <v>42.03844827586206</v>
      </c>
      <c r="FB18">
        <v>42.57944827586206</v>
      </c>
      <c r="FC18">
        <v>42.06003448275861</v>
      </c>
      <c r="FD18">
        <v>41.66789655172413</v>
      </c>
      <c r="FE18">
        <v>42.94793103448274</v>
      </c>
      <c r="FF18">
        <v>1955.11</v>
      </c>
      <c r="FG18">
        <v>39.89000000000001</v>
      </c>
      <c r="FH18">
        <v>0</v>
      </c>
      <c r="FI18">
        <v>1759246834.6</v>
      </c>
      <c r="FJ18">
        <v>0</v>
      </c>
      <c r="FK18">
        <v>205.18244</v>
      </c>
      <c r="FL18">
        <v>-0.3511538548567813</v>
      </c>
      <c r="FM18">
        <v>-2.094615385152837</v>
      </c>
      <c r="FN18">
        <v>4295.380000000001</v>
      </c>
      <c r="FO18">
        <v>15</v>
      </c>
      <c r="FP18">
        <v>0</v>
      </c>
      <c r="FQ18" t="s">
        <v>439</v>
      </c>
      <c r="FR18">
        <v>1747148579.5</v>
      </c>
      <c r="FS18">
        <v>1747148584.5</v>
      </c>
      <c r="FT18">
        <v>0</v>
      </c>
      <c r="FU18">
        <v>0.162</v>
      </c>
      <c r="FV18">
        <v>-0.001</v>
      </c>
      <c r="FW18">
        <v>0.139</v>
      </c>
      <c r="FX18">
        <v>0.058</v>
      </c>
      <c r="FY18">
        <v>420</v>
      </c>
      <c r="FZ18">
        <v>16</v>
      </c>
      <c r="GA18">
        <v>0.19</v>
      </c>
      <c r="GB18">
        <v>0.02</v>
      </c>
      <c r="GC18">
        <v>-5.959600243902439</v>
      </c>
      <c r="GD18">
        <v>0.7995002090592299</v>
      </c>
      <c r="GE18">
        <v>0.2168777522857655</v>
      </c>
      <c r="GF18">
        <v>0</v>
      </c>
      <c r="GG18">
        <v>205.2175294117647</v>
      </c>
      <c r="GH18">
        <v>-0.3519938896558326</v>
      </c>
      <c r="GI18">
        <v>0.2069944920117076</v>
      </c>
      <c r="GJ18">
        <v>1</v>
      </c>
      <c r="GK18">
        <v>0.8758684390243905</v>
      </c>
      <c r="GL18">
        <v>-0.03486219512194965</v>
      </c>
      <c r="GM18">
        <v>0.003578846319414866</v>
      </c>
      <c r="GN18">
        <v>1</v>
      </c>
      <c r="GO18">
        <v>2</v>
      </c>
      <c r="GP18">
        <v>3</v>
      </c>
      <c r="GQ18" t="s">
        <v>446</v>
      </c>
      <c r="GR18">
        <v>3.12715</v>
      </c>
      <c r="GS18">
        <v>2.7314</v>
      </c>
      <c r="GT18">
        <v>0.08500340000000001</v>
      </c>
      <c r="GU18">
        <v>0.0860631</v>
      </c>
      <c r="GV18">
        <v>0.102523</v>
      </c>
      <c r="GW18">
        <v>0.100271</v>
      </c>
      <c r="GX18">
        <v>27375.6</v>
      </c>
      <c r="GY18">
        <v>26556.7</v>
      </c>
      <c r="GZ18">
        <v>30462.8</v>
      </c>
      <c r="HA18">
        <v>29315.6</v>
      </c>
      <c r="HB18">
        <v>37733.4</v>
      </c>
      <c r="HC18">
        <v>34695.2</v>
      </c>
      <c r="HD18">
        <v>46602.3</v>
      </c>
      <c r="HE18">
        <v>43550.2</v>
      </c>
      <c r="HF18">
        <v>1.81305</v>
      </c>
      <c r="HG18">
        <v>1.83662</v>
      </c>
      <c r="HH18">
        <v>0.109468</v>
      </c>
      <c r="HI18">
        <v>0</v>
      </c>
      <c r="HJ18">
        <v>28.2077</v>
      </c>
      <c r="HK18">
        <v>999.9</v>
      </c>
      <c r="HL18">
        <v>56.8</v>
      </c>
      <c r="HM18">
        <v>30.4</v>
      </c>
      <c r="HN18">
        <v>27.2309</v>
      </c>
      <c r="HO18">
        <v>63.1874</v>
      </c>
      <c r="HP18">
        <v>16.9551</v>
      </c>
      <c r="HQ18">
        <v>1</v>
      </c>
      <c r="HR18">
        <v>0.207223</v>
      </c>
      <c r="HS18">
        <v>0.271705</v>
      </c>
      <c r="HT18">
        <v>20.2006</v>
      </c>
      <c r="HU18">
        <v>5.22822</v>
      </c>
      <c r="HV18">
        <v>11.974</v>
      </c>
      <c r="HW18">
        <v>4.9701</v>
      </c>
      <c r="HX18">
        <v>3.28953</v>
      </c>
      <c r="HY18">
        <v>9999</v>
      </c>
      <c r="HZ18">
        <v>9999</v>
      </c>
      <c r="IA18">
        <v>9999</v>
      </c>
      <c r="IB18">
        <v>17.4</v>
      </c>
      <c r="IC18">
        <v>4.97287</v>
      </c>
      <c r="ID18">
        <v>1.87714</v>
      </c>
      <c r="IE18">
        <v>1.87529</v>
      </c>
      <c r="IF18">
        <v>1.87805</v>
      </c>
      <c r="IG18">
        <v>1.87472</v>
      </c>
      <c r="IH18">
        <v>1.87836</v>
      </c>
      <c r="II18">
        <v>1.87546</v>
      </c>
      <c r="IJ18">
        <v>1.87659</v>
      </c>
      <c r="IK18">
        <v>0</v>
      </c>
      <c r="IL18">
        <v>0</v>
      </c>
      <c r="IM18">
        <v>0</v>
      </c>
      <c r="IN18">
        <v>0</v>
      </c>
      <c r="IO18" t="s">
        <v>441</v>
      </c>
      <c r="IP18" t="s">
        <v>442</v>
      </c>
      <c r="IQ18" t="s">
        <v>443</v>
      </c>
      <c r="IR18" t="s">
        <v>443</v>
      </c>
      <c r="IS18" t="s">
        <v>443</v>
      </c>
      <c r="IT18" t="s">
        <v>443</v>
      </c>
      <c r="IU18">
        <v>0</v>
      </c>
      <c r="IV18">
        <v>100</v>
      </c>
      <c r="IW18">
        <v>100</v>
      </c>
      <c r="IX18">
        <v>0.349</v>
      </c>
      <c r="IY18">
        <v>0.2106</v>
      </c>
      <c r="IZ18">
        <v>-0.1222274518627452</v>
      </c>
      <c r="JA18">
        <v>0.001328938755811441</v>
      </c>
      <c r="JB18">
        <v>-5.633165956792918E-07</v>
      </c>
      <c r="JC18">
        <v>2.510553891376428E-10</v>
      </c>
      <c r="JD18">
        <v>-0.04678033270444259</v>
      </c>
      <c r="JE18">
        <v>-0.0009625096320519332</v>
      </c>
      <c r="JF18">
        <v>0.0006953178313022573</v>
      </c>
      <c r="JG18">
        <v>-5.973937232829655E-06</v>
      </c>
      <c r="JH18">
        <v>1</v>
      </c>
      <c r="JI18">
        <v>2112</v>
      </c>
      <c r="JJ18">
        <v>1</v>
      </c>
      <c r="JK18">
        <v>26</v>
      </c>
      <c r="JL18">
        <v>201637.4</v>
      </c>
      <c r="JM18">
        <v>201637.3</v>
      </c>
      <c r="JN18">
        <v>1.07544</v>
      </c>
      <c r="JO18">
        <v>2.54639</v>
      </c>
      <c r="JP18">
        <v>1.39893</v>
      </c>
      <c r="JQ18">
        <v>2.33398</v>
      </c>
      <c r="JR18">
        <v>1.44897</v>
      </c>
      <c r="JS18">
        <v>2.49878</v>
      </c>
      <c r="JT18">
        <v>36.6943</v>
      </c>
      <c r="JU18">
        <v>23.9912</v>
      </c>
      <c r="JV18">
        <v>18</v>
      </c>
      <c r="JW18">
        <v>476.892</v>
      </c>
      <c r="JX18">
        <v>461.3</v>
      </c>
      <c r="JY18">
        <v>27.3247</v>
      </c>
      <c r="JZ18">
        <v>29.8438</v>
      </c>
      <c r="KA18">
        <v>30.0001</v>
      </c>
      <c r="KB18">
        <v>29.4797</v>
      </c>
      <c r="KC18">
        <v>29.5315</v>
      </c>
      <c r="KD18">
        <v>21.5555</v>
      </c>
      <c r="KE18">
        <v>30.0903</v>
      </c>
      <c r="KF18">
        <v>68.2067</v>
      </c>
      <c r="KG18">
        <v>27.3241</v>
      </c>
      <c r="KH18">
        <v>399.883</v>
      </c>
      <c r="KI18">
        <v>21.616</v>
      </c>
      <c r="KJ18">
        <v>100.71</v>
      </c>
      <c r="KK18">
        <v>100.183</v>
      </c>
    </row>
    <row r="19" spans="1:297">
      <c r="A19">
        <v>3</v>
      </c>
      <c r="B19">
        <v>1759246825.6</v>
      </c>
      <c r="C19">
        <v>10</v>
      </c>
      <c r="D19" t="s">
        <v>447</v>
      </c>
      <c r="E19" t="s">
        <v>448</v>
      </c>
      <c r="F19">
        <v>5</v>
      </c>
      <c r="G19" t="s">
        <v>435</v>
      </c>
      <c r="H19" t="s">
        <v>436</v>
      </c>
      <c r="I19">
        <v>1759246817.832142</v>
      </c>
      <c r="J19">
        <f>(K19)/1000</f>
        <v>0</v>
      </c>
      <c r="K19">
        <f>IF(DP19, AN19, AH19)</f>
        <v>0</v>
      </c>
      <c r="L19">
        <f>IF(DP19, AI19, AG19)</f>
        <v>0</v>
      </c>
      <c r="M19">
        <f>DR19 - IF(AU19&gt;1, L19*DL19*100.0/(AW19), 0)</f>
        <v>0</v>
      </c>
      <c r="N19">
        <f>((T19-J19/2)*M19-L19)/(T19+J19/2)</f>
        <v>0</v>
      </c>
      <c r="O19">
        <f>N19*(DY19+DZ19)/1000.0</f>
        <v>0</v>
      </c>
      <c r="P19">
        <f>(DR19 - IF(AU19&gt;1, L19*DL19*100.0/(AW19), 0))*(DY19+DZ19)/1000.0</f>
        <v>0</v>
      </c>
      <c r="Q19">
        <f>2.0/((1/S19-1/R19)+SIGN(S19)*SQRT((1/S19-1/R19)*(1/S19-1/R19) + 4*DM19/((DM19+1)*(DM19+1))*(2*1/S19*1/R19-1/R19*1/R19)))</f>
        <v>0</v>
      </c>
      <c r="R19">
        <f>IF(LEFT(DN19,1)&lt;&gt;"0",IF(LEFT(DN19,1)="1",3.0,DO19),$D$5+$E$5*(EF19*DY19/($K$5*1000))+$F$5*(EF19*DY19/($K$5*1000))*MAX(MIN(DL19,$J$5),$I$5)*MAX(MIN(DL19,$J$5),$I$5)+$G$5*MAX(MIN(DL19,$J$5),$I$5)*(EF19*DY19/($K$5*1000))+$H$5*(EF19*DY19/($K$5*1000))*(EF19*DY19/($K$5*1000)))</f>
        <v>0</v>
      </c>
      <c r="S19">
        <f>J19*(1000-(1000*0.61365*exp(17.502*W19/(240.97+W19))/(DY19+DZ19)+DT19)/2)/(1000*0.61365*exp(17.502*W19/(240.97+W19))/(DY19+DZ19)-DT19)</f>
        <v>0</v>
      </c>
      <c r="T19">
        <f>1/((DM19+1)/(Q19/1.6)+1/(R19/1.37)) + DM19/((DM19+1)/(Q19/1.6) + DM19/(R19/1.37))</f>
        <v>0</v>
      </c>
      <c r="U19">
        <f>(DH19*DK19)</f>
        <v>0</v>
      </c>
      <c r="V19">
        <f>(EA19+(U19+2*0.95*5.67E-8*(((EA19+$B$7)+273)^4-(EA19+273)^4)-44100*J19)/(1.84*29.3*R19+8*0.95*5.67E-8*(EA19+273)^3))</f>
        <v>0</v>
      </c>
      <c r="W19">
        <f>($C$7*EB19+$D$7*EC19+$E$7*V19)</f>
        <v>0</v>
      </c>
      <c r="X19">
        <f>0.61365*exp(17.502*W19/(240.97+W19))</f>
        <v>0</v>
      </c>
      <c r="Y19">
        <f>(Z19/AA19*100)</f>
        <v>0</v>
      </c>
      <c r="Z19">
        <f>DT19*(DY19+DZ19)/1000</f>
        <v>0</v>
      </c>
      <c r="AA19">
        <f>0.61365*exp(17.502*EA19/(240.97+EA19))</f>
        <v>0</v>
      </c>
      <c r="AB19">
        <f>(X19-DT19*(DY19+DZ19)/1000)</f>
        <v>0</v>
      </c>
      <c r="AC19">
        <f>(-J19*44100)</f>
        <v>0</v>
      </c>
      <c r="AD19">
        <f>2*29.3*R19*0.92*(EA19-W19)</f>
        <v>0</v>
      </c>
      <c r="AE19">
        <f>2*0.95*5.67E-8*(((EA19+$B$7)+273)^4-(W19+273)^4)</f>
        <v>0</v>
      </c>
      <c r="AF19">
        <f>U19+AE19+AC19+AD19</f>
        <v>0</v>
      </c>
      <c r="AG19">
        <f>DX19*AU19*(DS19-DR19*(1000-AU19*DU19)/(1000-AU19*DT19))/(100*DL19)</f>
        <v>0</v>
      </c>
      <c r="AH19">
        <f>1000*DX19*AU19*(DT19-DU19)/(100*DL19*(1000-AU19*DT19))</f>
        <v>0</v>
      </c>
      <c r="AI19">
        <f>(AJ19 - AK19 - DY19*1E3/(8.314*(EA19+273.15)) * AM19/DX19 * AL19) * DX19/(100*DL19) * (1000 - DU19)/1000</f>
        <v>0</v>
      </c>
      <c r="AJ19">
        <v>422.5289974903847</v>
      </c>
      <c r="AK19">
        <v>420.2379333333333</v>
      </c>
      <c r="AL19">
        <v>-0.7512778394796706</v>
      </c>
      <c r="AM19">
        <v>65.48348601443384</v>
      </c>
      <c r="AN19">
        <f>(AP19 - AO19 + DY19*1E3/(8.314*(EA19+273.15)) * AR19/DX19 * AQ19) * DX19/(100*DL19) * 1000/(1000 - AP19)</f>
        <v>0</v>
      </c>
      <c r="AO19">
        <v>21.60339720359421</v>
      </c>
      <c r="AP19">
        <v>22.47640424242424</v>
      </c>
      <c r="AQ19">
        <v>1.843908486338057E-05</v>
      </c>
      <c r="AR19">
        <v>121.2419949412862</v>
      </c>
      <c r="AS19">
        <v>5</v>
      </c>
      <c r="AT19">
        <v>1</v>
      </c>
      <c r="AU19">
        <f>IF(AS19*$H$13&gt;=AW19,1.0,(AW19/(AW19-AS19*$H$13)))</f>
        <v>0</v>
      </c>
      <c r="AV19">
        <f>(AU19-1)*100</f>
        <v>0</v>
      </c>
      <c r="AW19">
        <f>MAX(0,($B$13+$C$13*EF19)/(1+$D$13*EF19)*DY19/(EA19+273)*$E$13)</f>
        <v>0</v>
      </c>
      <c r="AX19" t="s">
        <v>437</v>
      </c>
      <c r="AY19" t="s">
        <v>437</v>
      </c>
      <c r="AZ19">
        <v>0</v>
      </c>
      <c r="BA19">
        <v>0</v>
      </c>
      <c r="BB19">
        <f>1-AZ19/BA19</f>
        <v>0</v>
      </c>
      <c r="BC19">
        <v>0</v>
      </c>
      <c r="BD19" t="s">
        <v>437</v>
      </c>
      <c r="BE19" t="s">
        <v>437</v>
      </c>
      <c r="BF19">
        <v>0</v>
      </c>
      <c r="BG19">
        <v>0</v>
      </c>
      <c r="BH19">
        <f>1-BF19/BG19</f>
        <v>0</v>
      </c>
      <c r="BI19">
        <v>0.5</v>
      </c>
      <c r="BJ19">
        <f>DI19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437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DH19">
        <f>$B$11*EG19+$C$11*EH19+$F$11*ES19*(1-EV19)</f>
        <v>0</v>
      </c>
      <c r="DI19">
        <f>DH19*DJ19</f>
        <v>0</v>
      </c>
      <c r="DJ19">
        <f>($B$11*$D$9+$C$11*$D$9+$F$11*((FF19+EX19)/MAX(FF19+EX19+FG19, 0.1)*$I$9+FG19/MAX(FF19+EX19+FG19, 0.1)*$J$9))/($B$11+$C$11+$F$11)</f>
        <v>0</v>
      </c>
      <c r="DK19">
        <f>($B$11*$K$9+$C$11*$K$9+$F$11*((FF19+EX19)/MAX(FF19+EX19+FG19, 0.1)*$P$9+FG19/MAX(FF19+EX19+FG19, 0.1)*$Q$9))/($B$11+$C$11+$F$11)</f>
        <v>0</v>
      </c>
      <c r="DL19">
        <v>1.91</v>
      </c>
      <c r="DM19">
        <v>0.5</v>
      </c>
      <c r="DN19" t="s">
        <v>438</v>
      </c>
      <c r="DO19">
        <v>2</v>
      </c>
      <c r="DP19" t="b">
        <v>1</v>
      </c>
      <c r="DQ19">
        <v>1759246817.832142</v>
      </c>
      <c r="DR19">
        <v>413.4654999999999</v>
      </c>
      <c r="DS19">
        <v>417.1658571428571</v>
      </c>
      <c r="DT19">
        <v>22.47141428571429</v>
      </c>
      <c r="DU19">
        <v>21.59861428571429</v>
      </c>
      <c r="DV19">
        <v>413.1173214285714</v>
      </c>
      <c r="DW19">
        <v>22.26096071428571</v>
      </c>
      <c r="DX19">
        <v>500.00075</v>
      </c>
      <c r="DY19">
        <v>90.93026785714282</v>
      </c>
      <c r="DZ19">
        <v>0.05384185</v>
      </c>
      <c r="EA19">
        <v>29.29866785714285</v>
      </c>
      <c r="EB19">
        <v>29.99255357142857</v>
      </c>
      <c r="EC19">
        <v>999.9000000000002</v>
      </c>
      <c r="ED19">
        <v>0</v>
      </c>
      <c r="EE19">
        <v>0</v>
      </c>
      <c r="EF19">
        <v>10009.51071428571</v>
      </c>
      <c r="EG19">
        <v>0</v>
      </c>
      <c r="EH19">
        <v>12.1913</v>
      </c>
      <c r="EI19">
        <v>-3.700359892857143</v>
      </c>
      <c r="EJ19">
        <v>422.9704285714286</v>
      </c>
      <c r="EK19">
        <v>426.375</v>
      </c>
      <c r="EL19">
        <v>0.8728029285714287</v>
      </c>
      <c r="EM19">
        <v>417.1658571428571</v>
      </c>
      <c r="EN19">
        <v>21.59861428571429</v>
      </c>
      <c r="EO19">
        <v>2.043331071428571</v>
      </c>
      <c r="EP19">
        <v>1.963968214285714</v>
      </c>
      <c r="EQ19">
        <v>17.78416785714286</v>
      </c>
      <c r="ER19">
        <v>17.15678928571429</v>
      </c>
      <c r="ES19">
        <v>2000.017857142857</v>
      </c>
      <c r="ET19">
        <v>0.9800035357142856</v>
      </c>
      <c r="EU19">
        <v>0.01999695</v>
      </c>
      <c r="EV19">
        <v>0</v>
      </c>
      <c r="EW19">
        <v>205.2103214285714</v>
      </c>
      <c r="EX19">
        <v>5.000560000000001</v>
      </c>
      <c r="EY19">
        <v>4295.206428571429</v>
      </c>
      <c r="EZ19">
        <v>17295.06428571428</v>
      </c>
      <c r="FA19">
        <v>42.03542857142857</v>
      </c>
      <c r="FB19">
        <v>42.57999999999998</v>
      </c>
      <c r="FC19">
        <v>42.05996428571428</v>
      </c>
      <c r="FD19">
        <v>41.66942857142857</v>
      </c>
      <c r="FE19">
        <v>42.9550357142857</v>
      </c>
      <c r="FF19">
        <v>1955.127857142857</v>
      </c>
      <c r="FG19">
        <v>39.89000000000001</v>
      </c>
      <c r="FH19">
        <v>0</v>
      </c>
      <c r="FI19">
        <v>1759246839.4</v>
      </c>
      <c r="FJ19">
        <v>0</v>
      </c>
      <c r="FK19">
        <v>205.18984</v>
      </c>
      <c r="FL19">
        <v>-0.04538462358314913</v>
      </c>
      <c r="FM19">
        <v>-0.7776923061611739</v>
      </c>
      <c r="FN19">
        <v>4295.1276</v>
      </c>
      <c r="FO19">
        <v>15</v>
      </c>
      <c r="FP19">
        <v>0</v>
      </c>
      <c r="FQ19" t="s">
        <v>439</v>
      </c>
      <c r="FR19">
        <v>1747148579.5</v>
      </c>
      <c r="FS19">
        <v>1747148584.5</v>
      </c>
      <c r="FT19">
        <v>0</v>
      </c>
      <c r="FU19">
        <v>0.162</v>
      </c>
      <c r="FV19">
        <v>-0.001</v>
      </c>
      <c r="FW19">
        <v>0.139</v>
      </c>
      <c r="FX19">
        <v>0.058</v>
      </c>
      <c r="FY19">
        <v>420</v>
      </c>
      <c r="FZ19">
        <v>16</v>
      </c>
      <c r="GA19">
        <v>0.19</v>
      </c>
      <c r="GB19">
        <v>0.02</v>
      </c>
      <c r="GC19">
        <v>-4.629427243902438</v>
      </c>
      <c r="GD19">
        <v>19.58052545644601</v>
      </c>
      <c r="GE19">
        <v>2.638425192532689</v>
      </c>
      <c r="GF19">
        <v>0</v>
      </c>
      <c r="GG19">
        <v>205.2064705882353</v>
      </c>
      <c r="GH19">
        <v>-0.3261420962599872</v>
      </c>
      <c r="GI19">
        <v>0.2173050492488996</v>
      </c>
      <c r="GJ19">
        <v>1</v>
      </c>
      <c r="GK19">
        <v>0.8740055609756099</v>
      </c>
      <c r="GL19">
        <v>-0.01525137282229849</v>
      </c>
      <c r="GM19">
        <v>0.002042407630520615</v>
      </c>
      <c r="GN19">
        <v>1</v>
      </c>
      <c r="GO19">
        <v>2</v>
      </c>
      <c r="GP19">
        <v>3</v>
      </c>
      <c r="GQ19" t="s">
        <v>446</v>
      </c>
      <c r="GR19">
        <v>3.1272</v>
      </c>
      <c r="GS19">
        <v>2.73123</v>
      </c>
      <c r="GT19">
        <v>0.0844356</v>
      </c>
      <c r="GU19">
        <v>0.08411150000000001</v>
      </c>
      <c r="GV19">
        <v>0.102532</v>
      </c>
      <c r="GW19">
        <v>0.100288</v>
      </c>
      <c r="GX19">
        <v>27392.6</v>
      </c>
      <c r="GY19">
        <v>26613.2</v>
      </c>
      <c r="GZ19">
        <v>30462.7</v>
      </c>
      <c r="HA19">
        <v>29315.3</v>
      </c>
      <c r="HB19">
        <v>37733.1</v>
      </c>
      <c r="HC19">
        <v>34694.1</v>
      </c>
      <c r="HD19">
        <v>46602.6</v>
      </c>
      <c r="HE19">
        <v>43549.8</v>
      </c>
      <c r="HF19">
        <v>1.81278</v>
      </c>
      <c r="HG19">
        <v>1.83633</v>
      </c>
      <c r="HH19">
        <v>0.109803</v>
      </c>
      <c r="HI19">
        <v>0</v>
      </c>
      <c r="HJ19">
        <v>28.208</v>
      </c>
      <c r="HK19">
        <v>999.9</v>
      </c>
      <c r="HL19">
        <v>56.8</v>
      </c>
      <c r="HM19">
        <v>30.4</v>
      </c>
      <c r="HN19">
        <v>27.2324</v>
      </c>
      <c r="HO19">
        <v>62.7174</v>
      </c>
      <c r="HP19">
        <v>17.0032</v>
      </c>
      <c r="HQ19">
        <v>1</v>
      </c>
      <c r="HR19">
        <v>0.207266</v>
      </c>
      <c r="HS19">
        <v>0.275191</v>
      </c>
      <c r="HT19">
        <v>20.2007</v>
      </c>
      <c r="HU19">
        <v>5.22807</v>
      </c>
      <c r="HV19">
        <v>11.974</v>
      </c>
      <c r="HW19">
        <v>4.9698</v>
      </c>
      <c r="HX19">
        <v>3.2895</v>
      </c>
      <c r="HY19">
        <v>9999</v>
      </c>
      <c r="HZ19">
        <v>9999</v>
      </c>
      <c r="IA19">
        <v>9999</v>
      </c>
      <c r="IB19">
        <v>17.4</v>
      </c>
      <c r="IC19">
        <v>4.97288</v>
      </c>
      <c r="ID19">
        <v>1.87714</v>
      </c>
      <c r="IE19">
        <v>1.8753</v>
      </c>
      <c r="IF19">
        <v>1.87805</v>
      </c>
      <c r="IG19">
        <v>1.87475</v>
      </c>
      <c r="IH19">
        <v>1.87836</v>
      </c>
      <c r="II19">
        <v>1.87545</v>
      </c>
      <c r="IJ19">
        <v>1.87662</v>
      </c>
      <c r="IK19">
        <v>0</v>
      </c>
      <c r="IL19">
        <v>0</v>
      </c>
      <c r="IM19">
        <v>0</v>
      </c>
      <c r="IN19">
        <v>0</v>
      </c>
      <c r="IO19" t="s">
        <v>441</v>
      </c>
      <c r="IP19" t="s">
        <v>442</v>
      </c>
      <c r="IQ19" t="s">
        <v>443</v>
      </c>
      <c r="IR19" t="s">
        <v>443</v>
      </c>
      <c r="IS19" t="s">
        <v>443</v>
      </c>
      <c r="IT19" t="s">
        <v>443</v>
      </c>
      <c r="IU19">
        <v>0</v>
      </c>
      <c r="IV19">
        <v>100</v>
      </c>
      <c r="IW19">
        <v>100</v>
      </c>
      <c r="IX19">
        <v>0.345</v>
      </c>
      <c r="IY19">
        <v>0.2105</v>
      </c>
      <c r="IZ19">
        <v>-0.1222274518627452</v>
      </c>
      <c r="JA19">
        <v>0.001328938755811441</v>
      </c>
      <c r="JB19">
        <v>-5.633165956792918E-07</v>
      </c>
      <c r="JC19">
        <v>2.510553891376428E-10</v>
      </c>
      <c r="JD19">
        <v>-0.04678033270444259</v>
      </c>
      <c r="JE19">
        <v>-0.0009625096320519332</v>
      </c>
      <c r="JF19">
        <v>0.0006953178313022573</v>
      </c>
      <c r="JG19">
        <v>-5.973937232829655E-06</v>
      </c>
      <c r="JH19">
        <v>1</v>
      </c>
      <c r="JI19">
        <v>2112</v>
      </c>
      <c r="JJ19">
        <v>1</v>
      </c>
      <c r="JK19">
        <v>26</v>
      </c>
      <c r="JL19">
        <v>201637.4</v>
      </c>
      <c r="JM19">
        <v>201637.4</v>
      </c>
      <c r="JN19">
        <v>1.0437</v>
      </c>
      <c r="JO19">
        <v>2.53418</v>
      </c>
      <c r="JP19">
        <v>1.39893</v>
      </c>
      <c r="JQ19">
        <v>2.33398</v>
      </c>
      <c r="JR19">
        <v>1.44897</v>
      </c>
      <c r="JS19">
        <v>2.53296</v>
      </c>
      <c r="JT19">
        <v>36.6943</v>
      </c>
      <c r="JU19">
        <v>23.9912</v>
      </c>
      <c r="JV19">
        <v>18</v>
      </c>
      <c r="JW19">
        <v>476.743</v>
      </c>
      <c r="JX19">
        <v>461.124</v>
      </c>
      <c r="JY19">
        <v>27.3281</v>
      </c>
      <c r="JZ19">
        <v>29.8442</v>
      </c>
      <c r="KA19">
        <v>30.0002</v>
      </c>
      <c r="KB19">
        <v>29.4799</v>
      </c>
      <c r="KC19">
        <v>29.5338</v>
      </c>
      <c r="KD19">
        <v>20.943</v>
      </c>
      <c r="KE19">
        <v>30.0903</v>
      </c>
      <c r="KF19">
        <v>68.2067</v>
      </c>
      <c r="KG19">
        <v>27.3283</v>
      </c>
      <c r="KH19">
        <v>379.846</v>
      </c>
      <c r="KI19">
        <v>21.616</v>
      </c>
      <c r="KJ19">
        <v>100.71</v>
      </c>
      <c r="KK19">
        <v>100.182</v>
      </c>
    </row>
    <row r="20" spans="1:297">
      <c r="A20">
        <v>4</v>
      </c>
      <c r="B20">
        <v>1759246830.6</v>
      </c>
      <c r="C20">
        <v>15</v>
      </c>
      <c r="D20" t="s">
        <v>449</v>
      </c>
      <c r="E20" t="s">
        <v>450</v>
      </c>
      <c r="F20">
        <v>5</v>
      </c>
      <c r="G20" t="s">
        <v>435</v>
      </c>
      <c r="H20" t="s">
        <v>436</v>
      </c>
      <c r="I20">
        <v>1759246823.1</v>
      </c>
      <c r="J20">
        <f>(K20)/1000</f>
        <v>0</v>
      </c>
      <c r="K20">
        <f>IF(DP20, AN20, AH20)</f>
        <v>0</v>
      </c>
      <c r="L20">
        <f>IF(DP20, AI20, AG20)</f>
        <v>0</v>
      </c>
      <c r="M20">
        <f>DR20 - IF(AU20&gt;1, L20*DL20*100.0/(AW20), 0)</f>
        <v>0</v>
      </c>
      <c r="N20">
        <f>((T20-J20/2)*M20-L20)/(T20+J20/2)</f>
        <v>0</v>
      </c>
      <c r="O20">
        <f>N20*(DY20+DZ20)/1000.0</f>
        <v>0</v>
      </c>
      <c r="P20">
        <f>(DR20 - IF(AU20&gt;1, L20*DL20*100.0/(AW20), 0))*(DY20+DZ20)/1000.0</f>
        <v>0</v>
      </c>
      <c r="Q20">
        <f>2.0/((1/S20-1/R20)+SIGN(S20)*SQRT((1/S20-1/R20)*(1/S20-1/R20) + 4*DM20/((DM20+1)*(DM20+1))*(2*1/S20*1/R20-1/R20*1/R20)))</f>
        <v>0</v>
      </c>
      <c r="R20">
        <f>IF(LEFT(DN20,1)&lt;&gt;"0",IF(LEFT(DN20,1)="1",3.0,DO20),$D$5+$E$5*(EF20*DY20/($K$5*1000))+$F$5*(EF20*DY20/($K$5*1000))*MAX(MIN(DL20,$J$5),$I$5)*MAX(MIN(DL20,$J$5),$I$5)+$G$5*MAX(MIN(DL20,$J$5),$I$5)*(EF20*DY20/($K$5*1000))+$H$5*(EF20*DY20/($K$5*1000))*(EF20*DY20/($K$5*1000)))</f>
        <v>0</v>
      </c>
      <c r="S20">
        <f>J20*(1000-(1000*0.61365*exp(17.502*W20/(240.97+W20))/(DY20+DZ20)+DT20)/2)/(1000*0.61365*exp(17.502*W20/(240.97+W20))/(DY20+DZ20)-DT20)</f>
        <v>0</v>
      </c>
      <c r="T20">
        <f>1/((DM20+1)/(Q20/1.6)+1/(R20/1.37)) + DM20/((DM20+1)/(Q20/1.6) + DM20/(R20/1.37))</f>
        <v>0</v>
      </c>
      <c r="U20">
        <f>(DH20*DK20)</f>
        <v>0</v>
      </c>
      <c r="V20">
        <f>(EA20+(U20+2*0.95*5.67E-8*(((EA20+$B$7)+273)^4-(EA20+273)^4)-44100*J20)/(1.84*29.3*R20+8*0.95*5.67E-8*(EA20+273)^3))</f>
        <v>0</v>
      </c>
      <c r="W20">
        <f>($C$7*EB20+$D$7*EC20+$E$7*V20)</f>
        <v>0</v>
      </c>
      <c r="X20">
        <f>0.61365*exp(17.502*W20/(240.97+W20))</f>
        <v>0</v>
      </c>
      <c r="Y20">
        <f>(Z20/AA20*100)</f>
        <v>0</v>
      </c>
      <c r="Z20">
        <f>DT20*(DY20+DZ20)/1000</f>
        <v>0</v>
      </c>
      <c r="AA20">
        <f>0.61365*exp(17.502*EA20/(240.97+EA20))</f>
        <v>0</v>
      </c>
      <c r="AB20">
        <f>(X20-DT20*(DY20+DZ20)/1000)</f>
        <v>0</v>
      </c>
      <c r="AC20">
        <f>(-J20*44100)</f>
        <v>0</v>
      </c>
      <c r="AD20">
        <f>2*29.3*R20*0.92*(EA20-W20)</f>
        <v>0</v>
      </c>
      <c r="AE20">
        <f>2*0.95*5.67E-8*(((EA20+$B$7)+273)^4-(W20+273)^4)</f>
        <v>0</v>
      </c>
      <c r="AF20">
        <f>U20+AE20+AC20+AD20</f>
        <v>0</v>
      </c>
      <c r="AG20">
        <f>DX20*AU20*(DS20-DR20*(1000-AU20*DU20)/(1000-AU20*DT20))/(100*DL20)</f>
        <v>0</v>
      </c>
      <c r="AH20">
        <f>1000*DX20*AU20*(DT20-DU20)/(100*DL20*(1000-AU20*DT20))</f>
        <v>0</v>
      </c>
      <c r="AI20">
        <f>(AJ20 - AK20 - DY20*1E3/(8.314*(EA20+273.15)) * AM20/DX20 * AL20) * DX20/(100*DL20) * (1000 - DU20)/1000</f>
        <v>0</v>
      </c>
      <c r="AJ20">
        <v>408.0384173145628</v>
      </c>
      <c r="AK20">
        <v>411.3027575757577</v>
      </c>
      <c r="AL20">
        <v>-1.907694936075451</v>
      </c>
      <c r="AM20">
        <v>65.48348601443384</v>
      </c>
      <c r="AN20">
        <f>(AP20 - AO20 + DY20*1E3/(8.314*(EA20+273.15)) * AR20/DX20 * AQ20) * DX20/(100*DL20) * 1000/(1000 - AP20)</f>
        <v>0</v>
      </c>
      <c r="AO20">
        <v>21.6083213212108</v>
      </c>
      <c r="AP20">
        <v>22.48149333333334</v>
      </c>
      <c r="AQ20">
        <v>4.796911185127776E-05</v>
      </c>
      <c r="AR20">
        <v>121.2419949412862</v>
      </c>
      <c r="AS20">
        <v>5</v>
      </c>
      <c r="AT20">
        <v>1</v>
      </c>
      <c r="AU20">
        <f>IF(AS20*$H$13&gt;=AW20,1.0,(AW20/(AW20-AS20*$H$13)))</f>
        <v>0</v>
      </c>
      <c r="AV20">
        <f>(AU20-1)*100</f>
        <v>0</v>
      </c>
      <c r="AW20">
        <f>MAX(0,($B$13+$C$13*EF20)/(1+$D$13*EF20)*DY20/(EA20+273)*$E$13)</f>
        <v>0</v>
      </c>
      <c r="AX20" t="s">
        <v>437</v>
      </c>
      <c r="AY20" t="s">
        <v>437</v>
      </c>
      <c r="AZ20">
        <v>0</v>
      </c>
      <c r="BA20">
        <v>0</v>
      </c>
      <c r="BB20">
        <f>1-AZ20/BA20</f>
        <v>0</v>
      </c>
      <c r="BC20">
        <v>0</v>
      </c>
      <c r="BD20" t="s">
        <v>437</v>
      </c>
      <c r="BE20" t="s">
        <v>437</v>
      </c>
      <c r="BF20">
        <v>0</v>
      </c>
      <c r="BG20">
        <v>0</v>
      </c>
      <c r="BH20">
        <f>1-BF20/BG20</f>
        <v>0</v>
      </c>
      <c r="BI20">
        <v>0.5</v>
      </c>
      <c r="BJ20">
        <f>DI20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437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DH20">
        <f>$B$11*EG20+$C$11*EH20+$F$11*ES20*(1-EV20)</f>
        <v>0</v>
      </c>
      <c r="DI20">
        <f>DH20*DJ20</f>
        <v>0</v>
      </c>
      <c r="DJ20">
        <f>($B$11*$D$9+$C$11*$D$9+$F$11*((FF20+EX20)/MAX(FF20+EX20+FG20, 0.1)*$I$9+FG20/MAX(FF20+EX20+FG20, 0.1)*$J$9))/($B$11+$C$11+$F$11)</f>
        <v>0</v>
      </c>
      <c r="DK20">
        <f>($B$11*$K$9+$C$11*$K$9+$F$11*((FF20+EX20)/MAX(FF20+EX20+FG20, 0.1)*$P$9+FG20/MAX(FF20+EX20+FG20, 0.1)*$Q$9))/($B$11+$C$11+$F$11)</f>
        <v>0</v>
      </c>
      <c r="DL20">
        <v>1.91</v>
      </c>
      <c r="DM20">
        <v>0.5</v>
      </c>
      <c r="DN20" t="s">
        <v>438</v>
      </c>
      <c r="DO20">
        <v>2</v>
      </c>
      <c r="DP20" t="b">
        <v>1</v>
      </c>
      <c r="DQ20">
        <v>1759246823.1</v>
      </c>
      <c r="DR20">
        <v>410.7963333333333</v>
      </c>
      <c r="DS20">
        <v>409.534074074074</v>
      </c>
      <c r="DT20">
        <v>22.47555925925926</v>
      </c>
      <c r="DU20">
        <v>21.60367037037037</v>
      </c>
      <c r="DV20">
        <v>410.4508148148149</v>
      </c>
      <c r="DW20">
        <v>22.26502592592592</v>
      </c>
      <c r="DX20">
        <v>499.9722222222222</v>
      </c>
      <c r="DY20">
        <v>90.92824444444443</v>
      </c>
      <c r="DZ20">
        <v>0.05356380000000001</v>
      </c>
      <c r="EA20">
        <v>29.30141481481481</v>
      </c>
      <c r="EB20">
        <v>29.99468518518518</v>
      </c>
      <c r="EC20">
        <v>999.9000000000001</v>
      </c>
      <c r="ED20">
        <v>0</v>
      </c>
      <c r="EE20">
        <v>0</v>
      </c>
      <c r="EF20">
        <v>10002.82592592592</v>
      </c>
      <c r="EG20">
        <v>0</v>
      </c>
      <c r="EH20">
        <v>12.19689259259259</v>
      </c>
      <c r="EI20">
        <v>1.262318259259259</v>
      </c>
      <c r="EJ20">
        <v>420.2417037037038</v>
      </c>
      <c r="EK20">
        <v>418.5767407407407</v>
      </c>
      <c r="EL20">
        <v>0.8718941851851851</v>
      </c>
      <c r="EM20">
        <v>409.534074074074</v>
      </c>
      <c r="EN20">
        <v>21.60367037037037</v>
      </c>
      <c r="EO20">
        <v>2.043663333333333</v>
      </c>
      <c r="EP20">
        <v>1.964384444444444</v>
      </c>
      <c r="EQ20">
        <v>17.78674444444444</v>
      </c>
      <c r="ER20">
        <v>17.16013333333333</v>
      </c>
      <c r="ES20">
        <v>2000.018148148148</v>
      </c>
      <c r="ET20">
        <v>0.9800035555555554</v>
      </c>
      <c r="EU20">
        <v>0.01999692962962963</v>
      </c>
      <c r="EV20">
        <v>0</v>
      </c>
      <c r="EW20">
        <v>205.2326666666667</v>
      </c>
      <c r="EX20">
        <v>5.000560000000001</v>
      </c>
      <c r="EY20">
        <v>4295.324074074075</v>
      </c>
      <c r="EZ20">
        <v>17295.05925925925</v>
      </c>
      <c r="FA20">
        <v>42.0807037037037</v>
      </c>
      <c r="FB20">
        <v>42.58766666666666</v>
      </c>
      <c r="FC20">
        <v>42.08307407407407</v>
      </c>
      <c r="FD20">
        <v>41.67107407407406</v>
      </c>
      <c r="FE20">
        <v>42.99274074074073</v>
      </c>
      <c r="FF20">
        <v>1955.128148148148</v>
      </c>
      <c r="FG20">
        <v>39.89000000000001</v>
      </c>
      <c r="FH20">
        <v>0</v>
      </c>
      <c r="FI20">
        <v>1759246844.2</v>
      </c>
      <c r="FJ20">
        <v>0</v>
      </c>
      <c r="FK20">
        <v>205.2222</v>
      </c>
      <c r="FL20">
        <v>0.9493076887493175</v>
      </c>
      <c r="FM20">
        <v>1.962307692181283</v>
      </c>
      <c r="FN20">
        <v>4295.3108</v>
      </c>
      <c r="FO20">
        <v>15</v>
      </c>
      <c r="FP20">
        <v>0</v>
      </c>
      <c r="FQ20" t="s">
        <v>439</v>
      </c>
      <c r="FR20">
        <v>1747148579.5</v>
      </c>
      <c r="FS20">
        <v>1747148584.5</v>
      </c>
      <c r="FT20">
        <v>0</v>
      </c>
      <c r="FU20">
        <v>0.162</v>
      </c>
      <c r="FV20">
        <v>-0.001</v>
      </c>
      <c r="FW20">
        <v>0.139</v>
      </c>
      <c r="FX20">
        <v>0.058</v>
      </c>
      <c r="FY20">
        <v>420</v>
      </c>
      <c r="FZ20">
        <v>16</v>
      </c>
      <c r="GA20">
        <v>0.19</v>
      </c>
      <c r="GB20">
        <v>0.02</v>
      </c>
      <c r="GC20">
        <v>-1.303244804878049</v>
      </c>
      <c r="GD20">
        <v>53.10017395818816</v>
      </c>
      <c r="GE20">
        <v>5.744487504457415</v>
      </c>
      <c r="GF20">
        <v>0</v>
      </c>
      <c r="GG20">
        <v>205.2275294117647</v>
      </c>
      <c r="GH20">
        <v>0.06178762148400777</v>
      </c>
      <c r="GI20">
        <v>0.1905075628102208</v>
      </c>
      <c r="GJ20">
        <v>1</v>
      </c>
      <c r="GK20">
        <v>0.8723719756097561</v>
      </c>
      <c r="GL20">
        <v>-0.009130829268290837</v>
      </c>
      <c r="GM20">
        <v>0.001383457078195774</v>
      </c>
      <c r="GN20">
        <v>1</v>
      </c>
      <c r="GO20">
        <v>2</v>
      </c>
      <c r="GP20">
        <v>3</v>
      </c>
      <c r="GQ20" t="s">
        <v>446</v>
      </c>
      <c r="GR20">
        <v>3.12702</v>
      </c>
      <c r="GS20">
        <v>2.73165</v>
      </c>
      <c r="GT20">
        <v>0.08298369999999999</v>
      </c>
      <c r="GU20">
        <v>0.0816171</v>
      </c>
      <c r="GV20">
        <v>0.102545</v>
      </c>
      <c r="GW20">
        <v>0.100299</v>
      </c>
      <c r="GX20">
        <v>27436.1</v>
      </c>
      <c r="GY20">
        <v>26685.6</v>
      </c>
      <c r="GZ20">
        <v>30462.9</v>
      </c>
      <c r="HA20">
        <v>29315.2</v>
      </c>
      <c r="HB20">
        <v>37732.8</v>
      </c>
      <c r="HC20">
        <v>34693.2</v>
      </c>
      <c r="HD20">
        <v>46603</v>
      </c>
      <c r="HE20">
        <v>43549.5</v>
      </c>
      <c r="HF20">
        <v>1.81308</v>
      </c>
      <c r="HG20">
        <v>1.8365</v>
      </c>
      <c r="HH20">
        <v>0.109486</v>
      </c>
      <c r="HI20">
        <v>0</v>
      </c>
      <c r="HJ20">
        <v>28.2086</v>
      </c>
      <c r="HK20">
        <v>999.9</v>
      </c>
      <c r="HL20">
        <v>56.8</v>
      </c>
      <c r="HM20">
        <v>30.4</v>
      </c>
      <c r="HN20">
        <v>27.2305</v>
      </c>
      <c r="HO20">
        <v>63.1174</v>
      </c>
      <c r="HP20">
        <v>17.1034</v>
      </c>
      <c r="HQ20">
        <v>1</v>
      </c>
      <c r="HR20">
        <v>0.207381</v>
      </c>
      <c r="HS20">
        <v>0.281193</v>
      </c>
      <c r="HT20">
        <v>20.2008</v>
      </c>
      <c r="HU20">
        <v>5.22807</v>
      </c>
      <c r="HV20">
        <v>11.974</v>
      </c>
      <c r="HW20">
        <v>4.9698</v>
      </c>
      <c r="HX20">
        <v>3.2895</v>
      </c>
      <c r="HY20">
        <v>9999</v>
      </c>
      <c r="HZ20">
        <v>9999</v>
      </c>
      <c r="IA20">
        <v>9999</v>
      </c>
      <c r="IB20">
        <v>17.4</v>
      </c>
      <c r="IC20">
        <v>4.9729</v>
      </c>
      <c r="ID20">
        <v>1.87714</v>
      </c>
      <c r="IE20">
        <v>1.8753</v>
      </c>
      <c r="IF20">
        <v>1.87805</v>
      </c>
      <c r="IG20">
        <v>1.8748</v>
      </c>
      <c r="IH20">
        <v>1.87836</v>
      </c>
      <c r="II20">
        <v>1.87546</v>
      </c>
      <c r="IJ20">
        <v>1.87662</v>
      </c>
      <c r="IK20">
        <v>0</v>
      </c>
      <c r="IL20">
        <v>0</v>
      </c>
      <c r="IM20">
        <v>0</v>
      </c>
      <c r="IN20">
        <v>0</v>
      </c>
      <c r="IO20" t="s">
        <v>441</v>
      </c>
      <c r="IP20" t="s">
        <v>442</v>
      </c>
      <c r="IQ20" t="s">
        <v>443</v>
      </c>
      <c r="IR20" t="s">
        <v>443</v>
      </c>
      <c r="IS20" t="s">
        <v>443</v>
      </c>
      <c r="IT20" t="s">
        <v>443</v>
      </c>
      <c r="IU20">
        <v>0</v>
      </c>
      <c r="IV20">
        <v>100</v>
      </c>
      <c r="IW20">
        <v>100</v>
      </c>
      <c r="IX20">
        <v>0.335</v>
      </c>
      <c r="IY20">
        <v>0.2107</v>
      </c>
      <c r="IZ20">
        <v>-0.1222274518627452</v>
      </c>
      <c r="JA20">
        <v>0.001328938755811441</v>
      </c>
      <c r="JB20">
        <v>-5.633165956792918E-07</v>
      </c>
      <c r="JC20">
        <v>2.510553891376428E-10</v>
      </c>
      <c r="JD20">
        <v>-0.04678033270444259</v>
      </c>
      <c r="JE20">
        <v>-0.0009625096320519332</v>
      </c>
      <c r="JF20">
        <v>0.0006953178313022573</v>
      </c>
      <c r="JG20">
        <v>-5.973937232829655E-06</v>
      </c>
      <c r="JH20">
        <v>1</v>
      </c>
      <c r="JI20">
        <v>2112</v>
      </c>
      <c r="JJ20">
        <v>1</v>
      </c>
      <c r="JK20">
        <v>26</v>
      </c>
      <c r="JL20">
        <v>201637.5</v>
      </c>
      <c r="JM20">
        <v>201637.4</v>
      </c>
      <c r="JN20">
        <v>1.0083</v>
      </c>
      <c r="JO20">
        <v>2.53906</v>
      </c>
      <c r="JP20">
        <v>1.39893</v>
      </c>
      <c r="JQ20">
        <v>2.33398</v>
      </c>
      <c r="JR20">
        <v>1.44897</v>
      </c>
      <c r="JS20">
        <v>2.58301</v>
      </c>
      <c r="JT20">
        <v>36.718</v>
      </c>
      <c r="JU20">
        <v>23.9999</v>
      </c>
      <c r="JV20">
        <v>18</v>
      </c>
      <c r="JW20">
        <v>476.922</v>
      </c>
      <c r="JX20">
        <v>461.249</v>
      </c>
      <c r="JY20">
        <v>27.332</v>
      </c>
      <c r="JZ20">
        <v>29.8464</v>
      </c>
      <c r="KA20">
        <v>30</v>
      </c>
      <c r="KB20">
        <v>29.4822</v>
      </c>
      <c r="KC20">
        <v>29.5353</v>
      </c>
      <c r="KD20">
        <v>20.2123</v>
      </c>
      <c r="KE20">
        <v>30.0903</v>
      </c>
      <c r="KF20">
        <v>68.2067</v>
      </c>
      <c r="KG20">
        <v>27.3317</v>
      </c>
      <c r="KH20">
        <v>366.488</v>
      </c>
      <c r="KI20">
        <v>21.616</v>
      </c>
      <c r="KJ20">
        <v>100.711</v>
      </c>
      <c r="KK20">
        <v>100.182</v>
      </c>
    </row>
    <row r="21" spans="1:297">
      <c r="A21">
        <v>5</v>
      </c>
      <c r="B21">
        <v>1759246835.6</v>
      </c>
      <c r="C21">
        <v>20</v>
      </c>
      <c r="D21" t="s">
        <v>451</v>
      </c>
      <c r="E21" t="s">
        <v>452</v>
      </c>
      <c r="F21">
        <v>5</v>
      </c>
      <c r="G21" t="s">
        <v>435</v>
      </c>
      <c r="H21" t="s">
        <v>436</v>
      </c>
      <c r="I21">
        <v>1759246827.814285</v>
      </c>
      <c r="J21">
        <f>(K21)/1000</f>
        <v>0</v>
      </c>
      <c r="K21">
        <f>IF(DP21, AN21, AH21)</f>
        <v>0</v>
      </c>
      <c r="L21">
        <f>IF(DP21, AI21, AG21)</f>
        <v>0</v>
      </c>
      <c r="M21">
        <f>DR21 - IF(AU21&gt;1, L21*DL21*100.0/(AW21), 0)</f>
        <v>0</v>
      </c>
      <c r="N21">
        <f>((T21-J21/2)*M21-L21)/(T21+J21/2)</f>
        <v>0</v>
      </c>
      <c r="O21">
        <f>N21*(DY21+DZ21)/1000.0</f>
        <v>0</v>
      </c>
      <c r="P21">
        <f>(DR21 - IF(AU21&gt;1, L21*DL21*100.0/(AW21), 0))*(DY21+DZ21)/1000.0</f>
        <v>0</v>
      </c>
      <c r="Q21">
        <f>2.0/((1/S21-1/R21)+SIGN(S21)*SQRT((1/S21-1/R21)*(1/S21-1/R21) + 4*DM21/((DM21+1)*(DM21+1))*(2*1/S21*1/R21-1/R21*1/R21)))</f>
        <v>0</v>
      </c>
      <c r="R21">
        <f>IF(LEFT(DN21,1)&lt;&gt;"0",IF(LEFT(DN21,1)="1",3.0,DO21),$D$5+$E$5*(EF21*DY21/($K$5*1000))+$F$5*(EF21*DY21/($K$5*1000))*MAX(MIN(DL21,$J$5),$I$5)*MAX(MIN(DL21,$J$5),$I$5)+$G$5*MAX(MIN(DL21,$J$5),$I$5)*(EF21*DY21/($K$5*1000))+$H$5*(EF21*DY21/($K$5*1000))*(EF21*DY21/($K$5*1000)))</f>
        <v>0</v>
      </c>
      <c r="S21">
        <f>J21*(1000-(1000*0.61365*exp(17.502*W21/(240.97+W21))/(DY21+DZ21)+DT21)/2)/(1000*0.61365*exp(17.502*W21/(240.97+W21))/(DY21+DZ21)-DT21)</f>
        <v>0</v>
      </c>
      <c r="T21">
        <f>1/((DM21+1)/(Q21/1.6)+1/(R21/1.37)) + DM21/((DM21+1)/(Q21/1.6) + DM21/(R21/1.37))</f>
        <v>0</v>
      </c>
      <c r="U21">
        <f>(DH21*DK21)</f>
        <v>0</v>
      </c>
      <c r="V21">
        <f>(EA21+(U21+2*0.95*5.67E-8*(((EA21+$B$7)+273)^4-(EA21+273)^4)-44100*J21)/(1.84*29.3*R21+8*0.95*5.67E-8*(EA21+273)^3))</f>
        <v>0</v>
      </c>
      <c r="W21">
        <f>($C$7*EB21+$D$7*EC21+$E$7*V21)</f>
        <v>0</v>
      </c>
      <c r="X21">
        <f>0.61365*exp(17.502*W21/(240.97+W21))</f>
        <v>0</v>
      </c>
      <c r="Y21">
        <f>(Z21/AA21*100)</f>
        <v>0</v>
      </c>
      <c r="Z21">
        <f>DT21*(DY21+DZ21)/1000</f>
        <v>0</v>
      </c>
      <c r="AA21">
        <f>0.61365*exp(17.502*EA21/(240.97+EA21))</f>
        <v>0</v>
      </c>
      <c r="AB21">
        <f>(X21-DT21*(DY21+DZ21)/1000)</f>
        <v>0</v>
      </c>
      <c r="AC21">
        <f>(-J21*44100)</f>
        <v>0</v>
      </c>
      <c r="AD21">
        <f>2*29.3*R21*0.92*(EA21-W21)</f>
        <v>0</v>
      </c>
      <c r="AE21">
        <f>2*0.95*5.67E-8*(((EA21+$B$7)+273)^4-(W21+273)^4)</f>
        <v>0</v>
      </c>
      <c r="AF21">
        <f>U21+AE21+AC21+AD21</f>
        <v>0</v>
      </c>
      <c r="AG21">
        <f>DX21*AU21*(DS21-DR21*(1000-AU21*DU21)/(1000-AU21*DT21))/(100*DL21)</f>
        <v>0</v>
      </c>
      <c r="AH21">
        <f>1000*DX21*AU21*(DT21-DU21)/(100*DL21*(1000-AU21*DT21))</f>
        <v>0</v>
      </c>
      <c r="AI21">
        <f>(AJ21 - AK21 - DY21*1E3/(8.314*(EA21+273.15)) * AM21/DX21 * AL21) * DX21/(100*DL21) * (1000 - DU21)/1000</f>
        <v>0</v>
      </c>
      <c r="AJ21">
        <v>391.7344844591947</v>
      </c>
      <c r="AK21">
        <v>398.5004848484848</v>
      </c>
      <c r="AL21">
        <v>-2.628862125714124</v>
      </c>
      <c r="AM21">
        <v>65.48348601443384</v>
      </c>
      <c r="AN21">
        <f>(AP21 - AO21 + DY21*1E3/(8.314*(EA21+273.15)) * AR21/DX21 * AQ21) * DX21/(100*DL21) * 1000/(1000 - AP21)</f>
        <v>0</v>
      </c>
      <c r="AO21">
        <v>21.61095780535187</v>
      </c>
      <c r="AP21">
        <v>22.48475818181818</v>
      </c>
      <c r="AQ21">
        <v>2.403887988131346E-05</v>
      </c>
      <c r="AR21">
        <v>121.2419949412862</v>
      </c>
      <c r="AS21">
        <v>5</v>
      </c>
      <c r="AT21">
        <v>1</v>
      </c>
      <c r="AU21">
        <f>IF(AS21*$H$13&gt;=AW21,1.0,(AW21/(AW21-AS21*$H$13)))</f>
        <v>0</v>
      </c>
      <c r="AV21">
        <f>(AU21-1)*100</f>
        <v>0</v>
      </c>
      <c r="AW21">
        <f>MAX(0,($B$13+$C$13*EF21)/(1+$D$13*EF21)*DY21/(EA21+273)*$E$13)</f>
        <v>0</v>
      </c>
      <c r="AX21" t="s">
        <v>437</v>
      </c>
      <c r="AY21" t="s">
        <v>437</v>
      </c>
      <c r="AZ21">
        <v>0</v>
      </c>
      <c r="BA21">
        <v>0</v>
      </c>
      <c r="BB21">
        <f>1-AZ21/BA21</f>
        <v>0</v>
      </c>
      <c r="BC21">
        <v>0</v>
      </c>
      <c r="BD21" t="s">
        <v>437</v>
      </c>
      <c r="BE21" t="s">
        <v>437</v>
      </c>
      <c r="BF21">
        <v>0</v>
      </c>
      <c r="BG21">
        <v>0</v>
      </c>
      <c r="BH21">
        <f>1-BF21/BG21</f>
        <v>0</v>
      </c>
      <c r="BI21">
        <v>0.5</v>
      </c>
      <c r="BJ21">
        <f>DI21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437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DH21">
        <f>$B$11*EG21+$C$11*EH21+$F$11*ES21*(1-EV21)</f>
        <v>0</v>
      </c>
      <c r="DI21">
        <f>DH21*DJ21</f>
        <v>0</v>
      </c>
      <c r="DJ21">
        <f>($B$11*$D$9+$C$11*$D$9+$F$11*((FF21+EX21)/MAX(FF21+EX21+FG21, 0.1)*$I$9+FG21/MAX(FF21+EX21+FG21, 0.1)*$J$9))/($B$11+$C$11+$F$11)</f>
        <v>0</v>
      </c>
      <c r="DK21">
        <f>($B$11*$K$9+$C$11*$K$9+$F$11*((FF21+EX21)/MAX(FF21+EX21+FG21, 0.1)*$P$9+FG21/MAX(FF21+EX21+FG21, 0.1)*$Q$9))/($B$11+$C$11+$F$11)</f>
        <v>0</v>
      </c>
      <c r="DL21">
        <v>1.91</v>
      </c>
      <c r="DM21">
        <v>0.5</v>
      </c>
      <c r="DN21" t="s">
        <v>438</v>
      </c>
      <c r="DO21">
        <v>2</v>
      </c>
      <c r="DP21" t="b">
        <v>1</v>
      </c>
      <c r="DQ21">
        <v>1759246827.814285</v>
      </c>
      <c r="DR21">
        <v>404.7651071428572</v>
      </c>
      <c r="DS21">
        <v>397.5703214285713</v>
      </c>
      <c r="DT21">
        <v>22.47910357142857</v>
      </c>
      <c r="DU21">
        <v>21.60714285714286</v>
      </c>
      <c r="DV21">
        <v>404.4256428571429</v>
      </c>
      <c r="DW21">
        <v>22.26848571428571</v>
      </c>
      <c r="DX21">
        <v>500.0444285714286</v>
      </c>
      <c r="DY21">
        <v>90.92770000000003</v>
      </c>
      <c r="DZ21">
        <v>0.05346890714285715</v>
      </c>
      <c r="EA21">
        <v>29.30366071428571</v>
      </c>
      <c r="EB21">
        <v>29.99587142857143</v>
      </c>
      <c r="EC21">
        <v>999.9000000000002</v>
      </c>
      <c r="ED21">
        <v>0</v>
      </c>
      <c r="EE21">
        <v>0</v>
      </c>
      <c r="EF21">
        <v>10004.19464285714</v>
      </c>
      <c r="EG21">
        <v>0</v>
      </c>
      <c r="EH21">
        <v>12.20479285714285</v>
      </c>
      <c r="EI21">
        <v>7.194951178571428</v>
      </c>
      <c r="EJ21">
        <v>414.0732857142857</v>
      </c>
      <c r="EK21">
        <v>406.3501785714286</v>
      </c>
      <c r="EL21">
        <v>0.8719640357142857</v>
      </c>
      <c r="EM21">
        <v>397.5703214285713</v>
      </c>
      <c r="EN21">
        <v>21.60714285714286</v>
      </c>
      <c r="EO21">
        <v>2.0439725</v>
      </c>
      <c r="EP21">
        <v>1.964687142857143</v>
      </c>
      <c r="EQ21">
        <v>17.78915</v>
      </c>
      <c r="ER21">
        <v>17.16257857142857</v>
      </c>
      <c r="ES21">
        <v>2000.003214285714</v>
      </c>
      <c r="ET21">
        <v>0.9800034285714284</v>
      </c>
      <c r="EU21">
        <v>0.01999706071428571</v>
      </c>
      <c r="EV21">
        <v>0</v>
      </c>
      <c r="EW21">
        <v>205.2821071428571</v>
      </c>
      <c r="EX21">
        <v>5.000560000000001</v>
      </c>
      <c r="EY21">
        <v>4295.441071428571</v>
      </c>
      <c r="EZ21">
        <v>17294.925</v>
      </c>
      <c r="FA21">
        <v>42.06217857142856</v>
      </c>
      <c r="FB21">
        <v>42.58224999999999</v>
      </c>
      <c r="FC21">
        <v>42.07117857142856</v>
      </c>
      <c r="FD21">
        <v>41.60910714285713</v>
      </c>
      <c r="FE21">
        <v>42.98632142857142</v>
      </c>
      <c r="FF21">
        <v>1955.113214285715</v>
      </c>
      <c r="FG21">
        <v>39.89000000000001</v>
      </c>
      <c r="FH21">
        <v>0</v>
      </c>
      <c r="FI21">
        <v>1759246849.6</v>
      </c>
      <c r="FJ21">
        <v>0</v>
      </c>
      <c r="FK21">
        <v>205.2776923076923</v>
      </c>
      <c r="FL21">
        <v>0.4479999973170837</v>
      </c>
      <c r="FM21">
        <v>4.490256393236236</v>
      </c>
      <c r="FN21">
        <v>4295.533846153847</v>
      </c>
      <c r="FO21">
        <v>15</v>
      </c>
      <c r="FP21">
        <v>0</v>
      </c>
      <c r="FQ21" t="s">
        <v>439</v>
      </c>
      <c r="FR21">
        <v>1747148579.5</v>
      </c>
      <c r="FS21">
        <v>1747148584.5</v>
      </c>
      <c r="FT21">
        <v>0</v>
      </c>
      <c r="FU21">
        <v>0.162</v>
      </c>
      <c r="FV21">
        <v>-0.001</v>
      </c>
      <c r="FW21">
        <v>0.139</v>
      </c>
      <c r="FX21">
        <v>0.058</v>
      </c>
      <c r="FY21">
        <v>420</v>
      </c>
      <c r="FZ21">
        <v>16</v>
      </c>
      <c r="GA21">
        <v>0.19</v>
      </c>
      <c r="GB21">
        <v>0.02</v>
      </c>
      <c r="GC21">
        <v>4.057379575000001</v>
      </c>
      <c r="GD21">
        <v>76.80013342964355</v>
      </c>
      <c r="GE21">
        <v>7.463026268015847</v>
      </c>
      <c r="GF21">
        <v>0</v>
      </c>
      <c r="GG21">
        <v>205.2474705882353</v>
      </c>
      <c r="GH21">
        <v>0.5040183330990704</v>
      </c>
      <c r="GI21">
        <v>0.1769282399056891</v>
      </c>
      <c r="GJ21">
        <v>1</v>
      </c>
      <c r="GK21">
        <v>0.8719555999999999</v>
      </c>
      <c r="GL21">
        <v>-0.002524502814261536</v>
      </c>
      <c r="GM21">
        <v>0.001182639712676689</v>
      </c>
      <c r="GN21">
        <v>1</v>
      </c>
      <c r="GO21">
        <v>2</v>
      </c>
      <c r="GP21">
        <v>3</v>
      </c>
      <c r="GQ21" t="s">
        <v>446</v>
      </c>
      <c r="GR21">
        <v>3.12705</v>
      </c>
      <c r="GS21">
        <v>2.73075</v>
      </c>
      <c r="GT21">
        <v>0.08094460000000001</v>
      </c>
      <c r="GU21">
        <v>0.0789513</v>
      </c>
      <c r="GV21">
        <v>0.102554</v>
      </c>
      <c r="GW21">
        <v>0.100298</v>
      </c>
      <c r="GX21">
        <v>27497.4</v>
      </c>
      <c r="GY21">
        <v>26762.9</v>
      </c>
      <c r="GZ21">
        <v>30463.2</v>
      </c>
      <c r="HA21">
        <v>29315.1</v>
      </c>
      <c r="HB21">
        <v>37732.6</v>
      </c>
      <c r="HC21">
        <v>34693.3</v>
      </c>
      <c r="HD21">
        <v>46603.4</v>
      </c>
      <c r="HE21">
        <v>43549.8</v>
      </c>
      <c r="HF21">
        <v>1.8132</v>
      </c>
      <c r="HG21">
        <v>1.83633</v>
      </c>
      <c r="HH21">
        <v>0.109915</v>
      </c>
      <c r="HI21">
        <v>0</v>
      </c>
      <c r="HJ21">
        <v>28.2086</v>
      </c>
      <c r="HK21">
        <v>999.9</v>
      </c>
      <c r="HL21">
        <v>56.8</v>
      </c>
      <c r="HM21">
        <v>30.4</v>
      </c>
      <c r="HN21">
        <v>27.2288</v>
      </c>
      <c r="HO21">
        <v>62.9174</v>
      </c>
      <c r="HP21">
        <v>17.1354</v>
      </c>
      <c r="HQ21">
        <v>1</v>
      </c>
      <c r="HR21">
        <v>0.207462</v>
      </c>
      <c r="HS21">
        <v>0.279011</v>
      </c>
      <c r="HT21">
        <v>20.2008</v>
      </c>
      <c r="HU21">
        <v>5.22792</v>
      </c>
      <c r="HV21">
        <v>11.974</v>
      </c>
      <c r="HW21">
        <v>4.9696</v>
      </c>
      <c r="HX21">
        <v>3.28948</v>
      </c>
      <c r="HY21">
        <v>9999</v>
      </c>
      <c r="HZ21">
        <v>9999</v>
      </c>
      <c r="IA21">
        <v>9999</v>
      </c>
      <c r="IB21">
        <v>17.4</v>
      </c>
      <c r="IC21">
        <v>4.97289</v>
      </c>
      <c r="ID21">
        <v>1.87714</v>
      </c>
      <c r="IE21">
        <v>1.8753</v>
      </c>
      <c r="IF21">
        <v>1.87805</v>
      </c>
      <c r="IG21">
        <v>1.8748</v>
      </c>
      <c r="IH21">
        <v>1.87836</v>
      </c>
      <c r="II21">
        <v>1.87545</v>
      </c>
      <c r="IJ21">
        <v>1.87663</v>
      </c>
      <c r="IK21">
        <v>0</v>
      </c>
      <c r="IL21">
        <v>0</v>
      </c>
      <c r="IM21">
        <v>0</v>
      </c>
      <c r="IN21">
        <v>0</v>
      </c>
      <c r="IO21" t="s">
        <v>441</v>
      </c>
      <c r="IP21" t="s">
        <v>442</v>
      </c>
      <c r="IQ21" t="s">
        <v>443</v>
      </c>
      <c r="IR21" t="s">
        <v>443</v>
      </c>
      <c r="IS21" t="s">
        <v>443</v>
      </c>
      <c r="IT21" t="s">
        <v>443</v>
      </c>
      <c r="IU21">
        <v>0</v>
      </c>
      <c r="IV21">
        <v>100</v>
      </c>
      <c r="IW21">
        <v>100</v>
      </c>
      <c r="IX21">
        <v>0.323</v>
      </c>
      <c r="IY21">
        <v>0.2107</v>
      </c>
      <c r="IZ21">
        <v>-0.1222274518627452</v>
      </c>
      <c r="JA21">
        <v>0.001328938755811441</v>
      </c>
      <c r="JB21">
        <v>-5.633165956792918E-07</v>
      </c>
      <c r="JC21">
        <v>2.510553891376428E-10</v>
      </c>
      <c r="JD21">
        <v>-0.04678033270444259</v>
      </c>
      <c r="JE21">
        <v>-0.0009625096320519332</v>
      </c>
      <c r="JF21">
        <v>0.0006953178313022573</v>
      </c>
      <c r="JG21">
        <v>-5.973937232829655E-06</v>
      </c>
      <c r="JH21">
        <v>1</v>
      </c>
      <c r="JI21">
        <v>2112</v>
      </c>
      <c r="JJ21">
        <v>1</v>
      </c>
      <c r="JK21">
        <v>26</v>
      </c>
      <c r="JL21">
        <v>201637.6</v>
      </c>
      <c r="JM21">
        <v>201637.5</v>
      </c>
      <c r="JN21">
        <v>0.974121</v>
      </c>
      <c r="JO21">
        <v>2.54883</v>
      </c>
      <c r="JP21">
        <v>1.39893</v>
      </c>
      <c r="JQ21">
        <v>2.33398</v>
      </c>
      <c r="JR21">
        <v>1.44897</v>
      </c>
      <c r="JS21">
        <v>2.45728</v>
      </c>
      <c r="JT21">
        <v>36.718</v>
      </c>
      <c r="JU21">
        <v>23.9824</v>
      </c>
      <c r="JV21">
        <v>18</v>
      </c>
      <c r="JW21">
        <v>476.992</v>
      </c>
      <c r="JX21">
        <v>461.144</v>
      </c>
      <c r="JY21">
        <v>27.3351</v>
      </c>
      <c r="JZ21">
        <v>29.8464</v>
      </c>
      <c r="KA21">
        <v>30.0002</v>
      </c>
      <c r="KB21">
        <v>29.4824</v>
      </c>
      <c r="KC21">
        <v>29.5363</v>
      </c>
      <c r="KD21">
        <v>19.5445</v>
      </c>
      <c r="KE21">
        <v>30.0903</v>
      </c>
      <c r="KF21">
        <v>67.82250000000001</v>
      </c>
      <c r="KG21">
        <v>27.3359</v>
      </c>
      <c r="KH21">
        <v>346.452</v>
      </c>
      <c r="KI21">
        <v>21.616</v>
      </c>
      <c r="KJ21">
        <v>100.712</v>
      </c>
      <c r="KK21">
        <v>100.182</v>
      </c>
    </row>
    <row r="22" spans="1:297">
      <c r="A22">
        <v>6</v>
      </c>
      <c r="B22">
        <v>1759246840.6</v>
      </c>
      <c r="C22">
        <v>25</v>
      </c>
      <c r="D22" t="s">
        <v>453</v>
      </c>
      <c r="E22" t="s">
        <v>454</v>
      </c>
      <c r="F22">
        <v>5</v>
      </c>
      <c r="G22" t="s">
        <v>435</v>
      </c>
      <c r="H22" t="s">
        <v>436</v>
      </c>
      <c r="I22">
        <v>1759246833.1</v>
      </c>
      <c r="J22">
        <f>(K22)/1000</f>
        <v>0</v>
      </c>
      <c r="K22">
        <f>IF(DP22, AN22, AH22)</f>
        <v>0</v>
      </c>
      <c r="L22">
        <f>IF(DP22, AI22, AG22)</f>
        <v>0</v>
      </c>
      <c r="M22">
        <f>DR22 - IF(AU22&gt;1, L22*DL22*100.0/(AW22), 0)</f>
        <v>0</v>
      </c>
      <c r="N22">
        <f>((T22-J22/2)*M22-L22)/(T22+J22/2)</f>
        <v>0</v>
      </c>
      <c r="O22">
        <f>N22*(DY22+DZ22)/1000.0</f>
        <v>0</v>
      </c>
      <c r="P22">
        <f>(DR22 - IF(AU22&gt;1, L22*DL22*100.0/(AW22), 0))*(DY22+DZ22)/1000.0</f>
        <v>0</v>
      </c>
      <c r="Q22">
        <f>2.0/((1/S22-1/R22)+SIGN(S22)*SQRT((1/S22-1/R22)*(1/S22-1/R22) + 4*DM22/((DM22+1)*(DM22+1))*(2*1/S22*1/R22-1/R22*1/R22)))</f>
        <v>0</v>
      </c>
      <c r="R22">
        <f>IF(LEFT(DN22,1)&lt;&gt;"0",IF(LEFT(DN22,1)="1",3.0,DO22),$D$5+$E$5*(EF22*DY22/($K$5*1000))+$F$5*(EF22*DY22/($K$5*1000))*MAX(MIN(DL22,$J$5),$I$5)*MAX(MIN(DL22,$J$5),$I$5)+$G$5*MAX(MIN(DL22,$J$5),$I$5)*(EF22*DY22/($K$5*1000))+$H$5*(EF22*DY22/($K$5*1000))*(EF22*DY22/($K$5*1000)))</f>
        <v>0</v>
      </c>
      <c r="S22">
        <f>J22*(1000-(1000*0.61365*exp(17.502*W22/(240.97+W22))/(DY22+DZ22)+DT22)/2)/(1000*0.61365*exp(17.502*W22/(240.97+W22))/(DY22+DZ22)-DT22)</f>
        <v>0</v>
      </c>
      <c r="T22">
        <f>1/((DM22+1)/(Q22/1.6)+1/(R22/1.37)) + DM22/((DM22+1)/(Q22/1.6) + DM22/(R22/1.37))</f>
        <v>0</v>
      </c>
      <c r="U22">
        <f>(DH22*DK22)</f>
        <v>0</v>
      </c>
      <c r="V22">
        <f>(EA22+(U22+2*0.95*5.67E-8*(((EA22+$B$7)+273)^4-(EA22+273)^4)-44100*J22)/(1.84*29.3*R22+8*0.95*5.67E-8*(EA22+273)^3))</f>
        <v>0</v>
      </c>
      <c r="W22">
        <f>($C$7*EB22+$D$7*EC22+$E$7*V22)</f>
        <v>0</v>
      </c>
      <c r="X22">
        <f>0.61365*exp(17.502*W22/(240.97+W22))</f>
        <v>0</v>
      </c>
      <c r="Y22">
        <f>(Z22/AA22*100)</f>
        <v>0</v>
      </c>
      <c r="Z22">
        <f>DT22*(DY22+DZ22)/1000</f>
        <v>0</v>
      </c>
      <c r="AA22">
        <f>0.61365*exp(17.502*EA22/(240.97+EA22))</f>
        <v>0</v>
      </c>
      <c r="AB22">
        <f>(X22-DT22*(DY22+DZ22)/1000)</f>
        <v>0</v>
      </c>
      <c r="AC22">
        <f>(-J22*44100)</f>
        <v>0</v>
      </c>
      <c r="AD22">
        <f>2*29.3*R22*0.92*(EA22-W22)</f>
        <v>0</v>
      </c>
      <c r="AE22">
        <f>2*0.95*5.67E-8*(((EA22+$B$7)+273)^4-(W22+273)^4)</f>
        <v>0</v>
      </c>
      <c r="AF22">
        <f>U22+AE22+AC22+AD22</f>
        <v>0</v>
      </c>
      <c r="AG22">
        <f>DX22*AU22*(DS22-DR22*(1000-AU22*DU22)/(1000-AU22*DT22))/(100*DL22)</f>
        <v>0</v>
      </c>
      <c r="AH22">
        <f>1000*DX22*AU22*(DT22-DU22)/(100*DL22*(1000-AU22*DT22))</f>
        <v>0</v>
      </c>
      <c r="AI22">
        <f>(AJ22 - AK22 - DY22*1E3/(8.314*(EA22+273.15)) * AM22/DX22 * AL22) * DX22/(100*DL22) * (1000 - DU22)/1000</f>
        <v>0</v>
      </c>
      <c r="AJ22">
        <v>374.9041557524067</v>
      </c>
      <c r="AK22">
        <v>383.5204242424243</v>
      </c>
      <c r="AL22">
        <v>-3.032984378645311</v>
      </c>
      <c r="AM22">
        <v>65.48348601443384</v>
      </c>
      <c r="AN22">
        <f>(AP22 - AO22 + DY22*1E3/(8.314*(EA22+273.15)) * AR22/DX22 * AQ22) * DX22/(100*DL22) * 1000/(1000 - AP22)</f>
        <v>0</v>
      </c>
      <c r="AO22">
        <v>21.60273079481364</v>
      </c>
      <c r="AP22">
        <v>22.48379212121212</v>
      </c>
      <c r="AQ22">
        <v>-1.239482415371346E-05</v>
      </c>
      <c r="AR22">
        <v>121.2419949412862</v>
      </c>
      <c r="AS22">
        <v>5</v>
      </c>
      <c r="AT22">
        <v>1</v>
      </c>
      <c r="AU22">
        <f>IF(AS22*$H$13&gt;=AW22,1.0,(AW22/(AW22-AS22*$H$13)))</f>
        <v>0</v>
      </c>
      <c r="AV22">
        <f>(AU22-1)*100</f>
        <v>0</v>
      </c>
      <c r="AW22">
        <f>MAX(0,($B$13+$C$13*EF22)/(1+$D$13*EF22)*DY22/(EA22+273)*$E$13)</f>
        <v>0</v>
      </c>
      <c r="AX22" t="s">
        <v>437</v>
      </c>
      <c r="AY22" t="s">
        <v>437</v>
      </c>
      <c r="AZ22">
        <v>0</v>
      </c>
      <c r="BA22">
        <v>0</v>
      </c>
      <c r="BB22">
        <f>1-AZ22/BA22</f>
        <v>0</v>
      </c>
      <c r="BC22">
        <v>0</v>
      </c>
      <c r="BD22" t="s">
        <v>437</v>
      </c>
      <c r="BE22" t="s">
        <v>437</v>
      </c>
      <c r="BF22">
        <v>0</v>
      </c>
      <c r="BG22">
        <v>0</v>
      </c>
      <c r="BH22">
        <f>1-BF22/BG22</f>
        <v>0</v>
      </c>
      <c r="BI22">
        <v>0.5</v>
      </c>
      <c r="BJ22">
        <f>DI22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437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DH22">
        <f>$B$11*EG22+$C$11*EH22+$F$11*ES22*(1-EV22)</f>
        <v>0</v>
      </c>
      <c r="DI22">
        <f>DH22*DJ22</f>
        <v>0</v>
      </c>
      <c r="DJ22">
        <f>($B$11*$D$9+$C$11*$D$9+$F$11*((FF22+EX22)/MAX(FF22+EX22+FG22, 0.1)*$I$9+FG22/MAX(FF22+EX22+FG22, 0.1)*$J$9))/($B$11+$C$11+$F$11)</f>
        <v>0</v>
      </c>
      <c r="DK22">
        <f>($B$11*$K$9+$C$11*$K$9+$F$11*((FF22+EX22)/MAX(FF22+EX22+FG22, 0.1)*$P$9+FG22/MAX(FF22+EX22+FG22, 0.1)*$Q$9))/($B$11+$C$11+$F$11)</f>
        <v>0</v>
      </c>
      <c r="DL22">
        <v>1.91</v>
      </c>
      <c r="DM22">
        <v>0.5</v>
      </c>
      <c r="DN22" t="s">
        <v>438</v>
      </c>
      <c r="DO22">
        <v>2</v>
      </c>
      <c r="DP22" t="b">
        <v>1</v>
      </c>
      <c r="DQ22">
        <v>1759246833.1</v>
      </c>
      <c r="DR22">
        <v>393.884037037037</v>
      </c>
      <c r="DS22">
        <v>381.170074074074</v>
      </c>
      <c r="DT22">
        <v>22.48217777777777</v>
      </c>
      <c r="DU22">
        <v>21.60780370370369</v>
      </c>
      <c r="DV22">
        <v>393.5553703703704</v>
      </c>
      <c r="DW22">
        <v>22.2714962962963</v>
      </c>
      <c r="DX22">
        <v>500.0154444444444</v>
      </c>
      <c r="DY22">
        <v>90.92753333333332</v>
      </c>
      <c r="DZ22">
        <v>0.05342231851851852</v>
      </c>
      <c r="EA22">
        <v>29.30664074074074</v>
      </c>
      <c r="EB22">
        <v>29.99554074074074</v>
      </c>
      <c r="EC22">
        <v>999.9000000000001</v>
      </c>
      <c r="ED22">
        <v>0</v>
      </c>
      <c r="EE22">
        <v>0</v>
      </c>
      <c r="EF22">
        <v>9994.68</v>
      </c>
      <c r="EG22">
        <v>0</v>
      </c>
      <c r="EH22">
        <v>12.2111962962963</v>
      </c>
      <c r="EI22">
        <v>12.71397074074074</v>
      </c>
      <c r="EJ22">
        <v>402.943074074074</v>
      </c>
      <c r="EK22">
        <v>389.5881851851852</v>
      </c>
      <c r="EL22">
        <v>0.874378962962963</v>
      </c>
      <c r="EM22">
        <v>381.170074074074</v>
      </c>
      <c r="EN22">
        <v>21.60780370370369</v>
      </c>
      <c r="EO22">
        <v>2.04424962962963</v>
      </c>
      <c r="EP22">
        <v>1.964743703703704</v>
      </c>
      <c r="EQ22">
        <v>17.7913</v>
      </c>
      <c r="ER22">
        <v>17.16302962962963</v>
      </c>
      <c r="ES22">
        <v>1999.987407407408</v>
      </c>
      <c r="ET22">
        <v>0.9800032222222221</v>
      </c>
      <c r="EU22">
        <v>0.01999727407407408</v>
      </c>
      <c r="EV22">
        <v>0</v>
      </c>
      <c r="EW22">
        <v>205.3195185185185</v>
      </c>
      <c r="EX22">
        <v>5.000560000000001</v>
      </c>
      <c r="EY22">
        <v>4296.008888888889</v>
      </c>
      <c r="EZ22">
        <v>17294.77037037037</v>
      </c>
      <c r="FA22">
        <v>42.07837037037037</v>
      </c>
      <c r="FB22">
        <v>42.59466666666666</v>
      </c>
      <c r="FC22">
        <v>42.08077777777777</v>
      </c>
      <c r="FD22">
        <v>41.60848148148148</v>
      </c>
      <c r="FE22">
        <v>42.98351851851852</v>
      </c>
      <c r="FF22">
        <v>1955.097407407407</v>
      </c>
      <c r="FG22">
        <v>39.89000000000001</v>
      </c>
      <c r="FH22">
        <v>0</v>
      </c>
      <c r="FI22">
        <v>1759246854.4</v>
      </c>
      <c r="FJ22">
        <v>0</v>
      </c>
      <c r="FK22">
        <v>205.3111923076923</v>
      </c>
      <c r="FL22">
        <v>0.08687179978189129</v>
      </c>
      <c r="FM22">
        <v>8.063247840618969</v>
      </c>
      <c r="FN22">
        <v>4296.032692307692</v>
      </c>
      <c r="FO22">
        <v>15</v>
      </c>
      <c r="FP22">
        <v>0</v>
      </c>
      <c r="FQ22" t="s">
        <v>439</v>
      </c>
      <c r="FR22">
        <v>1747148579.5</v>
      </c>
      <c r="FS22">
        <v>1747148584.5</v>
      </c>
      <c r="FT22">
        <v>0</v>
      </c>
      <c r="FU22">
        <v>0.162</v>
      </c>
      <c r="FV22">
        <v>-0.001</v>
      </c>
      <c r="FW22">
        <v>0.139</v>
      </c>
      <c r="FX22">
        <v>0.058</v>
      </c>
      <c r="FY22">
        <v>420</v>
      </c>
      <c r="FZ22">
        <v>16</v>
      </c>
      <c r="GA22">
        <v>0.19</v>
      </c>
      <c r="GB22">
        <v>0.02</v>
      </c>
      <c r="GC22">
        <v>8.393882325000002</v>
      </c>
      <c r="GD22">
        <v>67.49933735459663</v>
      </c>
      <c r="GE22">
        <v>6.665382353107496</v>
      </c>
      <c r="GF22">
        <v>0</v>
      </c>
      <c r="GG22">
        <v>205.2713529411765</v>
      </c>
      <c r="GH22">
        <v>0.6134148210304141</v>
      </c>
      <c r="GI22">
        <v>0.1905785128239104</v>
      </c>
      <c r="GJ22">
        <v>1</v>
      </c>
      <c r="GK22">
        <v>0.8734503</v>
      </c>
      <c r="GL22">
        <v>0.01899160975609634</v>
      </c>
      <c r="GM22">
        <v>0.00338988836984346</v>
      </c>
      <c r="GN22">
        <v>1</v>
      </c>
      <c r="GO22">
        <v>2</v>
      </c>
      <c r="GP22">
        <v>3</v>
      </c>
      <c r="GQ22" t="s">
        <v>446</v>
      </c>
      <c r="GR22">
        <v>3.12727</v>
      </c>
      <c r="GS22">
        <v>2.73077</v>
      </c>
      <c r="GT22">
        <v>0.07855289999999999</v>
      </c>
      <c r="GU22">
        <v>0.0762043</v>
      </c>
      <c r="GV22">
        <v>0.102551</v>
      </c>
      <c r="GW22">
        <v>0.10027</v>
      </c>
      <c r="GX22">
        <v>27568.2</v>
      </c>
      <c r="GY22">
        <v>26842.8</v>
      </c>
      <c r="GZ22">
        <v>30462.4</v>
      </c>
      <c r="HA22">
        <v>29315.2</v>
      </c>
      <c r="HB22">
        <v>37731.6</v>
      </c>
      <c r="HC22">
        <v>34694.3</v>
      </c>
      <c r="HD22">
        <v>46602.2</v>
      </c>
      <c r="HE22">
        <v>43549.9</v>
      </c>
      <c r="HF22">
        <v>1.81327</v>
      </c>
      <c r="HG22">
        <v>1.83605</v>
      </c>
      <c r="HH22">
        <v>0.109151</v>
      </c>
      <c r="HI22">
        <v>0</v>
      </c>
      <c r="HJ22">
        <v>28.2095</v>
      </c>
      <c r="HK22">
        <v>999.9</v>
      </c>
      <c r="HL22">
        <v>56.8</v>
      </c>
      <c r="HM22">
        <v>30.4</v>
      </c>
      <c r="HN22">
        <v>27.2329</v>
      </c>
      <c r="HO22">
        <v>62.3874</v>
      </c>
      <c r="HP22">
        <v>17.1194</v>
      </c>
      <c r="HQ22">
        <v>1</v>
      </c>
      <c r="HR22">
        <v>0.207475</v>
      </c>
      <c r="HS22">
        <v>0.474227</v>
      </c>
      <c r="HT22">
        <v>20.2003</v>
      </c>
      <c r="HU22">
        <v>5.22837</v>
      </c>
      <c r="HV22">
        <v>11.974</v>
      </c>
      <c r="HW22">
        <v>4.9696</v>
      </c>
      <c r="HX22">
        <v>3.2895</v>
      </c>
      <c r="HY22">
        <v>9999</v>
      </c>
      <c r="HZ22">
        <v>9999</v>
      </c>
      <c r="IA22">
        <v>9999</v>
      </c>
      <c r="IB22">
        <v>17.4</v>
      </c>
      <c r="IC22">
        <v>4.9729</v>
      </c>
      <c r="ID22">
        <v>1.87715</v>
      </c>
      <c r="IE22">
        <v>1.87531</v>
      </c>
      <c r="IF22">
        <v>1.87805</v>
      </c>
      <c r="IG22">
        <v>1.87481</v>
      </c>
      <c r="IH22">
        <v>1.87836</v>
      </c>
      <c r="II22">
        <v>1.87546</v>
      </c>
      <c r="IJ22">
        <v>1.87665</v>
      </c>
      <c r="IK22">
        <v>0</v>
      </c>
      <c r="IL22">
        <v>0</v>
      </c>
      <c r="IM22">
        <v>0</v>
      </c>
      <c r="IN22">
        <v>0</v>
      </c>
      <c r="IO22" t="s">
        <v>441</v>
      </c>
      <c r="IP22" t="s">
        <v>442</v>
      </c>
      <c r="IQ22" t="s">
        <v>443</v>
      </c>
      <c r="IR22" t="s">
        <v>443</v>
      </c>
      <c r="IS22" t="s">
        <v>443</v>
      </c>
      <c r="IT22" t="s">
        <v>443</v>
      </c>
      <c r="IU22">
        <v>0</v>
      </c>
      <c r="IV22">
        <v>100</v>
      </c>
      <c r="IW22">
        <v>100</v>
      </c>
      <c r="IX22">
        <v>0.309</v>
      </c>
      <c r="IY22">
        <v>0.2107</v>
      </c>
      <c r="IZ22">
        <v>-0.1222274518627452</v>
      </c>
      <c r="JA22">
        <v>0.001328938755811441</v>
      </c>
      <c r="JB22">
        <v>-5.633165956792918E-07</v>
      </c>
      <c r="JC22">
        <v>2.510553891376428E-10</v>
      </c>
      <c r="JD22">
        <v>-0.04678033270444259</v>
      </c>
      <c r="JE22">
        <v>-0.0009625096320519332</v>
      </c>
      <c r="JF22">
        <v>0.0006953178313022573</v>
      </c>
      <c r="JG22">
        <v>-5.973937232829655E-06</v>
      </c>
      <c r="JH22">
        <v>1</v>
      </c>
      <c r="JI22">
        <v>2112</v>
      </c>
      <c r="JJ22">
        <v>1</v>
      </c>
      <c r="JK22">
        <v>26</v>
      </c>
      <c r="JL22">
        <v>201637.7</v>
      </c>
      <c r="JM22">
        <v>201637.6</v>
      </c>
      <c r="JN22">
        <v>0.9375</v>
      </c>
      <c r="JO22">
        <v>2.53296</v>
      </c>
      <c r="JP22">
        <v>1.39893</v>
      </c>
      <c r="JQ22">
        <v>2.33398</v>
      </c>
      <c r="JR22">
        <v>1.44897</v>
      </c>
      <c r="JS22">
        <v>2.56958</v>
      </c>
      <c r="JT22">
        <v>36.718</v>
      </c>
      <c r="JU22">
        <v>23.9999</v>
      </c>
      <c r="JV22">
        <v>18</v>
      </c>
      <c r="JW22">
        <v>477.049</v>
      </c>
      <c r="JX22">
        <v>460.983</v>
      </c>
      <c r="JY22">
        <v>27.3229</v>
      </c>
      <c r="JZ22">
        <v>29.8464</v>
      </c>
      <c r="KA22">
        <v>30.0001</v>
      </c>
      <c r="KB22">
        <v>29.485</v>
      </c>
      <c r="KC22">
        <v>29.5385</v>
      </c>
      <c r="KD22">
        <v>18.7949</v>
      </c>
      <c r="KE22">
        <v>30.0903</v>
      </c>
      <c r="KF22">
        <v>67.82250000000001</v>
      </c>
      <c r="KG22">
        <v>27.2875</v>
      </c>
      <c r="KH22">
        <v>333.078</v>
      </c>
      <c r="KI22">
        <v>21.616</v>
      </c>
      <c r="KJ22">
        <v>100.709</v>
      </c>
      <c r="KK22">
        <v>100.182</v>
      </c>
    </row>
    <row r="23" spans="1:297">
      <c r="A23">
        <v>7</v>
      </c>
      <c r="B23">
        <v>1759246845.6</v>
      </c>
      <c r="C23">
        <v>30</v>
      </c>
      <c r="D23" t="s">
        <v>455</v>
      </c>
      <c r="E23" t="s">
        <v>456</v>
      </c>
      <c r="F23">
        <v>5</v>
      </c>
      <c r="G23" t="s">
        <v>435</v>
      </c>
      <c r="H23" t="s">
        <v>436</v>
      </c>
      <c r="I23">
        <v>1759246837.814285</v>
      </c>
      <c r="J23">
        <f>(K23)/1000</f>
        <v>0</v>
      </c>
      <c r="K23">
        <f>IF(DP23, AN23, AH23)</f>
        <v>0</v>
      </c>
      <c r="L23">
        <f>IF(DP23, AI23, AG23)</f>
        <v>0</v>
      </c>
      <c r="M23">
        <f>DR23 - IF(AU23&gt;1, L23*DL23*100.0/(AW23), 0)</f>
        <v>0</v>
      </c>
      <c r="N23">
        <f>((T23-J23/2)*M23-L23)/(T23+J23/2)</f>
        <v>0</v>
      </c>
      <c r="O23">
        <f>N23*(DY23+DZ23)/1000.0</f>
        <v>0</v>
      </c>
      <c r="P23">
        <f>(DR23 - IF(AU23&gt;1, L23*DL23*100.0/(AW23), 0))*(DY23+DZ23)/1000.0</f>
        <v>0</v>
      </c>
      <c r="Q23">
        <f>2.0/((1/S23-1/R23)+SIGN(S23)*SQRT((1/S23-1/R23)*(1/S23-1/R23) + 4*DM23/((DM23+1)*(DM23+1))*(2*1/S23*1/R23-1/R23*1/R23)))</f>
        <v>0</v>
      </c>
      <c r="R23">
        <f>IF(LEFT(DN23,1)&lt;&gt;"0",IF(LEFT(DN23,1)="1",3.0,DO23),$D$5+$E$5*(EF23*DY23/($K$5*1000))+$F$5*(EF23*DY23/($K$5*1000))*MAX(MIN(DL23,$J$5),$I$5)*MAX(MIN(DL23,$J$5),$I$5)+$G$5*MAX(MIN(DL23,$J$5),$I$5)*(EF23*DY23/($K$5*1000))+$H$5*(EF23*DY23/($K$5*1000))*(EF23*DY23/($K$5*1000)))</f>
        <v>0</v>
      </c>
      <c r="S23">
        <f>J23*(1000-(1000*0.61365*exp(17.502*W23/(240.97+W23))/(DY23+DZ23)+DT23)/2)/(1000*0.61365*exp(17.502*W23/(240.97+W23))/(DY23+DZ23)-DT23)</f>
        <v>0</v>
      </c>
      <c r="T23">
        <f>1/((DM23+1)/(Q23/1.6)+1/(R23/1.37)) + DM23/((DM23+1)/(Q23/1.6) + DM23/(R23/1.37))</f>
        <v>0</v>
      </c>
      <c r="U23">
        <f>(DH23*DK23)</f>
        <v>0</v>
      </c>
      <c r="V23">
        <f>(EA23+(U23+2*0.95*5.67E-8*(((EA23+$B$7)+273)^4-(EA23+273)^4)-44100*J23)/(1.84*29.3*R23+8*0.95*5.67E-8*(EA23+273)^3))</f>
        <v>0</v>
      </c>
      <c r="W23">
        <f>($C$7*EB23+$D$7*EC23+$E$7*V23)</f>
        <v>0</v>
      </c>
      <c r="X23">
        <f>0.61365*exp(17.502*W23/(240.97+W23))</f>
        <v>0</v>
      </c>
      <c r="Y23">
        <f>(Z23/AA23*100)</f>
        <v>0</v>
      </c>
      <c r="Z23">
        <f>DT23*(DY23+DZ23)/1000</f>
        <v>0</v>
      </c>
      <c r="AA23">
        <f>0.61365*exp(17.502*EA23/(240.97+EA23))</f>
        <v>0</v>
      </c>
      <c r="AB23">
        <f>(X23-DT23*(DY23+DZ23)/1000)</f>
        <v>0</v>
      </c>
      <c r="AC23">
        <f>(-J23*44100)</f>
        <v>0</v>
      </c>
      <c r="AD23">
        <f>2*29.3*R23*0.92*(EA23-W23)</f>
        <v>0</v>
      </c>
      <c r="AE23">
        <f>2*0.95*5.67E-8*(((EA23+$B$7)+273)^4-(W23+273)^4)</f>
        <v>0</v>
      </c>
      <c r="AF23">
        <f>U23+AE23+AC23+AD23</f>
        <v>0</v>
      </c>
      <c r="AG23">
        <f>DX23*AU23*(DS23-DR23*(1000-AU23*DU23)/(1000-AU23*DT23))/(100*DL23)</f>
        <v>0</v>
      </c>
      <c r="AH23">
        <f>1000*DX23*AU23*(DT23-DU23)/(100*DL23*(1000-AU23*DT23))</f>
        <v>0</v>
      </c>
      <c r="AI23">
        <f>(AJ23 - AK23 - DY23*1E3/(8.314*(EA23+273.15)) * AM23/DX23 * AL23) * DX23/(100*DL23) * (1000 - DU23)/1000</f>
        <v>0</v>
      </c>
      <c r="AJ23">
        <v>357.9691665443068</v>
      </c>
      <c r="AK23">
        <v>367.5430121212123</v>
      </c>
      <c r="AL23">
        <v>-3.210853768432744</v>
      </c>
      <c r="AM23">
        <v>65.48348601443384</v>
      </c>
      <c r="AN23">
        <f>(AP23 - AO23 + DY23*1E3/(8.314*(EA23+273.15)) * AR23/DX23 * AQ23) * DX23/(100*DL23) * 1000/(1000 - AP23)</f>
        <v>0</v>
      </c>
      <c r="AO23">
        <v>21.60291484433023</v>
      </c>
      <c r="AP23">
        <v>22.48079030303029</v>
      </c>
      <c r="AQ23">
        <v>-2.396717746183347E-05</v>
      </c>
      <c r="AR23">
        <v>121.2419949412862</v>
      </c>
      <c r="AS23">
        <v>5</v>
      </c>
      <c r="AT23">
        <v>1</v>
      </c>
      <c r="AU23">
        <f>IF(AS23*$H$13&gt;=AW23,1.0,(AW23/(AW23-AS23*$H$13)))</f>
        <v>0</v>
      </c>
      <c r="AV23">
        <f>(AU23-1)*100</f>
        <v>0</v>
      </c>
      <c r="AW23">
        <f>MAX(0,($B$13+$C$13*EF23)/(1+$D$13*EF23)*DY23/(EA23+273)*$E$13)</f>
        <v>0</v>
      </c>
      <c r="AX23" t="s">
        <v>437</v>
      </c>
      <c r="AY23" t="s">
        <v>437</v>
      </c>
      <c r="AZ23">
        <v>0</v>
      </c>
      <c r="BA23">
        <v>0</v>
      </c>
      <c r="BB23">
        <f>1-AZ23/BA23</f>
        <v>0</v>
      </c>
      <c r="BC23">
        <v>0</v>
      </c>
      <c r="BD23" t="s">
        <v>437</v>
      </c>
      <c r="BE23" t="s">
        <v>437</v>
      </c>
      <c r="BF23">
        <v>0</v>
      </c>
      <c r="BG23">
        <v>0</v>
      </c>
      <c r="BH23">
        <f>1-BF23/BG23</f>
        <v>0</v>
      </c>
      <c r="BI23">
        <v>0.5</v>
      </c>
      <c r="BJ23">
        <f>DI23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437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DH23">
        <f>$B$11*EG23+$C$11*EH23+$F$11*ES23*(1-EV23)</f>
        <v>0</v>
      </c>
      <c r="DI23">
        <f>DH23*DJ23</f>
        <v>0</v>
      </c>
      <c r="DJ23">
        <f>($B$11*$D$9+$C$11*$D$9+$F$11*((FF23+EX23)/MAX(FF23+EX23+FG23, 0.1)*$I$9+FG23/MAX(FF23+EX23+FG23, 0.1)*$J$9))/($B$11+$C$11+$F$11)</f>
        <v>0</v>
      </c>
      <c r="DK23">
        <f>($B$11*$K$9+$C$11*$K$9+$F$11*((FF23+EX23)/MAX(FF23+EX23+FG23, 0.1)*$P$9+FG23/MAX(FF23+EX23+FG23, 0.1)*$Q$9))/($B$11+$C$11+$F$11)</f>
        <v>0</v>
      </c>
      <c r="DL23">
        <v>1.91</v>
      </c>
      <c r="DM23">
        <v>0.5</v>
      </c>
      <c r="DN23" t="s">
        <v>438</v>
      </c>
      <c r="DO23">
        <v>2</v>
      </c>
      <c r="DP23" t="b">
        <v>1</v>
      </c>
      <c r="DQ23">
        <v>1759246837.814285</v>
      </c>
      <c r="DR23">
        <v>381.1904285714286</v>
      </c>
      <c r="DS23">
        <v>365.7490714285714</v>
      </c>
      <c r="DT23">
        <v>22.48330714285714</v>
      </c>
      <c r="DU23">
        <v>21.60614285714286</v>
      </c>
      <c r="DV23">
        <v>380.8744642857144</v>
      </c>
      <c r="DW23">
        <v>22.2726</v>
      </c>
      <c r="DX23">
        <v>500.0458214285715</v>
      </c>
      <c r="DY23">
        <v>90.92778214285715</v>
      </c>
      <c r="DZ23">
        <v>0.05325334285714286</v>
      </c>
      <c r="EA23">
        <v>29.30870714285714</v>
      </c>
      <c r="EB23">
        <v>29.99663214285714</v>
      </c>
      <c r="EC23">
        <v>999.9000000000002</v>
      </c>
      <c r="ED23">
        <v>0</v>
      </c>
      <c r="EE23">
        <v>0</v>
      </c>
      <c r="EF23">
        <v>9991.252142857144</v>
      </c>
      <c r="EG23">
        <v>0</v>
      </c>
      <c r="EH23">
        <v>12.21856428571428</v>
      </c>
      <c r="EI23">
        <v>15.441375</v>
      </c>
      <c r="EJ23">
        <v>389.958</v>
      </c>
      <c r="EK23">
        <v>373.826</v>
      </c>
      <c r="EL23">
        <v>0.8771713214285715</v>
      </c>
      <c r="EM23">
        <v>365.7490714285714</v>
      </c>
      <c r="EN23">
        <v>21.60614285714286</v>
      </c>
      <c r="EO23">
        <v>2.044357857142857</v>
      </c>
      <c r="EP23">
        <v>1.964597857142857</v>
      </c>
      <c r="EQ23">
        <v>17.79213214285714</v>
      </c>
      <c r="ER23">
        <v>17.16186071428571</v>
      </c>
      <c r="ES23">
        <v>2000.001785714286</v>
      </c>
      <c r="ET23">
        <v>0.9800033214285714</v>
      </c>
      <c r="EU23">
        <v>0.01999717142857143</v>
      </c>
      <c r="EV23">
        <v>0</v>
      </c>
      <c r="EW23">
        <v>205.3337857142857</v>
      </c>
      <c r="EX23">
        <v>5.000560000000001</v>
      </c>
      <c r="EY23">
        <v>4296.856071428572</v>
      </c>
      <c r="EZ23">
        <v>17294.88928571429</v>
      </c>
      <c r="FA23">
        <v>42.05553571428571</v>
      </c>
      <c r="FB23">
        <v>42.58449999999998</v>
      </c>
      <c r="FC23">
        <v>42.07346428571428</v>
      </c>
      <c r="FD23">
        <v>41.63142857142856</v>
      </c>
      <c r="FE23">
        <v>42.99746428571428</v>
      </c>
      <c r="FF23">
        <v>1955.111785714286</v>
      </c>
      <c r="FG23">
        <v>39.89000000000001</v>
      </c>
      <c r="FH23">
        <v>0</v>
      </c>
      <c r="FI23">
        <v>1759246859.8</v>
      </c>
      <c r="FJ23">
        <v>0</v>
      </c>
      <c r="FK23">
        <v>205.32872</v>
      </c>
      <c r="FL23">
        <v>0.5339230811045932</v>
      </c>
      <c r="FM23">
        <v>13.52846154001102</v>
      </c>
      <c r="FN23">
        <v>4297.0044</v>
      </c>
      <c r="FO23">
        <v>15</v>
      </c>
      <c r="FP23">
        <v>0</v>
      </c>
      <c r="FQ23" t="s">
        <v>439</v>
      </c>
      <c r="FR23">
        <v>1747148579.5</v>
      </c>
      <c r="FS23">
        <v>1747148584.5</v>
      </c>
      <c r="FT23">
        <v>0</v>
      </c>
      <c r="FU23">
        <v>0.162</v>
      </c>
      <c r="FV23">
        <v>-0.001</v>
      </c>
      <c r="FW23">
        <v>0.139</v>
      </c>
      <c r="FX23">
        <v>0.058</v>
      </c>
      <c r="FY23">
        <v>420</v>
      </c>
      <c r="FZ23">
        <v>16</v>
      </c>
      <c r="GA23">
        <v>0.19</v>
      </c>
      <c r="GB23">
        <v>0.02</v>
      </c>
      <c r="GC23">
        <v>13.69071925</v>
      </c>
      <c r="GD23">
        <v>35.69498240150093</v>
      </c>
      <c r="GE23">
        <v>3.609741779080872</v>
      </c>
      <c r="GF23">
        <v>0</v>
      </c>
      <c r="GG23">
        <v>205.3240588235294</v>
      </c>
      <c r="GH23">
        <v>0.1828571446270835</v>
      </c>
      <c r="GI23">
        <v>0.1595965393212576</v>
      </c>
      <c r="GJ23">
        <v>1</v>
      </c>
      <c r="GK23">
        <v>0.8755987999999999</v>
      </c>
      <c r="GL23">
        <v>0.04108885553470703</v>
      </c>
      <c r="GM23">
        <v>0.004625433688855555</v>
      </c>
      <c r="GN23">
        <v>1</v>
      </c>
      <c r="GO23">
        <v>2</v>
      </c>
      <c r="GP23">
        <v>3</v>
      </c>
      <c r="GQ23" t="s">
        <v>446</v>
      </c>
      <c r="GR23">
        <v>3.12712</v>
      </c>
      <c r="GS23">
        <v>2.73094</v>
      </c>
      <c r="GT23">
        <v>0.0759726</v>
      </c>
      <c r="GU23">
        <v>0.07339519999999999</v>
      </c>
      <c r="GV23">
        <v>0.102543</v>
      </c>
      <c r="GW23">
        <v>0.100281</v>
      </c>
      <c r="GX23">
        <v>27645.3</v>
      </c>
      <c r="GY23">
        <v>26924.5</v>
      </c>
      <c r="GZ23">
        <v>30462.2</v>
      </c>
      <c r="HA23">
        <v>29315.3</v>
      </c>
      <c r="HB23">
        <v>37731.6</v>
      </c>
      <c r="HC23">
        <v>34693.9</v>
      </c>
      <c r="HD23">
        <v>46602</v>
      </c>
      <c r="HE23">
        <v>43550.1</v>
      </c>
      <c r="HF23">
        <v>1.81295</v>
      </c>
      <c r="HG23">
        <v>1.83633</v>
      </c>
      <c r="HH23">
        <v>0.109691</v>
      </c>
      <c r="HI23">
        <v>0</v>
      </c>
      <c r="HJ23">
        <v>28.2111</v>
      </c>
      <c r="HK23">
        <v>999.9</v>
      </c>
      <c r="HL23">
        <v>56.9</v>
      </c>
      <c r="HM23">
        <v>30.4</v>
      </c>
      <c r="HN23">
        <v>27.2777</v>
      </c>
      <c r="HO23">
        <v>62.7274</v>
      </c>
      <c r="HP23">
        <v>16.871</v>
      </c>
      <c r="HQ23">
        <v>1</v>
      </c>
      <c r="HR23">
        <v>0.207736</v>
      </c>
      <c r="HS23">
        <v>0.361068</v>
      </c>
      <c r="HT23">
        <v>20.2006</v>
      </c>
      <c r="HU23">
        <v>5.22852</v>
      </c>
      <c r="HV23">
        <v>11.974</v>
      </c>
      <c r="HW23">
        <v>4.9697</v>
      </c>
      <c r="HX23">
        <v>3.28958</v>
      </c>
      <c r="HY23">
        <v>9999</v>
      </c>
      <c r="HZ23">
        <v>9999</v>
      </c>
      <c r="IA23">
        <v>9999</v>
      </c>
      <c r="IB23">
        <v>17.4</v>
      </c>
      <c r="IC23">
        <v>4.9729</v>
      </c>
      <c r="ID23">
        <v>1.87717</v>
      </c>
      <c r="IE23">
        <v>1.87532</v>
      </c>
      <c r="IF23">
        <v>1.87806</v>
      </c>
      <c r="IG23">
        <v>1.87483</v>
      </c>
      <c r="IH23">
        <v>1.8784</v>
      </c>
      <c r="II23">
        <v>1.87547</v>
      </c>
      <c r="IJ23">
        <v>1.87667</v>
      </c>
      <c r="IK23">
        <v>0</v>
      </c>
      <c r="IL23">
        <v>0</v>
      </c>
      <c r="IM23">
        <v>0</v>
      </c>
      <c r="IN23">
        <v>0</v>
      </c>
      <c r="IO23" t="s">
        <v>441</v>
      </c>
      <c r="IP23" t="s">
        <v>442</v>
      </c>
      <c r="IQ23" t="s">
        <v>443</v>
      </c>
      <c r="IR23" t="s">
        <v>443</v>
      </c>
      <c r="IS23" t="s">
        <v>443</v>
      </c>
      <c r="IT23" t="s">
        <v>443</v>
      </c>
      <c r="IU23">
        <v>0</v>
      </c>
      <c r="IV23">
        <v>100</v>
      </c>
      <c r="IW23">
        <v>100</v>
      </c>
      <c r="IX23">
        <v>0.292</v>
      </c>
      <c r="IY23">
        <v>0.2106</v>
      </c>
      <c r="IZ23">
        <v>-0.1222274518627452</v>
      </c>
      <c r="JA23">
        <v>0.001328938755811441</v>
      </c>
      <c r="JB23">
        <v>-5.633165956792918E-07</v>
      </c>
      <c r="JC23">
        <v>2.510553891376428E-10</v>
      </c>
      <c r="JD23">
        <v>-0.04678033270444259</v>
      </c>
      <c r="JE23">
        <v>-0.0009625096320519332</v>
      </c>
      <c r="JF23">
        <v>0.0006953178313022573</v>
      </c>
      <c r="JG23">
        <v>-5.973937232829655E-06</v>
      </c>
      <c r="JH23">
        <v>1</v>
      </c>
      <c r="JI23">
        <v>2112</v>
      </c>
      <c r="JJ23">
        <v>1</v>
      </c>
      <c r="JK23">
        <v>26</v>
      </c>
      <c r="JL23">
        <v>201637.8</v>
      </c>
      <c r="JM23">
        <v>201637.7</v>
      </c>
      <c r="JN23">
        <v>0.90332</v>
      </c>
      <c r="JO23">
        <v>2.54883</v>
      </c>
      <c r="JP23">
        <v>1.39893</v>
      </c>
      <c r="JQ23">
        <v>2.33398</v>
      </c>
      <c r="JR23">
        <v>1.44897</v>
      </c>
      <c r="JS23">
        <v>2.56958</v>
      </c>
      <c r="JT23">
        <v>36.718</v>
      </c>
      <c r="JU23">
        <v>23.9912</v>
      </c>
      <c r="JV23">
        <v>18</v>
      </c>
      <c r="JW23">
        <v>476.873</v>
      </c>
      <c r="JX23">
        <v>461.164</v>
      </c>
      <c r="JY23">
        <v>27.2899</v>
      </c>
      <c r="JZ23">
        <v>29.8487</v>
      </c>
      <c r="KA23">
        <v>30.0003</v>
      </c>
      <c r="KB23">
        <v>29.4853</v>
      </c>
      <c r="KC23">
        <v>29.539</v>
      </c>
      <c r="KD23">
        <v>18.1141</v>
      </c>
      <c r="KE23">
        <v>30.0903</v>
      </c>
      <c r="KF23">
        <v>67.82250000000001</v>
      </c>
      <c r="KG23">
        <v>27.2972</v>
      </c>
      <c r="KH23">
        <v>313.043</v>
      </c>
      <c r="KI23">
        <v>21.616</v>
      </c>
      <c r="KJ23">
        <v>100.709</v>
      </c>
      <c r="KK23">
        <v>100.183</v>
      </c>
    </row>
    <row r="24" spans="1:297">
      <c r="A24">
        <v>8</v>
      </c>
      <c r="B24">
        <v>1759246850.6</v>
      </c>
      <c r="C24">
        <v>35</v>
      </c>
      <c r="D24" t="s">
        <v>457</v>
      </c>
      <c r="E24" t="s">
        <v>458</v>
      </c>
      <c r="F24">
        <v>5</v>
      </c>
      <c r="G24" t="s">
        <v>435</v>
      </c>
      <c r="H24" t="s">
        <v>436</v>
      </c>
      <c r="I24">
        <v>1759246843.1</v>
      </c>
      <c r="J24">
        <f>(K24)/1000</f>
        <v>0</v>
      </c>
      <c r="K24">
        <f>IF(DP24, AN24, AH24)</f>
        <v>0</v>
      </c>
      <c r="L24">
        <f>IF(DP24, AI24, AG24)</f>
        <v>0</v>
      </c>
      <c r="M24">
        <f>DR24 - IF(AU24&gt;1, L24*DL24*100.0/(AW24), 0)</f>
        <v>0</v>
      </c>
      <c r="N24">
        <f>((T24-J24/2)*M24-L24)/(T24+J24/2)</f>
        <v>0</v>
      </c>
      <c r="O24">
        <f>N24*(DY24+DZ24)/1000.0</f>
        <v>0</v>
      </c>
      <c r="P24">
        <f>(DR24 - IF(AU24&gt;1, L24*DL24*100.0/(AW24), 0))*(DY24+DZ24)/1000.0</f>
        <v>0</v>
      </c>
      <c r="Q24">
        <f>2.0/((1/S24-1/R24)+SIGN(S24)*SQRT((1/S24-1/R24)*(1/S24-1/R24) + 4*DM24/((DM24+1)*(DM24+1))*(2*1/S24*1/R24-1/R24*1/R24)))</f>
        <v>0</v>
      </c>
      <c r="R24">
        <f>IF(LEFT(DN24,1)&lt;&gt;"0",IF(LEFT(DN24,1)="1",3.0,DO24),$D$5+$E$5*(EF24*DY24/($K$5*1000))+$F$5*(EF24*DY24/($K$5*1000))*MAX(MIN(DL24,$J$5),$I$5)*MAX(MIN(DL24,$J$5),$I$5)+$G$5*MAX(MIN(DL24,$J$5),$I$5)*(EF24*DY24/($K$5*1000))+$H$5*(EF24*DY24/($K$5*1000))*(EF24*DY24/($K$5*1000)))</f>
        <v>0</v>
      </c>
      <c r="S24">
        <f>J24*(1000-(1000*0.61365*exp(17.502*W24/(240.97+W24))/(DY24+DZ24)+DT24)/2)/(1000*0.61365*exp(17.502*W24/(240.97+W24))/(DY24+DZ24)-DT24)</f>
        <v>0</v>
      </c>
      <c r="T24">
        <f>1/((DM24+1)/(Q24/1.6)+1/(R24/1.37)) + DM24/((DM24+1)/(Q24/1.6) + DM24/(R24/1.37))</f>
        <v>0</v>
      </c>
      <c r="U24">
        <f>(DH24*DK24)</f>
        <v>0</v>
      </c>
      <c r="V24">
        <f>(EA24+(U24+2*0.95*5.67E-8*(((EA24+$B$7)+273)^4-(EA24+273)^4)-44100*J24)/(1.84*29.3*R24+8*0.95*5.67E-8*(EA24+273)^3))</f>
        <v>0</v>
      </c>
      <c r="W24">
        <f>($C$7*EB24+$D$7*EC24+$E$7*V24)</f>
        <v>0</v>
      </c>
      <c r="X24">
        <f>0.61365*exp(17.502*W24/(240.97+W24))</f>
        <v>0</v>
      </c>
      <c r="Y24">
        <f>(Z24/AA24*100)</f>
        <v>0</v>
      </c>
      <c r="Z24">
        <f>DT24*(DY24+DZ24)/1000</f>
        <v>0</v>
      </c>
      <c r="AA24">
        <f>0.61365*exp(17.502*EA24/(240.97+EA24))</f>
        <v>0</v>
      </c>
      <c r="AB24">
        <f>(X24-DT24*(DY24+DZ24)/1000)</f>
        <v>0</v>
      </c>
      <c r="AC24">
        <f>(-J24*44100)</f>
        <v>0</v>
      </c>
      <c r="AD24">
        <f>2*29.3*R24*0.92*(EA24-W24)</f>
        <v>0</v>
      </c>
      <c r="AE24">
        <f>2*0.95*5.67E-8*(((EA24+$B$7)+273)^4-(W24+273)^4)</f>
        <v>0</v>
      </c>
      <c r="AF24">
        <f>U24+AE24+AC24+AD24</f>
        <v>0</v>
      </c>
      <c r="AG24">
        <f>DX24*AU24*(DS24-DR24*(1000-AU24*DU24)/(1000-AU24*DT24))/(100*DL24)</f>
        <v>0</v>
      </c>
      <c r="AH24">
        <f>1000*DX24*AU24*(DT24-DU24)/(100*DL24*(1000-AU24*DT24))</f>
        <v>0</v>
      </c>
      <c r="AI24">
        <f>(AJ24 - AK24 - DY24*1E3/(8.314*(EA24+273.15)) * AM24/DX24 * AL24) * DX24/(100*DL24) * (1000 - DU24)/1000</f>
        <v>0</v>
      </c>
      <c r="AJ24">
        <v>341.0012495694252</v>
      </c>
      <c r="AK24">
        <v>351.1392545454544</v>
      </c>
      <c r="AL24">
        <v>-3.288110720413615</v>
      </c>
      <c r="AM24">
        <v>65.48348601443384</v>
      </c>
      <c r="AN24">
        <f>(AP24 - AO24 + DY24*1E3/(8.314*(EA24+273.15)) * AR24/DX24 * AQ24) * DX24/(100*DL24) * 1000/(1000 - AP24)</f>
        <v>0</v>
      </c>
      <c r="AO24">
        <v>21.60691411941778</v>
      </c>
      <c r="AP24">
        <v>22.47918424242424</v>
      </c>
      <c r="AQ24">
        <v>-7.112707741296597E-06</v>
      </c>
      <c r="AR24">
        <v>121.2419949412862</v>
      </c>
      <c r="AS24">
        <v>5</v>
      </c>
      <c r="AT24">
        <v>1</v>
      </c>
      <c r="AU24">
        <f>IF(AS24*$H$13&gt;=AW24,1.0,(AW24/(AW24-AS24*$H$13)))</f>
        <v>0</v>
      </c>
      <c r="AV24">
        <f>(AU24-1)*100</f>
        <v>0</v>
      </c>
      <c r="AW24">
        <f>MAX(0,($B$13+$C$13*EF24)/(1+$D$13*EF24)*DY24/(EA24+273)*$E$13)</f>
        <v>0</v>
      </c>
      <c r="AX24" t="s">
        <v>437</v>
      </c>
      <c r="AY24" t="s">
        <v>437</v>
      </c>
      <c r="AZ24">
        <v>0</v>
      </c>
      <c r="BA24">
        <v>0</v>
      </c>
      <c r="BB24">
        <f>1-AZ24/BA24</f>
        <v>0</v>
      </c>
      <c r="BC24">
        <v>0</v>
      </c>
      <c r="BD24" t="s">
        <v>437</v>
      </c>
      <c r="BE24" t="s">
        <v>437</v>
      </c>
      <c r="BF24">
        <v>0</v>
      </c>
      <c r="BG24">
        <v>0</v>
      </c>
      <c r="BH24">
        <f>1-BF24/BG24</f>
        <v>0</v>
      </c>
      <c r="BI24">
        <v>0.5</v>
      </c>
      <c r="BJ24">
        <f>DI24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437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DH24">
        <f>$B$11*EG24+$C$11*EH24+$F$11*ES24*(1-EV24)</f>
        <v>0</v>
      </c>
      <c r="DI24">
        <f>DH24*DJ24</f>
        <v>0</v>
      </c>
      <c r="DJ24">
        <f>($B$11*$D$9+$C$11*$D$9+$F$11*((FF24+EX24)/MAX(FF24+EX24+FG24, 0.1)*$I$9+FG24/MAX(FF24+EX24+FG24, 0.1)*$J$9))/($B$11+$C$11+$F$11)</f>
        <v>0</v>
      </c>
      <c r="DK24">
        <f>($B$11*$K$9+$C$11*$K$9+$F$11*((FF24+EX24)/MAX(FF24+EX24+FG24, 0.1)*$P$9+FG24/MAX(FF24+EX24+FG24, 0.1)*$Q$9))/($B$11+$C$11+$F$11)</f>
        <v>0</v>
      </c>
      <c r="DL24">
        <v>1.91</v>
      </c>
      <c r="DM24">
        <v>0.5</v>
      </c>
      <c r="DN24" t="s">
        <v>438</v>
      </c>
      <c r="DO24">
        <v>2</v>
      </c>
      <c r="DP24" t="b">
        <v>1</v>
      </c>
      <c r="DQ24">
        <v>1759246843.1</v>
      </c>
      <c r="DR24">
        <v>365.3835185185185</v>
      </c>
      <c r="DS24">
        <v>348.2742592592592</v>
      </c>
      <c r="DT24">
        <v>22.48236666666666</v>
      </c>
      <c r="DU24">
        <v>21.60437777777778</v>
      </c>
      <c r="DV24">
        <v>365.0834074074074</v>
      </c>
      <c r="DW24">
        <v>22.27168888888889</v>
      </c>
      <c r="DX24">
        <v>499.9703333333334</v>
      </c>
      <c r="DY24">
        <v>90.92853333333332</v>
      </c>
      <c r="DZ24">
        <v>0.05321629259259259</v>
      </c>
      <c r="EA24">
        <v>29.31129629629629</v>
      </c>
      <c r="EB24">
        <v>29.99671481481482</v>
      </c>
      <c r="EC24">
        <v>999.9000000000001</v>
      </c>
      <c r="ED24">
        <v>0</v>
      </c>
      <c r="EE24">
        <v>0</v>
      </c>
      <c r="EF24">
        <v>9988.128148148149</v>
      </c>
      <c r="EG24">
        <v>0</v>
      </c>
      <c r="EH24">
        <v>12.22597037037037</v>
      </c>
      <c r="EI24">
        <v>17.1092</v>
      </c>
      <c r="EJ24">
        <v>373.7871851851852</v>
      </c>
      <c r="EK24">
        <v>355.9647037037037</v>
      </c>
      <c r="EL24">
        <v>0.8779963703703701</v>
      </c>
      <c r="EM24">
        <v>348.2742592592592</v>
      </c>
      <c r="EN24">
        <v>21.60437777777778</v>
      </c>
      <c r="EO24">
        <v>2.044290740740741</v>
      </c>
      <c r="EP24">
        <v>1.964454444444444</v>
      </c>
      <c r="EQ24">
        <v>17.79160740740741</v>
      </c>
      <c r="ER24">
        <v>17.16071111111111</v>
      </c>
      <c r="ES24">
        <v>1999.999629629629</v>
      </c>
      <c r="ET24">
        <v>0.9800032222222221</v>
      </c>
      <c r="EU24">
        <v>0.01999727407407408</v>
      </c>
      <c r="EV24">
        <v>0</v>
      </c>
      <c r="EW24">
        <v>205.3289259259259</v>
      </c>
      <c r="EX24">
        <v>5.000560000000001</v>
      </c>
      <c r="EY24">
        <v>4297.929259259259</v>
      </c>
      <c r="EZ24">
        <v>17294.87777777778</v>
      </c>
      <c r="FA24">
        <v>42.06685185185184</v>
      </c>
      <c r="FB24">
        <v>42.58299999999999</v>
      </c>
      <c r="FC24">
        <v>42.06922222222221</v>
      </c>
      <c r="FD24">
        <v>41.65255555555555</v>
      </c>
      <c r="FE24">
        <v>43.01822222222222</v>
      </c>
      <c r="FF24">
        <v>1955.109629629629</v>
      </c>
      <c r="FG24">
        <v>39.89000000000001</v>
      </c>
      <c r="FH24">
        <v>0</v>
      </c>
      <c r="FI24">
        <v>1759246864.6</v>
      </c>
      <c r="FJ24">
        <v>0</v>
      </c>
      <c r="FK24">
        <v>205.33976</v>
      </c>
      <c r="FL24">
        <v>-0.245846150715573</v>
      </c>
      <c r="FM24">
        <v>15.07538461731161</v>
      </c>
      <c r="FN24">
        <v>4298.062800000001</v>
      </c>
      <c r="FO24">
        <v>15</v>
      </c>
      <c r="FP24">
        <v>0</v>
      </c>
      <c r="FQ24" t="s">
        <v>439</v>
      </c>
      <c r="FR24">
        <v>1747148579.5</v>
      </c>
      <c r="FS24">
        <v>1747148584.5</v>
      </c>
      <c r="FT24">
        <v>0</v>
      </c>
      <c r="FU24">
        <v>0.162</v>
      </c>
      <c r="FV24">
        <v>-0.001</v>
      </c>
      <c r="FW24">
        <v>0.139</v>
      </c>
      <c r="FX24">
        <v>0.058</v>
      </c>
      <c r="FY24">
        <v>420</v>
      </c>
      <c r="FZ24">
        <v>16</v>
      </c>
      <c r="GA24">
        <v>0.19</v>
      </c>
      <c r="GB24">
        <v>0.02</v>
      </c>
      <c r="GC24">
        <v>15.7402775</v>
      </c>
      <c r="GD24">
        <v>21.27012495309566</v>
      </c>
      <c r="GE24">
        <v>2.161201280131896</v>
      </c>
      <c r="GF24">
        <v>0</v>
      </c>
      <c r="GG24">
        <v>205.3293823529412</v>
      </c>
      <c r="GH24">
        <v>0.2210389640132666</v>
      </c>
      <c r="GI24">
        <v>0.1723245936334509</v>
      </c>
      <c r="GJ24">
        <v>1</v>
      </c>
      <c r="GK24">
        <v>0.8764261250000001</v>
      </c>
      <c r="GL24">
        <v>0.01525005253283022</v>
      </c>
      <c r="GM24">
        <v>0.003995554049111955</v>
      </c>
      <c r="GN24">
        <v>1</v>
      </c>
      <c r="GO24">
        <v>2</v>
      </c>
      <c r="GP24">
        <v>3</v>
      </c>
      <c r="GQ24" t="s">
        <v>446</v>
      </c>
      <c r="GR24">
        <v>3.12711</v>
      </c>
      <c r="GS24">
        <v>2.73102</v>
      </c>
      <c r="GT24">
        <v>0.0732751</v>
      </c>
      <c r="GU24">
        <v>0.0705441</v>
      </c>
      <c r="GV24">
        <v>0.102541</v>
      </c>
      <c r="GW24">
        <v>0.10029</v>
      </c>
      <c r="GX24">
        <v>27726.1</v>
      </c>
      <c r="GY24">
        <v>27007.2</v>
      </c>
      <c r="GZ24">
        <v>30462.4</v>
      </c>
      <c r="HA24">
        <v>29315.2</v>
      </c>
      <c r="HB24">
        <v>37731.8</v>
      </c>
      <c r="HC24">
        <v>34693.3</v>
      </c>
      <c r="HD24">
        <v>46602.4</v>
      </c>
      <c r="HE24">
        <v>43550</v>
      </c>
      <c r="HF24">
        <v>1.81288</v>
      </c>
      <c r="HG24">
        <v>1.83622</v>
      </c>
      <c r="HH24">
        <v>0.109937</v>
      </c>
      <c r="HI24">
        <v>0</v>
      </c>
      <c r="HJ24">
        <v>28.2132</v>
      </c>
      <c r="HK24">
        <v>999.9</v>
      </c>
      <c r="HL24">
        <v>56.9</v>
      </c>
      <c r="HM24">
        <v>30.4</v>
      </c>
      <c r="HN24">
        <v>27.2794</v>
      </c>
      <c r="HO24">
        <v>62.7974</v>
      </c>
      <c r="HP24">
        <v>16.9591</v>
      </c>
      <c r="HQ24">
        <v>1</v>
      </c>
      <c r="HR24">
        <v>0.207759</v>
      </c>
      <c r="HS24">
        <v>0.34534</v>
      </c>
      <c r="HT24">
        <v>20.2006</v>
      </c>
      <c r="HU24">
        <v>5.22942</v>
      </c>
      <c r="HV24">
        <v>11.974</v>
      </c>
      <c r="HW24">
        <v>4.9702</v>
      </c>
      <c r="HX24">
        <v>3.2897</v>
      </c>
      <c r="HY24">
        <v>9999</v>
      </c>
      <c r="HZ24">
        <v>9999</v>
      </c>
      <c r="IA24">
        <v>9999</v>
      </c>
      <c r="IB24">
        <v>17.4</v>
      </c>
      <c r="IC24">
        <v>4.9729</v>
      </c>
      <c r="ID24">
        <v>1.87716</v>
      </c>
      <c r="IE24">
        <v>1.87531</v>
      </c>
      <c r="IF24">
        <v>1.87806</v>
      </c>
      <c r="IG24">
        <v>1.87484</v>
      </c>
      <c r="IH24">
        <v>1.8784</v>
      </c>
      <c r="II24">
        <v>1.87546</v>
      </c>
      <c r="IJ24">
        <v>1.87668</v>
      </c>
      <c r="IK24">
        <v>0</v>
      </c>
      <c r="IL24">
        <v>0</v>
      </c>
      <c r="IM24">
        <v>0</v>
      </c>
      <c r="IN24">
        <v>0</v>
      </c>
      <c r="IO24" t="s">
        <v>441</v>
      </c>
      <c r="IP24" t="s">
        <v>442</v>
      </c>
      <c r="IQ24" t="s">
        <v>443</v>
      </c>
      <c r="IR24" t="s">
        <v>443</v>
      </c>
      <c r="IS24" t="s">
        <v>443</v>
      </c>
      <c r="IT24" t="s">
        <v>443</v>
      </c>
      <c r="IU24">
        <v>0</v>
      </c>
      <c r="IV24">
        <v>100</v>
      </c>
      <c r="IW24">
        <v>100</v>
      </c>
      <c r="IX24">
        <v>0.276</v>
      </c>
      <c r="IY24">
        <v>0.2106</v>
      </c>
      <c r="IZ24">
        <v>-0.1222274518627452</v>
      </c>
      <c r="JA24">
        <v>0.001328938755811441</v>
      </c>
      <c r="JB24">
        <v>-5.633165956792918E-07</v>
      </c>
      <c r="JC24">
        <v>2.510553891376428E-10</v>
      </c>
      <c r="JD24">
        <v>-0.04678033270444259</v>
      </c>
      <c r="JE24">
        <v>-0.0009625096320519332</v>
      </c>
      <c r="JF24">
        <v>0.0006953178313022573</v>
      </c>
      <c r="JG24">
        <v>-5.973937232829655E-06</v>
      </c>
      <c r="JH24">
        <v>1</v>
      </c>
      <c r="JI24">
        <v>2112</v>
      </c>
      <c r="JJ24">
        <v>1</v>
      </c>
      <c r="JK24">
        <v>26</v>
      </c>
      <c r="JL24">
        <v>201637.9</v>
      </c>
      <c r="JM24">
        <v>201637.8</v>
      </c>
      <c r="JN24">
        <v>0.865479</v>
      </c>
      <c r="JO24">
        <v>2.55127</v>
      </c>
      <c r="JP24">
        <v>1.39893</v>
      </c>
      <c r="JQ24">
        <v>2.33398</v>
      </c>
      <c r="JR24">
        <v>1.44897</v>
      </c>
      <c r="JS24">
        <v>2.45972</v>
      </c>
      <c r="JT24">
        <v>36.7417</v>
      </c>
      <c r="JU24">
        <v>23.9912</v>
      </c>
      <c r="JV24">
        <v>18</v>
      </c>
      <c r="JW24">
        <v>476.846</v>
      </c>
      <c r="JX24">
        <v>461.118</v>
      </c>
      <c r="JY24">
        <v>27.2908</v>
      </c>
      <c r="JZ24">
        <v>29.849</v>
      </c>
      <c r="KA24">
        <v>30.0003</v>
      </c>
      <c r="KB24">
        <v>29.4875</v>
      </c>
      <c r="KC24">
        <v>29.5413</v>
      </c>
      <c r="KD24">
        <v>17.3521</v>
      </c>
      <c r="KE24">
        <v>30.0903</v>
      </c>
      <c r="KF24">
        <v>67.82250000000001</v>
      </c>
      <c r="KG24">
        <v>27.2939</v>
      </c>
      <c r="KH24">
        <v>299.685</v>
      </c>
      <c r="KI24">
        <v>21.616</v>
      </c>
      <c r="KJ24">
        <v>100.71</v>
      </c>
      <c r="KK24">
        <v>100.182</v>
      </c>
    </row>
    <row r="25" spans="1:297">
      <c r="A25">
        <v>9</v>
      </c>
      <c r="B25">
        <v>1759246855.5</v>
      </c>
      <c r="C25">
        <v>39.90000009536743</v>
      </c>
      <c r="D25" t="s">
        <v>459</v>
      </c>
      <c r="E25" t="s">
        <v>460</v>
      </c>
      <c r="F25">
        <v>5</v>
      </c>
      <c r="G25" t="s">
        <v>435</v>
      </c>
      <c r="H25" t="s">
        <v>436</v>
      </c>
      <c r="I25">
        <v>1759246847.807142</v>
      </c>
      <c r="J25">
        <f>(K25)/1000</f>
        <v>0</v>
      </c>
      <c r="K25">
        <f>IF(DP25, AN25, AH25)</f>
        <v>0</v>
      </c>
      <c r="L25">
        <f>IF(DP25, AI25, AG25)</f>
        <v>0</v>
      </c>
      <c r="M25">
        <f>DR25 - IF(AU25&gt;1, L25*DL25*100.0/(AW25), 0)</f>
        <v>0</v>
      </c>
      <c r="N25">
        <f>((T25-J25/2)*M25-L25)/(T25+J25/2)</f>
        <v>0</v>
      </c>
      <c r="O25">
        <f>N25*(DY25+DZ25)/1000.0</f>
        <v>0</v>
      </c>
      <c r="P25">
        <f>(DR25 - IF(AU25&gt;1, L25*DL25*100.0/(AW25), 0))*(DY25+DZ25)/1000.0</f>
        <v>0</v>
      </c>
      <c r="Q25">
        <f>2.0/((1/S25-1/R25)+SIGN(S25)*SQRT((1/S25-1/R25)*(1/S25-1/R25) + 4*DM25/((DM25+1)*(DM25+1))*(2*1/S25*1/R25-1/R25*1/R25)))</f>
        <v>0</v>
      </c>
      <c r="R25">
        <f>IF(LEFT(DN25,1)&lt;&gt;"0",IF(LEFT(DN25,1)="1",3.0,DO25),$D$5+$E$5*(EF25*DY25/($K$5*1000))+$F$5*(EF25*DY25/($K$5*1000))*MAX(MIN(DL25,$J$5),$I$5)*MAX(MIN(DL25,$J$5),$I$5)+$G$5*MAX(MIN(DL25,$J$5),$I$5)*(EF25*DY25/($K$5*1000))+$H$5*(EF25*DY25/($K$5*1000))*(EF25*DY25/($K$5*1000)))</f>
        <v>0</v>
      </c>
      <c r="S25">
        <f>J25*(1000-(1000*0.61365*exp(17.502*W25/(240.97+W25))/(DY25+DZ25)+DT25)/2)/(1000*0.61365*exp(17.502*W25/(240.97+W25))/(DY25+DZ25)-DT25)</f>
        <v>0</v>
      </c>
      <c r="T25">
        <f>1/((DM25+1)/(Q25/1.6)+1/(R25/1.37)) + DM25/((DM25+1)/(Q25/1.6) + DM25/(R25/1.37))</f>
        <v>0</v>
      </c>
      <c r="U25">
        <f>(DH25*DK25)</f>
        <v>0</v>
      </c>
      <c r="V25">
        <f>(EA25+(U25+2*0.95*5.67E-8*(((EA25+$B$7)+273)^4-(EA25+273)^4)-44100*J25)/(1.84*29.3*R25+8*0.95*5.67E-8*(EA25+273)^3))</f>
        <v>0</v>
      </c>
      <c r="W25">
        <f>($C$7*EB25+$D$7*EC25+$E$7*V25)</f>
        <v>0</v>
      </c>
      <c r="X25">
        <f>0.61365*exp(17.502*W25/(240.97+W25))</f>
        <v>0</v>
      </c>
      <c r="Y25">
        <f>(Z25/AA25*100)</f>
        <v>0</v>
      </c>
      <c r="Z25">
        <f>DT25*(DY25+DZ25)/1000</f>
        <v>0</v>
      </c>
      <c r="AA25">
        <f>0.61365*exp(17.502*EA25/(240.97+EA25))</f>
        <v>0</v>
      </c>
      <c r="AB25">
        <f>(X25-DT25*(DY25+DZ25)/1000)</f>
        <v>0</v>
      </c>
      <c r="AC25">
        <f>(-J25*44100)</f>
        <v>0</v>
      </c>
      <c r="AD25">
        <f>2*29.3*R25*0.92*(EA25-W25)</f>
        <v>0</v>
      </c>
      <c r="AE25">
        <f>2*0.95*5.67E-8*(((EA25+$B$7)+273)^4-(W25+273)^4)</f>
        <v>0</v>
      </c>
      <c r="AF25">
        <f>U25+AE25+AC25+AD25</f>
        <v>0</v>
      </c>
      <c r="AG25">
        <f>DX25*AU25*(DS25-DR25*(1000-AU25*DU25)/(1000-AU25*DT25))/(100*DL25)</f>
        <v>0</v>
      </c>
      <c r="AH25">
        <f>1000*DX25*AU25*(DT25-DU25)/(100*DL25*(1000-AU25*DT25))</f>
        <v>0</v>
      </c>
      <c r="AI25">
        <f>(AJ25 - AK25 - DY25*1E3/(8.314*(EA25+273.15)) * AM25/DX25 * AL25) * DX25/(100*DL25) * (1000 - DU25)/1000</f>
        <v>0</v>
      </c>
      <c r="AJ25">
        <v>324.4882904471074</v>
      </c>
      <c r="AK25">
        <v>334.5645954731688</v>
      </c>
      <c r="AL25">
        <v>-3.398413060073015</v>
      </c>
      <c r="AM25">
        <v>65.48348601443384</v>
      </c>
      <c r="AN25">
        <f>(AP25 - AO25 + DY25*1E3/(8.314*(EA25+273.15)) * AR25/DX25 * AQ25) * DX25/(100*DL25) * 1000/(1000 - AP25)</f>
        <v>0</v>
      </c>
      <c r="AO25">
        <v>21.60750694210192</v>
      </c>
      <c r="AP25">
        <v>22.48173234154362</v>
      </c>
      <c r="AQ25">
        <v>8.285415106475821E-06</v>
      </c>
      <c r="AR25">
        <v>121.2419949412862</v>
      </c>
      <c r="AS25">
        <v>5</v>
      </c>
      <c r="AT25">
        <v>1</v>
      </c>
      <c r="AU25">
        <f>IF(AS25*$H$13&gt;=AW25,1.0,(AW25/(AW25-AS25*$H$13)))</f>
        <v>0</v>
      </c>
      <c r="AV25">
        <f>(AU25-1)*100</f>
        <v>0</v>
      </c>
      <c r="AW25">
        <f>MAX(0,($B$13+$C$13*EF25)/(1+$D$13*EF25)*DY25/(EA25+273)*$E$13)</f>
        <v>0</v>
      </c>
      <c r="AX25" t="s">
        <v>437</v>
      </c>
      <c r="AY25" t="s">
        <v>437</v>
      </c>
      <c r="AZ25">
        <v>0</v>
      </c>
      <c r="BA25">
        <v>0</v>
      </c>
      <c r="BB25">
        <f>1-AZ25/BA25</f>
        <v>0</v>
      </c>
      <c r="BC25">
        <v>0</v>
      </c>
      <c r="BD25" t="s">
        <v>437</v>
      </c>
      <c r="BE25" t="s">
        <v>437</v>
      </c>
      <c r="BF25">
        <v>0</v>
      </c>
      <c r="BG25">
        <v>0</v>
      </c>
      <c r="BH25">
        <f>1-BF25/BG25</f>
        <v>0</v>
      </c>
      <c r="BI25">
        <v>0.5</v>
      </c>
      <c r="BJ25">
        <f>DI25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437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DH25">
        <f>$B$11*EG25+$C$11*EH25+$F$11*ES25*(1-EV25)</f>
        <v>0</v>
      </c>
      <c r="DI25">
        <f>DH25*DJ25</f>
        <v>0</v>
      </c>
      <c r="DJ25">
        <f>($B$11*$D$9+$C$11*$D$9+$F$11*((FF25+EX25)/MAX(FF25+EX25+FG25, 0.1)*$I$9+FG25/MAX(FF25+EX25+FG25, 0.1)*$J$9))/($B$11+$C$11+$F$11)</f>
        <v>0</v>
      </c>
      <c r="DK25">
        <f>($B$11*$K$9+$C$11*$K$9+$F$11*((FF25+EX25)/MAX(FF25+EX25+FG25, 0.1)*$P$9+FG25/MAX(FF25+EX25+FG25, 0.1)*$Q$9))/($B$11+$C$11+$F$11)</f>
        <v>0</v>
      </c>
      <c r="DL25">
        <v>1.91</v>
      </c>
      <c r="DM25">
        <v>0.5</v>
      </c>
      <c r="DN25" t="s">
        <v>438</v>
      </c>
      <c r="DO25">
        <v>2</v>
      </c>
      <c r="DP25" t="b">
        <v>1</v>
      </c>
      <c r="DQ25">
        <v>1759246847.807142</v>
      </c>
      <c r="DR25">
        <v>350.5135714285715</v>
      </c>
      <c r="DS25">
        <v>332.6513214285715</v>
      </c>
      <c r="DT25">
        <v>22.48135714285714</v>
      </c>
      <c r="DU25">
        <v>21.60519642857142</v>
      </c>
      <c r="DV25">
        <v>350.2286428571427</v>
      </c>
      <c r="DW25">
        <v>22.27069642857142</v>
      </c>
      <c r="DX25">
        <v>500.0105357142857</v>
      </c>
      <c r="DY25">
        <v>90.92888928571431</v>
      </c>
      <c r="DZ25">
        <v>0.05315934285714286</v>
      </c>
      <c r="EA25">
        <v>29.31201071428571</v>
      </c>
      <c r="EB25">
        <v>30.00070357142857</v>
      </c>
      <c r="EC25">
        <v>999.9000000000002</v>
      </c>
      <c r="ED25">
        <v>0</v>
      </c>
      <c r="EE25">
        <v>0</v>
      </c>
      <c r="EF25">
        <v>9995.737500000001</v>
      </c>
      <c r="EG25">
        <v>0</v>
      </c>
      <c r="EH25">
        <v>12.23378928571428</v>
      </c>
      <c r="EI25">
        <v>17.86214285714286</v>
      </c>
      <c r="EJ25">
        <v>358.5748571428572</v>
      </c>
      <c r="EK25">
        <v>339.997</v>
      </c>
      <c r="EL25">
        <v>0.8761650714285715</v>
      </c>
      <c r="EM25">
        <v>332.6513214285715</v>
      </c>
      <c r="EN25">
        <v>21.60519642857142</v>
      </c>
      <c r="EO25">
        <v>2.044206071428571</v>
      </c>
      <c r="EP25">
        <v>1.964536785714285</v>
      </c>
      <c r="EQ25">
        <v>17.79095357142857</v>
      </c>
      <c r="ER25">
        <v>17.161375</v>
      </c>
      <c r="ES25">
        <v>2000.008214285714</v>
      </c>
      <c r="ET25">
        <v>0.9800033214285714</v>
      </c>
      <c r="EU25">
        <v>0.01999717142857143</v>
      </c>
      <c r="EV25">
        <v>0</v>
      </c>
      <c r="EW25">
        <v>205.4296071428572</v>
      </c>
      <c r="EX25">
        <v>5.000560000000001</v>
      </c>
      <c r="EY25">
        <v>4299.350357142857</v>
      </c>
      <c r="EZ25">
        <v>17294.95357142857</v>
      </c>
      <c r="FA25">
        <v>42.10460714285713</v>
      </c>
      <c r="FB25">
        <v>42.57324999999999</v>
      </c>
      <c r="FC25">
        <v>42.06675</v>
      </c>
      <c r="FD25">
        <v>41.65599999999999</v>
      </c>
      <c r="FE25">
        <v>43.04660714285713</v>
      </c>
      <c r="FF25">
        <v>1955.118214285714</v>
      </c>
      <c r="FG25">
        <v>39.89000000000001</v>
      </c>
      <c r="FH25">
        <v>0</v>
      </c>
      <c r="FI25">
        <v>1759246869.4</v>
      </c>
      <c r="FJ25">
        <v>0</v>
      </c>
      <c r="FK25">
        <v>205.44396</v>
      </c>
      <c r="FL25">
        <v>1.359307688807501</v>
      </c>
      <c r="FM25">
        <v>20.4984614890222</v>
      </c>
      <c r="FN25">
        <v>4299.5548</v>
      </c>
      <c r="FO25">
        <v>15</v>
      </c>
      <c r="FP25">
        <v>0</v>
      </c>
      <c r="FQ25" t="s">
        <v>439</v>
      </c>
      <c r="FR25">
        <v>1747148579.5</v>
      </c>
      <c r="FS25">
        <v>1747148584.5</v>
      </c>
      <c r="FT25">
        <v>0</v>
      </c>
      <c r="FU25">
        <v>0.162</v>
      </c>
      <c r="FV25">
        <v>-0.001</v>
      </c>
      <c r="FW25">
        <v>0.139</v>
      </c>
      <c r="FX25">
        <v>0.058</v>
      </c>
      <c r="FY25">
        <v>420</v>
      </c>
      <c r="FZ25">
        <v>16</v>
      </c>
      <c r="GA25">
        <v>0.19</v>
      </c>
      <c r="GB25">
        <v>0.02</v>
      </c>
      <c r="GC25">
        <v>17.3237756097561</v>
      </c>
      <c r="GD25">
        <v>10.154080154359</v>
      </c>
      <c r="GE25">
        <v>1.045409212393087</v>
      </c>
      <c r="GF25">
        <v>0</v>
      </c>
      <c r="GG25">
        <v>205.4023529411765</v>
      </c>
      <c r="GH25">
        <v>0.6512757836926147</v>
      </c>
      <c r="GI25">
        <v>0.2127530856004798</v>
      </c>
      <c r="GJ25">
        <v>1</v>
      </c>
      <c r="GK25">
        <v>0.8769460243902439</v>
      </c>
      <c r="GL25">
        <v>-0.02252311590481493</v>
      </c>
      <c r="GM25">
        <v>0.003378772518402565</v>
      </c>
      <c r="GN25">
        <v>1</v>
      </c>
      <c r="GO25">
        <v>2</v>
      </c>
      <c r="GP25">
        <v>3</v>
      </c>
      <c r="GQ25" t="s">
        <v>446</v>
      </c>
      <c r="GR25">
        <v>3.12714</v>
      </c>
      <c r="GS25">
        <v>2.73106</v>
      </c>
      <c r="GT25">
        <v>0.0704964</v>
      </c>
      <c r="GU25">
        <v>0.067594</v>
      </c>
      <c r="GV25">
        <v>0.102543</v>
      </c>
      <c r="GW25">
        <v>0.100292</v>
      </c>
      <c r="GX25">
        <v>27809.8</v>
      </c>
      <c r="GY25">
        <v>27092.9</v>
      </c>
      <c r="GZ25">
        <v>30463</v>
      </c>
      <c r="HA25">
        <v>29315.2</v>
      </c>
      <c r="HB25">
        <v>37732.3</v>
      </c>
      <c r="HC25">
        <v>34692.8</v>
      </c>
      <c r="HD25">
        <v>46603.3</v>
      </c>
      <c r="HE25">
        <v>43549.9</v>
      </c>
      <c r="HF25">
        <v>1.81295</v>
      </c>
      <c r="HG25">
        <v>1.83608</v>
      </c>
      <c r="HH25">
        <v>0.109948</v>
      </c>
      <c r="HI25">
        <v>0</v>
      </c>
      <c r="HJ25">
        <v>28.2143</v>
      </c>
      <c r="HK25">
        <v>999.9</v>
      </c>
      <c r="HL25">
        <v>56.9</v>
      </c>
      <c r="HM25">
        <v>30.4</v>
      </c>
      <c r="HN25">
        <v>27.2825</v>
      </c>
      <c r="HO25">
        <v>62.7774</v>
      </c>
      <c r="HP25">
        <v>16.903</v>
      </c>
      <c r="HQ25">
        <v>1</v>
      </c>
      <c r="HR25">
        <v>0.207917</v>
      </c>
      <c r="HS25">
        <v>0.335498</v>
      </c>
      <c r="HT25">
        <v>20.2004</v>
      </c>
      <c r="HU25">
        <v>5.22912</v>
      </c>
      <c r="HV25">
        <v>11.974</v>
      </c>
      <c r="HW25">
        <v>4.9702</v>
      </c>
      <c r="HX25">
        <v>3.28968</v>
      </c>
      <c r="HY25">
        <v>9999</v>
      </c>
      <c r="HZ25">
        <v>9999</v>
      </c>
      <c r="IA25">
        <v>9999</v>
      </c>
      <c r="IB25">
        <v>17.4</v>
      </c>
      <c r="IC25">
        <v>4.9729</v>
      </c>
      <c r="ID25">
        <v>1.87718</v>
      </c>
      <c r="IE25">
        <v>1.87531</v>
      </c>
      <c r="IF25">
        <v>1.87806</v>
      </c>
      <c r="IG25">
        <v>1.87484</v>
      </c>
      <c r="IH25">
        <v>1.87838</v>
      </c>
      <c r="II25">
        <v>1.87546</v>
      </c>
      <c r="IJ25">
        <v>1.87666</v>
      </c>
      <c r="IK25">
        <v>0</v>
      </c>
      <c r="IL25">
        <v>0</v>
      </c>
      <c r="IM25">
        <v>0</v>
      </c>
      <c r="IN25">
        <v>0</v>
      </c>
      <c r="IO25" t="s">
        <v>441</v>
      </c>
      <c r="IP25" t="s">
        <v>442</v>
      </c>
      <c r="IQ25" t="s">
        <v>443</v>
      </c>
      <c r="IR25" t="s">
        <v>443</v>
      </c>
      <c r="IS25" t="s">
        <v>443</v>
      </c>
      <c r="IT25" t="s">
        <v>443</v>
      </c>
      <c r="IU25">
        <v>0</v>
      </c>
      <c r="IV25">
        <v>100</v>
      </c>
      <c r="IW25">
        <v>100</v>
      </c>
      <c r="IX25">
        <v>0.259</v>
      </c>
      <c r="IY25">
        <v>0.2107</v>
      </c>
      <c r="IZ25">
        <v>-0.1222274518627452</v>
      </c>
      <c r="JA25">
        <v>0.001328938755811441</v>
      </c>
      <c r="JB25">
        <v>-5.633165956792918E-07</v>
      </c>
      <c r="JC25">
        <v>2.510553891376428E-10</v>
      </c>
      <c r="JD25">
        <v>-0.04678033270444259</v>
      </c>
      <c r="JE25">
        <v>-0.0009625096320519332</v>
      </c>
      <c r="JF25">
        <v>0.0006953178313022573</v>
      </c>
      <c r="JG25">
        <v>-5.973937232829655E-06</v>
      </c>
      <c r="JH25">
        <v>1</v>
      </c>
      <c r="JI25">
        <v>2112</v>
      </c>
      <c r="JJ25">
        <v>1</v>
      </c>
      <c r="JK25">
        <v>26</v>
      </c>
      <c r="JL25">
        <v>201637.9</v>
      </c>
      <c r="JM25">
        <v>201637.9</v>
      </c>
      <c r="JN25">
        <v>0.830078</v>
      </c>
      <c r="JO25">
        <v>2.54517</v>
      </c>
      <c r="JP25">
        <v>1.39893</v>
      </c>
      <c r="JQ25">
        <v>2.33398</v>
      </c>
      <c r="JR25">
        <v>1.44897</v>
      </c>
      <c r="JS25">
        <v>2.60132</v>
      </c>
      <c r="JT25">
        <v>36.7417</v>
      </c>
      <c r="JU25">
        <v>23.9999</v>
      </c>
      <c r="JV25">
        <v>18</v>
      </c>
      <c r="JW25">
        <v>476.893</v>
      </c>
      <c r="JX25">
        <v>461.032</v>
      </c>
      <c r="JY25">
        <v>27.2892</v>
      </c>
      <c r="JZ25">
        <v>29.85</v>
      </c>
      <c r="KA25">
        <v>30.0003</v>
      </c>
      <c r="KB25">
        <v>29.4886</v>
      </c>
      <c r="KC25">
        <v>29.5429</v>
      </c>
      <c r="KD25">
        <v>16.6639</v>
      </c>
      <c r="KE25">
        <v>30.0903</v>
      </c>
      <c r="KF25">
        <v>67.82250000000001</v>
      </c>
      <c r="KG25">
        <v>27.2912</v>
      </c>
      <c r="KH25">
        <v>279.644</v>
      </c>
      <c r="KI25">
        <v>21.616</v>
      </c>
      <c r="KJ25">
        <v>100.712</v>
      </c>
      <c r="KK25">
        <v>100.182</v>
      </c>
    </row>
    <row r="26" spans="1:297">
      <c r="A26">
        <v>10</v>
      </c>
      <c r="B26">
        <v>1759246860.5</v>
      </c>
      <c r="C26">
        <v>44.90000009536743</v>
      </c>
      <c r="D26" t="s">
        <v>461</v>
      </c>
      <c r="E26" t="s">
        <v>462</v>
      </c>
      <c r="F26">
        <v>5</v>
      </c>
      <c r="G26" t="s">
        <v>435</v>
      </c>
      <c r="H26" t="s">
        <v>436</v>
      </c>
      <c r="I26">
        <v>1759246852.775</v>
      </c>
      <c r="J26">
        <f>(K26)/1000</f>
        <v>0</v>
      </c>
      <c r="K26">
        <f>IF(DP26, AN26, AH26)</f>
        <v>0</v>
      </c>
      <c r="L26">
        <f>IF(DP26, AI26, AG26)</f>
        <v>0</v>
      </c>
      <c r="M26">
        <f>DR26 - IF(AU26&gt;1, L26*DL26*100.0/(AW26), 0)</f>
        <v>0</v>
      </c>
      <c r="N26">
        <f>((T26-J26/2)*M26-L26)/(T26+J26/2)</f>
        <v>0</v>
      </c>
      <c r="O26">
        <f>N26*(DY26+DZ26)/1000.0</f>
        <v>0</v>
      </c>
      <c r="P26">
        <f>(DR26 - IF(AU26&gt;1, L26*DL26*100.0/(AW26), 0))*(DY26+DZ26)/1000.0</f>
        <v>0</v>
      </c>
      <c r="Q26">
        <f>2.0/((1/S26-1/R26)+SIGN(S26)*SQRT((1/S26-1/R26)*(1/S26-1/R26) + 4*DM26/((DM26+1)*(DM26+1))*(2*1/S26*1/R26-1/R26*1/R26)))</f>
        <v>0</v>
      </c>
      <c r="R26">
        <f>IF(LEFT(DN26,1)&lt;&gt;"0",IF(LEFT(DN26,1)="1",3.0,DO26),$D$5+$E$5*(EF26*DY26/($K$5*1000))+$F$5*(EF26*DY26/($K$5*1000))*MAX(MIN(DL26,$J$5),$I$5)*MAX(MIN(DL26,$J$5),$I$5)+$G$5*MAX(MIN(DL26,$J$5),$I$5)*(EF26*DY26/($K$5*1000))+$H$5*(EF26*DY26/($K$5*1000))*(EF26*DY26/($K$5*1000)))</f>
        <v>0</v>
      </c>
      <c r="S26">
        <f>J26*(1000-(1000*0.61365*exp(17.502*W26/(240.97+W26))/(DY26+DZ26)+DT26)/2)/(1000*0.61365*exp(17.502*W26/(240.97+W26))/(DY26+DZ26)-DT26)</f>
        <v>0</v>
      </c>
      <c r="T26">
        <f>1/((DM26+1)/(Q26/1.6)+1/(R26/1.37)) + DM26/((DM26+1)/(Q26/1.6) + DM26/(R26/1.37))</f>
        <v>0</v>
      </c>
      <c r="U26">
        <f>(DH26*DK26)</f>
        <v>0</v>
      </c>
      <c r="V26">
        <f>(EA26+(U26+2*0.95*5.67E-8*(((EA26+$B$7)+273)^4-(EA26+273)^4)-44100*J26)/(1.84*29.3*R26+8*0.95*5.67E-8*(EA26+273)^3))</f>
        <v>0</v>
      </c>
      <c r="W26">
        <f>($C$7*EB26+$D$7*EC26+$E$7*V26)</f>
        <v>0</v>
      </c>
      <c r="X26">
        <f>0.61365*exp(17.502*W26/(240.97+W26))</f>
        <v>0</v>
      </c>
      <c r="Y26">
        <f>(Z26/AA26*100)</f>
        <v>0</v>
      </c>
      <c r="Z26">
        <f>DT26*(DY26+DZ26)/1000</f>
        <v>0</v>
      </c>
      <c r="AA26">
        <f>0.61365*exp(17.502*EA26/(240.97+EA26))</f>
        <v>0</v>
      </c>
      <c r="AB26">
        <f>(X26-DT26*(DY26+DZ26)/1000)</f>
        <v>0</v>
      </c>
      <c r="AC26">
        <f>(-J26*44100)</f>
        <v>0</v>
      </c>
      <c r="AD26">
        <f>2*29.3*R26*0.92*(EA26-W26)</f>
        <v>0</v>
      </c>
      <c r="AE26">
        <f>2*0.95*5.67E-8*(((EA26+$B$7)+273)^4-(W26+273)^4)</f>
        <v>0</v>
      </c>
      <c r="AF26">
        <f>U26+AE26+AC26+AD26</f>
        <v>0</v>
      </c>
      <c r="AG26">
        <f>DX26*AU26*(DS26-DR26*(1000-AU26*DU26)/(1000-AU26*DT26))/(100*DL26)</f>
        <v>0</v>
      </c>
      <c r="AH26">
        <f>1000*DX26*AU26*(DT26-DU26)/(100*DL26*(1000-AU26*DT26))</f>
        <v>0</v>
      </c>
      <c r="AI26">
        <f>(AJ26 - AK26 - DY26*1E3/(8.314*(EA26+273.15)) * AM26/DX26 * AL26) * DX26/(100*DL26) * (1000 - DU26)/1000</f>
        <v>0</v>
      </c>
      <c r="AJ26">
        <v>307.1284758489854</v>
      </c>
      <c r="AK26">
        <v>317.8060060606061</v>
      </c>
      <c r="AL26">
        <v>-3.360838252446891</v>
      </c>
      <c r="AM26">
        <v>65.48348601443384</v>
      </c>
      <c r="AN26">
        <f>(AP26 - AO26 + DY26*1E3/(8.314*(EA26+273.15)) * AR26/DX26 * AQ26) * DX26/(100*DL26) * 1000/(1000 - AP26)</f>
        <v>0</v>
      </c>
      <c r="AO26">
        <v>21.61054905519765</v>
      </c>
      <c r="AP26">
        <v>22.48268787878787</v>
      </c>
      <c r="AQ26">
        <v>1.100945948616149E-05</v>
      </c>
      <c r="AR26">
        <v>121.2419949412862</v>
      </c>
      <c r="AS26">
        <v>5</v>
      </c>
      <c r="AT26">
        <v>1</v>
      </c>
      <c r="AU26">
        <f>IF(AS26*$H$13&gt;=AW26,1.0,(AW26/(AW26-AS26*$H$13)))</f>
        <v>0</v>
      </c>
      <c r="AV26">
        <f>(AU26-1)*100</f>
        <v>0</v>
      </c>
      <c r="AW26">
        <f>MAX(0,($B$13+$C$13*EF26)/(1+$D$13*EF26)*DY26/(EA26+273)*$E$13)</f>
        <v>0</v>
      </c>
      <c r="AX26" t="s">
        <v>437</v>
      </c>
      <c r="AY26" t="s">
        <v>437</v>
      </c>
      <c r="AZ26">
        <v>0</v>
      </c>
      <c r="BA26">
        <v>0</v>
      </c>
      <c r="BB26">
        <f>1-AZ26/BA26</f>
        <v>0</v>
      </c>
      <c r="BC26">
        <v>0</v>
      </c>
      <c r="BD26" t="s">
        <v>437</v>
      </c>
      <c r="BE26" t="s">
        <v>437</v>
      </c>
      <c r="BF26">
        <v>0</v>
      </c>
      <c r="BG26">
        <v>0</v>
      </c>
      <c r="BH26">
        <f>1-BF26/BG26</f>
        <v>0</v>
      </c>
      <c r="BI26">
        <v>0.5</v>
      </c>
      <c r="BJ26">
        <f>DI26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437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DH26">
        <f>$B$11*EG26+$C$11*EH26+$F$11*ES26*(1-EV26)</f>
        <v>0</v>
      </c>
      <c r="DI26">
        <f>DH26*DJ26</f>
        <v>0</v>
      </c>
      <c r="DJ26">
        <f>($B$11*$D$9+$C$11*$D$9+$F$11*((FF26+EX26)/MAX(FF26+EX26+FG26, 0.1)*$I$9+FG26/MAX(FF26+EX26+FG26, 0.1)*$J$9))/($B$11+$C$11+$F$11)</f>
        <v>0</v>
      </c>
      <c r="DK26">
        <f>($B$11*$K$9+$C$11*$K$9+$F$11*((FF26+EX26)/MAX(FF26+EX26+FG26, 0.1)*$P$9+FG26/MAX(FF26+EX26+FG26, 0.1)*$Q$9))/($B$11+$C$11+$F$11)</f>
        <v>0</v>
      </c>
      <c r="DL26">
        <v>1.91</v>
      </c>
      <c r="DM26">
        <v>0.5</v>
      </c>
      <c r="DN26" t="s">
        <v>438</v>
      </c>
      <c r="DO26">
        <v>2</v>
      </c>
      <c r="DP26" t="b">
        <v>1</v>
      </c>
      <c r="DQ26">
        <v>1759246852.775</v>
      </c>
      <c r="DR26">
        <v>334.4133928571428</v>
      </c>
      <c r="DS26">
        <v>316.0697857142857</v>
      </c>
      <c r="DT26">
        <v>22.48135</v>
      </c>
      <c r="DU26">
        <v>21.60763928571429</v>
      </c>
      <c r="DV26">
        <v>334.1450357142857</v>
      </c>
      <c r="DW26">
        <v>22.27068571428571</v>
      </c>
      <c r="DX26">
        <v>499.9517142857143</v>
      </c>
      <c r="DY26">
        <v>90.92922499999999</v>
      </c>
      <c r="DZ26">
        <v>0.05330085714285714</v>
      </c>
      <c r="EA26">
        <v>29.31265</v>
      </c>
      <c r="EB26">
        <v>30.00366071428571</v>
      </c>
      <c r="EC26">
        <v>999.9000000000002</v>
      </c>
      <c r="ED26">
        <v>0</v>
      </c>
      <c r="EE26">
        <v>0</v>
      </c>
      <c r="EF26">
        <v>9991.14107142857</v>
      </c>
      <c r="EG26">
        <v>0</v>
      </c>
      <c r="EH26">
        <v>12.23610357142857</v>
      </c>
      <c r="EI26">
        <v>18.34341428571429</v>
      </c>
      <c r="EJ26">
        <v>342.1042857142857</v>
      </c>
      <c r="EK26">
        <v>323.0502142857143</v>
      </c>
      <c r="EL26">
        <v>0.8736982857142854</v>
      </c>
      <c r="EM26">
        <v>316.0697857142857</v>
      </c>
      <c r="EN26">
        <v>21.60763928571429</v>
      </c>
      <c r="EO26">
        <v>2.044212142857142</v>
      </c>
      <c r="EP26">
        <v>1.964767142857143</v>
      </c>
      <c r="EQ26">
        <v>17.79100714285714</v>
      </c>
      <c r="ER26">
        <v>17.163225</v>
      </c>
      <c r="ES26">
        <v>1999.985714285714</v>
      </c>
      <c r="ET26">
        <v>0.9800031071428571</v>
      </c>
      <c r="EU26">
        <v>0.01999738928571429</v>
      </c>
      <c r="EV26">
        <v>0</v>
      </c>
      <c r="EW26">
        <v>205.5739642857143</v>
      </c>
      <c r="EX26">
        <v>5.000560000000001</v>
      </c>
      <c r="EY26">
        <v>4301.347500000001</v>
      </c>
      <c r="EZ26">
        <v>17294.75714285714</v>
      </c>
      <c r="FA26">
        <v>42.15153571428571</v>
      </c>
      <c r="FB26">
        <v>42.57324999999999</v>
      </c>
      <c r="FC26">
        <v>42.08899999999999</v>
      </c>
      <c r="FD26">
        <v>41.66046428571428</v>
      </c>
      <c r="FE26">
        <v>43.02210714285714</v>
      </c>
      <c r="FF26">
        <v>1955.095714285715</v>
      </c>
      <c r="FG26">
        <v>39.89000000000001</v>
      </c>
      <c r="FH26">
        <v>0</v>
      </c>
      <c r="FI26">
        <v>1759246874.2</v>
      </c>
      <c r="FJ26">
        <v>0</v>
      </c>
      <c r="FK26">
        <v>205.57532</v>
      </c>
      <c r="FL26">
        <v>2.347384612285325</v>
      </c>
      <c r="FM26">
        <v>31.61538463128649</v>
      </c>
      <c r="FN26">
        <v>4301.515600000001</v>
      </c>
      <c r="FO26">
        <v>15</v>
      </c>
      <c r="FP26">
        <v>0</v>
      </c>
      <c r="FQ26" t="s">
        <v>439</v>
      </c>
      <c r="FR26">
        <v>1747148579.5</v>
      </c>
      <c r="FS26">
        <v>1747148584.5</v>
      </c>
      <c r="FT26">
        <v>0</v>
      </c>
      <c r="FU26">
        <v>0.162</v>
      </c>
      <c r="FV26">
        <v>-0.001</v>
      </c>
      <c r="FW26">
        <v>0.139</v>
      </c>
      <c r="FX26">
        <v>0.058</v>
      </c>
      <c r="FY26">
        <v>420</v>
      </c>
      <c r="FZ26">
        <v>16</v>
      </c>
      <c r="GA26">
        <v>0.19</v>
      </c>
      <c r="GB26">
        <v>0.02</v>
      </c>
      <c r="GC26">
        <v>18.04298292682926</v>
      </c>
      <c r="GD26">
        <v>5.917568457292314</v>
      </c>
      <c r="GE26">
        <v>0.5969873156729215</v>
      </c>
      <c r="GF26">
        <v>0</v>
      </c>
      <c r="GG26">
        <v>205.5162352941176</v>
      </c>
      <c r="GH26">
        <v>1.685225361690969</v>
      </c>
      <c r="GI26">
        <v>0.2703187724785781</v>
      </c>
      <c r="GJ26">
        <v>0</v>
      </c>
      <c r="GK26">
        <v>0.8753481219512196</v>
      </c>
      <c r="GL26">
        <v>-0.02837783315476108</v>
      </c>
      <c r="GM26">
        <v>0.003167758029955474</v>
      </c>
      <c r="GN26">
        <v>1</v>
      </c>
      <c r="GO26">
        <v>1</v>
      </c>
      <c r="GP26">
        <v>3</v>
      </c>
      <c r="GQ26" t="s">
        <v>463</v>
      </c>
      <c r="GR26">
        <v>3.12695</v>
      </c>
      <c r="GS26">
        <v>2.7314</v>
      </c>
      <c r="GT26">
        <v>0.0676271</v>
      </c>
      <c r="GU26">
        <v>0.06459769999999999</v>
      </c>
      <c r="GV26">
        <v>0.102551</v>
      </c>
      <c r="GW26">
        <v>0.100304</v>
      </c>
      <c r="GX26">
        <v>27895.8</v>
      </c>
      <c r="GY26">
        <v>27180</v>
      </c>
      <c r="GZ26">
        <v>30463.2</v>
      </c>
      <c r="HA26">
        <v>29315.2</v>
      </c>
      <c r="HB26">
        <v>37732</v>
      </c>
      <c r="HC26">
        <v>34692.1</v>
      </c>
      <c r="HD26">
        <v>46603.7</v>
      </c>
      <c r="HE26">
        <v>43549.8</v>
      </c>
      <c r="HF26">
        <v>1.8128</v>
      </c>
      <c r="HG26">
        <v>1.8361</v>
      </c>
      <c r="HH26">
        <v>0.109583</v>
      </c>
      <c r="HI26">
        <v>0</v>
      </c>
      <c r="HJ26">
        <v>28.2159</v>
      </c>
      <c r="HK26">
        <v>999.9</v>
      </c>
      <c r="HL26">
        <v>56.9</v>
      </c>
      <c r="HM26">
        <v>30.4</v>
      </c>
      <c r="HN26">
        <v>27.2777</v>
      </c>
      <c r="HO26">
        <v>62.8174</v>
      </c>
      <c r="HP26">
        <v>16.9952</v>
      </c>
      <c r="HQ26">
        <v>1</v>
      </c>
      <c r="HR26">
        <v>0.207848</v>
      </c>
      <c r="HS26">
        <v>0.345545</v>
      </c>
      <c r="HT26">
        <v>20.2004</v>
      </c>
      <c r="HU26">
        <v>5.22837</v>
      </c>
      <c r="HV26">
        <v>11.974</v>
      </c>
      <c r="HW26">
        <v>4.9701</v>
      </c>
      <c r="HX26">
        <v>3.2895</v>
      </c>
      <c r="HY26">
        <v>9999</v>
      </c>
      <c r="HZ26">
        <v>9999</v>
      </c>
      <c r="IA26">
        <v>9999</v>
      </c>
      <c r="IB26">
        <v>17.4</v>
      </c>
      <c r="IC26">
        <v>4.9729</v>
      </c>
      <c r="ID26">
        <v>1.87714</v>
      </c>
      <c r="IE26">
        <v>1.87531</v>
      </c>
      <c r="IF26">
        <v>1.87805</v>
      </c>
      <c r="IG26">
        <v>1.87484</v>
      </c>
      <c r="IH26">
        <v>1.87838</v>
      </c>
      <c r="II26">
        <v>1.87546</v>
      </c>
      <c r="IJ26">
        <v>1.87666</v>
      </c>
      <c r="IK26">
        <v>0</v>
      </c>
      <c r="IL26">
        <v>0</v>
      </c>
      <c r="IM26">
        <v>0</v>
      </c>
      <c r="IN26">
        <v>0</v>
      </c>
      <c r="IO26" t="s">
        <v>441</v>
      </c>
      <c r="IP26" t="s">
        <v>442</v>
      </c>
      <c r="IQ26" t="s">
        <v>443</v>
      </c>
      <c r="IR26" t="s">
        <v>443</v>
      </c>
      <c r="IS26" t="s">
        <v>443</v>
      </c>
      <c r="IT26" t="s">
        <v>443</v>
      </c>
      <c r="IU26">
        <v>0</v>
      </c>
      <c r="IV26">
        <v>100</v>
      </c>
      <c r="IW26">
        <v>100</v>
      </c>
      <c r="IX26">
        <v>0.242</v>
      </c>
      <c r="IY26">
        <v>0.2107</v>
      </c>
      <c r="IZ26">
        <v>-0.1222274518627452</v>
      </c>
      <c r="JA26">
        <v>0.001328938755811441</v>
      </c>
      <c r="JB26">
        <v>-5.633165956792918E-07</v>
      </c>
      <c r="JC26">
        <v>2.510553891376428E-10</v>
      </c>
      <c r="JD26">
        <v>-0.04678033270444259</v>
      </c>
      <c r="JE26">
        <v>-0.0009625096320519332</v>
      </c>
      <c r="JF26">
        <v>0.0006953178313022573</v>
      </c>
      <c r="JG26">
        <v>-5.973937232829655E-06</v>
      </c>
      <c r="JH26">
        <v>1</v>
      </c>
      <c r="JI26">
        <v>2112</v>
      </c>
      <c r="JJ26">
        <v>1</v>
      </c>
      <c r="JK26">
        <v>26</v>
      </c>
      <c r="JL26">
        <v>201638</v>
      </c>
      <c r="JM26">
        <v>201637.9</v>
      </c>
      <c r="JN26">
        <v>0.7922360000000001</v>
      </c>
      <c r="JO26">
        <v>2.55737</v>
      </c>
      <c r="JP26">
        <v>1.39893</v>
      </c>
      <c r="JQ26">
        <v>2.33398</v>
      </c>
      <c r="JR26">
        <v>1.44897</v>
      </c>
      <c r="JS26">
        <v>2.55737</v>
      </c>
      <c r="JT26">
        <v>36.7417</v>
      </c>
      <c r="JU26">
        <v>23.9912</v>
      </c>
      <c r="JV26">
        <v>18</v>
      </c>
      <c r="JW26">
        <v>476.821</v>
      </c>
      <c r="JX26">
        <v>461.057</v>
      </c>
      <c r="JY26">
        <v>27.287</v>
      </c>
      <c r="JZ26">
        <v>29.8516</v>
      </c>
      <c r="KA26">
        <v>29.9999</v>
      </c>
      <c r="KB26">
        <v>29.4901</v>
      </c>
      <c r="KC26">
        <v>29.5439</v>
      </c>
      <c r="KD26">
        <v>15.8964</v>
      </c>
      <c r="KE26">
        <v>30.0903</v>
      </c>
      <c r="KF26">
        <v>67.82250000000001</v>
      </c>
      <c r="KG26">
        <v>27.2855</v>
      </c>
      <c r="KH26">
        <v>266.28</v>
      </c>
      <c r="KI26">
        <v>21.616</v>
      </c>
      <c r="KJ26">
        <v>100.712</v>
      </c>
      <c r="KK26">
        <v>100.182</v>
      </c>
    </row>
    <row r="27" spans="1:297">
      <c r="A27">
        <v>11</v>
      </c>
      <c r="B27">
        <v>1759246865.5</v>
      </c>
      <c r="C27">
        <v>49.90000009536743</v>
      </c>
      <c r="D27" t="s">
        <v>464</v>
      </c>
      <c r="E27" t="s">
        <v>465</v>
      </c>
      <c r="F27">
        <v>5</v>
      </c>
      <c r="G27" t="s">
        <v>435</v>
      </c>
      <c r="H27" t="s">
        <v>436</v>
      </c>
      <c r="I27">
        <v>1759246857.742857</v>
      </c>
      <c r="J27">
        <f>(K27)/1000</f>
        <v>0</v>
      </c>
      <c r="K27">
        <f>IF(DP27, AN27, AH27)</f>
        <v>0</v>
      </c>
      <c r="L27">
        <f>IF(DP27, AI27, AG27)</f>
        <v>0</v>
      </c>
      <c r="M27">
        <f>DR27 - IF(AU27&gt;1, L27*DL27*100.0/(AW27), 0)</f>
        <v>0</v>
      </c>
      <c r="N27">
        <f>((T27-J27/2)*M27-L27)/(T27+J27/2)</f>
        <v>0</v>
      </c>
      <c r="O27">
        <f>N27*(DY27+DZ27)/1000.0</f>
        <v>0</v>
      </c>
      <c r="P27">
        <f>(DR27 - IF(AU27&gt;1, L27*DL27*100.0/(AW27), 0))*(DY27+DZ27)/1000.0</f>
        <v>0</v>
      </c>
      <c r="Q27">
        <f>2.0/((1/S27-1/R27)+SIGN(S27)*SQRT((1/S27-1/R27)*(1/S27-1/R27) + 4*DM27/((DM27+1)*(DM27+1))*(2*1/S27*1/R27-1/R27*1/R27)))</f>
        <v>0</v>
      </c>
      <c r="R27">
        <f>IF(LEFT(DN27,1)&lt;&gt;"0",IF(LEFT(DN27,1)="1",3.0,DO27),$D$5+$E$5*(EF27*DY27/($K$5*1000))+$F$5*(EF27*DY27/($K$5*1000))*MAX(MIN(DL27,$J$5),$I$5)*MAX(MIN(DL27,$J$5),$I$5)+$G$5*MAX(MIN(DL27,$J$5),$I$5)*(EF27*DY27/($K$5*1000))+$H$5*(EF27*DY27/($K$5*1000))*(EF27*DY27/($K$5*1000)))</f>
        <v>0</v>
      </c>
      <c r="S27">
        <f>J27*(1000-(1000*0.61365*exp(17.502*W27/(240.97+W27))/(DY27+DZ27)+DT27)/2)/(1000*0.61365*exp(17.502*W27/(240.97+W27))/(DY27+DZ27)-DT27)</f>
        <v>0</v>
      </c>
      <c r="T27">
        <f>1/((DM27+1)/(Q27/1.6)+1/(R27/1.37)) + DM27/((DM27+1)/(Q27/1.6) + DM27/(R27/1.37))</f>
        <v>0</v>
      </c>
      <c r="U27">
        <f>(DH27*DK27)</f>
        <v>0</v>
      </c>
      <c r="V27">
        <f>(EA27+(U27+2*0.95*5.67E-8*(((EA27+$B$7)+273)^4-(EA27+273)^4)-44100*J27)/(1.84*29.3*R27+8*0.95*5.67E-8*(EA27+273)^3))</f>
        <v>0</v>
      </c>
      <c r="W27">
        <f>($C$7*EB27+$D$7*EC27+$E$7*V27)</f>
        <v>0</v>
      </c>
      <c r="X27">
        <f>0.61365*exp(17.502*W27/(240.97+W27))</f>
        <v>0</v>
      </c>
      <c r="Y27">
        <f>(Z27/AA27*100)</f>
        <v>0</v>
      </c>
      <c r="Z27">
        <f>DT27*(DY27+DZ27)/1000</f>
        <v>0</v>
      </c>
      <c r="AA27">
        <f>0.61365*exp(17.502*EA27/(240.97+EA27))</f>
        <v>0</v>
      </c>
      <c r="AB27">
        <f>(X27-DT27*(DY27+DZ27)/1000)</f>
        <v>0</v>
      </c>
      <c r="AC27">
        <f>(-J27*44100)</f>
        <v>0</v>
      </c>
      <c r="AD27">
        <f>2*29.3*R27*0.92*(EA27-W27)</f>
        <v>0</v>
      </c>
      <c r="AE27">
        <f>2*0.95*5.67E-8*(((EA27+$B$7)+273)^4-(W27+273)^4)</f>
        <v>0</v>
      </c>
      <c r="AF27">
        <f>U27+AE27+AC27+AD27</f>
        <v>0</v>
      </c>
      <c r="AG27">
        <f>DX27*AU27*(DS27-DR27*(1000-AU27*DU27)/(1000-AU27*DT27))/(100*DL27)</f>
        <v>0</v>
      </c>
      <c r="AH27">
        <f>1000*DX27*AU27*(DT27-DU27)/(100*DL27*(1000-AU27*DT27))</f>
        <v>0</v>
      </c>
      <c r="AI27">
        <f>(AJ27 - AK27 - DY27*1E3/(8.314*(EA27+273.15)) * AM27/DX27 * AL27) * DX27/(100*DL27) * (1000 - DU27)/1000</f>
        <v>0</v>
      </c>
      <c r="AJ27">
        <v>290.1235398071664</v>
      </c>
      <c r="AK27">
        <v>301.0487939393938</v>
      </c>
      <c r="AL27">
        <v>-3.352604174484803</v>
      </c>
      <c r="AM27">
        <v>65.48348601443384</v>
      </c>
      <c r="AN27">
        <f>(AP27 - AO27 + DY27*1E3/(8.314*(EA27+273.15)) * AR27/DX27 * AQ27) * DX27/(100*DL27) * 1000/(1000 - AP27)</f>
        <v>0</v>
      </c>
      <c r="AO27">
        <v>21.61221262973498</v>
      </c>
      <c r="AP27">
        <v>22.48747151515153</v>
      </c>
      <c r="AQ27">
        <v>2.31571173823743E-05</v>
      </c>
      <c r="AR27">
        <v>121.2419949412862</v>
      </c>
      <c r="AS27">
        <v>5</v>
      </c>
      <c r="AT27">
        <v>1</v>
      </c>
      <c r="AU27">
        <f>IF(AS27*$H$13&gt;=AW27,1.0,(AW27/(AW27-AS27*$H$13)))</f>
        <v>0</v>
      </c>
      <c r="AV27">
        <f>(AU27-1)*100</f>
        <v>0</v>
      </c>
      <c r="AW27">
        <f>MAX(0,($B$13+$C$13*EF27)/(1+$D$13*EF27)*DY27/(EA27+273)*$E$13)</f>
        <v>0</v>
      </c>
      <c r="AX27" t="s">
        <v>437</v>
      </c>
      <c r="AY27" t="s">
        <v>437</v>
      </c>
      <c r="AZ27">
        <v>0</v>
      </c>
      <c r="BA27">
        <v>0</v>
      </c>
      <c r="BB27">
        <f>1-AZ27/BA27</f>
        <v>0</v>
      </c>
      <c r="BC27">
        <v>0</v>
      </c>
      <c r="BD27" t="s">
        <v>437</v>
      </c>
      <c r="BE27" t="s">
        <v>437</v>
      </c>
      <c r="BF27">
        <v>0</v>
      </c>
      <c r="BG27">
        <v>0</v>
      </c>
      <c r="BH27">
        <f>1-BF27/BG27</f>
        <v>0</v>
      </c>
      <c r="BI27">
        <v>0.5</v>
      </c>
      <c r="BJ27">
        <f>DI27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437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DH27">
        <f>$B$11*EG27+$C$11*EH27+$F$11*ES27*(1-EV27)</f>
        <v>0</v>
      </c>
      <c r="DI27">
        <f>DH27*DJ27</f>
        <v>0</v>
      </c>
      <c r="DJ27">
        <f>($B$11*$D$9+$C$11*$D$9+$F$11*((FF27+EX27)/MAX(FF27+EX27+FG27, 0.1)*$I$9+FG27/MAX(FF27+EX27+FG27, 0.1)*$J$9))/($B$11+$C$11+$F$11)</f>
        <v>0</v>
      </c>
      <c r="DK27">
        <f>($B$11*$K$9+$C$11*$K$9+$F$11*((FF27+EX27)/MAX(FF27+EX27+FG27, 0.1)*$P$9+FG27/MAX(FF27+EX27+FG27, 0.1)*$Q$9))/($B$11+$C$11+$F$11)</f>
        <v>0</v>
      </c>
      <c r="DL27">
        <v>1.91</v>
      </c>
      <c r="DM27">
        <v>0.5</v>
      </c>
      <c r="DN27" t="s">
        <v>438</v>
      </c>
      <c r="DO27">
        <v>2</v>
      </c>
      <c r="DP27" t="b">
        <v>1</v>
      </c>
      <c r="DQ27">
        <v>1759246857.742857</v>
      </c>
      <c r="DR27">
        <v>318.1360714285715</v>
      </c>
      <c r="DS27">
        <v>299.47575</v>
      </c>
      <c r="DT27">
        <v>22.48267142857143</v>
      </c>
      <c r="DU27">
        <v>21.60973214285715</v>
      </c>
      <c r="DV27">
        <v>317.8847142857143</v>
      </c>
      <c r="DW27">
        <v>22.27197857142857</v>
      </c>
      <c r="DX27">
        <v>499.9914642857143</v>
      </c>
      <c r="DY27">
        <v>90.92999285714286</v>
      </c>
      <c r="DZ27">
        <v>0.05333972142857143</v>
      </c>
      <c r="EA27">
        <v>29.31215</v>
      </c>
      <c r="EB27">
        <v>30.00108214285714</v>
      </c>
      <c r="EC27">
        <v>999.9000000000002</v>
      </c>
      <c r="ED27">
        <v>0</v>
      </c>
      <c r="EE27">
        <v>0</v>
      </c>
      <c r="EF27">
        <v>10000.47142857143</v>
      </c>
      <c r="EG27">
        <v>0</v>
      </c>
      <c r="EH27">
        <v>12.23462142857143</v>
      </c>
      <c r="EI27">
        <v>18.66011785714286</v>
      </c>
      <c r="EJ27">
        <v>325.453</v>
      </c>
      <c r="EK27">
        <v>306.0902857142857</v>
      </c>
      <c r="EL27">
        <v>0.8729209642857144</v>
      </c>
      <c r="EM27">
        <v>299.47575</v>
      </c>
      <c r="EN27">
        <v>21.60973214285715</v>
      </c>
      <c r="EO27">
        <v>2.044348571428571</v>
      </c>
      <c r="EP27">
        <v>1.964974642857143</v>
      </c>
      <c r="EQ27">
        <v>17.79207142857143</v>
      </c>
      <c r="ER27">
        <v>17.16489285714286</v>
      </c>
      <c r="ES27">
        <v>1999.9925</v>
      </c>
      <c r="ET27">
        <v>0.9800032142857142</v>
      </c>
      <c r="EU27">
        <v>0.01999727857142857</v>
      </c>
      <c r="EV27">
        <v>0</v>
      </c>
      <c r="EW27">
        <v>205.76975</v>
      </c>
      <c r="EX27">
        <v>5.000560000000001</v>
      </c>
      <c r="EY27">
        <v>4304.740714285714</v>
      </c>
      <c r="EZ27">
        <v>17294.825</v>
      </c>
      <c r="FA27">
        <v>42.11135714285713</v>
      </c>
      <c r="FB27">
        <v>42.57324999999999</v>
      </c>
      <c r="FC27">
        <v>42.09349999999999</v>
      </c>
      <c r="FD27">
        <v>41.66264285714285</v>
      </c>
      <c r="FE27">
        <v>43.00421428571428</v>
      </c>
      <c r="FF27">
        <v>1955.1025</v>
      </c>
      <c r="FG27">
        <v>39.89000000000001</v>
      </c>
      <c r="FH27">
        <v>0</v>
      </c>
      <c r="FI27">
        <v>1759246879.6</v>
      </c>
      <c r="FJ27">
        <v>0</v>
      </c>
      <c r="FK27">
        <v>205.7931923076923</v>
      </c>
      <c r="FL27">
        <v>1.836615376406475</v>
      </c>
      <c r="FM27">
        <v>47.36512821569322</v>
      </c>
      <c r="FN27">
        <v>4305.043461538462</v>
      </c>
      <c r="FO27">
        <v>15</v>
      </c>
      <c r="FP27">
        <v>0</v>
      </c>
      <c r="FQ27" t="s">
        <v>439</v>
      </c>
      <c r="FR27">
        <v>1747148579.5</v>
      </c>
      <c r="FS27">
        <v>1747148584.5</v>
      </c>
      <c r="FT27">
        <v>0</v>
      </c>
      <c r="FU27">
        <v>0.162</v>
      </c>
      <c r="FV27">
        <v>-0.001</v>
      </c>
      <c r="FW27">
        <v>0.139</v>
      </c>
      <c r="FX27">
        <v>0.058</v>
      </c>
      <c r="FY27">
        <v>420</v>
      </c>
      <c r="FZ27">
        <v>16</v>
      </c>
      <c r="GA27">
        <v>0.19</v>
      </c>
      <c r="GB27">
        <v>0.02</v>
      </c>
      <c r="GC27">
        <v>18.43457317073171</v>
      </c>
      <c r="GD27">
        <v>4.025209930306134</v>
      </c>
      <c r="GE27">
        <v>0.4013568626938003</v>
      </c>
      <c r="GF27">
        <v>0</v>
      </c>
      <c r="GG27">
        <v>205.6599117647059</v>
      </c>
      <c r="GH27">
        <v>2.310450719949733</v>
      </c>
      <c r="GI27">
        <v>0.3181233914922529</v>
      </c>
      <c r="GJ27">
        <v>0</v>
      </c>
      <c r="GK27">
        <v>0.8734121707317072</v>
      </c>
      <c r="GL27">
        <v>-0.01326219787209124</v>
      </c>
      <c r="GM27">
        <v>0.001657055644773307</v>
      </c>
      <c r="GN27">
        <v>1</v>
      </c>
      <c r="GO27">
        <v>1</v>
      </c>
      <c r="GP27">
        <v>3</v>
      </c>
      <c r="GQ27" t="s">
        <v>463</v>
      </c>
      <c r="GR27">
        <v>3.12715</v>
      </c>
      <c r="GS27">
        <v>2.73111</v>
      </c>
      <c r="GT27">
        <v>0.0646997</v>
      </c>
      <c r="GU27">
        <v>0.0615469</v>
      </c>
      <c r="GV27">
        <v>0.10257</v>
      </c>
      <c r="GW27">
        <v>0.100309</v>
      </c>
      <c r="GX27">
        <v>27983.1</v>
      </c>
      <c r="GY27">
        <v>27267.9</v>
      </c>
      <c r="GZ27">
        <v>30462.9</v>
      </c>
      <c r="HA27">
        <v>29314.5</v>
      </c>
      <c r="HB27">
        <v>37730.7</v>
      </c>
      <c r="HC27">
        <v>34690.7</v>
      </c>
      <c r="HD27">
        <v>46603.4</v>
      </c>
      <c r="HE27">
        <v>43548.5</v>
      </c>
      <c r="HF27">
        <v>1.813</v>
      </c>
      <c r="HG27">
        <v>1.8358</v>
      </c>
      <c r="HH27">
        <v>0.108816</v>
      </c>
      <c r="HI27">
        <v>0</v>
      </c>
      <c r="HJ27">
        <v>28.2159</v>
      </c>
      <c r="HK27">
        <v>999.9</v>
      </c>
      <c r="HL27">
        <v>56.9</v>
      </c>
      <c r="HM27">
        <v>30.4</v>
      </c>
      <c r="HN27">
        <v>27.2783</v>
      </c>
      <c r="HO27">
        <v>62.9174</v>
      </c>
      <c r="HP27">
        <v>17.1354</v>
      </c>
      <c r="HQ27">
        <v>1</v>
      </c>
      <c r="HR27">
        <v>0.20812</v>
      </c>
      <c r="HS27">
        <v>0.344801</v>
      </c>
      <c r="HT27">
        <v>20.2004</v>
      </c>
      <c r="HU27">
        <v>5.22852</v>
      </c>
      <c r="HV27">
        <v>11.974</v>
      </c>
      <c r="HW27">
        <v>4.97005</v>
      </c>
      <c r="HX27">
        <v>3.2895</v>
      </c>
      <c r="HY27">
        <v>9999</v>
      </c>
      <c r="HZ27">
        <v>9999</v>
      </c>
      <c r="IA27">
        <v>9999</v>
      </c>
      <c r="IB27">
        <v>17.5</v>
      </c>
      <c r="IC27">
        <v>4.97289</v>
      </c>
      <c r="ID27">
        <v>1.87715</v>
      </c>
      <c r="IE27">
        <v>1.87531</v>
      </c>
      <c r="IF27">
        <v>1.87805</v>
      </c>
      <c r="IG27">
        <v>1.87483</v>
      </c>
      <c r="IH27">
        <v>1.87837</v>
      </c>
      <c r="II27">
        <v>1.87546</v>
      </c>
      <c r="IJ27">
        <v>1.87666</v>
      </c>
      <c r="IK27">
        <v>0</v>
      </c>
      <c r="IL27">
        <v>0</v>
      </c>
      <c r="IM27">
        <v>0</v>
      </c>
      <c r="IN27">
        <v>0</v>
      </c>
      <c r="IO27" t="s">
        <v>441</v>
      </c>
      <c r="IP27" t="s">
        <v>442</v>
      </c>
      <c r="IQ27" t="s">
        <v>443</v>
      </c>
      <c r="IR27" t="s">
        <v>443</v>
      </c>
      <c r="IS27" t="s">
        <v>443</v>
      </c>
      <c r="IT27" t="s">
        <v>443</v>
      </c>
      <c r="IU27">
        <v>0</v>
      </c>
      <c r="IV27">
        <v>100</v>
      </c>
      <c r="IW27">
        <v>100</v>
      </c>
      <c r="IX27">
        <v>0.225</v>
      </c>
      <c r="IY27">
        <v>0.2108</v>
      </c>
      <c r="IZ27">
        <v>-0.1222274518627452</v>
      </c>
      <c r="JA27">
        <v>0.001328938755811441</v>
      </c>
      <c r="JB27">
        <v>-5.633165956792918E-07</v>
      </c>
      <c r="JC27">
        <v>2.510553891376428E-10</v>
      </c>
      <c r="JD27">
        <v>-0.04678033270444259</v>
      </c>
      <c r="JE27">
        <v>-0.0009625096320519332</v>
      </c>
      <c r="JF27">
        <v>0.0006953178313022573</v>
      </c>
      <c r="JG27">
        <v>-5.973937232829655E-06</v>
      </c>
      <c r="JH27">
        <v>1</v>
      </c>
      <c r="JI27">
        <v>2112</v>
      </c>
      <c r="JJ27">
        <v>1</v>
      </c>
      <c r="JK27">
        <v>26</v>
      </c>
      <c r="JL27">
        <v>201638.1</v>
      </c>
      <c r="JM27">
        <v>201638</v>
      </c>
      <c r="JN27">
        <v>0.756836</v>
      </c>
      <c r="JO27">
        <v>2.55859</v>
      </c>
      <c r="JP27">
        <v>1.39893</v>
      </c>
      <c r="JQ27">
        <v>2.33398</v>
      </c>
      <c r="JR27">
        <v>1.44897</v>
      </c>
      <c r="JS27">
        <v>2.45483</v>
      </c>
      <c r="JT27">
        <v>36.7417</v>
      </c>
      <c r="JU27">
        <v>23.9912</v>
      </c>
      <c r="JV27">
        <v>18</v>
      </c>
      <c r="JW27">
        <v>476.941</v>
      </c>
      <c r="JX27">
        <v>460.879</v>
      </c>
      <c r="JY27">
        <v>27.2834</v>
      </c>
      <c r="JZ27">
        <v>29.8516</v>
      </c>
      <c r="KA27">
        <v>30.0002</v>
      </c>
      <c r="KB27">
        <v>29.4917</v>
      </c>
      <c r="KC27">
        <v>29.546</v>
      </c>
      <c r="KD27">
        <v>15.1969</v>
      </c>
      <c r="KE27">
        <v>30.0903</v>
      </c>
      <c r="KF27">
        <v>67.82250000000001</v>
      </c>
      <c r="KG27">
        <v>27.2826</v>
      </c>
      <c r="KH27">
        <v>246.245</v>
      </c>
      <c r="KI27">
        <v>21.616</v>
      </c>
      <c r="KJ27">
        <v>100.712</v>
      </c>
      <c r="KK27">
        <v>100.179</v>
      </c>
    </row>
    <row r="28" spans="1:297">
      <c r="A28">
        <v>12</v>
      </c>
      <c r="B28">
        <v>1759246870.5</v>
      </c>
      <c r="C28">
        <v>54.90000009536743</v>
      </c>
      <c r="D28" t="s">
        <v>466</v>
      </c>
      <c r="E28" t="s">
        <v>467</v>
      </c>
      <c r="F28">
        <v>5</v>
      </c>
      <c r="G28" t="s">
        <v>435</v>
      </c>
      <c r="H28" t="s">
        <v>436</v>
      </c>
      <c r="I28">
        <v>1759246862.714286</v>
      </c>
      <c r="J28">
        <f>(K28)/1000</f>
        <v>0</v>
      </c>
      <c r="K28">
        <f>IF(DP28, AN28, AH28)</f>
        <v>0</v>
      </c>
      <c r="L28">
        <f>IF(DP28, AI28, AG28)</f>
        <v>0</v>
      </c>
      <c r="M28">
        <f>DR28 - IF(AU28&gt;1, L28*DL28*100.0/(AW28), 0)</f>
        <v>0</v>
      </c>
      <c r="N28">
        <f>((T28-J28/2)*M28-L28)/(T28+J28/2)</f>
        <v>0</v>
      </c>
      <c r="O28">
        <f>N28*(DY28+DZ28)/1000.0</f>
        <v>0</v>
      </c>
      <c r="P28">
        <f>(DR28 - IF(AU28&gt;1, L28*DL28*100.0/(AW28), 0))*(DY28+DZ28)/1000.0</f>
        <v>0</v>
      </c>
      <c r="Q28">
        <f>2.0/((1/S28-1/R28)+SIGN(S28)*SQRT((1/S28-1/R28)*(1/S28-1/R28) + 4*DM28/((DM28+1)*(DM28+1))*(2*1/S28*1/R28-1/R28*1/R28)))</f>
        <v>0</v>
      </c>
      <c r="R28">
        <f>IF(LEFT(DN28,1)&lt;&gt;"0",IF(LEFT(DN28,1)="1",3.0,DO28),$D$5+$E$5*(EF28*DY28/($K$5*1000))+$F$5*(EF28*DY28/($K$5*1000))*MAX(MIN(DL28,$J$5),$I$5)*MAX(MIN(DL28,$J$5),$I$5)+$G$5*MAX(MIN(DL28,$J$5),$I$5)*(EF28*DY28/($K$5*1000))+$H$5*(EF28*DY28/($K$5*1000))*(EF28*DY28/($K$5*1000)))</f>
        <v>0</v>
      </c>
      <c r="S28">
        <f>J28*(1000-(1000*0.61365*exp(17.502*W28/(240.97+W28))/(DY28+DZ28)+DT28)/2)/(1000*0.61365*exp(17.502*W28/(240.97+W28))/(DY28+DZ28)-DT28)</f>
        <v>0</v>
      </c>
      <c r="T28">
        <f>1/((DM28+1)/(Q28/1.6)+1/(R28/1.37)) + DM28/((DM28+1)/(Q28/1.6) + DM28/(R28/1.37))</f>
        <v>0</v>
      </c>
      <c r="U28">
        <f>(DH28*DK28)</f>
        <v>0</v>
      </c>
      <c r="V28">
        <f>(EA28+(U28+2*0.95*5.67E-8*(((EA28+$B$7)+273)^4-(EA28+273)^4)-44100*J28)/(1.84*29.3*R28+8*0.95*5.67E-8*(EA28+273)^3))</f>
        <v>0</v>
      </c>
      <c r="W28">
        <f>($C$7*EB28+$D$7*EC28+$E$7*V28)</f>
        <v>0</v>
      </c>
      <c r="X28">
        <f>0.61365*exp(17.502*W28/(240.97+W28))</f>
        <v>0</v>
      </c>
      <c r="Y28">
        <f>(Z28/AA28*100)</f>
        <v>0</v>
      </c>
      <c r="Z28">
        <f>DT28*(DY28+DZ28)/1000</f>
        <v>0</v>
      </c>
      <c r="AA28">
        <f>0.61365*exp(17.502*EA28/(240.97+EA28))</f>
        <v>0</v>
      </c>
      <c r="AB28">
        <f>(X28-DT28*(DY28+DZ28)/1000)</f>
        <v>0</v>
      </c>
      <c r="AC28">
        <f>(-J28*44100)</f>
        <v>0</v>
      </c>
      <c r="AD28">
        <f>2*29.3*R28*0.92*(EA28-W28)</f>
        <v>0</v>
      </c>
      <c r="AE28">
        <f>2*0.95*5.67E-8*(((EA28+$B$7)+273)^4-(W28+273)^4)</f>
        <v>0</v>
      </c>
      <c r="AF28">
        <f>U28+AE28+AC28+AD28</f>
        <v>0</v>
      </c>
      <c r="AG28">
        <f>DX28*AU28*(DS28-DR28*(1000-AU28*DU28)/(1000-AU28*DT28))/(100*DL28)</f>
        <v>0</v>
      </c>
      <c r="AH28">
        <f>1000*DX28*AU28*(DT28-DU28)/(100*DL28*(1000-AU28*DT28))</f>
        <v>0</v>
      </c>
      <c r="AI28">
        <f>(AJ28 - AK28 - DY28*1E3/(8.314*(EA28+273.15)) * AM28/DX28 * AL28) * DX28/(100*DL28) * (1000 - DU28)/1000</f>
        <v>0</v>
      </c>
      <c r="AJ28">
        <v>273.2756702451587</v>
      </c>
      <c r="AK28">
        <v>284.3489939393939</v>
      </c>
      <c r="AL28">
        <v>-3.34009724391594</v>
      </c>
      <c r="AM28">
        <v>65.48348601443384</v>
      </c>
      <c r="AN28">
        <f>(AP28 - AO28 + DY28*1E3/(8.314*(EA28+273.15)) * AR28/DX28 * AQ28) * DX28/(100*DL28) * 1000/(1000 - AP28)</f>
        <v>0</v>
      </c>
      <c r="AO28">
        <v>21.61325044876229</v>
      </c>
      <c r="AP28">
        <v>22.4890309090909</v>
      </c>
      <c r="AQ28">
        <v>2.313513833050083E-06</v>
      </c>
      <c r="AR28">
        <v>121.2419949412862</v>
      </c>
      <c r="AS28">
        <v>5</v>
      </c>
      <c r="AT28">
        <v>1</v>
      </c>
      <c r="AU28">
        <f>IF(AS28*$H$13&gt;=AW28,1.0,(AW28/(AW28-AS28*$H$13)))</f>
        <v>0</v>
      </c>
      <c r="AV28">
        <f>(AU28-1)*100</f>
        <v>0</v>
      </c>
      <c r="AW28">
        <f>MAX(0,($B$13+$C$13*EF28)/(1+$D$13*EF28)*DY28/(EA28+273)*$E$13)</f>
        <v>0</v>
      </c>
      <c r="AX28" t="s">
        <v>437</v>
      </c>
      <c r="AY28" t="s">
        <v>437</v>
      </c>
      <c r="AZ28">
        <v>0</v>
      </c>
      <c r="BA28">
        <v>0</v>
      </c>
      <c r="BB28">
        <f>1-AZ28/BA28</f>
        <v>0</v>
      </c>
      <c r="BC28">
        <v>0</v>
      </c>
      <c r="BD28" t="s">
        <v>437</v>
      </c>
      <c r="BE28" t="s">
        <v>437</v>
      </c>
      <c r="BF28">
        <v>0</v>
      </c>
      <c r="BG28">
        <v>0</v>
      </c>
      <c r="BH28">
        <f>1-BF28/BG28</f>
        <v>0</v>
      </c>
      <c r="BI28">
        <v>0.5</v>
      </c>
      <c r="BJ28">
        <f>DI28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437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DH28">
        <f>$B$11*EG28+$C$11*EH28+$F$11*ES28*(1-EV28)</f>
        <v>0</v>
      </c>
      <c r="DI28">
        <f>DH28*DJ28</f>
        <v>0</v>
      </c>
      <c r="DJ28">
        <f>($B$11*$D$9+$C$11*$D$9+$F$11*((FF28+EX28)/MAX(FF28+EX28+FG28, 0.1)*$I$9+FG28/MAX(FF28+EX28+FG28, 0.1)*$J$9))/($B$11+$C$11+$F$11)</f>
        <v>0</v>
      </c>
      <c r="DK28">
        <f>($B$11*$K$9+$C$11*$K$9+$F$11*((FF28+EX28)/MAX(FF28+EX28+FG28, 0.1)*$P$9+FG28/MAX(FF28+EX28+FG28, 0.1)*$Q$9))/($B$11+$C$11+$F$11)</f>
        <v>0</v>
      </c>
      <c r="DL28">
        <v>1.91</v>
      </c>
      <c r="DM28">
        <v>0.5</v>
      </c>
      <c r="DN28" t="s">
        <v>438</v>
      </c>
      <c r="DO28">
        <v>2</v>
      </c>
      <c r="DP28" t="b">
        <v>1</v>
      </c>
      <c r="DQ28">
        <v>1759246862.714286</v>
      </c>
      <c r="DR28">
        <v>301.7843928571428</v>
      </c>
      <c r="DS28">
        <v>282.9033571428571</v>
      </c>
      <c r="DT28">
        <v>22.48500714285714</v>
      </c>
      <c r="DU28">
        <v>21.61161428571429</v>
      </c>
      <c r="DV28">
        <v>301.5502142857143</v>
      </c>
      <c r="DW28">
        <v>22.27426071428571</v>
      </c>
      <c r="DX28">
        <v>499.9824642857143</v>
      </c>
      <c r="DY28">
        <v>90.93092499999999</v>
      </c>
      <c r="DZ28">
        <v>0.0534057357142857</v>
      </c>
      <c r="EA28">
        <v>29.31191428571428</v>
      </c>
      <c r="EB28">
        <v>29.99734999999999</v>
      </c>
      <c r="EC28">
        <v>999.9000000000002</v>
      </c>
      <c r="ED28">
        <v>0</v>
      </c>
      <c r="EE28">
        <v>0</v>
      </c>
      <c r="EF28">
        <v>10000.51892857143</v>
      </c>
      <c r="EG28">
        <v>0</v>
      </c>
      <c r="EH28">
        <v>12.23018571428571</v>
      </c>
      <c r="EI28">
        <v>18.88087142857143</v>
      </c>
      <c r="EJ28">
        <v>308.7258571428571</v>
      </c>
      <c r="EK28">
        <v>289.1523571428571</v>
      </c>
      <c r="EL28">
        <v>0.8733691428571426</v>
      </c>
      <c r="EM28">
        <v>282.9033571428571</v>
      </c>
      <c r="EN28">
        <v>21.61161428571429</v>
      </c>
      <c r="EO28">
        <v>2.044581428571429</v>
      </c>
      <c r="EP28">
        <v>1.965165357142858</v>
      </c>
      <c r="EQ28">
        <v>17.793875</v>
      </c>
      <c r="ER28">
        <v>17.16642857142857</v>
      </c>
      <c r="ES28">
        <v>2000.013571428571</v>
      </c>
      <c r="ET28">
        <v>0.9800034285714284</v>
      </c>
      <c r="EU28">
        <v>0.01999705714285714</v>
      </c>
      <c r="EV28">
        <v>0</v>
      </c>
      <c r="EW28">
        <v>205.96525</v>
      </c>
      <c r="EX28">
        <v>5.000560000000001</v>
      </c>
      <c r="EY28">
        <v>4309.162499999999</v>
      </c>
      <c r="EZ28">
        <v>17295.00714285714</v>
      </c>
      <c r="FA28">
        <v>42.08685714285714</v>
      </c>
      <c r="FB28">
        <v>42.56649999999998</v>
      </c>
      <c r="FC28">
        <v>42.10242857142855</v>
      </c>
      <c r="FD28">
        <v>41.65825</v>
      </c>
      <c r="FE28">
        <v>42.98185714285713</v>
      </c>
      <c r="FF28">
        <v>1955.123571428571</v>
      </c>
      <c r="FG28">
        <v>39.89000000000001</v>
      </c>
      <c r="FH28">
        <v>0</v>
      </c>
      <c r="FI28">
        <v>1759246884.4</v>
      </c>
      <c r="FJ28">
        <v>0</v>
      </c>
      <c r="FK28">
        <v>205.9796153846154</v>
      </c>
      <c r="FL28">
        <v>1.742290590269005</v>
      </c>
      <c r="FM28">
        <v>60.83658123512912</v>
      </c>
      <c r="FN28">
        <v>4309.227307692307</v>
      </c>
      <c r="FO28">
        <v>15</v>
      </c>
      <c r="FP28">
        <v>0</v>
      </c>
      <c r="FQ28" t="s">
        <v>439</v>
      </c>
      <c r="FR28">
        <v>1747148579.5</v>
      </c>
      <c r="FS28">
        <v>1747148584.5</v>
      </c>
      <c r="FT28">
        <v>0</v>
      </c>
      <c r="FU28">
        <v>0.162</v>
      </c>
      <c r="FV28">
        <v>-0.001</v>
      </c>
      <c r="FW28">
        <v>0.139</v>
      </c>
      <c r="FX28">
        <v>0.058</v>
      </c>
      <c r="FY28">
        <v>420</v>
      </c>
      <c r="FZ28">
        <v>16</v>
      </c>
      <c r="GA28">
        <v>0.19</v>
      </c>
      <c r="GB28">
        <v>0.02</v>
      </c>
      <c r="GC28">
        <v>18.71985609756097</v>
      </c>
      <c r="GD28">
        <v>2.840265773002277</v>
      </c>
      <c r="GE28">
        <v>0.2874303860990757</v>
      </c>
      <c r="GF28">
        <v>0</v>
      </c>
      <c r="GG28">
        <v>205.8585294117647</v>
      </c>
      <c r="GH28">
        <v>2.200611149635193</v>
      </c>
      <c r="GI28">
        <v>0.3248508467964323</v>
      </c>
      <c r="GJ28">
        <v>0</v>
      </c>
      <c r="GK28">
        <v>0.8734969024390242</v>
      </c>
      <c r="GL28">
        <v>0.004074642961019023</v>
      </c>
      <c r="GM28">
        <v>0.001554931820399726</v>
      </c>
      <c r="GN28">
        <v>1</v>
      </c>
      <c r="GO28">
        <v>1</v>
      </c>
      <c r="GP28">
        <v>3</v>
      </c>
      <c r="GQ28" t="s">
        <v>463</v>
      </c>
      <c r="GR28">
        <v>3.12708</v>
      </c>
      <c r="GS28">
        <v>2.73123</v>
      </c>
      <c r="GT28">
        <v>0.0617184</v>
      </c>
      <c r="GU28">
        <v>0.0584328</v>
      </c>
      <c r="GV28">
        <v>0.10257</v>
      </c>
      <c r="GW28">
        <v>0.100311</v>
      </c>
      <c r="GX28">
        <v>28072.3</v>
      </c>
      <c r="GY28">
        <v>27358.2</v>
      </c>
      <c r="GZ28">
        <v>30463</v>
      </c>
      <c r="HA28">
        <v>29314.4</v>
      </c>
      <c r="HB28">
        <v>37730.7</v>
      </c>
      <c r="HC28">
        <v>34690.3</v>
      </c>
      <c r="HD28">
        <v>46603.6</v>
      </c>
      <c r="HE28">
        <v>43548.4</v>
      </c>
      <c r="HF28">
        <v>1.813</v>
      </c>
      <c r="HG28">
        <v>1.83557</v>
      </c>
      <c r="HH28">
        <v>0.109516</v>
      </c>
      <c r="HI28">
        <v>0</v>
      </c>
      <c r="HJ28">
        <v>28.2159</v>
      </c>
      <c r="HK28">
        <v>999.9</v>
      </c>
      <c r="HL28">
        <v>56.9</v>
      </c>
      <c r="HM28">
        <v>30.4</v>
      </c>
      <c r="HN28">
        <v>27.2792</v>
      </c>
      <c r="HO28">
        <v>62.7774</v>
      </c>
      <c r="HP28">
        <v>17.1955</v>
      </c>
      <c r="HQ28">
        <v>1</v>
      </c>
      <c r="HR28">
        <v>0.208006</v>
      </c>
      <c r="HS28">
        <v>0.312647</v>
      </c>
      <c r="HT28">
        <v>20.2006</v>
      </c>
      <c r="HU28">
        <v>5.22822</v>
      </c>
      <c r="HV28">
        <v>11.974</v>
      </c>
      <c r="HW28">
        <v>4.96985</v>
      </c>
      <c r="HX28">
        <v>3.28955</v>
      </c>
      <c r="HY28">
        <v>9999</v>
      </c>
      <c r="HZ28">
        <v>9999</v>
      </c>
      <c r="IA28">
        <v>9999</v>
      </c>
      <c r="IB28">
        <v>17.5</v>
      </c>
      <c r="IC28">
        <v>4.9729</v>
      </c>
      <c r="ID28">
        <v>1.87714</v>
      </c>
      <c r="IE28">
        <v>1.87529</v>
      </c>
      <c r="IF28">
        <v>1.87805</v>
      </c>
      <c r="IG28">
        <v>1.87477</v>
      </c>
      <c r="IH28">
        <v>1.87837</v>
      </c>
      <c r="II28">
        <v>1.87546</v>
      </c>
      <c r="IJ28">
        <v>1.87665</v>
      </c>
      <c r="IK28">
        <v>0</v>
      </c>
      <c r="IL28">
        <v>0</v>
      </c>
      <c r="IM28">
        <v>0</v>
      </c>
      <c r="IN28">
        <v>0</v>
      </c>
      <c r="IO28" t="s">
        <v>441</v>
      </c>
      <c r="IP28" t="s">
        <v>442</v>
      </c>
      <c r="IQ28" t="s">
        <v>443</v>
      </c>
      <c r="IR28" t="s">
        <v>443</v>
      </c>
      <c r="IS28" t="s">
        <v>443</v>
      </c>
      <c r="IT28" t="s">
        <v>443</v>
      </c>
      <c r="IU28">
        <v>0</v>
      </c>
      <c r="IV28">
        <v>100</v>
      </c>
      <c r="IW28">
        <v>100</v>
      </c>
      <c r="IX28">
        <v>0.207</v>
      </c>
      <c r="IY28">
        <v>0.2108</v>
      </c>
      <c r="IZ28">
        <v>-0.1222274518627452</v>
      </c>
      <c r="JA28">
        <v>0.001328938755811441</v>
      </c>
      <c r="JB28">
        <v>-5.633165956792918E-07</v>
      </c>
      <c r="JC28">
        <v>2.510553891376428E-10</v>
      </c>
      <c r="JD28">
        <v>-0.04678033270444259</v>
      </c>
      <c r="JE28">
        <v>-0.0009625096320519332</v>
      </c>
      <c r="JF28">
        <v>0.0006953178313022573</v>
      </c>
      <c r="JG28">
        <v>-5.973937232829655E-06</v>
      </c>
      <c r="JH28">
        <v>1</v>
      </c>
      <c r="JI28">
        <v>2112</v>
      </c>
      <c r="JJ28">
        <v>1</v>
      </c>
      <c r="JK28">
        <v>26</v>
      </c>
      <c r="JL28">
        <v>201638.2</v>
      </c>
      <c r="JM28">
        <v>201638.1</v>
      </c>
      <c r="JN28">
        <v>0.717773</v>
      </c>
      <c r="JO28">
        <v>2.55005</v>
      </c>
      <c r="JP28">
        <v>1.39893</v>
      </c>
      <c r="JQ28">
        <v>2.33398</v>
      </c>
      <c r="JR28">
        <v>1.44897</v>
      </c>
      <c r="JS28">
        <v>2.59888</v>
      </c>
      <c r="JT28">
        <v>36.718</v>
      </c>
      <c r="JU28">
        <v>23.9999</v>
      </c>
      <c r="JV28">
        <v>18</v>
      </c>
      <c r="JW28">
        <v>476.947</v>
      </c>
      <c r="JX28">
        <v>460.737</v>
      </c>
      <c r="JY28">
        <v>27.2827</v>
      </c>
      <c r="JZ28">
        <v>29.8539</v>
      </c>
      <c r="KA28">
        <v>30</v>
      </c>
      <c r="KB28">
        <v>29.4927</v>
      </c>
      <c r="KC28">
        <v>29.5465</v>
      </c>
      <c r="KD28">
        <v>14.4161</v>
      </c>
      <c r="KE28">
        <v>30.0903</v>
      </c>
      <c r="KF28">
        <v>67.82250000000001</v>
      </c>
      <c r="KG28">
        <v>27.2883</v>
      </c>
      <c r="KH28">
        <v>232.889</v>
      </c>
      <c r="KI28">
        <v>21.616</v>
      </c>
      <c r="KJ28">
        <v>100.712</v>
      </c>
      <c r="KK28">
        <v>100.179</v>
      </c>
    </row>
    <row r="29" spans="1:297">
      <c r="A29">
        <v>13</v>
      </c>
      <c r="B29">
        <v>1759246875.5</v>
      </c>
      <c r="C29">
        <v>59.90000009536743</v>
      </c>
      <c r="D29" t="s">
        <v>468</v>
      </c>
      <c r="E29" t="s">
        <v>469</v>
      </c>
      <c r="F29">
        <v>5</v>
      </c>
      <c r="G29" t="s">
        <v>435</v>
      </c>
      <c r="H29" t="s">
        <v>436</v>
      </c>
      <c r="I29">
        <v>1759246868</v>
      </c>
      <c r="J29">
        <f>(K29)/1000</f>
        <v>0</v>
      </c>
      <c r="K29">
        <f>IF(DP29, AN29, AH29)</f>
        <v>0</v>
      </c>
      <c r="L29">
        <f>IF(DP29, AI29, AG29)</f>
        <v>0</v>
      </c>
      <c r="M29">
        <f>DR29 - IF(AU29&gt;1, L29*DL29*100.0/(AW29), 0)</f>
        <v>0</v>
      </c>
      <c r="N29">
        <f>((T29-J29/2)*M29-L29)/(T29+J29/2)</f>
        <v>0</v>
      </c>
      <c r="O29">
        <f>N29*(DY29+DZ29)/1000.0</f>
        <v>0</v>
      </c>
      <c r="P29">
        <f>(DR29 - IF(AU29&gt;1, L29*DL29*100.0/(AW29), 0))*(DY29+DZ29)/1000.0</f>
        <v>0</v>
      </c>
      <c r="Q29">
        <f>2.0/((1/S29-1/R29)+SIGN(S29)*SQRT((1/S29-1/R29)*(1/S29-1/R29) + 4*DM29/((DM29+1)*(DM29+1))*(2*1/S29*1/R29-1/R29*1/R29)))</f>
        <v>0</v>
      </c>
      <c r="R29">
        <f>IF(LEFT(DN29,1)&lt;&gt;"0",IF(LEFT(DN29,1)="1",3.0,DO29),$D$5+$E$5*(EF29*DY29/($K$5*1000))+$F$5*(EF29*DY29/($K$5*1000))*MAX(MIN(DL29,$J$5),$I$5)*MAX(MIN(DL29,$J$5),$I$5)+$G$5*MAX(MIN(DL29,$J$5),$I$5)*(EF29*DY29/($K$5*1000))+$H$5*(EF29*DY29/($K$5*1000))*(EF29*DY29/($K$5*1000)))</f>
        <v>0</v>
      </c>
      <c r="S29">
        <f>J29*(1000-(1000*0.61365*exp(17.502*W29/(240.97+W29))/(DY29+DZ29)+DT29)/2)/(1000*0.61365*exp(17.502*W29/(240.97+W29))/(DY29+DZ29)-DT29)</f>
        <v>0</v>
      </c>
      <c r="T29">
        <f>1/((DM29+1)/(Q29/1.6)+1/(R29/1.37)) + DM29/((DM29+1)/(Q29/1.6) + DM29/(R29/1.37))</f>
        <v>0</v>
      </c>
      <c r="U29">
        <f>(DH29*DK29)</f>
        <v>0</v>
      </c>
      <c r="V29">
        <f>(EA29+(U29+2*0.95*5.67E-8*(((EA29+$B$7)+273)^4-(EA29+273)^4)-44100*J29)/(1.84*29.3*R29+8*0.95*5.67E-8*(EA29+273)^3))</f>
        <v>0</v>
      </c>
      <c r="W29">
        <f>($C$7*EB29+$D$7*EC29+$E$7*V29)</f>
        <v>0</v>
      </c>
      <c r="X29">
        <f>0.61365*exp(17.502*W29/(240.97+W29))</f>
        <v>0</v>
      </c>
      <c r="Y29">
        <f>(Z29/AA29*100)</f>
        <v>0</v>
      </c>
      <c r="Z29">
        <f>DT29*(DY29+DZ29)/1000</f>
        <v>0</v>
      </c>
      <c r="AA29">
        <f>0.61365*exp(17.502*EA29/(240.97+EA29))</f>
        <v>0</v>
      </c>
      <c r="AB29">
        <f>(X29-DT29*(DY29+DZ29)/1000)</f>
        <v>0</v>
      </c>
      <c r="AC29">
        <f>(-J29*44100)</f>
        <v>0</v>
      </c>
      <c r="AD29">
        <f>2*29.3*R29*0.92*(EA29-W29)</f>
        <v>0</v>
      </c>
      <c r="AE29">
        <f>2*0.95*5.67E-8*(((EA29+$B$7)+273)^4-(W29+273)^4)</f>
        <v>0</v>
      </c>
      <c r="AF29">
        <f>U29+AE29+AC29+AD29</f>
        <v>0</v>
      </c>
      <c r="AG29">
        <f>DX29*AU29*(DS29-DR29*(1000-AU29*DU29)/(1000-AU29*DT29))/(100*DL29)</f>
        <v>0</v>
      </c>
      <c r="AH29">
        <f>1000*DX29*AU29*(DT29-DU29)/(100*DL29*(1000-AU29*DT29))</f>
        <v>0</v>
      </c>
      <c r="AI29">
        <f>(AJ29 - AK29 - DY29*1E3/(8.314*(EA29+273.15)) * AM29/DX29 * AL29) * DX29/(100*DL29) * (1000 - DU29)/1000</f>
        <v>0</v>
      </c>
      <c r="AJ29">
        <v>256.3509190429136</v>
      </c>
      <c r="AK29">
        <v>267.6974727272726</v>
      </c>
      <c r="AL29">
        <v>-3.327628077333786</v>
      </c>
      <c r="AM29">
        <v>65.48348601443384</v>
      </c>
      <c r="AN29">
        <f>(AP29 - AO29 + DY29*1E3/(8.314*(EA29+273.15)) * AR29/DX29 * AQ29) * DX29/(100*DL29) * 1000/(1000 - AP29)</f>
        <v>0</v>
      </c>
      <c r="AO29">
        <v>21.61512685965617</v>
      </c>
      <c r="AP29">
        <v>22.49044545454545</v>
      </c>
      <c r="AQ29">
        <v>4.050757235096736E-06</v>
      </c>
      <c r="AR29">
        <v>121.2419949412862</v>
      </c>
      <c r="AS29">
        <v>5</v>
      </c>
      <c r="AT29">
        <v>1</v>
      </c>
      <c r="AU29">
        <f>IF(AS29*$H$13&gt;=AW29,1.0,(AW29/(AW29-AS29*$H$13)))</f>
        <v>0</v>
      </c>
      <c r="AV29">
        <f>(AU29-1)*100</f>
        <v>0</v>
      </c>
      <c r="AW29">
        <f>MAX(0,($B$13+$C$13*EF29)/(1+$D$13*EF29)*DY29/(EA29+273)*$E$13)</f>
        <v>0</v>
      </c>
      <c r="AX29" t="s">
        <v>437</v>
      </c>
      <c r="AY29" t="s">
        <v>437</v>
      </c>
      <c r="AZ29">
        <v>0</v>
      </c>
      <c r="BA29">
        <v>0</v>
      </c>
      <c r="BB29">
        <f>1-AZ29/BA29</f>
        <v>0</v>
      </c>
      <c r="BC29">
        <v>0</v>
      </c>
      <c r="BD29" t="s">
        <v>437</v>
      </c>
      <c r="BE29" t="s">
        <v>437</v>
      </c>
      <c r="BF29">
        <v>0</v>
      </c>
      <c r="BG29">
        <v>0</v>
      </c>
      <c r="BH29">
        <f>1-BF29/BG29</f>
        <v>0</v>
      </c>
      <c r="BI29">
        <v>0.5</v>
      </c>
      <c r="BJ29">
        <f>DI29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437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DH29">
        <f>$B$11*EG29+$C$11*EH29+$F$11*ES29*(1-EV29)</f>
        <v>0</v>
      </c>
      <c r="DI29">
        <f>DH29*DJ29</f>
        <v>0</v>
      </c>
      <c r="DJ29">
        <f>($B$11*$D$9+$C$11*$D$9+$F$11*((FF29+EX29)/MAX(FF29+EX29+FG29, 0.1)*$I$9+FG29/MAX(FF29+EX29+FG29, 0.1)*$J$9))/($B$11+$C$11+$F$11)</f>
        <v>0</v>
      </c>
      <c r="DK29">
        <f>($B$11*$K$9+$C$11*$K$9+$F$11*((FF29+EX29)/MAX(FF29+EX29+FG29, 0.1)*$P$9+FG29/MAX(FF29+EX29+FG29, 0.1)*$Q$9))/($B$11+$C$11+$F$11)</f>
        <v>0</v>
      </c>
      <c r="DL29">
        <v>1.91</v>
      </c>
      <c r="DM29">
        <v>0.5</v>
      </c>
      <c r="DN29" t="s">
        <v>438</v>
      </c>
      <c r="DO29">
        <v>2</v>
      </c>
      <c r="DP29" t="b">
        <v>1</v>
      </c>
      <c r="DQ29">
        <v>1759246868</v>
      </c>
      <c r="DR29">
        <v>284.5010740740741</v>
      </c>
      <c r="DS29">
        <v>265.3976666666667</v>
      </c>
      <c r="DT29">
        <v>22.4876962962963</v>
      </c>
      <c r="DU29">
        <v>21.61328148148148</v>
      </c>
      <c r="DV29">
        <v>284.2852592592592</v>
      </c>
      <c r="DW29">
        <v>22.27689629629629</v>
      </c>
      <c r="DX29">
        <v>500.0228148148149</v>
      </c>
      <c r="DY29">
        <v>90.93119259259258</v>
      </c>
      <c r="DZ29">
        <v>0.0533530925925926</v>
      </c>
      <c r="EA29">
        <v>29.31106296296296</v>
      </c>
      <c r="EB29">
        <v>29.99280740740741</v>
      </c>
      <c r="EC29">
        <v>999.9000000000001</v>
      </c>
      <c r="ED29">
        <v>0</v>
      </c>
      <c r="EE29">
        <v>0</v>
      </c>
      <c r="EF29">
        <v>10012.45777777778</v>
      </c>
      <c r="EG29">
        <v>0</v>
      </c>
      <c r="EH29">
        <v>12.22263333333333</v>
      </c>
      <c r="EI29">
        <v>19.10334444444445</v>
      </c>
      <c r="EJ29">
        <v>291.0458518518519</v>
      </c>
      <c r="EK29">
        <v>271.2604074074074</v>
      </c>
      <c r="EL29">
        <v>0.8744174074074073</v>
      </c>
      <c r="EM29">
        <v>265.3976666666667</v>
      </c>
      <c r="EN29">
        <v>21.61328148148148</v>
      </c>
      <c r="EO29">
        <v>2.044832222222222</v>
      </c>
      <c r="EP29">
        <v>1.965320740740741</v>
      </c>
      <c r="EQ29">
        <v>17.79582592592593</v>
      </c>
      <c r="ER29">
        <v>17.16768148148148</v>
      </c>
      <c r="ES29">
        <v>2000.000370370371</v>
      </c>
      <c r="ET29">
        <v>0.9800033333333332</v>
      </c>
      <c r="EU29">
        <v>0.01999715555555556</v>
      </c>
      <c r="EV29">
        <v>0</v>
      </c>
      <c r="EW29">
        <v>206.2495925925926</v>
      </c>
      <c r="EX29">
        <v>5.000560000000001</v>
      </c>
      <c r="EY29">
        <v>4314.87</v>
      </c>
      <c r="EZ29">
        <v>17294.9037037037</v>
      </c>
      <c r="FA29">
        <v>41.98822222222221</v>
      </c>
      <c r="FB29">
        <v>42.57133333333333</v>
      </c>
      <c r="FC29">
        <v>42.05303703703703</v>
      </c>
      <c r="FD29">
        <v>41.62237037037036</v>
      </c>
      <c r="FE29">
        <v>42.97196296296296</v>
      </c>
      <c r="FF29">
        <v>1955.11037037037</v>
      </c>
      <c r="FG29">
        <v>39.89000000000001</v>
      </c>
      <c r="FH29">
        <v>0</v>
      </c>
      <c r="FI29">
        <v>1759246889.8</v>
      </c>
      <c r="FJ29">
        <v>0</v>
      </c>
      <c r="FK29">
        <v>206.25548</v>
      </c>
      <c r="FL29">
        <v>3.761153856342309</v>
      </c>
      <c r="FM29">
        <v>70.21846166555373</v>
      </c>
      <c r="FN29">
        <v>4315.5048</v>
      </c>
      <c r="FO29">
        <v>15</v>
      </c>
      <c r="FP29">
        <v>0</v>
      </c>
      <c r="FQ29" t="s">
        <v>439</v>
      </c>
      <c r="FR29">
        <v>1747148579.5</v>
      </c>
      <c r="FS29">
        <v>1747148584.5</v>
      </c>
      <c r="FT29">
        <v>0</v>
      </c>
      <c r="FU29">
        <v>0.162</v>
      </c>
      <c r="FV29">
        <v>-0.001</v>
      </c>
      <c r="FW29">
        <v>0.139</v>
      </c>
      <c r="FX29">
        <v>0.058</v>
      </c>
      <c r="FY29">
        <v>420</v>
      </c>
      <c r="FZ29">
        <v>16</v>
      </c>
      <c r="GA29">
        <v>0.19</v>
      </c>
      <c r="GB29">
        <v>0.02</v>
      </c>
      <c r="GC29">
        <v>18.98117804878049</v>
      </c>
      <c r="GD29">
        <v>2.429742857142868</v>
      </c>
      <c r="GE29">
        <v>0.2437455675766554</v>
      </c>
      <c r="GF29">
        <v>0</v>
      </c>
      <c r="GG29">
        <v>206.1240294117647</v>
      </c>
      <c r="GH29">
        <v>2.831673033886439</v>
      </c>
      <c r="GI29">
        <v>0.3801850544215753</v>
      </c>
      <c r="GJ29">
        <v>0</v>
      </c>
      <c r="GK29">
        <v>0.8739289512195121</v>
      </c>
      <c r="GL29">
        <v>0.01395204878049</v>
      </c>
      <c r="GM29">
        <v>0.001819675231693825</v>
      </c>
      <c r="GN29">
        <v>1</v>
      </c>
      <c r="GO29">
        <v>1</v>
      </c>
      <c r="GP29">
        <v>3</v>
      </c>
      <c r="GQ29" t="s">
        <v>463</v>
      </c>
      <c r="GR29">
        <v>3.12704</v>
      </c>
      <c r="GS29">
        <v>2.73111</v>
      </c>
      <c r="GT29">
        <v>0.0586792</v>
      </c>
      <c r="GU29">
        <v>0.0552242</v>
      </c>
      <c r="GV29">
        <v>0.102576</v>
      </c>
      <c r="GW29">
        <v>0.100308</v>
      </c>
      <c r="GX29">
        <v>28163.5</v>
      </c>
      <c r="GY29">
        <v>27451.7</v>
      </c>
      <c r="GZ29">
        <v>30463.3</v>
      </c>
      <c r="HA29">
        <v>29314.7</v>
      </c>
      <c r="HB29">
        <v>37730.4</v>
      </c>
      <c r="HC29">
        <v>34690.8</v>
      </c>
      <c r="HD29">
        <v>46603.8</v>
      </c>
      <c r="HE29">
        <v>43549.1</v>
      </c>
      <c r="HF29">
        <v>1.8129</v>
      </c>
      <c r="HG29">
        <v>1.83555</v>
      </c>
      <c r="HH29">
        <v>0.109069</v>
      </c>
      <c r="HI29">
        <v>0</v>
      </c>
      <c r="HJ29">
        <v>28.2159</v>
      </c>
      <c r="HK29">
        <v>999.9</v>
      </c>
      <c r="HL29">
        <v>56.9</v>
      </c>
      <c r="HM29">
        <v>30.4</v>
      </c>
      <c r="HN29">
        <v>27.2768</v>
      </c>
      <c r="HO29">
        <v>62.7874</v>
      </c>
      <c r="HP29">
        <v>17.2115</v>
      </c>
      <c r="HQ29">
        <v>1</v>
      </c>
      <c r="HR29">
        <v>0.207594</v>
      </c>
      <c r="HS29">
        <v>0.304197</v>
      </c>
      <c r="HT29">
        <v>20.2007</v>
      </c>
      <c r="HU29">
        <v>5.22852</v>
      </c>
      <c r="HV29">
        <v>11.974</v>
      </c>
      <c r="HW29">
        <v>4.97015</v>
      </c>
      <c r="HX29">
        <v>3.28955</v>
      </c>
      <c r="HY29">
        <v>9999</v>
      </c>
      <c r="HZ29">
        <v>9999</v>
      </c>
      <c r="IA29">
        <v>9999</v>
      </c>
      <c r="IB29">
        <v>17.5</v>
      </c>
      <c r="IC29">
        <v>4.9729</v>
      </c>
      <c r="ID29">
        <v>1.87715</v>
      </c>
      <c r="IE29">
        <v>1.87528</v>
      </c>
      <c r="IF29">
        <v>1.87805</v>
      </c>
      <c r="IG29">
        <v>1.87478</v>
      </c>
      <c r="IH29">
        <v>1.87836</v>
      </c>
      <c r="II29">
        <v>1.87546</v>
      </c>
      <c r="IJ29">
        <v>1.87665</v>
      </c>
      <c r="IK29">
        <v>0</v>
      </c>
      <c r="IL29">
        <v>0</v>
      </c>
      <c r="IM29">
        <v>0</v>
      </c>
      <c r="IN29">
        <v>0</v>
      </c>
      <c r="IO29" t="s">
        <v>441</v>
      </c>
      <c r="IP29" t="s">
        <v>442</v>
      </c>
      <c r="IQ29" t="s">
        <v>443</v>
      </c>
      <c r="IR29" t="s">
        <v>443</v>
      </c>
      <c r="IS29" t="s">
        <v>443</v>
      </c>
      <c r="IT29" t="s">
        <v>443</v>
      </c>
      <c r="IU29">
        <v>0</v>
      </c>
      <c r="IV29">
        <v>100</v>
      </c>
      <c r="IW29">
        <v>100</v>
      </c>
      <c r="IX29">
        <v>0.189</v>
      </c>
      <c r="IY29">
        <v>0.2108</v>
      </c>
      <c r="IZ29">
        <v>-0.1222274518627452</v>
      </c>
      <c r="JA29">
        <v>0.001328938755811441</v>
      </c>
      <c r="JB29">
        <v>-5.633165956792918E-07</v>
      </c>
      <c r="JC29">
        <v>2.510553891376428E-10</v>
      </c>
      <c r="JD29">
        <v>-0.04678033270444259</v>
      </c>
      <c r="JE29">
        <v>-0.0009625096320519332</v>
      </c>
      <c r="JF29">
        <v>0.0006953178313022573</v>
      </c>
      <c r="JG29">
        <v>-5.973937232829655E-06</v>
      </c>
      <c r="JH29">
        <v>1</v>
      </c>
      <c r="JI29">
        <v>2112</v>
      </c>
      <c r="JJ29">
        <v>1</v>
      </c>
      <c r="JK29">
        <v>26</v>
      </c>
      <c r="JL29">
        <v>201638.3</v>
      </c>
      <c r="JM29">
        <v>201638.2</v>
      </c>
      <c r="JN29">
        <v>0.682373</v>
      </c>
      <c r="JO29">
        <v>2.56592</v>
      </c>
      <c r="JP29">
        <v>1.39893</v>
      </c>
      <c r="JQ29">
        <v>2.33398</v>
      </c>
      <c r="JR29">
        <v>1.44897</v>
      </c>
      <c r="JS29">
        <v>2.51831</v>
      </c>
      <c r="JT29">
        <v>36.7417</v>
      </c>
      <c r="JU29">
        <v>23.9824</v>
      </c>
      <c r="JV29">
        <v>18</v>
      </c>
      <c r="JW29">
        <v>476.903</v>
      </c>
      <c r="JX29">
        <v>460.74</v>
      </c>
      <c r="JY29">
        <v>27.2877</v>
      </c>
      <c r="JZ29">
        <v>29.8541</v>
      </c>
      <c r="KA29">
        <v>30.0001</v>
      </c>
      <c r="KB29">
        <v>29.4943</v>
      </c>
      <c r="KC29">
        <v>29.549</v>
      </c>
      <c r="KD29">
        <v>13.7048</v>
      </c>
      <c r="KE29">
        <v>30.0903</v>
      </c>
      <c r="KF29">
        <v>67.4502</v>
      </c>
      <c r="KG29">
        <v>27.2909</v>
      </c>
      <c r="KH29">
        <v>212.855</v>
      </c>
      <c r="KI29">
        <v>21.616</v>
      </c>
      <c r="KJ29">
        <v>100.713</v>
      </c>
      <c r="KK29">
        <v>100.18</v>
      </c>
    </row>
    <row r="30" spans="1:297">
      <c r="A30">
        <v>14</v>
      </c>
      <c r="B30">
        <v>1759246880.5</v>
      </c>
      <c r="C30">
        <v>64.90000009536743</v>
      </c>
      <c r="D30" t="s">
        <v>470</v>
      </c>
      <c r="E30" t="s">
        <v>471</v>
      </c>
      <c r="F30">
        <v>5</v>
      </c>
      <c r="G30" t="s">
        <v>435</v>
      </c>
      <c r="H30" t="s">
        <v>436</v>
      </c>
      <c r="I30">
        <v>1759246872.714286</v>
      </c>
      <c r="J30">
        <f>(K30)/1000</f>
        <v>0</v>
      </c>
      <c r="K30">
        <f>IF(DP30, AN30, AH30)</f>
        <v>0</v>
      </c>
      <c r="L30">
        <f>IF(DP30, AI30, AG30)</f>
        <v>0</v>
      </c>
      <c r="M30">
        <f>DR30 - IF(AU30&gt;1, L30*DL30*100.0/(AW30), 0)</f>
        <v>0</v>
      </c>
      <c r="N30">
        <f>((T30-J30/2)*M30-L30)/(T30+J30/2)</f>
        <v>0</v>
      </c>
      <c r="O30">
        <f>N30*(DY30+DZ30)/1000.0</f>
        <v>0</v>
      </c>
      <c r="P30">
        <f>(DR30 - IF(AU30&gt;1, L30*DL30*100.0/(AW30), 0))*(DY30+DZ30)/1000.0</f>
        <v>0</v>
      </c>
      <c r="Q30">
        <f>2.0/((1/S30-1/R30)+SIGN(S30)*SQRT((1/S30-1/R30)*(1/S30-1/R30) + 4*DM30/((DM30+1)*(DM30+1))*(2*1/S30*1/R30-1/R30*1/R30)))</f>
        <v>0</v>
      </c>
      <c r="R30">
        <f>IF(LEFT(DN30,1)&lt;&gt;"0",IF(LEFT(DN30,1)="1",3.0,DO30),$D$5+$E$5*(EF30*DY30/($K$5*1000))+$F$5*(EF30*DY30/($K$5*1000))*MAX(MIN(DL30,$J$5),$I$5)*MAX(MIN(DL30,$J$5),$I$5)+$G$5*MAX(MIN(DL30,$J$5),$I$5)*(EF30*DY30/($K$5*1000))+$H$5*(EF30*DY30/($K$5*1000))*(EF30*DY30/($K$5*1000)))</f>
        <v>0</v>
      </c>
      <c r="S30">
        <f>J30*(1000-(1000*0.61365*exp(17.502*W30/(240.97+W30))/(DY30+DZ30)+DT30)/2)/(1000*0.61365*exp(17.502*W30/(240.97+W30))/(DY30+DZ30)-DT30)</f>
        <v>0</v>
      </c>
      <c r="T30">
        <f>1/((DM30+1)/(Q30/1.6)+1/(R30/1.37)) + DM30/((DM30+1)/(Q30/1.6) + DM30/(R30/1.37))</f>
        <v>0</v>
      </c>
      <c r="U30">
        <f>(DH30*DK30)</f>
        <v>0</v>
      </c>
      <c r="V30">
        <f>(EA30+(U30+2*0.95*5.67E-8*(((EA30+$B$7)+273)^4-(EA30+273)^4)-44100*J30)/(1.84*29.3*R30+8*0.95*5.67E-8*(EA30+273)^3))</f>
        <v>0</v>
      </c>
      <c r="W30">
        <f>($C$7*EB30+$D$7*EC30+$E$7*V30)</f>
        <v>0</v>
      </c>
      <c r="X30">
        <f>0.61365*exp(17.502*W30/(240.97+W30))</f>
        <v>0</v>
      </c>
      <c r="Y30">
        <f>(Z30/AA30*100)</f>
        <v>0</v>
      </c>
      <c r="Z30">
        <f>DT30*(DY30+DZ30)/1000</f>
        <v>0</v>
      </c>
      <c r="AA30">
        <f>0.61365*exp(17.502*EA30/(240.97+EA30))</f>
        <v>0</v>
      </c>
      <c r="AB30">
        <f>(X30-DT30*(DY30+DZ30)/1000)</f>
        <v>0</v>
      </c>
      <c r="AC30">
        <f>(-J30*44100)</f>
        <v>0</v>
      </c>
      <c r="AD30">
        <f>2*29.3*R30*0.92*(EA30-W30)</f>
        <v>0</v>
      </c>
      <c r="AE30">
        <f>2*0.95*5.67E-8*(((EA30+$B$7)+273)^4-(W30+273)^4)</f>
        <v>0</v>
      </c>
      <c r="AF30">
        <f>U30+AE30+AC30+AD30</f>
        <v>0</v>
      </c>
      <c r="AG30">
        <f>DX30*AU30*(DS30-DR30*(1000-AU30*DU30)/(1000-AU30*DT30))/(100*DL30)</f>
        <v>0</v>
      </c>
      <c r="AH30">
        <f>1000*DX30*AU30*(DT30-DU30)/(100*DL30*(1000-AU30*DT30))</f>
        <v>0</v>
      </c>
      <c r="AI30">
        <f>(AJ30 - AK30 - DY30*1E3/(8.314*(EA30+273.15)) * AM30/DX30 * AL30) * DX30/(100*DL30) * (1000 - DU30)/1000</f>
        <v>0</v>
      </c>
      <c r="AJ30">
        <v>239.4389564442754</v>
      </c>
      <c r="AK30">
        <v>251.0021515151514</v>
      </c>
      <c r="AL30">
        <v>-3.339498093139205</v>
      </c>
      <c r="AM30">
        <v>65.48348601443384</v>
      </c>
      <c r="AN30">
        <f>(AP30 - AO30 + DY30*1E3/(8.314*(EA30+273.15)) * AR30/DX30 * AQ30) * DX30/(100*DL30) * 1000/(1000 - AP30)</f>
        <v>0</v>
      </c>
      <c r="AO30">
        <v>21.59921090903744</v>
      </c>
      <c r="AP30">
        <v>22.49022909090908</v>
      </c>
      <c r="AQ30">
        <v>-4.236554901876141E-06</v>
      </c>
      <c r="AR30">
        <v>121.2419949412862</v>
      </c>
      <c r="AS30">
        <v>5</v>
      </c>
      <c r="AT30">
        <v>1</v>
      </c>
      <c r="AU30">
        <f>IF(AS30*$H$13&gt;=AW30,1.0,(AW30/(AW30-AS30*$H$13)))</f>
        <v>0</v>
      </c>
      <c r="AV30">
        <f>(AU30-1)*100</f>
        <v>0</v>
      </c>
      <c r="AW30">
        <f>MAX(0,($B$13+$C$13*EF30)/(1+$D$13*EF30)*DY30/(EA30+273)*$E$13)</f>
        <v>0</v>
      </c>
      <c r="AX30" t="s">
        <v>437</v>
      </c>
      <c r="AY30" t="s">
        <v>437</v>
      </c>
      <c r="AZ30">
        <v>0</v>
      </c>
      <c r="BA30">
        <v>0</v>
      </c>
      <c r="BB30">
        <f>1-AZ30/BA30</f>
        <v>0</v>
      </c>
      <c r="BC30">
        <v>0</v>
      </c>
      <c r="BD30" t="s">
        <v>437</v>
      </c>
      <c r="BE30" t="s">
        <v>437</v>
      </c>
      <c r="BF30">
        <v>0</v>
      </c>
      <c r="BG30">
        <v>0</v>
      </c>
      <c r="BH30">
        <f>1-BF30/BG30</f>
        <v>0</v>
      </c>
      <c r="BI30">
        <v>0.5</v>
      </c>
      <c r="BJ30">
        <f>DI30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437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DH30">
        <f>$B$11*EG30+$C$11*EH30+$F$11*ES30*(1-EV30)</f>
        <v>0</v>
      </c>
      <c r="DI30">
        <f>DH30*DJ30</f>
        <v>0</v>
      </c>
      <c r="DJ30">
        <f>($B$11*$D$9+$C$11*$D$9+$F$11*((FF30+EX30)/MAX(FF30+EX30+FG30, 0.1)*$I$9+FG30/MAX(FF30+EX30+FG30, 0.1)*$J$9))/($B$11+$C$11+$F$11)</f>
        <v>0</v>
      </c>
      <c r="DK30">
        <f>($B$11*$K$9+$C$11*$K$9+$F$11*((FF30+EX30)/MAX(FF30+EX30+FG30, 0.1)*$P$9+FG30/MAX(FF30+EX30+FG30, 0.1)*$Q$9))/($B$11+$C$11+$F$11)</f>
        <v>0</v>
      </c>
      <c r="DL30">
        <v>1.91</v>
      </c>
      <c r="DM30">
        <v>0.5</v>
      </c>
      <c r="DN30" t="s">
        <v>438</v>
      </c>
      <c r="DO30">
        <v>2</v>
      </c>
      <c r="DP30" t="b">
        <v>1</v>
      </c>
      <c r="DQ30">
        <v>1759246872.714286</v>
      </c>
      <c r="DR30">
        <v>269.11775</v>
      </c>
      <c r="DS30">
        <v>249.8116071428572</v>
      </c>
      <c r="DT30">
        <v>22.48995</v>
      </c>
      <c r="DU30">
        <v>21.60993214285715</v>
      </c>
      <c r="DV30">
        <v>268.9184285714285</v>
      </c>
      <c r="DW30">
        <v>22.27911785714285</v>
      </c>
      <c r="DX30">
        <v>500.0189285714285</v>
      </c>
      <c r="DY30">
        <v>90.93082857142859</v>
      </c>
      <c r="DZ30">
        <v>0.05323768214285714</v>
      </c>
      <c r="EA30">
        <v>29.30963928571429</v>
      </c>
      <c r="EB30">
        <v>29.99376428571428</v>
      </c>
      <c r="EC30">
        <v>999.9000000000002</v>
      </c>
      <c r="ED30">
        <v>0</v>
      </c>
      <c r="EE30">
        <v>0</v>
      </c>
      <c r="EF30">
        <v>10014.245</v>
      </c>
      <c r="EG30">
        <v>0</v>
      </c>
      <c r="EH30">
        <v>12.21584285714286</v>
      </c>
      <c r="EI30">
        <v>19.30612142857143</v>
      </c>
      <c r="EJ30">
        <v>275.3093214285714</v>
      </c>
      <c r="EK30">
        <v>255.3291428571429</v>
      </c>
      <c r="EL30">
        <v>0.8800318571428571</v>
      </c>
      <c r="EM30">
        <v>249.8116071428572</v>
      </c>
      <c r="EN30">
        <v>21.60993214285715</v>
      </c>
      <c r="EO30">
        <v>2.04503</v>
      </c>
      <c r="EP30">
        <v>1.965008214285714</v>
      </c>
      <c r="EQ30">
        <v>17.79735714285714</v>
      </c>
      <c r="ER30">
        <v>17.16516071428572</v>
      </c>
      <c r="ES30">
        <v>1999.998928571429</v>
      </c>
      <c r="ET30">
        <v>0.9800033214285714</v>
      </c>
      <c r="EU30">
        <v>0.01999716785714286</v>
      </c>
      <c r="EV30">
        <v>0</v>
      </c>
      <c r="EW30">
        <v>206.5347857142857</v>
      </c>
      <c r="EX30">
        <v>5.000560000000001</v>
      </c>
      <c r="EY30">
        <v>4320.87142857143</v>
      </c>
      <c r="EZ30">
        <v>17294.88928571428</v>
      </c>
      <c r="FA30">
        <v>42.00428571428571</v>
      </c>
      <c r="FB30">
        <v>42.57099999999998</v>
      </c>
      <c r="FC30">
        <v>42.0487857142857</v>
      </c>
      <c r="FD30">
        <v>41.62696428571428</v>
      </c>
      <c r="FE30">
        <v>42.97514285714284</v>
      </c>
      <c r="FF30">
        <v>1955.108928571429</v>
      </c>
      <c r="FG30">
        <v>39.89000000000001</v>
      </c>
      <c r="FH30">
        <v>0</v>
      </c>
      <c r="FI30">
        <v>1759246894.6</v>
      </c>
      <c r="FJ30">
        <v>0</v>
      </c>
      <c r="FK30">
        <v>206.58444</v>
      </c>
      <c r="FL30">
        <v>4.285230783374202</v>
      </c>
      <c r="FM30">
        <v>84.44153858968548</v>
      </c>
      <c r="FN30">
        <v>4321.7644</v>
      </c>
      <c r="FO30">
        <v>15</v>
      </c>
      <c r="FP30">
        <v>0</v>
      </c>
      <c r="FQ30" t="s">
        <v>439</v>
      </c>
      <c r="FR30">
        <v>1747148579.5</v>
      </c>
      <c r="FS30">
        <v>1747148584.5</v>
      </c>
      <c r="FT30">
        <v>0</v>
      </c>
      <c r="FU30">
        <v>0.162</v>
      </c>
      <c r="FV30">
        <v>-0.001</v>
      </c>
      <c r="FW30">
        <v>0.139</v>
      </c>
      <c r="FX30">
        <v>0.058</v>
      </c>
      <c r="FY30">
        <v>420</v>
      </c>
      <c r="FZ30">
        <v>16</v>
      </c>
      <c r="GA30">
        <v>0.19</v>
      </c>
      <c r="GB30">
        <v>0.02</v>
      </c>
      <c r="GC30">
        <v>19.15353902439024</v>
      </c>
      <c r="GD30">
        <v>2.596314982578431</v>
      </c>
      <c r="GE30">
        <v>0.2604931700598475</v>
      </c>
      <c r="GF30">
        <v>0</v>
      </c>
      <c r="GG30">
        <v>206.3037941176471</v>
      </c>
      <c r="GH30">
        <v>3.466722687201816</v>
      </c>
      <c r="GI30">
        <v>0.4230015143493785</v>
      </c>
      <c r="GJ30">
        <v>0</v>
      </c>
      <c r="GK30">
        <v>0.876677024390244</v>
      </c>
      <c r="GL30">
        <v>0.04747998606271622</v>
      </c>
      <c r="GM30">
        <v>0.005852552703371979</v>
      </c>
      <c r="GN30">
        <v>1</v>
      </c>
      <c r="GO30">
        <v>1</v>
      </c>
      <c r="GP30">
        <v>3</v>
      </c>
      <c r="GQ30" t="s">
        <v>463</v>
      </c>
      <c r="GR30">
        <v>3.12735</v>
      </c>
      <c r="GS30">
        <v>2.73067</v>
      </c>
      <c r="GT30">
        <v>0.0555604</v>
      </c>
      <c r="GU30">
        <v>0.0519614</v>
      </c>
      <c r="GV30">
        <v>0.10257</v>
      </c>
      <c r="GW30">
        <v>0.100252</v>
      </c>
      <c r="GX30">
        <v>28256.3</v>
      </c>
      <c r="GY30">
        <v>27546.3</v>
      </c>
      <c r="GZ30">
        <v>30462.8</v>
      </c>
      <c r="HA30">
        <v>29314.6</v>
      </c>
      <c r="HB30">
        <v>37730</v>
      </c>
      <c r="HC30">
        <v>34692.5</v>
      </c>
      <c r="HD30">
        <v>46603.3</v>
      </c>
      <c r="HE30">
        <v>43548.8</v>
      </c>
      <c r="HF30">
        <v>1.81338</v>
      </c>
      <c r="HG30">
        <v>1.83515</v>
      </c>
      <c r="HH30">
        <v>0.109412</v>
      </c>
      <c r="HI30">
        <v>0</v>
      </c>
      <c r="HJ30">
        <v>28.2159</v>
      </c>
      <c r="HK30">
        <v>999.9</v>
      </c>
      <c r="HL30">
        <v>56.9</v>
      </c>
      <c r="HM30">
        <v>30.4</v>
      </c>
      <c r="HN30">
        <v>27.2805</v>
      </c>
      <c r="HO30">
        <v>62.8274</v>
      </c>
      <c r="HP30">
        <v>17.0192</v>
      </c>
      <c r="HQ30">
        <v>1</v>
      </c>
      <c r="HR30">
        <v>0.207967</v>
      </c>
      <c r="HS30">
        <v>0.2928</v>
      </c>
      <c r="HT30">
        <v>20.2007</v>
      </c>
      <c r="HU30">
        <v>5.22822</v>
      </c>
      <c r="HV30">
        <v>11.974</v>
      </c>
      <c r="HW30">
        <v>4.97</v>
      </c>
      <c r="HX30">
        <v>3.2896</v>
      </c>
      <c r="HY30">
        <v>9999</v>
      </c>
      <c r="HZ30">
        <v>9999</v>
      </c>
      <c r="IA30">
        <v>9999</v>
      </c>
      <c r="IB30">
        <v>17.5</v>
      </c>
      <c r="IC30">
        <v>4.97289</v>
      </c>
      <c r="ID30">
        <v>1.87714</v>
      </c>
      <c r="IE30">
        <v>1.87529</v>
      </c>
      <c r="IF30">
        <v>1.87805</v>
      </c>
      <c r="IG30">
        <v>1.87481</v>
      </c>
      <c r="IH30">
        <v>1.87836</v>
      </c>
      <c r="II30">
        <v>1.87546</v>
      </c>
      <c r="IJ30">
        <v>1.87665</v>
      </c>
      <c r="IK30">
        <v>0</v>
      </c>
      <c r="IL30">
        <v>0</v>
      </c>
      <c r="IM30">
        <v>0</v>
      </c>
      <c r="IN30">
        <v>0</v>
      </c>
      <c r="IO30" t="s">
        <v>441</v>
      </c>
      <c r="IP30" t="s">
        <v>442</v>
      </c>
      <c r="IQ30" t="s">
        <v>443</v>
      </c>
      <c r="IR30" t="s">
        <v>443</v>
      </c>
      <c r="IS30" t="s">
        <v>443</v>
      </c>
      <c r="IT30" t="s">
        <v>443</v>
      </c>
      <c r="IU30">
        <v>0</v>
      </c>
      <c r="IV30">
        <v>100</v>
      </c>
      <c r="IW30">
        <v>100</v>
      </c>
      <c r="IX30">
        <v>0.171</v>
      </c>
      <c r="IY30">
        <v>0.2108</v>
      </c>
      <c r="IZ30">
        <v>-0.1222274518627452</v>
      </c>
      <c r="JA30">
        <v>0.001328938755811441</v>
      </c>
      <c r="JB30">
        <v>-5.633165956792918E-07</v>
      </c>
      <c r="JC30">
        <v>2.510553891376428E-10</v>
      </c>
      <c r="JD30">
        <v>-0.04678033270444259</v>
      </c>
      <c r="JE30">
        <v>-0.0009625096320519332</v>
      </c>
      <c r="JF30">
        <v>0.0006953178313022573</v>
      </c>
      <c r="JG30">
        <v>-5.973937232829655E-06</v>
      </c>
      <c r="JH30">
        <v>1</v>
      </c>
      <c r="JI30">
        <v>2112</v>
      </c>
      <c r="JJ30">
        <v>1</v>
      </c>
      <c r="JK30">
        <v>26</v>
      </c>
      <c r="JL30">
        <v>201638.4</v>
      </c>
      <c r="JM30">
        <v>201638.3</v>
      </c>
      <c r="JN30">
        <v>0.64209</v>
      </c>
      <c r="JO30">
        <v>2.55493</v>
      </c>
      <c r="JP30">
        <v>1.39893</v>
      </c>
      <c r="JQ30">
        <v>2.33398</v>
      </c>
      <c r="JR30">
        <v>1.44897</v>
      </c>
      <c r="JS30">
        <v>2.50122</v>
      </c>
      <c r="JT30">
        <v>36.7417</v>
      </c>
      <c r="JU30">
        <v>23.9912</v>
      </c>
      <c r="JV30">
        <v>18</v>
      </c>
      <c r="JW30">
        <v>477.17</v>
      </c>
      <c r="JX30">
        <v>460.484</v>
      </c>
      <c r="JY30">
        <v>27.2927</v>
      </c>
      <c r="JZ30">
        <v>29.8541</v>
      </c>
      <c r="KA30">
        <v>30</v>
      </c>
      <c r="KB30">
        <v>29.4952</v>
      </c>
      <c r="KC30">
        <v>29.5493</v>
      </c>
      <c r="KD30">
        <v>12.9111</v>
      </c>
      <c r="KE30">
        <v>30.0903</v>
      </c>
      <c r="KF30">
        <v>67.4502</v>
      </c>
      <c r="KG30">
        <v>27.2963</v>
      </c>
      <c r="KH30">
        <v>199.495</v>
      </c>
      <c r="KI30">
        <v>21.616</v>
      </c>
      <c r="KJ30">
        <v>100.711</v>
      </c>
      <c r="KK30">
        <v>100.18</v>
      </c>
    </row>
    <row r="31" spans="1:297">
      <c r="A31">
        <v>15</v>
      </c>
      <c r="B31">
        <v>1759246885.5</v>
      </c>
      <c r="C31">
        <v>69.90000009536743</v>
      </c>
      <c r="D31" t="s">
        <v>472</v>
      </c>
      <c r="E31" t="s">
        <v>473</v>
      </c>
      <c r="F31">
        <v>5</v>
      </c>
      <c r="G31" t="s">
        <v>435</v>
      </c>
      <c r="H31" t="s">
        <v>436</v>
      </c>
      <c r="I31">
        <v>1759246878</v>
      </c>
      <c r="J31">
        <f>(K31)/1000</f>
        <v>0</v>
      </c>
      <c r="K31">
        <f>IF(DP31, AN31, AH31)</f>
        <v>0</v>
      </c>
      <c r="L31">
        <f>IF(DP31, AI31, AG31)</f>
        <v>0</v>
      </c>
      <c r="M31">
        <f>DR31 - IF(AU31&gt;1, L31*DL31*100.0/(AW31), 0)</f>
        <v>0</v>
      </c>
      <c r="N31">
        <f>((T31-J31/2)*M31-L31)/(T31+J31/2)</f>
        <v>0</v>
      </c>
      <c r="O31">
        <f>N31*(DY31+DZ31)/1000.0</f>
        <v>0</v>
      </c>
      <c r="P31">
        <f>(DR31 - IF(AU31&gt;1, L31*DL31*100.0/(AW31), 0))*(DY31+DZ31)/1000.0</f>
        <v>0</v>
      </c>
      <c r="Q31">
        <f>2.0/((1/S31-1/R31)+SIGN(S31)*SQRT((1/S31-1/R31)*(1/S31-1/R31) + 4*DM31/((DM31+1)*(DM31+1))*(2*1/S31*1/R31-1/R31*1/R31)))</f>
        <v>0</v>
      </c>
      <c r="R31">
        <f>IF(LEFT(DN31,1)&lt;&gt;"0",IF(LEFT(DN31,1)="1",3.0,DO31),$D$5+$E$5*(EF31*DY31/($K$5*1000))+$F$5*(EF31*DY31/($K$5*1000))*MAX(MIN(DL31,$J$5),$I$5)*MAX(MIN(DL31,$J$5),$I$5)+$G$5*MAX(MIN(DL31,$J$5),$I$5)*(EF31*DY31/($K$5*1000))+$H$5*(EF31*DY31/($K$5*1000))*(EF31*DY31/($K$5*1000)))</f>
        <v>0</v>
      </c>
      <c r="S31">
        <f>J31*(1000-(1000*0.61365*exp(17.502*W31/(240.97+W31))/(DY31+DZ31)+DT31)/2)/(1000*0.61365*exp(17.502*W31/(240.97+W31))/(DY31+DZ31)-DT31)</f>
        <v>0</v>
      </c>
      <c r="T31">
        <f>1/((DM31+1)/(Q31/1.6)+1/(R31/1.37)) + DM31/((DM31+1)/(Q31/1.6) + DM31/(R31/1.37))</f>
        <v>0</v>
      </c>
      <c r="U31">
        <f>(DH31*DK31)</f>
        <v>0</v>
      </c>
      <c r="V31">
        <f>(EA31+(U31+2*0.95*5.67E-8*(((EA31+$B$7)+273)^4-(EA31+273)^4)-44100*J31)/(1.84*29.3*R31+8*0.95*5.67E-8*(EA31+273)^3))</f>
        <v>0</v>
      </c>
      <c r="W31">
        <f>($C$7*EB31+$D$7*EC31+$E$7*V31)</f>
        <v>0</v>
      </c>
      <c r="X31">
        <f>0.61365*exp(17.502*W31/(240.97+W31))</f>
        <v>0</v>
      </c>
      <c r="Y31">
        <f>(Z31/AA31*100)</f>
        <v>0</v>
      </c>
      <c r="Z31">
        <f>DT31*(DY31+DZ31)/1000</f>
        <v>0</v>
      </c>
      <c r="AA31">
        <f>0.61365*exp(17.502*EA31/(240.97+EA31))</f>
        <v>0</v>
      </c>
      <c r="AB31">
        <f>(X31-DT31*(DY31+DZ31)/1000)</f>
        <v>0</v>
      </c>
      <c r="AC31">
        <f>(-J31*44100)</f>
        <v>0</v>
      </c>
      <c r="AD31">
        <f>2*29.3*R31*0.92*(EA31-W31)</f>
        <v>0</v>
      </c>
      <c r="AE31">
        <f>2*0.95*5.67E-8*(((EA31+$B$7)+273)^4-(W31+273)^4)</f>
        <v>0</v>
      </c>
      <c r="AF31">
        <f>U31+AE31+AC31+AD31</f>
        <v>0</v>
      </c>
      <c r="AG31">
        <f>DX31*AU31*(DS31-DR31*(1000-AU31*DU31)/(1000-AU31*DT31))/(100*DL31)</f>
        <v>0</v>
      </c>
      <c r="AH31">
        <f>1000*DX31*AU31*(DT31-DU31)/(100*DL31*(1000-AU31*DT31))</f>
        <v>0</v>
      </c>
      <c r="AI31">
        <f>(AJ31 - AK31 - DY31*1E3/(8.314*(EA31+273.15)) * AM31/DX31 * AL31) * DX31/(100*DL31) * (1000 - DU31)/1000</f>
        <v>0</v>
      </c>
      <c r="AJ31">
        <v>222.5191640575947</v>
      </c>
      <c r="AK31">
        <v>234.3501818181818</v>
      </c>
      <c r="AL31">
        <v>-3.329183511249741</v>
      </c>
      <c r="AM31">
        <v>65.48348601443384</v>
      </c>
      <c r="AN31">
        <f>(AP31 - AO31 + DY31*1E3/(8.314*(EA31+273.15)) * AR31/DX31 * AQ31) * DX31/(100*DL31) * 1000/(1000 - AP31)</f>
        <v>0</v>
      </c>
      <c r="AO31">
        <v>21.59466260788497</v>
      </c>
      <c r="AP31">
        <v>22.48733696969697</v>
      </c>
      <c r="AQ31">
        <v>-5.434568415224783E-06</v>
      </c>
      <c r="AR31">
        <v>121.2419949412862</v>
      </c>
      <c r="AS31">
        <v>5</v>
      </c>
      <c r="AT31">
        <v>1</v>
      </c>
      <c r="AU31">
        <f>IF(AS31*$H$13&gt;=AW31,1.0,(AW31/(AW31-AS31*$H$13)))</f>
        <v>0</v>
      </c>
      <c r="AV31">
        <f>(AU31-1)*100</f>
        <v>0</v>
      </c>
      <c r="AW31">
        <f>MAX(0,($B$13+$C$13*EF31)/(1+$D$13*EF31)*DY31/(EA31+273)*$E$13)</f>
        <v>0</v>
      </c>
      <c r="AX31" t="s">
        <v>437</v>
      </c>
      <c r="AY31" t="s">
        <v>437</v>
      </c>
      <c r="AZ31">
        <v>0</v>
      </c>
      <c r="BA31">
        <v>0</v>
      </c>
      <c r="BB31">
        <f>1-AZ31/BA31</f>
        <v>0</v>
      </c>
      <c r="BC31">
        <v>0</v>
      </c>
      <c r="BD31" t="s">
        <v>437</v>
      </c>
      <c r="BE31" t="s">
        <v>437</v>
      </c>
      <c r="BF31">
        <v>0</v>
      </c>
      <c r="BG31">
        <v>0</v>
      </c>
      <c r="BH31">
        <f>1-BF31/BG31</f>
        <v>0</v>
      </c>
      <c r="BI31">
        <v>0.5</v>
      </c>
      <c r="BJ31">
        <f>DI31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437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DH31">
        <f>$B$11*EG31+$C$11*EH31+$F$11*ES31*(1-EV31)</f>
        <v>0</v>
      </c>
      <c r="DI31">
        <f>DH31*DJ31</f>
        <v>0</v>
      </c>
      <c r="DJ31">
        <f>($B$11*$D$9+$C$11*$D$9+$F$11*((FF31+EX31)/MAX(FF31+EX31+FG31, 0.1)*$I$9+FG31/MAX(FF31+EX31+FG31, 0.1)*$J$9))/($B$11+$C$11+$F$11)</f>
        <v>0</v>
      </c>
      <c r="DK31">
        <f>($B$11*$K$9+$C$11*$K$9+$F$11*((FF31+EX31)/MAX(FF31+EX31+FG31, 0.1)*$P$9+FG31/MAX(FF31+EX31+FG31, 0.1)*$Q$9))/($B$11+$C$11+$F$11)</f>
        <v>0</v>
      </c>
      <c r="DL31">
        <v>1.91</v>
      </c>
      <c r="DM31">
        <v>0.5</v>
      </c>
      <c r="DN31" t="s">
        <v>438</v>
      </c>
      <c r="DO31">
        <v>2</v>
      </c>
      <c r="DP31" t="b">
        <v>1</v>
      </c>
      <c r="DQ31">
        <v>1759246878</v>
      </c>
      <c r="DR31">
        <v>251.8851111111111</v>
      </c>
      <c r="DS31">
        <v>232.3093333333334</v>
      </c>
      <c r="DT31">
        <v>22.48973703703703</v>
      </c>
      <c r="DU31">
        <v>21.60366296296296</v>
      </c>
      <c r="DV31">
        <v>251.7045185185185</v>
      </c>
      <c r="DW31">
        <v>22.27891481481481</v>
      </c>
      <c r="DX31">
        <v>499.9816296296297</v>
      </c>
      <c r="DY31">
        <v>90.93085185185184</v>
      </c>
      <c r="DZ31">
        <v>0.05324433703703704</v>
      </c>
      <c r="EA31">
        <v>29.30799259259259</v>
      </c>
      <c r="EB31">
        <v>29.99496296296296</v>
      </c>
      <c r="EC31">
        <v>999.9000000000001</v>
      </c>
      <c r="ED31">
        <v>0</v>
      </c>
      <c r="EE31">
        <v>0</v>
      </c>
      <c r="EF31">
        <v>10004.91037037037</v>
      </c>
      <c r="EG31">
        <v>0</v>
      </c>
      <c r="EH31">
        <v>12.21445555555556</v>
      </c>
      <c r="EI31">
        <v>19.57574444444444</v>
      </c>
      <c r="EJ31">
        <v>257.6802962962963</v>
      </c>
      <c r="EK31">
        <v>237.4389259259259</v>
      </c>
      <c r="EL31">
        <v>0.8860939999999998</v>
      </c>
      <c r="EM31">
        <v>232.3093333333334</v>
      </c>
      <c r="EN31">
        <v>21.60366296296296</v>
      </c>
      <c r="EO31">
        <v>2.045011481481481</v>
      </c>
      <c r="EP31">
        <v>1.964438888888889</v>
      </c>
      <c r="EQ31">
        <v>17.79721851851852</v>
      </c>
      <c r="ER31">
        <v>17.16058148148149</v>
      </c>
      <c r="ES31">
        <v>1999.981481481482</v>
      </c>
      <c r="ET31">
        <v>0.980003111111111</v>
      </c>
      <c r="EU31">
        <v>0.01999738518518519</v>
      </c>
      <c r="EV31">
        <v>0</v>
      </c>
      <c r="EW31">
        <v>206.9092962962963</v>
      </c>
      <c r="EX31">
        <v>5.000560000000001</v>
      </c>
      <c r="EY31">
        <v>4328.606296296296</v>
      </c>
      <c r="EZ31">
        <v>17294.73333333333</v>
      </c>
      <c r="FA31">
        <v>41.99522222222222</v>
      </c>
      <c r="FB31">
        <v>42.57599999999999</v>
      </c>
      <c r="FC31">
        <v>42.04822222222222</v>
      </c>
      <c r="FD31">
        <v>41.62477777777777</v>
      </c>
      <c r="FE31">
        <v>42.96725925925925</v>
      </c>
      <c r="FF31">
        <v>1955.091481481481</v>
      </c>
      <c r="FG31">
        <v>39.89000000000001</v>
      </c>
      <c r="FH31">
        <v>0</v>
      </c>
      <c r="FI31">
        <v>1759246899.4</v>
      </c>
      <c r="FJ31">
        <v>0</v>
      </c>
      <c r="FK31">
        <v>206.93876</v>
      </c>
      <c r="FL31">
        <v>4.304153851741668</v>
      </c>
      <c r="FM31">
        <v>95.73384599322284</v>
      </c>
      <c r="FN31">
        <v>4328.9188</v>
      </c>
      <c r="FO31">
        <v>15</v>
      </c>
      <c r="FP31">
        <v>0</v>
      </c>
      <c r="FQ31" t="s">
        <v>439</v>
      </c>
      <c r="FR31">
        <v>1747148579.5</v>
      </c>
      <c r="FS31">
        <v>1747148584.5</v>
      </c>
      <c r="FT31">
        <v>0</v>
      </c>
      <c r="FU31">
        <v>0.162</v>
      </c>
      <c r="FV31">
        <v>-0.001</v>
      </c>
      <c r="FW31">
        <v>0.139</v>
      </c>
      <c r="FX31">
        <v>0.058</v>
      </c>
      <c r="FY31">
        <v>420</v>
      </c>
      <c r="FZ31">
        <v>16</v>
      </c>
      <c r="GA31">
        <v>0.19</v>
      </c>
      <c r="GB31">
        <v>0.02</v>
      </c>
      <c r="GC31">
        <v>19.42208536585366</v>
      </c>
      <c r="GD31">
        <v>3.029042508710828</v>
      </c>
      <c r="GE31">
        <v>0.3015633150046164</v>
      </c>
      <c r="GF31">
        <v>0</v>
      </c>
      <c r="GG31">
        <v>206.6785588235294</v>
      </c>
      <c r="GH31">
        <v>4.386355999377526</v>
      </c>
      <c r="GI31">
        <v>0.4752820952541805</v>
      </c>
      <c r="GJ31">
        <v>0</v>
      </c>
      <c r="GK31">
        <v>0.8830189024390244</v>
      </c>
      <c r="GL31">
        <v>0.07546645296167273</v>
      </c>
      <c r="GM31">
        <v>0.008344693262728024</v>
      </c>
      <c r="GN31">
        <v>1</v>
      </c>
      <c r="GO31">
        <v>1</v>
      </c>
      <c r="GP31">
        <v>3</v>
      </c>
      <c r="GQ31" t="s">
        <v>463</v>
      </c>
      <c r="GR31">
        <v>3.12685</v>
      </c>
      <c r="GS31">
        <v>2.73145</v>
      </c>
      <c r="GT31">
        <v>0.0523775</v>
      </c>
      <c r="GU31">
        <v>0.0486073</v>
      </c>
      <c r="GV31">
        <v>0.102565</v>
      </c>
      <c r="GW31">
        <v>0.100249</v>
      </c>
      <c r="GX31">
        <v>28351.7</v>
      </c>
      <c r="GY31">
        <v>27644.2</v>
      </c>
      <c r="GZ31">
        <v>30463</v>
      </c>
      <c r="HA31">
        <v>29315</v>
      </c>
      <c r="HB31">
        <v>37730.2</v>
      </c>
      <c r="HC31">
        <v>34692.9</v>
      </c>
      <c r="HD31">
        <v>46603.6</v>
      </c>
      <c r="HE31">
        <v>43549.5</v>
      </c>
      <c r="HF31">
        <v>1.8125</v>
      </c>
      <c r="HG31">
        <v>1.83575</v>
      </c>
      <c r="HH31">
        <v>0.109226</v>
      </c>
      <c r="HI31">
        <v>0</v>
      </c>
      <c r="HJ31">
        <v>28.2156</v>
      </c>
      <c r="HK31">
        <v>999.9</v>
      </c>
      <c r="HL31">
        <v>56.9</v>
      </c>
      <c r="HM31">
        <v>30.4</v>
      </c>
      <c r="HN31">
        <v>27.2785</v>
      </c>
      <c r="HO31">
        <v>63.0774</v>
      </c>
      <c r="HP31">
        <v>17.2035</v>
      </c>
      <c r="HQ31">
        <v>1</v>
      </c>
      <c r="HR31">
        <v>0.207825</v>
      </c>
      <c r="HS31">
        <v>0.298701</v>
      </c>
      <c r="HT31">
        <v>20.2006</v>
      </c>
      <c r="HU31">
        <v>5.22867</v>
      </c>
      <c r="HV31">
        <v>11.974</v>
      </c>
      <c r="HW31">
        <v>4.9702</v>
      </c>
      <c r="HX31">
        <v>3.28953</v>
      </c>
      <c r="HY31">
        <v>9999</v>
      </c>
      <c r="HZ31">
        <v>9999</v>
      </c>
      <c r="IA31">
        <v>9999</v>
      </c>
      <c r="IB31">
        <v>17.5</v>
      </c>
      <c r="IC31">
        <v>4.97289</v>
      </c>
      <c r="ID31">
        <v>1.87716</v>
      </c>
      <c r="IE31">
        <v>1.87531</v>
      </c>
      <c r="IF31">
        <v>1.87806</v>
      </c>
      <c r="IG31">
        <v>1.87482</v>
      </c>
      <c r="IH31">
        <v>1.87837</v>
      </c>
      <c r="II31">
        <v>1.87546</v>
      </c>
      <c r="IJ31">
        <v>1.87663</v>
      </c>
      <c r="IK31">
        <v>0</v>
      </c>
      <c r="IL31">
        <v>0</v>
      </c>
      <c r="IM31">
        <v>0</v>
      </c>
      <c r="IN31">
        <v>0</v>
      </c>
      <c r="IO31" t="s">
        <v>441</v>
      </c>
      <c r="IP31" t="s">
        <v>442</v>
      </c>
      <c r="IQ31" t="s">
        <v>443</v>
      </c>
      <c r="IR31" t="s">
        <v>443</v>
      </c>
      <c r="IS31" t="s">
        <v>443</v>
      </c>
      <c r="IT31" t="s">
        <v>443</v>
      </c>
      <c r="IU31">
        <v>0</v>
      </c>
      <c r="IV31">
        <v>100</v>
      </c>
      <c r="IW31">
        <v>100</v>
      </c>
      <c r="IX31">
        <v>0.154</v>
      </c>
      <c r="IY31">
        <v>0.2108</v>
      </c>
      <c r="IZ31">
        <v>-0.1222274518627452</v>
      </c>
      <c r="JA31">
        <v>0.001328938755811441</v>
      </c>
      <c r="JB31">
        <v>-5.633165956792918E-07</v>
      </c>
      <c r="JC31">
        <v>2.510553891376428E-10</v>
      </c>
      <c r="JD31">
        <v>-0.04678033270444259</v>
      </c>
      <c r="JE31">
        <v>-0.0009625096320519332</v>
      </c>
      <c r="JF31">
        <v>0.0006953178313022573</v>
      </c>
      <c r="JG31">
        <v>-5.973937232829655E-06</v>
      </c>
      <c r="JH31">
        <v>1</v>
      </c>
      <c r="JI31">
        <v>2112</v>
      </c>
      <c r="JJ31">
        <v>1</v>
      </c>
      <c r="JK31">
        <v>26</v>
      </c>
      <c r="JL31">
        <v>201638.4</v>
      </c>
      <c r="JM31">
        <v>201638.4</v>
      </c>
      <c r="JN31">
        <v>0.606689</v>
      </c>
      <c r="JO31">
        <v>2.55493</v>
      </c>
      <c r="JP31">
        <v>1.39893</v>
      </c>
      <c r="JQ31">
        <v>2.33398</v>
      </c>
      <c r="JR31">
        <v>1.44897</v>
      </c>
      <c r="JS31">
        <v>2.6123</v>
      </c>
      <c r="JT31">
        <v>36.7417</v>
      </c>
      <c r="JU31">
        <v>23.9999</v>
      </c>
      <c r="JV31">
        <v>18</v>
      </c>
      <c r="JW31">
        <v>476.695</v>
      </c>
      <c r="JX31">
        <v>460.889</v>
      </c>
      <c r="JY31">
        <v>27.2976</v>
      </c>
      <c r="JZ31">
        <v>29.8565</v>
      </c>
      <c r="KA31">
        <v>30.0002</v>
      </c>
      <c r="KB31">
        <v>29.4962</v>
      </c>
      <c r="KC31">
        <v>29.5515</v>
      </c>
      <c r="KD31">
        <v>12.1895</v>
      </c>
      <c r="KE31">
        <v>30.0903</v>
      </c>
      <c r="KF31">
        <v>67.4502</v>
      </c>
      <c r="KG31">
        <v>27.2983</v>
      </c>
      <c r="KH31">
        <v>179.459</v>
      </c>
      <c r="KI31">
        <v>21.616</v>
      </c>
      <c r="KJ31">
        <v>100.712</v>
      </c>
      <c r="KK31">
        <v>100.181</v>
      </c>
    </row>
    <row r="32" spans="1:297">
      <c r="A32">
        <v>16</v>
      </c>
      <c r="B32">
        <v>1759246890.5</v>
      </c>
      <c r="C32">
        <v>74.90000009536743</v>
      </c>
      <c r="D32" t="s">
        <v>474</v>
      </c>
      <c r="E32" t="s">
        <v>475</v>
      </c>
      <c r="F32">
        <v>5</v>
      </c>
      <c r="G32" t="s">
        <v>435</v>
      </c>
      <c r="H32" t="s">
        <v>436</v>
      </c>
      <c r="I32">
        <v>1759246882.714286</v>
      </c>
      <c r="J32">
        <f>(K32)/1000</f>
        <v>0</v>
      </c>
      <c r="K32">
        <f>IF(DP32, AN32, AH32)</f>
        <v>0</v>
      </c>
      <c r="L32">
        <f>IF(DP32, AI32, AG32)</f>
        <v>0</v>
      </c>
      <c r="M32">
        <f>DR32 - IF(AU32&gt;1, L32*DL32*100.0/(AW32), 0)</f>
        <v>0</v>
      </c>
      <c r="N32">
        <f>((T32-J32/2)*M32-L32)/(T32+J32/2)</f>
        <v>0</v>
      </c>
      <c r="O32">
        <f>N32*(DY32+DZ32)/1000.0</f>
        <v>0</v>
      </c>
      <c r="P32">
        <f>(DR32 - IF(AU32&gt;1, L32*DL32*100.0/(AW32), 0))*(DY32+DZ32)/1000.0</f>
        <v>0</v>
      </c>
      <c r="Q32">
        <f>2.0/((1/S32-1/R32)+SIGN(S32)*SQRT((1/S32-1/R32)*(1/S32-1/R32) + 4*DM32/((DM32+1)*(DM32+1))*(2*1/S32*1/R32-1/R32*1/R32)))</f>
        <v>0</v>
      </c>
      <c r="R32">
        <f>IF(LEFT(DN32,1)&lt;&gt;"0",IF(LEFT(DN32,1)="1",3.0,DO32),$D$5+$E$5*(EF32*DY32/($K$5*1000))+$F$5*(EF32*DY32/($K$5*1000))*MAX(MIN(DL32,$J$5),$I$5)*MAX(MIN(DL32,$J$5),$I$5)+$G$5*MAX(MIN(DL32,$J$5),$I$5)*(EF32*DY32/($K$5*1000))+$H$5*(EF32*DY32/($K$5*1000))*(EF32*DY32/($K$5*1000)))</f>
        <v>0</v>
      </c>
      <c r="S32">
        <f>J32*(1000-(1000*0.61365*exp(17.502*W32/(240.97+W32))/(DY32+DZ32)+DT32)/2)/(1000*0.61365*exp(17.502*W32/(240.97+W32))/(DY32+DZ32)-DT32)</f>
        <v>0</v>
      </c>
      <c r="T32">
        <f>1/((DM32+1)/(Q32/1.6)+1/(R32/1.37)) + DM32/((DM32+1)/(Q32/1.6) + DM32/(R32/1.37))</f>
        <v>0</v>
      </c>
      <c r="U32">
        <f>(DH32*DK32)</f>
        <v>0</v>
      </c>
      <c r="V32">
        <f>(EA32+(U32+2*0.95*5.67E-8*(((EA32+$B$7)+273)^4-(EA32+273)^4)-44100*J32)/(1.84*29.3*R32+8*0.95*5.67E-8*(EA32+273)^3))</f>
        <v>0</v>
      </c>
      <c r="W32">
        <f>($C$7*EB32+$D$7*EC32+$E$7*V32)</f>
        <v>0</v>
      </c>
      <c r="X32">
        <f>0.61365*exp(17.502*W32/(240.97+W32))</f>
        <v>0</v>
      </c>
      <c r="Y32">
        <f>(Z32/AA32*100)</f>
        <v>0</v>
      </c>
      <c r="Z32">
        <f>DT32*(DY32+DZ32)/1000</f>
        <v>0</v>
      </c>
      <c r="AA32">
        <f>0.61365*exp(17.502*EA32/(240.97+EA32))</f>
        <v>0</v>
      </c>
      <c r="AB32">
        <f>(X32-DT32*(DY32+DZ32)/1000)</f>
        <v>0</v>
      </c>
      <c r="AC32">
        <f>(-J32*44100)</f>
        <v>0</v>
      </c>
      <c r="AD32">
        <f>2*29.3*R32*0.92*(EA32-W32)</f>
        <v>0</v>
      </c>
      <c r="AE32">
        <f>2*0.95*5.67E-8*(((EA32+$B$7)+273)^4-(W32+273)^4)</f>
        <v>0</v>
      </c>
      <c r="AF32">
        <f>U32+AE32+AC32+AD32</f>
        <v>0</v>
      </c>
      <c r="AG32">
        <f>DX32*AU32*(DS32-DR32*(1000-AU32*DU32)/(1000-AU32*DT32))/(100*DL32)</f>
        <v>0</v>
      </c>
      <c r="AH32">
        <f>1000*DX32*AU32*(DT32-DU32)/(100*DL32*(1000-AU32*DT32))</f>
        <v>0</v>
      </c>
      <c r="AI32">
        <f>(AJ32 - AK32 - DY32*1E3/(8.314*(EA32+273.15)) * AM32/DX32 * AL32) * DX32/(100*DL32) * (1000 - DU32)/1000</f>
        <v>0</v>
      </c>
      <c r="AJ32">
        <v>205.639887083708</v>
      </c>
      <c r="AK32">
        <v>217.6804909090908</v>
      </c>
      <c r="AL32">
        <v>-3.330482666956835</v>
      </c>
      <c r="AM32">
        <v>65.48348601443384</v>
      </c>
      <c r="AN32">
        <f>(AP32 - AO32 + DY32*1E3/(8.314*(EA32+273.15)) * AR32/DX32 * AQ32) * DX32/(100*DL32) * 1000/(1000 - AP32)</f>
        <v>0</v>
      </c>
      <c r="AO32">
        <v>21.59586698958401</v>
      </c>
      <c r="AP32">
        <v>22.48953575757576</v>
      </c>
      <c r="AQ32">
        <v>1.08783590217864E-05</v>
      </c>
      <c r="AR32">
        <v>121.2419949412862</v>
      </c>
      <c r="AS32">
        <v>5</v>
      </c>
      <c r="AT32">
        <v>1</v>
      </c>
      <c r="AU32">
        <f>IF(AS32*$H$13&gt;=AW32,1.0,(AW32/(AW32-AS32*$H$13)))</f>
        <v>0</v>
      </c>
      <c r="AV32">
        <f>(AU32-1)*100</f>
        <v>0</v>
      </c>
      <c r="AW32">
        <f>MAX(0,($B$13+$C$13*EF32)/(1+$D$13*EF32)*DY32/(EA32+273)*$E$13)</f>
        <v>0</v>
      </c>
      <c r="AX32" t="s">
        <v>437</v>
      </c>
      <c r="AY32" t="s">
        <v>437</v>
      </c>
      <c r="AZ32">
        <v>0</v>
      </c>
      <c r="BA32">
        <v>0</v>
      </c>
      <c r="BB32">
        <f>1-AZ32/BA32</f>
        <v>0</v>
      </c>
      <c r="BC32">
        <v>0</v>
      </c>
      <c r="BD32" t="s">
        <v>437</v>
      </c>
      <c r="BE32" t="s">
        <v>437</v>
      </c>
      <c r="BF32">
        <v>0</v>
      </c>
      <c r="BG32">
        <v>0</v>
      </c>
      <c r="BH32">
        <f>1-BF32/BG32</f>
        <v>0</v>
      </c>
      <c r="BI32">
        <v>0.5</v>
      </c>
      <c r="BJ32">
        <f>DI32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437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DH32">
        <f>$B$11*EG32+$C$11*EH32+$F$11*ES32*(1-EV32)</f>
        <v>0</v>
      </c>
      <c r="DI32">
        <f>DH32*DJ32</f>
        <v>0</v>
      </c>
      <c r="DJ32">
        <f>($B$11*$D$9+$C$11*$D$9+$F$11*((FF32+EX32)/MAX(FF32+EX32+FG32, 0.1)*$I$9+FG32/MAX(FF32+EX32+FG32, 0.1)*$J$9))/($B$11+$C$11+$F$11)</f>
        <v>0</v>
      </c>
      <c r="DK32">
        <f>($B$11*$K$9+$C$11*$K$9+$F$11*((FF32+EX32)/MAX(FF32+EX32+FG32, 0.1)*$P$9+FG32/MAX(FF32+EX32+FG32, 0.1)*$Q$9))/($B$11+$C$11+$F$11)</f>
        <v>0</v>
      </c>
      <c r="DL32">
        <v>1.91</v>
      </c>
      <c r="DM32">
        <v>0.5</v>
      </c>
      <c r="DN32" t="s">
        <v>438</v>
      </c>
      <c r="DO32">
        <v>2</v>
      </c>
      <c r="DP32" t="b">
        <v>1</v>
      </c>
      <c r="DQ32">
        <v>1759246882.714286</v>
      </c>
      <c r="DR32">
        <v>236.5166071428571</v>
      </c>
      <c r="DS32">
        <v>216.7189642857143</v>
      </c>
      <c r="DT32">
        <v>22.48896071428571</v>
      </c>
      <c r="DU32">
        <v>21.597875</v>
      </c>
      <c r="DV32">
        <v>236.3529285714285</v>
      </c>
      <c r="DW32">
        <v>22.27814642857143</v>
      </c>
      <c r="DX32">
        <v>500.0121428571429</v>
      </c>
      <c r="DY32">
        <v>90.93113571428572</v>
      </c>
      <c r="DZ32">
        <v>0.0531869</v>
      </c>
      <c r="EA32">
        <v>29.30675</v>
      </c>
      <c r="EB32">
        <v>29.99533571428571</v>
      </c>
      <c r="EC32">
        <v>999.9000000000002</v>
      </c>
      <c r="ED32">
        <v>0</v>
      </c>
      <c r="EE32">
        <v>0</v>
      </c>
      <c r="EF32">
        <v>10008.21714285714</v>
      </c>
      <c r="EG32">
        <v>0</v>
      </c>
      <c r="EH32">
        <v>12.21042142857143</v>
      </c>
      <c r="EI32">
        <v>19.79759285714285</v>
      </c>
      <c r="EJ32">
        <v>241.9581071428572</v>
      </c>
      <c r="EK32">
        <v>221.5029642857143</v>
      </c>
      <c r="EL32">
        <v>0.8910965000000001</v>
      </c>
      <c r="EM32">
        <v>216.7189642857143</v>
      </c>
      <c r="EN32">
        <v>21.597875</v>
      </c>
      <c r="EO32">
        <v>2.044947857142858</v>
      </c>
      <c r="EP32">
        <v>1.963918928571428</v>
      </c>
      <c r="EQ32">
        <v>17.79672142857143</v>
      </c>
      <c r="ER32">
        <v>17.1564</v>
      </c>
      <c r="ES32">
        <v>1999.992142857143</v>
      </c>
      <c r="ET32">
        <v>0.9800031071428571</v>
      </c>
      <c r="EU32">
        <v>0.01999738928571429</v>
      </c>
      <c r="EV32">
        <v>0</v>
      </c>
      <c r="EW32">
        <v>207.2726785714285</v>
      </c>
      <c r="EX32">
        <v>5.000560000000001</v>
      </c>
      <c r="EY32">
        <v>4336.309285714286</v>
      </c>
      <c r="EZ32">
        <v>17294.825</v>
      </c>
      <c r="FA32">
        <v>42.03107142857142</v>
      </c>
      <c r="FB32">
        <v>42.56649999999998</v>
      </c>
      <c r="FC32">
        <v>42.06664285714286</v>
      </c>
      <c r="FD32">
        <v>41.6247857142857</v>
      </c>
      <c r="FE32">
        <v>42.95717857142855</v>
      </c>
      <c r="FF32">
        <v>1955.102142857143</v>
      </c>
      <c r="FG32">
        <v>39.89178571428572</v>
      </c>
      <c r="FH32">
        <v>0</v>
      </c>
      <c r="FI32">
        <v>1759246904.2</v>
      </c>
      <c r="FJ32">
        <v>0</v>
      </c>
      <c r="FK32">
        <v>207.30336</v>
      </c>
      <c r="FL32">
        <v>4.919307697308068</v>
      </c>
      <c r="FM32">
        <v>99.31384615195536</v>
      </c>
      <c r="FN32">
        <v>4336.715999999999</v>
      </c>
      <c r="FO32">
        <v>15</v>
      </c>
      <c r="FP32">
        <v>0</v>
      </c>
      <c r="FQ32" t="s">
        <v>439</v>
      </c>
      <c r="FR32">
        <v>1747148579.5</v>
      </c>
      <c r="FS32">
        <v>1747148584.5</v>
      </c>
      <c r="FT32">
        <v>0</v>
      </c>
      <c r="FU32">
        <v>0.162</v>
      </c>
      <c r="FV32">
        <v>-0.001</v>
      </c>
      <c r="FW32">
        <v>0.139</v>
      </c>
      <c r="FX32">
        <v>0.058</v>
      </c>
      <c r="FY32">
        <v>420</v>
      </c>
      <c r="FZ32">
        <v>16</v>
      </c>
      <c r="GA32">
        <v>0.19</v>
      </c>
      <c r="GB32">
        <v>0.02</v>
      </c>
      <c r="GC32">
        <v>19.6144487804878</v>
      </c>
      <c r="GD32">
        <v>3.010147735191701</v>
      </c>
      <c r="GE32">
        <v>0.2997184338202833</v>
      </c>
      <c r="GF32">
        <v>0</v>
      </c>
      <c r="GG32">
        <v>206.9960882352941</v>
      </c>
      <c r="GH32">
        <v>4.733124528063682</v>
      </c>
      <c r="GI32">
        <v>0.4986769181395133</v>
      </c>
      <c r="GJ32">
        <v>0</v>
      </c>
      <c r="GK32">
        <v>0.8863120000000001</v>
      </c>
      <c r="GL32">
        <v>0.06981466202090487</v>
      </c>
      <c r="GM32">
        <v>0.008025952316414908</v>
      </c>
      <c r="GN32">
        <v>1</v>
      </c>
      <c r="GO32">
        <v>1</v>
      </c>
      <c r="GP32">
        <v>3</v>
      </c>
      <c r="GQ32" t="s">
        <v>463</v>
      </c>
      <c r="GR32">
        <v>3.1272</v>
      </c>
      <c r="GS32">
        <v>2.73097</v>
      </c>
      <c r="GT32">
        <v>0.049122</v>
      </c>
      <c r="GU32">
        <v>0.0451948</v>
      </c>
      <c r="GV32">
        <v>0.102569</v>
      </c>
      <c r="GW32">
        <v>0.100256</v>
      </c>
      <c r="GX32">
        <v>28449</v>
      </c>
      <c r="GY32">
        <v>27743</v>
      </c>
      <c r="GZ32">
        <v>30462.9</v>
      </c>
      <c r="HA32">
        <v>29314.7</v>
      </c>
      <c r="HB32">
        <v>37729.8</v>
      </c>
      <c r="HC32">
        <v>34692.4</v>
      </c>
      <c r="HD32">
        <v>46603.5</v>
      </c>
      <c r="HE32">
        <v>43549.5</v>
      </c>
      <c r="HF32">
        <v>1.8131</v>
      </c>
      <c r="HG32">
        <v>1.83528</v>
      </c>
      <c r="HH32">
        <v>0.108778</v>
      </c>
      <c r="HI32">
        <v>0</v>
      </c>
      <c r="HJ32">
        <v>28.2135</v>
      </c>
      <c r="HK32">
        <v>999.9</v>
      </c>
      <c r="HL32">
        <v>56.9</v>
      </c>
      <c r="HM32">
        <v>30.4</v>
      </c>
      <c r="HN32">
        <v>27.2781</v>
      </c>
      <c r="HO32">
        <v>62.9374</v>
      </c>
      <c r="HP32">
        <v>16.9351</v>
      </c>
      <c r="HQ32">
        <v>1</v>
      </c>
      <c r="HR32">
        <v>0.207647</v>
      </c>
      <c r="HS32">
        <v>0.297481</v>
      </c>
      <c r="HT32">
        <v>20.2005</v>
      </c>
      <c r="HU32">
        <v>5.22792</v>
      </c>
      <c r="HV32">
        <v>11.974</v>
      </c>
      <c r="HW32">
        <v>4.9699</v>
      </c>
      <c r="HX32">
        <v>3.28945</v>
      </c>
      <c r="HY32">
        <v>9999</v>
      </c>
      <c r="HZ32">
        <v>9999</v>
      </c>
      <c r="IA32">
        <v>9999</v>
      </c>
      <c r="IB32">
        <v>17.5</v>
      </c>
      <c r="IC32">
        <v>4.9729</v>
      </c>
      <c r="ID32">
        <v>1.87715</v>
      </c>
      <c r="IE32">
        <v>1.8753</v>
      </c>
      <c r="IF32">
        <v>1.87805</v>
      </c>
      <c r="IG32">
        <v>1.87481</v>
      </c>
      <c r="IH32">
        <v>1.87837</v>
      </c>
      <c r="II32">
        <v>1.87546</v>
      </c>
      <c r="IJ32">
        <v>1.87665</v>
      </c>
      <c r="IK32">
        <v>0</v>
      </c>
      <c r="IL32">
        <v>0</v>
      </c>
      <c r="IM32">
        <v>0</v>
      </c>
      <c r="IN32">
        <v>0</v>
      </c>
      <c r="IO32" t="s">
        <v>441</v>
      </c>
      <c r="IP32" t="s">
        <v>442</v>
      </c>
      <c r="IQ32" t="s">
        <v>443</v>
      </c>
      <c r="IR32" t="s">
        <v>443</v>
      </c>
      <c r="IS32" t="s">
        <v>443</v>
      </c>
      <c r="IT32" t="s">
        <v>443</v>
      </c>
      <c r="IU32">
        <v>0</v>
      </c>
      <c r="IV32">
        <v>100</v>
      </c>
      <c r="IW32">
        <v>100</v>
      </c>
      <c r="IX32">
        <v>0.136</v>
      </c>
      <c r="IY32">
        <v>0.2108</v>
      </c>
      <c r="IZ32">
        <v>-0.1222274518627452</v>
      </c>
      <c r="JA32">
        <v>0.001328938755811441</v>
      </c>
      <c r="JB32">
        <v>-5.633165956792918E-07</v>
      </c>
      <c r="JC32">
        <v>2.510553891376428E-10</v>
      </c>
      <c r="JD32">
        <v>-0.04678033270444259</v>
      </c>
      <c r="JE32">
        <v>-0.0009625096320519332</v>
      </c>
      <c r="JF32">
        <v>0.0006953178313022573</v>
      </c>
      <c r="JG32">
        <v>-5.973937232829655E-06</v>
      </c>
      <c r="JH32">
        <v>1</v>
      </c>
      <c r="JI32">
        <v>2112</v>
      </c>
      <c r="JJ32">
        <v>1</v>
      </c>
      <c r="JK32">
        <v>26</v>
      </c>
      <c r="JL32">
        <v>201638.5</v>
      </c>
      <c r="JM32">
        <v>201638.4</v>
      </c>
      <c r="JN32">
        <v>0.566406</v>
      </c>
      <c r="JO32">
        <v>2.5708</v>
      </c>
      <c r="JP32">
        <v>1.39893</v>
      </c>
      <c r="JQ32">
        <v>2.33398</v>
      </c>
      <c r="JR32">
        <v>1.44897</v>
      </c>
      <c r="JS32">
        <v>2.51953</v>
      </c>
      <c r="JT32">
        <v>36.7654</v>
      </c>
      <c r="JU32">
        <v>23.9912</v>
      </c>
      <c r="JV32">
        <v>18</v>
      </c>
      <c r="JW32">
        <v>477.034</v>
      </c>
      <c r="JX32">
        <v>460.585</v>
      </c>
      <c r="JY32">
        <v>27.3003</v>
      </c>
      <c r="JZ32">
        <v>29.8567</v>
      </c>
      <c r="KA32">
        <v>30</v>
      </c>
      <c r="KB32">
        <v>29.4977</v>
      </c>
      <c r="KC32">
        <v>29.5518</v>
      </c>
      <c r="KD32">
        <v>11.3808</v>
      </c>
      <c r="KE32">
        <v>30.0903</v>
      </c>
      <c r="KF32">
        <v>67.4502</v>
      </c>
      <c r="KG32">
        <v>27.3011</v>
      </c>
      <c r="KH32">
        <v>166.085</v>
      </c>
      <c r="KI32">
        <v>21.616</v>
      </c>
      <c r="KJ32">
        <v>100.712</v>
      </c>
      <c r="KK32">
        <v>100.181</v>
      </c>
    </row>
    <row r="33" spans="1:297">
      <c r="A33">
        <v>17</v>
      </c>
      <c r="B33">
        <v>1759246895.5</v>
      </c>
      <c r="C33">
        <v>79.90000009536743</v>
      </c>
      <c r="D33" t="s">
        <v>476</v>
      </c>
      <c r="E33" t="s">
        <v>477</v>
      </c>
      <c r="F33">
        <v>5</v>
      </c>
      <c r="G33" t="s">
        <v>435</v>
      </c>
      <c r="H33" t="s">
        <v>436</v>
      </c>
      <c r="I33">
        <v>1759246888</v>
      </c>
      <c r="J33">
        <f>(K33)/1000</f>
        <v>0</v>
      </c>
      <c r="K33">
        <f>IF(DP33, AN33, AH33)</f>
        <v>0</v>
      </c>
      <c r="L33">
        <f>IF(DP33, AI33, AG33)</f>
        <v>0</v>
      </c>
      <c r="M33">
        <f>DR33 - IF(AU33&gt;1, L33*DL33*100.0/(AW33), 0)</f>
        <v>0</v>
      </c>
      <c r="N33">
        <f>((T33-J33/2)*M33-L33)/(T33+J33/2)</f>
        <v>0</v>
      </c>
      <c r="O33">
        <f>N33*(DY33+DZ33)/1000.0</f>
        <v>0</v>
      </c>
      <c r="P33">
        <f>(DR33 - IF(AU33&gt;1, L33*DL33*100.0/(AW33), 0))*(DY33+DZ33)/1000.0</f>
        <v>0</v>
      </c>
      <c r="Q33">
        <f>2.0/((1/S33-1/R33)+SIGN(S33)*SQRT((1/S33-1/R33)*(1/S33-1/R33) + 4*DM33/((DM33+1)*(DM33+1))*(2*1/S33*1/R33-1/R33*1/R33)))</f>
        <v>0</v>
      </c>
      <c r="R33">
        <f>IF(LEFT(DN33,1)&lt;&gt;"0",IF(LEFT(DN33,1)="1",3.0,DO33),$D$5+$E$5*(EF33*DY33/($K$5*1000))+$F$5*(EF33*DY33/($K$5*1000))*MAX(MIN(DL33,$J$5),$I$5)*MAX(MIN(DL33,$J$5),$I$5)+$G$5*MAX(MIN(DL33,$J$5),$I$5)*(EF33*DY33/($K$5*1000))+$H$5*(EF33*DY33/($K$5*1000))*(EF33*DY33/($K$5*1000)))</f>
        <v>0</v>
      </c>
      <c r="S33">
        <f>J33*(1000-(1000*0.61365*exp(17.502*W33/(240.97+W33))/(DY33+DZ33)+DT33)/2)/(1000*0.61365*exp(17.502*W33/(240.97+W33))/(DY33+DZ33)-DT33)</f>
        <v>0</v>
      </c>
      <c r="T33">
        <f>1/((DM33+1)/(Q33/1.6)+1/(R33/1.37)) + DM33/((DM33+1)/(Q33/1.6) + DM33/(R33/1.37))</f>
        <v>0</v>
      </c>
      <c r="U33">
        <f>(DH33*DK33)</f>
        <v>0</v>
      </c>
      <c r="V33">
        <f>(EA33+(U33+2*0.95*5.67E-8*(((EA33+$B$7)+273)^4-(EA33+273)^4)-44100*J33)/(1.84*29.3*R33+8*0.95*5.67E-8*(EA33+273)^3))</f>
        <v>0</v>
      </c>
      <c r="W33">
        <f>($C$7*EB33+$D$7*EC33+$E$7*V33)</f>
        <v>0</v>
      </c>
      <c r="X33">
        <f>0.61365*exp(17.502*W33/(240.97+W33))</f>
        <v>0</v>
      </c>
      <c r="Y33">
        <f>(Z33/AA33*100)</f>
        <v>0</v>
      </c>
      <c r="Z33">
        <f>DT33*(DY33+DZ33)/1000</f>
        <v>0</v>
      </c>
      <c r="AA33">
        <f>0.61365*exp(17.502*EA33/(240.97+EA33))</f>
        <v>0</v>
      </c>
      <c r="AB33">
        <f>(X33-DT33*(DY33+DZ33)/1000)</f>
        <v>0</v>
      </c>
      <c r="AC33">
        <f>(-J33*44100)</f>
        <v>0</v>
      </c>
      <c r="AD33">
        <f>2*29.3*R33*0.92*(EA33-W33)</f>
        <v>0</v>
      </c>
      <c r="AE33">
        <f>2*0.95*5.67E-8*(((EA33+$B$7)+273)^4-(W33+273)^4)</f>
        <v>0</v>
      </c>
      <c r="AF33">
        <f>U33+AE33+AC33+AD33</f>
        <v>0</v>
      </c>
      <c r="AG33">
        <f>DX33*AU33*(DS33-DR33*(1000-AU33*DU33)/(1000-AU33*DT33))/(100*DL33)</f>
        <v>0</v>
      </c>
      <c r="AH33">
        <f>1000*DX33*AU33*(DT33-DU33)/(100*DL33*(1000-AU33*DT33))</f>
        <v>0</v>
      </c>
      <c r="AI33">
        <f>(AJ33 - AK33 - DY33*1E3/(8.314*(EA33+273.15)) * AM33/DX33 * AL33) * DX33/(100*DL33) * (1000 - DU33)/1000</f>
        <v>0</v>
      </c>
      <c r="AJ33">
        <v>188.7620682571675</v>
      </c>
      <c r="AK33">
        <v>201.0869636363634</v>
      </c>
      <c r="AL33">
        <v>-3.32093498402564</v>
      </c>
      <c r="AM33">
        <v>65.48348601443384</v>
      </c>
      <c r="AN33">
        <f>(AP33 - AO33 + DY33*1E3/(8.314*(EA33+273.15)) * AR33/DX33 * AQ33) * DX33/(100*DL33) * 1000/(1000 - AP33)</f>
        <v>0</v>
      </c>
      <c r="AO33">
        <v>21.59673039602191</v>
      </c>
      <c r="AP33">
        <v>22.49237515151514</v>
      </c>
      <c r="AQ33">
        <v>7.659357257894911E-06</v>
      </c>
      <c r="AR33">
        <v>121.2419949412862</v>
      </c>
      <c r="AS33">
        <v>5</v>
      </c>
      <c r="AT33">
        <v>1</v>
      </c>
      <c r="AU33">
        <f>IF(AS33*$H$13&gt;=AW33,1.0,(AW33/(AW33-AS33*$H$13)))</f>
        <v>0</v>
      </c>
      <c r="AV33">
        <f>(AU33-1)*100</f>
        <v>0</v>
      </c>
      <c r="AW33">
        <f>MAX(0,($B$13+$C$13*EF33)/(1+$D$13*EF33)*DY33/(EA33+273)*$E$13)</f>
        <v>0</v>
      </c>
      <c r="AX33" t="s">
        <v>437</v>
      </c>
      <c r="AY33" t="s">
        <v>437</v>
      </c>
      <c r="AZ33">
        <v>0</v>
      </c>
      <c r="BA33">
        <v>0</v>
      </c>
      <c r="BB33">
        <f>1-AZ33/BA33</f>
        <v>0</v>
      </c>
      <c r="BC33">
        <v>0</v>
      </c>
      <c r="BD33" t="s">
        <v>437</v>
      </c>
      <c r="BE33" t="s">
        <v>437</v>
      </c>
      <c r="BF33">
        <v>0</v>
      </c>
      <c r="BG33">
        <v>0</v>
      </c>
      <c r="BH33">
        <f>1-BF33/BG33</f>
        <v>0</v>
      </c>
      <c r="BI33">
        <v>0.5</v>
      </c>
      <c r="BJ33">
        <f>DI33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437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DH33">
        <f>$B$11*EG33+$C$11*EH33+$F$11*ES33*(1-EV33)</f>
        <v>0</v>
      </c>
      <c r="DI33">
        <f>DH33*DJ33</f>
        <v>0</v>
      </c>
      <c r="DJ33">
        <f>($B$11*$D$9+$C$11*$D$9+$F$11*((FF33+EX33)/MAX(FF33+EX33+FG33, 0.1)*$I$9+FG33/MAX(FF33+EX33+FG33, 0.1)*$J$9))/($B$11+$C$11+$F$11)</f>
        <v>0</v>
      </c>
      <c r="DK33">
        <f>($B$11*$K$9+$C$11*$K$9+$F$11*((FF33+EX33)/MAX(FF33+EX33+FG33, 0.1)*$P$9+FG33/MAX(FF33+EX33+FG33, 0.1)*$Q$9))/($B$11+$C$11+$F$11)</f>
        <v>0</v>
      </c>
      <c r="DL33">
        <v>1.91</v>
      </c>
      <c r="DM33">
        <v>0.5</v>
      </c>
      <c r="DN33" t="s">
        <v>438</v>
      </c>
      <c r="DO33">
        <v>2</v>
      </c>
      <c r="DP33" t="b">
        <v>1</v>
      </c>
      <c r="DQ33">
        <v>1759246888</v>
      </c>
      <c r="DR33">
        <v>219.3126296296296</v>
      </c>
      <c r="DS33">
        <v>199.249037037037</v>
      </c>
      <c r="DT33">
        <v>22.48882592592593</v>
      </c>
      <c r="DU33">
        <v>21.59566666666667</v>
      </c>
      <c r="DV33">
        <v>219.168037037037</v>
      </c>
      <c r="DW33">
        <v>22.2780037037037</v>
      </c>
      <c r="DX33">
        <v>500.0031851851852</v>
      </c>
      <c r="DY33">
        <v>90.93065925925924</v>
      </c>
      <c r="DZ33">
        <v>0.05325160740740741</v>
      </c>
      <c r="EA33">
        <v>29.30716296296297</v>
      </c>
      <c r="EB33">
        <v>29.99422222222222</v>
      </c>
      <c r="EC33">
        <v>999.9000000000001</v>
      </c>
      <c r="ED33">
        <v>0</v>
      </c>
      <c r="EE33">
        <v>0</v>
      </c>
      <c r="EF33">
        <v>10004.71555555556</v>
      </c>
      <c r="EG33">
        <v>0</v>
      </c>
      <c r="EH33">
        <v>12.20782222222222</v>
      </c>
      <c r="EI33">
        <v>20.06354444444444</v>
      </c>
      <c r="EJ33">
        <v>224.3582962962963</v>
      </c>
      <c r="EK33">
        <v>203.646925925926</v>
      </c>
      <c r="EL33">
        <v>0.8931660000000001</v>
      </c>
      <c r="EM33">
        <v>199.249037037037</v>
      </c>
      <c r="EN33">
        <v>21.59566666666667</v>
      </c>
      <c r="EO33">
        <v>2.044924074074074</v>
      </c>
      <c r="EP33">
        <v>1.963707407407407</v>
      </c>
      <c r="EQ33">
        <v>17.79654444444445</v>
      </c>
      <c r="ER33">
        <v>17.15470740740741</v>
      </c>
      <c r="ES33">
        <v>2000.000370370371</v>
      </c>
      <c r="ET33">
        <v>0.980003111111111</v>
      </c>
      <c r="EU33">
        <v>0.01999738518518519</v>
      </c>
      <c r="EV33">
        <v>0</v>
      </c>
      <c r="EW33">
        <v>207.7265925925926</v>
      </c>
      <c r="EX33">
        <v>5.000560000000001</v>
      </c>
      <c r="EY33">
        <v>4345.185555555556</v>
      </c>
      <c r="EZ33">
        <v>17294.89259259259</v>
      </c>
      <c r="FA33">
        <v>42.04607407407406</v>
      </c>
      <c r="FB33">
        <v>42.57133333333332</v>
      </c>
      <c r="FC33">
        <v>42.08533333333333</v>
      </c>
      <c r="FD33">
        <v>41.61318518518518</v>
      </c>
      <c r="FE33">
        <v>42.96259259259258</v>
      </c>
      <c r="FF33">
        <v>1955.11037037037</v>
      </c>
      <c r="FG33">
        <v>39.89222222222223</v>
      </c>
      <c r="FH33">
        <v>0</v>
      </c>
      <c r="FI33">
        <v>1759246909.6</v>
      </c>
      <c r="FJ33">
        <v>0</v>
      </c>
      <c r="FK33">
        <v>207.7620769230769</v>
      </c>
      <c r="FL33">
        <v>5.737846159953197</v>
      </c>
      <c r="FM33">
        <v>101.3018803555216</v>
      </c>
      <c r="FN33">
        <v>4345.336153846154</v>
      </c>
      <c r="FO33">
        <v>15</v>
      </c>
      <c r="FP33">
        <v>0</v>
      </c>
      <c r="FQ33" t="s">
        <v>439</v>
      </c>
      <c r="FR33">
        <v>1747148579.5</v>
      </c>
      <c r="FS33">
        <v>1747148584.5</v>
      </c>
      <c r="FT33">
        <v>0</v>
      </c>
      <c r="FU33">
        <v>0.162</v>
      </c>
      <c r="FV33">
        <v>-0.001</v>
      </c>
      <c r="FW33">
        <v>0.139</v>
      </c>
      <c r="FX33">
        <v>0.058</v>
      </c>
      <c r="FY33">
        <v>420</v>
      </c>
      <c r="FZ33">
        <v>16</v>
      </c>
      <c r="GA33">
        <v>0.19</v>
      </c>
      <c r="GB33">
        <v>0.02</v>
      </c>
      <c r="GC33">
        <v>19.91573902439024</v>
      </c>
      <c r="GD33">
        <v>2.952466202090588</v>
      </c>
      <c r="GE33">
        <v>0.2928366662684907</v>
      </c>
      <c r="GF33">
        <v>0</v>
      </c>
      <c r="GG33">
        <v>207.5073823529412</v>
      </c>
      <c r="GH33">
        <v>5.211352181583171</v>
      </c>
      <c r="GI33">
        <v>0.543357915553334</v>
      </c>
      <c r="GJ33">
        <v>0</v>
      </c>
      <c r="GK33">
        <v>0.8916197073170731</v>
      </c>
      <c r="GL33">
        <v>0.02632691289198538</v>
      </c>
      <c r="GM33">
        <v>0.004312833159949066</v>
      </c>
      <c r="GN33">
        <v>1</v>
      </c>
      <c r="GO33">
        <v>1</v>
      </c>
      <c r="GP33">
        <v>3</v>
      </c>
      <c r="GQ33" t="s">
        <v>463</v>
      </c>
      <c r="GR33">
        <v>3.12717</v>
      </c>
      <c r="GS33">
        <v>2.73093</v>
      </c>
      <c r="GT33">
        <v>0.0458003</v>
      </c>
      <c r="GU33">
        <v>0.0416924</v>
      </c>
      <c r="GV33">
        <v>0.102581</v>
      </c>
      <c r="GW33">
        <v>0.100258</v>
      </c>
      <c r="GX33">
        <v>28548.3</v>
      </c>
      <c r="GY33">
        <v>27845.2</v>
      </c>
      <c r="GZ33">
        <v>30462.9</v>
      </c>
      <c r="HA33">
        <v>29315.2</v>
      </c>
      <c r="HB33">
        <v>37729.1</v>
      </c>
      <c r="HC33">
        <v>34692.6</v>
      </c>
      <c r="HD33">
        <v>46603.7</v>
      </c>
      <c r="HE33">
        <v>43550.2</v>
      </c>
      <c r="HF33">
        <v>1.8128</v>
      </c>
      <c r="HG33">
        <v>1.83528</v>
      </c>
      <c r="HH33">
        <v>0.109315</v>
      </c>
      <c r="HI33">
        <v>0</v>
      </c>
      <c r="HJ33">
        <v>28.2149</v>
      </c>
      <c r="HK33">
        <v>999.9</v>
      </c>
      <c r="HL33">
        <v>56.9</v>
      </c>
      <c r="HM33">
        <v>30.4</v>
      </c>
      <c r="HN33">
        <v>27.2788</v>
      </c>
      <c r="HO33">
        <v>62.7074</v>
      </c>
      <c r="HP33">
        <v>16.9872</v>
      </c>
      <c r="HQ33">
        <v>1</v>
      </c>
      <c r="HR33">
        <v>0.207967</v>
      </c>
      <c r="HS33">
        <v>0.283385</v>
      </c>
      <c r="HT33">
        <v>20.2007</v>
      </c>
      <c r="HU33">
        <v>5.22837</v>
      </c>
      <c r="HV33">
        <v>11.974</v>
      </c>
      <c r="HW33">
        <v>4.97005</v>
      </c>
      <c r="HX33">
        <v>3.28958</v>
      </c>
      <c r="HY33">
        <v>9999</v>
      </c>
      <c r="HZ33">
        <v>9999</v>
      </c>
      <c r="IA33">
        <v>9999</v>
      </c>
      <c r="IB33">
        <v>17.5</v>
      </c>
      <c r="IC33">
        <v>4.97289</v>
      </c>
      <c r="ID33">
        <v>1.87714</v>
      </c>
      <c r="IE33">
        <v>1.87523</v>
      </c>
      <c r="IF33">
        <v>1.87805</v>
      </c>
      <c r="IG33">
        <v>1.87473</v>
      </c>
      <c r="IH33">
        <v>1.87836</v>
      </c>
      <c r="II33">
        <v>1.87545</v>
      </c>
      <c r="IJ33">
        <v>1.87656</v>
      </c>
      <c r="IK33">
        <v>0</v>
      </c>
      <c r="IL33">
        <v>0</v>
      </c>
      <c r="IM33">
        <v>0</v>
      </c>
      <c r="IN33">
        <v>0</v>
      </c>
      <c r="IO33" t="s">
        <v>441</v>
      </c>
      <c r="IP33" t="s">
        <v>442</v>
      </c>
      <c r="IQ33" t="s">
        <v>443</v>
      </c>
      <c r="IR33" t="s">
        <v>443</v>
      </c>
      <c r="IS33" t="s">
        <v>443</v>
      </c>
      <c r="IT33" t="s">
        <v>443</v>
      </c>
      <c r="IU33">
        <v>0</v>
      </c>
      <c r="IV33">
        <v>100</v>
      </c>
      <c r="IW33">
        <v>100</v>
      </c>
      <c r="IX33">
        <v>0.117</v>
      </c>
      <c r="IY33">
        <v>0.2109</v>
      </c>
      <c r="IZ33">
        <v>-0.1222274518627452</v>
      </c>
      <c r="JA33">
        <v>0.001328938755811441</v>
      </c>
      <c r="JB33">
        <v>-5.633165956792918E-07</v>
      </c>
      <c r="JC33">
        <v>2.510553891376428E-10</v>
      </c>
      <c r="JD33">
        <v>-0.04678033270444259</v>
      </c>
      <c r="JE33">
        <v>-0.0009625096320519332</v>
      </c>
      <c r="JF33">
        <v>0.0006953178313022573</v>
      </c>
      <c r="JG33">
        <v>-5.973937232829655E-06</v>
      </c>
      <c r="JH33">
        <v>1</v>
      </c>
      <c r="JI33">
        <v>2112</v>
      </c>
      <c r="JJ33">
        <v>1</v>
      </c>
      <c r="JK33">
        <v>26</v>
      </c>
      <c r="JL33">
        <v>201638.6</v>
      </c>
      <c r="JM33">
        <v>201638.5</v>
      </c>
      <c r="JN33">
        <v>0.529785</v>
      </c>
      <c r="JO33">
        <v>2.56226</v>
      </c>
      <c r="JP33">
        <v>1.39893</v>
      </c>
      <c r="JQ33">
        <v>2.33398</v>
      </c>
      <c r="JR33">
        <v>1.44897</v>
      </c>
      <c r="JS33">
        <v>2.51587</v>
      </c>
      <c r="JT33">
        <v>36.7654</v>
      </c>
      <c r="JU33">
        <v>23.9999</v>
      </c>
      <c r="JV33">
        <v>18</v>
      </c>
      <c r="JW33">
        <v>476.876</v>
      </c>
      <c r="JX33">
        <v>460.602</v>
      </c>
      <c r="JY33">
        <v>27.304</v>
      </c>
      <c r="JZ33">
        <v>29.8567</v>
      </c>
      <c r="KA33">
        <v>30</v>
      </c>
      <c r="KB33">
        <v>29.4987</v>
      </c>
      <c r="KC33">
        <v>29.5541</v>
      </c>
      <c r="KD33">
        <v>10.644</v>
      </c>
      <c r="KE33">
        <v>30.0903</v>
      </c>
      <c r="KF33">
        <v>67.4502</v>
      </c>
      <c r="KG33">
        <v>27.3074</v>
      </c>
      <c r="KH33">
        <v>146.05</v>
      </c>
      <c r="KI33">
        <v>21.616</v>
      </c>
      <c r="KJ33">
        <v>100.712</v>
      </c>
      <c r="KK33">
        <v>100.183</v>
      </c>
    </row>
    <row r="34" spans="1:297">
      <c r="A34">
        <v>18</v>
      </c>
      <c r="B34">
        <v>1759246900.5</v>
      </c>
      <c r="C34">
        <v>84.90000009536743</v>
      </c>
      <c r="D34" t="s">
        <v>478</v>
      </c>
      <c r="E34" t="s">
        <v>479</v>
      </c>
      <c r="F34">
        <v>5</v>
      </c>
      <c r="G34" t="s">
        <v>435</v>
      </c>
      <c r="H34" t="s">
        <v>436</v>
      </c>
      <c r="I34">
        <v>1759246892.714286</v>
      </c>
      <c r="J34">
        <f>(K34)/1000</f>
        <v>0</v>
      </c>
      <c r="K34">
        <f>IF(DP34, AN34, AH34)</f>
        <v>0</v>
      </c>
      <c r="L34">
        <f>IF(DP34, AI34, AG34)</f>
        <v>0</v>
      </c>
      <c r="M34">
        <f>DR34 - IF(AU34&gt;1, L34*DL34*100.0/(AW34), 0)</f>
        <v>0</v>
      </c>
      <c r="N34">
        <f>((T34-J34/2)*M34-L34)/(T34+J34/2)</f>
        <v>0</v>
      </c>
      <c r="O34">
        <f>N34*(DY34+DZ34)/1000.0</f>
        <v>0</v>
      </c>
      <c r="P34">
        <f>(DR34 - IF(AU34&gt;1, L34*DL34*100.0/(AW34), 0))*(DY34+DZ34)/1000.0</f>
        <v>0</v>
      </c>
      <c r="Q34">
        <f>2.0/((1/S34-1/R34)+SIGN(S34)*SQRT((1/S34-1/R34)*(1/S34-1/R34) + 4*DM34/((DM34+1)*(DM34+1))*(2*1/S34*1/R34-1/R34*1/R34)))</f>
        <v>0</v>
      </c>
      <c r="R34">
        <f>IF(LEFT(DN34,1)&lt;&gt;"0",IF(LEFT(DN34,1)="1",3.0,DO34),$D$5+$E$5*(EF34*DY34/($K$5*1000))+$F$5*(EF34*DY34/($K$5*1000))*MAX(MIN(DL34,$J$5),$I$5)*MAX(MIN(DL34,$J$5),$I$5)+$G$5*MAX(MIN(DL34,$J$5),$I$5)*(EF34*DY34/($K$5*1000))+$H$5*(EF34*DY34/($K$5*1000))*(EF34*DY34/($K$5*1000)))</f>
        <v>0</v>
      </c>
      <c r="S34">
        <f>J34*(1000-(1000*0.61365*exp(17.502*W34/(240.97+W34))/(DY34+DZ34)+DT34)/2)/(1000*0.61365*exp(17.502*W34/(240.97+W34))/(DY34+DZ34)-DT34)</f>
        <v>0</v>
      </c>
      <c r="T34">
        <f>1/((DM34+1)/(Q34/1.6)+1/(R34/1.37)) + DM34/((DM34+1)/(Q34/1.6) + DM34/(R34/1.37))</f>
        <v>0</v>
      </c>
      <c r="U34">
        <f>(DH34*DK34)</f>
        <v>0</v>
      </c>
      <c r="V34">
        <f>(EA34+(U34+2*0.95*5.67E-8*(((EA34+$B$7)+273)^4-(EA34+273)^4)-44100*J34)/(1.84*29.3*R34+8*0.95*5.67E-8*(EA34+273)^3))</f>
        <v>0</v>
      </c>
      <c r="W34">
        <f>($C$7*EB34+$D$7*EC34+$E$7*V34)</f>
        <v>0</v>
      </c>
      <c r="X34">
        <f>0.61365*exp(17.502*W34/(240.97+W34))</f>
        <v>0</v>
      </c>
      <c r="Y34">
        <f>(Z34/AA34*100)</f>
        <v>0</v>
      </c>
      <c r="Z34">
        <f>DT34*(DY34+DZ34)/1000</f>
        <v>0</v>
      </c>
      <c r="AA34">
        <f>0.61365*exp(17.502*EA34/(240.97+EA34))</f>
        <v>0</v>
      </c>
      <c r="AB34">
        <f>(X34-DT34*(DY34+DZ34)/1000)</f>
        <v>0</v>
      </c>
      <c r="AC34">
        <f>(-J34*44100)</f>
        <v>0</v>
      </c>
      <c r="AD34">
        <f>2*29.3*R34*0.92*(EA34-W34)</f>
        <v>0</v>
      </c>
      <c r="AE34">
        <f>2*0.95*5.67E-8*(((EA34+$B$7)+273)^4-(W34+273)^4)</f>
        <v>0</v>
      </c>
      <c r="AF34">
        <f>U34+AE34+AC34+AD34</f>
        <v>0</v>
      </c>
      <c r="AG34">
        <f>DX34*AU34*(DS34-DR34*(1000-AU34*DU34)/(1000-AU34*DT34))/(100*DL34)</f>
        <v>0</v>
      </c>
      <c r="AH34">
        <f>1000*DX34*AU34*(DT34-DU34)/(100*DL34*(1000-AU34*DT34))</f>
        <v>0</v>
      </c>
      <c r="AI34">
        <f>(AJ34 - AK34 - DY34*1E3/(8.314*(EA34+273.15)) * AM34/DX34 * AL34) * DX34/(100*DL34) * (1000 - DU34)/1000</f>
        <v>0</v>
      </c>
      <c r="AJ34">
        <v>171.8475233166148</v>
      </c>
      <c r="AK34">
        <v>184.4207575757576</v>
      </c>
      <c r="AL34">
        <v>-3.336336772275575</v>
      </c>
      <c r="AM34">
        <v>65.48348601443384</v>
      </c>
      <c r="AN34">
        <f>(AP34 - AO34 + DY34*1E3/(8.314*(EA34+273.15)) * AR34/DX34 * AQ34) * DX34/(100*DL34) * 1000/(1000 - AP34)</f>
        <v>0</v>
      </c>
      <c r="AO34">
        <v>21.5981899035081</v>
      </c>
      <c r="AP34">
        <v>22.49816848484849</v>
      </c>
      <c r="AQ34">
        <v>1.787229308522613E-05</v>
      </c>
      <c r="AR34">
        <v>121.2419949412862</v>
      </c>
      <c r="AS34">
        <v>4</v>
      </c>
      <c r="AT34">
        <v>1</v>
      </c>
      <c r="AU34">
        <f>IF(AS34*$H$13&gt;=AW34,1.0,(AW34/(AW34-AS34*$H$13)))</f>
        <v>0</v>
      </c>
      <c r="AV34">
        <f>(AU34-1)*100</f>
        <v>0</v>
      </c>
      <c r="AW34">
        <f>MAX(0,($B$13+$C$13*EF34)/(1+$D$13*EF34)*DY34/(EA34+273)*$E$13)</f>
        <v>0</v>
      </c>
      <c r="AX34" t="s">
        <v>437</v>
      </c>
      <c r="AY34" t="s">
        <v>437</v>
      </c>
      <c r="AZ34">
        <v>0</v>
      </c>
      <c r="BA34">
        <v>0</v>
      </c>
      <c r="BB34">
        <f>1-AZ34/BA34</f>
        <v>0</v>
      </c>
      <c r="BC34">
        <v>0</v>
      </c>
      <c r="BD34" t="s">
        <v>437</v>
      </c>
      <c r="BE34" t="s">
        <v>437</v>
      </c>
      <c r="BF34">
        <v>0</v>
      </c>
      <c r="BG34">
        <v>0</v>
      </c>
      <c r="BH34">
        <f>1-BF34/BG34</f>
        <v>0</v>
      </c>
      <c r="BI34">
        <v>0.5</v>
      </c>
      <c r="BJ34">
        <f>DI34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437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DH34">
        <f>$B$11*EG34+$C$11*EH34+$F$11*ES34*(1-EV34)</f>
        <v>0</v>
      </c>
      <c r="DI34">
        <f>DH34*DJ34</f>
        <v>0</v>
      </c>
      <c r="DJ34">
        <f>($B$11*$D$9+$C$11*$D$9+$F$11*((FF34+EX34)/MAX(FF34+EX34+FG34, 0.1)*$I$9+FG34/MAX(FF34+EX34+FG34, 0.1)*$J$9))/($B$11+$C$11+$F$11)</f>
        <v>0</v>
      </c>
      <c r="DK34">
        <f>($B$11*$K$9+$C$11*$K$9+$F$11*((FF34+EX34)/MAX(FF34+EX34+FG34, 0.1)*$P$9+FG34/MAX(FF34+EX34+FG34, 0.1)*$Q$9))/($B$11+$C$11+$F$11)</f>
        <v>0</v>
      </c>
      <c r="DL34">
        <v>1.91</v>
      </c>
      <c r="DM34">
        <v>0.5</v>
      </c>
      <c r="DN34" t="s">
        <v>438</v>
      </c>
      <c r="DO34">
        <v>2</v>
      </c>
      <c r="DP34" t="b">
        <v>1</v>
      </c>
      <c r="DQ34">
        <v>1759246892.714286</v>
      </c>
      <c r="DR34">
        <v>203.9827500000001</v>
      </c>
      <c r="DS34">
        <v>183.6626428571429</v>
      </c>
      <c r="DT34">
        <v>22.49136785714285</v>
      </c>
      <c r="DU34">
        <v>21.59669642857143</v>
      </c>
      <c r="DV34">
        <v>203.8553214285714</v>
      </c>
      <c r="DW34">
        <v>22.28049642857143</v>
      </c>
      <c r="DX34">
        <v>500.004</v>
      </c>
      <c r="DY34">
        <v>90.9307642857143</v>
      </c>
      <c r="DZ34">
        <v>0.053339725</v>
      </c>
      <c r="EA34">
        <v>29.309625</v>
      </c>
      <c r="EB34">
        <v>29.99482857142857</v>
      </c>
      <c r="EC34">
        <v>999.9000000000002</v>
      </c>
      <c r="ED34">
        <v>0</v>
      </c>
      <c r="EE34">
        <v>0</v>
      </c>
      <c r="EF34">
        <v>10006.10964285714</v>
      </c>
      <c r="EG34">
        <v>0</v>
      </c>
      <c r="EH34">
        <v>12.20673571428571</v>
      </c>
      <c r="EI34">
        <v>20.32005</v>
      </c>
      <c r="EJ34">
        <v>208.6762142857143</v>
      </c>
      <c r="EK34">
        <v>187.7166785714286</v>
      </c>
      <c r="EL34">
        <v>0.894683</v>
      </c>
      <c r="EM34">
        <v>183.6626428571429</v>
      </c>
      <c r="EN34">
        <v>21.59669642857143</v>
      </c>
      <c r="EO34">
        <v>2.0451575</v>
      </c>
      <c r="EP34">
        <v>1.963803571428571</v>
      </c>
      <c r="EQ34">
        <v>17.79836071428571</v>
      </c>
      <c r="ER34">
        <v>17.155475</v>
      </c>
      <c r="ES34">
        <v>2000.005357142857</v>
      </c>
      <c r="ET34">
        <v>0.9800031071428571</v>
      </c>
      <c r="EU34">
        <v>0.01999738928571429</v>
      </c>
      <c r="EV34">
        <v>0</v>
      </c>
      <c r="EW34">
        <v>208.1578214285714</v>
      </c>
      <c r="EX34">
        <v>5.000560000000001</v>
      </c>
      <c r="EY34">
        <v>4353.36</v>
      </c>
      <c r="EZ34">
        <v>17294.94285714286</v>
      </c>
      <c r="FA34">
        <v>42.04660714285713</v>
      </c>
      <c r="FB34">
        <v>42.56649999999998</v>
      </c>
      <c r="FC34">
        <v>42.06664285714284</v>
      </c>
      <c r="FD34">
        <v>41.61574999999999</v>
      </c>
      <c r="FE34">
        <v>42.97510714285713</v>
      </c>
      <c r="FF34">
        <v>1955.115357142857</v>
      </c>
      <c r="FG34">
        <v>39.895</v>
      </c>
      <c r="FH34">
        <v>0</v>
      </c>
      <c r="FI34">
        <v>1759246914.4</v>
      </c>
      <c r="FJ34">
        <v>0</v>
      </c>
      <c r="FK34">
        <v>208.1931153846153</v>
      </c>
      <c r="FL34">
        <v>5.471282061175938</v>
      </c>
      <c r="FM34">
        <v>105.975726507755</v>
      </c>
      <c r="FN34">
        <v>4353.638076923076</v>
      </c>
      <c r="FO34">
        <v>15</v>
      </c>
      <c r="FP34">
        <v>0</v>
      </c>
      <c r="FQ34" t="s">
        <v>439</v>
      </c>
      <c r="FR34">
        <v>1747148579.5</v>
      </c>
      <c r="FS34">
        <v>1747148584.5</v>
      </c>
      <c r="FT34">
        <v>0</v>
      </c>
      <c r="FU34">
        <v>0.162</v>
      </c>
      <c r="FV34">
        <v>-0.001</v>
      </c>
      <c r="FW34">
        <v>0.139</v>
      </c>
      <c r="FX34">
        <v>0.058</v>
      </c>
      <c r="FY34">
        <v>420</v>
      </c>
      <c r="FZ34">
        <v>16</v>
      </c>
      <c r="GA34">
        <v>0.19</v>
      </c>
      <c r="GB34">
        <v>0.02</v>
      </c>
      <c r="GC34">
        <v>20.12350731707317</v>
      </c>
      <c r="GD34">
        <v>3.210121254355398</v>
      </c>
      <c r="GE34">
        <v>0.3184677319414382</v>
      </c>
      <c r="GF34">
        <v>0</v>
      </c>
      <c r="GG34">
        <v>207.8672647058823</v>
      </c>
      <c r="GH34">
        <v>5.375080220212717</v>
      </c>
      <c r="GI34">
        <v>0.55486698505792</v>
      </c>
      <c r="GJ34">
        <v>0</v>
      </c>
      <c r="GK34">
        <v>0.8940724390243903</v>
      </c>
      <c r="GL34">
        <v>0.01149420209058981</v>
      </c>
      <c r="GM34">
        <v>0.001858335474043059</v>
      </c>
      <c r="GN34">
        <v>1</v>
      </c>
      <c r="GO34">
        <v>1</v>
      </c>
      <c r="GP34">
        <v>3</v>
      </c>
      <c r="GQ34" t="s">
        <v>463</v>
      </c>
      <c r="GR34">
        <v>3.12705</v>
      </c>
      <c r="GS34">
        <v>2.73143</v>
      </c>
      <c r="GT34">
        <v>0.0423816</v>
      </c>
      <c r="GU34">
        <v>0.0380791</v>
      </c>
      <c r="GV34">
        <v>0.102598</v>
      </c>
      <c r="GW34">
        <v>0.100263</v>
      </c>
      <c r="GX34">
        <v>28650.6</v>
      </c>
      <c r="GY34">
        <v>27950</v>
      </c>
      <c r="GZ34">
        <v>30463</v>
      </c>
      <c r="HA34">
        <v>29315.2</v>
      </c>
      <c r="HB34">
        <v>37728</v>
      </c>
      <c r="HC34">
        <v>34692.1</v>
      </c>
      <c r="HD34">
        <v>46603.4</v>
      </c>
      <c r="HE34">
        <v>43550.1</v>
      </c>
      <c r="HF34">
        <v>1.81315</v>
      </c>
      <c r="HG34">
        <v>1.83508</v>
      </c>
      <c r="HH34">
        <v>0.109475</v>
      </c>
      <c r="HI34">
        <v>0</v>
      </c>
      <c r="HJ34">
        <v>28.2159</v>
      </c>
      <c r="HK34">
        <v>999.9</v>
      </c>
      <c r="HL34">
        <v>56.9</v>
      </c>
      <c r="HM34">
        <v>30.4</v>
      </c>
      <c r="HN34">
        <v>27.2794</v>
      </c>
      <c r="HO34">
        <v>62.6274</v>
      </c>
      <c r="HP34">
        <v>17.1955</v>
      </c>
      <c r="HQ34">
        <v>1</v>
      </c>
      <c r="HR34">
        <v>0.207675</v>
      </c>
      <c r="HS34">
        <v>0.282323</v>
      </c>
      <c r="HT34">
        <v>20.2007</v>
      </c>
      <c r="HU34">
        <v>5.22867</v>
      </c>
      <c r="HV34">
        <v>11.974</v>
      </c>
      <c r="HW34">
        <v>4.97025</v>
      </c>
      <c r="HX34">
        <v>3.28975</v>
      </c>
      <c r="HY34">
        <v>9999</v>
      </c>
      <c r="HZ34">
        <v>9999</v>
      </c>
      <c r="IA34">
        <v>9999</v>
      </c>
      <c r="IB34">
        <v>17.5</v>
      </c>
      <c r="IC34">
        <v>4.97291</v>
      </c>
      <c r="ID34">
        <v>1.87714</v>
      </c>
      <c r="IE34">
        <v>1.87522</v>
      </c>
      <c r="IF34">
        <v>1.87802</v>
      </c>
      <c r="IG34">
        <v>1.87472</v>
      </c>
      <c r="IH34">
        <v>1.87832</v>
      </c>
      <c r="II34">
        <v>1.87543</v>
      </c>
      <c r="IJ34">
        <v>1.87654</v>
      </c>
      <c r="IK34">
        <v>0</v>
      </c>
      <c r="IL34">
        <v>0</v>
      </c>
      <c r="IM34">
        <v>0</v>
      </c>
      <c r="IN34">
        <v>0</v>
      </c>
      <c r="IO34" t="s">
        <v>441</v>
      </c>
      <c r="IP34" t="s">
        <v>442</v>
      </c>
      <c r="IQ34" t="s">
        <v>443</v>
      </c>
      <c r="IR34" t="s">
        <v>443</v>
      </c>
      <c r="IS34" t="s">
        <v>443</v>
      </c>
      <c r="IT34" t="s">
        <v>443</v>
      </c>
      <c r="IU34">
        <v>0</v>
      </c>
      <c r="IV34">
        <v>100</v>
      </c>
      <c r="IW34">
        <v>100</v>
      </c>
      <c r="IX34">
        <v>0.098</v>
      </c>
      <c r="IY34">
        <v>0.211</v>
      </c>
      <c r="IZ34">
        <v>-0.1222274518627452</v>
      </c>
      <c r="JA34">
        <v>0.001328938755811441</v>
      </c>
      <c r="JB34">
        <v>-5.633165956792918E-07</v>
      </c>
      <c r="JC34">
        <v>2.510553891376428E-10</v>
      </c>
      <c r="JD34">
        <v>-0.04678033270444259</v>
      </c>
      <c r="JE34">
        <v>-0.0009625096320519332</v>
      </c>
      <c r="JF34">
        <v>0.0006953178313022573</v>
      </c>
      <c r="JG34">
        <v>-5.973937232829655E-06</v>
      </c>
      <c r="JH34">
        <v>1</v>
      </c>
      <c r="JI34">
        <v>2112</v>
      </c>
      <c r="JJ34">
        <v>1</v>
      </c>
      <c r="JK34">
        <v>26</v>
      </c>
      <c r="JL34">
        <v>201638.7</v>
      </c>
      <c r="JM34">
        <v>201638.6</v>
      </c>
      <c r="JN34">
        <v>0.488281</v>
      </c>
      <c r="JO34">
        <v>2.56592</v>
      </c>
      <c r="JP34">
        <v>1.39893</v>
      </c>
      <c r="JQ34">
        <v>2.33398</v>
      </c>
      <c r="JR34">
        <v>1.44897</v>
      </c>
      <c r="JS34">
        <v>2.60986</v>
      </c>
      <c r="JT34">
        <v>36.7654</v>
      </c>
      <c r="JU34">
        <v>23.9999</v>
      </c>
      <c r="JV34">
        <v>18</v>
      </c>
      <c r="JW34">
        <v>477.078</v>
      </c>
      <c r="JX34">
        <v>460.48</v>
      </c>
      <c r="JY34">
        <v>27.3097</v>
      </c>
      <c r="JZ34">
        <v>29.8591</v>
      </c>
      <c r="KA34">
        <v>30.0002</v>
      </c>
      <c r="KB34">
        <v>29.5003</v>
      </c>
      <c r="KC34">
        <v>29.555</v>
      </c>
      <c r="KD34">
        <v>9.825329999999999</v>
      </c>
      <c r="KE34">
        <v>30.0903</v>
      </c>
      <c r="KF34">
        <v>67.4502</v>
      </c>
      <c r="KG34">
        <v>27.3115</v>
      </c>
      <c r="KH34">
        <v>132.692</v>
      </c>
      <c r="KI34">
        <v>21.616</v>
      </c>
      <c r="KJ34">
        <v>100.712</v>
      </c>
      <c r="KK34">
        <v>100.182</v>
      </c>
    </row>
    <row r="35" spans="1:297">
      <c r="A35">
        <v>19</v>
      </c>
      <c r="B35">
        <v>1759246905.5</v>
      </c>
      <c r="C35">
        <v>89.90000009536743</v>
      </c>
      <c r="D35" t="s">
        <v>480</v>
      </c>
      <c r="E35" t="s">
        <v>481</v>
      </c>
      <c r="F35">
        <v>5</v>
      </c>
      <c r="G35" t="s">
        <v>435</v>
      </c>
      <c r="H35" t="s">
        <v>436</v>
      </c>
      <c r="I35">
        <v>1759246898</v>
      </c>
      <c r="J35">
        <f>(K35)/1000</f>
        <v>0</v>
      </c>
      <c r="K35">
        <f>IF(DP35, AN35, AH35)</f>
        <v>0</v>
      </c>
      <c r="L35">
        <f>IF(DP35, AI35, AG35)</f>
        <v>0</v>
      </c>
      <c r="M35">
        <f>DR35 - IF(AU35&gt;1, L35*DL35*100.0/(AW35), 0)</f>
        <v>0</v>
      </c>
      <c r="N35">
        <f>((T35-J35/2)*M35-L35)/(T35+J35/2)</f>
        <v>0</v>
      </c>
      <c r="O35">
        <f>N35*(DY35+DZ35)/1000.0</f>
        <v>0</v>
      </c>
      <c r="P35">
        <f>(DR35 - IF(AU35&gt;1, L35*DL35*100.0/(AW35), 0))*(DY35+DZ35)/1000.0</f>
        <v>0</v>
      </c>
      <c r="Q35">
        <f>2.0/((1/S35-1/R35)+SIGN(S35)*SQRT((1/S35-1/R35)*(1/S35-1/R35) + 4*DM35/((DM35+1)*(DM35+1))*(2*1/S35*1/R35-1/R35*1/R35)))</f>
        <v>0</v>
      </c>
      <c r="R35">
        <f>IF(LEFT(DN35,1)&lt;&gt;"0",IF(LEFT(DN35,1)="1",3.0,DO35),$D$5+$E$5*(EF35*DY35/($K$5*1000))+$F$5*(EF35*DY35/($K$5*1000))*MAX(MIN(DL35,$J$5),$I$5)*MAX(MIN(DL35,$J$5),$I$5)+$G$5*MAX(MIN(DL35,$J$5),$I$5)*(EF35*DY35/($K$5*1000))+$H$5*(EF35*DY35/($K$5*1000))*(EF35*DY35/($K$5*1000)))</f>
        <v>0</v>
      </c>
      <c r="S35">
        <f>J35*(1000-(1000*0.61365*exp(17.502*W35/(240.97+W35))/(DY35+DZ35)+DT35)/2)/(1000*0.61365*exp(17.502*W35/(240.97+W35))/(DY35+DZ35)-DT35)</f>
        <v>0</v>
      </c>
      <c r="T35">
        <f>1/((DM35+1)/(Q35/1.6)+1/(R35/1.37)) + DM35/((DM35+1)/(Q35/1.6) + DM35/(R35/1.37))</f>
        <v>0</v>
      </c>
      <c r="U35">
        <f>(DH35*DK35)</f>
        <v>0</v>
      </c>
      <c r="V35">
        <f>(EA35+(U35+2*0.95*5.67E-8*(((EA35+$B$7)+273)^4-(EA35+273)^4)-44100*J35)/(1.84*29.3*R35+8*0.95*5.67E-8*(EA35+273)^3))</f>
        <v>0</v>
      </c>
      <c r="W35">
        <f>($C$7*EB35+$D$7*EC35+$E$7*V35)</f>
        <v>0</v>
      </c>
      <c r="X35">
        <f>0.61365*exp(17.502*W35/(240.97+W35))</f>
        <v>0</v>
      </c>
      <c r="Y35">
        <f>(Z35/AA35*100)</f>
        <v>0</v>
      </c>
      <c r="Z35">
        <f>DT35*(DY35+DZ35)/1000</f>
        <v>0</v>
      </c>
      <c r="AA35">
        <f>0.61365*exp(17.502*EA35/(240.97+EA35))</f>
        <v>0</v>
      </c>
      <c r="AB35">
        <f>(X35-DT35*(DY35+DZ35)/1000)</f>
        <v>0</v>
      </c>
      <c r="AC35">
        <f>(-J35*44100)</f>
        <v>0</v>
      </c>
      <c r="AD35">
        <f>2*29.3*R35*0.92*(EA35-W35)</f>
        <v>0</v>
      </c>
      <c r="AE35">
        <f>2*0.95*5.67E-8*(((EA35+$B$7)+273)^4-(W35+273)^4)</f>
        <v>0</v>
      </c>
      <c r="AF35">
        <f>U35+AE35+AC35+AD35</f>
        <v>0</v>
      </c>
      <c r="AG35">
        <f>DX35*AU35*(DS35-DR35*(1000-AU35*DU35)/(1000-AU35*DT35))/(100*DL35)</f>
        <v>0</v>
      </c>
      <c r="AH35">
        <f>1000*DX35*AU35*(DT35-DU35)/(100*DL35*(1000-AU35*DT35))</f>
        <v>0</v>
      </c>
      <c r="AI35">
        <f>(AJ35 - AK35 - DY35*1E3/(8.314*(EA35+273.15)) * AM35/DX35 * AL35) * DX35/(100*DL35) * (1000 - DU35)/1000</f>
        <v>0</v>
      </c>
      <c r="AJ35">
        <v>154.8328395066118</v>
      </c>
      <c r="AK35">
        <v>167.6927818181817</v>
      </c>
      <c r="AL35">
        <v>-3.338965110708294</v>
      </c>
      <c r="AM35">
        <v>65.48348601443384</v>
      </c>
      <c r="AN35">
        <f>(AP35 - AO35 + DY35*1E3/(8.314*(EA35+273.15)) * AR35/DX35 * AQ35) * DX35/(100*DL35) * 1000/(1000 - AP35)</f>
        <v>0</v>
      </c>
      <c r="AO35">
        <v>21.59953537094528</v>
      </c>
      <c r="AP35">
        <v>22.50270060606061</v>
      </c>
      <c r="AQ35">
        <v>1.405587543231328E-05</v>
      </c>
      <c r="AR35">
        <v>121.2419949412862</v>
      </c>
      <c r="AS35">
        <v>5</v>
      </c>
      <c r="AT35">
        <v>1</v>
      </c>
      <c r="AU35">
        <f>IF(AS35*$H$13&gt;=AW35,1.0,(AW35/(AW35-AS35*$H$13)))</f>
        <v>0</v>
      </c>
      <c r="AV35">
        <f>(AU35-1)*100</f>
        <v>0</v>
      </c>
      <c r="AW35">
        <f>MAX(0,($B$13+$C$13*EF35)/(1+$D$13*EF35)*DY35/(EA35+273)*$E$13)</f>
        <v>0</v>
      </c>
      <c r="AX35" t="s">
        <v>437</v>
      </c>
      <c r="AY35" t="s">
        <v>437</v>
      </c>
      <c r="AZ35">
        <v>0</v>
      </c>
      <c r="BA35">
        <v>0</v>
      </c>
      <c r="BB35">
        <f>1-AZ35/BA35</f>
        <v>0</v>
      </c>
      <c r="BC35">
        <v>0</v>
      </c>
      <c r="BD35" t="s">
        <v>437</v>
      </c>
      <c r="BE35" t="s">
        <v>437</v>
      </c>
      <c r="BF35">
        <v>0</v>
      </c>
      <c r="BG35">
        <v>0</v>
      </c>
      <c r="BH35">
        <f>1-BF35/BG35</f>
        <v>0</v>
      </c>
      <c r="BI35">
        <v>0.5</v>
      </c>
      <c r="BJ35">
        <f>DI35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437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DH35">
        <f>$B$11*EG35+$C$11*EH35+$F$11*ES35*(1-EV35)</f>
        <v>0</v>
      </c>
      <c r="DI35">
        <f>DH35*DJ35</f>
        <v>0</v>
      </c>
      <c r="DJ35">
        <f>($B$11*$D$9+$C$11*$D$9+$F$11*((FF35+EX35)/MAX(FF35+EX35+FG35, 0.1)*$I$9+FG35/MAX(FF35+EX35+FG35, 0.1)*$J$9))/($B$11+$C$11+$F$11)</f>
        <v>0</v>
      </c>
      <c r="DK35">
        <f>($B$11*$K$9+$C$11*$K$9+$F$11*((FF35+EX35)/MAX(FF35+EX35+FG35, 0.1)*$P$9+FG35/MAX(FF35+EX35+FG35, 0.1)*$Q$9))/($B$11+$C$11+$F$11)</f>
        <v>0</v>
      </c>
      <c r="DL35">
        <v>1.91</v>
      </c>
      <c r="DM35">
        <v>0.5</v>
      </c>
      <c r="DN35" t="s">
        <v>438</v>
      </c>
      <c r="DO35">
        <v>2</v>
      </c>
      <c r="DP35" t="b">
        <v>1</v>
      </c>
      <c r="DQ35">
        <v>1759246898</v>
      </c>
      <c r="DR35">
        <v>186.7745185185185</v>
      </c>
      <c r="DS35">
        <v>166.1428148148148</v>
      </c>
      <c r="DT35">
        <v>22.4957</v>
      </c>
      <c r="DU35">
        <v>21.59807407407407</v>
      </c>
      <c r="DV35">
        <v>186.6667407407407</v>
      </c>
      <c r="DW35">
        <v>22.28474074074074</v>
      </c>
      <c r="DX35">
        <v>500.0056666666667</v>
      </c>
      <c r="DY35">
        <v>90.93095925925925</v>
      </c>
      <c r="DZ35">
        <v>0.05338084444444444</v>
      </c>
      <c r="EA35">
        <v>29.31285185185186</v>
      </c>
      <c r="EB35">
        <v>29.99344444444445</v>
      </c>
      <c r="EC35">
        <v>999.9000000000001</v>
      </c>
      <c r="ED35">
        <v>0</v>
      </c>
      <c r="EE35">
        <v>0</v>
      </c>
      <c r="EF35">
        <v>10003.95148148148</v>
      </c>
      <c r="EG35">
        <v>0</v>
      </c>
      <c r="EH35">
        <v>12.20299259259259</v>
      </c>
      <c r="EI35">
        <v>20.63168518518519</v>
      </c>
      <c r="EJ35">
        <v>191.0728518518519</v>
      </c>
      <c r="EK35">
        <v>169.8104074074074</v>
      </c>
      <c r="EL35">
        <v>0.8976380740740741</v>
      </c>
      <c r="EM35">
        <v>166.1428148148148</v>
      </c>
      <c r="EN35">
        <v>21.59807407407407</v>
      </c>
      <c r="EO35">
        <v>2.045555925925926</v>
      </c>
      <c r="EP35">
        <v>1.963932962962963</v>
      </c>
      <c r="EQ35">
        <v>17.80144814814815</v>
      </c>
      <c r="ER35">
        <v>17.15651481481482</v>
      </c>
      <c r="ES35">
        <v>2000.008518518519</v>
      </c>
      <c r="ET35">
        <v>0.980003111111111</v>
      </c>
      <c r="EU35">
        <v>0.01999738518518519</v>
      </c>
      <c r="EV35">
        <v>0</v>
      </c>
      <c r="EW35">
        <v>208.6708518518519</v>
      </c>
      <c r="EX35">
        <v>5.000560000000001</v>
      </c>
      <c r="EY35">
        <v>4363.071481481481</v>
      </c>
      <c r="EZ35">
        <v>17294.97037037037</v>
      </c>
      <c r="FA35">
        <v>42.06225925925926</v>
      </c>
      <c r="FB35">
        <v>42.57599999999999</v>
      </c>
      <c r="FC35">
        <v>42.09222222222221</v>
      </c>
      <c r="FD35">
        <v>41.59922222222222</v>
      </c>
      <c r="FE35">
        <v>43.03674074074073</v>
      </c>
      <c r="FF35">
        <v>1955.118518518519</v>
      </c>
      <c r="FG35">
        <v>39.89666666666667</v>
      </c>
      <c r="FH35">
        <v>0</v>
      </c>
      <c r="FI35">
        <v>1759246919.8</v>
      </c>
      <c r="FJ35">
        <v>0</v>
      </c>
      <c r="FK35">
        <v>208.73216</v>
      </c>
      <c r="FL35">
        <v>6.133846171690601</v>
      </c>
      <c r="FM35">
        <v>115.2992309580721</v>
      </c>
      <c r="FN35">
        <v>4364.2036</v>
      </c>
      <c r="FO35">
        <v>15</v>
      </c>
      <c r="FP35">
        <v>0</v>
      </c>
      <c r="FQ35" t="s">
        <v>439</v>
      </c>
      <c r="FR35">
        <v>1747148579.5</v>
      </c>
      <c r="FS35">
        <v>1747148584.5</v>
      </c>
      <c r="FT35">
        <v>0</v>
      </c>
      <c r="FU35">
        <v>0.162</v>
      </c>
      <c r="FV35">
        <v>-0.001</v>
      </c>
      <c r="FW35">
        <v>0.139</v>
      </c>
      <c r="FX35">
        <v>0.058</v>
      </c>
      <c r="FY35">
        <v>420</v>
      </c>
      <c r="FZ35">
        <v>16</v>
      </c>
      <c r="GA35">
        <v>0.19</v>
      </c>
      <c r="GB35">
        <v>0.02</v>
      </c>
      <c r="GC35">
        <v>20.44168</v>
      </c>
      <c r="GD35">
        <v>3.514502814258933</v>
      </c>
      <c r="GE35">
        <v>0.3394005349141336</v>
      </c>
      <c r="GF35">
        <v>0</v>
      </c>
      <c r="GG35">
        <v>208.3634117647059</v>
      </c>
      <c r="GH35">
        <v>5.73815126781557</v>
      </c>
      <c r="GI35">
        <v>0.5886142808548708</v>
      </c>
      <c r="GJ35">
        <v>0</v>
      </c>
      <c r="GK35">
        <v>0.89593125</v>
      </c>
      <c r="GL35">
        <v>0.03274655909943573</v>
      </c>
      <c r="GM35">
        <v>0.003288198121692185</v>
      </c>
      <c r="GN35">
        <v>1</v>
      </c>
      <c r="GO35">
        <v>1</v>
      </c>
      <c r="GP35">
        <v>3</v>
      </c>
      <c r="GQ35" t="s">
        <v>463</v>
      </c>
      <c r="GR35">
        <v>3.1271</v>
      </c>
      <c r="GS35">
        <v>2.73115</v>
      </c>
      <c r="GT35">
        <v>0.0388725</v>
      </c>
      <c r="GU35">
        <v>0.0343781</v>
      </c>
      <c r="GV35">
        <v>0.102611</v>
      </c>
      <c r="GW35">
        <v>0.100268</v>
      </c>
      <c r="GX35">
        <v>28755.7</v>
      </c>
      <c r="GY35">
        <v>28057.6</v>
      </c>
      <c r="GZ35">
        <v>30463.2</v>
      </c>
      <c r="HA35">
        <v>29315.3</v>
      </c>
      <c r="HB35">
        <v>37727.4</v>
      </c>
      <c r="HC35">
        <v>34691.7</v>
      </c>
      <c r="HD35">
        <v>46603.8</v>
      </c>
      <c r="HE35">
        <v>43550</v>
      </c>
      <c r="HF35">
        <v>1.81297</v>
      </c>
      <c r="HG35">
        <v>1.83505</v>
      </c>
      <c r="HH35">
        <v>0.109047</v>
      </c>
      <c r="HI35">
        <v>0</v>
      </c>
      <c r="HJ35">
        <v>28.2161</v>
      </c>
      <c r="HK35">
        <v>999.9</v>
      </c>
      <c r="HL35">
        <v>56.9</v>
      </c>
      <c r="HM35">
        <v>30.4</v>
      </c>
      <c r="HN35">
        <v>27.2783</v>
      </c>
      <c r="HO35">
        <v>62.9974</v>
      </c>
      <c r="HP35">
        <v>16.9471</v>
      </c>
      <c r="HQ35">
        <v>1</v>
      </c>
      <c r="HR35">
        <v>0.207922</v>
      </c>
      <c r="HS35">
        <v>0.2893</v>
      </c>
      <c r="HT35">
        <v>20.2008</v>
      </c>
      <c r="HU35">
        <v>5.22837</v>
      </c>
      <c r="HV35">
        <v>11.974</v>
      </c>
      <c r="HW35">
        <v>4.9702</v>
      </c>
      <c r="HX35">
        <v>3.28968</v>
      </c>
      <c r="HY35">
        <v>9999</v>
      </c>
      <c r="HZ35">
        <v>9999</v>
      </c>
      <c r="IA35">
        <v>9999</v>
      </c>
      <c r="IB35">
        <v>17.5</v>
      </c>
      <c r="IC35">
        <v>4.9729</v>
      </c>
      <c r="ID35">
        <v>1.87714</v>
      </c>
      <c r="IE35">
        <v>1.87529</v>
      </c>
      <c r="IF35">
        <v>1.87805</v>
      </c>
      <c r="IG35">
        <v>1.87476</v>
      </c>
      <c r="IH35">
        <v>1.87836</v>
      </c>
      <c r="II35">
        <v>1.87546</v>
      </c>
      <c r="IJ35">
        <v>1.87659</v>
      </c>
      <c r="IK35">
        <v>0</v>
      </c>
      <c r="IL35">
        <v>0</v>
      </c>
      <c r="IM35">
        <v>0</v>
      </c>
      <c r="IN35">
        <v>0</v>
      </c>
      <c r="IO35" t="s">
        <v>441</v>
      </c>
      <c r="IP35" t="s">
        <v>442</v>
      </c>
      <c r="IQ35" t="s">
        <v>443</v>
      </c>
      <c r="IR35" t="s">
        <v>443</v>
      </c>
      <c r="IS35" t="s">
        <v>443</v>
      </c>
      <c r="IT35" t="s">
        <v>443</v>
      </c>
      <c r="IU35">
        <v>0</v>
      </c>
      <c r="IV35">
        <v>100</v>
      </c>
      <c r="IW35">
        <v>100</v>
      </c>
      <c r="IX35">
        <v>0.08</v>
      </c>
      <c r="IY35">
        <v>0.2111</v>
      </c>
      <c r="IZ35">
        <v>-0.1222274518627452</v>
      </c>
      <c r="JA35">
        <v>0.001328938755811441</v>
      </c>
      <c r="JB35">
        <v>-5.633165956792918E-07</v>
      </c>
      <c r="JC35">
        <v>2.510553891376428E-10</v>
      </c>
      <c r="JD35">
        <v>-0.04678033270444259</v>
      </c>
      <c r="JE35">
        <v>-0.0009625096320519332</v>
      </c>
      <c r="JF35">
        <v>0.0006953178313022573</v>
      </c>
      <c r="JG35">
        <v>-5.973937232829655E-06</v>
      </c>
      <c r="JH35">
        <v>1</v>
      </c>
      <c r="JI35">
        <v>2112</v>
      </c>
      <c r="JJ35">
        <v>1</v>
      </c>
      <c r="JK35">
        <v>26</v>
      </c>
      <c r="JL35">
        <v>201638.8</v>
      </c>
      <c r="JM35">
        <v>201638.7</v>
      </c>
      <c r="JN35">
        <v>0.45166</v>
      </c>
      <c r="JO35">
        <v>2.58057</v>
      </c>
      <c r="JP35">
        <v>1.39893</v>
      </c>
      <c r="JQ35">
        <v>2.33398</v>
      </c>
      <c r="JR35">
        <v>1.44897</v>
      </c>
      <c r="JS35">
        <v>2.5415</v>
      </c>
      <c r="JT35">
        <v>36.7654</v>
      </c>
      <c r="JU35">
        <v>23.9912</v>
      </c>
      <c r="JV35">
        <v>18</v>
      </c>
      <c r="JW35">
        <v>476.984</v>
      </c>
      <c r="JX35">
        <v>460.476</v>
      </c>
      <c r="JY35">
        <v>27.3132</v>
      </c>
      <c r="JZ35">
        <v>29.8593</v>
      </c>
      <c r="KA35">
        <v>30</v>
      </c>
      <c r="KB35">
        <v>29.5006</v>
      </c>
      <c r="KC35">
        <v>29.5566</v>
      </c>
      <c r="KD35">
        <v>9.082179999999999</v>
      </c>
      <c r="KE35">
        <v>30.0903</v>
      </c>
      <c r="KF35">
        <v>67.4502</v>
      </c>
      <c r="KG35">
        <v>27.3129</v>
      </c>
      <c r="KH35">
        <v>112.63</v>
      </c>
      <c r="KI35">
        <v>21.616</v>
      </c>
      <c r="KJ35">
        <v>100.712</v>
      </c>
      <c r="KK35">
        <v>100.182</v>
      </c>
    </row>
    <row r="36" spans="1:297">
      <c r="A36">
        <v>20</v>
      </c>
      <c r="B36">
        <v>1759246910.5</v>
      </c>
      <c r="C36">
        <v>94.90000009536743</v>
      </c>
      <c r="D36" t="s">
        <v>482</v>
      </c>
      <c r="E36" t="s">
        <v>483</v>
      </c>
      <c r="F36">
        <v>5</v>
      </c>
      <c r="G36" t="s">
        <v>435</v>
      </c>
      <c r="H36" t="s">
        <v>436</v>
      </c>
      <c r="I36">
        <v>1759246902.714286</v>
      </c>
      <c r="J36">
        <f>(K36)/1000</f>
        <v>0</v>
      </c>
      <c r="K36">
        <f>IF(DP36, AN36, AH36)</f>
        <v>0</v>
      </c>
      <c r="L36">
        <f>IF(DP36, AI36, AG36)</f>
        <v>0</v>
      </c>
      <c r="M36">
        <f>DR36 - IF(AU36&gt;1, L36*DL36*100.0/(AW36), 0)</f>
        <v>0</v>
      </c>
      <c r="N36">
        <f>((T36-J36/2)*M36-L36)/(T36+J36/2)</f>
        <v>0</v>
      </c>
      <c r="O36">
        <f>N36*(DY36+DZ36)/1000.0</f>
        <v>0</v>
      </c>
      <c r="P36">
        <f>(DR36 - IF(AU36&gt;1, L36*DL36*100.0/(AW36), 0))*(DY36+DZ36)/1000.0</f>
        <v>0</v>
      </c>
      <c r="Q36">
        <f>2.0/((1/S36-1/R36)+SIGN(S36)*SQRT((1/S36-1/R36)*(1/S36-1/R36) + 4*DM36/((DM36+1)*(DM36+1))*(2*1/S36*1/R36-1/R36*1/R36)))</f>
        <v>0</v>
      </c>
      <c r="R36">
        <f>IF(LEFT(DN36,1)&lt;&gt;"0",IF(LEFT(DN36,1)="1",3.0,DO36),$D$5+$E$5*(EF36*DY36/($K$5*1000))+$F$5*(EF36*DY36/($K$5*1000))*MAX(MIN(DL36,$J$5),$I$5)*MAX(MIN(DL36,$J$5),$I$5)+$G$5*MAX(MIN(DL36,$J$5),$I$5)*(EF36*DY36/($K$5*1000))+$H$5*(EF36*DY36/($K$5*1000))*(EF36*DY36/($K$5*1000)))</f>
        <v>0</v>
      </c>
      <c r="S36">
        <f>J36*(1000-(1000*0.61365*exp(17.502*W36/(240.97+W36))/(DY36+DZ36)+DT36)/2)/(1000*0.61365*exp(17.502*W36/(240.97+W36))/(DY36+DZ36)-DT36)</f>
        <v>0</v>
      </c>
      <c r="T36">
        <f>1/((DM36+1)/(Q36/1.6)+1/(R36/1.37)) + DM36/((DM36+1)/(Q36/1.6) + DM36/(R36/1.37))</f>
        <v>0</v>
      </c>
      <c r="U36">
        <f>(DH36*DK36)</f>
        <v>0</v>
      </c>
      <c r="V36">
        <f>(EA36+(U36+2*0.95*5.67E-8*(((EA36+$B$7)+273)^4-(EA36+273)^4)-44100*J36)/(1.84*29.3*R36+8*0.95*5.67E-8*(EA36+273)^3))</f>
        <v>0</v>
      </c>
      <c r="W36">
        <f>($C$7*EB36+$D$7*EC36+$E$7*V36)</f>
        <v>0</v>
      </c>
      <c r="X36">
        <f>0.61365*exp(17.502*W36/(240.97+W36))</f>
        <v>0</v>
      </c>
      <c r="Y36">
        <f>(Z36/AA36*100)</f>
        <v>0</v>
      </c>
      <c r="Z36">
        <f>DT36*(DY36+DZ36)/1000</f>
        <v>0</v>
      </c>
      <c r="AA36">
        <f>0.61365*exp(17.502*EA36/(240.97+EA36))</f>
        <v>0</v>
      </c>
      <c r="AB36">
        <f>(X36-DT36*(DY36+DZ36)/1000)</f>
        <v>0</v>
      </c>
      <c r="AC36">
        <f>(-J36*44100)</f>
        <v>0</v>
      </c>
      <c r="AD36">
        <f>2*29.3*R36*0.92*(EA36-W36)</f>
        <v>0</v>
      </c>
      <c r="AE36">
        <f>2*0.95*5.67E-8*(((EA36+$B$7)+273)^4-(W36+273)^4)</f>
        <v>0</v>
      </c>
      <c r="AF36">
        <f>U36+AE36+AC36+AD36</f>
        <v>0</v>
      </c>
      <c r="AG36">
        <f>DX36*AU36*(DS36-DR36*(1000-AU36*DU36)/(1000-AU36*DT36))/(100*DL36)</f>
        <v>0</v>
      </c>
      <c r="AH36">
        <f>1000*DX36*AU36*(DT36-DU36)/(100*DL36*(1000-AU36*DT36))</f>
        <v>0</v>
      </c>
      <c r="AI36">
        <f>(AJ36 - AK36 - DY36*1E3/(8.314*(EA36+273.15)) * AM36/DX36 * AL36) * DX36/(100*DL36) * (1000 - DU36)/1000</f>
        <v>0</v>
      </c>
      <c r="AJ36">
        <v>137.8583412418193</v>
      </c>
      <c r="AK36">
        <v>151.0118787878788</v>
      </c>
      <c r="AL36">
        <v>-3.32848603011194</v>
      </c>
      <c r="AM36">
        <v>65.48348601443384</v>
      </c>
      <c r="AN36">
        <f>(AP36 - AO36 + DY36*1E3/(8.314*(EA36+273.15)) * AR36/DX36 * AQ36) * DX36/(100*DL36) * 1000/(1000 - AP36)</f>
        <v>0</v>
      </c>
      <c r="AO36">
        <v>21.60329362038913</v>
      </c>
      <c r="AP36">
        <v>22.50967999999999</v>
      </c>
      <c r="AQ36">
        <v>2.223591263375895E-05</v>
      </c>
      <c r="AR36">
        <v>121.2419949412862</v>
      </c>
      <c r="AS36">
        <v>5</v>
      </c>
      <c r="AT36">
        <v>1</v>
      </c>
      <c r="AU36">
        <f>IF(AS36*$H$13&gt;=AW36,1.0,(AW36/(AW36-AS36*$H$13)))</f>
        <v>0</v>
      </c>
      <c r="AV36">
        <f>(AU36-1)*100</f>
        <v>0</v>
      </c>
      <c r="AW36">
        <f>MAX(0,($B$13+$C$13*EF36)/(1+$D$13*EF36)*DY36/(EA36+273)*$E$13)</f>
        <v>0</v>
      </c>
      <c r="AX36" t="s">
        <v>437</v>
      </c>
      <c r="AY36" t="s">
        <v>437</v>
      </c>
      <c r="AZ36">
        <v>0</v>
      </c>
      <c r="BA36">
        <v>0</v>
      </c>
      <c r="BB36">
        <f>1-AZ36/BA36</f>
        <v>0</v>
      </c>
      <c r="BC36">
        <v>0</v>
      </c>
      <c r="BD36" t="s">
        <v>437</v>
      </c>
      <c r="BE36" t="s">
        <v>437</v>
      </c>
      <c r="BF36">
        <v>0</v>
      </c>
      <c r="BG36">
        <v>0</v>
      </c>
      <c r="BH36">
        <f>1-BF36/BG36</f>
        <v>0</v>
      </c>
      <c r="BI36">
        <v>0.5</v>
      </c>
      <c r="BJ36">
        <f>DI36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437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DH36">
        <f>$B$11*EG36+$C$11*EH36+$F$11*ES36*(1-EV36)</f>
        <v>0</v>
      </c>
      <c r="DI36">
        <f>DH36*DJ36</f>
        <v>0</v>
      </c>
      <c r="DJ36">
        <f>($B$11*$D$9+$C$11*$D$9+$F$11*((FF36+EX36)/MAX(FF36+EX36+FG36, 0.1)*$I$9+FG36/MAX(FF36+EX36+FG36, 0.1)*$J$9))/($B$11+$C$11+$F$11)</f>
        <v>0</v>
      </c>
      <c r="DK36">
        <f>($B$11*$K$9+$C$11*$K$9+$F$11*((FF36+EX36)/MAX(FF36+EX36+FG36, 0.1)*$P$9+FG36/MAX(FF36+EX36+FG36, 0.1)*$Q$9))/($B$11+$C$11+$F$11)</f>
        <v>0</v>
      </c>
      <c r="DL36">
        <v>1.91</v>
      </c>
      <c r="DM36">
        <v>0.5</v>
      </c>
      <c r="DN36" t="s">
        <v>438</v>
      </c>
      <c r="DO36">
        <v>2</v>
      </c>
      <c r="DP36" t="b">
        <v>1</v>
      </c>
      <c r="DQ36">
        <v>1759246902.714286</v>
      </c>
      <c r="DR36">
        <v>171.3910714285715</v>
      </c>
      <c r="DS36">
        <v>150.4869285714286</v>
      </c>
      <c r="DT36">
        <v>22.50043214285714</v>
      </c>
      <c r="DU36">
        <v>21.59988214285715</v>
      </c>
      <c r="DV36">
        <v>171.3011428571428</v>
      </c>
      <c r="DW36">
        <v>22.28937500000001</v>
      </c>
      <c r="DX36">
        <v>499.9961428571429</v>
      </c>
      <c r="DY36">
        <v>90.93129285714284</v>
      </c>
      <c r="DZ36">
        <v>0.05337756071428572</v>
      </c>
      <c r="EA36">
        <v>29.31531071428572</v>
      </c>
      <c r="EB36">
        <v>29.99880714285714</v>
      </c>
      <c r="EC36">
        <v>999.9000000000002</v>
      </c>
      <c r="ED36">
        <v>0</v>
      </c>
      <c r="EE36">
        <v>0</v>
      </c>
      <c r="EF36">
        <v>10000.27142857143</v>
      </c>
      <c r="EG36">
        <v>0</v>
      </c>
      <c r="EH36">
        <v>12.20650357142857</v>
      </c>
      <c r="EI36">
        <v>20.90416428571428</v>
      </c>
      <c r="EJ36">
        <v>175.3362142857143</v>
      </c>
      <c r="EK36">
        <v>153.8092142857143</v>
      </c>
      <c r="EL36">
        <v>0.90056225</v>
      </c>
      <c r="EM36">
        <v>150.4869285714286</v>
      </c>
      <c r="EN36">
        <v>21.59988214285715</v>
      </c>
      <c r="EO36">
        <v>2.045993928571428</v>
      </c>
      <c r="EP36">
        <v>1.964105357142857</v>
      </c>
      <c r="EQ36">
        <v>17.80484642857143</v>
      </c>
      <c r="ER36">
        <v>17.15789285714286</v>
      </c>
      <c r="ES36">
        <v>2000</v>
      </c>
      <c r="ET36">
        <v>0.980003</v>
      </c>
      <c r="EU36">
        <v>0.0199975</v>
      </c>
      <c r="EV36">
        <v>0</v>
      </c>
      <c r="EW36">
        <v>209.1271428571428</v>
      </c>
      <c r="EX36">
        <v>5.000560000000001</v>
      </c>
      <c r="EY36">
        <v>4372.272142857143</v>
      </c>
      <c r="EZ36">
        <v>17294.90000000001</v>
      </c>
      <c r="FA36">
        <v>42.04221428571429</v>
      </c>
      <c r="FB36">
        <v>42.57099999999998</v>
      </c>
      <c r="FC36">
        <v>42.07335714285714</v>
      </c>
      <c r="FD36">
        <v>41.58896428571427</v>
      </c>
      <c r="FE36">
        <v>43.01982142857143</v>
      </c>
      <c r="FF36">
        <v>1955.11</v>
      </c>
      <c r="FG36">
        <v>39.89964285714286</v>
      </c>
      <c r="FH36">
        <v>0</v>
      </c>
      <c r="FI36">
        <v>1759246924.6</v>
      </c>
      <c r="FJ36">
        <v>0</v>
      </c>
      <c r="FK36">
        <v>209.20224</v>
      </c>
      <c r="FL36">
        <v>6.587384624454419</v>
      </c>
      <c r="FM36">
        <v>122.8338463489643</v>
      </c>
      <c r="FN36">
        <v>4373.6776</v>
      </c>
      <c r="FO36">
        <v>15</v>
      </c>
      <c r="FP36">
        <v>0</v>
      </c>
      <c r="FQ36" t="s">
        <v>439</v>
      </c>
      <c r="FR36">
        <v>1747148579.5</v>
      </c>
      <c r="FS36">
        <v>1747148584.5</v>
      </c>
      <c r="FT36">
        <v>0</v>
      </c>
      <c r="FU36">
        <v>0.162</v>
      </c>
      <c r="FV36">
        <v>-0.001</v>
      </c>
      <c r="FW36">
        <v>0.139</v>
      </c>
      <c r="FX36">
        <v>0.058</v>
      </c>
      <c r="FY36">
        <v>420</v>
      </c>
      <c r="FZ36">
        <v>16</v>
      </c>
      <c r="GA36">
        <v>0.19</v>
      </c>
      <c r="GB36">
        <v>0.02</v>
      </c>
      <c r="GC36">
        <v>20.7281525</v>
      </c>
      <c r="GD36">
        <v>3.548342589118166</v>
      </c>
      <c r="GE36">
        <v>0.3420792802754209</v>
      </c>
      <c r="GF36">
        <v>0</v>
      </c>
      <c r="GG36">
        <v>208.8239705882353</v>
      </c>
      <c r="GH36">
        <v>5.680779217577121</v>
      </c>
      <c r="GI36">
        <v>0.5749621207622448</v>
      </c>
      <c r="GJ36">
        <v>0</v>
      </c>
      <c r="GK36">
        <v>0.8986014499999999</v>
      </c>
      <c r="GL36">
        <v>0.03722170356472835</v>
      </c>
      <c r="GM36">
        <v>0.00360825363541701</v>
      </c>
      <c r="GN36">
        <v>1</v>
      </c>
      <c r="GO36">
        <v>1</v>
      </c>
      <c r="GP36">
        <v>3</v>
      </c>
      <c r="GQ36" t="s">
        <v>463</v>
      </c>
      <c r="GR36">
        <v>3.12716</v>
      </c>
      <c r="GS36">
        <v>2.73113</v>
      </c>
      <c r="GT36">
        <v>0.0352953</v>
      </c>
      <c r="GU36">
        <v>0.0306181</v>
      </c>
      <c r="GV36">
        <v>0.102635</v>
      </c>
      <c r="GW36">
        <v>0.100274</v>
      </c>
      <c r="GX36">
        <v>28862.7</v>
      </c>
      <c r="GY36">
        <v>28166.6</v>
      </c>
      <c r="GZ36">
        <v>30463.2</v>
      </c>
      <c r="HA36">
        <v>29315.1</v>
      </c>
      <c r="HB36">
        <v>37726.2</v>
      </c>
      <c r="HC36">
        <v>34691</v>
      </c>
      <c r="HD36">
        <v>46603.9</v>
      </c>
      <c r="HE36">
        <v>43549.8</v>
      </c>
      <c r="HF36">
        <v>1.8127</v>
      </c>
      <c r="HG36">
        <v>1.83503</v>
      </c>
      <c r="HH36">
        <v>0.110138</v>
      </c>
      <c r="HI36">
        <v>0</v>
      </c>
      <c r="HJ36">
        <v>28.2183</v>
      </c>
      <c r="HK36">
        <v>999.9</v>
      </c>
      <c r="HL36">
        <v>56.9</v>
      </c>
      <c r="HM36">
        <v>30.4</v>
      </c>
      <c r="HN36">
        <v>27.28</v>
      </c>
      <c r="HO36">
        <v>62.7974</v>
      </c>
      <c r="HP36">
        <v>17.0793</v>
      </c>
      <c r="HQ36">
        <v>1</v>
      </c>
      <c r="HR36">
        <v>0.207932</v>
      </c>
      <c r="HS36">
        <v>0.278064</v>
      </c>
      <c r="HT36">
        <v>20.2007</v>
      </c>
      <c r="HU36">
        <v>5.22732</v>
      </c>
      <c r="HV36">
        <v>11.974</v>
      </c>
      <c r="HW36">
        <v>4.9702</v>
      </c>
      <c r="HX36">
        <v>3.28955</v>
      </c>
      <c r="HY36">
        <v>9999</v>
      </c>
      <c r="HZ36">
        <v>9999</v>
      </c>
      <c r="IA36">
        <v>9999</v>
      </c>
      <c r="IB36">
        <v>17.5</v>
      </c>
      <c r="IC36">
        <v>4.9729</v>
      </c>
      <c r="ID36">
        <v>1.87715</v>
      </c>
      <c r="IE36">
        <v>1.87531</v>
      </c>
      <c r="IF36">
        <v>1.87805</v>
      </c>
      <c r="IG36">
        <v>1.87481</v>
      </c>
      <c r="IH36">
        <v>1.87835</v>
      </c>
      <c r="II36">
        <v>1.87546</v>
      </c>
      <c r="IJ36">
        <v>1.87665</v>
      </c>
      <c r="IK36">
        <v>0</v>
      </c>
      <c r="IL36">
        <v>0</v>
      </c>
      <c r="IM36">
        <v>0</v>
      </c>
      <c r="IN36">
        <v>0</v>
      </c>
      <c r="IO36" t="s">
        <v>441</v>
      </c>
      <c r="IP36" t="s">
        <v>442</v>
      </c>
      <c r="IQ36" t="s">
        <v>443</v>
      </c>
      <c r="IR36" t="s">
        <v>443</v>
      </c>
      <c r="IS36" t="s">
        <v>443</v>
      </c>
      <c r="IT36" t="s">
        <v>443</v>
      </c>
      <c r="IU36">
        <v>0</v>
      </c>
      <c r="IV36">
        <v>100</v>
      </c>
      <c r="IW36">
        <v>100</v>
      </c>
      <c r="IX36">
        <v>0.061</v>
      </c>
      <c r="IY36">
        <v>0.2113</v>
      </c>
      <c r="IZ36">
        <v>-0.1222274518627452</v>
      </c>
      <c r="JA36">
        <v>0.001328938755811441</v>
      </c>
      <c r="JB36">
        <v>-5.633165956792918E-07</v>
      </c>
      <c r="JC36">
        <v>2.510553891376428E-10</v>
      </c>
      <c r="JD36">
        <v>-0.04678033270444259</v>
      </c>
      <c r="JE36">
        <v>-0.0009625096320519332</v>
      </c>
      <c r="JF36">
        <v>0.0006953178313022573</v>
      </c>
      <c r="JG36">
        <v>-5.973937232829655E-06</v>
      </c>
      <c r="JH36">
        <v>1</v>
      </c>
      <c r="JI36">
        <v>2112</v>
      </c>
      <c r="JJ36">
        <v>1</v>
      </c>
      <c r="JK36">
        <v>26</v>
      </c>
      <c r="JL36">
        <v>201638.9</v>
      </c>
      <c r="JM36">
        <v>201638.8</v>
      </c>
      <c r="JN36">
        <v>0.410156</v>
      </c>
      <c r="JO36">
        <v>2.58057</v>
      </c>
      <c r="JP36">
        <v>1.39893</v>
      </c>
      <c r="JQ36">
        <v>2.33398</v>
      </c>
      <c r="JR36">
        <v>1.44897</v>
      </c>
      <c r="JS36">
        <v>2.50122</v>
      </c>
      <c r="JT36">
        <v>36.7654</v>
      </c>
      <c r="JU36">
        <v>23.9912</v>
      </c>
      <c r="JV36">
        <v>18</v>
      </c>
      <c r="JW36">
        <v>476.847</v>
      </c>
      <c r="JX36">
        <v>460.467</v>
      </c>
      <c r="JY36">
        <v>27.3156</v>
      </c>
      <c r="JZ36">
        <v>29.8593</v>
      </c>
      <c r="KA36">
        <v>30.0002</v>
      </c>
      <c r="KB36">
        <v>29.5028</v>
      </c>
      <c r="KC36">
        <v>29.5575</v>
      </c>
      <c r="KD36">
        <v>8.256069999999999</v>
      </c>
      <c r="KE36">
        <v>30.0903</v>
      </c>
      <c r="KF36">
        <v>67.4502</v>
      </c>
      <c r="KG36">
        <v>27.3181</v>
      </c>
      <c r="KH36">
        <v>99.2683</v>
      </c>
      <c r="KI36">
        <v>21.616</v>
      </c>
      <c r="KJ36">
        <v>100.713</v>
      </c>
      <c r="KK36">
        <v>100.182</v>
      </c>
    </row>
    <row r="37" spans="1:297">
      <c r="A37">
        <v>21</v>
      </c>
      <c r="B37">
        <v>1759246915.5</v>
      </c>
      <c r="C37">
        <v>99.90000009536743</v>
      </c>
      <c r="D37" t="s">
        <v>484</v>
      </c>
      <c r="E37" t="s">
        <v>485</v>
      </c>
      <c r="F37">
        <v>5</v>
      </c>
      <c r="G37" t="s">
        <v>435</v>
      </c>
      <c r="H37" t="s">
        <v>436</v>
      </c>
      <c r="I37">
        <v>1759246908</v>
      </c>
      <c r="J37">
        <f>(K37)/1000</f>
        <v>0</v>
      </c>
      <c r="K37">
        <f>IF(DP37, AN37, AH37)</f>
        <v>0</v>
      </c>
      <c r="L37">
        <f>IF(DP37, AI37, AG37)</f>
        <v>0</v>
      </c>
      <c r="M37">
        <f>DR37 - IF(AU37&gt;1, L37*DL37*100.0/(AW37), 0)</f>
        <v>0</v>
      </c>
      <c r="N37">
        <f>((T37-J37/2)*M37-L37)/(T37+J37/2)</f>
        <v>0</v>
      </c>
      <c r="O37">
        <f>N37*(DY37+DZ37)/1000.0</f>
        <v>0</v>
      </c>
      <c r="P37">
        <f>(DR37 - IF(AU37&gt;1, L37*DL37*100.0/(AW37), 0))*(DY37+DZ37)/1000.0</f>
        <v>0</v>
      </c>
      <c r="Q37">
        <f>2.0/((1/S37-1/R37)+SIGN(S37)*SQRT((1/S37-1/R37)*(1/S37-1/R37) + 4*DM37/((DM37+1)*(DM37+1))*(2*1/S37*1/R37-1/R37*1/R37)))</f>
        <v>0</v>
      </c>
      <c r="R37">
        <f>IF(LEFT(DN37,1)&lt;&gt;"0",IF(LEFT(DN37,1)="1",3.0,DO37),$D$5+$E$5*(EF37*DY37/($K$5*1000))+$F$5*(EF37*DY37/($K$5*1000))*MAX(MIN(DL37,$J$5),$I$5)*MAX(MIN(DL37,$J$5),$I$5)+$G$5*MAX(MIN(DL37,$J$5),$I$5)*(EF37*DY37/($K$5*1000))+$H$5*(EF37*DY37/($K$5*1000))*(EF37*DY37/($K$5*1000)))</f>
        <v>0</v>
      </c>
      <c r="S37">
        <f>J37*(1000-(1000*0.61365*exp(17.502*W37/(240.97+W37))/(DY37+DZ37)+DT37)/2)/(1000*0.61365*exp(17.502*W37/(240.97+W37))/(DY37+DZ37)-DT37)</f>
        <v>0</v>
      </c>
      <c r="T37">
        <f>1/((DM37+1)/(Q37/1.6)+1/(R37/1.37)) + DM37/((DM37+1)/(Q37/1.6) + DM37/(R37/1.37))</f>
        <v>0</v>
      </c>
      <c r="U37">
        <f>(DH37*DK37)</f>
        <v>0</v>
      </c>
      <c r="V37">
        <f>(EA37+(U37+2*0.95*5.67E-8*(((EA37+$B$7)+273)^4-(EA37+273)^4)-44100*J37)/(1.84*29.3*R37+8*0.95*5.67E-8*(EA37+273)^3))</f>
        <v>0</v>
      </c>
      <c r="W37">
        <f>($C$7*EB37+$D$7*EC37+$E$7*V37)</f>
        <v>0</v>
      </c>
      <c r="X37">
        <f>0.61365*exp(17.502*W37/(240.97+W37))</f>
        <v>0</v>
      </c>
      <c r="Y37">
        <f>(Z37/AA37*100)</f>
        <v>0</v>
      </c>
      <c r="Z37">
        <f>DT37*(DY37+DZ37)/1000</f>
        <v>0</v>
      </c>
      <c r="AA37">
        <f>0.61365*exp(17.502*EA37/(240.97+EA37))</f>
        <v>0</v>
      </c>
      <c r="AB37">
        <f>(X37-DT37*(DY37+DZ37)/1000)</f>
        <v>0</v>
      </c>
      <c r="AC37">
        <f>(-J37*44100)</f>
        <v>0</v>
      </c>
      <c r="AD37">
        <f>2*29.3*R37*0.92*(EA37-W37)</f>
        <v>0</v>
      </c>
      <c r="AE37">
        <f>2*0.95*5.67E-8*(((EA37+$B$7)+273)^4-(W37+273)^4)</f>
        <v>0</v>
      </c>
      <c r="AF37">
        <f>U37+AE37+AC37+AD37</f>
        <v>0</v>
      </c>
      <c r="AG37">
        <f>DX37*AU37*(DS37-DR37*(1000-AU37*DU37)/(1000-AU37*DT37))/(100*DL37)</f>
        <v>0</v>
      </c>
      <c r="AH37">
        <f>1000*DX37*AU37*(DT37-DU37)/(100*DL37*(1000-AU37*DT37))</f>
        <v>0</v>
      </c>
      <c r="AI37">
        <f>(AJ37 - AK37 - DY37*1E3/(8.314*(EA37+273.15)) * AM37/DX37 * AL37) * DX37/(100*DL37) * (1000 - DU37)/1000</f>
        <v>0</v>
      </c>
      <c r="AJ37">
        <v>120.8923969390854</v>
      </c>
      <c r="AK37">
        <v>134.3403818181819</v>
      </c>
      <c r="AL37">
        <v>-3.333975285821331</v>
      </c>
      <c r="AM37">
        <v>65.48348601443384</v>
      </c>
      <c r="AN37">
        <f>(AP37 - AO37 + DY37*1E3/(8.314*(EA37+273.15)) * AR37/DX37 * AQ37) * DX37/(100*DL37) * 1000/(1000 - AP37)</f>
        <v>0</v>
      </c>
      <c r="AO37">
        <v>21.60121239803049</v>
      </c>
      <c r="AP37">
        <v>22.51667393939394</v>
      </c>
      <c r="AQ37">
        <v>1.844415335412958E-05</v>
      </c>
      <c r="AR37">
        <v>121.2419949412862</v>
      </c>
      <c r="AS37">
        <v>5</v>
      </c>
      <c r="AT37">
        <v>1</v>
      </c>
      <c r="AU37">
        <f>IF(AS37*$H$13&gt;=AW37,1.0,(AW37/(AW37-AS37*$H$13)))</f>
        <v>0</v>
      </c>
      <c r="AV37">
        <f>(AU37-1)*100</f>
        <v>0</v>
      </c>
      <c r="AW37">
        <f>MAX(0,($B$13+$C$13*EF37)/(1+$D$13*EF37)*DY37/(EA37+273)*$E$13)</f>
        <v>0</v>
      </c>
      <c r="AX37" t="s">
        <v>437</v>
      </c>
      <c r="AY37" t="s">
        <v>437</v>
      </c>
      <c r="AZ37">
        <v>0</v>
      </c>
      <c r="BA37">
        <v>0</v>
      </c>
      <c r="BB37">
        <f>1-AZ37/BA37</f>
        <v>0</v>
      </c>
      <c r="BC37">
        <v>0</v>
      </c>
      <c r="BD37" t="s">
        <v>437</v>
      </c>
      <c r="BE37" t="s">
        <v>437</v>
      </c>
      <c r="BF37">
        <v>0</v>
      </c>
      <c r="BG37">
        <v>0</v>
      </c>
      <c r="BH37">
        <f>1-BF37/BG37</f>
        <v>0</v>
      </c>
      <c r="BI37">
        <v>0.5</v>
      </c>
      <c r="BJ37">
        <f>DI37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437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DH37">
        <f>$B$11*EG37+$C$11*EH37+$F$11*ES37*(1-EV37)</f>
        <v>0</v>
      </c>
      <c r="DI37">
        <f>DH37*DJ37</f>
        <v>0</v>
      </c>
      <c r="DJ37">
        <f>($B$11*$D$9+$C$11*$D$9+$F$11*((FF37+EX37)/MAX(FF37+EX37+FG37, 0.1)*$I$9+FG37/MAX(FF37+EX37+FG37, 0.1)*$J$9))/($B$11+$C$11+$F$11)</f>
        <v>0</v>
      </c>
      <c r="DK37">
        <f>($B$11*$K$9+$C$11*$K$9+$F$11*((FF37+EX37)/MAX(FF37+EX37+FG37, 0.1)*$P$9+FG37/MAX(FF37+EX37+FG37, 0.1)*$Q$9))/($B$11+$C$11+$F$11)</f>
        <v>0</v>
      </c>
      <c r="DL37">
        <v>1.91</v>
      </c>
      <c r="DM37">
        <v>0.5</v>
      </c>
      <c r="DN37" t="s">
        <v>438</v>
      </c>
      <c r="DO37">
        <v>2</v>
      </c>
      <c r="DP37" t="b">
        <v>1</v>
      </c>
      <c r="DQ37">
        <v>1759246908</v>
      </c>
      <c r="DR37">
        <v>154.1336296296296</v>
      </c>
      <c r="DS37">
        <v>132.9133333333334</v>
      </c>
      <c r="DT37">
        <v>22.50673333333333</v>
      </c>
      <c r="DU37">
        <v>21.60126296296296</v>
      </c>
      <c r="DV37">
        <v>154.0638148148148</v>
      </c>
      <c r="DW37">
        <v>22.29554444444445</v>
      </c>
      <c r="DX37">
        <v>500.0163703703703</v>
      </c>
      <c r="DY37">
        <v>90.93061111111111</v>
      </c>
      <c r="DZ37">
        <v>0.05332771111111111</v>
      </c>
      <c r="EA37">
        <v>29.31761481481481</v>
      </c>
      <c r="EB37">
        <v>30.00207777777778</v>
      </c>
      <c r="EC37">
        <v>999.9000000000001</v>
      </c>
      <c r="ED37">
        <v>0</v>
      </c>
      <c r="EE37">
        <v>0</v>
      </c>
      <c r="EF37">
        <v>10004.79518518519</v>
      </c>
      <c r="EG37">
        <v>0</v>
      </c>
      <c r="EH37">
        <v>12.20222592592592</v>
      </c>
      <c r="EI37">
        <v>21.22033333333333</v>
      </c>
      <c r="EJ37">
        <v>157.6825925925926</v>
      </c>
      <c r="EK37">
        <v>135.8479259259259</v>
      </c>
      <c r="EL37">
        <v>0.9054741851851852</v>
      </c>
      <c r="EM37">
        <v>132.9133333333334</v>
      </c>
      <c r="EN37">
        <v>21.60126296296296</v>
      </c>
      <c r="EO37">
        <v>2.046551481481481</v>
      </c>
      <c r="EP37">
        <v>1.964216296296297</v>
      </c>
      <c r="EQ37">
        <v>17.80915925925926</v>
      </c>
      <c r="ER37">
        <v>17.15878518518518</v>
      </c>
      <c r="ES37">
        <v>2000.002962962963</v>
      </c>
      <c r="ET37">
        <v>0.980003</v>
      </c>
      <c r="EU37">
        <v>0.0199975</v>
      </c>
      <c r="EV37">
        <v>0</v>
      </c>
      <c r="EW37">
        <v>209.674962962963</v>
      </c>
      <c r="EX37">
        <v>5.000560000000001</v>
      </c>
      <c r="EY37">
        <v>4383.104074074075</v>
      </c>
      <c r="EZ37">
        <v>17294.92962962963</v>
      </c>
      <c r="FA37">
        <v>42.07155555555556</v>
      </c>
      <c r="FB37">
        <v>42.57133333333332</v>
      </c>
      <c r="FC37">
        <v>42.10396296296295</v>
      </c>
      <c r="FD37">
        <v>41.59466666666665</v>
      </c>
      <c r="FE37">
        <v>43.02051851851851</v>
      </c>
      <c r="FF37">
        <v>1955.112592592593</v>
      </c>
      <c r="FG37">
        <v>39.9</v>
      </c>
      <c r="FH37">
        <v>0</v>
      </c>
      <c r="FI37">
        <v>1759246929.4</v>
      </c>
      <c r="FJ37">
        <v>0</v>
      </c>
      <c r="FK37">
        <v>209.70428</v>
      </c>
      <c r="FL37">
        <v>6.257999981569065</v>
      </c>
      <c r="FM37">
        <v>125.9353844332334</v>
      </c>
      <c r="FN37">
        <v>4383.6176</v>
      </c>
      <c r="FO37">
        <v>15</v>
      </c>
      <c r="FP37">
        <v>0</v>
      </c>
      <c r="FQ37" t="s">
        <v>439</v>
      </c>
      <c r="FR37">
        <v>1747148579.5</v>
      </c>
      <c r="FS37">
        <v>1747148584.5</v>
      </c>
      <c r="FT37">
        <v>0</v>
      </c>
      <c r="FU37">
        <v>0.162</v>
      </c>
      <c r="FV37">
        <v>-0.001</v>
      </c>
      <c r="FW37">
        <v>0.139</v>
      </c>
      <c r="FX37">
        <v>0.058</v>
      </c>
      <c r="FY37">
        <v>420</v>
      </c>
      <c r="FZ37">
        <v>16</v>
      </c>
      <c r="GA37">
        <v>0.19</v>
      </c>
      <c r="GB37">
        <v>0.02</v>
      </c>
      <c r="GC37">
        <v>21.04356585365854</v>
      </c>
      <c r="GD37">
        <v>3.590222299651594</v>
      </c>
      <c r="GE37">
        <v>0.3552536349926497</v>
      </c>
      <c r="GF37">
        <v>0</v>
      </c>
      <c r="GG37">
        <v>209.3767647058824</v>
      </c>
      <c r="GH37">
        <v>6.216348356282356</v>
      </c>
      <c r="GI37">
        <v>0.624864176244985</v>
      </c>
      <c r="GJ37">
        <v>0</v>
      </c>
      <c r="GK37">
        <v>0.903137243902439</v>
      </c>
      <c r="GL37">
        <v>0.05308766550522971</v>
      </c>
      <c r="GM37">
        <v>0.005477247995028913</v>
      </c>
      <c r="GN37">
        <v>1</v>
      </c>
      <c r="GO37">
        <v>1</v>
      </c>
      <c r="GP37">
        <v>3</v>
      </c>
      <c r="GQ37" t="s">
        <v>463</v>
      </c>
      <c r="GR37">
        <v>3.12709</v>
      </c>
      <c r="GS37">
        <v>2.73104</v>
      </c>
      <c r="GT37">
        <v>0.0316352</v>
      </c>
      <c r="GU37">
        <v>0.0267341</v>
      </c>
      <c r="GV37">
        <v>0.102658</v>
      </c>
      <c r="GW37">
        <v>0.100273</v>
      </c>
      <c r="GX37">
        <v>28972.3</v>
      </c>
      <c r="GY37">
        <v>28279.4</v>
      </c>
      <c r="GZ37">
        <v>30463.3</v>
      </c>
      <c r="HA37">
        <v>29315.2</v>
      </c>
      <c r="HB37">
        <v>37725.3</v>
      </c>
      <c r="HC37">
        <v>34690.8</v>
      </c>
      <c r="HD37">
        <v>46604.2</v>
      </c>
      <c r="HE37">
        <v>43549.9</v>
      </c>
      <c r="HF37">
        <v>1.8128</v>
      </c>
      <c r="HG37">
        <v>1.83505</v>
      </c>
      <c r="HH37">
        <v>0.109874</v>
      </c>
      <c r="HI37">
        <v>0</v>
      </c>
      <c r="HJ37">
        <v>28.2183</v>
      </c>
      <c r="HK37">
        <v>999.9</v>
      </c>
      <c r="HL37">
        <v>56.8</v>
      </c>
      <c r="HM37">
        <v>30.4</v>
      </c>
      <c r="HN37">
        <v>27.2339</v>
      </c>
      <c r="HO37">
        <v>62.8074</v>
      </c>
      <c r="HP37">
        <v>17.1755</v>
      </c>
      <c r="HQ37">
        <v>1</v>
      </c>
      <c r="HR37">
        <v>0.207927</v>
      </c>
      <c r="HS37">
        <v>0.345556</v>
      </c>
      <c r="HT37">
        <v>20.2005</v>
      </c>
      <c r="HU37">
        <v>5.22702</v>
      </c>
      <c r="HV37">
        <v>11.974</v>
      </c>
      <c r="HW37">
        <v>4.97005</v>
      </c>
      <c r="HX37">
        <v>3.2895</v>
      </c>
      <c r="HY37">
        <v>9999</v>
      </c>
      <c r="HZ37">
        <v>9999</v>
      </c>
      <c r="IA37">
        <v>9999</v>
      </c>
      <c r="IB37">
        <v>17.5</v>
      </c>
      <c r="IC37">
        <v>4.97289</v>
      </c>
      <c r="ID37">
        <v>1.87714</v>
      </c>
      <c r="IE37">
        <v>1.87529</v>
      </c>
      <c r="IF37">
        <v>1.87805</v>
      </c>
      <c r="IG37">
        <v>1.87477</v>
      </c>
      <c r="IH37">
        <v>1.87836</v>
      </c>
      <c r="II37">
        <v>1.87546</v>
      </c>
      <c r="IJ37">
        <v>1.87665</v>
      </c>
      <c r="IK37">
        <v>0</v>
      </c>
      <c r="IL37">
        <v>0</v>
      </c>
      <c r="IM37">
        <v>0</v>
      </c>
      <c r="IN37">
        <v>0</v>
      </c>
      <c r="IO37" t="s">
        <v>441</v>
      </c>
      <c r="IP37" t="s">
        <v>442</v>
      </c>
      <c r="IQ37" t="s">
        <v>443</v>
      </c>
      <c r="IR37" t="s">
        <v>443</v>
      </c>
      <c r="IS37" t="s">
        <v>443</v>
      </c>
      <c r="IT37" t="s">
        <v>443</v>
      </c>
      <c r="IU37">
        <v>0</v>
      </c>
      <c r="IV37">
        <v>100</v>
      </c>
      <c r="IW37">
        <v>100</v>
      </c>
      <c r="IX37">
        <v>0.042</v>
      </c>
      <c r="IY37">
        <v>0.2115</v>
      </c>
      <c r="IZ37">
        <v>-0.1222274518627452</v>
      </c>
      <c r="JA37">
        <v>0.001328938755811441</v>
      </c>
      <c r="JB37">
        <v>-5.633165956792918E-07</v>
      </c>
      <c r="JC37">
        <v>2.510553891376428E-10</v>
      </c>
      <c r="JD37">
        <v>-0.04678033270444259</v>
      </c>
      <c r="JE37">
        <v>-0.0009625096320519332</v>
      </c>
      <c r="JF37">
        <v>0.0006953178313022573</v>
      </c>
      <c r="JG37">
        <v>-5.973937232829655E-06</v>
      </c>
      <c r="JH37">
        <v>1</v>
      </c>
      <c r="JI37">
        <v>2112</v>
      </c>
      <c r="JJ37">
        <v>1</v>
      </c>
      <c r="JK37">
        <v>26</v>
      </c>
      <c r="JL37">
        <v>201638.9</v>
      </c>
      <c r="JM37">
        <v>201638.9</v>
      </c>
      <c r="JN37">
        <v>0.373535</v>
      </c>
      <c r="JO37">
        <v>2.57812</v>
      </c>
      <c r="JP37">
        <v>1.39893</v>
      </c>
      <c r="JQ37">
        <v>2.33398</v>
      </c>
      <c r="JR37">
        <v>1.44897</v>
      </c>
      <c r="JS37">
        <v>2.60376</v>
      </c>
      <c r="JT37">
        <v>36.7892</v>
      </c>
      <c r="JU37">
        <v>23.9999</v>
      </c>
      <c r="JV37">
        <v>18</v>
      </c>
      <c r="JW37">
        <v>476.904</v>
      </c>
      <c r="JX37">
        <v>460.496</v>
      </c>
      <c r="JY37">
        <v>27.3143</v>
      </c>
      <c r="JZ37">
        <v>29.8603</v>
      </c>
      <c r="KA37">
        <v>30</v>
      </c>
      <c r="KB37">
        <v>29.5032</v>
      </c>
      <c r="KC37">
        <v>29.5591</v>
      </c>
      <c r="KD37">
        <v>7.50689</v>
      </c>
      <c r="KE37">
        <v>30.0903</v>
      </c>
      <c r="KF37">
        <v>67.07689999999999</v>
      </c>
      <c r="KG37">
        <v>27.3028</v>
      </c>
      <c r="KH37">
        <v>79.2353</v>
      </c>
      <c r="KI37">
        <v>21.616</v>
      </c>
      <c r="KJ37">
        <v>100.713</v>
      </c>
      <c r="KK37">
        <v>100.182</v>
      </c>
    </row>
    <row r="38" spans="1:297">
      <c r="A38">
        <v>22</v>
      </c>
      <c r="B38">
        <v>1759246920.5</v>
      </c>
      <c r="C38">
        <v>104.9000000953674</v>
      </c>
      <c r="D38" t="s">
        <v>486</v>
      </c>
      <c r="E38" t="s">
        <v>487</v>
      </c>
      <c r="F38">
        <v>5</v>
      </c>
      <c r="G38" t="s">
        <v>435</v>
      </c>
      <c r="H38" t="s">
        <v>436</v>
      </c>
      <c r="I38">
        <v>1759246912.714286</v>
      </c>
      <c r="J38">
        <f>(K38)/1000</f>
        <v>0</v>
      </c>
      <c r="K38">
        <f>IF(DP38, AN38, AH38)</f>
        <v>0</v>
      </c>
      <c r="L38">
        <f>IF(DP38, AI38, AG38)</f>
        <v>0</v>
      </c>
      <c r="M38">
        <f>DR38 - IF(AU38&gt;1, L38*DL38*100.0/(AW38), 0)</f>
        <v>0</v>
      </c>
      <c r="N38">
        <f>((T38-J38/2)*M38-L38)/(T38+J38/2)</f>
        <v>0</v>
      </c>
      <c r="O38">
        <f>N38*(DY38+DZ38)/1000.0</f>
        <v>0</v>
      </c>
      <c r="P38">
        <f>(DR38 - IF(AU38&gt;1, L38*DL38*100.0/(AW38), 0))*(DY38+DZ38)/1000.0</f>
        <v>0</v>
      </c>
      <c r="Q38">
        <f>2.0/((1/S38-1/R38)+SIGN(S38)*SQRT((1/S38-1/R38)*(1/S38-1/R38) + 4*DM38/((DM38+1)*(DM38+1))*(2*1/S38*1/R38-1/R38*1/R38)))</f>
        <v>0</v>
      </c>
      <c r="R38">
        <f>IF(LEFT(DN38,1)&lt;&gt;"0",IF(LEFT(DN38,1)="1",3.0,DO38),$D$5+$E$5*(EF38*DY38/($K$5*1000))+$F$5*(EF38*DY38/($K$5*1000))*MAX(MIN(DL38,$J$5),$I$5)*MAX(MIN(DL38,$J$5),$I$5)+$G$5*MAX(MIN(DL38,$J$5),$I$5)*(EF38*DY38/($K$5*1000))+$H$5*(EF38*DY38/($K$5*1000))*(EF38*DY38/($K$5*1000)))</f>
        <v>0</v>
      </c>
      <c r="S38">
        <f>J38*(1000-(1000*0.61365*exp(17.502*W38/(240.97+W38))/(DY38+DZ38)+DT38)/2)/(1000*0.61365*exp(17.502*W38/(240.97+W38))/(DY38+DZ38)-DT38)</f>
        <v>0</v>
      </c>
      <c r="T38">
        <f>1/((DM38+1)/(Q38/1.6)+1/(R38/1.37)) + DM38/((DM38+1)/(Q38/1.6) + DM38/(R38/1.37))</f>
        <v>0</v>
      </c>
      <c r="U38">
        <f>(DH38*DK38)</f>
        <v>0</v>
      </c>
      <c r="V38">
        <f>(EA38+(U38+2*0.95*5.67E-8*(((EA38+$B$7)+273)^4-(EA38+273)^4)-44100*J38)/(1.84*29.3*R38+8*0.95*5.67E-8*(EA38+273)^3))</f>
        <v>0</v>
      </c>
      <c r="W38">
        <f>($C$7*EB38+$D$7*EC38+$E$7*V38)</f>
        <v>0</v>
      </c>
      <c r="X38">
        <f>0.61365*exp(17.502*W38/(240.97+W38))</f>
        <v>0</v>
      </c>
      <c r="Y38">
        <f>(Z38/AA38*100)</f>
        <v>0</v>
      </c>
      <c r="Z38">
        <f>DT38*(DY38+DZ38)/1000</f>
        <v>0</v>
      </c>
      <c r="AA38">
        <f>0.61365*exp(17.502*EA38/(240.97+EA38))</f>
        <v>0</v>
      </c>
      <c r="AB38">
        <f>(X38-DT38*(DY38+DZ38)/1000)</f>
        <v>0</v>
      </c>
      <c r="AC38">
        <f>(-J38*44100)</f>
        <v>0</v>
      </c>
      <c r="AD38">
        <f>2*29.3*R38*0.92*(EA38-W38)</f>
        <v>0</v>
      </c>
      <c r="AE38">
        <f>2*0.95*5.67E-8*(((EA38+$B$7)+273)^4-(W38+273)^4)</f>
        <v>0</v>
      </c>
      <c r="AF38">
        <f>U38+AE38+AC38+AD38</f>
        <v>0</v>
      </c>
      <c r="AG38">
        <f>DX38*AU38*(DS38-DR38*(1000-AU38*DU38)/(1000-AU38*DT38))/(100*DL38)</f>
        <v>0</v>
      </c>
      <c r="AH38">
        <f>1000*DX38*AU38*(DT38-DU38)/(100*DL38*(1000-AU38*DT38))</f>
        <v>0</v>
      </c>
      <c r="AI38">
        <f>(AJ38 - AK38 - DY38*1E3/(8.314*(EA38+273.15)) * AM38/DX38 * AL38) * DX38/(100*DL38) * (1000 - DU38)/1000</f>
        <v>0</v>
      </c>
      <c r="AJ38">
        <v>103.7936796283545</v>
      </c>
      <c r="AK38">
        <v>117.6613999999999</v>
      </c>
      <c r="AL38">
        <v>-3.337987011962565</v>
      </c>
      <c r="AM38">
        <v>65.48348601443384</v>
      </c>
      <c r="AN38">
        <f>(AP38 - AO38 + DY38*1E3/(8.314*(EA38+273.15)) * AR38/DX38 * AQ38) * DX38/(100*DL38) * 1000/(1000 - AP38)</f>
        <v>0</v>
      </c>
      <c r="AO38">
        <v>21.59864768729893</v>
      </c>
      <c r="AP38">
        <v>22.52377393939393</v>
      </c>
      <c r="AQ38">
        <v>1.892765458381174E-05</v>
      </c>
      <c r="AR38">
        <v>121.2419949412862</v>
      </c>
      <c r="AS38">
        <v>5</v>
      </c>
      <c r="AT38">
        <v>1</v>
      </c>
      <c r="AU38">
        <f>IF(AS38*$H$13&gt;=AW38,1.0,(AW38/(AW38-AS38*$H$13)))</f>
        <v>0</v>
      </c>
      <c r="AV38">
        <f>(AU38-1)*100</f>
        <v>0</v>
      </c>
      <c r="AW38">
        <f>MAX(0,($B$13+$C$13*EF38)/(1+$D$13*EF38)*DY38/(EA38+273)*$E$13)</f>
        <v>0</v>
      </c>
      <c r="AX38" t="s">
        <v>437</v>
      </c>
      <c r="AY38" t="s">
        <v>437</v>
      </c>
      <c r="AZ38">
        <v>0</v>
      </c>
      <c r="BA38">
        <v>0</v>
      </c>
      <c r="BB38">
        <f>1-AZ38/BA38</f>
        <v>0</v>
      </c>
      <c r="BC38">
        <v>0</v>
      </c>
      <c r="BD38" t="s">
        <v>437</v>
      </c>
      <c r="BE38" t="s">
        <v>437</v>
      </c>
      <c r="BF38">
        <v>0</v>
      </c>
      <c r="BG38">
        <v>0</v>
      </c>
      <c r="BH38">
        <f>1-BF38/BG38</f>
        <v>0</v>
      </c>
      <c r="BI38">
        <v>0.5</v>
      </c>
      <c r="BJ38">
        <f>DI38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437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DH38">
        <f>$B$11*EG38+$C$11*EH38+$F$11*ES38*(1-EV38)</f>
        <v>0</v>
      </c>
      <c r="DI38">
        <f>DH38*DJ38</f>
        <v>0</v>
      </c>
      <c r="DJ38">
        <f>($B$11*$D$9+$C$11*$D$9+$F$11*((FF38+EX38)/MAX(FF38+EX38+FG38, 0.1)*$I$9+FG38/MAX(FF38+EX38+FG38, 0.1)*$J$9))/($B$11+$C$11+$F$11)</f>
        <v>0</v>
      </c>
      <c r="DK38">
        <f>($B$11*$K$9+$C$11*$K$9+$F$11*((FF38+EX38)/MAX(FF38+EX38+FG38, 0.1)*$P$9+FG38/MAX(FF38+EX38+FG38, 0.1)*$Q$9))/($B$11+$C$11+$F$11)</f>
        <v>0</v>
      </c>
      <c r="DL38">
        <v>1.91</v>
      </c>
      <c r="DM38">
        <v>0.5</v>
      </c>
      <c r="DN38" t="s">
        <v>438</v>
      </c>
      <c r="DO38">
        <v>2</v>
      </c>
      <c r="DP38" t="b">
        <v>1</v>
      </c>
      <c r="DQ38">
        <v>1759246912.714286</v>
      </c>
      <c r="DR38">
        <v>138.7614642857143</v>
      </c>
      <c r="DS38">
        <v>117.2219928571429</v>
      </c>
      <c r="DT38">
        <v>22.51365714285714</v>
      </c>
      <c r="DU38">
        <v>21.60110714285714</v>
      </c>
      <c r="DV38">
        <v>138.7098214285714</v>
      </c>
      <c r="DW38">
        <v>22.30232142857143</v>
      </c>
      <c r="DX38">
        <v>500.0381785714285</v>
      </c>
      <c r="DY38">
        <v>90.92962857142857</v>
      </c>
      <c r="DZ38">
        <v>0.05306018571428572</v>
      </c>
      <c r="EA38">
        <v>29.31973928571429</v>
      </c>
      <c r="EB38">
        <v>30.00303214285714</v>
      </c>
      <c r="EC38">
        <v>999.9000000000002</v>
      </c>
      <c r="ED38">
        <v>0</v>
      </c>
      <c r="EE38">
        <v>0</v>
      </c>
      <c r="EF38">
        <v>10020.74357142857</v>
      </c>
      <c r="EG38">
        <v>0</v>
      </c>
      <c r="EH38">
        <v>12.20673571428571</v>
      </c>
      <c r="EI38">
        <v>21.5395</v>
      </c>
      <c r="EJ38">
        <v>141.9573928571429</v>
      </c>
      <c r="EK38">
        <v>119.8101357142857</v>
      </c>
      <c r="EL38">
        <v>0.9125546785714286</v>
      </c>
      <c r="EM38">
        <v>117.2219928571429</v>
      </c>
      <c r="EN38">
        <v>21.60110714285714</v>
      </c>
      <c r="EO38">
        <v>2.047158214285715</v>
      </c>
      <c r="EP38">
        <v>1.964181071428571</v>
      </c>
      <c r="EQ38">
        <v>17.813875</v>
      </c>
      <c r="ER38">
        <v>17.15850357142857</v>
      </c>
      <c r="ES38">
        <v>2000.01</v>
      </c>
      <c r="ET38">
        <v>0.980003</v>
      </c>
      <c r="EU38">
        <v>0.0199975</v>
      </c>
      <c r="EV38">
        <v>0</v>
      </c>
      <c r="EW38">
        <v>210.2228571428571</v>
      </c>
      <c r="EX38">
        <v>5.000560000000001</v>
      </c>
      <c r="EY38">
        <v>4393.493214285714</v>
      </c>
      <c r="EZ38">
        <v>17294.98214285714</v>
      </c>
      <c r="FA38">
        <v>42.04217857142856</v>
      </c>
      <c r="FB38">
        <v>42.56199999999999</v>
      </c>
      <c r="FC38">
        <v>42.07117857142856</v>
      </c>
      <c r="FD38">
        <v>41.60685714285713</v>
      </c>
      <c r="FE38">
        <v>42.96396428571427</v>
      </c>
      <c r="FF38">
        <v>1955.118928571428</v>
      </c>
      <c r="FG38">
        <v>39.9</v>
      </c>
      <c r="FH38">
        <v>0</v>
      </c>
      <c r="FI38">
        <v>1759246934.2</v>
      </c>
      <c r="FJ38">
        <v>0</v>
      </c>
      <c r="FK38">
        <v>210.26708</v>
      </c>
      <c r="FL38">
        <v>7.178846132694242</v>
      </c>
      <c r="FM38">
        <v>134.7415384521972</v>
      </c>
      <c r="FN38">
        <v>4394.1332</v>
      </c>
      <c r="FO38">
        <v>15</v>
      </c>
      <c r="FP38">
        <v>0</v>
      </c>
      <c r="FQ38" t="s">
        <v>439</v>
      </c>
      <c r="FR38">
        <v>1747148579.5</v>
      </c>
      <c r="FS38">
        <v>1747148584.5</v>
      </c>
      <c r="FT38">
        <v>0</v>
      </c>
      <c r="FU38">
        <v>0.162</v>
      </c>
      <c r="FV38">
        <v>-0.001</v>
      </c>
      <c r="FW38">
        <v>0.139</v>
      </c>
      <c r="FX38">
        <v>0.058</v>
      </c>
      <c r="FY38">
        <v>420</v>
      </c>
      <c r="FZ38">
        <v>16</v>
      </c>
      <c r="GA38">
        <v>0.19</v>
      </c>
      <c r="GB38">
        <v>0.02</v>
      </c>
      <c r="GC38">
        <v>21.30615609756097</v>
      </c>
      <c r="GD38">
        <v>3.894317770034808</v>
      </c>
      <c r="GE38">
        <v>0.3866403598031037</v>
      </c>
      <c r="GF38">
        <v>0</v>
      </c>
      <c r="GG38">
        <v>209.8327647058824</v>
      </c>
      <c r="GH38">
        <v>6.679419398645694</v>
      </c>
      <c r="GI38">
        <v>0.6756137975650041</v>
      </c>
      <c r="GJ38">
        <v>0</v>
      </c>
      <c r="GK38">
        <v>0.9077436097560975</v>
      </c>
      <c r="GL38">
        <v>0.07634138675958207</v>
      </c>
      <c r="GM38">
        <v>0.007916090168449748</v>
      </c>
      <c r="GN38">
        <v>1</v>
      </c>
      <c r="GO38">
        <v>1</v>
      </c>
      <c r="GP38">
        <v>3</v>
      </c>
      <c r="GQ38" t="s">
        <v>463</v>
      </c>
      <c r="GR38">
        <v>3.12736</v>
      </c>
      <c r="GS38">
        <v>2.73047</v>
      </c>
      <c r="GT38">
        <v>0.027889</v>
      </c>
      <c r="GU38">
        <v>0.0227867</v>
      </c>
      <c r="GV38">
        <v>0.102674</v>
      </c>
      <c r="GW38">
        <v>0.100234</v>
      </c>
      <c r="GX38">
        <v>29083.9</v>
      </c>
      <c r="GY38">
        <v>28393.6</v>
      </c>
      <c r="GZ38">
        <v>30462.9</v>
      </c>
      <c r="HA38">
        <v>29314.7</v>
      </c>
      <c r="HB38">
        <v>37723.8</v>
      </c>
      <c r="HC38">
        <v>34691.5</v>
      </c>
      <c r="HD38">
        <v>46603.5</v>
      </c>
      <c r="HE38">
        <v>43549.2</v>
      </c>
      <c r="HF38">
        <v>1.81313</v>
      </c>
      <c r="HG38">
        <v>1.8347</v>
      </c>
      <c r="HH38">
        <v>0.108466</v>
      </c>
      <c r="HI38">
        <v>0</v>
      </c>
      <c r="HJ38">
        <v>28.2204</v>
      </c>
      <c r="HK38">
        <v>999.9</v>
      </c>
      <c r="HL38">
        <v>56.8</v>
      </c>
      <c r="HM38">
        <v>30.4</v>
      </c>
      <c r="HN38">
        <v>27.2331</v>
      </c>
      <c r="HO38">
        <v>62.9074</v>
      </c>
      <c r="HP38">
        <v>16.863</v>
      </c>
      <c r="HQ38">
        <v>1</v>
      </c>
      <c r="HR38">
        <v>0.208196</v>
      </c>
      <c r="HS38">
        <v>0.344589</v>
      </c>
      <c r="HT38">
        <v>20.2006</v>
      </c>
      <c r="HU38">
        <v>5.22642</v>
      </c>
      <c r="HV38">
        <v>11.974</v>
      </c>
      <c r="HW38">
        <v>4.97</v>
      </c>
      <c r="HX38">
        <v>3.2895</v>
      </c>
      <c r="HY38">
        <v>9999</v>
      </c>
      <c r="HZ38">
        <v>9999</v>
      </c>
      <c r="IA38">
        <v>9999</v>
      </c>
      <c r="IB38">
        <v>17.5</v>
      </c>
      <c r="IC38">
        <v>4.9729</v>
      </c>
      <c r="ID38">
        <v>1.87714</v>
      </c>
      <c r="IE38">
        <v>1.87526</v>
      </c>
      <c r="IF38">
        <v>1.87805</v>
      </c>
      <c r="IG38">
        <v>1.87475</v>
      </c>
      <c r="IH38">
        <v>1.87836</v>
      </c>
      <c r="II38">
        <v>1.87546</v>
      </c>
      <c r="IJ38">
        <v>1.87662</v>
      </c>
      <c r="IK38">
        <v>0</v>
      </c>
      <c r="IL38">
        <v>0</v>
      </c>
      <c r="IM38">
        <v>0</v>
      </c>
      <c r="IN38">
        <v>0</v>
      </c>
      <c r="IO38" t="s">
        <v>441</v>
      </c>
      <c r="IP38" t="s">
        <v>442</v>
      </c>
      <c r="IQ38" t="s">
        <v>443</v>
      </c>
      <c r="IR38" t="s">
        <v>443</v>
      </c>
      <c r="IS38" t="s">
        <v>443</v>
      </c>
      <c r="IT38" t="s">
        <v>443</v>
      </c>
      <c r="IU38">
        <v>0</v>
      </c>
      <c r="IV38">
        <v>100</v>
      </c>
      <c r="IW38">
        <v>100</v>
      </c>
      <c r="IX38">
        <v>0.022</v>
      </c>
      <c r="IY38">
        <v>0.2116</v>
      </c>
      <c r="IZ38">
        <v>-0.1222274518627452</v>
      </c>
      <c r="JA38">
        <v>0.001328938755811441</v>
      </c>
      <c r="JB38">
        <v>-5.633165956792918E-07</v>
      </c>
      <c r="JC38">
        <v>2.510553891376428E-10</v>
      </c>
      <c r="JD38">
        <v>-0.04678033270444259</v>
      </c>
      <c r="JE38">
        <v>-0.0009625096320519332</v>
      </c>
      <c r="JF38">
        <v>0.0006953178313022573</v>
      </c>
      <c r="JG38">
        <v>-5.973937232829655E-06</v>
      </c>
      <c r="JH38">
        <v>1</v>
      </c>
      <c r="JI38">
        <v>2112</v>
      </c>
      <c r="JJ38">
        <v>1</v>
      </c>
      <c r="JK38">
        <v>26</v>
      </c>
      <c r="JL38">
        <v>201639</v>
      </c>
      <c r="JM38">
        <v>201638.9</v>
      </c>
      <c r="JN38">
        <v>0.332031</v>
      </c>
      <c r="JO38">
        <v>2.59521</v>
      </c>
      <c r="JP38">
        <v>1.39893</v>
      </c>
      <c r="JQ38">
        <v>2.33398</v>
      </c>
      <c r="JR38">
        <v>1.44897</v>
      </c>
      <c r="JS38">
        <v>2.49634</v>
      </c>
      <c r="JT38">
        <v>36.7892</v>
      </c>
      <c r="JU38">
        <v>23.9912</v>
      </c>
      <c r="JV38">
        <v>18</v>
      </c>
      <c r="JW38">
        <v>477.097</v>
      </c>
      <c r="JX38">
        <v>460.272</v>
      </c>
      <c r="JY38">
        <v>27.301</v>
      </c>
      <c r="JZ38">
        <v>29.8619</v>
      </c>
      <c r="KA38">
        <v>30.0002</v>
      </c>
      <c r="KB38">
        <v>29.5054</v>
      </c>
      <c r="KC38">
        <v>29.5595</v>
      </c>
      <c r="KD38">
        <v>6.67818</v>
      </c>
      <c r="KE38">
        <v>30.0903</v>
      </c>
      <c r="KF38">
        <v>67.07689999999999</v>
      </c>
      <c r="KG38">
        <v>27.2969</v>
      </c>
      <c r="KH38">
        <v>65.8665</v>
      </c>
      <c r="KI38">
        <v>21.616</v>
      </c>
      <c r="KJ38">
        <v>100.712</v>
      </c>
      <c r="KK38">
        <v>100.18</v>
      </c>
    </row>
    <row r="39" spans="1:297">
      <c r="A39">
        <v>23</v>
      </c>
      <c r="B39">
        <v>1759246925.5</v>
      </c>
      <c r="C39">
        <v>109.9000000953674</v>
      </c>
      <c r="D39" t="s">
        <v>488</v>
      </c>
      <c r="E39" t="s">
        <v>489</v>
      </c>
      <c r="F39">
        <v>5</v>
      </c>
      <c r="G39" t="s">
        <v>435</v>
      </c>
      <c r="H39" t="s">
        <v>436</v>
      </c>
      <c r="I39">
        <v>1759246918</v>
      </c>
      <c r="J39">
        <f>(K39)/1000</f>
        <v>0</v>
      </c>
      <c r="K39">
        <f>IF(DP39, AN39, AH39)</f>
        <v>0</v>
      </c>
      <c r="L39">
        <f>IF(DP39, AI39, AG39)</f>
        <v>0</v>
      </c>
      <c r="M39">
        <f>DR39 - IF(AU39&gt;1, L39*DL39*100.0/(AW39), 0)</f>
        <v>0</v>
      </c>
      <c r="N39">
        <f>((T39-J39/2)*M39-L39)/(T39+J39/2)</f>
        <v>0</v>
      </c>
      <c r="O39">
        <f>N39*(DY39+DZ39)/1000.0</f>
        <v>0</v>
      </c>
      <c r="P39">
        <f>(DR39 - IF(AU39&gt;1, L39*DL39*100.0/(AW39), 0))*(DY39+DZ39)/1000.0</f>
        <v>0</v>
      </c>
      <c r="Q39">
        <f>2.0/((1/S39-1/R39)+SIGN(S39)*SQRT((1/S39-1/R39)*(1/S39-1/R39) + 4*DM39/((DM39+1)*(DM39+1))*(2*1/S39*1/R39-1/R39*1/R39)))</f>
        <v>0</v>
      </c>
      <c r="R39">
        <f>IF(LEFT(DN39,1)&lt;&gt;"0",IF(LEFT(DN39,1)="1",3.0,DO39),$D$5+$E$5*(EF39*DY39/($K$5*1000))+$F$5*(EF39*DY39/($K$5*1000))*MAX(MIN(DL39,$J$5),$I$5)*MAX(MIN(DL39,$J$5),$I$5)+$G$5*MAX(MIN(DL39,$J$5),$I$5)*(EF39*DY39/($K$5*1000))+$H$5*(EF39*DY39/($K$5*1000))*(EF39*DY39/($K$5*1000)))</f>
        <v>0</v>
      </c>
      <c r="S39">
        <f>J39*(1000-(1000*0.61365*exp(17.502*W39/(240.97+W39))/(DY39+DZ39)+DT39)/2)/(1000*0.61365*exp(17.502*W39/(240.97+W39))/(DY39+DZ39)-DT39)</f>
        <v>0</v>
      </c>
      <c r="T39">
        <f>1/((DM39+1)/(Q39/1.6)+1/(R39/1.37)) + DM39/((DM39+1)/(Q39/1.6) + DM39/(R39/1.37))</f>
        <v>0</v>
      </c>
      <c r="U39">
        <f>(DH39*DK39)</f>
        <v>0</v>
      </c>
      <c r="V39">
        <f>(EA39+(U39+2*0.95*5.67E-8*(((EA39+$B$7)+273)^4-(EA39+273)^4)-44100*J39)/(1.84*29.3*R39+8*0.95*5.67E-8*(EA39+273)^3))</f>
        <v>0</v>
      </c>
      <c r="W39">
        <f>($C$7*EB39+$D$7*EC39+$E$7*V39)</f>
        <v>0</v>
      </c>
      <c r="X39">
        <f>0.61365*exp(17.502*W39/(240.97+W39))</f>
        <v>0</v>
      </c>
      <c r="Y39">
        <f>(Z39/AA39*100)</f>
        <v>0</v>
      </c>
      <c r="Z39">
        <f>DT39*(DY39+DZ39)/1000</f>
        <v>0</v>
      </c>
      <c r="AA39">
        <f>0.61365*exp(17.502*EA39/(240.97+EA39))</f>
        <v>0</v>
      </c>
      <c r="AB39">
        <f>(X39-DT39*(DY39+DZ39)/1000)</f>
        <v>0</v>
      </c>
      <c r="AC39">
        <f>(-J39*44100)</f>
        <v>0</v>
      </c>
      <c r="AD39">
        <f>2*29.3*R39*0.92*(EA39-W39)</f>
        <v>0</v>
      </c>
      <c r="AE39">
        <f>2*0.95*5.67E-8*(((EA39+$B$7)+273)^4-(W39+273)^4)</f>
        <v>0</v>
      </c>
      <c r="AF39">
        <f>U39+AE39+AC39+AD39</f>
        <v>0</v>
      </c>
      <c r="AG39">
        <f>DX39*AU39*(DS39-DR39*(1000-AU39*DU39)/(1000-AU39*DT39))/(100*DL39)</f>
        <v>0</v>
      </c>
      <c r="AH39">
        <f>1000*DX39*AU39*(DT39-DU39)/(100*DL39*(1000-AU39*DT39))</f>
        <v>0</v>
      </c>
      <c r="AI39">
        <f>(AJ39 - AK39 - DY39*1E3/(8.314*(EA39+273.15)) * AM39/DX39 * AL39) * DX39/(100*DL39) * (1000 - DU39)/1000</f>
        <v>0</v>
      </c>
      <c r="AJ39">
        <v>86.83339229215821</v>
      </c>
      <c r="AK39">
        <v>100.9748060606061</v>
      </c>
      <c r="AL39">
        <v>-3.337549509074696</v>
      </c>
      <c r="AM39">
        <v>65.48348601443384</v>
      </c>
      <c r="AN39">
        <f>(AP39 - AO39 + DY39*1E3/(8.314*(EA39+273.15)) * AR39/DX39 * AQ39) * DX39/(100*DL39) * 1000/(1000 - AP39)</f>
        <v>0</v>
      </c>
      <c r="AO39">
        <v>21.58864050324909</v>
      </c>
      <c r="AP39">
        <v>22.52325878787878</v>
      </c>
      <c r="AQ39">
        <v>-1.63639007801818E-06</v>
      </c>
      <c r="AR39">
        <v>121.2419949412862</v>
      </c>
      <c r="AS39">
        <v>5</v>
      </c>
      <c r="AT39">
        <v>1</v>
      </c>
      <c r="AU39">
        <f>IF(AS39*$H$13&gt;=AW39,1.0,(AW39/(AW39-AS39*$H$13)))</f>
        <v>0</v>
      </c>
      <c r="AV39">
        <f>(AU39-1)*100</f>
        <v>0</v>
      </c>
      <c r="AW39">
        <f>MAX(0,($B$13+$C$13*EF39)/(1+$D$13*EF39)*DY39/(EA39+273)*$E$13)</f>
        <v>0</v>
      </c>
      <c r="AX39" t="s">
        <v>437</v>
      </c>
      <c r="AY39" t="s">
        <v>437</v>
      </c>
      <c r="AZ39">
        <v>0</v>
      </c>
      <c r="BA39">
        <v>0</v>
      </c>
      <c r="BB39">
        <f>1-AZ39/BA39</f>
        <v>0</v>
      </c>
      <c r="BC39">
        <v>0</v>
      </c>
      <c r="BD39" t="s">
        <v>437</v>
      </c>
      <c r="BE39" t="s">
        <v>437</v>
      </c>
      <c r="BF39">
        <v>0</v>
      </c>
      <c r="BG39">
        <v>0</v>
      </c>
      <c r="BH39">
        <f>1-BF39/BG39</f>
        <v>0</v>
      </c>
      <c r="BI39">
        <v>0.5</v>
      </c>
      <c r="BJ39">
        <f>DI39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437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DH39">
        <f>$B$11*EG39+$C$11*EH39+$F$11*ES39*(1-EV39)</f>
        <v>0</v>
      </c>
      <c r="DI39">
        <f>DH39*DJ39</f>
        <v>0</v>
      </c>
      <c r="DJ39">
        <f>($B$11*$D$9+$C$11*$D$9+$F$11*((FF39+EX39)/MAX(FF39+EX39+FG39, 0.1)*$I$9+FG39/MAX(FF39+EX39+FG39, 0.1)*$J$9))/($B$11+$C$11+$F$11)</f>
        <v>0</v>
      </c>
      <c r="DK39">
        <f>($B$11*$K$9+$C$11*$K$9+$F$11*((FF39+EX39)/MAX(FF39+EX39+FG39, 0.1)*$P$9+FG39/MAX(FF39+EX39+FG39, 0.1)*$Q$9))/($B$11+$C$11+$F$11)</f>
        <v>0</v>
      </c>
      <c r="DL39">
        <v>1.91</v>
      </c>
      <c r="DM39">
        <v>0.5</v>
      </c>
      <c r="DN39" t="s">
        <v>438</v>
      </c>
      <c r="DO39">
        <v>2</v>
      </c>
      <c r="DP39" t="b">
        <v>1</v>
      </c>
      <c r="DQ39">
        <v>1759246918</v>
      </c>
      <c r="DR39">
        <v>121.5314666666666</v>
      </c>
      <c r="DS39">
        <v>99.62618148148148</v>
      </c>
      <c r="DT39">
        <v>22.51982962962963</v>
      </c>
      <c r="DU39">
        <v>21.59658518518518</v>
      </c>
      <c r="DV39">
        <v>121.5002925925926</v>
      </c>
      <c r="DW39">
        <v>22.30837407407407</v>
      </c>
      <c r="DX39">
        <v>500.0217407407408</v>
      </c>
      <c r="DY39">
        <v>90.92882222222222</v>
      </c>
      <c r="DZ39">
        <v>0.05305144444444444</v>
      </c>
      <c r="EA39">
        <v>29.32191481481481</v>
      </c>
      <c r="EB39">
        <v>29.99835185185184</v>
      </c>
      <c r="EC39">
        <v>999.9000000000001</v>
      </c>
      <c r="ED39">
        <v>0</v>
      </c>
      <c r="EE39">
        <v>0</v>
      </c>
      <c r="EF39">
        <v>10012.94148148148</v>
      </c>
      <c r="EG39">
        <v>0</v>
      </c>
      <c r="EH39">
        <v>12.20935555555555</v>
      </c>
      <c r="EI39">
        <v>21.90526666666667</v>
      </c>
      <c r="EJ39">
        <v>124.3313703703704</v>
      </c>
      <c r="EK39">
        <v>101.8254444444444</v>
      </c>
      <c r="EL39">
        <v>0.9232507777777776</v>
      </c>
      <c r="EM39">
        <v>99.62618148148148</v>
      </c>
      <c r="EN39">
        <v>21.59658518518518</v>
      </c>
      <c r="EO39">
        <v>2.047701481481481</v>
      </c>
      <c r="EP39">
        <v>1.963751481481482</v>
      </c>
      <c r="EQ39">
        <v>17.81808518518519</v>
      </c>
      <c r="ER39">
        <v>17.15505555555556</v>
      </c>
      <c r="ES39">
        <v>2000.017037037037</v>
      </c>
      <c r="ET39">
        <v>0.980003</v>
      </c>
      <c r="EU39">
        <v>0.0199975</v>
      </c>
      <c r="EV39">
        <v>0</v>
      </c>
      <c r="EW39">
        <v>210.8740740740741</v>
      </c>
      <c r="EX39">
        <v>5.000560000000001</v>
      </c>
      <c r="EY39">
        <v>4405.782222222222</v>
      </c>
      <c r="EZ39">
        <v>17295.04444444444</v>
      </c>
      <c r="FA39">
        <v>42.04611111111111</v>
      </c>
      <c r="FB39">
        <v>42.5574074074074</v>
      </c>
      <c r="FC39">
        <v>42.06918518518518</v>
      </c>
      <c r="FD39">
        <v>41.63162962962961</v>
      </c>
      <c r="FE39">
        <v>42.96266666666666</v>
      </c>
      <c r="FF39">
        <v>1955.125555555555</v>
      </c>
      <c r="FG39">
        <v>39.9</v>
      </c>
      <c r="FH39">
        <v>0</v>
      </c>
      <c r="FI39">
        <v>1759246939.6</v>
      </c>
      <c r="FJ39">
        <v>0</v>
      </c>
      <c r="FK39">
        <v>210.8999615384615</v>
      </c>
      <c r="FL39">
        <v>7.508957254034214</v>
      </c>
      <c r="FM39">
        <v>147.0153845979213</v>
      </c>
      <c r="FN39">
        <v>4406.059230769231</v>
      </c>
      <c r="FO39">
        <v>15</v>
      </c>
      <c r="FP39">
        <v>0</v>
      </c>
      <c r="FQ39" t="s">
        <v>439</v>
      </c>
      <c r="FR39">
        <v>1747148579.5</v>
      </c>
      <c r="FS39">
        <v>1747148584.5</v>
      </c>
      <c r="FT39">
        <v>0</v>
      </c>
      <c r="FU39">
        <v>0.162</v>
      </c>
      <c r="FV39">
        <v>-0.001</v>
      </c>
      <c r="FW39">
        <v>0.139</v>
      </c>
      <c r="FX39">
        <v>0.058</v>
      </c>
      <c r="FY39">
        <v>420</v>
      </c>
      <c r="FZ39">
        <v>16</v>
      </c>
      <c r="GA39">
        <v>0.19</v>
      </c>
      <c r="GB39">
        <v>0.02</v>
      </c>
      <c r="GC39">
        <v>21.6782125</v>
      </c>
      <c r="GD39">
        <v>4.188122701688522</v>
      </c>
      <c r="GE39">
        <v>0.4043839630768635</v>
      </c>
      <c r="GF39">
        <v>0</v>
      </c>
      <c r="GG39">
        <v>210.4564117647059</v>
      </c>
      <c r="GH39">
        <v>7.246539330688739</v>
      </c>
      <c r="GI39">
        <v>0.7380780334022981</v>
      </c>
      <c r="GJ39">
        <v>0</v>
      </c>
      <c r="GK39">
        <v>0.91710855</v>
      </c>
      <c r="GL39">
        <v>0.1217422288930574</v>
      </c>
      <c r="GM39">
        <v>0.01193872411514312</v>
      </c>
      <c r="GN39">
        <v>0</v>
      </c>
      <c r="GO39">
        <v>0</v>
      </c>
      <c r="GP39">
        <v>3</v>
      </c>
      <c r="GQ39" t="s">
        <v>490</v>
      </c>
      <c r="GR39">
        <v>3.12711</v>
      </c>
      <c r="GS39">
        <v>2.73095</v>
      </c>
      <c r="GT39">
        <v>0.0240662</v>
      </c>
      <c r="GU39">
        <v>0.0187486</v>
      </c>
      <c r="GV39">
        <v>0.102673</v>
      </c>
      <c r="GW39">
        <v>0.100226</v>
      </c>
      <c r="GX39">
        <v>29198.6</v>
      </c>
      <c r="GY39">
        <v>28510.4</v>
      </c>
      <c r="GZ39">
        <v>30463.3</v>
      </c>
      <c r="HA39">
        <v>29314.2</v>
      </c>
      <c r="HB39">
        <v>37724.2</v>
      </c>
      <c r="HC39">
        <v>34691.2</v>
      </c>
      <c r="HD39">
        <v>46604.4</v>
      </c>
      <c r="HE39">
        <v>43548.8</v>
      </c>
      <c r="HF39">
        <v>1.81245</v>
      </c>
      <c r="HG39">
        <v>1.83512</v>
      </c>
      <c r="HH39">
        <v>0.108968</v>
      </c>
      <c r="HI39">
        <v>0</v>
      </c>
      <c r="HJ39">
        <v>28.221</v>
      </c>
      <c r="HK39">
        <v>999.9</v>
      </c>
      <c r="HL39">
        <v>56.8</v>
      </c>
      <c r="HM39">
        <v>30.4</v>
      </c>
      <c r="HN39">
        <v>27.2315</v>
      </c>
      <c r="HO39">
        <v>62.8274</v>
      </c>
      <c r="HP39">
        <v>16.9111</v>
      </c>
      <c r="HQ39">
        <v>1</v>
      </c>
      <c r="HR39">
        <v>0.20812</v>
      </c>
      <c r="HS39">
        <v>0.30878</v>
      </c>
      <c r="HT39">
        <v>20.2008</v>
      </c>
      <c r="HU39">
        <v>5.22657</v>
      </c>
      <c r="HV39">
        <v>11.974</v>
      </c>
      <c r="HW39">
        <v>4.9701</v>
      </c>
      <c r="HX39">
        <v>3.28953</v>
      </c>
      <c r="HY39">
        <v>9999</v>
      </c>
      <c r="HZ39">
        <v>9999</v>
      </c>
      <c r="IA39">
        <v>9999</v>
      </c>
      <c r="IB39">
        <v>17.5</v>
      </c>
      <c r="IC39">
        <v>4.97291</v>
      </c>
      <c r="ID39">
        <v>1.87714</v>
      </c>
      <c r="IE39">
        <v>1.87529</v>
      </c>
      <c r="IF39">
        <v>1.87805</v>
      </c>
      <c r="IG39">
        <v>1.8748</v>
      </c>
      <c r="IH39">
        <v>1.87836</v>
      </c>
      <c r="II39">
        <v>1.87546</v>
      </c>
      <c r="IJ39">
        <v>1.87665</v>
      </c>
      <c r="IK39">
        <v>0</v>
      </c>
      <c r="IL39">
        <v>0</v>
      </c>
      <c r="IM39">
        <v>0</v>
      </c>
      <c r="IN39">
        <v>0</v>
      </c>
      <c r="IO39" t="s">
        <v>441</v>
      </c>
      <c r="IP39" t="s">
        <v>442</v>
      </c>
      <c r="IQ39" t="s">
        <v>443</v>
      </c>
      <c r="IR39" t="s">
        <v>443</v>
      </c>
      <c r="IS39" t="s">
        <v>443</v>
      </c>
      <c r="IT39" t="s">
        <v>443</v>
      </c>
      <c r="IU39">
        <v>0</v>
      </c>
      <c r="IV39">
        <v>100</v>
      </c>
      <c r="IW39">
        <v>100</v>
      </c>
      <c r="IX39">
        <v>0.002</v>
      </c>
      <c r="IY39">
        <v>0.2115</v>
      </c>
      <c r="IZ39">
        <v>-0.1222274518627452</v>
      </c>
      <c r="JA39">
        <v>0.001328938755811441</v>
      </c>
      <c r="JB39">
        <v>-5.633165956792918E-07</v>
      </c>
      <c r="JC39">
        <v>2.510553891376428E-10</v>
      </c>
      <c r="JD39">
        <v>-0.04678033270444259</v>
      </c>
      <c r="JE39">
        <v>-0.0009625096320519332</v>
      </c>
      <c r="JF39">
        <v>0.0006953178313022573</v>
      </c>
      <c r="JG39">
        <v>-5.973937232829655E-06</v>
      </c>
      <c r="JH39">
        <v>1</v>
      </c>
      <c r="JI39">
        <v>2112</v>
      </c>
      <c r="JJ39">
        <v>1</v>
      </c>
      <c r="JK39">
        <v>26</v>
      </c>
      <c r="JL39">
        <v>201639.1</v>
      </c>
      <c r="JM39">
        <v>201639</v>
      </c>
      <c r="JN39">
        <v>0.294189</v>
      </c>
      <c r="JO39">
        <v>2.59277</v>
      </c>
      <c r="JP39">
        <v>1.39893</v>
      </c>
      <c r="JQ39">
        <v>2.33398</v>
      </c>
      <c r="JR39">
        <v>1.44897</v>
      </c>
      <c r="JS39">
        <v>2.52563</v>
      </c>
      <c r="JT39">
        <v>36.7892</v>
      </c>
      <c r="JU39">
        <v>23.9999</v>
      </c>
      <c r="JV39">
        <v>18</v>
      </c>
      <c r="JW39">
        <v>476.729</v>
      </c>
      <c r="JX39">
        <v>460.564</v>
      </c>
      <c r="JY39">
        <v>27.2962</v>
      </c>
      <c r="JZ39">
        <v>29.8619</v>
      </c>
      <c r="KA39">
        <v>30.0001</v>
      </c>
      <c r="KB39">
        <v>29.5058</v>
      </c>
      <c r="KC39">
        <v>29.5617</v>
      </c>
      <c r="KD39">
        <v>5.92649</v>
      </c>
      <c r="KE39">
        <v>30.0903</v>
      </c>
      <c r="KF39">
        <v>67.07689999999999</v>
      </c>
      <c r="KG39">
        <v>27.3005</v>
      </c>
      <c r="KH39">
        <v>45.8306</v>
      </c>
      <c r="KI39">
        <v>21.616</v>
      </c>
      <c r="KJ39">
        <v>100.713</v>
      </c>
      <c r="KK39">
        <v>100.179</v>
      </c>
    </row>
    <row r="40" spans="1:297">
      <c r="A40">
        <v>24</v>
      </c>
      <c r="B40">
        <v>1759246930.5</v>
      </c>
      <c r="C40">
        <v>114.9000000953674</v>
      </c>
      <c r="D40" t="s">
        <v>491</v>
      </c>
      <c r="E40" t="s">
        <v>492</v>
      </c>
      <c r="F40">
        <v>5</v>
      </c>
      <c r="G40" t="s">
        <v>435</v>
      </c>
      <c r="H40" t="s">
        <v>436</v>
      </c>
      <c r="I40">
        <v>1759246922.714286</v>
      </c>
      <c r="J40">
        <f>(K40)/1000</f>
        <v>0</v>
      </c>
      <c r="K40">
        <f>IF(DP40, AN40, AH40)</f>
        <v>0</v>
      </c>
      <c r="L40">
        <f>IF(DP40, AI40, AG40)</f>
        <v>0</v>
      </c>
      <c r="M40">
        <f>DR40 - IF(AU40&gt;1, L40*DL40*100.0/(AW40), 0)</f>
        <v>0</v>
      </c>
      <c r="N40">
        <f>((T40-J40/2)*M40-L40)/(T40+J40/2)</f>
        <v>0</v>
      </c>
      <c r="O40">
        <f>N40*(DY40+DZ40)/1000.0</f>
        <v>0</v>
      </c>
      <c r="P40">
        <f>(DR40 - IF(AU40&gt;1, L40*DL40*100.0/(AW40), 0))*(DY40+DZ40)/1000.0</f>
        <v>0</v>
      </c>
      <c r="Q40">
        <f>2.0/((1/S40-1/R40)+SIGN(S40)*SQRT((1/S40-1/R40)*(1/S40-1/R40) + 4*DM40/((DM40+1)*(DM40+1))*(2*1/S40*1/R40-1/R40*1/R40)))</f>
        <v>0</v>
      </c>
      <c r="R40">
        <f>IF(LEFT(DN40,1)&lt;&gt;"0",IF(LEFT(DN40,1)="1",3.0,DO40),$D$5+$E$5*(EF40*DY40/($K$5*1000))+$F$5*(EF40*DY40/($K$5*1000))*MAX(MIN(DL40,$J$5),$I$5)*MAX(MIN(DL40,$J$5),$I$5)+$G$5*MAX(MIN(DL40,$J$5),$I$5)*(EF40*DY40/($K$5*1000))+$H$5*(EF40*DY40/($K$5*1000))*(EF40*DY40/($K$5*1000)))</f>
        <v>0</v>
      </c>
      <c r="S40">
        <f>J40*(1000-(1000*0.61365*exp(17.502*W40/(240.97+W40))/(DY40+DZ40)+DT40)/2)/(1000*0.61365*exp(17.502*W40/(240.97+W40))/(DY40+DZ40)-DT40)</f>
        <v>0</v>
      </c>
      <c r="T40">
        <f>1/((DM40+1)/(Q40/1.6)+1/(R40/1.37)) + DM40/((DM40+1)/(Q40/1.6) + DM40/(R40/1.37))</f>
        <v>0</v>
      </c>
      <c r="U40">
        <f>(DH40*DK40)</f>
        <v>0</v>
      </c>
      <c r="V40">
        <f>(EA40+(U40+2*0.95*5.67E-8*(((EA40+$B$7)+273)^4-(EA40+273)^4)-44100*J40)/(1.84*29.3*R40+8*0.95*5.67E-8*(EA40+273)^3))</f>
        <v>0</v>
      </c>
      <c r="W40">
        <f>($C$7*EB40+$D$7*EC40+$E$7*V40)</f>
        <v>0</v>
      </c>
      <c r="X40">
        <f>0.61365*exp(17.502*W40/(240.97+W40))</f>
        <v>0</v>
      </c>
      <c r="Y40">
        <f>(Z40/AA40*100)</f>
        <v>0</v>
      </c>
      <c r="Z40">
        <f>DT40*(DY40+DZ40)/1000</f>
        <v>0</v>
      </c>
      <c r="AA40">
        <f>0.61365*exp(17.502*EA40/(240.97+EA40))</f>
        <v>0</v>
      </c>
      <c r="AB40">
        <f>(X40-DT40*(DY40+DZ40)/1000)</f>
        <v>0</v>
      </c>
      <c r="AC40">
        <f>(-J40*44100)</f>
        <v>0</v>
      </c>
      <c r="AD40">
        <f>2*29.3*R40*0.92*(EA40-W40)</f>
        <v>0</v>
      </c>
      <c r="AE40">
        <f>2*0.95*5.67E-8*(((EA40+$B$7)+273)^4-(W40+273)^4)</f>
        <v>0</v>
      </c>
      <c r="AF40">
        <f>U40+AE40+AC40+AD40</f>
        <v>0</v>
      </c>
      <c r="AG40">
        <f>DX40*AU40*(DS40-DR40*(1000-AU40*DU40)/(1000-AU40*DT40))/(100*DL40)</f>
        <v>0</v>
      </c>
      <c r="AH40">
        <f>1000*DX40*AU40*(DT40-DU40)/(100*DL40*(1000-AU40*DT40))</f>
        <v>0</v>
      </c>
      <c r="AI40">
        <f>(AJ40 - AK40 - DY40*1E3/(8.314*(EA40+273.15)) * AM40/DX40 * AL40) * DX40/(100*DL40) * (1000 - DU40)/1000</f>
        <v>0</v>
      </c>
      <c r="AJ40">
        <v>69.72774273056029</v>
      </c>
      <c r="AK40">
        <v>84.30114666666661</v>
      </c>
      <c r="AL40">
        <v>-3.333552705758965</v>
      </c>
      <c r="AM40">
        <v>65.48348601443384</v>
      </c>
      <c r="AN40">
        <f>(AP40 - AO40 + DY40*1E3/(8.314*(EA40+273.15)) * AR40/DX40 * AQ40) * DX40/(100*DL40) * 1000/(1000 - AP40)</f>
        <v>0</v>
      </c>
      <c r="AO40">
        <v>21.58996771586982</v>
      </c>
      <c r="AP40">
        <v>22.52755575757575</v>
      </c>
      <c r="AQ40">
        <v>1.078458052408975E-05</v>
      </c>
      <c r="AR40">
        <v>121.2419949412862</v>
      </c>
      <c r="AS40">
        <v>5</v>
      </c>
      <c r="AT40">
        <v>1</v>
      </c>
      <c r="AU40">
        <f>IF(AS40*$H$13&gt;=AW40,1.0,(AW40/(AW40-AS40*$H$13)))</f>
        <v>0</v>
      </c>
      <c r="AV40">
        <f>(AU40-1)*100</f>
        <v>0</v>
      </c>
      <c r="AW40">
        <f>MAX(0,($B$13+$C$13*EF40)/(1+$D$13*EF40)*DY40/(EA40+273)*$E$13)</f>
        <v>0</v>
      </c>
      <c r="AX40" t="s">
        <v>437</v>
      </c>
      <c r="AY40" t="s">
        <v>437</v>
      </c>
      <c r="AZ40">
        <v>0</v>
      </c>
      <c r="BA40">
        <v>0</v>
      </c>
      <c r="BB40">
        <f>1-AZ40/BA40</f>
        <v>0</v>
      </c>
      <c r="BC40">
        <v>0</v>
      </c>
      <c r="BD40" t="s">
        <v>437</v>
      </c>
      <c r="BE40" t="s">
        <v>437</v>
      </c>
      <c r="BF40">
        <v>0</v>
      </c>
      <c r="BG40">
        <v>0</v>
      </c>
      <c r="BH40">
        <f>1-BF40/BG40</f>
        <v>0</v>
      </c>
      <c r="BI40">
        <v>0.5</v>
      </c>
      <c r="BJ40">
        <f>DI40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437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DH40">
        <f>$B$11*EG40+$C$11*EH40+$F$11*ES40*(1-EV40)</f>
        <v>0</v>
      </c>
      <c r="DI40">
        <f>DH40*DJ40</f>
        <v>0</v>
      </c>
      <c r="DJ40">
        <f>($B$11*$D$9+$C$11*$D$9+$F$11*((FF40+EX40)/MAX(FF40+EX40+FG40, 0.1)*$I$9+FG40/MAX(FF40+EX40+FG40, 0.1)*$J$9))/($B$11+$C$11+$F$11)</f>
        <v>0</v>
      </c>
      <c r="DK40">
        <f>($B$11*$K$9+$C$11*$K$9+$F$11*((FF40+EX40)/MAX(FF40+EX40+FG40, 0.1)*$P$9+FG40/MAX(FF40+EX40+FG40, 0.1)*$Q$9))/($B$11+$C$11+$F$11)</f>
        <v>0</v>
      </c>
      <c r="DL40">
        <v>1.91</v>
      </c>
      <c r="DM40">
        <v>0.5</v>
      </c>
      <c r="DN40" t="s">
        <v>438</v>
      </c>
      <c r="DO40">
        <v>2</v>
      </c>
      <c r="DP40" t="b">
        <v>1</v>
      </c>
      <c r="DQ40">
        <v>1759246922.714286</v>
      </c>
      <c r="DR40">
        <v>106.1587178571429</v>
      </c>
      <c r="DS40">
        <v>83.89656785714286</v>
      </c>
      <c r="DT40">
        <v>22.52360000000001</v>
      </c>
      <c r="DU40">
        <v>21.592975</v>
      </c>
      <c r="DV40">
        <v>106.1461607142857</v>
      </c>
      <c r="DW40">
        <v>22.31206428571428</v>
      </c>
      <c r="DX40">
        <v>499.9814642857143</v>
      </c>
      <c r="DY40">
        <v>90.92877857142857</v>
      </c>
      <c r="DZ40">
        <v>0.05313817142857143</v>
      </c>
      <c r="EA40">
        <v>29.32173214285714</v>
      </c>
      <c r="EB40">
        <v>29.996625</v>
      </c>
      <c r="EC40">
        <v>999.9000000000002</v>
      </c>
      <c r="ED40">
        <v>0</v>
      </c>
      <c r="EE40">
        <v>0</v>
      </c>
      <c r="EF40">
        <v>10010.04642857143</v>
      </c>
      <c r="EG40">
        <v>0</v>
      </c>
      <c r="EH40">
        <v>12.21140714285714</v>
      </c>
      <c r="EI40">
        <v>22.26217857142857</v>
      </c>
      <c r="EJ40">
        <v>108.6048785714286</v>
      </c>
      <c r="EK40">
        <v>85.74826785714285</v>
      </c>
      <c r="EL40">
        <v>0.9306282142857144</v>
      </c>
      <c r="EM40">
        <v>83.89656785714286</v>
      </c>
      <c r="EN40">
        <v>21.592975</v>
      </c>
      <c r="EO40">
        <v>2.048043214285714</v>
      </c>
      <c r="EP40">
        <v>1.963422857142857</v>
      </c>
      <c r="EQ40">
        <v>17.82074285714286</v>
      </c>
      <c r="ER40">
        <v>17.15241071428571</v>
      </c>
      <c r="ES40">
        <v>2000.011785714285</v>
      </c>
      <c r="ET40">
        <v>0.9800028214285713</v>
      </c>
      <c r="EU40">
        <v>0.01999761428571429</v>
      </c>
      <c r="EV40">
        <v>0</v>
      </c>
      <c r="EW40">
        <v>211.51575</v>
      </c>
      <c r="EX40">
        <v>5.000560000000001</v>
      </c>
      <c r="EY40">
        <v>4417.851428571429</v>
      </c>
      <c r="EZ40">
        <v>17295</v>
      </c>
      <c r="FA40">
        <v>42.0332857142857</v>
      </c>
      <c r="FB40">
        <v>42.55757142857141</v>
      </c>
      <c r="FC40">
        <v>42.03764285714284</v>
      </c>
      <c r="FD40">
        <v>41.62014285714285</v>
      </c>
      <c r="FE40">
        <v>42.96182142857142</v>
      </c>
      <c r="FF40">
        <v>1955.118214285714</v>
      </c>
      <c r="FG40">
        <v>39.9</v>
      </c>
      <c r="FH40">
        <v>0</v>
      </c>
      <c r="FI40">
        <v>1759246944.4</v>
      </c>
      <c r="FJ40">
        <v>0</v>
      </c>
      <c r="FK40">
        <v>211.5314230769231</v>
      </c>
      <c r="FL40">
        <v>7.980205114430871</v>
      </c>
      <c r="FM40">
        <v>157.4003418936908</v>
      </c>
      <c r="FN40">
        <v>4418.302307692307</v>
      </c>
      <c r="FO40">
        <v>15</v>
      </c>
      <c r="FP40">
        <v>0</v>
      </c>
      <c r="FQ40" t="s">
        <v>439</v>
      </c>
      <c r="FR40">
        <v>1747148579.5</v>
      </c>
      <c r="FS40">
        <v>1747148584.5</v>
      </c>
      <c r="FT40">
        <v>0</v>
      </c>
      <c r="FU40">
        <v>0.162</v>
      </c>
      <c r="FV40">
        <v>-0.001</v>
      </c>
      <c r="FW40">
        <v>0.139</v>
      </c>
      <c r="FX40">
        <v>0.058</v>
      </c>
      <c r="FY40">
        <v>420</v>
      </c>
      <c r="FZ40">
        <v>16</v>
      </c>
      <c r="GA40">
        <v>0.19</v>
      </c>
      <c r="GB40">
        <v>0.02</v>
      </c>
      <c r="GC40">
        <v>22.038735</v>
      </c>
      <c r="GD40">
        <v>4.421851407129428</v>
      </c>
      <c r="GE40">
        <v>0.4264639583540445</v>
      </c>
      <c r="GF40">
        <v>0</v>
      </c>
      <c r="GG40">
        <v>211.1519705882353</v>
      </c>
      <c r="GH40">
        <v>7.719465233644433</v>
      </c>
      <c r="GI40">
        <v>0.7851145471051495</v>
      </c>
      <c r="GJ40">
        <v>0</v>
      </c>
      <c r="GK40">
        <v>0.92523945</v>
      </c>
      <c r="GL40">
        <v>0.1045232645403327</v>
      </c>
      <c r="GM40">
        <v>0.01055877812047871</v>
      </c>
      <c r="GN40">
        <v>0</v>
      </c>
      <c r="GO40">
        <v>0</v>
      </c>
      <c r="GP40">
        <v>3</v>
      </c>
      <c r="GQ40" t="s">
        <v>490</v>
      </c>
      <c r="GR40">
        <v>3.12688</v>
      </c>
      <c r="GS40">
        <v>2.73167</v>
      </c>
      <c r="GT40">
        <v>0.0201712</v>
      </c>
      <c r="GU40">
        <v>0.014634</v>
      </c>
      <c r="GV40">
        <v>0.102687</v>
      </c>
      <c r="GW40">
        <v>0.100232</v>
      </c>
      <c r="GX40">
        <v>29315</v>
      </c>
      <c r="GY40">
        <v>28630.3</v>
      </c>
      <c r="GZ40">
        <v>30463.3</v>
      </c>
      <c r="HA40">
        <v>29314.8</v>
      </c>
      <c r="HB40">
        <v>37723.4</v>
      </c>
      <c r="HC40">
        <v>34691</v>
      </c>
      <c r="HD40">
        <v>46604.4</v>
      </c>
      <c r="HE40">
        <v>43549.2</v>
      </c>
      <c r="HF40">
        <v>1.81245</v>
      </c>
      <c r="HG40">
        <v>1.8351</v>
      </c>
      <c r="HH40">
        <v>0.109646</v>
      </c>
      <c r="HI40">
        <v>0</v>
      </c>
      <c r="HJ40">
        <v>28.2231</v>
      </c>
      <c r="HK40">
        <v>999.9</v>
      </c>
      <c r="HL40">
        <v>56.8</v>
      </c>
      <c r="HM40">
        <v>30.4</v>
      </c>
      <c r="HN40">
        <v>27.2323</v>
      </c>
      <c r="HO40">
        <v>62.8974</v>
      </c>
      <c r="HP40">
        <v>17.2155</v>
      </c>
      <c r="HQ40">
        <v>1</v>
      </c>
      <c r="HR40">
        <v>0.2081</v>
      </c>
      <c r="HS40">
        <v>0.286435</v>
      </c>
      <c r="HT40">
        <v>20.2007</v>
      </c>
      <c r="HU40">
        <v>5.22613</v>
      </c>
      <c r="HV40">
        <v>11.974</v>
      </c>
      <c r="HW40">
        <v>4.9698</v>
      </c>
      <c r="HX40">
        <v>3.2895</v>
      </c>
      <c r="HY40">
        <v>9999</v>
      </c>
      <c r="HZ40">
        <v>9999</v>
      </c>
      <c r="IA40">
        <v>9999</v>
      </c>
      <c r="IB40">
        <v>17.5</v>
      </c>
      <c r="IC40">
        <v>4.97291</v>
      </c>
      <c r="ID40">
        <v>1.87715</v>
      </c>
      <c r="IE40">
        <v>1.87531</v>
      </c>
      <c r="IF40">
        <v>1.87805</v>
      </c>
      <c r="IG40">
        <v>1.87481</v>
      </c>
      <c r="IH40">
        <v>1.87836</v>
      </c>
      <c r="II40">
        <v>1.87546</v>
      </c>
      <c r="IJ40">
        <v>1.87667</v>
      </c>
      <c r="IK40">
        <v>0</v>
      </c>
      <c r="IL40">
        <v>0</v>
      </c>
      <c r="IM40">
        <v>0</v>
      </c>
      <c r="IN40">
        <v>0</v>
      </c>
      <c r="IO40" t="s">
        <v>441</v>
      </c>
      <c r="IP40" t="s">
        <v>442</v>
      </c>
      <c r="IQ40" t="s">
        <v>443</v>
      </c>
      <c r="IR40" t="s">
        <v>443</v>
      </c>
      <c r="IS40" t="s">
        <v>443</v>
      </c>
      <c r="IT40" t="s">
        <v>443</v>
      </c>
      <c r="IU40">
        <v>0</v>
      </c>
      <c r="IV40">
        <v>100</v>
      </c>
      <c r="IW40">
        <v>100</v>
      </c>
      <c r="IX40">
        <v>-0.018</v>
      </c>
      <c r="IY40">
        <v>0.2116</v>
      </c>
      <c r="IZ40">
        <v>-0.1222274518627452</v>
      </c>
      <c r="JA40">
        <v>0.001328938755811441</v>
      </c>
      <c r="JB40">
        <v>-5.633165956792918E-07</v>
      </c>
      <c r="JC40">
        <v>2.510553891376428E-10</v>
      </c>
      <c r="JD40">
        <v>-0.04678033270444259</v>
      </c>
      <c r="JE40">
        <v>-0.0009625096320519332</v>
      </c>
      <c r="JF40">
        <v>0.0006953178313022573</v>
      </c>
      <c r="JG40">
        <v>-5.973937232829655E-06</v>
      </c>
      <c r="JH40">
        <v>1</v>
      </c>
      <c r="JI40">
        <v>2112</v>
      </c>
      <c r="JJ40">
        <v>1</v>
      </c>
      <c r="JK40">
        <v>26</v>
      </c>
      <c r="JL40">
        <v>201639.2</v>
      </c>
      <c r="JM40">
        <v>201639.1</v>
      </c>
      <c r="JN40">
        <v>0.252686</v>
      </c>
      <c r="JO40">
        <v>2.59644</v>
      </c>
      <c r="JP40">
        <v>1.39893</v>
      </c>
      <c r="JQ40">
        <v>2.33398</v>
      </c>
      <c r="JR40">
        <v>1.44897</v>
      </c>
      <c r="JS40">
        <v>2.60864</v>
      </c>
      <c r="JT40">
        <v>36.7892</v>
      </c>
      <c r="JU40">
        <v>23.9999</v>
      </c>
      <c r="JV40">
        <v>18</v>
      </c>
      <c r="JW40">
        <v>476.742</v>
      </c>
      <c r="JX40">
        <v>460.548</v>
      </c>
      <c r="JY40">
        <v>27.2994</v>
      </c>
      <c r="JZ40">
        <v>29.8619</v>
      </c>
      <c r="KA40">
        <v>30.0001</v>
      </c>
      <c r="KB40">
        <v>29.5079</v>
      </c>
      <c r="KC40">
        <v>29.5617</v>
      </c>
      <c r="KD40">
        <v>5.09734</v>
      </c>
      <c r="KE40">
        <v>30.0903</v>
      </c>
      <c r="KF40">
        <v>67.07689999999999</v>
      </c>
      <c r="KG40">
        <v>27.3044</v>
      </c>
      <c r="KH40">
        <v>32.4564</v>
      </c>
      <c r="KI40">
        <v>21.616</v>
      </c>
      <c r="KJ40">
        <v>100.713</v>
      </c>
      <c r="KK40">
        <v>100.181</v>
      </c>
    </row>
    <row r="41" spans="1:297">
      <c r="A41">
        <v>25</v>
      </c>
      <c r="B41">
        <v>1759247027.5</v>
      </c>
      <c r="C41">
        <v>211.9000000953674</v>
      </c>
      <c r="D41" t="s">
        <v>493</v>
      </c>
      <c r="E41" t="s">
        <v>494</v>
      </c>
      <c r="F41">
        <v>5</v>
      </c>
      <c r="G41" t="s">
        <v>435</v>
      </c>
      <c r="H41" t="s">
        <v>436</v>
      </c>
      <c r="I41">
        <v>1759247019.5</v>
      </c>
      <c r="J41">
        <f>(K41)/1000</f>
        <v>0</v>
      </c>
      <c r="K41">
        <f>IF(DP41, AN41, AH41)</f>
        <v>0</v>
      </c>
      <c r="L41">
        <f>IF(DP41, AI41, AG41)</f>
        <v>0</v>
      </c>
      <c r="M41">
        <f>DR41 - IF(AU41&gt;1, L41*DL41*100.0/(AW41), 0)</f>
        <v>0</v>
      </c>
      <c r="N41">
        <f>((T41-J41/2)*M41-L41)/(T41+J41/2)</f>
        <v>0</v>
      </c>
      <c r="O41">
        <f>N41*(DY41+DZ41)/1000.0</f>
        <v>0</v>
      </c>
      <c r="P41">
        <f>(DR41 - IF(AU41&gt;1, L41*DL41*100.0/(AW41), 0))*(DY41+DZ41)/1000.0</f>
        <v>0</v>
      </c>
      <c r="Q41">
        <f>2.0/((1/S41-1/R41)+SIGN(S41)*SQRT((1/S41-1/R41)*(1/S41-1/R41) + 4*DM41/((DM41+1)*(DM41+1))*(2*1/S41*1/R41-1/R41*1/R41)))</f>
        <v>0</v>
      </c>
      <c r="R41">
        <f>IF(LEFT(DN41,1)&lt;&gt;"0",IF(LEFT(DN41,1)="1",3.0,DO41),$D$5+$E$5*(EF41*DY41/($K$5*1000))+$F$5*(EF41*DY41/($K$5*1000))*MAX(MIN(DL41,$J$5),$I$5)*MAX(MIN(DL41,$J$5),$I$5)+$G$5*MAX(MIN(DL41,$J$5),$I$5)*(EF41*DY41/($K$5*1000))+$H$5*(EF41*DY41/($K$5*1000))*(EF41*DY41/($K$5*1000)))</f>
        <v>0</v>
      </c>
      <c r="S41">
        <f>J41*(1000-(1000*0.61365*exp(17.502*W41/(240.97+W41))/(DY41+DZ41)+DT41)/2)/(1000*0.61365*exp(17.502*W41/(240.97+W41))/(DY41+DZ41)-DT41)</f>
        <v>0</v>
      </c>
      <c r="T41">
        <f>1/((DM41+1)/(Q41/1.6)+1/(R41/1.37)) + DM41/((DM41+1)/(Q41/1.6) + DM41/(R41/1.37))</f>
        <v>0</v>
      </c>
      <c r="U41">
        <f>(DH41*DK41)</f>
        <v>0</v>
      </c>
      <c r="V41">
        <f>(EA41+(U41+2*0.95*5.67E-8*(((EA41+$B$7)+273)^4-(EA41+273)^4)-44100*J41)/(1.84*29.3*R41+8*0.95*5.67E-8*(EA41+273)^3))</f>
        <v>0</v>
      </c>
      <c r="W41">
        <f>($C$7*EB41+$D$7*EC41+$E$7*V41)</f>
        <v>0</v>
      </c>
      <c r="X41">
        <f>0.61365*exp(17.502*W41/(240.97+W41))</f>
        <v>0</v>
      </c>
      <c r="Y41">
        <f>(Z41/AA41*100)</f>
        <v>0</v>
      </c>
      <c r="Z41">
        <f>DT41*(DY41+DZ41)/1000</f>
        <v>0</v>
      </c>
      <c r="AA41">
        <f>0.61365*exp(17.502*EA41/(240.97+EA41))</f>
        <v>0</v>
      </c>
      <c r="AB41">
        <f>(X41-DT41*(DY41+DZ41)/1000)</f>
        <v>0</v>
      </c>
      <c r="AC41">
        <f>(-J41*44100)</f>
        <v>0</v>
      </c>
      <c r="AD41">
        <f>2*29.3*R41*0.92*(EA41-W41)</f>
        <v>0</v>
      </c>
      <c r="AE41">
        <f>2*0.95*5.67E-8*(((EA41+$B$7)+273)^4-(W41+273)^4)</f>
        <v>0</v>
      </c>
      <c r="AF41">
        <f>U41+AE41+AC41+AD41</f>
        <v>0</v>
      </c>
      <c r="AG41">
        <f>DX41*AU41*(DS41-DR41*(1000-AU41*DU41)/(1000-AU41*DT41))/(100*DL41)</f>
        <v>0</v>
      </c>
      <c r="AH41">
        <f>1000*DX41*AU41*(DT41-DU41)/(100*DL41*(1000-AU41*DT41))</f>
        <v>0</v>
      </c>
      <c r="AI41">
        <f>(AJ41 - AK41 - DY41*1E3/(8.314*(EA41+273.15)) * AM41/DX41 * AL41) * DX41/(100*DL41) * (1000 - DU41)/1000</f>
        <v>0</v>
      </c>
      <c r="AJ41">
        <v>429.194988504839</v>
      </c>
      <c r="AK41">
        <v>424.7379393939393</v>
      </c>
      <c r="AL41">
        <v>-0.02353522124745152</v>
      </c>
      <c r="AM41">
        <v>65.48348601443384</v>
      </c>
      <c r="AN41">
        <f>(AP41 - AO41 + DY41*1E3/(8.314*(EA41+273.15)) * AR41/DX41 * AQ41) * DX41/(100*DL41) * 1000/(1000 - AP41)</f>
        <v>0</v>
      </c>
      <c r="AO41">
        <v>21.51193928843376</v>
      </c>
      <c r="AP41">
        <v>22.47182545454546</v>
      </c>
      <c r="AQ41">
        <v>4.016348771604024E-05</v>
      </c>
      <c r="AR41">
        <v>121.2419949412862</v>
      </c>
      <c r="AS41">
        <v>4</v>
      </c>
      <c r="AT41">
        <v>1</v>
      </c>
      <c r="AU41">
        <f>IF(AS41*$H$13&gt;=AW41,1.0,(AW41/(AW41-AS41*$H$13)))</f>
        <v>0</v>
      </c>
      <c r="AV41">
        <f>(AU41-1)*100</f>
        <v>0</v>
      </c>
      <c r="AW41">
        <f>MAX(0,($B$13+$C$13*EF41)/(1+$D$13*EF41)*DY41/(EA41+273)*$E$13)</f>
        <v>0</v>
      </c>
      <c r="AX41" t="s">
        <v>437</v>
      </c>
      <c r="AY41" t="s">
        <v>437</v>
      </c>
      <c r="AZ41">
        <v>0</v>
      </c>
      <c r="BA41">
        <v>0</v>
      </c>
      <c r="BB41">
        <f>1-AZ41/BA41</f>
        <v>0</v>
      </c>
      <c r="BC41">
        <v>0</v>
      </c>
      <c r="BD41" t="s">
        <v>437</v>
      </c>
      <c r="BE41" t="s">
        <v>437</v>
      </c>
      <c r="BF41">
        <v>0</v>
      </c>
      <c r="BG41">
        <v>0</v>
      </c>
      <c r="BH41">
        <f>1-BF41/BG41</f>
        <v>0</v>
      </c>
      <c r="BI41">
        <v>0.5</v>
      </c>
      <c r="BJ41">
        <f>DI41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437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DH41">
        <f>$B$11*EG41+$C$11*EH41+$F$11*ES41*(1-EV41)</f>
        <v>0</v>
      </c>
      <c r="DI41">
        <f>DH41*DJ41</f>
        <v>0</v>
      </c>
      <c r="DJ41">
        <f>($B$11*$D$9+$C$11*$D$9+$F$11*((FF41+EX41)/MAX(FF41+EX41+FG41, 0.1)*$I$9+FG41/MAX(FF41+EX41+FG41, 0.1)*$J$9))/($B$11+$C$11+$F$11)</f>
        <v>0</v>
      </c>
      <c r="DK41">
        <f>($B$11*$K$9+$C$11*$K$9+$F$11*((FF41+EX41)/MAX(FF41+EX41+FG41, 0.1)*$P$9+FG41/MAX(FF41+EX41+FG41, 0.1)*$Q$9))/($B$11+$C$11+$F$11)</f>
        <v>0</v>
      </c>
      <c r="DL41">
        <v>1.91</v>
      </c>
      <c r="DM41">
        <v>0.5</v>
      </c>
      <c r="DN41" t="s">
        <v>438</v>
      </c>
      <c r="DO41">
        <v>2</v>
      </c>
      <c r="DP41" t="b">
        <v>1</v>
      </c>
      <c r="DQ41">
        <v>1759247019.5</v>
      </c>
      <c r="DR41">
        <v>415.3626451612904</v>
      </c>
      <c r="DS41">
        <v>419.9496774193548</v>
      </c>
      <c r="DT41">
        <v>22.46297419354838</v>
      </c>
      <c r="DU41">
        <v>21.50712258064516</v>
      </c>
      <c r="DV41">
        <v>415.0123548387097</v>
      </c>
      <c r="DW41">
        <v>22.25268387096774</v>
      </c>
      <c r="DX41">
        <v>500.0078709677419</v>
      </c>
      <c r="DY41">
        <v>90.92989032258066</v>
      </c>
      <c r="DZ41">
        <v>0.05471282580645162</v>
      </c>
      <c r="EA41">
        <v>29.34624516129032</v>
      </c>
      <c r="EB41">
        <v>30.0158064516129</v>
      </c>
      <c r="EC41">
        <v>999.9000000000003</v>
      </c>
      <c r="ED41">
        <v>0</v>
      </c>
      <c r="EE41">
        <v>0</v>
      </c>
      <c r="EF41">
        <v>9993.422580645163</v>
      </c>
      <c r="EG41">
        <v>0</v>
      </c>
      <c r="EH41">
        <v>12.19196129032258</v>
      </c>
      <c r="EI41">
        <v>-4.58695935483871</v>
      </c>
      <c r="EJ41">
        <v>424.9072903225807</v>
      </c>
      <c r="EK41">
        <v>429.1800645161291</v>
      </c>
      <c r="EL41">
        <v>0.9558479677419355</v>
      </c>
      <c r="EM41">
        <v>419.9496774193548</v>
      </c>
      <c r="EN41">
        <v>21.50712258064516</v>
      </c>
      <c r="EO41">
        <v>2.042555161290323</v>
      </c>
      <c r="EP41">
        <v>1.955638709677419</v>
      </c>
      <c r="EQ41">
        <v>17.77812903225806</v>
      </c>
      <c r="ER41">
        <v>17.08967096774193</v>
      </c>
      <c r="ES41">
        <v>1999.997419354839</v>
      </c>
      <c r="ET41">
        <v>0.9800020645161289</v>
      </c>
      <c r="EU41">
        <v>0.01999820322580645</v>
      </c>
      <c r="EV41">
        <v>0</v>
      </c>
      <c r="EW41">
        <v>207.4268387096774</v>
      </c>
      <c r="EX41">
        <v>5.000560000000002</v>
      </c>
      <c r="EY41">
        <v>4336.097741935484</v>
      </c>
      <c r="EZ41">
        <v>17294.86774193549</v>
      </c>
      <c r="FA41">
        <v>42.11467741935483</v>
      </c>
      <c r="FB41">
        <v>42.53799999999999</v>
      </c>
      <c r="FC41">
        <v>42.10064516129032</v>
      </c>
      <c r="FD41">
        <v>41.59848387096773</v>
      </c>
      <c r="FE41">
        <v>42.94922580645159</v>
      </c>
      <c r="FF41">
        <v>1955.097419354839</v>
      </c>
      <c r="FG41">
        <v>39.90000000000001</v>
      </c>
      <c r="FH41">
        <v>0</v>
      </c>
      <c r="FI41">
        <v>1759247041.6</v>
      </c>
      <c r="FJ41">
        <v>0</v>
      </c>
      <c r="FK41">
        <v>207.3843461538462</v>
      </c>
      <c r="FL41">
        <v>-1.63593163385616</v>
      </c>
      <c r="FM41">
        <v>-32.89709403547869</v>
      </c>
      <c r="FN41">
        <v>4335.778461538461</v>
      </c>
      <c r="FO41">
        <v>15</v>
      </c>
      <c r="FP41">
        <v>0</v>
      </c>
      <c r="FQ41" t="s">
        <v>439</v>
      </c>
      <c r="FR41">
        <v>1747148579.5</v>
      </c>
      <c r="FS41">
        <v>1747148584.5</v>
      </c>
      <c r="FT41">
        <v>0</v>
      </c>
      <c r="FU41">
        <v>0.162</v>
      </c>
      <c r="FV41">
        <v>-0.001</v>
      </c>
      <c r="FW41">
        <v>0.139</v>
      </c>
      <c r="FX41">
        <v>0.058</v>
      </c>
      <c r="FY41">
        <v>420</v>
      </c>
      <c r="FZ41">
        <v>16</v>
      </c>
      <c r="GA41">
        <v>0.19</v>
      </c>
      <c r="GB41">
        <v>0.02</v>
      </c>
      <c r="GC41">
        <v>-4.525659268292683</v>
      </c>
      <c r="GD41">
        <v>-1.069075191637628</v>
      </c>
      <c r="GE41">
        <v>0.1166454427907702</v>
      </c>
      <c r="GF41">
        <v>0</v>
      </c>
      <c r="GG41">
        <v>207.555705882353</v>
      </c>
      <c r="GH41">
        <v>-2.205347599364715</v>
      </c>
      <c r="GI41">
        <v>0.2972216967588694</v>
      </c>
      <c r="GJ41">
        <v>0</v>
      </c>
      <c r="GK41">
        <v>0.9582361951219514</v>
      </c>
      <c r="GL41">
        <v>-0.03329701045296099</v>
      </c>
      <c r="GM41">
        <v>0.007726537198763662</v>
      </c>
      <c r="GN41">
        <v>1</v>
      </c>
      <c r="GO41">
        <v>1</v>
      </c>
      <c r="GP41">
        <v>3</v>
      </c>
      <c r="GQ41" t="s">
        <v>463</v>
      </c>
      <c r="GR41">
        <v>3.12716</v>
      </c>
      <c r="GS41">
        <v>2.73169</v>
      </c>
      <c r="GT41">
        <v>0.0852147</v>
      </c>
      <c r="GU41">
        <v>0.0864567</v>
      </c>
      <c r="GV41">
        <v>0.102509</v>
      </c>
      <c r="GW41">
        <v>0.0999751</v>
      </c>
      <c r="GX41">
        <v>27369.6</v>
      </c>
      <c r="GY41">
        <v>26544.9</v>
      </c>
      <c r="GZ41">
        <v>30463.2</v>
      </c>
      <c r="HA41">
        <v>29315.2</v>
      </c>
      <c r="HB41">
        <v>37735.4</v>
      </c>
      <c r="HC41">
        <v>34707</v>
      </c>
      <c r="HD41">
        <v>46604</v>
      </c>
      <c r="HE41">
        <v>43550.5</v>
      </c>
      <c r="HF41">
        <v>1.81323</v>
      </c>
      <c r="HG41">
        <v>1.83493</v>
      </c>
      <c r="HH41">
        <v>0.106622</v>
      </c>
      <c r="HI41">
        <v>0</v>
      </c>
      <c r="HJ41">
        <v>28.2689</v>
      </c>
      <c r="HK41">
        <v>999.9</v>
      </c>
      <c r="HL41">
        <v>56.8</v>
      </c>
      <c r="HM41">
        <v>30.4</v>
      </c>
      <c r="HN41">
        <v>27.2341</v>
      </c>
      <c r="HO41">
        <v>62.7974</v>
      </c>
      <c r="HP41">
        <v>17.0994</v>
      </c>
      <c r="HQ41">
        <v>1</v>
      </c>
      <c r="HR41">
        <v>0.208008</v>
      </c>
      <c r="HS41">
        <v>0.400398</v>
      </c>
      <c r="HT41">
        <v>20.2009</v>
      </c>
      <c r="HU41">
        <v>5.22972</v>
      </c>
      <c r="HV41">
        <v>11.974</v>
      </c>
      <c r="HW41">
        <v>4.97045</v>
      </c>
      <c r="HX41">
        <v>3.29015</v>
      </c>
      <c r="HY41">
        <v>9999</v>
      </c>
      <c r="HZ41">
        <v>9999</v>
      </c>
      <c r="IA41">
        <v>9999</v>
      </c>
      <c r="IB41">
        <v>17.5</v>
      </c>
      <c r="IC41">
        <v>4.97287</v>
      </c>
      <c r="ID41">
        <v>1.87719</v>
      </c>
      <c r="IE41">
        <v>1.87531</v>
      </c>
      <c r="IF41">
        <v>1.87806</v>
      </c>
      <c r="IG41">
        <v>1.87484</v>
      </c>
      <c r="IH41">
        <v>1.87838</v>
      </c>
      <c r="II41">
        <v>1.87546</v>
      </c>
      <c r="IJ41">
        <v>1.87664</v>
      </c>
      <c r="IK41">
        <v>0</v>
      </c>
      <c r="IL41">
        <v>0</v>
      </c>
      <c r="IM41">
        <v>0</v>
      </c>
      <c r="IN41">
        <v>0</v>
      </c>
      <c r="IO41" t="s">
        <v>441</v>
      </c>
      <c r="IP41" t="s">
        <v>442</v>
      </c>
      <c r="IQ41" t="s">
        <v>443</v>
      </c>
      <c r="IR41" t="s">
        <v>443</v>
      </c>
      <c r="IS41" t="s">
        <v>443</v>
      </c>
      <c r="IT41" t="s">
        <v>443</v>
      </c>
      <c r="IU41">
        <v>0</v>
      </c>
      <c r="IV41">
        <v>100</v>
      </c>
      <c r="IW41">
        <v>100</v>
      </c>
      <c r="IX41">
        <v>0.35</v>
      </c>
      <c r="IY41">
        <v>0.2105</v>
      </c>
      <c r="IZ41">
        <v>-0.1222274518627452</v>
      </c>
      <c r="JA41">
        <v>0.001328938755811441</v>
      </c>
      <c r="JB41">
        <v>-5.633165956792918E-07</v>
      </c>
      <c r="JC41">
        <v>2.510553891376428E-10</v>
      </c>
      <c r="JD41">
        <v>-0.04678033270444259</v>
      </c>
      <c r="JE41">
        <v>-0.0009625096320519332</v>
      </c>
      <c r="JF41">
        <v>0.0006953178313022573</v>
      </c>
      <c r="JG41">
        <v>-5.973937232829655E-06</v>
      </c>
      <c r="JH41">
        <v>1</v>
      </c>
      <c r="JI41">
        <v>2112</v>
      </c>
      <c r="JJ41">
        <v>1</v>
      </c>
      <c r="JK41">
        <v>26</v>
      </c>
      <c r="JL41">
        <v>201640.8</v>
      </c>
      <c r="JM41">
        <v>201640.7</v>
      </c>
      <c r="JN41">
        <v>1.10107</v>
      </c>
      <c r="JO41">
        <v>2.55493</v>
      </c>
      <c r="JP41">
        <v>1.39893</v>
      </c>
      <c r="JQ41">
        <v>2.33276</v>
      </c>
      <c r="JR41">
        <v>1.44897</v>
      </c>
      <c r="JS41">
        <v>2.52441</v>
      </c>
      <c r="JT41">
        <v>36.8604</v>
      </c>
      <c r="JU41">
        <v>23.9999</v>
      </c>
      <c r="JV41">
        <v>18</v>
      </c>
      <c r="JW41">
        <v>477.233</v>
      </c>
      <c r="JX41">
        <v>460.532</v>
      </c>
      <c r="JY41">
        <v>27.2033</v>
      </c>
      <c r="JZ41">
        <v>29.8619</v>
      </c>
      <c r="KA41">
        <v>30</v>
      </c>
      <c r="KB41">
        <v>29.5181</v>
      </c>
      <c r="KC41">
        <v>29.5743</v>
      </c>
      <c r="KD41">
        <v>22.1584</v>
      </c>
      <c r="KE41">
        <v>30.3713</v>
      </c>
      <c r="KF41">
        <v>66.3348</v>
      </c>
      <c r="KG41">
        <v>27.1939</v>
      </c>
      <c r="KH41">
        <v>426.637</v>
      </c>
      <c r="KI41">
        <v>21.5569</v>
      </c>
      <c r="KJ41">
        <v>100.713</v>
      </c>
      <c r="KK41">
        <v>100.183</v>
      </c>
    </row>
    <row r="42" spans="1:297">
      <c r="A42">
        <v>26</v>
      </c>
      <c r="B42">
        <v>1759247032.5</v>
      </c>
      <c r="C42">
        <v>216.9000000953674</v>
      </c>
      <c r="D42" t="s">
        <v>495</v>
      </c>
      <c r="E42" t="s">
        <v>496</v>
      </c>
      <c r="F42">
        <v>5</v>
      </c>
      <c r="G42" t="s">
        <v>435</v>
      </c>
      <c r="H42" t="s">
        <v>436</v>
      </c>
      <c r="I42">
        <v>1759247024.655172</v>
      </c>
      <c r="J42">
        <f>(K42)/1000</f>
        <v>0</v>
      </c>
      <c r="K42">
        <f>IF(DP42, AN42, AH42)</f>
        <v>0</v>
      </c>
      <c r="L42">
        <f>IF(DP42, AI42, AG42)</f>
        <v>0</v>
      </c>
      <c r="M42">
        <f>DR42 - IF(AU42&gt;1, L42*DL42*100.0/(AW42), 0)</f>
        <v>0</v>
      </c>
      <c r="N42">
        <f>((T42-J42/2)*M42-L42)/(T42+J42/2)</f>
        <v>0</v>
      </c>
      <c r="O42">
        <f>N42*(DY42+DZ42)/1000.0</f>
        <v>0</v>
      </c>
      <c r="P42">
        <f>(DR42 - IF(AU42&gt;1, L42*DL42*100.0/(AW42), 0))*(DY42+DZ42)/1000.0</f>
        <v>0</v>
      </c>
      <c r="Q42">
        <f>2.0/((1/S42-1/R42)+SIGN(S42)*SQRT((1/S42-1/R42)*(1/S42-1/R42) + 4*DM42/((DM42+1)*(DM42+1))*(2*1/S42*1/R42-1/R42*1/R42)))</f>
        <v>0</v>
      </c>
      <c r="R42">
        <f>IF(LEFT(DN42,1)&lt;&gt;"0",IF(LEFT(DN42,1)="1",3.0,DO42),$D$5+$E$5*(EF42*DY42/($K$5*1000))+$F$5*(EF42*DY42/($K$5*1000))*MAX(MIN(DL42,$J$5),$I$5)*MAX(MIN(DL42,$J$5),$I$5)+$G$5*MAX(MIN(DL42,$J$5),$I$5)*(EF42*DY42/($K$5*1000))+$H$5*(EF42*DY42/($K$5*1000))*(EF42*DY42/($K$5*1000)))</f>
        <v>0</v>
      </c>
      <c r="S42">
        <f>J42*(1000-(1000*0.61365*exp(17.502*W42/(240.97+W42))/(DY42+DZ42)+DT42)/2)/(1000*0.61365*exp(17.502*W42/(240.97+W42))/(DY42+DZ42)-DT42)</f>
        <v>0</v>
      </c>
      <c r="T42">
        <f>1/((DM42+1)/(Q42/1.6)+1/(R42/1.37)) + DM42/((DM42+1)/(Q42/1.6) + DM42/(R42/1.37))</f>
        <v>0</v>
      </c>
      <c r="U42">
        <f>(DH42*DK42)</f>
        <v>0</v>
      </c>
      <c r="V42">
        <f>(EA42+(U42+2*0.95*5.67E-8*(((EA42+$B$7)+273)^4-(EA42+273)^4)-44100*J42)/(1.84*29.3*R42+8*0.95*5.67E-8*(EA42+273)^3))</f>
        <v>0</v>
      </c>
      <c r="W42">
        <f>($C$7*EB42+$D$7*EC42+$E$7*V42)</f>
        <v>0</v>
      </c>
      <c r="X42">
        <f>0.61365*exp(17.502*W42/(240.97+W42))</f>
        <v>0</v>
      </c>
      <c r="Y42">
        <f>(Z42/AA42*100)</f>
        <v>0</v>
      </c>
      <c r="Z42">
        <f>DT42*(DY42+DZ42)/1000</f>
        <v>0</v>
      </c>
      <c r="AA42">
        <f>0.61365*exp(17.502*EA42/(240.97+EA42))</f>
        <v>0</v>
      </c>
      <c r="AB42">
        <f>(X42-DT42*(DY42+DZ42)/1000)</f>
        <v>0</v>
      </c>
      <c r="AC42">
        <f>(-J42*44100)</f>
        <v>0</v>
      </c>
      <c r="AD42">
        <f>2*29.3*R42*0.92*(EA42-W42)</f>
        <v>0</v>
      </c>
      <c r="AE42">
        <f>2*0.95*5.67E-8*(((EA42+$B$7)+273)^4-(W42+273)^4)</f>
        <v>0</v>
      </c>
      <c r="AF42">
        <f>U42+AE42+AC42+AD42</f>
        <v>0</v>
      </c>
      <c r="AG42">
        <f>DX42*AU42*(DS42-DR42*(1000-AU42*DU42)/(1000-AU42*DT42))/(100*DL42)</f>
        <v>0</v>
      </c>
      <c r="AH42">
        <f>1000*DX42*AU42*(DT42-DU42)/(100*DL42*(1000-AU42*DT42))</f>
        <v>0</v>
      </c>
      <c r="AI42">
        <f>(AJ42 - AK42 - DY42*1E3/(8.314*(EA42+273.15)) * AM42/DX42 * AL42) * DX42/(100*DL42) * (1000 - DU42)/1000</f>
        <v>0</v>
      </c>
      <c r="AJ42">
        <v>429.2596109507902</v>
      </c>
      <c r="AK42">
        <v>424.803896969697</v>
      </c>
      <c r="AL42">
        <v>0.003847575421869515</v>
      </c>
      <c r="AM42">
        <v>65.48348601443384</v>
      </c>
      <c r="AN42">
        <f>(AP42 - AO42 + DY42*1E3/(8.314*(EA42+273.15)) * AR42/DX42 * AQ42) * DX42/(100*DL42) * 1000/(1000 - AP42)</f>
        <v>0</v>
      </c>
      <c r="AO42">
        <v>21.51524186239529</v>
      </c>
      <c r="AP42">
        <v>22.47825696969697</v>
      </c>
      <c r="AQ42">
        <v>4.688563767240729E-05</v>
      </c>
      <c r="AR42">
        <v>121.2419949412862</v>
      </c>
      <c r="AS42">
        <v>4</v>
      </c>
      <c r="AT42">
        <v>1</v>
      </c>
      <c r="AU42">
        <f>IF(AS42*$H$13&gt;=AW42,1.0,(AW42/(AW42-AS42*$H$13)))</f>
        <v>0</v>
      </c>
      <c r="AV42">
        <f>(AU42-1)*100</f>
        <v>0</v>
      </c>
      <c r="AW42">
        <f>MAX(0,($B$13+$C$13*EF42)/(1+$D$13*EF42)*DY42/(EA42+273)*$E$13)</f>
        <v>0</v>
      </c>
      <c r="AX42" t="s">
        <v>437</v>
      </c>
      <c r="AY42" t="s">
        <v>437</v>
      </c>
      <c r="AZ42">
        <v>0</v>
      </c>
      <c r="BA42">
        <v>0</v>
      </c>
      <c r="BB42">
        <f>1-AZ42/BA42</f>
        <v>0</v>
      </c>
      <c r="BC42">
        <v>0</v>
      </c>
      <c r="BD42" t="s">
        <v>437</v>
      </c>
      <c r="BE42" t="s">
        <v>437</v>
      </c>
      <c r="BF42">
        <v>0</v>
      </c>
      <c r="BG42">
        <v>0</v>
      </c>
      <c r="BH42">
        <f>1-BF42/BG42</f>
        <v>0</v>
      </c>
      <c r="BI42">
        <v>0.5</v>
      </c>
      <c r="BJ42">
        <f>DI42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437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DH42">
        <f>$B$11*EG42+$C$11*EH42+$F$11*ES42*(1-EV42)</f>
        <v>0</v>
      </c>
      <c r="DI42">
        <f>DH42*DJ42</f>
        <v>0</v>
      </c>
      <c r="DJ42">
        <f>($B$11*$D$9+$C$11*$D$9+$F$11*((FF42+EX42)/MAX(FF42+EX42+FG42, 0.1)*$I$9+FG42/MAX(FF42+EX42+FG42, 0.1)*$J$9))/($B$11+$C$11+$F$11)</f>
        <v>0</v>
      </c>
      <c r="DK42">
        <f>($B$11*$K$9+$C$11*$K$9+$F$11*((FF42+EX42)/MAX(FF42+EX42+FG42, 0.1)*$P$9+FG42/MAX(FF42+EX42+FG42, 0.1)*$Q$9))/($B$11+$C$11+$F$11)</f>
        <v>0</v>
      </c>
      <c r="DL42">
        <v>1.91</v>
      </c>
      <c r="DM42">
        <v>0.5</v>
      </c>
      <c r="DN42" t="s">
        <v>438</v>
      </c>
      <c r="DO42">
        <v>2</v>
      </c>
      <c r="DP42" t="b">
        <v>1</v>
      </c>
      <c r="DQ42">
        <v>1759247024.655172</v>
      </c>
      <c r="DR42">
        <v>415.2704827586207</v>
      </c>
      <c r="DS42">
        <v>420.1680689655173</v>
      </c>
      <c r="DT42">
        <v>22.46942068965518</v>
      </c>
      <c r="DU42">
        <v>21.51109655172414</v>
      </c>
      <c r="DV42">
        <v>414.9203448275862</v>
      </c>
      <c r="DW42">
        <v>22.259</v>
      </c>
      <c r="DX42">
        <v>499.9717241379311</v>
      </c>
      <c r="DY42">
        <v>90.92830344827586</v>
      </c>
      <c r="DZ42">
        <v>0.05445373103448276</v>
      </c>
      <c r="EA42">
        <v>29.34351379310345</v>
      </c>
      <c r="EB42">
        <v>30.00974482758621</v>
      </c>
      <c r="EC42">
        <v>999.9000000000002</v>
      </c>
      <c r="ED42">
        <v>0</v>
      </c>
      <c r="EE42">
        <v>0</v>
      </c>
      <c r="EF42">
        <v>9992.51724137931</v>
      </c>
      <c r="EG42">
        <v>0</v>
      </c>
      <c r="EH42">
        <v>12.19460344827587</v>
      </c>
      <c r="EI42">
        <v>-4.897448620689656</v>
      </c>
      <c r="EJ42">
        <v>424.8158620689655</v>
      </c>
      <c r="EK42">
        <v>429.4049310344828</v>
      </c>
      <c r="EL42">
        <v>0.9583374827586206</v>
      </c>
      <c r="EM42">
        <v>420.1680689655173</v>
      </c>
      <c r="EN42">
        <v>21.51109655172414</v>
      </c>
      <c r="EO42">
        <v>2.043106206896552</v>
      </c>
      <c r="EP42">
        <v>1.955964827586207</v>
      </c>
      <c r="EQ42">
        <v>17.78240689655172</v>
      </c>
      <c r="ER42">
        <v>17.09230344827586</v>
      </c>
      <c r="ES42">
        <v>1999.997931034483</v>
      </c>
      <c r="ET42">
        <v>0.9800018965517241</v>
      </c>
      <c r="EU42">
        <v>0.01999826206896552</v>
      </c>
      <c r="EV42">
        <v>0</v>
      </c>
      <c r="EW42">
        <v>207.280448275862</v>
      </c>
      <c r="EX42">
        <v>5.000560000000001</v>
      </c>
      <c r="EY42">
        <v>4333.298275862069</v>
      </c>
      <c r="EZ42">
        <v>17294.86896551724</v>
      </c>
      <c r="FA42">
        <v>42.10531034482758</v>
      </c>
      <c r="FB42">
        <v>42.53206896551723</v>
      </c>
      <c r="FC42">
        <v>42.11193103448274</v>
      </c>
      <c r="FD42">
        <v>41.6075172413793</v>
      </c>
      <c r="FE42">
        <v>42.95224137931034</v>
      </c>
      <c r="FF42">
        <v>1955.097931034483</v>
      </c>
      <c r="FG42">
        <v>39.90000000000001</v>
      </c>
      <c r="FH42">
        <v>0</v>
      </c>
      <c r="FI42">
        <v>1759247046.4</v>
      </c>
      <c r="FJ42">
        <v>0</v>
      </c>
      <c r="FK42">
        <v>207.2785384615385</v>
      </c>
      <c r="FL42">
        <v>-0.8691965879571198</v>
      </c>
      <c r="FM42">
        <v>-27.55829058590388</v>
      </c>
      <c r="FN42">
        <v>4333.216923076922</v>
      </c>
      <c r="FO42">
        <v>15</v>
      </c>
      <c r="FP42">
        <v>0</v>
      </c>
      <c r="FQ42" t="s">
        <v>439</v>
      </c>
      <c r="FR42">
        <v>1747148579.5</v>
      </c>
      <c r="FS42">
        <v>1747148584.5</v>
      </c>
      <c r="FT42">
        <v>0</v>
      </c>
      <c r="FU42">
        <v>0.162</v>
      </c>
      <c r="FV42">
        <v>-0.001</v>
      </c>
      <c r="FW42">
        <v>0.139</v>
      </c>
      <c r="FX42">
        <v>0.058</v>
      </c>
      <c r="FY42">
        <v>420</v>
      </c>
      <c r="FZ42">
        <v>16</v>
      </c>
      <c r="GA42">
        <v>0.19</v>
      </c>
      <c r="GB42">
        <v>0.02</v>
      </c>
      <c r="GC42">
        <v>-4.71857475</v>
      </c>
      <c r="GD42">
        <v>-2.779461951219502</v>
      </c>
      <c r="GE42">
        <v>0.3710279824621553</v>
      </c>
      <c r="GF42">
        <v>0</v>
      </c>
      <c r="GG42">
        <v>207.3835588235294</v>
      </c>
      <c r="GH42">
        <v>-1.89407181577707</v>
      </c>
      <c r="GI42">
        <v>0.2673308361404582</v>
      </c>
      <c r="GJ42">
        <v>0</v>
      </c>
      <c r="GK42">
        <v>0.956958925</v>
      </c>
      <c r="GL42">
        <v>0.02843665666041339</v>
      </c>
      <c r="GM42">
        <v>0.002903329324994841</v>
      </c>
      <c r="GN42">
        <v>1</v>
      </c>
      <c r="GO42">
        <v>1</v>
      </c>
      <c r="GP42">
        <v>3</v>
      </c>
      <c r="GQ42" t="s">
        <v>463</v>
      </c>
      <c r="GR42">
        <v>3.12703</v>
      </c>
      <c r="GS42">
        <v>2.7314</v>
      </c>
      <c r="GT42">
        <v>0.0852353</v>
      </c>
      <c r="GU42">
        <v>0.08696180000000001</v>
      </c>
      <c r="GV42">
        <v>0.102525</v>
      </c>
      <c r="GW42">
        <v>0.09997640000000001</v>
      </c>
      <c r="GX42">
        <v>27369.4</v>
      </c>
      <c r="GY42">
        <v>26530.5</v>
      </c>
      <c r="GZ42">
        <v>30463.7</v>
      </c>
      <c r="HA42">
        <v>29315.5</v>
      </c>
      <c r="HB42">
        <v>37735.3</v>
      </c>
      <c r="HC42">
        <v>34707.2</v>
      </c>
      <c r="HD42">
        <v>46604.7</v>
      </c>
      <c r="HE42">
        <v>43550.7</v>
      </c>
      <c r="HF42">
        <v>1.81303</v>
      </c>
      <c r="HG42">
        <v>1.83512</v>
      </c>
      <c r="HH42">
        <v>0.106607</v>
      </c>
      <c r="HI42">
        <v>0</v>
      </c>
      <c r="HJ42">
        <v>28.271</v>
      </c>
      <c r="HK42">
        <v>999.9</v>
      </c>
      <c r="HL42">
        <v>56.8</v>
      </c>
      <c r="HM42">
        <v>30.5</v>
      </c>
      <c r="HN42">
        <v>27.3875</v>
      </c>
      <c r="HO42">
        <v>62.8974</v>
      </c>
      <c r="HP42">
        <v>17.1154</v>
      </c>
      <c r="HQ42">
        <v>1</v>
      </c>
      <c r="HR42">
        <v>0.207724</v>
      </c>
      <c r="HS42">
        <v>0.398494</v>
      </c>
      <c r="HT42">
        <v>20.2004</v>
      </c>
      <c r="HU42">
        <v>5.22627</v>
      </c>
      <c r="HV42">
        <v>11.974</v>
      </c>
      <c r="HW42">
        <v>4.9696</v>
      </c>
      <c r="HX42">
        <v>3.28953</v>
      </c>
      <c r="HY42">
        <v>9999</v>
      </c>
      <c r="HZ42">
        <v>9999</v>
      </c>
      <c r="IA42">
        <v>9999</v>
      </c>
      <c r="IB42">
        <v>17.5</v>
      </c>
      <c r="IC42">
        <v>4.97289</v>
      </c>
      <c r="ID42">
        <v>1.87716</v>
      </c>
      <c r="IE42">
        <v>1.8753</v>
      </c>
      <c r="IF42">
        <v>1.87805</v>
      </c>
      <c r="IG42">
        <v>1.87477</v>
      </c>
      <c r="IH42">
        <v>1.87837</v>
      </c>
      <c r="II42">
        <v>1.87546</v>
      </c>
      <c r="IJ42">
        <v>1.87661</v>
      </c>
      <c r="IK42">
        <v>0</v>
      </c>
      <c r="IL42">
        <v>0</v>
      </c>
      <c r="IM42">
        <v>0</v>
      </c>
      <c r="IN42">
        <v>0</v>
      </c>
      <c r="IO42" t="s">
        <v>441</v>
      </c>
      <c r="IP42" t="s">
        <v>442</v>
      </c>
      <c r="IQ42" t="s">
        <v>443</v>
      </c>
      <c r="IR42" t="s">
        <v>443</v>
      </c>
      <c r="IS42" t="s">
        <v>443</v>
      </c>
      <c r="IT42" t="s">
        <v>443</v>
      </c>
      <c r="IU42">
        <v>0</v>
      </c>
      <c r="IV42">
        <v>100</v>
      </c>
      <c r="IW42">
        <v>100</v>
      </c>
      <c r="IX42">
        <v>0.351</v>
      </c>
      <c r="IY42">
        <v>0.2106</v>
      </c>
      <c r="IZ42">
        <v>-0.1222274518627452</v>
      </c>
      <c r="JA42">
        <v>0.001328938755811441</v>
      </c>
      <c r="JB42">
        <v>-5.633165956792918E-07</v>
      </c>
      <c r="JC42">
        <v>2.510553891376428E-10</v>
      </c>
      <c r="JD42">
        <v>-0.04678033270444259</v>
      </c>
      <c r="JE42">
        <v>-0.0009625096320519332</v>
      </c>
      <c r="JF42">
        <v>0.0006953178313022573</v>
      </c>
      <c r="JG42">
        <v>-5.973937232829655E-06</v>
      </c>
      <c r="JH42">
        <v>1</v>
      </c>
      <c r="JI42">
        <v>2112</v>
      </c>
      <c r="JJ42">
        <v>1</v>
      </c>
      <c r="JK42">
        <v>26</v>
      </c>
      <c r="JL42">
        <v>201640.9</v>
      </c>
      <c r="JM42">
        <v>201640.8</v>
      </c>
      <c r="JN42">
        <v>1.13037</v>
      </c>
      <c r="JO42">
        <v>2.55859</v>
      </c>
      <c r="JP42">
        <v>1.39893</v>
      </c>
      <c r="JQ42">
        <v>2.33276</v>
      </c>
      <c r="JR42">
        <v>1.44897</v>
      </c>
      <c r="JS42">
        <v>2.59155</v>
      </c>
      <c r="JT42">
        <v>36.8842</v>
      </c>
      <c r="JU42">
        <v>23.9999</v>
      </c>
      <c r="JV42">
        <v>18</v>
      </c>
      <c r="JW42">
        <v>477.123</v>
      </c>
      <c r="JX42">
        <v>460.661</v>
      </c>
      <c r="JY42">
        <v>27.1915</v>
      </c>
      <c r="JZ42">
        <v>29.8619</v>
      </c>
      <c r="KA42">
        <v>30</v>
      </c>
      <c r="KB42">
        <v>29.5181</v>
      </c>
      <c r="KC42">
        <v>29.5743</v>
      </c>
      <c r="KD42">
        <v>22.6662</v>
      </c>
      <c r="KE42">
        <v>30.3713</v>
      </c>
      <c r="KF42">
        <v>65.9494</v>
      </c>
      <c r="KG42">
        <v>27.1909</v>
      </c>
      <c r="KH42">
        <v>440.151</v>
      </c>
      <c r="KI42">
        <v>21.5569</v>
      </c>
      <c r="KJ42">
        <v>100.714</v>
      </c>
      <c r="KK42">
        <v>100.184</v>
      </c>
    </row>
    <row r="43" spans="1:297">
      <c r="A43">
        <v>27</v>
      </c>
      <c r="B43">
        <v>1759247037.5</v>
      </c>
      <c r="C43">
        <v>221.9000000953674</v>
      </c>
      <c r="D43" t="s">
        <v>497</v>
      </c>
      <c r="E43" t="s">
        <v>498</v>
      </c>
      <c r="F43">
        <v>5</v>
      </c>
      <c r="G43" t="s">
        <v>435</v>
      </c>
      <c r="H43" t="s">
        <v>436</v>
      </c>
      <c r="I43">
        <v>1759247029.732143</v>
      </c>
      <c r="J43">
        <f>(K43)/1000</f>
        <v>0</v>
      </c>
      <c r="K43">
        <f>IF(DP43, AN43, AH43)</f>
        <v>0</v>
      </c>
      <c r="L43">
        <f>IF(DP43, AI43, AG43)</f>
        <v>0</v>
      </c>
      <c r="M43">
        <f>DR43 - IF(AU43&gt;1, L43*DL43*100.0/(AW43), 0)</f>
        <v>0</v>
      </c>
      <c r="N43">
        <f>((T43-J43/2)*M43-L43)/(T43+J43/2)</f>
        <v>0</v>
      </c>
      <c r="O43">
        <f>N43*(DY43+DZ43)/1000.0</f>
        <v>0</v>
      </c>
      <c r="P43">
        <f>(DR43 - IF(AU43&gt;1, L43*DL43*100.0/(AW43), 0))*(DY43+DZ43)/1000.0</f>
        <v>0</v>
      </c>
      <c r="Q43">
        <f>2.0/((1/S43-1/R43)+SIGN(S43)*SQRT((1/S43-1/R43)*(1/S43-1/R43) + 4*DM43/((DM43+1)*(DM43+1))*(2*1/S43*1/R43-1/R43*1/R43)))</f>
        <v>0</v>
      </c>
      <c r="R43">
        <f>IF(LEFT(DN43,1)&lt;&gt;"0",IF(LEFT(DN43,1)="1",3.0,DO43),$D$5+$E$5*(EF43*DY43/($K$5*1000))+$F$5*(EF43*DY43/($K$5*1000))*MAX(MIN(DL43,$J$5),$I$5)*MAX(MIN(DL43,$J$5),$I$5)+$G$5*MAX(MIN(DL43,$J$5),$I$5)*(EF43*DY43/($K$5*1000))+$H$5*(EF43*DY43/($K$5*1000))*(EF43*DY43/($K$5*1000)))</f>
        <v>0</v>
      </c>
      <c r="S43">
        <f>J43*(1000-(1000*0.61365*exp(17.502*W43/(240.97+W43))/(DY43+DZ43)+DT43)/2)/(1000*0.61365*exp(17.502*W43/(240.97+W43))/(DY43+DZ43)-DT43)</f>
        <v>0</v>
      </c>
      <c r="T43">
        <f>1/((DM43+1)/(Q43/1.6)+1/(R43/1.37)) + DM43/((DM43+1)/(Q43/1.6) + DM43/(R43/1.37))</f>
        <v>0</v>
      </c>
      <c r="U43">
        <f>(DH43*DK43)</f>
        <v>0</v>
      </c>
      <c r="V43">
        <f>(EA43+(U43+2*0.95*5.67E-8*(((EA43+$B$7)+273)^4-(EA43+273)^4)-44100*J43)/(1.84*29.3*R43+8*0.95*5.67E-8*(EA43+273)^3))</f>
        <v>0</v>
      </c>
      <c r="W43">
        <f>($C$7*EB43+$D$7*EC43+$E$7*V43)</f>
        <v>0</v>
      </c>
      <c r="X43">
        <f>0.61365*exp(17.502*W43/(240.97+W43))</f>
        <v>0</v>
      </c>
      <c r="Y43">
        <f>(Z43/AA43*100)</f>
        <v>0</v>
      </c>
      <c r="Z43">
        <f>DT43*(DY43+DZ43)/1000</f>
        <v>0</v>
      </c>
      <c r="AA43">
        <f>0.61365*exp(17.502*EA43/(240.97+EA43))</f>
        <v>0</v>
      </c>
      <c r="AB43">
        <f>(X43-DT43*(DY43+DZ43)/1000)</f>
        <v>0</v>
      </c>
      <c r="AC43">
        <f>(-J43*44100)</f>
        <v>0</v>
      </c>
      <c r="AD43">
        <f>2*29.3*R43*0.92*(EA43-W43)</f>
        <v>0</v>
      </c>
      <c r="AE43">
        <f>2*0.95*5.67E-8*(((EA43+$B$7)+273)^4-(W43+273)^4)</f>
        <v>0</v>
      </c>
      <c r="AF43">
        <f>U43+AE43+AC43+AD43</f>
        <v>0</v>
      </c>
      <c r="AG43">
        <f>DX43*AU43*(DS43-DR43*(1000-AU43*DU43)/(1000-AU43*DT43))/(100*DL43)</f>
        <v>0</v>
      </c>
      <c r="AH43">
        <f>1000*DX43*AU43*(DT43-DU43)/(100*DL43*(1000-AU43*DT43))</f>
        <v>0</v>
      </c>
      <c r="AI43">
        <f>(AJ43 - AK43 - DY43*1E3/(8.314*(EA43+273.15)) * AM43/DX43 * AL43) * DX43/(100*DL43) * (1000 - DU43)/1000</f>
        <v>0</v>
      </c>
      <c r="AJ43">
        <v>436.9977766496436</v>
      </c>
      <c r="AK43">
        <v>428.3794000000001</v>
      </c>
      <c r="AL43">
        <v>0.8567477457602419</v>
      </c>
      <c r="AM43">
        <v>65.48348601443384</v>
      </c>
      <c r="AN43">
        <f>(AP43 - AO43 + DY43*1E3/(8.314*(EA43+273.15)) * AR43/DX43 * AQ43) * DX43/(100*DL43) * 1000/(1000 - AP43)</f>
        <v>0</v>
      </c>
      <c r="AO43">
        <v>21.50866403469514</v>
      </c>
      <c r="AP43">
        <v>22.47943757575759</v>
      </c>
      <c r="AQ43">
        <v>-3.988425430862566E-08</v>
      </c>
      <c r="AR43">
        <v>121.2419949412862</v>
      </c>
      <c r="AS43">
        <v>4</v>
      </c>
      <c r="AT43">
        <v>1</v>
      </c>
      <c r="AU43">
        <f>IF(AS43*$H$13&gt;=AW43,1.0,(AW43/(AW43-AS43*$H$13)))</f>
        <v>0</v>
      </c>
      <c r="AV43">
        <f>(AU43-1)*100</f>
        <v>0</v>
      </c>
      <c r="AW43">
        <f>MAX(0,($B$13+$C$13*EF43)/(1+$D$13*EF43)*DY43/(EA43+273)*$E$13)</f>
        <v>0</v>
      </c>
      <c r="AX43" t="s">
        <v>437</v>
      </c>
      <c r="AY43" t="s">
        <v>437</v>
      </c>
      <c r="AZ43">
        <v>0</v>
      </c>
      <c r="BA43">
        <v>0</v>
      </c>
      <c r="BB43">
        <f>1-AZ43/BA43</f>
        <v>0</v>
      </c>
      <c r="BC43">
        <v>0</v>
      </c>
      <c r="BD43" t="s">
        <v>437</v>
      </c>
      <c r="BE43" t="s">
        <v>437</v>
      </c>
      <c r="BF43">
        <v>0</v>
      </c>
      <c r="BG43">
        <v>0</v>
      </c>
      <c r="BH43">
        <f>1-BF43/BG43</f>
        <v>0</v>
      </c>
      <c r="BI43">
        <v>0.5</v>
      </c>
      <c r="BJ43">
        <f>DI43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437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DH43">
        <f>$B$11*EG43+$C$11*EH43+$F$11*ES43*(1-EV43)</f>
        <v>0</v>
      </c>
      <c r="DI43">
        <f>DH43*DJ43</f>
        <v>0</v>
      </c>
      <c r="DJ43">
        <f>($B$11*$D$9+$C$11*$D$9+$F$11*((FF43+EX43)/MAX(FF43+EX43+FG43, 0.1)*$I$9+FG43/MAX(FF43+EX43+FG43, 0.1)*$J$9))/($B$11+$C$11+$F$11)</f>
        <v>0</v>
      </c>
      <c r="DK43">
        <f>($B$11*$K$9+$C$11*$K$9+$F$11*((FF43+EX43)/MAX(FF43+EX43+FG43, 0.1)*$P$9+FG43/MAX(FF43+EX43+FG43, 0.1)*$Q$9))/($B$11+$C$11+$F$11)</f>
        <v>0</v>
      </c>
      <c r="DL43">
        <v>1.91</v>
      </c>
      <c r="DM43">
        <v>0.5</v>
      </c>
      <c r="DN43" t="s">
        <v>438</v>
      </c>
      <c r="DO43">
        <v>2</v>
      </c>
      <c r="DP43" t="b">
        <v>1</v>
      </c>
      <c r="DQ43">
        <v>1759247029.732143</v>
      </c>
      <c r="DR43">
        <v>415.7385357142857</v>
      </c>
      <c r="DS43">
        <v>423.1993571428572</v>
      </c>
      <c r="DT43">
        <v>22.47491071428572</v>
      </c>
      <c r="DU43">
        <v>21.51183928571428</v>
      </c>
      <c r="DV43">
        <v>415.3879999999999</v>
      </c>
      <c r="DW43">
        <v>22.26438214285715</v>
      </c>
      <c r="DX43">
        <v>500.0097499999999</v>
      </c>
      <c r="DY43">
        <v>90.92666428571428</v>
      </c>
      <c r="DZ43">
        <v>0.05399386071428571</v>
      </c>
      <c r="EA43">
        <v>29.34016071428572</v>
      </c>
      <c r="EB43">
        <v>30.00879642857143</v>
      </c>
      <c r="EC43">
        <v>999.9000000000002</v>
      </c>
      <c r="ED43">
        <v>0</v>
      </c>
      <c r="EE43">
        <v>0</v>
      </c>
      <c r="EF43">
        <v>10000.23928571428</v>
      </c>
      <c r="EG43">
        <v>0</v>
      </c>
      <c r="EH43">
        <v>12.20356071428571</v>
      </c>
      <c r="EI43">
        <v>-7.460717499999999</v>
      </c>
      <c r="EJ43">
        <v>425.2970714285715</v>
      </c>
      <c r="EK43">
        <v>432.5032142857144</v>
      </c>
      <c r="EL43">
        <v>0.9630846071428572</v>
      </c>
      <c r="EM43">
        <v>423.1993571428572</v>
      </c>
      <c r="EN43">
        <v>21.51183928571428</v>
      </c>
      <c r="EO43">
        <v>2.043568214285715</v>
      </c>
      <c r="EP43">
        <v>1.9559975</v>
      </c>
      <c r="EQ43">
        <v>17.78599642857143</v>
      </c>
      <c r="ER43">
        <v>17.09257142857143</v>
      </c>
      <c r="ES43">
        <v>1999.971785714285</v>
      </c>
      <c r="ET43">
        <v>0.9800014642857142</v>
      </c>
      <c r="EU43">
        <v>0.01999861785714286</v>
      </c>
      <c r="EV43">
        <v>0</v>
      </c>
      <c r="EW43">
        <v>207.1774642857143</v>
      </c>
      <c r="EX43">
        <v>5.000560000000001</v>
      </c>
      <c r="EY43">
        <v>4330.852857142857</v>
      </c>
      <c r="EZ43">
        <v>17294.63214285715</v>
      </c>
      <c r="FA43">
        <v>42.10017857142856</v>
      </c>
      <c r="FB43">
        <v>42.51992857142857</v>
      </c>
      <c r="FC43">
        <v>42.11142857142856</v>
      </c>
      <c r="FD43">
        <v>41.60685714285713</v>
      </c>
      <c r="FE43">
        <v>42.96617857142855</v>
      </c>
      <c r="FF43">
        <v>1955.071785714286</v>
      </c>
      <c r="FG43">
        <v>39.9</v>
      </c>
      <c r="FH43">
        <v>0</v>
      </c>
      <c r="FI43">
        <v>1759247051.2</v>
      </c>
      <c r="FJ43">
        <v>0</v>
      </c>
      <c r="FK43">
        <v>207.1897692307692</v>
      </c>
      <c r="FL43">
        <v>-1.278837616833323</v>
      </c>
      <c r="FM43">
        <v>-28.79897434236559</v>
      </c>
      <c r="FN43">
        <v>4330.923461538462</v>
      </c>
      <c r="FO43">
        <v>15</v>
      </c>
      <c r="FP43">
        <v>0</v>
      </c>
      <c r="FQ43" t="s">
        <v>439</v>
      </c>
      <c r="FR43">
        <v>1747148579.5</v>
      </c>
      <c r="FS43">
        <v>1747148584.5</v>
      </c>
      <c r="FT43">
        <v>0</v>
      </c>
      <c r="FU43">
        <v>0.162</v>
      </c>
      <c r="FV43">
        <v>-0.001</v>
      </c>
      <c r="FW43">
        <v>0.139</v>
      </c>
      <c r="FX43">
        <v>0.058</v>
      </c>
      <c r="FY43">
        <v>420</v>
      </c>
      <c r="FZ43">
        <v>16</v>
      </c>
      <c r="GA43">
        <v>0.19</v>
      </c>
      <c r="GB43">
        <v>0.02</v>
      </c>
      <c r="GC43">
        <v>-6.635257804878049</v>
      </c>
      <c r="GD43">
        <v>-27.10745372822299</v>
      </c>
      <c r="GE43">
        <v>3.396822564028081</v>
      </c>
      <c r="GF43">
        <v>0</v>
      </c>
      <c r="GG43">
        <v>207.2268529411765</v>
      </c>
      <c r="GH43">
        <v>-1.098258216997798</v>
      </c>
      <c r="GI43">
        <v>0.1841345627448375</v>
      </c>
      <c r="GJ43">
        <v>0</v>
      </c>
      <c r="GK43">
        <v>0.9612180487804878</v>
      </c>
      <c r="GL43">
        <v>0.05309391637630573</v>
      </c>
      <c r="GM43">
        <v>0.005735803450008774</v>
      </c>
      <c r="GN43">
        <v>1</v>
      </c>
      <c r="GO43">
        <v>1</v>
      </c>
      <c r="GP43">
        <v>3</v>
      </c>
      <c r="GQ43" t="s">
        <v>463</v>
      </c>
      <c r="GR43">
        <v>3.12729</v>
      </c>
      <c r="GS43">
        <v>2.73127</v>
      </c>
      <c r="GT43">
        <v>0.0858747</v>
      </c>
      <c r="GU43">
        <v>0.089015</v>
      </c>
      <c r="GV43">
        <v>0.102528</v>
      </c>
      <c r="GW43">
        <v>0.0999453</v>
      </c>
      <c r="GX43">
        <v>27350.2</v>
      </c>
      <c r="GY43">
        <v>26470.8</v>
      </c>
      <c r="GZ43">
        <v>30463.6</v>
      </c>
      <c r="HA43">
        <v>29315.5</v>
      </c>
      <c r="HB43">
        <v>37735</v>
      </c>
      <c r="HC43">
        <v>34708.6</v>
      </c>
      <c r="HD43">
        <v>46604.5</v>
      </c>
      <c r="HE43">
        <v>43550.9</v>
      </c>
      <c r="HF43">
        <v>1.81335</v>
      </c>
      <c r="HG43">
        <v>1.83442</v>
      </c>
      <c r="HH43">
        <v>0.106949</v>
      </c>
      <c r="HI43">
        <v>0</v>
      </c>
      <c r="HJ43">
        <v>28.2713</v>
      </c>
      <c r="HK43">
        <v>999.9</v>
      </c>
      <c r="HL43">
        <v>56.8</v>
      </c>
      <c r="HM43">
        <v>30.5</v>
      </c>
      <c r="HN43">
        <v>27.391</v>
      </c>
      <c r="HO43">
        <v>62.7874</v>
      </c>
      <c r="HP43">
        <v>16.9191</v>
      </c>
      <c r="HQ43">
        <v>1</v>
      </c>
      <c r="HR43">
        <v>0.207706</v>
      </c>
      <c r="HS43">
        <v>0.373897</v>
      </c>
      <c r="HT43">
        <v>20.2005</v>
      </c>
      <c r="HU43">
        <v>5.22568</v>
      </c>
      <c r="HV43">
        <v>11.974</v>
      </c>
      <c r="HW43">
        <v>4.96955</v>
      </c>
      <c r="HX43">
        <v>3.28955</v>
      </c>
      <c r="HY43">
        <v>9999</v>
      </c>
      <c r="HZ43">
        <v>9999</v>
      </c>
      <c r="IA43">
        <v>9999</v>
      </c>
      <c r="IB43">
        <v>17.5</v>
      </c>
      <c r="IC43">
        <v>4.97287</v>
      </c>
      <c r="ID43">
        <v>1.87715</v>
      </c>
      <c r="IE43">
        <v>1.87528</v>
      </c>
      <c r="IF43">
        <v>1.87805</v>
      </c>
      <c r="IG43">
        <v>1.87479</v>
      </c>
      <c r="IH43">
        <v>1.87836</v>
      </c>
      <c r="II43">
        <v>1.87546</v>
      </c>
      <c r="IJ43">
        <v>1.87662</v>
      </c>
      <c r="IK43">
        <v>0</v>
      </c>
      <c r="IL43">
        <v>0</v>
      </c>
      <c r="IM43">
        <v>0</v>
      </c>
      <c r="IN43">
        <v>0</v>
      </c>
      <c r="IO43" t="s">
        <v>441</v>
      </c>
      <c r="IP43" t="s">
        <v>442</v>
      </c>
      <c r="IQ43" t="s">
        <v>443</v>
      </c>
      <c r="IR43" t="s">
        <v>443</v>
      </c>
      <c r="IS43" t="s">
        <v>443</v>
      </c>
      <c r="IT43" t="s">
        <v>443</v>
      </c>
      <c r="IU43">
        <v>0</v>
      </c>
      <c r="IV43">
        <v>100</v>
      </c>
      <c r="IW43">
        <v>100</v>
      </c>
      <c r="IX43">
        <v>0.355</v>
      </c>
      <c r="IY43">
        <v>0.2106</v>
      </c>
      <c r="IZ43">
        <v>-0.1222274518627452</v>
      </c>
      <c r="JA43">
        <v>0.001328938755811441</v>
      </c>
      <c r="JB43">
        <v>-5.633165956792918E-07</v>
      </c>
      <c r="JC43">
        <v>2.510553891376428E-10</v>
      </c>
      <c r="JD43">
        <v>-0.04678033270444259</v>
      </c>
      <c r="JE43">
        <v>-0.0009625096320519332</v>
      </c>
      <c r="JF43">
        <v>0.0006953178313022573</v>
      </c>
      <c r="JG43">
        <v>-5.973937232829655E-06</v>
      </c>
      <c r="JH43">
        <v>1</v>
      </c>
      <c r="JI43">
        <v>2112</v>
      </c>
      <c r="JJ43">
        <v>1</v>
      </c>
      <c r="JK43">
        <v>26</v>
      </c>
      <c r="JL43">
        <v>201641</v>
      </c>
      <c r="JM43">
        <v>201640.9</v>
      </c>
      <c r="JN43">
        <v>1.15967</v>
      </c>
      <c r="JO43">
        <v>2.55981</v>
      </c>
      <c r="JP43">
        <v>1.39893</v>
      </c>
      <c r="JQ43">
        <v>2.33276</v>
      </c>
      <c r="JR43">
        <v>1.44897</v>
      </c>
      <c r="JS43">
        <v>2.49634</v>
      </c>
      <c r="JT43">
        <v>36.8842</v>
      </c>
      <c r="JU43">
        <v>23.9824</v>
      </c>
      <c r="JV43">
        <v>18</v>
      </c>
      <c r="JW43">
        <v>477.302</v>
      </c>
      <c r="JX43">
        <v>460.209</v>
      </c>
      <c r="JY43">
        <v>27.1859</v>
      </c>
      <c r="JZ43">
        <v>29.8619</v>
      </c>
      <c r="KA43">
        <v>30.0001</v>
      </c>
      <c r="KB43">
        <v>29.5181</v>
      </c>
      <c r="KC43">
        <v>29.5743</v>
      </c>
      <c r="KD43">
        <v>23.3551</v>
      </c>
      <c r="KE43">
        <v>30.3713</v>
      </c>
      <c r="KF43">
        <v>65.9494</v>
      </c>
      <c r="KG43">
        <v>27.1806</v>
      </c>
      <c r="KH43">
        <v>460.194</v>
      </c>
      <c r="KI43">
        <v>21.5569</v>
      </c>
      <c r="KJ43">
        <v>100.714</v>
      </c>
      <c r="KK43">
        <v>100.184</v>
      </c>
    </row>
    <row r="44" spans="1:297">
      <c r="A44">
        <v>28</v>
      </c>
      <c r="B44">
        <v>1759247042.5</v>
      </c>
      <c r="C44">
        <v>226.9000000953674</v>
      </c>
      <c r="D44" t="s">
        <v>499</v>
      </c>
      <c r="E44" t="s">
        <v>500</v>
      </c>
      <c r="F44">
        <v>5</v>
      </c>
      <c r="G44" t="s">
        <v>435</v>
      </c>
      <c r="H44" t="s">
        <v>436</v>
      </c>
      <c r="I44">
        <v>1759247035</v>
      </c>
      <c r="J44">
        <f>(K44)/1000</f>
        <v>0</v>
      </c>
      <c r="K44">
        <f>IF(DP44, AN44, AH44)</f>
        <v>0</v>
      </c>
      <c r="L44">
        <f>IF(DP44, AI44, AG44)</f>
        <v>0</v>
      </c>
      <c r="M44">
        <f>DR44 - IF(AU44&gt;1, L44*DL44*100.0/(AW44), 0)</f>
        <v>0</v>
      </c>
      <c r="N44">
        <f>((T44-J44/2)*M44-L44)/(T44+J44/2)</f>
        <v>0</v>
      </c>
      <c r="O44">
        <f>N44*(DY44+DZ44)/1000.0</f>
        <v>0</v>
      </c>
      <c r="P44">
        <f>(DR44 - IF(AU44&gt;1, L44*DL44*100.0/(AW44), 0))*(DY44+DZ44)/1000.0</f>
        <v>0</v>
      </c>
      <c r="Q44">
        <f>2.0/((1/S44-1/R44)+SIGN(S44)*SQRT((1/S44-1/R44)*(1/S44-1/R44) + 4*DM44/((DM44+1)*(DM44+1))*(2*1/S44*1/R44-1/R44*1/R44)))</f>
        <v>0</v>
      </c>
      <c r="R44">
        <f>IF(LEFT(DN44,1)&lt;&gt;"0",IF(LEFT(DN44,1)="1",3.0,DO44),$D$5+$E$5*(EF44*DY44/($K$5*1000))+$F$5*(EF44*DY44/($K$5*1000))*MAX(MIN(DL44,$J$5),$I$5)*MAX(MIN(DL44,$J$5),$I$5)+$G$5*MAX(MIN(DL44,$J$5),$I$5)*(EF44*DY44/($K$5*1000))+$H$5*(EF44*DY44/($K$5*1000))*(EF44*DY44/($K$5*1000)))</f>
        <v>0</v>
      </c>
      <c r="S44">
        <f>J44*(1000-(1000*0.61365*exp(17.502*W44/(240.97+W44))/(DY44+DZ44)+DT44)/2)/(1000*0.61365*exp(17.502*W44/(240.97+W44))/(DY44+DZ44)-DT44)</f>
        <v>0</v>
      </c>
      <c r="T44">
        <f>1/((DM44+1)/(Q44/1.6)+1/(R44/1.37)) + DM44/((DM44+1)/(Q44/1.6) + DM44/(R44/1.37))</f>
        <v>0</v>
      </c>
      <c r="U44">
        <f>(DH44*DK44)</f>
        <v>0</v>
      </c>
      <c r="V44">
        <f>(EA44+(U44+2*0.95*5.67E-8*(((EA44+$B$7)+273)^4-(EA44+273)^4)-44100*J44)/(1.84*29.3*R44+8*0.95*5.67E-8*(EA44+273)^3))</f>
        <v>0</v>
      </c>
      <c r="W44">
        <f>($C$7*EB44+$D$7*EC44+$E$7*V44)</f>
        <v>0</v>
      </c>
      <c r="X44">
        <f>0.61365*exp(17.502*W44/(240.97+W44))</f>
        <v>0</v>
      </c>
      <c r="Y44">
        <f>(Z44/AA44*100)</f>
        <v>0</v>
      </c>
      <c r="Z44">
        <f>DT44*(DY44+DZ44)/1000</f>
        <v>0</v>
      </c>
      <c r="AA44">
        <f>0.61365*exp(17.502*EA44/(240.97+EA44))</f>
        <v>0</v>
      </c>
      <c r="AB44">
        <f>(X44-DT44*(DY44+DZ44)/1000)</f>
        <v>0</v>
      </c>
      <c r="AC44">
        <f>(-J44*44100)</f>
        <v>0</v>
      </c>
      <c r="AD44">
        <f>2*29.3*R44*0.92*(EA44-W44)</f>
        <v>0</v>
      </c>
      <c r="AE44">
        <f>2*0.95*5.67E-8*(((EA44+$B$7)+273)^4-(W44+273)^4)</f>
        <v>0</v>
      </c>
      <c r="AF44">
        <f>U44+AE44+AC44+AD44</f>
        <v>0</v>
      </c>
      <c r="AG44">
        <f>DX44*AU44*(DS44-DR44*(1000-AU44*DU44)/(1000-AU44*DT44))/(100*DL44)</f>
        <v>0</v>
      </c>
      <c r="AH44">
        <f>1000*DX44*AU44*(DT44-DU44)/(100*DL44*(1000-AU44*DT44))</f>
        <v>0</v>
      </c>
      <c r="AI44">
        <f>(AJ44 - AK44 - DY44*1E3/(8.314*(EA44+273.15)) * AM44/DX44 * AL44) * DX44/(100*DL44) * (1000 - DU44)/1000</f>
        <v>0</v>
      </c>
      <c r="AJ44">
        <v>452.3524151471743</v>
      </c>
      <c r="AK44">
        <v>438.0138969696966</v>
      </c>
      <c r="AL44">
        <v>2.046272309139011</v>
      </c>
      <c r="AM44">
        <v>65.48348601443384</v>
      </c>
      <c r="AN44">
        <f>(AP44 - AO44 + DY44*1E3/(8.314*(EA44+273.15)) * AR44/DX44 * AQ44) * DX44/(100*DL44) * 1000/(1000 - AP44)</f>
        <v>0</v>
      </c>
      <c r="AO44">
        <v>21.50342049767665</v>
      </c>
      <c r="AP44">
        <v>22.48006303030303</v>
      </c>
      <c r="AQ44">
        <v>5.356951540599514E-06</v>
      </c>
      <c r="AR44">
        <v>121.2419949412862</v>
      </c>
      <c r="AS44">
        <v>4</v>
      </c>
      <c r="AT44">
        <v>1</v>
      </c>
      <c r="AU44">
        <f>IF(AS44*$H$13&gt;=AW44,1.0,(AW44/(AW44-AS44*$H$13)))</f>
        <v>0</v>
      </c>
      <c r="AV44">
        <f>(AU44-1)*100</f>
        <v>0</v>
      </c>
      <c r="AW44">
        <f>MAX(0,($B$13+$C$13*EF44)/(1+$D$13*EF44)*DY44/(EA44+273)*$E$13)</f>
        <v>0</v>
      </c>
      <c r="AX44" t="s">
        <v>437</v>
      </c>
      <c r="AY44" t="s">
        <v>437</v>
      </c>
      <c r="AZ44">
        <v>0</v>
      </c>
      <c r="BA44">
        <v>0</v>
      </c>
      <c r="BB44">
        <f>1-AZ44/BA44</f>
        <v>0</v>
      </c>
      <c r="BC44">
        <v>0</v>
      </c>
      <c r="BD44" t="s">
        <v>437</v>
      </c>
      <c r="BE44" t="s">
        <v>437</v>
      </c>
      <c r="BF44">
        <v>0</v>
      </c>
      <c r="BG44">
        <v>0</v>
      </c>
      <c r="BH44">
        <f>1-BF44/BG44</f>
        <v>0</v>
      </c>
      <c r="BI44">
        <v>0.5</v>
      </c>
      <c r="BJ44">
        <f>DI44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437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DH44">
        <f>$B$11*EG44+$C$11*EH44+$F$11*ES44*(1-EV44)</f>
        <v>0</v>
      </c>
      <c r="DI44">
        <f>DH44*DJ44</f>
        <v>0</v>
      </c>
      <c r="DJ44">
        <f>($B$11*$D$9+$C$11*$D$9+$F$11*((FF44+EX44)/MAX(FF44+EX44+FG44, 0.1)*$I$9+FG44/MAX(FF44+EX44+FG44, 0.1)*$J$9))/($B$11+$C$11+$F$11)</f>
        <v>0</v>
      </c>
      <c r="DK44">
        <f>($B$11*$K$9+$C$11*$K$9+$F$11*((FF44+EX44)/MAX(FF44+EX44+FG44, 0.1)*$P$9+FG44/MAX(FF44+EX44+FG44, 0.1)*$Q$9))/($B$11+$C$11+$F$11)</f>
        <v>0</v>
      </c>
      <c r="DL44">
        <v>1.91</v>
      </c>
      <c r="DM44">
        <v>0.5</v>
      </c>
      <c r="DN44" t="s">
        <v>438</v>
      </c>
      <c r="DO44">
        <v>2</v>
      </c>
      <c r="DP44" t="b">
        <v>1</v>
      </c>
      <c r="DQ44">
        <v>1759247035</v>
      </c>
      <c r="DR44">
        <v>418.6647037037037</v>
      </c>
      <c r="DS44">
        <v>431.501074074074</v>
      </c>
      <c r="DT44">
        <v>22.47854814814815</v>
      </c>
      <c r="DU44">
        <v>21.5092</v>
      </c>
      <c r="DV44">
        <v>418.3112592592593</v>
      </c>
      <c r="DW44">
        <v>22.26793703703704</v>
      </c>
      <c r="DX44">
        <v>499.9993703703704</v>
      </c>
      <c r="DY44">
        <v>90.92549259259259</v>
      </c>
      <c r="DZ44">
        <v>0.05364054074074073</v>
      </c>
      <c r="EA44">
        <v>29.33838148148148</v>
      </c>
      <c r="EB44">
        <v>30.01033703703704</v>
      </c>
      <c r="EC44">
        <v>999.9000000000001</v>
      </c>
      <c r="ED44">
        <v>0</v>
      </c>
      <c r="EE44">
        <v>0</v>
      </c>
      <c r="EF44">
        <v>9993.861111111111</v>
      </c>
      <c r="EG44">
        <v>0</v>
      </c>
      <c r="EH44">
        <v>12.21804444444444</v>
      </c>
      <c r="EI44">
        <v>-12.83632370370371</v>
      </c>
      <c r="EJ44">
        <v>428.2921111111111</v>
      </c>
      <c r="EK44">
        <v>440.9862592592593</v>
      </c>
      <c r="EL44">
        <v>0.9693504444444444</v>
      </c>
      <c r="EM44">
        <v>431.501074074074</v>
      </c>
      <c r="EN44">
        <v>21.5092</v>
      </c>
      <c r="EO44">
        <v>2.043872592592593</v>
      </c>
      <c r="EP44">
        <v>1.955733333333334</v>
      </c>
      <c r="EQ44">
        <v>17.78836666666667</v>
      </c>
      <c r="ER44">
        <v>17.09044074074074</v>
      </c>
      <c r="ES44">
        <v>1999.974074074074</v>
      </c>
      <c r="ET44">
        <v>0.9800014074074073</v>
      </c>
      <c r="EU44">
        <v>0.01999865925925926</v>
      </c>
      <c r="EV44">
        <v>0</v>
      </c>
      <c r="EW44">
        <v>207.0640370370371</v>
      </c>
      <c r="EX44">
        <v>5.000560000000001</v>
      </c>
      <c r="EY44">
        <v>4328.416666666666</v>
      </c>
      <c r="EZ44">
        <v>17294.64444444445</v>
      </c>
      <c r="FA44">
        <v>42.08529629629629</v>
      </c>
      <c r="FB44">
        <v>42.51607407407408</v>
      </c>
      <c r="FC44">
        <v>42.10622222222222</v>
      </c>
      <c r="FD44">
        <v>41.59462962962962</v>
      </c>
      <c r="FE44">
        <v>42.94877777777777</v>
      </c>
      <c r="FF44">
        <v>1955.074074074074</v>
      </c>
      <c r="FG44">
        <v>39.9</v>
      </c>
      <c r="FH44">
        <v>0</v>
      </c>
      <c r="FI44">
        <v>1759247056.6</v>
      </c>
      <c r="FJ44">
        <v>0</v>
      </c>
      <c r="FK44">
        <v>207.05328</v>
      </c>
      <c r="FL44">
        <v>-1.68592308285224</v>
      </c>
      <c r="FM44">
        <v>-27.99999999822535</v>
      </c>
      <c r="FN44">
        <v>4328.2508</v>
      </c>
      <c r="FO44">
        <v>15</v>
      </c>
      <c r="FP44">
        <v>0</v>
      </c>
      <c r="FQ44" t="s">
        <v>439</v>
      </c>
      <c r="FR44">
        <v>1747148579.5</v>
      </c>
      <c r="FS44">
        <v>1747148584.5</v>
      </c>
      <c r="FT44">
        <v>0</v>
      </c>
      <c r="FU44">
        <v>0.162</v>
      </c>
      <c r="FV44">
        <v>-0.001</v>
      </c>
      <c r="FW44">
        <v>0.139</v>
      </c>
      <c r="FX44">
        <v>0.058</v>
      </c>
      <c r="FY44">
        <v>420</v>
      </c>
      <c r="FZ44">
        <v>16</v>
      </c>
      <c r="GA44">
        <v>0.19</v>
      </c>
      <c r="GB44">
        <v>0.02</v>
      </c>
      <c r="GC44">
        <v>-10.1329925</v>
      </c>
      <c r="GD44">
        <v>-60.25099722326455</v>
      </c>
      <c r="GE44">
        <v>6.232251066754191</v>
      </c>
      <c r="GF44">
        <v>0</v>
      </c>
      <c r="GG44">
        <v>207.1491764705883</v>
      </c>
      <c r="GH44">
        <v>-1.208097786788783</v>
      </c>
      <c r="GI44">
        <v>0.1916107375396396</v>
      </c>
      <c r="GJ44">
        <v>0</v>
      </c>
      <c r="GK44">
        <v>0.9658515</v>
      </c>
      <c r="GL44">
        <v>0.07490177110693888</v>
      </c>
      <c r="GM44">
        <v>0.007460818108625883</v>
      </c>
      <c r="GN44">
        <v>1</v>
      </c>
      <c r="GO44">
        <v>1</v>
      </c>
      <c r="GP44">
        <v>3</v>
      </c>
      <c r="GQ44" t="s">
        <v>463</v>
      </c>
      <c r="GR44">
        <v>3.12707</v>
      </c>
      <c r="GS44">
        <v>2.73152</v>
      </c>
      <c r="GT44">
        <v>0.08739429999999999</v>
      </c>
      <c r="GU44">
        <v>0.09144289999999999</v>
      </c>
      <c r="GV44">
        <v>0.10253</v>
      </c>
      <c r="GW44">
        <v>0.0999505</v>
      </c>
      <c r="GX44">
        <v>27304.3</v>
      </c>
      <c r="GY44">
        <v>26400.2</v>
      </c>
      <c r="GZ44">
        <v>30463.1</v>
      </c>
      <c r="HA44">
        <v>29315.4</v>
      </c>
      <c r="HB44">
        <v>37734.5</v>
      </c>
      <c r="HC44">
        <v>34708.5</v>
      </c>
      <c r="HD44">
        <v>46603.9</v>
      </c>
      <c r="HE44">
        <v>43550.7</v>
      </c>
      <c r="HF44">
        <v>1.8129</v>
      </c>
      <c r="HG44">
        <v>1.8349</v>
      </c>
      <c r="HH44">
        <v>0.107031</v>
      </c>
      <c r="HI44">
        <v>0</v>
      </c>
      <c r="HJ44">
        <v>28.2728</v>
      </c>
      <c r="HK44">
        <v>999.9</v>
      </c>
      <c r="HL44">
        <v>56.8</v>
      </c>
      <c r="HM44">
        <v>30.5</v>
      </c>
      <c r="HN44">
        <v>27.3883</v>
      </c>
      <c r="HO44">
        <v>63.3374</v>
      </c>
      <c r="HP44">
        <v>17.1795</v>
      </c>
      <c r="HQ44">
        <v>1</v>
      </c>
      <c r="HR44">
        <v>0.207818</v>
      </c>
      <c r="HS44">
        <v>0.387911</v>
      </c>
      <c r="HT44">
        <v>20.2003</v>
      </c>
      <c r="HU44">
        <v>5.22837</v>
      </c>
      <c r="HV44">
        <v>11.974</v>
      </c>
      <c r="HW44">
        <v>4.9701</v>
      </c>
      <c r="HX44">
        <v>3.28958</v>
      </c>
      <c r="HY44">
        <v>9999</v>
      </c>
      <c r="HZ44">
        <v>9999</v>
      </c>
      <c r="IA44">
        <v>9999</v>
      </c>
      <c r="IB44">
        <v>17.5</v>
      </c>
      <c r="IC44">
        <v>4.97289</v>
      </c>
      <c r="ID44">
        <v>1.87715</v>
      </c>
      <c r="IE44">
        <v>1.87531</v>
      </c>
      <c r="IF44">
        <v>1.87805</v>
      </c>
      <c r="IG44">
        <v>1.87477</v>
      </c>
      <c r="IH44">
        <v>1.87836</v>
      </c>
      <c r="II44">
        <v>1.87546</v>
      </c>
      <c r="IJ44">
        <v>1.87663</v>
      </c>
      <c r="IK44">
        <v>0</v>
      </c>
      <c r="IL44">
        <v>0</v>
      </c>
      <c r="IM44">
        <v>0</v>
      </c>
      <c r="IN44">
        <v>0</v>
      </c>
      <c r="IO44" t="s">
        <v>441</v>
      </c>
      <c r="IP44" t="s">
        <v>442</v>
      </c>
      <c r="IQ44" t="s">
        <v>443</v>
      </c>
      <c r="IR44" t="s">
        <v>443</v>
      </c>
      <c r="IS44" t="s">
        <v>443</v>
      </c>
      <c r="IT44" t="s">
        <v>443</v>
      </c>
      <c r="IU44">
        <v>0</v>
      </c>
      <c r="IV44">
        <v>100</v>
      </c>
      <c r="IW44">
        <v>100</v>
      </c>
      <c r="IX44">
        <v>0.364</v>
      </c>
      <c r="IY44">
        <v>0.2106</v>
      </c>
      <c r="IZ44">
        <v>-0.1222274518627452</v>
      </c>
      <c r="JA44">
        <v>0.001328938755811441</v>
      </c>
      <c r="JB44">
        <v>-5.633165956792918E-07</v>
      </c>
      <c r="JC44">
        <v>2.510553891376428E-10</v>
      </c>
      <c r="JD44">
        <v>-0.04678033270444259</v>
      </c>
      <c r="JE44">
        <v>-0.0009625096320519332</v>
      </c>
      <c r="JF44">
        <v>0.0006953178313022573</v>
      </c>
      <c r="JG44">
        <v>-5.973937232829655E-06</v>
      </c>
      <c r="JH44">
        <v>1</v>
      </c>
      <c r="JI44">
        <v>2112</v>
      </c>
      <c r="JJ44">
        <v>1</v>
      </c>
      <c r="JK44">
        <v>26</v>
      </c>
      <c r="JL44">
        <v>201641</v>
      </c>
      <c r="JM44">
        <v>201641</v>
      </c>
      <c r="JN44">
        <v>1.19751</v>
      </c>
      <c r="JO44">
        <v>2.54639</v>
      </c>
      <c r="JP44">
        <v>1.39893</v>
      </c>
      <c r="JQ44">
        <v>2.33398</v>
      </c>
      <c r="JR44">
        <v>1.44897</v>
      </c>
      <c r="JS44">
        <v>2.52075</v>
      </c>
      <c r="JT44">
        <v>36.8842</v>
      </c>
      <c r="JU44">
        <v>23.9999</v>
      </c>
      <c r="JV44">
        <v>18</v>
      </c>
      <c r="JW44">
        <v>477.054</v>
      </c>
      <c r="JX44">
        <v>460.527</v>
      </c>
      <c r="JY44">
        <v>27.1786</v>
      </c>
      <c r="JZ44">
        <v>29.8595</v>
      </c>
      <c r="KA44">
        <v>30.0001</v>
      </c>
      <c r="KB44">
        <v>29.5181</v>
      </c>
      <c r="KC44">
        <v>29.5759</v>
      </c>
      <c r="KD44">
        <v>24.0028</v>
      </c>
      <c r="KE44">
        <v>30.3713</v>
      </c>
      <c r="KF44">
        <v>65.9494</v>
      </c>
      <c r="KG44">
        <v>27.1631</v>
      </c>
      <c r="KH44">
        <v>473.556</v>
      </c>
      <c r="KI44">
        <v>21.5569</v>
      </c>
      <c r="KJ44">
        <v>100.713</v>
      </c>
      <c r="KK44">
        <v>100.184</v>
      </c>
    </row>
    <row r="45" spans="1:297">
      <c r="A45">
        <v>29</v>
      </c>
      <c r="B45">
        <v>1759247047.5</v>
      </c>
      <c r="C45">
        <v>231.9000000953674</v>
      </c>
      <c r="D45" t="s">
        <v>501</v>
      </c>
      <c r="E45" t="s">
        <v>502</v>
      </c>
      <c r="F45">
        <v>5</v>
      </c>
      <c r="G45" t="s">
        <v>435</v>
      </c>
      <c r="H45" t="s">
        <v>436</v>
      </c>
      <c r="I45">
        <v>1759247039.714286</v>
      </c>
      <c r="J45">
        <f>(K45)/1000</f>
        <v>0</v>
      </c>
      <c r="K45">
        <f>IF(DP45, AN45, AH45)</f>
        <v>0</v>
      </c>
      <c r="L45">
        <f>IF(DP45, AI45, AG45)</f>
        <v>0</v>
      </c>
      <c r="M45">
        <f>DR45 - IF(AU45&gt;1, L45*DL45*100.0/(AW45), 0)</f>
        <v>0</v>
      </c>
      <c r="N45">
        <f>((T45-J45/2)*M45-L45)/(T45+J45/2)</f>
        <v>0</v>
      </c>
      <c r="O45">
        <f>N45*(DY45+DZ45)/1000.0</f>
        <v>0</v>
      </c>
      <c r="P45">
        <f>(DR45 - IF(AU45&gt;1, L45*DL45*100.0/(AW45), 0))*(DY45+DZ45)/1000.0</f>
        <v>0</v>
      </c>
      <c r="Q45">
        <f>2.0/((1/S45-1/R45)+SIGN(S45)*SQRT((1/S45-1/R45)*(1/S45-1/R45) + 4*DM45/((DM45+1)*(DM45+1))*(2*1/S45*1/R45-1/R45*1/R45)))</f>
        <v>0</v>
      </c>
      <c r="R45">
        <f>IF(LEFT(DN45,1)&lt;&gt;"0",IF(LEFT(DN45,1)="1",3.0,DO45),$D$5+$E$5*(EF45*DY45/($K$5*1000))+$F$5*(EF45*DY45/($K$5*1000))*MAX(MIN(DL45,$J$5),$I$5)*MAX(MIN(DL45,$J$5),$I$5)+$G$5*MAX(MIN(DL45,$J$5),$I$5)*(EF45*DY45/($K$5*1000))+$H$5*(EF45*DY45/($K$5*1000))*(EF45*DY45/($K$5*1000)))</f>
        <v>0</v>
      </c>
      <c r="S45">
        <f>J45*(1000-(1000*0.61365*exp(17.502*W45/(240.97+W45))/(DY45+DZ45)+DT45)/2)/(1000*0.61365*exp(17.502*W45/(240.97+W45))/(DY45+DZ45)-DT45)</f>
        <v>0</v>
      </c>
      <c r="T45">
        <f>1/((DM45+1)/(Q45/1.6)+1/(R45/1.37)) + DM45/((DM45+1)/(Q45/1.6) + DM45/(R45/1.37))</f>
        <v>0</v>
      </c>
      <c r="U45">
        <f>(DH45*DK45)</f>
        <v>0</v>
      </c>
      <c r="V45">
        <f>(EA45+(U45+2*0.95*5.67E-8*(((EA45+$B$7)+273)^4-(EA45+273)^4)-44100*J45)/(1.84*29.3*R45+8*0.95*5.67E-8*(EA45+273)^3))</f>
        <v>0</v>
      </c>
      <c r="W45">
        <f>($C$7*EB45+$D$7*EC45+$E$7*V45)</f>
        <v>0</v>
      </c>
      <c r="X45">
        <f>0.61365*exp(17.502*W45/(240.97+W45))</f>
        <v>0</v>
      </c>
      <c r="Y45">
        <f>(Z45/AA45*100)</f>
        <v>0</v>
      </c>
      <c r="Z45">
        <f>DT45*(DY45+DZ45)/1000</f>
        <v>0</v>
      </c>
      <c r="AA45">
        <f>0.61365*exp(17.502*EA45/(240.97+EA45))</f>
        <v>0</v>
      </c>
      <c r="AB45">
        <f>(X45-DT45*(DY45+DZ45)/1000)</f>
        <v>0</v>
      </c>
      <c r="AC45">
        <f>(-J45*44100)</f>
        <v>0</v>
      </c>
      <c r="AD45">
        <f>2*29.3*R45*0.92*(EA45-W45)</f>
        <v>0</v>
      </c>
      <c r="AE45">
        <f>2*0.95*5.67E-8*(((EA45+$B$7)+273)^4-(W45+273)^4)</f>
        <v>0</v>
      </c>
      <c r="AF45">
        <f>U45+AE45+AC45+AD45</f>
        <v>0</v>
      </c>
      <c r="AG45">
        <f>DX45*AU45*(DS45-DR45*(1000-AU45*DU45)/(1000-AU45*DT45))/(100*DL45)</f>
        <v>0</v>
      </c>
      <c r="AH45">
        <f>1000*DX45*AU45*(DT45-DU45)/(100*DL45*(1000-AU45*DT45))</f>
        <v>0</v>
      </c>
      <c r="AI45">
        <f>(AJ45 - AK45 - DY45*1E3/(8.314*(EA45+273.15)) * AM45/DX45 * AL45) * DX45/(100*DL45) * (1000 - DU45)/1000</f>
        <v>0</v>
      </c>
      <c r="AJ45">
        <v>468.9412287245177</v>
      </c>
      <c r="AK45">
        <v>451.2943575757576</v>
      </c>
      <c r="AL45">
        <v>2.72370431542404</v>
      </c>
      <c r="AM45">
        <v>65.48348601443384</v>
      </c>
      <c r="AN45">
        <f>(AP45 - AO45 + DY45*1E3/(8.314*(EA45+273.15)) * AR45/DX45 * AQ45) * DX45/(100*DL45) * 1000/(1000 - AP45)</f>
        <v>0</v>
      </c>
      <c r="AO45">
        <v>21.50820914736919</v>
      </c>
      <c r="AP45">
        <v>22.48062606060605</v>
      </c>
      <c r="AQ45">
        <v>4.893774930052962E-06</v>
      </c>
      <c r="AR45">
        <v>121.2419949412862</v>
      </c>
      <c r="AS45">
        <v>4</v>
      </c>
      <c r="AT45">
        <v>1</v>
      </c>
      <c r="AU45">
        <f>IF(AS45*$H$13&gt;=AW45,1.0,(AW45/(AW45-AS45*$H$13)))</f>
        <v>0</v>
      </c>
      <c r="AV45">
        <f>(AU45-1)*100</f>
        <v>0</v>
      </c>
      <c r="AW45">
        <f>MAX(0,($B$13+$C$13*EF45)/(1+$D$13*EF45)*DY45/(EA45+273)*$E$13)</f>
        <v>0</v>
      </c>
      <c r="AX45" t="s">
        <v>437</v>
      </c>
      <c r="AY45" t="s">
        <v>437</v>
      </c>
      <c r="AZ45">
        <v>0</v>
      </c>
      <c r="BA45">
        <v>0</v>
      </c>
      <c r="BB45">
        <f>1-AZ45/BA45</f>
        <v>0</v>
      </c>
      <c r="BC45">
        <v>0</v>
      </c>
      <c r="BD45" t="s">
        <v>437</v>
      </c>
      <c r="BE45" t="s">
        <v>437</v>
      </c>
      <c r="BF45">
        <v>0</v>
      </c>
      <c r="BG45">
        <v>0</v>
      </c>
      <c r="BH45">
        <f>1-BF45/BG45</f>
        <v>0</v>
      </c>
      <c r="BI45">
        <v>0.5</v>
      </c>
      <c r="BJ45">
        <f>DI45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437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DH45">
        <f>$B$11*EG45+$C$11*EH45+$F$11*ES45*(1-EV45)</f>
        <v>0</v>
      </c>
      <c r="DI45">
        <f>DH45*DJ45</f>
        <v>0</v>
      </c>
      <c r="DJ45">
        <f>($B$11*$D$9+$C$11*$D$9+$F$11*((FF45+EX45)/MAX(FF45+EX45+FG45, 0.1)*$I$9+FG45/MAX(FF45+EX45+FG45, 0.1)*$J$9))/($B$11+$C$11+$F$11)</f>
        <v>0</v>
      </c>
      <c r="DK45">
        <f>($B$11*$K$9+$C$11*$K$9+$F$11*((FF45+EX45)/MAX(FF45+EX45+FG45, 0.1)*$P$9+FG45/MAX(FF45+EX45+FG45, 0.1)*$Q$9))/($B$11+$C$11+$F$11)</f>
        <v>0</v>
      </c>
      <c r="DL45">
        <v>1.91</v>
      </c>
      <c r="DM45">
        <v>0.5</v>
      </c>
      <c r="DN45" t="s">
        <v>438</v>
      </c>
      <c r="DO45">
        <v>2</v>
      </c>
      <c r="DP45" t="b">
        <v>1</v>
      </c>
      <c r="DQ45">
        <v>1759247039.714286</v>
      </c>
      <c r="DR45">
        <v>425.134</v>
      </c>
      <c r="DS45">
        <v>444.0907857142857</v>
      </c>
      <c r="DT45">
        <v>22.48011071428571</v>
      </c>
      <c r="DU45">
        <v>21.50716428571429</v>
      </c>
      <c r="DV45">
        <v>424.7741428571429</v>
      </c>
      <c r="DW45">
        <v>22.26946071428571</v>
      </c>
      <c r="DX45">
        <v>499.9825</v>
      </c>
      <c r="DY45">
        <v>90.92547142857141</v>
      </c>
      <c r="DZ45">
        <v>0.05371326071428571</v>
      </c>
      <c r="EA45">
        <v>29.33748571428572</v>
      </c>
      <c r="EB45">
        <v>30.00986785714286</v>
      </c>
      <c r="EC45">
        <v>999.9000000000002</v>
      </c>
      <c r="ED45">
        <v>0</v>
      </c>
      <c r="EE45">
        <v>0</v>
      </c>
      <c r="EF45">
        <v>9988.166071428572</v>
      </c>
      <c r="EG45">
        <v>0</v>
      </c>
      <c r="EH45">
        <v>12.22323928571428</v>
      </c>
      <c r="EI45">
        <v>-18.95689321428572</v>
      </c>
      <c r="EJ45">
        <v>434.9107857142857</v>
      </c>
      <c r="EK45">
        <v>453.8519285714286</v>
      </c>
      <c r="EL45">
        <v>0.9729338571428571</v>
      </c>
      <c r="EM45">
        <v>444.0907857142857</v>
      </c>
      <c r="EN45">
        <v>21.50716428571429</v>
      </c>
      <c r="EO45">
        <v>2.044013571428571</v>
      </c>
      <c r="EP45">
        <v>1.955549285714286</v>
      </c>
      <c r="EQ45">
        <v>17.78945714285714</v>
      </c>
      <c r="ER45">
        <v>17.08895357142857</v>
      </c>
      <c r="ES45">
        <v>2000</v>
      </c>
      <c r="ET45">
        <v>0.9800018214285713</v>
      </c>
      <c r="EU45">
        <v>0.01999838928571429</v>
      </c>
      <c r="EV45">
        <v>0</v>
      </c>
      <c r="EW45">
        <v>206.9945</v>
      </c>
      <c r="EX45">
        <v>5.000560000000001</v>
      </c>
      <c r="EY45">
        <v>4326.363928571429</v>
      </c>
      <c r="EZ45">
        <v>17294.875</v>
      </c>
      <c r="FA45">
        <v>42.08235714285714</v>
      </c>
      <c r="FB45">
        <v>42.51771428571427</v>
      </c>
      <c r="FC45">
        <v>42.10910714285713</v>
      </c>
      <c r="FD45">
        <v>41.57785714285713</v>
      </c>
      <c r="FE45">
        <v>42.95510714285714</v>
      </c>
      <c r="FF45">
        <v>1955.1</v>
      </c>
      <c r="FG45">
        <v>39.9</v>
      </c>
      <c r="FH45">
        <v>0</v>
      </c>
      <c r="FI45">
        <v>1759247061.4</v>
      </c>
      <c r="FJ45">
        <v>0</v>
      </c>
      <c r="FK45">
        <v>206.96288</v>
      </c>
      <c r="FL45">
        <v>-0.9926153772402986</v>
      </c>
      <c r="FM45">
        <v>-25.22615377827023</v>
      </c>
      <c r="FN45">
        <v>4326.102400000001</v>
      </c>
      <c r="FO45">
        <v>15</v>
      </c>
      <c r="FP45">
        <v>0</v>
      </c>
      <c r="FQ45" t="s">
        <v>439</v>
      </c>
      <c r="FR45">
        <v>1747148579.5</v>
      </c>
      <c r="FS45">
        <v>1747148584.5</v>
      </c>
      <c r="FT45">
        <v>0</v>
      </c>
      <c r="FU45">
        <v>0.162</v>
      </c>
      <c r="FV45">
        <v>-0.001</v>
      </c>
      <c r="FW45">
        <v>0.139</v>
      </c>
      <c r="FX45">
        <v>0.058</v>
      </c>
      <c r="FY45">
        <v>420</v>
      </c>
      <c r="FZ45">
        <v>16</v>
      </c>
      <c r="GA45">
        <v>0.19</v>
      </c>
      <c r="GB45">
        <v>0.02</v>
      </c>
      <c r="GC45">
        <v>-15.37366097560976</v>
      </c>
      <c r="GD45">
        <v>-78.05150236933797</v>
      </c>
      <c r="GE45">
        <v>7.788788072058327</v>
      </c>
      <c r="GF45">
        <v>0</v>
      </c>
      <c r="GG45">
        <v>207.0336176470588</v>
      </c>
      <c r="GH45">
        <v>-1.264705882296912</v>
      </c>
      <c r="GI45">
        <v>0.1879378831525888</v>
      </c>
      <c r="GJ45">
        <v>0</v>
      </c>
      <c r="GK45">
        <v>0.9698506829268294</v>
      </c>
      <c r="GL45">
        <v>0.05022457839721298</v>
      </c>
      <c r="GM45">
        <v>0.00604355330563081</v>
      </c>
      <c r="GN45">
        <v>1</v>
      </c>
      <c r="GO45">
        <v>1</v>
      </c>
      <c r="GP45">
        <v>3</v>
      </c>
      <c r="GQ45" t="s">
        <v>463</v>
      </c>
      <c r="GR45">
        <v>3.12711</v>
      </c>
      <c r="GS45">
        <v>2.73133</v>
      </c>
      <c r="GT45">
        <v>0.0894119</v>
      </c>
      <c r="GU45">
        <v>0.0939354</v>
      </c>
      <c r="GV45">
        <v>0.102533</v>
      </c>
      <c r="GW45">
        <v>0.0999598</v>
      </c>
      <c r="GX45">
        <v>27243.9</v>
      </c>
      <c r="GY45">
        <v>26328</v>
      </c>
      <c r="GZ45">
        <v>30463.1</v>
      </c>
      <c r="HA45">
        <v>29315.7</v>
      </c>
      <c r="HB45">
        <v>37734.5</v>
      </c>
      <c r="HC45">
        <v>34708.7</v>
      </c>
      <c r="HD45">
        <v>46603.9</v>
      </c>
      <c r="HE45">
        <v>43551.2</v>
      </c>
      <c r="HF45">
        <v>1.81313</v>
      </c>
      <c r="HG45">
        <v>1.83475</v>
      </c>
      <c r="HH45">
        <v>0.105258</v>
      </c>
      <c r="HI45">
        <v>0</v>
      </c>
      <c r="HJ45">
        <v>28.2737</v>
      </c>
      <c r="HK45">
        <v>999.9</v>
      </c>
      <c r="HL45">
        <v>56.8</v>
      </c>
      <c r="HM45">
        <v>30.5</v>
      </c>
      <c r="HN45">
        <v>27.3904</v>
      </c>
      <c r="HO45">
        <v>63.1374</v>
      </c>
      <c r="HP45">
        <v>17.1875</v>
      </c>
      <c r="HQ45">
        <v>1</v>
      </c>
      <c r="HR45">
        <v>0.207424</v>
      </c>
      <c r="HS45">
        <v>0.408922</v>
      </c>
      <c r="HT45">
        <v>20.2004</v>
      </c>
      <c r="HU45">
        <v>5.22837</v>
      </c>
      <c r="HV45">
        <v>11.974</v>
      </c>
      <c r="HW45">
        <v>4.96995</v>
      </c>
      <c r="HX45">
        <v>3.28948</v>
      </c>
      <c r="HY45">
        <v>9999</v>
      </c>
      <c r="HZ45">
        <v>9999</v>
      </c>
      <c r="IA45">
        <v>9999</v>
      </c>
      <c r="IB45">
        <v>17.5</v>
      </c>
      <c r="IC45">
        <v>4.97291</v>
      </c>
      <c r="ID45">
        <v>1.87717</v>
      </c>
      <c r="IE45">
        <v>1.87531</v>
      </c>
      <c r="IF45">
        <v>1.87805</v>
      </c>
      <c r="IG45">
        <v>1.87479</v>
      </c>
      <c r="IH45">
        <v>1.87836</v>
      </c>
      <c r="II45">
        <v>1.87546</v>
      </c>
      <c r="IJ45">
        <v>1.87664</v>
      </c>
      <c r="IK45">
        <v>0</v>
      </c>
      <c r="IL45">
        <v>0</v>
      </c>
      <c r="IM45">
        <v>0</v>
      </c>
      <c r="IN45">
        <v>0</v>
      </c>
      <c r="IO45" t="s">
        <v>441</v>
      </c>
      <c r="IP45" t="s">
        <v>442</v>
      </c>
      <c r="IQ45" t="s">
        <v>443</v>
      </c>
      <c r="IR45" t="s">
        <v>443</v>
      </c>
      <c r="IS45" t="s">
        <v>443</v>
      </c>
      <c r="IT45" t="s">
        <v>443</v>
      </c>
      <c r="IU45">
        <v>0</v>
      </c>
      <c r="IV45">
        <v>100</v>
      </c>
      <c r="IW45">
        <v>100</v>
      </c>
      <c r="IX45">
        <v>0.377</v>
      </c>
      <c r="IY45">
        <v>0.2106</v>
      </c>
      <c r="IZ45">
        <v>-0.1222274518627452</v>
      </c>
      <c r="JA45">
        <v>0.001328938755811441</v>
      </c>
      <c r="JB45">
        <v>-5.633165956792918E-07</v>
      </c>
      <c r="JC45">
        <v>2.510553891376428E-10</v>
      </c>
      <c r="JD45">
        <v>-0.04678033270444259</v>
      </c>
      <c r="JE45">
        <v>-0.0009625096320519332</v>
      </c>
      <c r="JF45">
        <v>0.0006953178313022573</v>
      </c>
      <c r="JG45">
        <v>-5.973937232829655E-06</v>
      </c>
      <c r="JH45">
        <v>1</v>
      </c>
      <c r="JI45">
        <v>2112</v>
      </c>
      <c r="JJ45">
        <v>1</v>
      </c>
      <c r="JK45">
        <v>26</v>
      </c>
      <c r="JL45">
        <v>201641.1</v>
      </c>
      <c r="JM45">
        <v>201641</v>
      </c>
      <c r="JN45">
        <v>1.22803</v>
      </c>
      <c r="JO45">
        <v>2.54517</v>
      </c>
      <c r="JP45">
        <v>1.39893</v>
      </c>
      <c r="JQ45">
        <v>2.33276</v>
      </c>
      <c r="JR45">
        <v>1.44897</v>
      </c>
      <c r="JS45">
        <v>2.61108</v>
      </c>
      <c r="JT45">
        <v>36.8604</v>
      </c>
      <c r="JU45">
        <v>23.9999</v>
      </c>
      <c r="JV45">
        <v>18</v>
      </c>
      <c r="JW45">
        <v>477.178</v>
      </c>
      <c r="JX45">
        <v>460.438</v>
      </c>
      <c r="JY45">
        <v>27.1636</v>
      </c>
      <c r="JZ45">
        <v>29.8593</v>
      </c>
      <c r="KA45">
        <v>30</v>
      </c>
      <c r="KB45">
        <v>29.5181</v>
      </c>
      <c r="KC45">
        <v>29.5769</v>
      </c>
      <c r="KD45">
        <v>24.716</v>
      </c>
      <c r="KE45">
        <v>30.3713</v>
      </c>
      <c r="KF45">
        <v>65.9494</v>
      </c>
      <c r="KG45">
        <v>27.1601</v>
      </c>
      <c r="KH45">
        <v>493.607</v>
      </c>
      <c r="KI45">
        <v>21.5569</v>
      </c>
      <c r="KJ45">
        <v>100.712</v>
      </c>
      <c r="KK45">
        <v>100.185</v>
      </c>
    </row>
    <row r="46" spans="1:297">
      <c r="A46">
        <v>30</v>
      </c>
      <c r="B46">
        <v>1759247052.5</v>
      </c>
      <c r="C46">
        <v>236.9000000953674</v>
      </c>
      <c r="D46" t="s">
        <v>503</v>
      </c>
      <c r="E46" t="s">
        <v>504</v>
      </c>
      <c r="F46">
        <v>5</v>
      </c>
      <c r="G46" t="s">
        <v>435</v>
      </c>
      <c r="H46" t="s">
        <v>436</v>
      </c>
      <c r="I46">
        <v>1759247045</v>
      </c>
      <c r="J46">
        <f>(K46)/1000</f>
        <v>0</v>
      </c>
      <c r="K46">
        <f>IF(DP46, AN46, AH46)</f>
        <v>0</v>
      </c>
      <c r="L46">
        <f>IF(DP46, AI46, AG46)</f>
        <v>0</v>
      </c>
      <c r="M46">
        <f>DR46 - IF(AU46&gt;1, L46*DL46*100.0/(AW46), 0)</f>
        <v>0</v>
      </c>
      <c r="N46">
        <f>((T46-J46/2)*M46-L46)/(T46+J46/2)</f>
        <v>0</v>
      </c>
      <c r="O46">
        <f>N46*(DY46+DZ46)/1000.0</f>
        <v>0</v>
      </c>
      <c r="P46">
        <f>(DR46 - IF(AU46&gt;1, L46*DL46*100.0/(AW46), 0))*(DY46+DZ46)/1000.0</f>
        <v>0</v>
      </c>
      <c r="Q46">
        <f>2.0/((1/S46-1/R46)+SIGN(S46)*SQRT((1/S46-1/R46)*(1/S46-1/R46) + 4*DM46/((DM46+1)*(DM46+1))*(2*1/S46*1/R46-1/R46*1/R46)))</f>
        <v>0</v>
      </c>
      <c r="R46">
        <f>IF(LEFT(DN46,1)&lt;&gt;"0",IF(LEFT(DN46,1)="1",3.0,DO46),$D$5+$E$5*(EF46*DY46/($K$5*1000))+$F$5*(EF46*DY46/($K$5*1000))*MAX(MIN(DL46,$J$5),$I$5)*MAX(MIN(DL46,$J$5),$I$5)+$G$5*MAX(MIN(DL46,$J$5),$I$5)*(EF46*DY46/($K$5*1000))+$H$5*(EF46*DY46/($K$5*1000))*(EF46*DY46/($K$5*1000)))</f>
        <v>0</v>
      </c>
      <c r="S46">
        <f>J46*(1000-(1000*0.61365*exp(17.502*W46/(240.97+W46))/(DY46+DZ46)+DT46)/2)/(1000*0.61365*exp(17.502*W46/(240.97+W46))/(DY46+DZ46)-DT46)</f>
        <v>0</v>
      </c>
      <c r="T46">
        <f>1/((DM46+1)/(Q46/1.6)+1/(R46/1.37)) + DM46/((DM46+1)/(Q46/1.6) + DM46/(R46/1.37))</f>
        <v>0</v>
      </c>
      <c r="U46">
        <f>(DH46*DK46)</f>
        <v>0</v>
      </c>
      <c r="V46">
        <f>(EA46+(U46+2*0.95*5.67E-8*(((EA46+$B$7)+273)^4-(EA46+273)^4)-44100*J46)/(1.84*29.3*R46+8*0.95*5.67E-8*(EA46+273)^3))</f>
        <v>0</v>
      </c>
      <c r="W46">
        <f>($C$7*EB46+$D$7*EC46+$E$7*V46)</f>
        <v>0</v>
      </c>
      <c r="X46">
        <f>0.61365*exp(17.502*W46/(240.97+W46))</f>
        <v>0</v>
      </c>
      <c r="Y46">
        <f>(Z46/AA46*100)</f>
        <v>0</v>
      </c>
      <c r="Z46">
        <f>DT46*(DY46+DZ46)/1000</f>
        <v>0</v>
      </c>
      <c r="AA46">
        <f>0.61365*exp(17.502*EA46/(240.97+EA46))</f>
        <v>0</v>
      </c>
      <c r="AB46">
        <f>(X46-DT46*(DY46+DZ46)/1000)</f>
        <v>0</v>
      </c>
      <c r="AC46">
        <f>(-J46*44100)</f>
        <v>0</v>
      </c>
      <c r="AD46">
        <f>2*29.3*R46*0.92*(EA46-W46)</f>
        <v>0</v>
      </c>
      <c r="AE46">
        <f>2*0.95*5.67E-8*(((EA46+$B$7)+273)^4-(W46+273)^4)</f>
        <v>0</v>
      </c>
      <c r="AF46">
        <f>U46+AE46+AC46+AD46</f>
        <v>0</v>
      </c>
      <c r="AG46">
        <f>DX46*AU46*(DS46-DR46*(1000-AU46*DU46)/(1000-AU46*DT46))/(100*DL46)</f>
        <v>0</v>
      </c>
      <c r="AH46">
        <f>1000*DX46*AU46*(DT46-DU46)/(100*DL46*(1000-AU46*DT46))</f>
        <v>0</v>
      </c>
      <c r="AI46">
        <f>(AJ46 - AK46 - DY46*1E3/(8.314*(EA46+273.15)) * AM46/DX46 * AL46) * DX46/(100*DL46) * (1000 - DU46)/1000</f>
        <v>0</v>
      </c>
      <c r="AJ46">
        <v>486.0601939730832</v>
      </c>
      <c r="AK46">
        <v>466.6935272727274</v>
      </c>
      <c r="AL46">
        <v>3.110386503781252</v>
      </c>
      <c r="AM46">
        <v>65.48348601443384</v>
      </c>
      <c r="AN46">
        <f>(AP46 - AO46 + DY46*1E3/(8.314*(EA46+273.15)) * AR46/DX46 * AQ46) * DX46/(100*DL46) * 1000/(1000 - AP46)</f>
        <v>0</v>
      </c>
      <c r="AO46">
        <v>21.51021009327221</v>
      </c>
      <c r="AP46">
        <v>22.48300606060605</v>
      </c>
      <c r="AQ46">
        <v>1.164056782632571E-05</v>
      </c>
      <c r="AR46">
        <v>121.2419949412862</v>
      </c>
      <c r="AS46">
        <v>4</v>
      </c>
      <c r="AT46">
        <v>1</v>
      </c>
      <c r="AU46">
        <f>IF(AS46*$H$13&gt;=AW46,1.0,(AW46/(AW46-AS46*$H$13)))</f>
        <v>0</v>
      </c>
      <c r="AV46">
        <f>(AU46-1)*100</f>
        <v>0</v>
      </c>
      <c r="AW46">
        <f>MAX(0,($B$13+$C$13*EF46)/(1+$D$13*EF46)*DY46/(EA46+273)*$E$13)</f>
        <v>0</v>
      </c>
      <c r="AX46" t="s">
        <v>437</v>
      </c>
      <c r="AY46" t="s">
        <v>437</v>
      </c>
      <c r="AZ46">
        <v>0</v>
      </c>
      <c r="BA46">
        <v>0</v>
      </c>
      <c r="BB46">
        <f>1-AZ46/BA46</f>
        <v>0</v>
      </c>
      <c r="BC46">
        <v>0</v>
      </c>
      <c r="BD46" t="s">
        <v>437</v>
      </c>
      <c r="BE46" t="s">
        <v>437</v>
      </c>
      <c r="BF46">
        <v>0</v>
      </c>
      <c r="BG46">
        <v>0</v>
      </c>
      <c r="BH46">
        <f>1-BF46/BG46</f>
        <v>0</v>
      </c>
      <c r="BI46">
        <v>0.5</v>
      </c>
      <c r="BJ46">
        <f>DI46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437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DH46">
        <f>$B$11*EG46+$C$11*EH46+$F$11*ES46*(1-EV46)</f>
        <v>0</v>
      </c>
      <c r="DI46">
        <f>DH46*DJ46</f>
        <v>0</v>
      </c>
      <c r="DJ46">
        <f>($B$11*$D$9+$C$11*$D$9+$F$11*((FF46+EX46)/MAX(FF46+EX46+FG46, 0.1)*$I$9+FG46/MAX(FF46+EX46+FG46, 0.1)*$J$9))/($B$11+$C$11+$F$11)</f>
        <v>0</v>
      </c>
      <c r="DK46">
        <f>($B$11*$K$9+$C$11*$K$9+$F$11*((FF46+EX46)/MAX(FF46+EX46+FG46, 0.1)*$P$9+FG46/MAX(FF46+EX46+FG46, 0.1)*$Q$9))/($B$11+$C$11+$F$11)</f>
        <v>0</v>
      </c>
      <c r="DL46">
        <v>1.91</v>
      </c>
      <c r="DM46">
        <v>0.5</v>
      </c>
      <c r="DN46" t="s">
        <v>438</v>
      </c>
      <c r="DO46">
        <v>2</v>
      </c>
      <c r="DP46" t="b">
        <v>1</v>
      </c>
      <c r="DQ46">
        <v>1759247045</v>
      </c>
      <c r="DR46">
        <v>436.588</v>
      </c>
      <c r="DS46">
        <v>460.9681481481482</v>
      </c>
      <c r="DT46">
        <v>22.48062592592592</v>
      </c>
      <c r="DU46">
        <v>21.50706666666667</v>
      </c>
      <c r="DV46">
        <v>436.2169259259259</v>
      </c>
      <c r="DW46">
        <v>22.26996296296296</v>
      </c>
      <c r="DX46">
        <v>500.0400370370371</v>
      </c>
      <c r="DY46">
        <v>90.92572962962964</v>
      </c>
      <c r="DZ46">
        <v>0.05345255925925926</v>
      </c>
      <c r="EA46">
        <v>29.33638148148148</v>
      </c>
      <c r="EB46">
        <v>30.0071</v>
      </c>
      <c r="EC46">
        <v>999.9000000000001</v>
      </c>
      <c r="ED46">
        <v>0</v>
      </c>
      <c r="EE46">
        <v>0</v>
      </c>
      <c r="EF46">
        <v>9997.961111111112</v>
      </c>
      <c r="EG46">
        <v>0</v>
      </c>
      <c r="EH46">
        <v>12.228</v>
      </c>
      <c r="EI46">
        <v>-24.38015555555556</v>
      </c>
      <c r="EJ46">
        <v>446.6285185185185</v>
      </c>
      <c r="EK46">
        <v>471.1002592592592</v>
      </c>
      <c r="EL46">
        <v>0.9735469629629629</v>
      </c>
      <c r="EM46">
        <v>460.9681481481482</v>
      </c>
      <c r="EN46">
        <v>21.50706666666667</v>
      </c>
      <c r="EO46">
        <v>2.044065925925926</v>
      </c>
      <c r="EP46">
        <v>1.955546296296296</v>
      </c>
      <c r="EQ46">
        <v>17.78986666666666</v>
      </c>
      <c r="ER46">
        <v>17.08892592592593</v>
      </c>
      <c r="ES46">
        <v>2000.03</v>
      </c>
      <c r="ET46">
        <v>0.9800021851851851</v>
      </c>
      <c r="EU46">
        <v>0.01999807777777778</v>
      </c>
      <c r="EV46">
        <v>0</v>
      </c>
      <c r="EW46">
        <v>206.8888148148148</v>
      </c>
      <c r="EX46">
        <v>5.000560000000001</v>
      </c>
      <c r="EY46">
        <v>4324.196666666667</v>
      </c>
      <c r="EZ46">
        <v>17295.14074074074</v>
      </c>
      <c r="FA46">
        <v>42.07151851851851</v>
      </c>
      <c r="FB46">
        <v>42.51607407407406</v>
      </c>
      <c r="FC46">
        <v>42.09922222222222</v>
      </c>
      <c r="FD46">
        <v>41.57148148148148</v>
      </c>
      <c r="FE46">
        <v>42.94648148148148</v>
      </c>
      <c r="FF46">
        <v>1955.13</v>
      </c>
      <c r="FG46">
        <v>39.9</v>
      </c>
      <c r="FH46">
        <v>0</v>
      </c>
      <c r="FI46">
        <v>1759247066.2</v>
      </c>
      <c r="FJ46">
        <v>0</v>
      </c>
      <c r="FK46">
        <v>206.87404</v>
      </c>
      <c r="FL46">
        <v>-1.062769223940801</v>
      </c>
      <c r="FM46">
        <v>-24.90999998190116</v>
      </c>
      <c r="FN46">
        <v>4324.092</v>
      </c>
      <c r="FO46">
        <v>15</v>
      </c>
      <c r="FP46">
        <v>0</v>
      </c>
      <c r="FQ46" t="s">
        <v>439</v>
      </c>
      <c r="FR46">
        <v>1747148579.5</v>
      </c>
      <c r="FS46">
        <v>1747148584.5</v>
      </c>
      <c r="FT46">
        <v>0</v>
      </c>
      <c r="FU46">
        <v>0.162</v>
      </c>
      <c r="FV46">
        <v>-0.001</v>
      </c>
      <c r="FW46">
        <v>0.139</v>
      </c>
      <c r="FX46">
        <v>0.058</v>
      </c>
      <c r="FY46">
        <v>420</v>
      </c>
      <c r="FZ46">
        <v>16</v>
      </c>
      <c r="GA46">
        <v>0.19</v>
      </c>
      <c r="GB46">
        <v>0.02</v>
      </c>
      <c r="GC46">
        <v>-20.62407275</v>
      </c>
      <c r="GD46">
        <v>-63.95109624765479</v>
      </c>
      <c r="GE46">
        <v>6.37106038621358</v>
      </c>
      <c r="GF46">
        <v>0</v>
      </c>
      <c r="GG46">
        <v>206.9539117647059</v>
      </c>
      <c r="GH46">
        <v>-1.143361343567269</v>
      </c>
      <c r="GI46">
        <v>0.1857538484514732</v>
      </c>
      <c r="GJ46">
        <v>0</v>
      </c>
      <c r="GK46">
        <v>0.9725803750000001</v>
      </c>
      <c r="GL46">
        <v>0.007531666041272608</v>
      </c>
      <c r="GM46">
        <v>0.003074896637998585</v>
      </c>
      <c r="GN46">
        <v>1</v>
      </c>
      <c r="GO46">
        <v>1</v>
      </c>
      <c r="GP46">
        <v>3</v>
      </c>
      <c r="GQ46" t="s">
        <v>463</v>
      </c>
      <c r="GR46">
        <v>3.12728</v>
      </c>
      <c r="GS46">
        <v>2.73068</v>
      </c>
      <c r="GT46">
        <v>0.0916862</v>
      </c>
      <c r="GU46">
        <v>0.0963671</v>
      </c>
      <c r="GV46">
        <v>0.102542</v>
      </c>
      <c r="GW46">
        <v>0.099971</v>
      </c>
      <c r="GX46">
        <v>27176.2</v>
      </c>
      <c r="GY46">
        <v>26256.9</v>
      </c>
      <c r="GZ46">
        <v>30463.4</v>
      </c>
      <c r="HA46">
        <v>29315.2</v>
      </c>
      <c r="HB46">
        <v>37734.6</v>
      </c>
      <c r="HC46">
        <v>34707.6</v>
      </c>
      <c r="HD46">
        <v>46604.2</v>
      </c>
      <c r="HE46">
        <v>43550.2</v>
      </c>
      <c r="HF46">
        <v>1.8134</v>
      </c>
      <c r="HG46">
        <v>1.83465</v>
      </c>
      <c r="HH46">
        <v>0.106771</v>
      </c>
      <c r="HI46">
        <v>0</v>
      </c>
      <c r="HJ46">
        <v>28.2737</v>
      </c>
      <c r="HK46">
        <v>999.9</v>
      </c>
      <c r="HL46">
        <v>56.8</v>
      </c>
      <c r="HM46">
        <v>30.5</v>
      </c>
      <c r="HN46">
        <v>27.3871</v>
      </c>
      <c r="HO46">
        <v>62.5774</v>
      </c>
      <c r="HP46">
        <v>16.9191</v>
      </c>
      <c r="HQ46">
        <v>1</v>
      </c>
      <c r="HR46">
        <v>0.207508</v>
      </c>
      <c r="HS46">
        <v>0.380365</v>
      </c>
      <c r="HT46">
        <v>20.2005</v>
      </c>
      <c r="HU46">
        <v>5.22807</v>
      </c>
      <c r="HV46">
        <v>11.974</v>
      </c>
      <c r="HW46">
        <v>4.96975</v>
      </c>
      <c r="HX46">
        <v>3.2895</v>
      </c>
      <c r="HY46">
        <v>9999</v>
      </c>
      <c r="HZ46">
        <v>9999</v>
      </c>
      <c r="IA46">
        <v>9999</v>
      </c>
      <c r="IB46">
        <v>17.5</v>
      </c>
      <c r="IC46">
        <v>4.97289</v>
      </c>
      <c r="ID46">
        <v>1.87718</v>
      </c>
      <c r="IE46">
        <v>1.87531</v>
      </c>
      <c r="IF46">
        <v>1.87808</v>
      </c>
      <c r="IG46">
        <v>1.87484</v>
      </c>
      <c r="IH46">
        <v>1.87838</v>
      </c>
      <c r="II46">
        <v>1.87547</v>
      </c>
      <c r="IJ46">
        <v>1.87667</v>
      </c>
      <c r="IK46">
        <v>0</v>
      </c>
      <c r="IL46">
        <v>0</v>
      </c>
      <c r="IM46">
        <v>0</v>
      </c>
      <c r="IN46">
        <v>0</v>
      </c>
      <c r="IO46" t="s">
        <v>441</v>
      </c>
      <c r="IP46" t="s">
        <v>442</v>
      </c>
      <c r="IQ46" t="s">
        <v>443</v>
      </c>
      <c r="IR46" t="s">
        <v>443</v>
      </c>
      <c r="IS46" t="s">
        <v>443</v>
      </c>
      <c r="IT46" t="s">
        <v>443</v>
      </c>
      <c r="IU46">
        <v>0</v>
      </c>
      <c r="IV46">
        <v>100</v>
      </c>
      <c r="IW46">
        <v>100</v>
      </c>
      <c r="IX46">
        <v>0.392</v>
      </c>
      <c r="IY46">
        <v>0.2107</v>
      </c>
      <c r="IZ46">
        <v>-0.1222274518627452</v>
      </c>
      <c r="JA46">
        <v>0.001328938755811441</v>
      </c>
      <c r="JB46">
        <v>-5.633165956792918E-07</v>
      </c>
      <c r="JC46">
        <v>2.510553891376428E-10</v>
      </c>
      <c r="JD46">
        <v>-0.04678033270444259</v>
      </c>
      <c r="JE46">
        <v>-0.0009625096320519332</v>
      </c>
      <c r="JF46">
        <v>0.0006953178313022573</v>
      </c>
      <c r="JG46">
        <v>-5.973937232829655E-06</v>
      </c>
      <c r="JH46">
        <v>1</v>
      </c>
      <c r="JI46">
        <v>2112</v>
      </c>
      <c r="JJ46">
        <v>1</v>
      </c>
      <c r="JK46">
        <v>26</v>
      </c>
      <c r="JL46">
        <v>201641.2</v>
      </c>
      <c r="JM46">
        <v>201641.1</v>
      </c>
      <c r="JN46">
        <v>1.26465</v>
      </c>
      <c r="JO46">
        <v>2.55981</v>
      </c>
      <c r="JP46">
        <v>1.39893</v>
      </c>
      <c r="JQ46">
        <v>2.33398</v>
      </c>
      <c r="JR46">
        <v>1.44897</v>
      </c>
      <c r="JS46">
        <v>2.51221</v>
      </c>
      <c r="JT46">
        <v>36.8604</v>
      </c>
      <c r="JU46">
        <v>23.9912</v>
      </c>
      <c r="JV46">
        <v>18</v>
      </c>
      <c r="JW46">
        <v>477.329</v>
      </c>
      <c r="JX46">
        <v>460.374</v>
      </c>
      <c r="JY46">
        <v>27.1566</v>
      </c>
      <c r="JZ46">
        <v>29.8593</v>
      </c>
      <c r="KA46">
        <v>30.0001</v>
      </c>
      <c r="KB46">
        <v>29.5181</v>
      </c>
      <c r="KC46">
        <v>29.5769</v>
      </c>
      <c r="KD46">
        <v>25.3204</v>
      </c>
      <c r="KE46">
        <v>30.3713</v>
      </c>
      <c r="KF46">
        <v>65.9494</v>
      </c>
      <c r="KG46">
        <v>27.1594</v>
      </c>
      <c r="KH46">
        <v>506.977</v>
      </c>
      <c r="KI46">
        <v>21.5569</v>
      </c>
      <c r="KJ46">
        <v>100.713</v>
      </c>
      <c r="KK46">
        <v>100.183</v>
      </c>
    </row>
    <row r="47" spans="1:297">
      <c r="A47">
        <v>31</v>
      </c>
      <c r="B47">
        <v>1759247057.5</v>
      </c>
      <c r="C47">
        <v>241.9000000953674</v>
      </c>
      <c r="D47" t="s">
        <v>505</v>
      </c>
      <c r="E47" t="s">
        <v>506</v>
      </c>
      <c r="F47">
        <v>5</v>
      </c>
      <c r="G47" t="s">
        <v>435</v>
      </c>
      <c r="H47" t="s">
        <v>436</v>
      </c>
      <c r="I47">
        <v>1759247049.714286</v>
      </c>
      <c r="J47">
        <f>(K47)/1000</f>
        <v>0</v>
      </c>
      <c r="K47">
        <f>IF(DP47, AN47, AH47)</f>
        <v>0</v>
      </c>
      <c r="L47">
        <f>IF(DP47, AI47, AG47)</f>
        <v>0</v>
      </c>
      <c r="M47">
        <f>DR47 - IF(AU47&gt;1, L47*DL47*100.0/(AW47), 0)</f>
        <v>0</v>
      </c>
      <c r="N47">
        <f>((T47-J47/2)*M47-L47)/(T47+J47/2)</f>
        <v>0</v>
      </c>
      <c r="O47">
        <f>N47*(DY47+DZ47)/1000.0</f>
        <v>0</v>
      </c>
      <c r="P47">
        <f>(DR47 - IF(AU47&gt;1, L47*DL47*100.0/(AW47), 0))*(DY47+DZ47)/1000.0</f>
        <v>0</v>
      </c>
      <c r="Q47">
        <f>2.0/((1/S47-1/R47)+SIGN(S47)*SQRT((1/S47-1/R47)*(1/S47-1/R47) + 4*DM47/((DM47+1)*(DM47+1))*(2*1/S47*1/R47-1/R47*1/R47)))</f>
        <v>0</v>
      </c>
      <c r="R47">
        <f>IF(LEFT(DN47,1)&lt;&gt;"0",IF(LEFT(DN47,1)="1",3.0,DO47),$D$5+$E$5*(EF47*DY47/($K$5*1000))+$F$5*(EF47*DY47/($K$5*1000))*MAX(MIN(DL47,$J$5),$I$5)*MAX(MIN(DL47,$J$5),$I$5)+$G$5*MAX(MIN(DL47,$J$5),$I$5)*(EF47*DY47/($K$5*1000))+$H$5*(EF47*DY47/($K$5*1000))*(EF47*DY47/($K$5*1000)))</f>
        <v>0</v>
      </c>
      <c r="S47">
        <f>J47*(1000-(1000*0.61365*exp(17.502*W47/(240.97+W47))/(DY47+DZ47)+DT47)/2)/(1000*0.61365*exp(17.502*W47/(240.97+W47))/(DY47+DZ47)-DT47)</f>
        <v>0</v>
      </c>
      <c r="T47">
        <f>1/((DM47+1)/(Q47/1.6)+1/(R47/1.37)) + DM47/((DM47+1)/(Q47/1.6) + DM47/(R47/1.37))</f>
        <v>0</v>
      </c>
      <c r="U47">
        <f>(DH47*DK47)</f>
        <v>0</v>
      </c>
      <c r="V47">
        <f>(EA47+(U47+2*0.95*5.67E-8*(((EA47+$B$7)+273)^4-(EA47+273)^4)-44100*J47)/(1.84*29.3*R47+8*0.95*5.67E-8*(EA47+273)^3))</f>
        <v>0</v>
      </c>
      <c r="W47">
        <f>($C$7*EB47+$D$7*EC47+$E$7*V47)</f>
        <v>0</v>
      </c>
      <c r="X47">
        <f>0.61365*exp(17.502*W47/(240.97+W47))</f>
        <v>0</v>
      </c>
      <c r="Y47">
        <f>(Z47/AA47*100)</f>
        <v>0</v>
      </c>
      <c r="Z47">
        <f>DT47*(DY47+DZ47)/1000</f>
        <v>0</v>
      </c>
      <c r="AA47">
        <f>0.61365*exp(17.502*EA47/(240.97+EA47))</f>
        <v>0</v>
      </c>
      <c r="AB47">
        <f>(X47-DT47*(DY47+DZ47)/1000)</f>
        <v>0</v>
      </c>
      <c r="AC47">
        <f>(-J47*44100)</f>
        <v>0</v>
      </c>
      <c r="AD47">
        <f>2*29.3*R47*0.92*(EA47-W47)</f>
        <v>0</v>
      </c>
      <c r="AE47">
        <f>2*0.95*5.67E-8*(((EA47+$B$7)+273)^4-(W47+273)^4)</f>
        <v>0</v>
      </c>
      <c r="AF47">
        <f>U47+AE47+AC47+AD47</f>
        <v>0</v>
      </c>
      <c r="AG47">
        <f>DX47*AU47*(DS47-DR47*(1000-AU47*DU47)/(1000-AU47*DT47))/(100*DL47)</f>
        <v>0</v>
      </c>
      <c r="AH47">
        <f>1000*DX47*AU47*(DT47-DU47)/(100*DL47*(1000-AU47*DT47))</f>
        <v>0</v>
      </c>
      <c r="AI47">
        <f>(AJ47 - AK47 - DY47*1E3/(8.314*(EA47+273.15)) * AM47/DX47 * AL47) * DX47/(100*DL47) * (1000 - DU47)/1000</f>
        <v>0</v>
      </c>
      <c r="AJ47">
        <v>502.5609623277921</v>
      </c>
      <c r="AK47">
        <v>482.6816545454544</v>
      </c>
      <c r="AL47">
        <v>3.194662440271808</v>
      </c>
      <c r="AM47">
        <v>65.48348601443384</v>
      </c>
      <c r="AN47">
        <f>(AP47 - AO47 + DY47*1E3/(8.314*(EA47+273.15)) * AR47/DX47 * AQ47) * DX47/(100*DL47) * 1000/(1000 - AP47)</f>
        <v>0</v>
      </c>
      <c r="AO47">
        <v>21.51452537211067</v>
      </c>
      <c r="AP47">
        <v>22.48872181818182</v>
      </c>
      <c r="AQ47">
        <v>2.521148023621196E-05</v>
      </c>
      <c r="AR47">
        <v>121.2419949412862</v>
      </c>
      <c r="AS47">
        <v>5</v>
      </c>
      <c r="AT47">
        <v>1</v>
      </c>
      <c r="AU47">
        <f>IF(AS47*$H$13&gt;=AW47,1.0,(AW47/(AW47-AS47*$H$13)))</f>
        <v>0</v>
      </c>
      <c r="AV47">
        <f>(AU47-1)*100</f>
        <v>0</v>
      </c>
      <c r="AW47">
        <f>MAX(0,($B$13+$C$13*EF47)/(1+$D$13*EF47)*DY47/(EA47+273)*$E$13)</f>
        <v>0</v>
      </c>
      <c r="AX47" t="s">
        <v>437</v>
      </c>
      <c r="AY47" t="s">
        <v>437</v>
      </c>
      <c r="AZ47">
        <v>0</v>
      </c>
      <c r="BA47">
        <v>0</v>
      </c>
      <c r="BB47">
        <f>1-AZ47/BA47</f>
        <v>0</v>
      </c>
      <c r="BC47">
        <v>0</v>
      </c>
      <c r="BD47" t="s">
        <v>437</v>
      </c>
      <c r="BE47" t="s">
        <v>437</v>
      </c>
      <c r="BF47">
        <v>0</v>
      </c>
      <c r="BG47">
        <v>0</v>
      </c>
      <c r="BH47">
        <f>1-BF47/BG47</f>
        <v>0</v>
      </c>
      <c r="BI47">
        <v>0.5</v>
      </c>
      <c r="BJ47">
        <f>DI47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437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DH47">
        <f>$B$11*EG47+$C$11*EH47+$F$11*ES47*(1-EV47)</f>
        <v>0</v>
      </c>
      <c r="DI47">
        <f>DH47*DJ47</f>
        <v>0</v>
      </c>
      <c r="DJ47">
        <f>($B$11*$D$9+$C$11*$D$9+$F$11*((FF47+EX47)/MAX(FF47+EX47+FG47, 0.1)*$I$9+FG47/MAX(FF47+EX47+FG47, 0.1)*$J$9))/($B$11+$C$11+$F$11)</f>
        <v>0</v>
      </c>
      <c r="DK47">
        <f>($B$11*$K$9+$C$11*$K$9+$F$11*((FF47+EX47)/MAX(FF47+EX47+FG47, 0.1)*$P$9+FG47/MAX(FF47+EX47+FG47, 0.1)*$Q$9))/($B$11+$C$11+$F$11)</f>
        <v>0</v>
      </c>
      <c r="DL47">
        <v>1.91</v>
      </c>
      <c r="DM47">
        <v>0.5</v>
      </c>
      <c r="DN47" t="s">
        <v>438</v>
      </c>
      <c r="DO47">
        <v>2</v>
      </c>
      <c r="DP47" t="b">
        <v>1</v>
      </c>
      <c r="DQ47">
        <v>1759247049.714286</v>
      </c>
      <c r="DR47">
        <v>449.6654642857143</v>
      </c>
      <c r="DS47">
        <v>476.38625</v>
      </c>
      <c r="DT47">
        <v>22.48287142857143</v>
      </c>
      <c r="DU47">
        <v>21.51045357142857</v>
      </c>
      <c r="DV47">
        <v>449.2816785714285</v>
      </c>
      <c r="DW47">
        <v>22.27216785714286</v>
      </c>
      <c r="DX47">
        <v>500.0220357142857</v>
      </c>
      <c r="DY47">
        <v>90.92574285714285</v>
      </c>
      <c r="DZ47">
        <v>0.05340215</v>
      </c>
      <c r="EA47">
        <v>29.33501785714287</v>
      </c>
      <c r="EB47">
        <v>30.00745714285714</v>
      </c>
      <c r="EC47">
        <v>999.9000000000002</v>
      </c>
      <c r="ED47">
        <v>0</v>
      </c>
      <c r="EE47">
        <v>0</v>
      </c>
      <c r="EF47">
        <v>9998.523214285715</v>
      </c>
      <c r="EG47">
        <v>0</v>
      </c>
      <c r="EH47">
        <v>12.23112142857143</v>
      </c>
      <c r="EI47">
        <v>-26.72071071428571</v>
      </c>
      <c r="EJ47">
        <v>460.0078571428572</v>
      </c>
      <c r="EK47">
        <v>486.8589285714285</v>
      </c>
      <c r="EL47">
        <v>0.9724088214285717</v>
      </c>
      <c r="EM47">
        <v>476.38625</v>
      </c>
      <c r="EN47">
        <v>21.51045357142857</v>
      </c>
      <c r="EO47">
        <v>2.044271071428571</v>
      </c>
      <c r="EP47">
        <v>1.955855</v>
      </c>
      <c r="EQ47">
        <v>17.79146071428571</v>
      </c>
      <c r="ER47">
        <v>17.09141428571429</v>
      </c>
      <c r="ES47">
        <v>1999.991071428571</v>
      </c>
      <c r="ET47">
        <v>0.9800016428571429</v>
      </c>
      <c r="EU47">
        <v>0.0199985</v>
      </c>
      <c r="EV47">
        <v>0</v>
      </c>
      <c r="EW47">
        <v>206.7953214285714</v>
      </c>
      <c r="EX47">
        <v>5.000560000000001</v>
      </c>
      <c r="EY47">
        <v>4322.4425</v>
      </c>
      <c r="EZ47">
        <v>17294.80714285714</v>
      </c>
      <c r="FA47">
        <v>42.0935357142857</v>
      </c>
      <c r="FB47">
        <v>42.51549999999999</v>
      </c>
      <c r="FC47">
        <v>42.10017857142856</v>
      </c>
      <c r="FD47">
        <v>41.57117857142856</v>
      </c>
      <c r="FE47">
        <v>42.95510714285714</v>
      </c>
      <c r="FF47">
        <v>1955.091071428571</v>
      </c>
      <c r="FG47">
        <v>39.9</v>
      </c>
      <c r="FH47">
        <v>0</v>
      </c>
      <c r="FI47">
        <v>1759247071.6</v>
      </c>
      <c r="FJ47">
        <v>0</v>
      </c>
      <c r="FK47">
        <v>206.753</v>
      </c>
      <c r="FL47">
        <v>-1.727658100671614</v>
      </c>
      <c r="FM47">
        <v>-20.83794873261237</v>
      </c>
      <c r="FN47">
        <v>4322.261153846154</v>
      </c>
      <c r="FO47">
        <v>15</v>
      </c>
      <c r="FP47">
        <v>0</v>
      </c>
      <c r="FQ47" t="s">
        <v>439</v>
      </c>
      <c r="FR47">
        <v>1747148579.5</v>
      </c>
      <c r="FS47">
        <v>1747148584.5</v>
      </c>
      <c r="FT47">
        <v>0</v>
      </c>
      <c r="FU47">
        <v>0.162</v>
      </c>
      <c r="FV47">
        <v>-0.001</v>
      </c>
      <c r="FW47">
        <v>0.139</v>
      </c>
      <c r="FX47">
        <v>0.058</v>
      </c>
      <c r="FY47">
        <v>420</v>
      </c>
      <c r="FZ47">
        <v>16</v>
      </c>
      <c r="GA47">
        <v>0.19</v>
      </c>
      <c r="GB47">
        <v>0.02</v>
      </c>
      <c r="GC47">
        <v>-24.91188048780488</v>
      </c>
      <c r="GD47">
        <v>-32.75392473867598</v>
      </c>
      <c r="GE47">
        <v>3.493917781029612</v>
      </c>
      <c r="GF47">
        <v>0</v>
      </c>
      <c r="GG47">
        <v>206.8212352941177</v>
      </c>
      <c r="GH47">
        <v>-1.183743308781837</v>
      </c>
      <c r="GI47">
        <v>0.1999229349794456</v>
      </c>
      <c r="GJ47">
        <v>0</v>
      </c>
      <c r="GK47">
        <v>0.9733346097560976</v>
      </c>
      <c r="GL47">
        <v>-0.01463268292683225</v>
      </c>
      <c r="GM47">
        <v>0.001734529568303584</v>
      </c>
      <c r="GN47">
        <v>1</v>
      </c>
      <c r="GO47">
        <v>1</v>
      </c>
      <c r="GP47">
        <v>3</v>
      </c>
      <c r="GQ47" t="s">
        <v>463</v>
      </c>
      <c r="GR47">
        <v>3.12704</v>
      </c>
      <c r="GS47">
        <v>2.73149</v>
      </c>
      <c r="GT47">
        <v>0.09399100000000001</v>
      </c>
      <c r="GU47">
        <v>0.0986397</v>
      </c>
      <c r="GV47">
        <v>0.102558</v>
      </c>
      <c r="GW47">
        <v>0.0999873</v>
      </c>
      <c r="GX47">
        <v>27107.5</v>
      </c>
      <c r="GY47">
        <v>26191</v>
      </c>
      <c r="GZ47">
        <v>30463.7</v>
      </c>
      <c r="HA47">
        <v>29315.3</v>
      </c>
      <c r="HB47">
        <v>37734.7</v>
      </c>
      <c r="HC47">
        <v>34707.4</v>
      </c>
      <c r="HD47">
        <v>46604.9</v>
      </c>
      <c r="HE47">
        <v>43550.6</v>
      </c>
      <c r="HF47">
        <v>1.81278</v>
      </c>
      <c r="HG47">
        <v>1.83517</v>
      </c>
      <c r="HH47">
        <v>0.107016</v>
      </c>
      <c r="HI47">
        <v>0</v>
      </c>
      <c r="HJ47">
        <v>28.2737</v>
      </c>
      <c r="HK47">
        <v>999.9</v>
      </c>
      <c r="HL47">
        <v>56.7</v>
      </c>
      <c r="HM47">
        <v>30.5</v>
      </c>
      <c r="HN47">
        <v>27.3418</v>
      </c>
      <c r="HO47">
        <v>62.5874</v>
      </c>
      <c r="HP47">
        <v>17.0873</v>
      </c>
      <c r="HQ47">
        <v>1</v>
      </c>
      <c r="HR47">
        <v>0.207492</v>
      </c>
      <c r="HS47">
        <v>0.373015</v>
      </c>
      <c r="HT47">
        <v>20.2006</v>
      </c>
      <c r="HU47">
        <v>5.22822</v>
      </c>
      <c r="HV47">
        <v>11.974</v>
      </c>
      <c r="HW47">
        <v>4.9698</v>
      </c>
      <c r="HX47">
        <v>3.28948</v>
      </c>
      <c r="HY47">
        <v>9999</v>
      </c>
      <c r="HZ47">
        <v>9999</v>
      </c>
      <c r="IA47">
        <v>9999</v>
      </c>
      <c r="IB47">
        <v>17.5</v>
      </c>
      <c r="IC47">
        <v>4.97289</v>
      </c>
      <c r="ID47">
        <v>1.8772</v>
      </c>
      <c r="IE47">
        <v>1.87532</v>
      </c>
      <c r="IF47">
        <v>1.8781</v>
      </c>
      <c r="IG47">
        <v>1.87484</v>
      </c>
      <c r="IH47">
        <v>1.8784</v>
      </c>
      <c r="II47">
        <v>1.8755</v>
      </c>
      <c r="IJ47">
        <v>1.87668</v>
      </c>
      <c r="IK47">
        <v>0</v>
      </c>
      <c r="IL47">
        <v>0</v>
      </c>
      <c r="IM47">
        <v>0</v>
      </c>
      <c r="IN47">
        <v>0</v>
      </c>
      <c r="IO47" t="s">
        <v>441</v>
      </c>
      <c r="IP47" t="s">
        <v>442</v>
      </c>
      <c r="IQ47" t="s">
        <v>443</v>
      </c>
      <c r="IR47" t="s">
        <v>443</v>
      </c>
      <c r="IS47" t="s">
        <v>443</v>
      </c>
      <c r="IT47" t="s">
        <v>443</v>
      </c>
      <c r="IU47">
        <v>0</v>
      </c>
      <c r="IV47">
        <v>100</v>
      </c>
      <c r="IW47">
        <v>100</v>
      </c>
      <c r="IX47">
        <v>0.407</v>
      </c>
      <c r="IY47">
        <v>0.2108</v>
      </c>
      <c r="IZ47">
        <v>-0.1222274518627452</v>
      </c>
      <c r="JA47">
        <v>0.001328938755811441</v>
      </c>
      <c r="JB47">
        <v>-5.633165956792918E-07</v>
      </c>
      <c r="JC47">
        <v>2.510553891376428E-10</v>
      </c>
      <c r="JD47">
        <v>-0.04678033270444259</v>
      </c>
      <c r="JE47">
        <v>-0.0009625096320519332</v>
      </c>
      <c r="JF47">
        <v>0.0006953178313022573</v>
      </c>
      <c r="JG47">
        <v>-5.973937232829655E-06</v>
      </c>
      <c r="JH47">
        <v>1</v>
      </c>
      <c r="JI47">
        <v>2112</v>
      </c>
      <c r="JJ47">
        <v>1</v>
      </c>
      <c r="JK47">
        <v>26</v>
      </c>
      <c r="JL47">
        <v>201641.3</v>
      </c>
      <c r="JM47">
        <v>201641.2</v>
      </c>
      <c r="JN47">
        <v>1.29517</v>
      </c>
      <c r="JO47">
        <v>2.55249</v>
      </c>
      <c r="JP47">
        <v>1.39893</v>
      </c>
      <c r="JQ47">
        <v>2.33276</v>
      </c>
      <c r="JR47">
        <v>1.44897</v>
      </c>
      <c r="JS47">
        <v>2.49878</v>
      </c>
      <c r="JT47">
        <v>36.8842</v>
      </c>
      <c r="JU47">
        <v>23.9912</v>
      </c>
      <c r="JV47">
        <v>18</v>
      </c>
      <c r="JW47">
        <v>476.986</v>
      </c>
      <c r="JX47">
        <v>460.713</v>
      </c>
      <c r="JY47">
        <v>27.1557</v>
      </c>
      <c r="JZ47">
        <v>29.8593</v>
      </c>
      <c r="KA47">
        <v>30</v>
      </c>
      <c r="KB47">
        <v>29.5181</v>
      </c>
      <c r="KC47">
        <v>29.5769</v>
      </c>
      <c r="KD47">
        <v>25.9454</v>
      </c>
      <c r="KE47">
        <v>30.3713</v>
      </c>
      <c r="KF47">
        <v>65.9494</v>
      </c>
      <c r="KG47">
        <v>27.1421</v>
      </c>
      <c r="KH47">
        <v>527.014</v>
      </c>
      <c r="KI47">
        <v>21.5569</v>
      </c>
      <c r="KJ47">
        <v>100.715</v>
      </c>
      <c r="KK47">
        <v>100.183</v>
      </c>
    </row>
    <row r="48" spans="1:297">
      <c r="A48">
        <v>32</v>
      </c>
      <c r="B48">
        <v>1759247062.5</v>
      </c>
      <c r="C48">
        <v>246.9000000953674</v>
      </c>
      <c r="D48" t="s">
        <v>507</v>
      </c>
      <c r="E48" t="s">
        <v>508</v>
      </c>
      <c r="F48">
        <v>5</v>
      </c>
      <c r="G48" t="s">
        <v>435</v>
      </c>
      <c r="H48" t="s">
        <v>436</v>
      </c>
      <c r="I48">
        <v>1759247055</v>
      </c>
      <c r="J48">
        <f>(K48)/1000</f>
        <v>0</v>
      </c>
      <c r="K48">
        <f>IF(DP48, AN48, AH48)</f>
        <v>0</v>
      </c>
      <c r="L48">
        <f>IF(DP48, AI48, AG48)</f>
        <v>0</v>
      </c>
      <c r="M48">
        <f>DR48 - IF(AU48&gt;1, L48*DL48*100.0/(AW48), 0)</f>
        <v>0</v>
      </c>
      <c r="N48">
        <f>((T48-J48/2)*M48-L48)/(T48+J48/2)</f>
        <v>0</v>
      </c>
      <c r="O48">
        <f>N48*(DY48+DZ48)/1000.0</f>
        <v>0</v>
      </c>
      <c r="P48">
        <f>(DR48 - IF(AU48&gt;1, L48*DL48*100.0/(AW48), 0))*(DY48+DZ48)/1000.0</f>
        <v>0</v>
      </c>
      <c r="Q48">
        <f>2.0/((1/S48-1/R48)+SIGN(S48)*SQRT((1/S48-1/R48)*(1/S48-1/R48) + 4*DM48/((DM48+1)*(DM48+1))*(2*1/S48*1/R48-1/R48*1/R48)))</f>
        <v>0</v>
      </c>
      <c r="R48">
        <f>IF(LEFT(DN48,1)&lt;&gt;"0",IF(LEFT(DN48,1)="1",3.0,DO48),$D$5+$E$5*(EF48*DY48/($K$5*1000))+$F$5*(EF48*DY48/($K$5*1000))*MAX(MIN(DL48,$J$5),$I$5)*MAX(MIN(DL48,$J$5),$I$5)+$G$5*MAX(MIN(DL48,$J$5),$I$5)*(EF48*DY48/($K$5*1000))+$H$5*(EF48*DY48/($K$5*1000))*(EF48*DY48/($K$5*1000)))</f>
        <v>0</v>
      </c>
      <c r="S48">
        <f>J48*(1000-(1000*0.61365*exp(17.502*W48/(240.97+W48))/(DY48+DZ48)+DT48)/2)/(1000*0.61365*exp(17.502*W48/(240.97+W48))/(DY48+DZ48)-DT48)</f>
        <v>0</v>
      </c>
      <c r="T48">
        <f>1/((DM48+1)/(Q48/1.6)+1/(R48/1.37)) + DM48/((DM48+1)/(Q48/1.6) + DM48/(R48/1.37))</f>
        <v>0</v>
      </c>
      <c r="U48">
        <f>(DH48*DK48)</f>
        <v>0</v>
      </c>
      <c r="V48">
        <f>(EA48+(U48+2*0.95*5.67E-8*(((EA48+$B$7)+273)^4-(EA48+273)^4)-44100*J48)/(1.84*29.3*R48+8*0.95*5.67E-8*(EA48+273)^3))</f>
        <v>0</v>
      </c>
      <c r="W48">
        <f>($C$7*EB48+$D$7*EC48+$E$7*V48)</f>
        <v>0</v>
      </c>
      <c r="X48">
        <f>0.61365*exp(17.502*W48/(240.97+W48))</f>
        <v>0</v>
      </c>
      <c r="Y48">
        <f>(Z48/AA48*100)</f>
        <v>0</v>
      </c>
      <c r="Z48">
        <f>DT48*(DY48+DZ48)/1000</f>
        <v>0</v>
      </c>
      <c r="AA48">
        <f>0.61365*exp(17.502*EA48/(240.97+EA48))</f>
        <v>0</v>
      </c>
      <c r="AB48">
        <f>(X48-DT48*(DY48+DZ48)/1000)</f>
        <v>0</v>
      </c>
      <c r="AC48">
        <f>(-J48*44100)</f>
        <v>0</v>
      </c>
      <c r="AD48">
        <f>2*29.3*R48*0.92*(EA48-W48)</f>
        <v>0</v>
      </c>
      <c r="AE48">
        <f>2*0.95*5.67E-8*(((EA48+$B$7)+273)^4-(W48+273)^4)</f>
        <v>0</v>
      </c>
      <c r="AF48">
        <f>U48+AE48+AC48+AD48</f>
        <v>0</v>
      </c>
      <c r="AG48">
        <f>DX48*AU48*(DS48-DR48*(1000-AU48*DU48)/(1000-AU48*DT48))/(100*DL48)</f>
        <v>0</v>
      </c>
      <c r="AH48">
        <f>1000*DX48*AU48*(DT48-DU48)/(100*DL48*(1000-AU48*DT48))</f>
        <v>0</v>
      </c>
      <c r="AI48">
        <f>(AJ48 - AK48 - DY48*1E3/(8.314*(EA48+273.15)) * AM48/DX48 * AL48) * DX48/(100*DL48) * (1000 - DU48)/1000</f>
        <v>0</v>
      </c>
      <c r="AJ48">
        <v>518.850557601318</v>
      </c>
      <c r="AK48">
        <v>498.7898303030303</v>
      </c>
      <c r="AL48">
        <v>3.227728646511324</v>
      </c>
      <c r="AM48">
        <v>65.48348601443384</v>
      </c>
      <c r="AN48">
        <f>(AP48 - AO48 + DY48*1E3/(8.314*(EA48+273.15)) * AR48/DX48 * AQ48) * DX48/(100*DL48) * 1000/(1000 - AP48)</f>
        <v>0</v>
      </c>
      <c r="AO48">
        <v>21.51877101402762</v>
      </c>
      <c r="AP48">
        <v>22.49082242424242</v>
      </c>
      <c r="AQ48">
        <v>7.581634569083884E-06</v>
      </c>
      <c r="AR48">
        <v>121.2419949412862</v>
      </c>
      <c r="AS48">
        <v>4</v>
      </c>
      <c r="AT48">
        <v>1</v>
      </c>
      <c r="AU48">
        <f>IF(AS48*$H$13&gt;=AW48,1.0,(AW48/(AW48-AS48*$H$13)))</f>
        <v>0</v>
      </c>
      <c r="AV48">
        <f>(AU48-1)*100</f>
        <v>0</v>
      </c>
      <c r="AW48">
        <f>MAX(0,($B$13+$C$13*EF48)/(1+$D$13*EF48)*DY48/(EA48+273)*$E$13)</f>
        <v>0</v>
      </c>
      <c r="AX48" t="s">
        <v>437</v>
      </c>
      <c r="AY48" t="s">
        <v>437</v>
      </c>
      <c r="AZ48">
        <v>0</v>
      </c>
      <c r="BA48">
        <v>0</v>
      </c>
      <c r="BB48">
        <f>1-AZ48/BA48</f>
        <v>0</v>
      </c>
      <c r="BC48">
        <v>0</v>
      </c>
      <c r="BD48" t="s">
        <v>437</v>
      </c>
      <c r="BE48" t="s">
        <v>437</v>
      </c>
      <c r="BF48">
        <v>0</v>
      </c>
      <c r="BG48">
        <v>0</v>
      </c>
      <c r="BH48">
        <f>1-BF48/BG48</f>
        <v>0</v>
      </c>
      <c r="BI48">
        <v>0.5</v>
      </c>
      <c r="BJ48">
        <f>DI48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437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DH48">
        <f>$B$11*EG48+$C$11*EH48+$F$11*ES48*(1-EV48)</f>
        <v>0</v>
      </c>
      <c r="DI48">
        <f>DH48*DJ48</f>
        <v>0</v>
      </c>
      <c r="DJ48">
        <f>($B$11*$D$9+$C$11*$D$9+$F$11*((FF48+EX48)/MAX(FF48+EX48+FG48, 0.1)*$I$9+FG48/MAX(FF48+EX48+FG48, 0.1)*$J$9))/($B$11+$C$11+$F$11)</f>
        <v>0</v>
      </c>
      <c r="DK48">
        <f>($B$11*$K$9+$C$11*$K$9+$F$11*((FF48+EX48)/MAX(FF48+EX48+FG48, 0.1)*$P$9+FG48/MAX(FF48+EX48+FG48, 0.1)*$Q$9))/($B$11+$C$11+$F$11)</f>
        <v>0</v>
      </c>
      <c r="DL48">
        <v>1.91</v>
      </c>
      <c r="DM48">
        <v>0.5</v>
      </c>
      <c r="DN48" t="s">
        <v>438</v>
      </c>
      <c r="DO48">
        <v>2</v>
      </c>
      <c r="DP48" t="b">
        <v>1</v>
      </c>
      <c r="DQ48">
        <v>1759247055</v>
      </c>
      <c r="DR48">
        <v>465.6378148148149</v>
      </c>
      <c r="DS48">
        <v>493.5953333333333</v>
      </c>
      <c r="DT48">
        <v>22.48618518518519</v>
      </c>
      <c r="DU48">
        <v>21.51426666666667</v>
      </c>
      <c r="DV48">
        <v>465.2384814814815</v>
      </c>
      <c r="DW48">
        <v>22.27541481481481</v>
      </c>
      <c r="DX48">
        <v>500.0303333333334</v>
      </c>
      <c r="DY48">
        <v>90.9269</v>
      </c>
      <c r="DZ48">
        <v>0.053412</v>
      </c>
      <c r="EA48">
        <v>29.33303703703704</v>
      </c>
      <c r="EB48">
        <v>30.00972962962964</v>
      </c>
      <c r="EC48">
        <v>999.9000000000001</v>
      </c>
      <c r="ED48">
        <v>0</v>
      </c>
      <c r="EE48">
        <v>0</v>
      </c>
      <c r="EF48">
        <v>9996.385185185187</v>
      </c>
      <c r="EG48">
        <v>0</v>
      </c>
      <c r="EH48">
        <v>12.24016666666667</v>
      </c>
      <c r="EI48">
        <v>-27.95743703703704</v>
      </c>
      <c r="EJ48">
        <v>476.3492222222222</v>
      </c>
      <c r="EK48">
        <v>504.4482592592593</v>
      </c>
      <c r="EL48">
        <v>0.9719127407407409</v>
      </c>
      <c r="EM48">
        <v>493.5953333333333</v>
      </c>
      <c r="EN48">
        <v>21.51426666666667</v>
      </c>
      <c r="EO48">
        <v>2.044598888888888</v>
      </c>
      <c r="EP48">
        <v>1.956226296296296</v>
      </c>
      <c r="EQ48">
        <v>17.79401111111111</v>
      </c>
      <c r="ER48">
        <v>17.09440740740741</v>
      </c>
      <c r="ES48">
        <v>1999.972962962963</v>
      </c>
      <c r="ET48">
        <v>0.9800013333333333</v>
      </c>
      <c r="EU48">
        <v>0.01999876296296297</v>
      </c>
      <c r="EV48">
        <v>0</v>
      </c>
      <c r="EW48">
        <v>206.6932592592593</v>
      </c>
      <c r="EX48">
        <v>5.000560000000001</v>
      </c>
      <c r="EY48">
        <v>4320.693333333334</v>
      </c>
      <c r="EZ48">
        <v>17294.64814814815</v>
      </c>
      <c r="FA48">
        <v>42.09</v>
      </c>
      <c r="FB48">
        <v>42.51377777777778</v>
      </c>
      <c r="FC48">
        <v>42.08070370370369</v>
      </c>
      <c r="FD48">
        <v>41.5761111111111</v>
      </c>
      <c r="FE48">
        <v>42.95577777777778</v>
      </c>
      <c r="FF48">
        <v>1955.072962962963</v>
      </c>
      <c r="FG48">
        <v>39.9</v>
      </c>
      <c r="FH48">
        <v>0</v>
      </c>
      <c r="FI48">
        <v>1759247076.4</v>
      </c>
      <c r="FJ48">
        <v>0</v>
      </c>
      <c r="FK48">
        <v>206.6705769230769</v>
      </c>
      <c r="FL48">
        <v>-1.511350411070911</v>
      </c>
      <c r="FM48">
        <v>-17.0858119714172</v>
      </c>
      <c r="FN48">
        <v>4320.676153846154</v>
      </c>
      <c r="FO48">
        <v>15</v>
      </c>
      <c r="FP48">
        <v>0</v>
      </c>
      <c r="FQ48" t="s">
        <v>439</v>
      </c>
      <c r="FR48">
        <v>1747148579.5</v>
      </c>
      <c r="FS48">
        <v>1747148584.5</v>
      </c>
      <c r="FT48">
        <v>0</v>
      </c>
      <c r="FU48">
        <v>0.162</v>
      </c>
      <c r="FV48">
        <v>-0.001</v>
      </c>
      <c r="FW48">
        <v>0.139</v>
      </c>
      <c r="FX48">
        <v>0.058</v>
      </c>
      <c r="FY48">
        <v>420</v>
      </c>
      <c r="FZ48">
        <v>16</v>
      </c>
      <c r="GA48">
        <v>0.19</v>
      </c>
      <c r="GB48">
        <v>0.02</v>
      </c>
      <c r="GC48">
        <v>-26.73943658536585</v>
      </c>
      <c r="GD48">
        <v>-16.90686480836246</v>
      </c>
      <c r="GE48">
        <v>1.880968837899585</v>
      </c>
      <c r="GF48">
        <v>0</v>
      </c>
      <c r="GG48">
        <v>206.7335588235294</v>
      </c>
      <c r="GH48">
        <v>-1.207838035977408</v>
      </c>
      <c r="GI48">
        <v>0.2218848656366986</v>
      </c>
      <c r="GJ48">
        <v>0</v>
      </c>
      <c r="GK48">
        <v>0.9725268780487805</v>
      </c>
      <c r="GL48">
        <v>-0.007082613240418799</v>
      </c>
      <c r="GM48">
        <v>0.001100620339385637</v>
      </c>
      <c r="GN48">
        <v>1</v>
      </c>
      <c r="GO48">
        <v>1</v>
      </c>
      <c r="GP48">
        <v>3</v>
      </c>
      <c r="GQ48" t="s">
        <v>463</v>
      </c>
      <c r="GR48">
        <v>3.12692</v>
      </c>
      <c r="GS48">
        <v>2.73169</v>
      </c>
      <c r="GT48">
        <v>0.0962809</v>
      </c>
      <c r="GU48">
        <v>0.100979</v>
      </c>
      <c r="GV48">
        <v>0.10257</v>
      </c>
      <c r="GW48">
        <v>0.100004</v>
      </c>
      <c r="GX48">
        <v>27039.6</v>
      </c>
      <c r="GY48">
        <v>26123.4</v>
      </c>
      <c r="GZ48">
        <v>30464.4</v>
      </c>
      <c r="HA48">
        <v>29315.7</v>
      </c>
      <c r="HB48">
        <v>37735</v>
      </c>
      <c r="HC48">
        <v>34707.3</v>
      </c>
      <c r="HD48">
        <v>46605.8</v>
      </c>
      <c r="HE48">
        <v>43551.1</v>
      </c>
      <c r="HF48">
        <v>1.81288</v>
      </c>
      <c r="HG48">
        <v>1.83547</v>
      </c>
      <c r="HH48">
        <v>0.105985</v>
      </c>
      <c r="HI48">
        <v>0</v>
      </c>
      <c r="HJ48">
        <v>28.2762</v>
      </c>
      <c r="HK48">
        <v>999.9</v>
      </c>
      <c r="HL48">
        <v>56.7</v>
      </c>
      <c r="HM48">
        <v>30.5</v>
      </c>
      <c r="HN48">
        <v>27.3371</v>
      </c>
      <c r="HO48">
        <v>62.8374</v>
      </c>
      <c r="HP48">
        <v>17.2075</v>
      </c>
      <c r="HQ48">
        <v>1</v>
      </c>
      <c r="HR48">
        <v>0.207386</v>
      </c>
      <c r="HS48">
        <v>0.411797</v>
      </c>
      <c r="HT48">
        <v>20.2005</v>
      </c>
      <c r="HU48">
        <v>5.22897</v>
      </c>
      <c r="HV48">
        <v>11.974</v>
      </c>
      <c r="HW48">
        <v>4.9703</v>
      </c>
      <c r="HX48">
        <v>3.28965</v>
      </c>
      <c r="HY48">
        <v>9999</v>
      </c>
      <c r="HZ48">
        <v>9999</v>
      </c>
      <c r="IA48">
        <v>9999</v>
      </c>
      <c r="IB48">
        <v>17.5</v>
      </c>
      <c r="IC48">
        <v>4.97288</v>
      </c>
      <c r="ID48">
        <v>1.87718</v>
      </c>
      <c r="IE48">
        <v>1.87531</v>
      </c>
      <c r="IF48">
        <v>1.87809</v>
      </c>
      <c r="IG48">
        <v>1.87484</v>
      </c>
      <c r="IH48">
        <v>1.87838</v>
      </c>
      <c r="II48">
        <v>1.87547</v>
      </c>
      <c r="IJ48">
        <v>1.87668</v>
      </c>
      <c r="IK48">
        <v>0</v>
      </c>
      <c r="IL48">
        <v>0</v>
      </c>
      <c r="IM48">
        <v>0</v>
      </c>
      <c r="IN48">
        <v>0</v>
      </c>
      <c r="IO48" t="s">
        <v>441</v>
      </c>
      <c r="IP48" t="s">
        <v>442</v>
      </c>
      <c r="IQ48" t="s">
        <v>443</v>
      </c>
      <c r="IR48" t="s">
        <v>443</v>
      </c>
      <c r="IS48" t="s">
        <v>443</v>
      </c>
      <c r="IT48" t="s">
        <v>443</v>
      </c>
      <c r="IU48">
        <v>0</v>
      </c>
      <c r="IV48">
        <v>100</v>
      </c>
      <c r="IW48">
        <v>100</v>
      </c>
      <c r="IX48">
        <v>0.422</v>
      </c>
      <c r="IY48">
        <v>0.2109</v>
      </c>
      <c r="IZ48">
        <v>-0.1222274518627452</v>
      </c>
      <c r="JA48">
        <v>0.001328938755811441</v>
      </c>
      <c r="JB48">
        <v>-5.633165956792918E-07</v>
      </c>
      <c r="JC48">
        <v>2.510553891376428E-10</v>
      </c>
      <c r="JD48">
        <v>-0.04678033270444259</v>
      </c>
      <c r="JE48">
        <v>-0.0009625096320519332</v>
      </c>
      <c r="JF48">
        <v>0.0006953178313022573</v>
      </c>
      <c r="JG48">
        <v>-5.973937232829655E-06</v>
      </c>
      <c r="JH48">
        <v>1</v>
      </c>
      <c r="JI48">
        <v>2112</v>
      </c>
      <c r="JJ48">
        <v>1</v>
      </c>
      <c r="JK48">
        <v>26</v>
      </c>
      <c r="JL48">
        <v>201641.4</v>
      </c>
      <c r="JM48">
        <v>201641.3</v>
      </c>
      <c r="JN48">
        <v>1.33057</v>
      </c>
      <c r="JO48">
        <v>2.54272</v>
      </c>
      <c r="JP48">
        <v>1.39893</v>
      </c>
      <c r="JQ48">
        <v>2.33276</v>
      </c>
      <c r="JR48">
        <v>1.44897</v>
      </c>
      <c r="JS48">
        <v>2.59277</v>
      </c>
      <c r="JT48">
        <v>36.8842</v>
      </c>
      <c r="JU48">
        <v>23.9999</v>
      </c>
      <c r="JV48">
        <v>18</v>
      </c>
      <c r="JW48">
        <v>477.041</v>
      </c>
      <c r="JX48">
        <v>460.906</v>
      </c>
      <c r="JY48">
        <v>27.1437</v>
      </c>
      <c r="JZ48">
        <v>29.8569</v>
      </c>
      <c r="KA48">
        <v>30</v>
      </c>
      <c r="KB48">
        <v>29.5181</v>
      </c>
      <c r="KC48">
        <v>29.5769</v>
      </c>
      <c r="KD48">
        <v>26.6568</v>
      </c>
      <c r="KE48">
        <v>30.3713</v>
      </c>
      <c r="KF48">
        <v>65.9494</v>
      </c>
      <c r="KG48">
        <v>27.1318</v>
      </c>
      <c r="KH48">
        <v>540.393</v>
      </c>
      <c r="KI48">
        <v>21.5569</v>
      </c>
      <c r="KJ48">
        <v>100.717</v>
      </c>
      <c r="KK48">
        <v>100.185</v>
      </c>
    </row>
    <row r="49" spans="1:297">
      <c r="A49">
        <v>33</v>
      </c>
      <c r="B49">
        <v>1759247067.5</v>
      </c>
      <c r="C49">
        <v>251.9000000953674</v>
      </c>
      <c r="D49" t="s">
        <v>509</v>
      </c>
      <c r="E49" t="s">
        <v>510</v>
      </c>
      <c r="F49">
        <v>5</v>
      </c>
      <c r="G49" t="s">
        <v>435</v>
      </c>
      <c r="H49" t="s">
        <v>436</v>
      </c>
      <c r="I49">
        <v>1759247059.714286</v>
      </c>
      <c r="J49">
        <f>(K49)/1000</f>
        <v>0</v>
      </c>
      <c r="K49">
        <f>IF(DP49, AN49, AH49)</f>
        <v>0</v>
      </c>
      <c r="L49">
        <f>IF(DP49, AI49, AG49)</f>
        <v>0</v>
      </c>
      <c r="M49">
        <f>DR49 - IF(AU49&gt;1, L49*DL49*100.0/(AW49), 0)</f>
        <v>0</v>
      </c>
      <c r="N49">
        <f>((T49-J49/2)*M49-L49)/(T49+J49/2)</f>
        <v>0</v>
      </c>
      <c r="O49">
        <f>N49*(DY49+DZ49)/1000.0</f>
        <v>0</v>
      </c>
      <c r="P49">
        <f>(DR49 - IF(AU49&gt;1, L49*DL49*100.0/(AW49), 0))*(DY49+DZ49)/1000.0</f>
        <v>0</v>
      </c>
      <c r="Q49">
        <f>2.0/((1/S49-1/R49)+SIGN(S49)*SQRT((1/S49-1/R49)*(1/S49-1/R49) + 4*DM49/((DM49+1)*(DM49+1))*(2*1/S49*1/R49-1/R49*1/R49)))</f>
        <v>0</v>
      </c>
      <c r="R49">
        <f>IF(LEFT(DN49,1)&lt;&gt;"0",IF(LEFT(DN49,1)="1",3.0,DO49),$D$5+$E$5*(EF49*DY49/($K$5*1000))+$F$5*(EF49*DY49/($K$5*1000))*MAX(MIN(DL49,$J$5),$I$5)*MAX(MIN(DL49,$J$5),$I$5)+$G$5*MAX(MIN(DL49,$J$5),$I$5)*(EF49*DY49/($K$5*1000))+$H$5*(EF49*DY49/($K$5*1000))*(EF49*DY49/($K$5*1000)))</f>
        <v>0</v>
      </c>
      <c r="S49">
        <f>J49*(1000-(1000*0.61365*exp(17.502*W49/(240.97+W49))/(DY49+DZ49)+DT49)/2)/(1000*0.61365*exp(17.502*W49/(240.97+W49))/(DY49+DZ49)-DT49)</f>
        <v>0</v>
      </c>
      <c r="T49">
        <f>1/((DM49+1)/(Q49/1.6)+1/(R49/1.37)) + DM49/((DM49+1)/(Q49/1.6) + DM49/(R49/1.37))</f>
        <v>0</v>
      </c>
      <c r="U49">
        <f>(DH49*DK49)</f>
        <v>0</v>
      </c>
      <c r="V49">
        <f>(EA49+(U49+2*0.95*5.67E-8*(((EA49+$B$7)+273)^4-(EA49+273)^4)-44100*J49)/(1.84*29.3*R49+8*0.95*5.67E-8*(EA49+273)^3))</f>
        <v>0</v>
      </c>
      <c r="W49">
        <f>($C$7*EB49+$D$7*EC49+$E$7*V49)</f>
        <v>0</v>
      </c>
      <c r="X49">
        <f>0.61365*exp(17.502*W49/(240.97+W49))</f>
        <v>0</v>
      </c>
      <c r="Y49">
        <f>(Z49/AA49*100)</f>
        <v>0</v>
      </c>
      <c r="Z49">
        <f>DT49*(DY49+DZ49)/1000</f>
        <v>0</v>
      </c>
      <c r="AA49">
        <f>0.61365*exp(17.502*EA49/(240.97+EA49))</f>
        <v>0</v>
      </c>
      <c r="AB49">
        <f>(X49-DT49*(DY49+DZ49)/1000)</f>
        <v>0</v>
      </c>
      <c r="AC49">
        <f>(-J49*44100)</f>
        <v>0</v>
      </c>
      <c r="AD49">
        <f>2*29.3*R49*0.92*(EA49-W49)</f>
        <v>0</v>
      </c>
      <c r="AE49">
        <f>2*0.95*5.67E-8*(((EA49+$B$7)+273)^4-(W49+273)^4)</f>
        <v>0</v>
      </c>
      <c r="AF49">
        <f>U49+AE49+AC49+AD49</f>
        <v>0</v>
      </c>
      <c r="AG49">
        <f>DX49*AU49*(DS49-DR49*(1000-AU49*DU49)/(1000-AU49*DT49))/(100*DL49)</f>
        <v>0</v>
      </c>
      <c r="AH49">
        <f>1000*DX49*AU49*(DT49-DU49)/(100*DL49*(1000-AU49*DT49))</f>
        <v>0</v>
      </c>
      <c r="AI49">
        <f>(AJ49 - AK49 - DY49*1E3/(8.314*(EA49+273.15)) * AM49/DX49 * AL49) * DX49/(100*DL49) * (1000 - DU49)/1000</f>
        <v>0</v>
      </c>
      <c r="AJ49">
        <v>535.7845904330417</v>
      </c>
      <c r="AK49">
        <v>515.272593939394</v>
      </c>
      <c r="AL49">
        <v>3.312383487372671</v>
      </c>
      <c r="AM49">
        <v>65.48348601443384</v>
      </c>
      <c r="AN49">
        <f>(AP49 - AO49 + DY49*1E3/(8.314*(EA49+273.15)) * AR49/DX49 * AQ49) * DX49/(100*DL49) * 1000/(1000 - AP49)</f>
        <v>0</v>
      </c>
      <c r="AO49">
        <v>21.52161614816212</v>
      </c>
      <c r="AP49">
        <v>22.4921806060606</v>
      </c>
      <c r="AQ49">
        <v>4.847377774231551E-06</v>
      </c>
      <c r="AR49">
        <v>121.2419949412862</v>
      </c>
      <c r="AS49">
        <v>4</v>
      </c>
      <c r="AT49">
        <v>1</v>
      </c>
      <c r="AU49">
        <f>IF(AS49*$H$13&gt;=AW49,1.0,(AW49/(AW49-AS49*$H$13)))</f>
        <v>0</v>
      </c>
      <c r="AV49">
        <f>(AU49-1)*100</f>
        <v>0</v>
      </c>
      <c r="AW49">
        <f>MAX(0,($B$13+$C$13*EF49)/(1+$D$13*EF49)*DY49/(EA49+273)*$E$13)</f>
        <v>0</v>
      </c>
      <c r="AX49" t="s">
        <v>437</v>
      </c>
      <c r="AY49" t="s">
        <v>437</v>
      </c>
      <c r="AZ49">
        <v>0</v>
      </c>
      <c r="BA49">
        <v>0</v>
      </c>
      <c r="BB49">
        <f>1-AZ49/BA49</f>
        <v>0</v>
      </c>
      <c r="BC49">
        <v>0</v>
      </c>
      <c r="BD49" t="s">
        <v>437</v>
      </c>
      <c r="BE49" t="s">
        <v>437</v>
      </c>
      <c r="BF49">
        <v>0</v>
      </c>
      <c r="BG49">
        <v>0</v>
      </c>
      <c r="BH49">
        <f>1-BF49/BG49</f>
        <v>0</v>
      </c>
      <c r="BI49">
        <v>0.5</v>
      </c>
      <c r="BJ49">
        <f>DI49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437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DH49">
        <f>$B$11*EG49+$C$11*EH49+$F$11*ES49*(1-EV49)</f>
        <v>0</v>
      </c>
      <c r="DI49">
        <f>DH49*DJ49</f>
        <v>0</v>
      </c>
      <c r="DJ49">
        <f>($B$11*$D$9+$C$11*$D$9+$F$11*((FF49+EX49)/MAX(FF49+EX49+FG49, 0.1)*$I$9+FG49/MAX(FF49+EX49+FG49, 0.1)*$J$9))/($B$11+$C$11+$F$11)</f>
        <v>0</v>
      </c>
      <c r="DK49">
        <f>($B$11*$K$9+$C$11*$K$9+$F$11*((FF49+EX49)/MAX(FF49+EX49+FG49, 0.1)*$P$9+FG49/MAX(FF49+EX49+FG49, 0.1)*$Q$9))/($B$11+$C$11+$F$11)</f>
        <v>0</v>
      </c>
      <c r="DL49">
        <v>1.91</v>
      </c>
      <c r="DM49">
        <v>0.5</v>
      </c>
      <c r="DN49" t="s">
        <v>438</v>
      </c>
      <c r="DO49">
        <v>2</v>
      </c>
      <c r="DP49" t="b">
        <v>1</v>
      </c>
      <c r="DQ49">
        <v>1759247059.714286</v>
      </c>
      <c r="DR49">
        <v>480.4490357142857</v>
      </c>
      <c r="DS49">
        <v>508.9156071428573</v>
      </c>
      <c r="DT49">
        <v>22.48943928571429</v>
      </c>
      <c r="DU49">
        <v>21.51790357142857</v>
      </c>
      <c r="DV49">
        <v>480.0354285714285</v>
      </c>
      <c r="DW49">
        <v>22.2786</v>
      </c>
      <c r="DX49">
        <v>499.9918928571429</v>
      </c>
      <c r="DY49">
        <v>90.92829642857141</v>
      </c>
      <c r="DZ49">
        <v>0.05376239999999999</v>
      </c>
      <c r="EA49">
        <v>29.33123928571429</v>
      </c>
      <c r="EB49">
        <v>30.01059285714286</v>
      </c>
      <c r="EC49">
        <v>999.9000000000002</v>
      </c>
      <c r="ED49">
        <v>0</v>
      </c>
      <c r="EE49">
        <v>0</v>
      </c>
      <c r="EF49">
        <v>9987.046428571428</v>
      </c>
      <c r="EG49">
        <v>0</v>
      </c>
      <c r="EH49">
        <v>12.24295357142857</v>
      </c>
      <c r="EI49">
        <v>-28.46650714285714</v>
      </c>
      <c r="EJ49">
        <v>491.50275</v>
      </c>
      <c r="EK49">
        <v>520.1073214285715</v>
      </c>
      <c r="EL49">
        <v>0.9715253571428571</v>
      </c>
      <c r="EM49">
        <v>508.9156071428573</v>
      </c>
      <c r="EN49">
        <v>21.51790357142857</v>
      </c>
      <c r="EO49">
        <v>2.044926428571428</v>
      </c>
      <c r="EP49">
        <v>1.956587142857143</v>
      </c>
      <c r="EQ49">
        <v>17.79655</v>
      </c>
      <c r="ER49">
        <v>17.09732857142857</v>
      </c>
      <c r="ES49">
        <v>1999.962142857143</v>
      </c>
      <c r="ET49">
        <v>0.9800011428571427</v>
      </c>
      <c r="EU49">
        <v>0.01999893928571429</v>
      </c>
      <c r="EV49">
        <v>0</v>
      </c>
      <c r="EW49">
        <v>206.6181071428572</v>
      </c>
      <c r="EX49">
        <v>5.000560000000001</v>
      </c>
      <c r="EY49">
        <v>4319.450714285715</v>
      </c>
      <c r="EZ49">
        <v>17294.56428571429</v>
      </c>
      <c r="FA49">
        <v>42.0645</v>
      </c>
      <c r="FB49">
        <v>42.50885714285715</v>
      </c>
      <c r="FC49">
        <v>42.08899999999999</v>
      </c>
      <c r="FD49">
        <v>41.56664285714285</v>
      </c>
      <c r="FE49">
        <v>42.93949999999999</v>
      </c>
      <c r="FF49">
        <v>1955.062142857143</v>
      </c>
      <c r="FG49">
        <v>39.9</v>
      </c>
      <c r="FH49">
        <v>0</v>
      </c>
      <c r="FI49">
        <v>1759247081.2</v>
      </c>
      <c r="FJ49">
        <v>0</v>
      </c>
      <c r="FK49">
        <v>206.5850384615385</v>
      </c>
      <c r="FL49">
        <v>-0.2410598150310183</v>
      </c>
      <c r="FM49">
        <v>-18.16957265595615</v>
      </c>
      <c r="FN49">
        <v>4319.412307692308</v>
      </c>
      <c r="FO49">
        <v>15</v>
      </c>
      <c r="FP49">
        <v>0</v>
      </c>
      <c r="FQ49" t="s">
        <v>439</v>
      </c>
      <c r="FR49">
        <v>1747148579.5</v>
      </c>
      <c r="FS49">
        <v>1747148584.5</v>
      </c>
      <c r="FT49">
        <v>0</v>
      </c>
      <c r="FU49">
        <v>0.162</v>
      </c>
      <c r="FV49">
        <v>-0.001</v>
      </c>
      <c r="FW49">
        <v>0.139</v>
      </c>
      <c r="FX49">
        <v>0.058</v>
      </c>
      <c r="FY49">
        <v>420</v>
      </c>
      <c r="FZ49">
        <v>16</v>
      </c>
      <c r="GA49">
        <v>0.19</v>
      </c>
      <c r="GB49">
        <v>0.02</v>
      </c>
      <c r="GC49">
        <v>-28.15265853658537</v>
      </c>
      <c r="GD49">
        <v>-6.74848013937279</v>
      </c>
      <c r="GE49">
        <v>0.6983648047230808</v>
      </c>
      <c r="GF49">
        <v>0</v>
      </c>
      <c r="GG49">
        <v>206.6454411764706</v>
      </c>
      <c r="GH49">
        <v>-0.9525286417416501</v>
      </c>
      <c r="GI49">
        <v>0.2216417606616692</v>
      </c>
      <c r="GJ49">
        <v>1</v>
      </c>
      <c r="GK49">
        <v>0.9715833414634147</v>
      </c>
      <c r="GL49">
        <v>-0.005528696864109505</v>
      </c>
      <c r="GM49">
        <v>0.0008514441851794547</v>
      </c>
      <c r="GN49">
        <v>1</v>
      </c>
      <c r="GO49">
        <v>2</v>
      </c>
      <c r="GP49">
        <v>3</v>
      </c>
      <c r="GQ49" t="s">
        <v>446</v>
      </c>
      <c r="GR49">
        <v>3.1273</v>
      </c>
      <c r="GS49">
        <v>2.73158</v>
      </c>
      <c r="GT49">
        <v>0.0985935</v>
      </c>
      <c r="GU49">
        <v>0.103342</v>
      </c>
      <c r="GV49">
        <v>0.102574</v>
      </c>
      <c r="GW49">
        <v>0.100011</v>
      </c>
      <c r="GX49">
        <v>26970.2</v>
      </c>
      <c r="GY49">
        <v>26054.4</v>
      </c>
      <c r="GZ49">
        <v>30464.2</v>
      </c>
      <c r="HA49">
        <v>29315.3</v>
      </c>
      <c r="HB49">
        <v>37734.7</v>
      </c>
      <c r="HC49">
        <v>34706.9</v>
      </c>
      <c r="HD49">
        <v>46605.4</v>
      </c>
      <c r="HE49">
        <v>43550.6</v>
      </c>
      <c r="HF49">
        <v>1.8136</v>
      </c>
      <c r="HG49">
        <v>1.8346</v>
      </c>
      <c r="HH49">
        <v>0.105947</v>
      </c>
      <c r="HI49">
        <v>0</v>
      </c>
      <c r="HJ49">
        <v>28.2762</v>
      </c>
      <c r="HK49">
        <v>999.9</v>
      </c>
      <c r="HL49">
        <v>56.7</v>
      </c>
      <c r="HM49">
        <v>30.5</v>
      </c>
      <c r="HN49">
        <v>27.3402</v>
      </c>
      <c r="HO49">
        <v>62.3074</v>
      </c>
      <c r="HP49">
        <v>17.1394</v>
      </c>
      <c r="HQ49">
        <v>1</v>
      </c>
      <c r="HR49">
        <v>0.207353</v>
      </c>
      <c r="HS49">
        <v>0.410972</v>
      </c>
      <c r="HT49">
        <v>20.2005</v>
      </c>
      <c r="HU49">
        <v>5.22882</v>
      </c>
      <c r="HV49">
        <v>11.974</v>
      </c>
      <c r="HW49">
        <v>4.97025</v>
      </c>
      <c r="HX49">
        <v>3.28968</v>
      </c>
      <c r="HY49">
        <v>9999</v>
      </c>
      <c r="HZ49">
        <v>9999</v>
      </c>
      <c r="IA49">
        <v>9999</v>
      </c>
      <c r="IB49">
        <v>17.5</v>
      </c>
      <c r="IC49">
        <v>4.97287</v>
      </c>
      <c r="ID49">
        <v>1.87717</v>
      </c>
      <c r="IE49">
        <v>1.87531</v>
      </c>
      <c r="IF49">
        <v>1.87808</v>
      </c>
      <c r="IG49">
        <v>1.87485</v>
      </c>
      <c r="IH49">
        <v>1.87839</v>
      </c>
      <c r="II49">
        <v>1.87547</v>
      </c>
      <c r="IJ49">
        <v>1.87668</v>
      </c>
      <c r="IK49">
        <v>0</v>
      </c>
      <c r="IL49">
        <v>0</v>
      </c>
      <c r="IM49">
        <v>0</v>
      </c>
      <c r="IN49">
        <v>0</v>
      </c>
      <c r="IO49" t="s">
        <v>441</v>
      </c>
      <c r="IP49" t="s">
        <v>442</v>
      </c>
      <c r="IQ49" t="s">
        <v>443</v>
      </c>
      <c r="IR49" t="s">
        <v>443</v>
      </c>
      <c r="IS49" t="s">
        <v>443</v>
      </c>
      <c r="IT49" t="s">
        <v>443</v>
      </c>
      <c r="IU49">
        <v>0</v>
      </c>
      <c r="IV49">
        <v>100</v>
      </c>
      <c r="IW49">
        <v>100</v>
      </c>
      <c r="IX49">
        <v>0.437</v>
      </c>
      <c r="IY49">
        <v>0.2109</v>
      </c>
      <c r="IZ49">
        <v>-0.1222274518627452</v>
      </c>
      <c r="JA49">
        <v>0.001328938755811441</v>
      </c>
      <c r="JB49">
        <v>-5.633165956792918E-07</v>
      </c>
      <c r="JC49">
        <v>2.510553891376428E-10</v>
      </c>
      <c r="JD49">
        <v>-0.04678033270444259</v>
      </c>
      <c r="JE49">
        <v>-0.0009625096320519332</v>
      </c>
      <c r="JF49">
        <v>0.0006953178313022573</v>
      </c>
      <c r="JG49">
        <v>-5.973937232829655E-06</v>
      </c>
      <c r="JH49">
        <v>1</v>
      </c>
      <c r="JI49">
        <v>2112</v>
      </c>
      <c r="JJ49">
        <v>1</v>
      </c>
      <c r="JK49">
        <v>26</v>
      </c>
      <c r="JL49">
        <v>201641.5</v>
      </c>
      <c r="JM49">
        <v>201641.4</v>
      </c>
      <c r="JN49">
        <v>1.3623</v>
      </c>
      <c r="JO49">
        <v>2.55493</v>
      </c>
      <c r="JP49">
        <v>1.39893</v>
      </c>
      <c r="JQ49">
        <v>2.33276</v>
      </c>
      <c r="JR49">
        <v>1.44897</v>
      </c>
      <c r="JS49">
        <v>2.55249</v>
      </c>
      <c r="JT49">
        <v>36.8842</v>
      </c>
      <c r="JU49">
        <v>23.9912</v>
      </c>
      <c r="JV49">
        <v>18</v>
      </c>
      <c r="JW49">
        <v>477.439</v>
      </c>
      <c r="JX49">
        <v>460.341</v>
      </c>
      <c r="JY49">
        <v>27.1317</v>
      </c>
      <c r="JZ49">
        <v>29.8567</v>
      </c>
      <c r="KA49">
        <v>29.9999</v>
      </c>
      <c r="KB49">
        <v>29.5181</v>
      </c>
      <c r="KC49">
        <v>29.5769</v>
      </c>
      <c r="KD49">
        <v>27.2889</v>
      </c>
      <c r="KE49">
        <v>30.3713</v>
      </c>
      <c r="KF49">
        <v>65.5757</v>
      </c>
      <c r="KG49">
        <v>27.1276</v>
      </c>
      <c r="KH49">
        <v>560.4450000000001</v>
      </c>
      <c r="KI49">
        <v>21.5569</v>
      </c>
      <c r="KJ49">
        <v>100.716</v>
      </c>
      <c r="KK49">
        <v>100.183</v>
      </c>
    </row>
    <row r="50" spans="1:297">
      <c r="A50">
        <v>34</v>
      </c>
      <c r="B50">
        <v>1759247072.5</v>
      </c>
      <c r="C50">
        <v>256.9000000953674</v>
      </c>
      <c r="D50" t="s">
        <v>511</v>
      </c>
      <c r="E50" t="s">
        <v>512</v>
      </c>
      <c r="F50">
        <v>5</v>
      </c>
      <c r="G50" t="s">
        <v>435</v>
      </c>
      <c r="H50" t="s">
        <v>436</v>
      </c>
      <c r="I50">
        <v>1759247065</v>
      </c>
      <c r="J50">
        <f>(K50)/1000</f>
        <v>0</v>
      </c>
      <c r="K50">
        <f>IF(DP50, AN50, AH50)</f>
        <v>0</v>
      </c>
      <c r="L50">
        <f>IF(DP50, AI50, AG50)</f>
        <v>0</v>
      </c>
      <c r="M50">
        <f>DR50 - IF(AU50&gt;1, L50*DL50*100.0/(AW50), 0)</f>
        <v>0</v>
      </c>
      <c r="N50">
        <f>((T50-J50/2)*M50-L50)/(T50+J50/2)</f>
        <v>0</v>
      </c>
      <c r="O50">
        <f>N50*(DY50+DZ50)/1000.0</f>
        <v>0</v>
      </c>
      <c r="P50">
        <f>(DR50 - IF(AU50&gt;1, L50*DL50*100.0/(AW50), 0))*(DY50+DZ50)/1000.0</f>
        <v>0</v>
      </c>
      <c r="Q50">
        <f>2.0/((1/S50-1/R50)+SIGN(S50)*SQRT((1/S50-1/R50)*(1/S50-1/R50) + 4*DM50/((DM50+1)*(DM50+1))*(2*1/S50*1/R50-1/R50*1/R50)))</f>
        <v>0</v>
      </c>
      <c r="R50">
        <f>IF(LEFT(DN50,1)&lt;&gt;"0",IF(LEFT(DN50,1)="1",3.0,DO50),$D$5+$E$5*(EF50*DY50/($K$5*1000))+$F$5*(EF50*DY50/($K$5*1000))*MAX(MIN(DL50,$J$5),$I$5)*MAX(MIN(DL50,$J$5),$I$5)+$G$5*MAX(MIN(DL50,$J$5),$I$5)*(EF50*DY50/($K$5*1000))+$H$5*(EF50*DY50/($K$5*1000))*(EF50*DY50/($K$5*1000)))</f>
        <v>0</v>
      </c>
      <c r="S50">
        <f>J50*(1000-(1000*0.61365*exp(17.502*W50/(240.97+W50))/(DY50+DZ50)+DT50)/2)/(1000*0.61365*exp(17.502*W50/(240.97+W50))/(DY50+DZ50)-DT50)</f>
        <v>0</v>
      </c>
      <c r="T50">
        <f>1/((DM50+1)/(Q50/1.6)+1/(R50/1.37)) + DM50/((DM50+1)/(Q50/1.6) + DM50/(R50/1.37))</f>
        <v>0</v>
      </c>
      <c r="U50">
        <f>(DH50*DK50)</f>
        <v>0</v>
      </c>
      <c r="V50">
        <f>(EA50+(U50+2*0.95*5.67E-8*(((EA50+$B$7)+273)^4-(EA50+273)^4)-44100*J50)/(1.84*29.3*R50+8*0.95*5.67E-8*(EA50+273)^3))</f>
        <v>0</v>
      </c>
      <c r="W50">
        <f>($C$7*EB50+$D$7*EC50+$E$7*V50)</f>
        <v>0</v>
      </c>
      <c r="X50">
        <f>0.61365*exp(17.502*W50/(240.97+W50))</f>
        <v>0</v>
      </c>
      <c r="Y50">
        <f>(Z50/AA50*100)</f>
        <v>0</v>
      </c>
      <c r="Z50">
        <f>DT50*(DY50+DZ50)/1000</f>
        <v>0</v>
      </c>
      <c r="AA50">
        <f>0.61365*exp(17.502*EA50/(240.97+EA50))</f>
        <v>0</v>
      </c>
      <c r="AB50">
        <f>(X50-DT50*(DY50+DZ50)/1000)</f>
        <v>0</v>
      </c>
      <c r="AC50">
        <f>(-J50*44100)</f>
        <v>0</v>
      </c>
      <c r="AD50">
        <f>2*29.3*R50*0.92*(EA50-W50)</f>
        <v>0</v>
      </c>
      <c r="AE50">
        <f>2*0.95*5.67E-8*(((EA50+$B$7)+273)^4-(W50+273)^4)</f>
        <v>0</v>
      </c>
      <c r="AF50">
        <f>U50+AE50+AC50+AD50</f>
        <v>0</v>
      </c>
      <c r="AG50">
        <f>DX50*AU50*(DS50-DR50*(1000-AU50*DU50)/(1000-AU50*DT50))/(100*DL50)</f>
        <v>0</v>
      </c>
      <c r="AH50">
        <f>1000*DX50*AU50*(DT50-DU50)/(100*DL50*(1000-AU50*DT50))</f>
        <v>0</v>
      </c>
      <c r="AI50">
        <f>(AJ50 - AK50 - DY50*1E3/(8.314*(EA50+273.15)) * AM50/DX50 * AL50) * DX50/(100*DL50) * (1000 - DU50)/1000</f>
        <v>0</v>
      </c>
      <c r="AJ50">
        <v>553.0840337017587</v>
      </c>
      <c r="AK50">
        <v>532.1407212121213</v>
      </c>
      <c r="AL50">
        <v>3.377317845380421</v>
      </c>
      <c r="AM50">
        <v>65.48348601443384</v>
      </c>
      <c r="AN50">
        <f>(AP50 - AO50 + DY50*1E3/(8.314*(EA50+273.15)) * AR50/DX50 * AQ50) * DX50/(100*DL50) * 1000/(1000 - AP50)</f>
        <v>0</v>
      </c>
      <c r="AO50">
        <v>21.519160939218</v>
      </c>
      <c r="AP50">
        <v>22.49373272727272</v>
      </c>
      <c r="AQ50">
        <v>7.89692719312289E-06</v>
      </c>
      <c r="AR50">
        <v>121.2419949412862</v>
      </c>
      <c r="AS50">
        <v>4</v>
      </c>
      <c r="AT50">
        <v>1</v>
      </c>
      <c r="AU50">
        <f>IF(AS50*$H$13&gt;=AW50,1.0,(AW50/(AW50-AS50*$H$13)))</f>
        <v>0</v>
      </c>
      <c r="AV50">
        <f>(AU50-1)*100</f>
        <v>0</v>
      </c>
      <c r="AW50">
        <f>MAX(0,($B$13+$C$13*EF50)/(1+$D$13*EF50)*DY50/(EA50+273)*$E$13)</f>
        <v>0</v>
      </c>
      <c r="AX50" t="s">
        <v>437</v>
      </c>
      <c r="AY50" t="s">
        <v>437</v>
      </c>
      <c r="AZ50">
        <v>0</v>
      </c>
      <c r="BA50">
        <v>0</v>
      </c>
      <c r="BB50">
        <f>1-AZ50/BA50</f>
        <v>0</v>
      </c>
      <c r="BC50">
        <v>0</v>
      </c>
      <c r="BD50" t="s">
        <v>437</v>
      </c>
      <c r="BE50" t="s">
        <v>437</v>
      </c>
      <c r="BF50">
        <v>0</v>
      </c>
      <c r="BG50">
        <v>0</v>
      </c>
      <c r="BH50">
        <f>1-BF50/BG50</f>
        <v>0</v>
      </c>
      <c r="BI50">
        <v>0.5</v>
      </c>
      <c r="BJ50">
        <f>DI50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437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DH50">
        <f>$B$11*EG50+$C$11*EH50+$F$11*ES50*(1-EV50)</f>
        <v>0</v>
      </c>
      <c r="DI50">
        <f>DH50*DJ50</f>
        <v>0</v>
      </c>
      <c r="DJ50">
        <f>($B$11*$D$9+$C$11*$D$9+$F$11*((FF50+EX50)/MAX(FF50+EX50+FG50, 0.1)*$I$9+FG50/MAX(FF50+EX50+FG50, 0.1)*$J$9))/($B$11+$C$11+$F$11)</f>
        <v>0</v>
      </c>
      <c r="DK50">
        <f>($B$11*$K$9+$C$11*$K$9+$F$11*((FF50+EX50)/MAX(FF50+EX50+FG50, 0.1)*$P$9+FG50/MAX(FF50+EX50+FG50, 0.1)*$Q$9))/($B$11+$C$11+$F$11)</f>
        <v>0</v>
      </c>
      <c r="DL50">
        <v>1.91</v>
      </c>
      <c r="DM50">
        <v>0.5</v>
      </c>
      <c r="DN50" t="s">
        <v>438</v>
      </c>
      <c r="DO50">
        <v>2</v>
      </c>
      <c r="DP50" t="b">
        <v>1</v>
      </c>
      <c r="DQ50">
        <v>1759247065</v>
      </c>
      <c r="DR50">
        <v>497.3365925925926</v>
      </c>
      <c r="DS50">
        <v>526.351037037037</v>
      </c>
      <c r="DT50">
        <v>22.49201481481482</v>
      </c>
      <c r="DU50">
        <v>21.51983333333333</v>
      </c>
      <c r="DV50">
        <v>496.9068148148148</v>
      </c>
      <c r="DW50">
        <v>22.28112592592593</v>
      </c>
      <c r="DX50">
        <v>500.0347037037037</v>
      </c>
      <c r="DY50">
        <v>90.92933703703702</v>
      </c>
      <c r="DZ50">
        <v>0.05373515925925925</v>
      </c>
      <c r="EA50">
        <v>29.32865555555556</v>
      </c>
      <c r="EB50">
        <v>30.0053074074074</v>
      </c>
      <c r="EC50">
        <v>999.9000000000001</v>
      </c>
      <c r="ED50">
        <v>0</v>
      </c>
      <c r="EE50">
        <v>0</v>
      </c>
      <c r="EF50">
        <v>9985.133333333333</v>
      </c>
      <c r="EG50">
        <v>0</v>
      </c>
      <c r="EH50">
        <v>12.23378148148148</v>
      </c>
      <c r="EI50">
        <v>-29.01442222222222</v>
      </c>
      <c r="EJ50">
        <v>508.7801851851851</v>
      </c>
      <c r="EK50">
        <v>537.9271851851852</v>
      </c>
      <c r="EL50">
        <v>0.9721825185185187</v>
      </c>
      <c r="EM50">
        <v>526.351037037037</v>
      </c>
      <c r="EN50">
        <v>21.51983333333333</v>
      </c>
      <c r="EO50">
        <v>2.045183703703704</v>
      </c>
      <c r="EP50">
        <v>1.956783703703704</v>
      </c>
      <c r="EQ50">
        <v>17.79855185185185</v>
      </c>
      <c r="ER50">
        <v>17.09891851851852</v>
      </c>
      <c r="ES50">
        <v>1999.987037037037</v>
      </c>
      <c r="ET50">
        <v>0.9800012962962961</v>
      </c>
      <c r="EU50">
        <v>0.01999877037037037</v>
      </c>
      <c r="EV50">
        <v>0</v>
      </c>
      <c r="EW50">
        <v>206.542</v>
      </c>
      <c r="EX50">
        <v>5.000560000000001</v>
      </c>
      <c r="EY50">
        <v>4318.095555555557</v>
      </c>
      <c r="EZ50">
        <v>17294.77777777778</v>
      </c>
      <c r="FA50">
        <v>42.04377777777778</v>
      </c>
      <c r="FB50">
        <v>42.49992592592593</v>
      </c>
      <c r="FC50">
        <v>42.08070370370369</v>
      </c>
      <c r="FD50">
        <v>41.54366666666666</v>
      </c>
      <c r="FE50">
        <v>42.9187037037037</v>
      </c>
      <c r="FF50">
        <v>1955.087037037038</v>
      </c>
      <c r="FG50">
        <v>39.9</v>
      </c>
      <c r="FH50">
        <v>0</v>
      </c>
      <c r="FI50">
        <v>1759247086.6</v>
      </c>
      <c r="FJ50">
        <v>0</v>
      </c>
      <c r="FK50">
        <v>206.544</v>
      </c>
      <c r="FL50">
        <v>-0.8206153843052609</v>
      </c>
      <c r="FM50">
        <v>-13.76846154857116</v>
      </c>
      <c r="FN50">
        <v>4317.912</v>
      </c>
      <c r="FO50">
        <v>15</v>
      </c>
      <c r="FP50">
        <v>0</v>
      </c>
      <c r="FQ50" t="s">
        <v>439</v>
      </c>
      <c r="FR50">
        <v>1747148579.5</v>
      </c>
      <c r="FS50">
        <v>1747148584.5</v>
      </c>
      <c r="FT50">
        <v>0</v>
      </c>
      <c r="FU50">
        <v>0.162</v>
      </c>
      <c r="FV50">
        <v>-0.001</v>
      </c>
      <c r="FW50">
        <v>0.139</v>
      </c>
      <c r="FX50">
        <v>0.058</v>
      </c>
      <c r="FY50">
        <v>420</v>
      </c>
      <c r="FZ50">
        <v>16</v>
      </c>
      <c r="GA50">
        <v>0.19</v>
      </c>
      <c r="GB50">
        <v>0.02</v>
      </c>
      <c r="GC50">
        <v>-28.63355853658537</v>
      </c>
      <c r="GD50">
        <v>-6.082082926829259</v>
      </c>
      <c r="GE50">
        <v>0.6156123451493618</v>
      </c>
      <c r="GF50">
        <v>0</v>
      </c>
      <c r="GG50">
        <v>206.5765882352941</v>
      </c>
      <c r="GH50">
        <v>-0.659129099968361</v>
      </c>
      <c r="GI50">
        <v>0.2103607710083761</v>
      </c>
      <c r="GJ50">
        <v>1</v>
      </c>
      <c r="GK50">
        <v>0.9716165365853658</v>
      </c>
      <c r="GL50">
        <v>-0.001401428571428462</v>
      </c>
      <c r="GM50">
        <v>0.001508304864984091</v>
      </c>
      <c r="GN50">
        <v>1</v>
      </c>
      <c r="GO50">
        <v>2</v>
      </c>
      <c r="GP50">
        <v>3</v>
      </c>
      <c r="GQ50" t="s">
        <v>446</v>
      </c>
      <c r="GR50">
        <v>3.12703</v>
      </c>
      <c r="GS50">
        <v>2.7309</v>
      </c>
      <c r="GT50">
        <v>0.100909</v>
      </c>
      <c r="GU50">
        <v>0.105654</v>
      </c>
      <c r="GV50">
        <v>0.102572</v>
      </c>
      <c r="GW50">
        <v>0.09996720000000001</v>
      </c>
      <c r="GX50">
        <v>26901.4</v>
      </c>
      <c r="GY50">
        <v>25987.2</v>
      </c>
      <c r="GZ50">
        <v>30464.8</v>
      </c>
      <c r="HA50">
        <v>29315.3</v>
      </c>
      <c r="HB50">
        <v>37735.9</v>
      </c>
      <c r="HC50">
        <v>34708.6</v>
      </c>
      <c r="HD50">
        <v>46606.5</v>
      </c>
      <c r="HE50">
        <v>43550.5</v>
      </c>
      <c r="HF50">
        <v>1.81288</v>
      </c>
      <c r="HG50">
        <v>1.83533</v>
      </c>
      <c r="HH50">
        <v>0.105616</v>
      </c>
      <c r="HI50">
        <v>0</v>
      </c>
      <c r="HJ50">
        <v>28.2765</v>
      </c>
      <c r="HK50">
        <v>999.9</v>
      </c>
      <c r="HL50">
        <v>56.7</v>
      </c>
      <c r="HM50">
        <v>30.5</v>
      </c>
      <c r="HN50">
        <v>27.3392</v>
      </c>
      <c r="HO50">
        <v>62.7074</v>
      </c>
      <c r="HP50">
        <v>17.0192</v>
      </c>
      <c r="HQ50">
        <v>1</v>
      </c>
      <c r="HR50">
        <v>0.20733</v>
      </c>
      <c r="HS50">
        <v>0.390052</v>
      </c>
      <c r="HT50">
        <v>20.2004</v>
      </c>
      <c r="HU50">
        <v>5.22852</v>
      </c>
      <c r="HV50">
        <v>11.974</v>
      </c>
      <c r="HW50">
        <v>4.97025</v>
      </c>
      <c r="HX50">
        <v>3.28958</v>
      </c>
      <c r="HY50">
        <v>9999</v>
      </c>
      <c r="HZ50">
        <v>9999</v>
      </c>
      <c r="IA50">
        <v>9999</v>
      </c>
      <c r="IB50">
        <v>17.5</v>
      </c>
      <c r="IC50">
        <v>4.97287</v>
      </c>
      <c r="ID50">
        <v>1.87715</v>
      </c>
      <c r="IE50">
        <v>1.87531</v>
      </c>
      <c r="IF50">
        <v>1.87806</v>
      </c>
      <c r="IG50">
        <v>1.87482</v>
      </c>
      <c r="IH50">
        <v>1.87837</v>
      </c>
      <c r="II50">
        <v>1.87547</v>
      </c>
      <c r="IJ50">
        <v>1.87667</v>
      </c>
      <c r="IK50">
        <v>0</v>
      </c>
      <c r="IL50">
        <v>0</v>
      </c>
      <c r="IM50">
        <v>0</v>
      </c>
      <c r="IN50">
        <v>0</v>
      </c>
      <c r="IO50" t="s">
        <v>441</v>
      </c>
      <c r="IP50" t="s">
        <v>442</v>
      </c>
      <c r="IQ50" t="s">
        <v>443</v>
      </c>
      <c r="IR50" t="s">
        <v>443</v>
      </c>
      <c r="IS50" t="s">
        <v>443</v>
      </c>
      <c r="IT50" t="s">
        <v>443</v>
      </c>
      <c r="IU50">
        <v>0</v>
      </c>
      <c r="IV50">
        <v>100</v>
      </c>
      <c r="IW50">
        <v>100</v>
      </c>
      <c r="IX50">
        <v>0.453</v>
      </c>
      <c r="IY50">
        <v>0.2109</v>
      </c>
      <c r="IZ50">
        <v>-0.1222274518627452</v>
      </c>
      <c r="JA50">
        <v>0.001328938755811441</v>
      </c>
      <c r="JB50">
        <v>-5.633165956792918E-07</v>
      </c>
      <c r="JC50">
        <v>2.510553891376428E-10</v>
      </c>
      <c r="JD50">
        <v>-0.04678033270444259</v>
      </c>
      <c r="JE50">
        <v>-0.0009625096320519332</v>
      </c>
      <c r="JF50">
        <v>0.0006953178313022573</v>
      </c>
      <c r="JG50">
        <v>-5.973937232829655E-06</v>
      </c>
      <c r="JH50">
        <v>1</v>
      </c>
      <c r="JI50">
        <v>2112</v>
      </c>
      <c r="JJ50">
        <v>1</v>
      </c>
      <c r="JK50">
        <v>26</v>
      </c>
      <c r="JL50">
        <v>201641.5</v>
      </c>
      <c r="JM50">
        <v>201641.5</v>
      </c>
      <c r="JN50">
        <v>1.39771</v>
      </c>
      <c r="JO50">
        <v>2.55249</v>
      </c>
      <c r="JP50">
        <v>1.39893</v>
      </c>
      <c r="JQ50">
        <v>2.33276</v>
      </c>
      <c r="JR50">
        <v>1.44897</v>
      </c>
      <c r="JS50">
        <v>2.47925</v>
      </c>
      <c r="JT50">
        <v>36.8842</v>
      </c>
      <c r="JU50">
        <v>23.9912</v>
      </c>
      <c r="JV50">
        <v>18</v>
      </c>
      <c r="JW50">
        <v>477.04</v>
      </c>
      <c r="JX50">
        <v>460.81</v>
      </c>
      <c r="JY50">
        <v>27.1245</v>
      </c>
      <c r="JZ50">
        <v>29.8567</v>
      </c>
      <c r="KA50">
        <v>29.9999</v>
      </c>
      <c r="KB50">
        <v>29.5181</v>
      </c>
      <c r="KC50">
        <v>29.5769</v>
      </c>
      <c r="KD50">
        <v>27.9909</v>
      </c>
      <c r="KE50">
        <v>30.3713</v>
      </c>
      <c r="KF50">
        <v>65.5757</v>
      </c>
      <c r="KG50">
        <v>27.1254</v>
      </c>
      <c r="KH50">
        <v>573.803</v>
      </c>
      <c r="KI50">
        <v>21.5569</v>
      </c>
      <c r="KJ50">
        <v>100.718</v>
      </c>
      <c r="KK50">
        <v>100.183</v>
      </c>
    </row>
    <row r="51" spans="1:297">
      <c r="A51">
        <v>35</v>
      </c>
      <c r="B51">
        <v>1759247077.5</v>
      </c>
      <c r="C51">
        <v>261.9000000953674</v>
      </c>
      <c r="D51" t="s">
        <v>513</v>
      </c>
      <c r="E51" t="s">
        <v>514</v>
      </c>
      <c r="F51">
        <v>5</v>
      </c>
      <c r="G51" t="s">
        <v>435</v>
      </c>
      <c r="H51" t="s">
        <v>436</v>
      </c>
      <c r="I51">
        <v>1759247069.714286</v>
      </c>
      <c r="J51">
        <f>(K51)/1000</f>
        <v>0</v>
      </c>
      <c r="K51">
        <f>IF(DP51, AN51, AH51)</f>
        <v>0</v>
      </c>
      <c r="L51">
        <f>IF(DP51, AI51, AG51)</f>
        <v>0</v>
      </c>
      <c r="M51">
        <f>DR51 - IF(AU51&gt;1, L51*DL51*100.0/(AW51), 0)</f>
        <v>0</v>
      </c>
      <c r="N51">
        <f>((T51-J51/2)*M51-L51)/(T51+J51/2)</f>
        <v>0</v>
      </c>
      <c r="O51">
        <f>N51*(DY51+DZ51)/1000.0</f>
        <v>0</v>
      </c>
      <c r="P51">
        <f>(DR51 - IF(AU51&gt;1, L51*DL51*100.0/(AW51), 0))*(DY51+DZ51)/1000.0</f>
        <v>0</v>
      </c>
      <c r="Q51">
        <f>2.0/((1/S51-1/R51)+SIGN(S51)*SQRT((1/S51-1/R51)*(1/S51-1/R51) + 4*DM51/((DM51+1)*(DM51+1))*(2*1/S51*1/R51-1/R51*1/R51)))</f>
        <v>0</v>
      </c>
      <c r="R51">
        <f>IF(LEFT(DN51,1)&lt;&gt;"0",IF(LEFT(DN51,1)="1",3.0,DO51),$D$5+$E$5*(EF51*DY51/($K$5*1000))+$F$5*(EF51*DY51/($K$5*1000))*MAX(MIN(DL51,$J$5),$I$5)*MAX(MIN(DL51,$J$5),$I$5)+$G$5*MAX(MIN(DL51,$J$5),$I$5)*(EF51*DY51/($K$5*1000))+$H$5*(EF51*DY51/($K$5*1000))*(EF51*DY51/($K$5*1000)))</f>
        <v>0</v>
      </c>
      <c r="S51">
        <f>J51*(1000-(1000*0.61365*exp(17.502*W51/(240.97+W51))/(DY51+DZ51)+DT51)/2)/(1000*0.61365*exp(17.502*W51/(240.97+W51))/(DY51+DZ51)-DT51)</f>
        <v>0</v>
      </c>
      <c r="T51">
        <f>1/((DM51+1)/(Q51/1.6)+1/(R51/1.37)) + DM51/((DM51+1)/(Q51/1.6) + DM51/(R51/1.37))</f>
        <v>0</v>
      </c>
      <c r="U51">
        <f>(DH51*DK51)</f>
        <v>0</v>
      </c>
      <c r="V51">
        <f>(EA51+(U51+2*0.95*5.67E-8*(((EA51+$B$7)+273)^4-(EA51+273)^4)-44100*J51)/(1.84*29.3*R51+8*0.95*5.67E-8*(EA51+273)^3))</f>
        <v>0</v>
      </c>
      <c r="W51">
        <f>($C$7*EB51+$D$7*EC51+$E$7*V51)</f>
        <v>0</v>
      </c>
      <c r="X51">
        <f>0.61365*exp(17.502*W51/(240.97+W51))</f>
        <v>0</v>
      </c>
      <c r="Y51">
        <f>(Z51/AA51*100)</f>
        <v>0</v>
      </c>
      <c r="Z51">
        <f>DT51*(DY51+DZ51)/1000</f>
        <v>0</v>
      </c>
      <c r="AA51">
        <f>0.61365*exp(17.502*EA51/(240.97+EA51))</f>
        <v>0</v>
      </c>
      <c r="AB51">
        <f>(X51-DT51*(DY51+DZ51)/1000)</f>
        <v>0</v>
      </c>
      <c r="AC51">
        <f>(-J51*44100)</f>
        <v>0</v>
      </c>
      <c r="AD51">
        <f>2*29.3*R51*0.92*(EA51-W51)</f>
        <v>0</v>
      </c>
      <c r="AE51">
        <f>2*0.95*5.67E-8*(((EA51+$B$7)+273)^4-(W51+273)^4)</f>
        <v>0</v>
      </c>
      <c r="AF51">
        <f>U51+AE51+AC51+AD51</f>
        <v>0</v>
      </c>
      <c r="AG51">
        <f>DX51*AU51*(DS51-DR51*(1000-AU51*DU51)/(1000-AU51*DT51))/(100*DL51)</f>
        <v>0</v>
      </c>
      <c r="AH51">
        <f>1000*DX51*AU51*(DT51-DU51)/(100*DL51*(1000-AU51*DT51))</f>
        <v>0</v>
      </c>
      <c r="AI51">
        <f>(AJ51 - AK51 - DY51*1E3/(8.314*(EA51+273.15)) * AM51/DX51 * AL51) * DX51/(100*DL51) * (1000 - DU51)/1000</f>
        <v>0</v>
      </c>
      <c r="AJ51">
        <v>570.1833221758644</v>
      </c>
      <c r="AK51">
        <v>549.1205151515153</v>
      </c>
      <c r="AL51">
        <v>3.404833802846733</v>
      </c>
      <c r="AM51">
        <v>65.48348601443384</v>
      </c>
      <c r="AN51">
        <f>(AP51 - AO51 + DY51*1E3/(8.314*(EA51+273.15)) * AR51/DX51 * AQ51) * DX51/(100*DL51) * 1000/(1000 - AP51)</f>
        <v>0</v>
      </c>
      <c r="AO51">
        <v>21.50915906698521</v>
      </c>
      <c r="AP51">
        <v>22.48561272727273</v>
      </c>
      <c r="AQ51">
        <v>-3.366930065411031E-05</v>
      </c>
      <c r="AR51">
        <v>121.2419949412862</v>
      </c>
      <c r="AS51">
        <v>4</v>
      </c>
      <c r="AT51">
        <v>1</v>
      </c>
      <c r="AU51">
        <f>IF(AS51*$H$13&gt;=AW51,1.0,(AW51/(AW51-AS51*$H$13)))</f>
        <v>0</v>
      </c>
      <c r="AV51">
        <f>(AU51-1)*100</f>
        <v>0</v>
      </c>
      <c r="AW51">
        <f>MAX(0,($B$13+$C$13*EF51)/(1+$D$13*EF51)*DY51/(EA51+273)*$E$13)</f>
        <v>0</v>
      </c>
      <c r="AX51" t="s">
        <v>437</v>
      </c>
      <c r="AY51" t="s">
        <v>437</v>
      </c>
      <c r="AZ51">
        <v>0</v>
      </c>
      <c r="BA51">
        <v>0</v>
      </c>
      <c r="BB51">
        <f>1-AZ51/BA51</f>
        <v>0</v>
      </c>
      <c r="BC51">
        <v>0</v>
      </c>
      <c r="BD51" t="s">
        <v>437</v>
      </c>
      <c r="BE51" t="s">
        <v>437</v>
      </c>
      <c r="BF51">
        <v>0</v>
      </c>
      <c r="BG51">
        <v>0</v>
      </c>
      <c r="BH51">
        <f>1-BF51/BG51</f>
        <v>0</v>
      </c>
      <c r="BI51">
        <v>0.5</v>
      </c>
      <c r="BJ51">
        <f>DI51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437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DH51">
        <f>$B$11*EG51+$C$11*EH51+$F$11*ES51*(1-EV51)</f>
        <v>0</v>
      </c>
      <c r="DI51">
        <f>DH51*DJ51</f>
        <v>0</v>
      </c>
      <c r="DJ51">
        <f>($B$11*$D$9+$C$11*$D$9+$F$11*((FF51+EX51)/MAX(FF51+EX51+FG51, 0.1)*$I$9+FG51/MAX(FF51+EX51+FG51, 0.1)*$J$9))/($B$11+$C$11+$F$11)</f>
        <v>0</v>
      </c>
      <c r="DK51">
        <f>($B$11*$K$9+$C$11*$K$9+$F$11*((FF51+EX51)/MAX(FF51+EX51+FG51, 0.1)*$P$9+FG51/MAX(FF51+EX51+FG51, 0.1)*$Q$9))/($B$11+$C$11+$F$11)</f>
        <v>0</v>
      </c>
      <c r="DL51">
        <v>1.91</v>
      </c>
      <c r="DM51">
        <v>0.5</v>
      </c>
      <c r="DN51" t="s">
        <v>438</v>
      </c>
      <c r="DO51">
        <v>2</v>
      </c>
      <c r="DP51" t="b">
        <v>1</v>
      </c>
      <c r="DQ51">
        <v>1759247069.714286</v>
      </c>
      <c r="DR51">
        <v>512.6915357142858</v>
      </c>
      <c r="DS51">
        <v>542.1589642857142</v>
      </c>
      <c r="DT51">
        <v>22.49153214285715</v>
      </c>
      <c r="DU51">
        <v>21.51691428571428</v>
      </c>
      <c r="DV51">
        <v>512.247142857143</v>
      </c>
      <c r="DW51">
        <v>22.28066428571429</v>
      </c>
      <c r="DX51">
        <v>499.9950357142857</v>
      </c>
      <c r="DY51">
        <v>90.92954642857144</v>
      </c>
      <c r="DZ51">
        <v>0.05357790714285714</v>
      </c>
      <c r="EA51">
        <v>29.32533214285715</v>
      </c>
      <c r="EB51">
        <v>30.00233571428572</v>
      </c>
      <c r="EC51">
        <v>999.9000000000002</v>
      </c>
      <c r="ED51">
        <v>0</v>
      </c>
      <c r="EE51">
        <v>0</v>
      </c>
      <c r="EF51">
        <v>9992.716071428571</v>
      </c>
      <c r="EG51">
        <v>0</v>
      </c>
      <c r="EH51">
        <v>12.22299285714286</v>
      </c>
      <c r="EI51">
        <v>-29.46731785714286</v>
      </c>
      <c r="EJ51">
        <v>524.4881428571429</v>
      </c>
      <c r="EK51">
        <v>554.0808928571429</v>
      </c>
      <c r="EL51">
        <v>0.9746280000000002</v>
      </c>
      <c r="EM51">
        <v>542.1589642857142</v>
      </c>
      <c r="EN51">
        <v>21.51691428571428</v>
      </c>
      <c r="EO51">
        <v>2.045145357142857</v>
      </c>
      <c r="EP51">
        <v>1.956522857142857</v>
      </c>
      <c r="EQ51">
        <v>17.79825357142857</v>
      </c>
      <c r="ER51">
        <v>17.09680714285714</v>
      </c>
      <c r="ES51">
        <v>1999.999285714286</v>
      </c>
      <c r="ET51">
        <v>0.9800013571428571</v>
      </c>
      <c r="EU51">
        <v>0.019998725</v>
      </c>
      <c r="EV51">
        <v>0</v>
      </c>
      <c r="EW51">
        <v>206.4392857142857</v>
      </c>
      <c r="EX51">
        <v>5.000560000000001</v>
      </c>
      <c r="EY51">
        <v>4316.880357142858</v>
      </c>
      <c r="EZ51">
        <v>17294.875</v>
      </c>
      <c r="FA51">
        <v>42.0645</v>
      </c>
      <c r="FB51">
        <v>42.4955</v>
      </c>
      <c r="FC51">
        <v>42.06896428571428</v>
      </c>
      <c r="FD51">
        <v>41.51982142857143</v>
      </c>
      <c r="FE51">
        <v>42.90596428571428</v>
      </c>
      <c r="FF51">
        <v>1955.099285714286</v>
      </c>
      <c r="FG51">
        <v>39.9</v>
      </c>
      <c r="FH51">
        <v>0</v>
      </c>
      <c r="FI51">
        <v>1759247091.4</v>
      </c>
      <c r="FJ51">
        <v>0</v>
      </c>
      <c r="FK51">
        <v>206.4564</v>
      </c>
      <c r="FL51">
        <v>-1.192769229280676</v>
      </c>
      <c r="FM51">
        <v>-14.82307690544734</v>
      </c>
      <c r="FN51">
        <v>4316.6948</v>
      </c>
      <c r="FO51">
        <v>15</v>
      </c>
      <c r="FP51">
        <v>0</v>
      </c>
      <c r="FQ51" t="s">
        <v>439</v>
      </c>
      <c r="FR51">
        <v>1747148579.5</v>
      </c>
      <c r="FS51">
        <v>1747148584.5</v>
      </c>
      <c r="FT51">
        <v>0</v>
      </c>
      <c r="FU51">
        <v>0.162</v>
      </c>
      <c r="FV51">
        <v>-0.001</v>
      </c>
      <c r="FW51">
        <v>0.139</v>
      </c>
      <c r="FX51">
        <v>0.058</v>
      </c>
      <c r="FY51">
        <v>420</v>
      </c>
      <c r="FZ51">
        <v>16</v>
      </c>
      <c r="GA51">
        <v>0.19</v>
      </c>
      <c r="GB51">
        <v>0.02</v>
      </c>
      <c r="GC51">
        <v>-29.16678780487805</v>
      </c>
      <c r="GD51">
        <v>-5.972619512195141</v>
      </c>
      <c r="GE51">
        <v>0.6025487658415147</v>
      </c>
      <c r="GF51">
        <v>0</v>
      </c>
      <c r="GG51">
        <v>206.4846176470588</v>
      </c>
      <c r="GH51">
        <v>-0.8264782253573707</v>
      </c>
      <c r="GI51">
        <v>0.2062511340012863</v>
      </c>
      <c r="GJ51">
        <v>1</v>
      </c>
      <c r="GK51">
        <v>0.9739261463414634</v>
      </c>
      <c r="GL51">
        <v>0.03032498257839745</v>
      </c>
      <c r="GM51">
        <v>0.004373696636858469</v>
      </c>
      <c r="GN51">
        <v>1</v>
      </c>
      <c r="GO51">
        <v>2</v>
      </c>
      <c r="GP51">
        <v>3</v>
      </c>
      <c r="GQ51" t="s">
        <v>446</v>
      </c>
      <c r="GR51">
        <v>3.12694</v>
      </c>
      <c r="GS51">
        <v>2.73142</v>
      </c>
      <c r="GT51">
        <v>0.103219</v>
      </c>
      <c r="GU51">
        <v>0.10795</v>
      </c>
      <c r="GV51">
        <v>0.10255</v>
      </c>
      <c r="GW51">
        <v>0.0999732</v>
      </c>
      <c r="GX51">
        <v>26832</v>
      </c>
      <c r="GY51">
        <v>25920.9</v>
      </c>
      <c r="GZ51">
        <v>30464.5</v>
      </c>
      <c r="HA51">
        <v>29315.8</v>
      </c>
      <c r="HB51">
        <v>37736.4</v>
      </c>
      <c r="HC51">
        <v>34709.1</v>
      </c>
      <c r="HD51">
        <v>46605.8</v>
      </c>
      <c r="HE51">
        <v>43551.2</v>
      </c>
      <c r="HF51">
        <v>1.81285</v>
      </c>
      <c r="HG51">
        <v>1.83522</v>
      </c>
      <c r="HH51">
        <v>0.105977</v>
      </c>
      <c r="HI51">
        <v>0</v>
      </c>
      <c r="HJ51">
        <v>28.2786</v>
      </c>
      <c r="HK51">
        <v>999.9</v>
      </c>
      <c r="HL51">
        <v>56.7</v>
      </c>
      <c r="HM51">
        <v>30.5</v>
      </c>
      <c r="HN51">
        <v>27.3392</v>
      </c>
      <c r="HO51">
        <v>63.1674</v>
      </c>
      <c r="HP51">
        <v>17.2115</v>
      </c>
      <c r="HQ51">
        <v>1</v>
      </c>
      <c r="HR51">
        <v>0.206837</v>
      </c>
      <c r="HS51">
        <v>0.376166</v>
      </c>
      <c r="HT51">
        <v>20.2003</v>
      </c>
      <c r="HU51">
        <v>5.22852</v>
      </c>
      <c r="HV51">
        <v>11.974</v>
      </c>
      <c r="HW51">
        <v>4.9701</v>
      </c>
      <c r="HX51">
        <v>3.2895</v>
      </c>
      <c r="HY51">
        <v>9999</v>
      </c>
      <c r="HZ51">
        <v>9999</v>
      </c>
      <c r="IA51">
        <v>9999</v>
      </c>
      <c r="IB51">
        <v>17.5</v>
      </c>
      <c r="IC51">
        <v>4.97289</v>
      </c>
      <c r="ID51">
        <v>1.87717</v>
      </c>
      <c r="IE51">
        <v>1.87531</v>
      </c>
      <c r="IF51">
        <v>1.87808</v>
      </c>
      <c r="IG51">
        <v>1.87484</v>
      </c>
      <c r="IH51">
        <v>1.87838</v>
      </c>
      <c r="II51">
        <v>1.87548</v>
      </c>
      <c r="IJ51">
        <v>1.87668</v>
      </c>
      <c r="IK51">
        <v>0</v>
      </c>
      <c r="IL51">
        <v>0</v>
      </c>
      <c r="IM51">
        <v>0</v>
      </c>
      <c r="IN51">
        <v>0</v>
      </c>
      <c r="IO51" t="s">
        <v>441</v>
      </c>
      <c r="IP51" t="s">
        <v>442</v>
      </c>
      <c r="IQ51" t="s">
        <v>443</v>
      </c>
      <c r="IR51" t="s">
        <v>443</v>
      </c>
      <c r="IS51" t="s">
        <v>443</v>
      </c>
      <c r="IT51" t="s">
        <v>443</v>
      </c>
      <c r="IU51">
        <v>0</v>
      </c>
      <c r="IV51">
        <v>100</v>
      </c>
      <c r="IW51">
        <v>100</v>
      </c>
      <c r="IX51">
        <v>0.469</v>
      </c>
      <c r="IY51">
        <v>0.2107</v>
      </c>
      <c r="IZ51">
        <v>-0.1222274518627452</v>
      </c>
      <c r="JA51">
        <v>0.001328938755811441</v>
      </c>
      <c r="JB51">
        <v>-5.633165956792918E-07</v>
      </c>
      <c r="JC51">
        <v>2.510553891376428E-10</v>
      </c>
      <c r="JD51">
        <v>-0.04678033270444259</v>
      </c>
      <c r="JE51">
        <v>-0.0009625096320519332</v>
      </c>
      <c r="JF51">
        <v>0.0006953178313022573</v>
      </c>
      <c r="JG51">
        <v>-5.973937232829655E-06</v>
      </c>
      <c r="JH51">
        <v>1</v>
      </c>
      <c r="JI51">
        <v>2112</v>
      </c>
      <c r="JJ51">
        <v>1</v>
      </c>
      <c r="JK51">
        <v>26</v>
      </c>
      <c r="JL51">
        <v>201641.6</v>
      </c>
      <c r="JM51">
        <v>201641.5</v>
      </c>
      <c r="JN51">
        <v>1.42822</v>
      </c>
      <c r="JO51">
        <v>2.53906</v>
      </c>
      <c r="JP51">
        <v>1.39893</v>
      </c>
      <c r="JQ51">
        <v>2.33276</v>
      </c>
      <c r="JR51">
        <v>1.44897</v>
      </c>
      <c r="JS51">
        <v>2.5769</v>
      </c>
      <c r="JT51">
        <v>36.8842</v>
      </c>
      <c r="JU51">
        <v>23.9999</v>
      </c>
      <c r="JV51">
        <v>18</v>
      </c>
      <c r="JW51">
        <v>477.027</v>
      </c>
      <c r="JX51">
        <v>460.745</v>
      </c>
      <c r="JY51">
        <v>27.1222</v>
      </c>
      <c r="JZ51">
        <v>29.8567</v>
      </c>
      <c r="KA51">
        <v>30</v>
      </c>
      <c r="KB51">
        <v>29.5181</v>
      </c>
      <c r="KC51">
        <v>29.5769</v>
      </c>
      <c r="KD51">
        <v>28.6102</v>
      </c>
      <c r="KE51">
        <v>30.3713</v>
      </c>
      <c r="KF51">
        <v>65.5757</v>
      </c>
      <c r="KG51">
        <v>27.1252</v>
      </c>
      <c r="KH51">
        <v>593.849</v>
      </c>
      <c r="KI51">
        <v>21.5569</v>
      </c>
      <c r="KJ51">
        <v>100.717</v>
      </c>
      <c r="KK51">
        <v>100.185</v>
      </c>
    </row>
    <row r="52" spans="1:297">
      <c r="A52">
        <v>36</v>
      </c>
      <c r="B52">
        <v>1759247082</v>
      </c>
      <c r="C52">
        <v>266.4000000953674</v>
      </c>
      <c r="D52" t="s">
        <v>515</v>
      </c>
      <c r="E52" t="s">
        <v>516</v>
      </c>
      <c r="F52">
        <v>5</v>
      </c>
      <c r="G52" t="s">
        <v>435</v>
      </c>
      <c r="H52" t="s">
        <v>436</v>
      </c>
      <c r="I52">
        <v>1759247074.160714</v>
      </c>
      <c r="J52">
        <f>(K52)/1000</f>
        <v>0</v>
      </c>
      <c r="K52">
        <f>IF(DP52, AN52, AH52)</f>
        <v>0</v>
      </c>
      <c r="L52">
        <f>IF(DP52, AI52, AG52)</f>
        <v>0</v>
      </c>
      <c r="M52">
        <f>DR52 - IF(AU52&gt;1, L52*DL52*100.0/(AW52), 0)</f>
        <v>0</v>
      </c>
      <c r="N52">
        <f>((T52-J52/2)*M52-L52)/(T52+J52/2)</f>
        <v>0</v>
      </c>
      <c r="O52">
        <f>N52*(DY52+DZ52)/1000.0</f>
        <v>0</v>
      </c>
      <c r="P52">
        <f>(DR52 - IF(AU52&gt;1, L52*DL52*100.0/(AW52), 0))*(DY52+DZ52)/1000.0</f>
        <v>0</v>
      </c>
      <c r="Q52">
        <f>2.0/((1/S52-1/R52)+SIGN(S52)*SQRT((1/S52-1/R52)*(1/S52-1/R52) + 4*DM52/((DM52+1)*(DM52+1))*(2*1/S52*1/R52-1/R52*1/R52)))</f>
        <v>0</v>
      </c>
      <c r="R52">
        <f>IF(LEFT(DN52,1)&lt;&gt;"0",IF(LEFT(DN52,1)="1",3.0,DO52),$D$5+$E$5*(EF52*DY52/($K$5*1000))+$F$5*(EF52*DY52/($K$5*1000))*MAX(MIN(DL52,$J$5),$I$5)*MAX(MIN(DL52,$J$5),$I$5)+$G$5*MAX(MIN(DL52,$J$5),$I$5)*(EF52*DY52/($K$5*1000))+$H$5*(EF52*DY52/($K$5*1000))*(EF52*DY52/($K$5*1000)))</f>
        <v>0</v>
      </c>
      <c r="S52">
        <f>J52*(1000-(1000*0.61365*exp(17.502*W52/(240.97+W52))/(DY52+DZ52)+DT52)/2)/(1000*0.61365*exp(17.502*W52/(240.97+W52))/(DY52+DZ52)-DT52)</f>
        <v>0</v>
      </c>
      <c r="T52">
        <f>1/((DM52+1)/(Q52/1.6)+1/(R52/1.37)) + DM52/((DM52+1)/(Q52/1.6) + DM52/(R52/1.37))</f>
        <v>0</v>
      </c>
      <c r="U52">
        <f>(DH52*DK52)</f>
        <v>0</v>
      </c>
      <c r="V52">
        <f>(EA52+(U52+2*0.95*5.67E-8*(((EA52+$B$7)+273)^4-(EA52+273)^4)-44100*J52)/(1.84*29.3*R52+8*0.95*5.67E-8*(EA52+273)^3))</f>
        <v>0</v>
      </c>
      <c r="W52">
        <f>($C$7*EB52+$D$7*EC52+$E$7*V52)</f>
        <v>0</v>
      </c>
      <c r="X52">
        <f>0.61365*exp(17.502*W52/(240.97+W52))</f>
        <v>0</v>
      </c>
      <c r="Y52">
        <f>(Z52/AA52*100)</f>
        <v>0</v>
      </c>
      <c r="Z52">
        <f>DT52*(DY52+DZ52)/1000</f>
        <v>0</v>
      </c>
      <c r="AA52">
        <f>0.61365*exp(17.502*EA52/(240.97+EA52))</f>
        <v>0</v>
      </c>
      <c r="AB52">
        <f>(X52-DT52*(DY52+DZ52)/1000)</f>
        <v>0</v>
      </c>
      <c r="AC52">
        <f>(-J52*44100)</f>
        <v>0</v>
      </c>
      <c r="AD52">
        <f>2*29.3*R52*0.92*(EA52-W52)</f>
        <v>0</v>
      </c>
      <c r="AE52">
        <f>2*0.95*5.67E-8*(((EA52+$B$7)+273)^4-(W52+273)^4)</f>
        <v>0</v>
      </c>
      <c r="AF52">
        <f>U52+AE52+AC52+AD52</f>
        <v>0</v>
      </c>
      <c r="AG52">
        <f>DX52*AU52*(DS52-DR52*(1000-AU52*DU52)/(1000-AU52*DT52))/(100*DL52)</f>
        <v>0</v>
      </c>
      <c r="AH52">
        <f>1000*DX52*AU52*(DT52-DU52)/(100*DL52*(1000-AU52*DT52))</f>
        <v>0</v>
      </c>
      <c r="AI52">
        <f>(AJ52 - AK52 - DY52*1E3/(8.314*(EA52+273.15)) * AM52/DX52 * AL52) * DX52/(100*DL52) * (1000 - DU52)/1000</f>
        <v>0</v>
      </c>
      <c r="AJ52">
        <v>585.6868855689423</v>
      </c>
      <c r="AK52">
        <v>564.4331575757573</v>
      </c>
      <c r="AL52">
        <v>3.391701968631424</v>
      </c>
      <c r="AM52">
        <v>65.48348601443384</v>
      </c>
      <c r="AN52">
        <f>(AP52 - AO52 + DY52*1E3/(8.314*(EA52+273.15)) * AR52/DX52 * AQ52) * DX52/(100*DL52) * 1000/(1000 - AP52)</f>
        <v>0</v>
      </c>
      <c r="AO52">
        <v>21.51180752710711</v>
      </c>
      <c r="AP52">
        <v>22.48084484848485</v>
      </c>
      <c r="AQ52">
        <v>-2.140979746624211E-05</v>
      </c>
      <c r="AR52">
        <v>121.2419949412862</v>
      </c>
      <c r="AS52">
        <v>4</v>
      </c>
      <c r="AT52">
        <v>1</v>
      </c>
      <c r="AU52">
        <f>IF(AS52*$H$13&gt;=AW52,1.0,(AW52/(AW52-AS52*$H$13)))</f>
        <v>0</v>
      </c>
      <c r="AV52">
        <f>(AU52-1)*100</f>
        <v>0</v>
      </c>
      <c r="AW52">
        <f>MAX(0,($B$13+$C$13*EF52)/(1+$D$13*EF52)*DY52/(EA52+273)*$E$13)</f>
        <v>0</v>
      </c>
      <c r="AX52" t="s">
        <v>437</v>
      </c>
      <c r="AY52" t="s">
        <v>437</v>
      </c>
      <c r="AZ52">
        <v>0</v>
      </c>
      <c r="BA52">
        <v>0</v>
      </c>
      <c r="BB52">
        <f>1-AZ52/BA52</f>
        <v>0</v>
      </c>
      <c r="BC52">
        <v>0</v>
      </c>
      <c r="BD52" t="s">
        <v>437</v>
      </c>
      <c r="BE52" t="s">
        <v>437</v>
      </c>
      <c r="BF52">
        <v>0</v>
      </c>
      <c r="BG52">
        <v>0</v>
      </c>
      <c r="BH52">
        <f>1-BF52/BG52</f>
        <v>0</v>
      </c>
      <c r="BI52">
        <v>0.5</v>
      </c>
      <c r="BJ52">
        <f>DI52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437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DH52">
        <f>$B$11*EG52+$C$11*EH52+$F$11*ES52*(1-EV52)</f>
        <v>0</v>
      </c>
      <c r="DI52">
        <f>DH52*DJ52</f>
        <v>0</v>
      </c>
      <c r="DJ52">
        <f>($B$11*$D$9+$C$11*$D$9+$F$11*((FF52+EX52)/MAX(FF52+EX52+FG52, 0.1)*$I$9+FG52/MAX(FF52+EX52+FG52, 0.1)*$J$9))/($B$11+$C$11+$F$11)</f>
        <v>0</v>
      </c>
      <c r="DK52">
        <f>($B$11*$K$9+$C$11*$K$9+$F$11*((FF52+EX52)/MAX(FF52+EX52+FG52, 0.1)*$P$9+FG52/MAX(FF52+EX52+FG52, 0.1)*$Q$9))/($B$11+$C$11+$F$11)</f>
        <v>0</v>
      </c>
      <c r="DL52">
        <v>1.91</v>
      </c>
      <c r="DM52">
        <v>0.5</v>
      </c>
      <c r="DN52" t="s">
        <v>438</v>
      </c>
      <c r="DO52">
        <v>2</v>
      </c>
      <c r="DP52" t="b">
        <v>1</v>
      </c>
      <c r="DQ52">
        <v>1759247074.160714</v>
      </c>
      <c r="DR52">
        <v>527.3681785714285</v>
      </c>
      <c r="DS52">
        <v>557.11125</v>
      </c>
      <c r="DT52">
        <v>22.48886071428571</v>
      </c>
      <c r="DU52">
        <v>21.51414285714286</v>
      </c>
      <c r="DV52">
        <v>526.9099285714286</v>
      </c>
      <c r="DW52">
        <v>22.27805</v>
      </c>
      <c r="DX52">
        <v>500.0296785714286</v>
      </c>
      <c r="DY52">
        <v>90.92933214285713</v>
      </c>
      <c r="DZ52">
        <v>0.05345472857142858</v>
      </c>
      <c r="EA52">
        <v>29.32276071428571</v>
      </c>
      <c r="EB52">
        <v>30.00132142857143</v>
      </c>
      <c r="EC52">
        <v>999.9000000000002</v>
      </c>
      <c r="ED52">
        <v>0</v>
      </c>
      <c r="EE52">
        <v>0</v>
      </c>
      <c r="EF52">
        <v>9992.427857142857</v>
      </c>
      <c r="EG52">
        <v>0</v>
      </c>
      <c r="EH52">
        <v>12.21806428571429</v>
      </c>
      <c r="EI52">
        <v>-29.74294642857143</v>
      </c>
      <c r="EJ52">
        <v>539.5009642857143</v>
      </c>
      <c r="EK52">
        <v>569.3603571428571</v>
      </c>
      <c r="EL52">
        <v>0.9747384285714285</v>
      </c>
      <c r="EM52">
        <v>557.11125</v>
      </c>
      <c r="EN52">
        <v>21.51414285714286</v>
      </c>
      <c r="EO52">
        <v>2.044897857142857</v>
      </c>
      <c r="EP52">
        <v>1.956265714285714</v>
      </c>
      <c r="EQ52">
        <v>17.79632857142857</v>
      </c>
      <c r="ER52">
        <v>17.09472857142857</v>
      </c>
      <c r="ES52">
        <v>1999.993214285714</v>
      </c>
      <c r="ET52">
        <v>0.9800011785714284</v>
      </c>
      <c r="EU52">
        <v>0.01999883928571429</v>
      </c>
      <c r="EV52">
        <v>0</v>
      </c>
      <c r="EW52">
        <v>206.3930714285714</v>
      </c>
      <c r="EX52">
        <v>5.000560000000001</v>
      </c>
      <c r="EY52">
        <v>4315.728928571428</v>
      </c>
      <c r="EZ52">
        <v>17294.82142857143</v>
      </c>
      <c r="FA52">
        <v>42.11135714285714</v>
      </c>
      <c r="FB52">
        <v>42.4955</v>
      </c>
      <c r="FC52">
        <v>42.04892857142857</v>
      </c>
      <c r="FD52">
        <v>41.50878571428571</v>
      </c>
      <c r="FE52">
        <v>42.89035714285713</v>
      </c>
      <c r="FF52">
        <v>1955.093214285715</v>
      </c>
      <c r="FG52">
        <v>39.9</v>
      </c>
      <c r="FH52">
        <v>0</v>
      </c>
      <c r="FI52">
        <v>1759247096.2</v>
      </c>
      <c r="FJ52">
        <v>0</v>
      </c>
      <c r="FK52">
        <v>206.38188</v>
      </c>
      <c r="FL52">
        <v>-0.9029230775888736</v>
      </c>
      <c r="FM52">
        <v>-14.00615385312599</v>
      </c>
      <c r="FN52">
        <v>4315.569200000001</v>
      </c>
      <c r="FO52">
        <v>15</v>
      </c>
      <c r="FP52">
        <v>0</v>
      </c>
      <c r="FQ52" t="s">
        <v>439</v>
      </c>
      <c r="FR52">
        <v>1747148579.5</v>
      </c>
      <c r="FS52">
        <v>1747148584.5</v>
      </c>
      <c r="FT52">
        <v>0</v>
      </c>
      <c r="FU52">
        <v>0.162</v>
      </c>
      <c r="FV52">
        <v>-0.001</v>
      </c>
      <c r="FW52">
        <v>0.139</v>
      </c>
      <c r="FX52">
        <v>0.058</v>
      </c>
      <c r="FY52">
        <v>420</v>
      </c>
      <c r="FZ52">
        <v>16</v>
      </c>
      <c r="GA52">
        <v>0.19</v>
      </c>
      <c r="GB52">
        <v>0.02</v>
      </c>
      <c r="GC52">
        <v>-29.49548536585365</v>
      </c>
      <c r="GD52">
        <v>-4.138482229965108</v>
      </c>
      <c r="GE52">
        <v>0.4346825921099243</v>
      </c>
      <c r="GF52">
        <v>0</v>
      </c>
      <c r="GG52">
        <v>206.4339117647058</v>
      </c>
      <c r="GH52">
        <v>-0.7779220782220279</v>
      </c>
      <c r="GI52">
        <v>0.1858353742756754</v>
      </c>
      <c r="GJ52">
        <v>1</v>
      </c>
      <c r="GK52">
        <v>0.973785</v>
      </c>
      <c r="GL52">
        <v>0.01578600000000106</v>
      </c>
      <c r="GM52">
        <v>0.004471571759459976</v>
      </c>
      <c r="GN52">
        <v>1</v>
      </c>
      <c r="GO52">
        <v>2</v>
      </c>
      <c r="GP52">
        <v>3</v>
      </c>
      <c r="GQ52" t="s">
        <v>446</v>
      </c>
      <c r="GR52">
        <v>3.12732</v>
      </c>
      <c r="GS52">
        <v>2.73118</v>
      </c>
      <c r="GT52">
        <v>0.10526</v>
      </c>
      <c r="GU52">
        <v>0.109956</v>
      </c>
      <c r="GV52">
        <v>0.102533</v>
      </c>
      <c r="GW52">
        <v>0.0999723</v>
      </c>
      <c r="GX52">
        <v>26771</v>
      </c>
      <c r="GY52">
        <v>25862.8</v>
      </c>
      <c r="GZ52">
        <v>30464.6</v>
      </c>
      <c r="HA52">
        <v>29316</v>
      </c>
      <c r="HB52">
        <v>37737.3</v>
      </c>
      <c r="HC52">
        <v>34709.7</v>
      </c>
      <c r="HD52">
        <v>46605.9</v>
      </c>
      <c r="HE52">
        <v>43551.7</v>
      </c>
      <c r="HF52">
        <v>1.81332</v>
      </c>
      <c r="HG52">
        <v>1.8349</v>
      </c>
      <c r="HH52">
        <v>0.105061</v>
      </c>
      <c r="HI52">
        <v>0</v>
      </c>
      <c r="HJ52">
        <v>28.2768</v>
      </c>
      <c r="HK52">
        <v>999.9</v>
      </c>
      <c r="HL52">
        <v>56.7</v>
      </c>
      <c r="HM52">
        <v>30.5</v>
      </c>
      <c r="HN52">
        <v>27.3393</v>
      </c>
      <c r="HO52">
        <v>63.2074</v>
      </c>
      <c r="HP52">
        <v>16.903</v>
      </c>
      <c r="HQ52">
        <v>1</v>
      </c>
      <c r="HR52">
        <v>0.206989</v>
      </c>
      <c r="HS52">
        <v>0.363483</v>
      </c>
      <c r="HT52">
        <v>20.2006</v>
      </c>
      <c r="HU52">
        <v>5.22762</v>
      </c>
      <c r="HV52">
        <v>11.974</v>
      </c>
      <c r="HW52">
        <v>4.97015</v>
      </c>
      <c r="HX52">
        <v>3.2895</v>
      </c>
      <c r="HY52">
        <v>9999</v>
      </c>
      <c r="HZ52">
        <v>9999</v>
      </c>
      <c r="IA52">
        <v>9999</v>
      </c>
      <c r="IB52">
        <v>17.5</v>
      </c>
      <c r="IC52">
        <v>4.97289</v>
      </c>
      <c r="ID52">
        <v>1.87717</v>
      </c>
      <c r="IE52">
        <v>1.87531</v>
      </c>
      <c r="IF52">
        <v>1.87807</v>
      </c>
      <c r="IG52">
        <v>1.87482</v>
      </c>
      <c r="IH52">
        <v>1.87837</v>
      </c>
      <c r="II52">
        <v>1.87546</v>
      </c>
      <c r="IJ52">
        <v>1.87667</v>
      </c>
      <c r="IK52">
        <v>0</v>
      </c>
      <c r="IL52">
        <v>0</v>
      </c>
      <c r="IM52">
        <v>0</v>
      </c>
      <c r="IN52">
        <v>0</v>
      </c>
      <c r="IO52" t="s">
        <v>441</v>
      </c>
      <c r="IP52" t="s">
        <v>442</v>
      </c>
      <c r="IQ52" t="s">
        <v>443</v>
      </c>
      <c r="IR52" t="s">
        <v>443</v>
      </c>
      <c r="IS52" t="s">
        <v>443</v>
      </c>
      <c r="IT52" t="s">
        <v>443</v>
      </c>
      <c r="IU52">
        <v>0</v>
      </c>
      <c r="IV52">
        <v>100</v>
      </c>
      <c r="IW52">
        <v>100</v>
      </c>
      <c r="IX52">
        <v>0.483</v>
      </c>
      <c r="IY52">
        <v>0.2106</v>
      </c>
      <c r="IZ52">
        <v>-0.1222274518627452</v>
      </c>
      <c r="JA52">
        <v>0.001328938755811441</v>
      </c>
      <c r="JB52">
        <v>-5.633165956792918E-07</v>
      </c>
      <c r="JC52">
        <v>2.510553891376428E-10</v>
      </c>
      <c r="JD52">
        <v>-0.04678033270444259</v>
      </c>
      <c r="JE52">
        <v>-0.0009625096320519332</v>
      </c>
      <c r="JF52">
        <v>0.0006953178313022573</v>
      </c>
      <c r="JG52">
        <v>-5.973937232829655E-06</v>
      </c>
      <c r="JH52">
        <v>1</v>
      </c>
      <c r="JI52">
        <v>2112</v>
      </c>
      <c r="JJ52">
        <v>1</v>
      </c>
      <c r="JK52">
        <v>26</v>
      </c>
      <c r="JL52">
        <v>201641.7</v>
      </c>
      <c r="JM52">
        <v>201641.6</v>
      </c>
      <c r="JN52">
        <v>1.46118</v>
      </c>
      <c r="JO52">
        <v>2.55371</v>
      </c>
      <c r="JP52">
        <v>1.39893</v>
      </c>
      <c r="JQ52">
        <v>2.33276</v>
      </c>
      <c r="JR52">
        <v>1.44897</v>
      </c>
      <c r="JS52">
        <v>2.52075</v>
      </c>
      <c r="JT52">
        <v>36.908</v>
      </c>
      <c r="JU52">
        <v>23.9912</v>
      </c>
      <c r="JV52">
        <v>18</v>
      </c>
      <c r="JW52">
        <v>477.288</v>
      </c>
      <c r="JX52">
        <v>460.535</v>
      </c>
      <c r="JY52">
        <v>27.1222</v>
      </c>
      <c r="JZ52">
        <v>29.8546</v>
      </c>
      <c r="KA52">
        <v>30.0001</v>
      </c>
      <c r="KB52">
        <v>29.5181</v>
      </c>
      <c r="KC52">
        <v>29.5769</v>
      </c>
      <c r="KD52">
        <v>29.2552</v>
      </c>
      <c r="KE52">
        <v>30.3713</v>
      </c>
      <c r="KF52">
        <v>65.5757</v>
      </c>
      <c r="KG52">
        <v>27.1249</v>
      </c>
      <c r="KH52">
        <v>607.224</v>
      </c>
      <c r="KI52">
        <v>21.5573</v>
      </c>
      <c r="KJ52">
        <v>100.717</v>
      </c>
      <c r="KK52">
        <v>100.186</v>
      </c>
    </row>
    <row r="53" spans="1:297">
      <c r="A53">
        <v>37</v>
      </c>
      <c r="B53">
        <v>1759247087</v>
      </c>
      <c r="C53">
        <v>271.4000000953674</v>
      </c>
      <c r="D53" t="s">
        <v>517</v>
      </c>
      <c r="E53" t="s">
        <v>518</v>
      </c>
      <c r="F53">
        <v>5</v>
      </c>
      <c r="G53" t="s">
        <v>435</v>
      </c>
      <c r="H53" t="s">
        <v>436</v>
      </c>
      <c r="I53">
        <v>1759247079.462963</v>
      </c>
      <c r="J53">
        <f>(K53)/1000</f>
        <v>0</v>
      </c>
      <c r="K53">
        <f>IF(DP53, AN53, AH53)</f>
        <v>0</v>
      </c>
      <c r="L53">
        <f>IF(DP53, AI53, AG53)</f>
        <v>0</v>
      </c>
      <c r="M53">
        <f>DR53 - IF(AU53&gt;1, L53*DL53*100.0/(AW53), 0)</f>
        <v>0</v>
      </c>
      <c r="N53">
        <f>((T53-J53/2)*M53-L53)/(T53+J53/2)</f>
        <v>0</v>
      </c>
      <c r="O53">
        <f>N53*(DY53+DZ53)/1000.0</f>
        <v>0</v>
      </c>
      <c r="P53">
        <f>(DR53 - IF(AU53&gt;1, L53*DL53*100.0/(AW53), 0))*(DY53+DZ53)/1000.0</f>
        <v>0</v>
      </c>
      <c r="Q53">
        <f>2.0/((1/S53-1/R53)+SIGN(S53)*SQRT((1/S53-1/R53)*(1/S53-1/R53) + 4*DM53/((DM53+1)*(DM53+1))*(2*1/S53*1/R53-1/R53*1/R53)))</f>
        <v>0</v>
      </c>
      <c r="R53">
        <f>IF(LEFT(DN53,1)&lt;&gt;"0",IF(LEFT(DN53,1)="1",3.0,DO53),$D$5+$E$5*(EF53*DY53/($K$5*1000))+$F$5*(EF53*DY53/($K$5*1000))*MAX(MIN(DL53,$J$5),$I$5)*MAX(MIN(DL53,$J$5),$I$5)+$G$5*MAX(MIN(DL53,$J$5),$I$5)*(EF53*DY53/($K$5*1000))+$H$5*(EF53*DY53/($K$5*1000))*(EF53*DY53/($K$5*1000)))</f>
        <v>0</v>
      </c>
      <c r="S53">
        <f>J53*(1000-(1000*0.61365*exp(17.502*W53/(240.97+W53))/(DY53+DZ53)+DT53)/2)/(1000*0.61365*exp(17.502*W53/(240.97+W53))/(DY53+DZ53)-DT53)</f>
        <v>0</v>
      </c>
      <c r="T53">
        <f>1/((DM53+1)/(Q53/1.6)+1/(R53/1.37)) + DM53/((DM53+1)/(Q53/1.6) + DM53/(R53/1.37))</f>
        <v>0</v>
      </c>
      <c r="U53">
        <f>(DH53*DK53)</f>
        <v>0</v>
      </c>
      <c r="V53">
        <f>(EA53+(U53+2*0.95*5.67E-8*(((EA53+$B$7)+273)^4-(EA53+273)^4)-44100*J53)/(1.84*29.3*R53+8*0.95*5.67E-8*(EA53+273)^3))</f>
        <v>0</v>
      </c>
      <c r="W53">
        <f>($C$7*EB53+$D$7*EC53+$E$7*V53)</f>
        <v>0</v>
      </c>
      <c r="X53">
        <f>0.61365*exp(17.502*W53/(240.97+W53))</f>
        <v>0</v>
      </c>
      <c r="Y53">
        <f>(Z53/AA53*100)</f>
        <v>0</v>
      </c>
      <c r="Z53">
        <f>DT53*(DY53+DZ53)/1000</f>
        <v>0</v>
      </c>
      <c r="AA53">
        <f>0.61365*exp(17.502*EA53/(240.97+EA53))</f>
        <v>0</v>
      </c>
      <c r="AB53">
        <f>(X53-DT53*(DY53+DZ53)/1000)</f>
        <v>0</v>
      </c>
      <c r="AC53">
        <f>(-J53*44100)</f>
        <v>0</v>
      </c>
      <c r="AD53">
        <f>2*29.3*R53*0.92*(EA53-W53)</f>
        <v>0</v>
      </c>
      <c r="AE53">
        <f>2*0.95*5.67E-8*(((EA53+$B$7)+273)^4-(W53+273)^4)</f>
        <v>0</v>
      </c>
      <c r="AF53">
        <f>U53+AE53+AC53+AD53</f>
        <v>0</v>
      </c>
      <c r="AG53">
        <f>DX53*AU53*(DS53-DR53*(1000-AU53*DU53)/(1000-AU53*DT53))/(100*DL53)</f>
        <v>0</v>
      </c>
      <c r="AH53">
        <f>1000*DX53*AU53*(DT53-DU53)/(100*DL53*(1000-AU53*DT53))</f>
        <v>0</v>
      </c>
      <c r="AI53">
        <f>(AJ53 - AK53 - DY53*1E3/(8.314*(EA53+273.15)) * AM53/DX53 * AL53) * DX53/(100*DL53) * (1000 - DU53)/1000</f>
        <v>0</v>
      </c>
      <c r="AJ53">
        <v>602.7780980468372</v>
      </c>
      <c r="AK53">
        <v>581.5789454545454</v>
      </c>
      <c r="AL53">
        <v>3.434564835592889</v>
      </c>
      <c r="AM53">
        <v>65.48348601443384</v>
      </c>
      <c r="AN53">
        <f>(AP53 - AO53 + DY53*1E3/(8.314*(EA53+273.15)) * AR53/DX53 * AQ53) * DX53/(100*DL53) * 1000/(1000 - AP53)</f>
        <v>0</v>
      </c>
      <c r="AO53">
        <v>21.51557887726952</v>
      </c>
      <c r="AP53">
        <v>22.47775272727272</v>
      </c>
      <c r="AQ53">
        <v>-9.532511266039101E-06</v>
      </c>
      <c r="AR53">
        <v>121.2419949412862</v>
      </c>
      <c r="AS53">
        <v>4</v>
      </c>
      <c r="AT53">
        <v>1</v>
      </c>
      <c r="AU53">
        <f>IF(AS53*$H$13&gt;=AW53,1.0,(AW53/(AW53-AS53*$H$13)))</f>
        <v>0</v>
      </c>
      <c r="AV53">
        <f>(AU53-1)*100</f>
        <v>0</v>
      </c>
      <c r="AW53">
        <f>MAX(0,($B$13+$C$13*EF53)/(1+$D$13*EF53)*DY53/(EA53+273)*$E$13)</f>
        <v>0</v>
      </c>
      <c r="AX53" t="s">
        <v>437</v>
      </c>
      <c r="AY53" t="s">
        <v>437</v>
      </c>
      <c r="AZ53">
        <v>0</v>
      </c>
      <c r="BA53">
        <v>0</v>
      </c>
      <c r="BB53">
        <f>1-AZ53/BA53</f>
        <v>0</v>
      </c>
      <c r="BC53">
        <v>0</v>
      </c>
      <c r="BD53" t="s">
        <v>437</v>
      </c>
      <c r="BE53" t="s">
        <v>437</v>
      </c>
      <c r="BF53">
        <v>0</v>
      </c>
      <c r="BG53">
        <v>0</v>
      </c>
      <c r="BH53">
        <f>1-BF53/BG53</f>
        <v>0</v>
      </c>
      <c r="BI53">
        <v>0.5</v>
      </c>
      <c r="BJ53">
        <f>DI53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437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DH53">
        <f>$B$11*EG53+$C$11*EH53+$F$11*ES53*(1-EV53)</f>
        <v>0</v>
      </c>
      <c r="DI53">
        <f>DH53*DJ53</f>
        <v>0</v>
      </c>
      <c r="DJ53">
        <f>($B$11*$D$9+$C$11*$D$9+$F$11*((FF53+EX53)/MAX(FF53+EX53+FG53, 0.1)*$I$9+FG53/MAX(FF53+EX53+FG53, 0.1)*$J$9))/($B$11+$C$11+$F$11)</f>
        <v>0</v>
      </c>
      <c r="DK53">
        <f>($B$11*$K$9+$C$11*$K$9+$F$11*((FF53+EX53)/MAX(FF53+EX53+FG53, 0.1)*$P$9+FG53/MAX(FF53+EX53+FG53, 0.1)*$Q$9))/($B$11+$C$11+$F$11)</f>
        <v>0</v>
      </c>
      <c r="DL53">
        <v>1.91</v>
      </c>
      <c r="DM53">
        <v>0.5</v>
      </c>
      <c r="DN53" t="s">
        <v>438</v>
      </c>
      <c r="DO53">
        <v>2</v>
      </c>
      <c r="DP53" t="b">
        <v>1</v>
      </c>
      <c r="DQ53">
        <v>1759247079.462963</v>
      </c>
      <c r="DR53">
        <v>544.9917777777778</v>
      </c>
      <c r="DS53">
        <v>574.9039259259259</v>
      </c>
      <c r="DT53">
        <v>22.48365185185185</v>
      </c>
      <c r="DU53">
        <v>21.51193333333334</v>
      </c>
      <c r="DV53">
        <v>544.5168518518519</v>
      </c>
      <c r="DW53">
        <v>22.27294444444444</v>
      </c>
      <c r="DX53">
        <v>499.9584444444445</v>
      </c>
      <c r="DY53">
        <v>90.92890740740739</v>
      </c>
      <c r="DZ53">
        <v>0.0535081111111111</v>
      </c>
      <c r="EA53">
        <v>29.32057407407407</v>
      </c>
      <c r="EB53">
        <v>29.99678148148148</v>
      </c>
      <c r="EC53">
        <v>999.9000000000001</v>
      </c>
      <c r="ED53">
        <v>0</v>
      </c>
      <c r="EE53">
        <v>0</v>
      </c>
      <c r="EF53">
        <v>9990.76037037037</v>
      </c>
      <c r="EG53">
        <v>0</v>
      </c>
      <c r="EH53">
        <v>12.22452592592592</v>
      </c>
      <c r="EI53">
        <v>-29.91212222222222</v>
      </c>
      <c r="EJ53">
        <v>557.526925925926</v>
      </c>
      <c r="EK53">
        <v>587.5429629629629</v>
      </c>
      <c r="EL53">
        <v>0.9717324444444445</v>
      </c>
      <c r="EM53">
        <v>574.9039259259259</v>
      </c>
      <c r="EN53">
        <v>21.51193333333334</v>
      </c>
      <c r="EO53">
        <v>2.044414074074074</v>
      </c>
      <c r="EP53">
        <v>1.956055925925926</v>
      </c>
      <c r="EQ53">
        <v>17.79257407407407</v>
      </c>
      <c r="ER53">
        <v>17.09304074074074</v>
      </c>
      <c r="ES53">
        <v>1999.995185185185</v>
      </c>
      <c r="ET53">
        <v>0.9800011481481481</v>
      </c>
      <c r="EU53">
        <v>0.01999888148148148</v>
      </c>
      <c r="EV53">
        <v>0</v>
      </c>
      <c r="EW53">
        <v>206.3102962962963</v>
      </c>
      <c r="EX53">
        <v>5.000560000000001</v>
      </c>
      <c r="EY53">
        <v>4314.432222222222</v>
      </c>
      <c r="EZ53">
        <v>17294.83703703704</v>
      </c>
      <c r="FA53">
        <v>42.15937037037036</v>
      </c>
      <c r="FB53">
        <v>42.5</v>
      </c>
      <c r="FC53">
        <v>42.0252962962963</v>
      </c>
      <c r="FD53">
        <v>41.49525925925926</v>
      </c>
      <c r="FE53">
        <v>42.85385185185184</v>
      </c>
      <c r="FF53">
        <v>1955.095185185185</v>
      </c>
      <c r="FG53">
        <v>39.9</v>
      </c>
      <c r="FH53">
        <v>0</v>
      </c>
      <c r="FI53">
        <v>1759247101</v>
      </c>
      <c r="FJ53">
        <v>0</v>
      </c>
      <c r="FK53">
        <v>206.31372</v>
      </c>
      <c r="FL53">
        <v>-0.8693846156565594</v>
      </c>
      <c r="FM53">
        <v>-14.51230767912987</v>
      </c>
      <c r="FN53">
        <v>4314.3168</v>
      </c>
      <c r="FO53">
        <v>15</v>
      </c>
      <c r="FP53">
        <v>0</v>
      </c>
      <c r="FQ53" t="s">
        <v>439</v>
      </c>
      <c r="FR53">
        <v>1747148579.5</v>
      </c>
      <c r="FS53">
        <v>1747148584.5</v>
      </c>
      <c r="FT53">
        <v>0</v>
      </c>
      <c r="FU53">
        <v>0.162</v>
      </c>
      <c r="FV53">
        <v>-0.001</v>
      </c>
      <c r="FW53">
        <v>0.139</v>
      </c>
      <c r="FX53">
        <v>0.058</v>
      </c>
      <c r="FY53">
        <v>420</v>
      </c>
      <c r="FZ53">
        <v>16</v>
      </c>
      <c r="GA53">
        <v>0.19</v>
      </c>
      <c r="GB53">
        <v>0.02</v>
      </c>
      <c r="GC53">
        <v>-29.8153075</v>
      </c>
      <c r="GD53">
        <v>-1.853951594746679</v>
      </c>
      <c r="GE53">
        <v>0.1883738575114657</v>
      </c>
      <c r="GF53">
        <v>0</v>
      </c>
      <c r="GG53">
        <v>206.3795588235294</v>
      </c>
      <c r="GH53">
        <v>-1.104461420664239</v>
      </c>
      <c r="GI53">
        <v>0.209847870832023</v>
      </c>
      <c r="GJ53">
        <v>0</v>
      </c>
      <c r="GK53">
        <v>0.972205</v>
      </c>
      <c r="GL53">
        <v>-0.04121191744840742</v>
      </c>
      <c r="GM53">
        <v>0.006432508398750826</v>
      </c>
      <c r="GN53">
        <v>1</v>
      </c>
      <c r="GO53">
        <v>1</v>
      </c>
      <c r="GP53">
        <v>3</v>
      </c>
      <c r="GQ53" t="s">
        <v>463</v>
      </c>
      <c r="GR53">
        <v>3.12699</v>
      </c>
      <c r="GS53">
        <v>2.73151</v>
      </c>
      <c r="GT53">
        <v>0.107509</v>
      </c>
      <c r="GU53">
        <v>0.112187</v>
      </c>
      <c r="GV53">
        <v>0.102523</v>
      </c>
      <c r="GW53">
        <v>0.0999906</v>
      </c>
      <c r="GX53">
        <v>26703.5</v>
      </c>
      <c r="GY53">
        <v>25797.7</v>
      </c>
      <c r="GZ53">
        <v>30464.4</v>
      </c>
      <c r="HA53">
        <v>29315.8</v>
      </c>
      <c r="HB53">
        <v>37737.6</v>
      </c>
      <c r="HC53">
        <v>34709.1</v>
      </c>
      <c r="HD53">
        <v>46605.6</v>
      </c>
      <c r="HE53">
        <v>43551.6</v>
      </c>
      <c r="HF53">
        <v>1.81303</v>
      </c>
      <c r="HG53">
        <v>1.8354</v>
      </c>
      <c r="HH53">
        <v>0.105493</v>
      </c>
      <c r="HI53">
        <v>0</v>
      </c>
      <c r="HJ53">
        <v>28.2774</v>
      </c>
      <c r="HK53">
        <v>999.9</v>
      </c>
      <c r="HL53">
        <v>56.7</v>
      </c>
      <c r="HM53">
        <v>30.5</v>
      </c>
      <c r="HN53">
        <v>27.3411</v>
      </c>
      <c r="HO53">
        <v>62.8874</v>
      </c>
      <c r="HP53">
        <v>17.1434</v>
      </c>
      <c r="HQ53">
        <v>1</v>
      </c>
      <c r="HR53">
        <v>0.206898</v>
      </c>
      <c r="HS53">
        <v>0.359006</v>
      </c>
      <c r="HT53">
        <v>20.2007</v>
      </c>
      <c r="HU53">
        <v>5.22792</v>
      </c>
      <c r="HV53">
        <v>11.974</v>
      </c>
      <c r="HW53">
        <v>4.97005</v>
      </c>
      <c r="HX53">
        <v>3.28953</v>
      </c>
      <c r="HY53">
        <v>9999</v>
      </c>
      <c r="HZ53">
        <v>9999</v>
      </c>
      <c r="IA53">
        <v>9999</v>
      </c>
      <c r="IB53">
        <v>17.5</v>
      </c>
      <c r="IC53">
        <v>4.97288</v>
      </c>
      <c r="ID53">
        <v>1.87714</v>
      </c>
      <c r="IE53">
        <v>1.87531</v>
      </c>
      <c r="IF53">
        <v>1.87806</v>
      </c>
      <c r="IG53">
        <v>1.87483</v>
      </c>
      <c r="IH53">
        <v>1.87837</v>
      </c>
      <c r="II53">
        <v>1.87546</v>
      </c>
      <c r="IJ53">
        <v>1.87668</v>
      </c>
      <c r="IK53">
        <v>0</v>
      </c>
      <c r="IL53">
        <v>0</v>
      </c>
      <c r="IM53">
        <v>0</v>
      </c>
      <c r="IN53">
        <v>0</v>
      </c>
      <c r="IO53" t="s">
        <v>441</v>
      </c>
      <c r="IP53" t="s">
        <v>442</v>
      </c>
      <c r="IQ53" t="s">
        <v>443</v>
      </c>
      <c r="IR53" t="s">
        <v>443</v>
      </c>
      <c r="IS53" t="s">
        <v>443</v>
      </c>
      <c r="IT53" t="s">
        <v>443</v>
      </c>
      <c r="IU53">
        <v>0</v>
      </c>
      <c r="IV53">
        <v>100</v>
      </c>
      <c r="IW53">
        <v>100</v>
      </c>
      <c r="IX53">
        <v>0.498</v>
      </c>
      <c r="IY53">
        <v>0.2105</v>
      </c>
      <c r="IZ53">
        <v>-0.1222274518627452</v>
      </c>
      <c r="JA53">
        <v>0.001328938755811441</v>
      </c>
      <c r="JB53">
        <v>-5.633165956792918E-07</v>
      </c>
      <c r="JC53">
        <v>2.510553891376428E-10</v>
      </c>
      <c r="JD53">
        <v>-0.04678033270444259</v>
      </c>
      <c r="JE53">
        <v>-0.0009625096320519332</v>
      </c>
      <c r="JF53">
        <v>0.0006953178313022573</v>
      </c>
      <c r="JG53">
        <v>-5.973937232829655E-06</v>
      </c>
      <c r="JH53">
        <v>1</v>
      </c>
      <c r="JI53">
        <v>2112</v>
      </c>
      <c r="JJ53">
        <v>1</v>
      </c>
      <c r="JK53">
        <v>26</v>
      </c>
      <c r="JL53">
        <v>201641.8</v>
      </c>
      <c r="JM53">
        <v>201641.7</v>
      </c>
      <c r="JN53">
        <v>1.4917</v>
      </c>
      <c r="JO53">
        <v>2.54517</v>
      </c>
      <c r="JP53">
        <v>1.39893</v>
      </c>
      <c r="JQ53">
        <v>2.33276</v>
      </c>
      <c r="JR53">
        <v>1.44897</v>
      </c>
      <c r="JS53">
        <v>2.48291</v>
      </c>
      <c r="JT53">
        <v>36.8842</v>
      </c>
      <c r="JU53">
        <v>23.9912</v>
      </c>
      <c r="JV53">
        <v>18</v>
      </c>
      <c r="JW53">
        <v>477.123</v>
      </c>
      <c r="JX53">
        <v>460.858</v>
      </c>
      <c r="JY53">
        <v>27.1234</v>
      </c>
      <c r="JZ53">
        <v>29.8541</v>
      </c>
      <c r="KA53">
        <v>30.0001</v>
      </c>
      <c r="KB53">
        <v>29.5181</v>
      </c>
      <c r="KC53">
        <v>29.5769</v>
      </c>
      <c r="KD53">
        <v>29.8778</v>
      </c>
      <c r="KE53">
        <v>30.3713</v>
      </c>
      <c r="KF53">
        <v>65.5757</v>
      </c>
      <c r="KG53">
        <v>27.2113</v>
      </c>
      <c r="KH53">
        <v>620.586</v>
      </c>
      <c r="KI53">
        <v>21.5569</v>
      </c>
      <c r="KJ53">
        <v>100.716</v>
      </c>
      <c r="KK53">
        <v>100.185</v>
      </c>
    </row>
    <row r="54" spans="1:297">
      <c r="A54">
        <v>38</v>
      </c>
      <c r="B54">
        <v>1759247092</v>
      </c>
      <c r="C54">
        <v>276.4000000953674</v>
      </c>
      <c r="D54" t="s">
        <v>519</v>
      </c>
      <c r="E54" t="s">
        <v>520</v>
      </c>
      <c r="F54">
        <v>5</v>
      </c>
      <c r="G54" t="s">
        <v>435</v>
      </c>
      <c r="H54" t="s">
        <v>436</v>
      </c>
      <c r="I54">
        <v>1759247084.481482</v>
      </c>
      <c r="J54">
        <f>(K54)/1000</f>
        <v>0</v>
      </c>
      <c r="K54">
        <f>IF(DP54, AN54, AH54)</f>
        <v>0</v>
      </c>
      <c r="L54">
        <f>IF(DP54, AI54, AG54)</f>
        <v>0</v>
      </c>
      <c r="M54">
        <f>DR54 - IF(AU54&gt;1, L54*DL54*100.0/(AW54), 0)</f>
        <v>0</v>
      </c>
      <c r="N54">
        <f>((T54-J54/2)*M54-L54)/(T54+J54/2)</f>
        <v>0</v>
      </c>
      <c r="O54">
        <f>N54*(DY54+DZ54)/1000.0</f>
        <v>0</v>
      </c>
      <c r="P54">
        <f>(DR54 - IF(AU54&gt;1, L54*DL54*100.0/(AW54), 0))*(DY54+DZ54)/1000.0</f>
        <v>0</v>
      </c>
      <c r="Q54">
        <f>2.0/((1/S54-1/R54)+SIGN(S54)*SQRT((1/S54-1/R54)*(1/S54-1/R54) + 4*DM54/((DM54+1)*(DM54+1))*(2*1/S54*1/R54-1/R54*1/R54)))</f>
        <v>0</v>
      </c>
      <c r="R54">
        <f>IF(LEFT(DN54,1)&lt;&gt;"0",IF(LEFT(DN54,1)="1",3.0,DO54),$D$5+$E$5*(EF54*DY54/($K$5*1000))+$F$5*(EF54*DY54/($K$5*1000))*MAX(MIN(DL54,$J$5),$I$5)*MAX(MIN(DL54,$J$5),$I$5)+$G$5*MAX(MIN(DL54,$J$5),$I$5)*(EF54*DY54/($K$5*1000))+$H$5*(EF54*DY54/($K$5*1000))*(EF54*DY54/($K$5*1000)))</f>
        <v>0</v>
      </c>
      <c r="S54">
        <f>J54*(1000-(1000*0.61365*exp(17.502*W54/(240.97+W54))/(DY54+DZ54)+DT54)/2)/(1000*0.61365*exp(17.502*W54/(240.97+W54))/(DY54+DZ54)-DT54)</f>
        <v>0</v>
      </c>
      <c r="T54">
        <f>1/((DM54+1)/(Q54/1.6)+1/(R54/1.37)) + DM54/((DM54+1)/(Q54/1.6) + DM54/(R54/1.37))</f>
        <v>0</v>
      </c>
      <c r="U54">
        <f>(DH54*DK54)</f>
        <v>0</v>
      </c>
      <c r="V54">
        <f>(EA54+(U54+2*0.95*5.67E-8*(((EA54+$B$7)+273)^4-(EA54+273)^4)-44100*J54)/(1.84*29.3*R54+8*0.95*5.67E-8*(EA54+273)^3))</f>
        <v>0</v>
      </c>
      <c r="W54">
        <f>($C$7*EB54+$D$7*EC54+$E$7*V54)</f>
        <v>0</v>
      </c>
      <c r="X54">
        <f>0.61365*exp(17.502*W54/(240.97+W54))</f>
        <v>0</v>
      </c>
      <c r="Y54">
        <f>(Z54/AA54*100)</f>
        <v>0</v>
      </c>
      <c r="Z54">
        <f>DT54*(DY54+DZ54)/1000</f>
        <v>0</v>
      </c>
      <c r="AA54">
        <f>0.61365*exp(17.502*EA54/(240.97+EA54))</f>
        <v>0</v>
      </c>
      <c r="AB54">
        <f>(X54-DT54*(DY54+DZ54)/1000)</f>
        <v>0</v>
      </c>
      <c r="AC54">
        <f>(-J54*44100)</f>
        <v>0</v>
      </c>
      <c r="AD54">
        <f>2*29.3*R54*0.92*(EA54-W54)</f>
        <v>0</v>
      </c>
      <c r="AE54">
        <f>2*0.95*5.67E-8*(((EA54+$B$7)+273)^4-(W54+273)^4)</f>
        <v>0</v>
      </c>
      <c r="AF54">
        <f>U54+AE54+AC54+AD54</f>
        <v>0</v>
      </c>
      <c r="AG54">
        <f>DX54*AU54*(DS54-DR54*(1000-AU54*DU54)/(1000-AU54*DT54))/(100*DL54)</f>
        <v>0</v>
      </c>
      <c r="AH54">
        <f>1000*DX54*AU54*(DT54-DU54)/(100*DL54*(1000-AU54*DT54))</f>
        <v>0</v>
      </c>
      <c r="AI54">
        <f>(AJ54 - AK54 - DY54*1E3/(8.314*(EA54+273.15)) * AM54/DX54 * AL54) * DX54/(100*DL54) * (1000 - DU54)/1000</f>
        <v>0</v>
      </c>
      <c r="AJ54">
        <v>619.980921347003</v>
      </c>
      <c r="AK54">
        <v>598.6467999999999</v>
      </c>
      <c r="AL54">
        <v>3.419162549022197</v>
      </c>
      <c r="AM54">
        <v>65.48348601443384</v>
      </c>
      <c r="AN54">
        <f>(AP54 - AO54 + DY54*1E3/(8.314*(EA54+273.15)) * AR54/DX54 * AQ54) * DX54/(100*DL54) * 1000/(1000 - AP54)</f>
        <v>0</v>
      </c>
      <c r="AO54">
        <v>21.51791836532495</v>
      </c>
      <c r="AP54">
        <v>22.47183151515151</v>
      </c>
      <c r="AQ54">
        <v>-2.296974643972258E-05</v>
      </c>
      <c r="AR54">
        <v>121.2419949412862</v>
      </c>
      <c r="AS54">
        <v>4</v>
      </c>
      <c r="AT54">
        <v>1</v>
      </c>
      <c r="AU54">
        <f>IF(AS54*$H$13&gt;=AW54,1.0,(AW54/(AW54-AS54*$H$13)))</f>
        <v>0</v>
      </c>
      <c r="AV54">
        <f>(AU54-1)*100</f>
        <v>0</v>
      </c>
      <c r="AW54">
        <f>MAX(0,($B$13+$C$13*EF54)/(1+$D$13*EF54)*DY54/(EA54+273)*$E$13)</f>
        <v>0</v>
      </c>
      <c r="AX54" t="s">
        <v>437</v>
      </c>
      <c r="AY54" t="s">
        <v>437</v>
      </c>
      <c r="AZ54">
        <v>0</v>
      </c>
      <c r="BA54">
        <v>0</v>
      </c>
      <c r="BB54">
        <f>1-AZ54/BA54</f>
        <v>0</v>
      </c>
      <c r="BC54">
        <v>0</v>
      </c>
      <c r="BD54" t="s">
        <v>437</v>
      </c>
      <c r="BE54" t="s">
        <v>437</v>
      </c>
      <c r="BF54">
        <v>0</v>
      </c>
      <c r="BG54">
        <v>0</v>
      </c>
      <c r="BH54">
        <f>1-BF54/BG54</f>
        <v>0</v>
      </c>
      <c r="BI54">
        <v>0.5</v>
      </c>
      <c r="BJ54">
        <f>DI54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437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DH54">
        <f>$B$11*EG54+$C$11*EH54+$F$11*ES54*(1-EV54)</f>
        <v>0</v>
      </c>
      <c r="DI54">
        <f>DH54*DJ54</f>
        <v>0</v>
      </c>
      <c r="DJ54">
        <f>($B$11*$D$9+$C$11*$D$9+$F$11*((FF54+EX54)/MAX(FF54+EX54+FG54, 0.1)*$I$9+FG54/MAX(FF54+EX54+FG54, 0.1)*$J$9))/($B$11+$C$11+$F$11)</f>
        <v>0</v>
      </c>
      <c r="DK54">
        <f>($B$11*$K$9+$C$11*$K$9+$F$11*((FF54+EX54)/MAX(FF54+EX54+FG54, 0.1)*$P$9+FG54/MAX(FF54+EX54+FG54, 0.1)*$Q$9))/($B$11+$C$11+$F$11)</f>
        <v>0</v>
      </c>
      <c r="DL54">
        <v>1.91</v>
      </c>
      <c r="DM54">
        <v>0.5</v>
      </c>
      <c r="DN54" t="s">
        <v>438</v>
      </c>
      <c r="DO54">
        <v>2</v>
      </c>
      <c r="DP54" t="b">
        <v>1</v>
      </c>
      <c r="DQ54">
        <v>1759247084.481482</v>
      </c>
      <c r="DR54">
        <v>561.7352962962964</v>
      </c>
      <c r="DS54">
        <v>591.7626666666666</v>
      </c>
      <c r="DT54">
        <v>22.47861851851852</v>
      </c>
      <c r="DU54">
        <v>21.51478148148149</v>
      </c>
      <c r="DV54">
        <v>561.2447407407408</v>
      </c>
      <c r="DW54">
        <v>22.2680037037037</v>
      </c>
      <c r="DX54">
        <v>499.993888888889</v>
      </c>
      <c r="DY54">
        <v>90.92821851851853</v>
      </c>
      <c r="DZ54">
        <v>0.05375105185185185</v>
      </c>
      <c r="EA54">
        <v>29.31935925925926</v>
      </c>
      <c r="EB54">
        <v>29.99235925925926</v>
      </c>
      <c r="EC54">
        <v>999.9000000000001</v>
      </c>
      <c r="ED54">
        <v>0</v>
      </c>
      <c r="EE54">
        <v>0</v>
      </c>
      <c r="EF54">
        <v>9991.015555555556</v>
      </c>
      <c r="EG54">
        <v>0</v>
      </c>
      <c r="EH54">
        <v>12.23612962962963</v>
      </c>
      <c r="EI54">
        <v>-30.02737407407407</v>
      </c>
      <c r="EJ54">
        <v>574.6526296296296</v>
      </c>
      <c r="EK54">
        <v>604.7741851851852</v>
      </c>
      <c r="EL54">
        <v>0.9638403703703703</v>
      </c>
      <c r="EM54">
        <v>591.7626666666666</v>
      </c>
      <c r="EN54">
        <v>21.51478148148149</v>
      </c>
      <c r="EO54">
        <v>2.043939259259259</v>
      </c>
      <c r="EP54">
        <v>1.95630037037037</v>
      </c>
      <c r="EQ54">
        <v>17.78888518518518</v>
      </c>
      <c r="ER54">
        <v>17.09501851851852</v>
      </c>
      <c r="ES54">
        <v>1999.996296296296</v>
      </c>
      <c r="ET54">
        <v>0.9800011481481481</v>
      </c>
      <c r="EU54">
        <v>0.01999888148148148</v>
      </c>
      <c r="EV54">
        <v>0</v>
      </c>
      <c r="EW54">
        <v>206.2994444444444</v>
      </c>
      <c r="EX54">
        <v>5.000560000000001</v>
      </c>
      <c r="EY54">
        <v>4313.257407407407</v>
      </c>
      <c r="EZ54">
        <v>17294.85925925926</v>
      </c>
      <c r="FA54">
        <v>42.194</v>
      </c>
      <c r="FB54">
        <v>42.5</v>
      </c>
      <c r="FC54">
        <v>42.01377777777777</v>
      </c>
      <c r="FD54">
        <v>41.48366666666666</v>
      </c>
      <c r="FE54">
        <v>42.82599999999999</v>
      </c>
      <c r="FF54">
        <v>1955.096296296296</v>
      </c>
      <c r="FG54">
        <v>39.9</v>
      </c>
      <c r="FH54">
        <v>0</v>
      </c>
      <c r="FI54">
        <v>1759247105.8</v>
      </c>
      <c r="FJ54">
        <v>0</v>
      </c>
      <c r="FK54">
        <v>206.29024</v>
      </c>
      <c r="FL54">
        <v>-0.5046923077981076</v>
      </c>
      <c r="FM54">
        <v>-12.54923079683574</v>
      </c>
      <c r="FN54">
        <v>4313.2604</v>
      </c>
      <c r="FO54">
        <v>15</v>
      </c>
      <c r="FP54">
        <v>0</v>
      </c>
      <c r="FQ54" t="s">
        <v>439</v>
      </c>
      <c r="FR54">
        <v>1747148579.5</v>
      </c>
      <c r="FS54">
        <v>1747148584.5</v>
      </c>
      <c r="FT54">
        <v>0</v>
      </c>
      <c r="FU54">
        <v>0.162</v>
      </c>
      <c r="FV54">
        <v>-0.001</v>
      </c>
      <c r="FW54">
        <v>0.139</v>
      </c>
      <c r="FX54">
        <v>0.058</v>
      </c>
      <c r="FY54">
        <v>420</v>
      </c>
      <c r="FZ54">
        <v>16</v>
      </c>
      <c r="GA54">
        <v>0.19</v>
      </c>
      <c r="GB54">
        <v>0.02</v>
      </c>
      <c r="GC54">
        <v>-29.9649625</v>
      </c>
      <c r="GD54">
        <v>-1.381387992495291</v>
      </c>
      <c r="GE54">
        <v>0.1378235932043204</v>
      </c>
      <c r="GF54">
        <v>0</v>
      </c>
      <c r="GG54">
        <v>206.3090588235294</v>
      </c>
      <c r="GH54">
        <v>-0.5330481294178998</v>
      </c>
      <c r="GI54">
        <v>0.1988326137848068</v>
      </c>
      <c r="GJ54">
        <v>1</v>
      </c>
      <c r="GK54">
        <v>0.9682511250000001</v>
      </c>
      <c r="GL54">
        <v>-0.09435988367730092</v>
      </c>
      <c r="GM54">
        <v>0.009132310994998746</v>
      </c>
      <c r="GN54">
        <v>1</v>
      </c>
      <c r="GO54">
        <v>2</v>
      </c>
      <c r="GP54">
        <v>3</v>
      </c>
      <c r="GQ54" t="s">
        <v>446</v>
      </c>
      <c r="GR54">
        <v>3.12701</v>
      </c>
      <c r="GS54">
        <v>2.73183</v>
      </c>
      <c r="GT54">
        <v>0.109723</v>
      </c>
      <c r="GU54">
        <v>0.114381</v>
      </c>
      <c r="GV54">
        <v>0.102504</v>
      </c>
      <c r="GW54">
        <v>0.09999950000000001</v>
      </c>
      <c r="GX54">
        <v>26636.6</v>
      </c>
      <c r="GY54">
        <v>25734.7</v>
      </c>
      <c r="GZ54">
        <v>30463.6</v>
      </c>
      <c r="HA54">
        <v>29316.6</v>
      </c>
      <c r="HB54">
        <v>37737.8</v>
      </c>
      <c r="HC54">
        <v>34709.7</v>
      </c>
      <c r="HD54">
        <v>46604.5</v>
      </c>
      <c r="HE54">
        <v>43552.7</v>
      </c>
      <c r="HF54">
        <v>1.81327</v>
      </c>
      <c r="HG54">
        <v>1.83517</v>
      </c>
      <c r="HH54">
        <v>0.104919</v>
      </c>
      <c r="HI54">
        <v>0</v>
      </c>
      <c r="HJ54">
        <v>28.2786</v>
      </c>
      <c r="HK54">
        <v>999.9</v>
      </c>
      <c r="HL54">
        <v>56.7</v>
      </c>
      <c r="HM54">
        <v>30.5</v>
      </c>
      <c r="HN54">
        <v>27.3396</v>
      </c>
      <c r="HO54">
        <v>62.7174</v>
      </c>
      <c r="HP54">
        <v>17.2356</v>
      </c>
      <c r="HQ54">
        <v>1</v>
      </c>
      <c r="HR54">
        <v>0.206019</v>
      </c>
      <c r="HS54">
        <v>0.0572386</v>
      </c>
      <c r="HT54">
        <v>20.201</v>
      </c>
      <c r="HU54">
        <v>5.22837</v>
      </c>
      <c r="HV54">
        <v>11.974</v>
      </c>
      <c r="HW54">
        <v>4.97005</v>
      </c>
      <c r="HX54">
        <v>3.2895</v>
      </c>
      <c r="HY54">
        <v>9999</v>
      </c>
      <c r="HZ54">
        <v>9999</v>
      </c>
      <c r="IA54">
        <v>9999</v>
      </c>
      <c r="IB54">
        <v>17.5</v>
      </c>
      <c r="IC54">
        <v>4.97289</v>
      </c>
      <c r="ID54">
        <v>1.87715</v>
      </c>
      <c r="IE54">
        <v>1.87531</v>
      </c>
      <c r="IF54">
        <v>1.87806</v>
      </c>
      <c r="IG54">
        <v>1.87483</v>
      </c>
      <c r="IH54">
        <v>1.87837</v>
      </c>
      <c r="II54">
        <v>1.87546</v>
      </c>
      <c r="IJ54">
        <v>1.87667</v>
      </c>
      <c r="IK54">
        <v>0</v>
      </c>
      <c r="IL54">
        <v>0</v>
      </c>
      <c r="IM54">
        <v>0</v>
      </c>
      <c r="IN54">
        <v>0</v>
      </c>
      <c r="IO54" t="s">
        <v>441</v>
      </c>
      <c r="IP54" t="s">
        <v>442</v>
      </c>
      <c r="IQ54" t="s">
        <v>443</v>
      </c>
      <c r="IR54" t="s">
        <v>443</v>
      </c>
      <c r="IS54" t="s">
        <v>443</v>
      </c>
      <c r="IT54" t="s">
        <v>443</v>
      </c>
      <c r="IU54">
        <v>0</v>
      </c>
      <c r="IV54">
        <v>100</v>
      </c>
      <c r="IW54">
        <v>100</v>
      </c>
      <c r="IX54">
        <v>0.514</v>
      </c>
      <c r="IY54">
        <v>0.2105</v>
      </c>
      <c r="IZ54">
        <v>-0.1222274518627452</v>
      </c>
      <c r="JA54">
        <v>0.001328938755811441</v>
      </c>
      <c r="JB54">
        <v>-5.633165956792918E-07</v>
      </c>
      <c r="JC54">
        <v>2.510553891376428E-10</v>
      </c>
      <c r="JD54">
        <v>-0.04678033270444259</v>
      </c>
      <c r="JE54">
        <v>-0.0009625096320519332</v>
      </c>
      <c r="JF54">
        <v>0.0006953178313022573</v>
      </c>
      <c r="JG54">
        <v>-5.973937232829655E-06</v>
      </c>
      <c r="JH54">
        <v>1</v>
      </c>
      <c r="JI54">
        <v>2112</v>
      </c>
      <c r="JJ54">
        <v>1</v>
      </c>
      <c r="JK54">
        <v>26</v>
      </c>
      <c r="JL54">
        <v>201641.9</v>
      </c>
      <c r="JM54">
        <v>201641.8</v>
      </c>
      <c r="JN54">
        <v>1.52588</v>
      </c>
      <c r="JO54">
        <v>2.53784</v>
      </c>
      <c r="JP54">
        <v>1.39893</v>
      </c>
      <c r="JQ54">
        <v>2.33276</v>
      </c>
      <c r="JR54">
        <v>1.44897</v>
      </c>
      <c r="JS54">
        <v>2.59155</v>
      </c>
      <c r="JT54">
        <v>36.908</v>
      </c>
      <c r="JU54">
        <v>23.9999</v>
      </c>
      <c r="JV54">
        <v>18</v>
      </c>
      <c r="JW54">
        <v>477.26</v>
      </c>
      <c r="JX54">
        <v>460.713</v>
      </c>
      <c r="JY54">
        <v>27.1796</v>
      </c>
      <c r="JZ54">
        <v>29.8541</v>
      </c>
      <c r="KA54">
        <v>29.9994</v>
      </c>
      <c r="KB54">
        <v>29.5181</v>
      </c>
      <c r="KC54">
        <v>29.5769</v>
      </c>
      <c r="KD54">
        <v>30.5559</v>
      </c>
      <c r="KE54">
        <v>30.3713</v>
      </c>
      <c r="KF54">
        <v>65.5757</v>
      </c>
      <c r="KG54">
        <v>27.2205</v>
      </c>
      <c r="KH54">
        <v>640.667</v>
      </c>
      <c r="KI54">
        <v>21.5577</v>
      </c>
      <c r="KJ54">
        <v>100.714</v>
      </c>
      <c r="KK54">
        <v>100.188</v>
      </c>
    </row>
    <row r="55" spans="1:297">
      <c r="A55">
        <v>39</v>
      </c>
      <c r="B55">
        <v>1759247097</v>
      </c>
      <c r="C55">
        <v>281.4000000953674</v>
      </c>
      <c r="D55" t="s">
        <v>521</v>
      </c>
      <c r="E55" t="s">
        <v>522</v>
      </c>
      <c r="F55">
        <v>5</v>
      </c>
      <c r="G55" t="s">
        <v>435</v>
      </c>
      <c r="H55" t="s">
        <v>436</v>
      </c>
      <c r="I55">
        <v>1759247089.5</v>
      </c>
      <c r="J55">
        <f>(K55)/1000</f>
        <v>0</v>
      </c>
      <c r="K55">
        <f>IF(DP55, AN55, AH55)</f>
        <v>0</v>
      </c>
      <c r="L55">
        <f>IF(DP55, AI55, AG55)</f>
        <v>0</v>
      </c>
      <c r="M55">
        <f>DR55 - IF(AU55&gt;1, L55*DL55*100.0/(AW55), 0)</f>
        <v>0</v>
      </c>
      <c r="N55">
        <f>((T55-J55/2)*M55-L55)/(T55+J55/2)</f>
        <v>0</v>
      </c>
      <c r="O55">
        <f>N55*(DY55+DZ55)/1000.0</f>
        <v>0</v>
      </c>
      <c r="P55">
        <f>(DR55 - IF(AU55&gt;1, L55*DL55*100.0/(AW55), 0))*(DY55+DZ55)/1000.0</f>
        <v>0</v>
      </c>
      <c r="Q55">
        <f>2.0/((1/S55-1/R55)+SIGN(S55)*SQRT((1/S55-1/R55)*(1/S55-1/R55) + 4*DM55/((DM55+1)*(DM55+1))*(2*1/S55*1/R55-1/R55*1/R55)))</f>
        <v>0</v>
      </c>
      <c r="R55">
        <f>IF(LEFT(DN55,1)&lt;&gt;"0",IF(LEFT(DN55,1)="1",3.0,DO55),$D$5+$E$5*(EF55*DY55/($K$5*1000))+$F$5*(EF55*DY55/($K$5*1000))*MAX(MIN(DL55,$J$5),$I$5)*MAX(MIN(DL55,$J$5),$I$5)+$G$5*MAX(MIN(DL55,$J$5),$I$5)*(EF55*DY55/($K$5*1000))+$H$5*(EF55*DY55/($K$5*1000))*(EF55*DY55/($K$5*1000)))</f>
        <v>0</v>
      </c>
      <c r="S55">
        <f>J55*(1000-(1000*0.61365*exp(17.502*W55/(240.97+W55))/(DY55+DZ55)+DT55)/2)/(1000*0.61365*exp(17.502*W55/(240.97+W55))/(DY55+DZ55)-DT55)</f>
        <v>0</v>
      </c>
      <c r="T55">
        <f>1/((DM55+1)/(Q55/1.6)+1/(R55/1.37)) + DM55/((DM55+1)/(Q55/1.6) + DM55/(R55/1.37))</f>
        <v>0</v>
      </c>
      <c r="U55">
        <f>(DH55*DK55)</f>
        <v>0</v>
      </c>
      <c r="V55">
        <f>(EA55+(U55+2*0.95*5.67E-8*(((EA55+$B$7)+273)^4-(EA55+273)^4)-44100*J55)/(1.84*29.3*R55+8*0.95*5.67E-8*(EA55+273)^3))</f>
        <v>0</v>
      </c>
      <c r="W55">
        <f>($C$7*EB55+$D$7*EC55+$E$7*V55)</f>
        <v>0</v>
      </c>
      <c r="X55">
        <f>0.61365*exp(17.502*W55/(240.97+W55))</f>
        <v>0</v>
      </c>
      <c r="Y55">
        <f>(Z55/AA55*100)</f>
        <v>0</v>
      </c>
      <c r="Z55">
        <f>DT55*(DY55+DZ55)/1000</f>
        <v>0</v>
      </c>
      <c r="AA55">
        <f>0.61365*exp(17.502*EA55/(240.97+EA55))</f>
        <v>0</v>
      </c>
      <c r="AB55">
        <f>(X55-DT55*(DY55+DZ55)/1000)</f>
        <v>0</v>
      </c>
      <c r="AC55">
        <f>(-J55*44100)</f>
        <v>0</v>
      </c>
      <c r="AD55">
        <f>2*29.3*R55*0.92*(EA55-W55)</f>
        <v>0</v>
      </c>
      <c r="AE55">
        <f>2*0.95*5.67E-8*(((EA55+$B$7)+273)^4-(W55+273)^4)</f>
        <v>0</v>
      </c>
      <c r="AF55">
        <f>U55+AE55+AC55+AD55</f>
        <v>0</v>
      </c>
      <c r="AG55">
        <f>DX55*AU55*(DS55-DR55*(1000-AU55*DU55)/(1000-AU55*DT55))/(100*DL55)</f>
        <v>0</v>
      </c>
      <c r="AH55">
        <f>1000*DX55*AU55*(DT55-DU55)/(100*DL55*(1000-AU55*DT55))</f>
        <v>0</v>
      </c>
      <c r="AI55">
        <f>(AJ55 - AK55 - DY55*1E3/(8.314*(EA55+273.15)) * AM55/DX55 * AL55) * DX55/(100*DL55) * (1000 - DU55)/1000</f>
        <v>0</v>
      </c>
      <c r="AJ55">
        <v>637.1643115870105</v>
      </c>
      <c r="AK55">
        <v>615.6663939393937</v>
      </c>
      <c r="AL55">
        <v>3.40201531250168</v>
      </c>
      <c r="AM55">
        <v>65.48348601443384</v>
      </c>
      <c r="AN55">
        <f>(AP55 - AO55 + DY55*1E3/(8.314*(EA55+273.15)) * AR55/DX55 * AQ55) * DX55/(100*DL55) * 1000/(1000 - AP55)</f>
        <v>0</v>
      </c>
      <c r="AO55">
        <v>21.52102037462925</v>
      </c>
      <c r="AP55">
        <v>22.46703090909091</v>
      </c>
      <c r="AQ55">
        <v>-1.735270895474776E-05</v>
      </c>
      <c r="AR55">
        <v>121.2419949412862</v>
      </c>
      <c r="AS55">
        <v>4</v>
      </c>
      <c r="AT55">
        <v>1</v>
      </c>
      <c r="AU55">
        <f>IF(AS55*$H$13&gt;=AW55,1.0,(AW55/(AW55-AS55*$H$13)))</f>
        <v>0</v>
      </c>
      <c r="AV55">
        <f>(AU55-1)*100</f>
        <v>0</v>
      </c>
      <c r="AW55">
        <f>MAX(0,($B$13+$C$13*EF55)/(1+$D$13*EF55)*DY55/(EA55+273)*$E$13)</f>
        <v>0</v>
      </c>
      <c r="AX55" t="s">
        <v>437</v>
      </c>
      <c r="AY55" t="s">
        <v>437</v>
      </c>
      <c r="AZ55">
        <v>0</v>
      </c>
      <c r="BA55">
        <v>0</v>
      </c>
      <c r="BB55">
        <f>1-AZ55/BA55</f>
        <v>0</v>
      </c>
      <c r="BC55">
        <v>0</v>
      </c>
      <c r="BD55" t="s">
        <v>437</v>
      </c>
      <c r="BE55" t="s">
        <v>437</v>
      </c>
      <c r="BF55">
        <v>0</v>
      </c>
      <c r="BG55">
        <v>0</v>
      </c>
      <c r="BH55">
        <f>1-BF55/BG55</f>
        <v>0</v>
      </c>
      <c r="BI55">
        <v>0.5</v>
      </c>
      <c r="BJ55">
        <f>DI55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437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DH55">
        <f>$B$11*EG55+$C$11*EH55+$F$11*ES55*(1-EV55)</f>
        <v>0</v>
      </c>
      <c r="DI55">
        <f>DH55*DJ55</f>
        <v>0</v>
      </c>
      <c r="DJ55">
        <f>($B$11*$D$9+$C$11*$D$9+$F$11*((FF55+EX55)/MAX(FF55+EX55+FG55, 0.1)*$I$9+FG55/MAX(FF55+EX55+FG55, 0.1)*$J$9))/($B$11+$C$11+$F$11)</f>
        <v>0</v>
      </c>
      <c r="DK55">
        <f>($B$11*$K$9+$C$11*$K$9+$F$11*((FF55+EX55)/MAX(FF55+EX55+FG55, 0.1)*$P$9+FG55/MAX(FF55+EX55+FG55, 0.1)*$Q$9))/($B$11+$C$11+$F$11)</f>
        <v>0</v>
      </c>
      <c r="DL55">
        <v>1.91</v>
      </c>
      <c r="DM55">
        <v>0.5</v>
      </c>
      <c r="DN55" t="s">
        <v>438</v>
      </c>
      <c r="DO55">
        <v>2</v>
      </c>
      <c r="DP55" t="b">
        <v>1</v>
      </c>
      <c r="DQ55">
        <v>1759247089.5</v>
      </c>
      <c r="DR55">
        <v>578.4908888888889</v>
      </c>
      <c r="DS55">
        <v>608.6190740740741</v>
      </c>
      <c r="DT55">
        <v>22.4742037037037</v>
      </c>
      <c r="DU55">
        <v>21.51797777777777</v>
      </c>
      <c r="DV55">
        <v>577.9847037037036</v>
      </c>
      <c r="DW55">
        <v>22.26368518518519</v>
      </c>
      <c r="DX55">
        <v>500.0074814814815</v>
      </c>
      <c r="DY55">
        <v>90.92740740740743</v>
      </c>
      <c r="DZ55">
        <v>0.05373915555555556</v>
      </c>
      <c r="EA55">
        <v>29.31864814814815</v>
      </c>
      <c r="EB55">
        <v>29.99091851851852</v>
      </c>
      <c r="EC55">
        <v>999.9000000000001</v>
      </c>
      <c r="ED55">
        <v>0</v>
      </c>
      <c r="EE55">
        <v>0</v>
      </c>
      <c r="EF55">
        <v>9999.023703703704</v>
      </c>
      <c r="EG55">
        <v>0</v>
      </c>
      <c r="EH55">
        <v>12.2318</v>
      </c>
      <c r="EI55">
        <v>-30.12824814814815</v>
      </c>
      <c r="EJ55">
        <v>591.7908518518517</v>
      </c>
      <c r="EK55">
        <v>622.0032962962963</v>
      </c>
      <c r="EL55">
        <v>0.9562202592592591</v>
      </c>
      <c r="EM55">
        <v>608.6190740740741</v>
      </c>
      <c r="EN55">
        <v>21.51797777777777</v>
      </c>
      <c r="EO55">
        <v>2.04352</v>
      </c>
      <c r="EP55">
        <v>1.956574814814815</v>
      </c>
      <c r="EQ55">
        <v>17.78563703703703</v>
      </c>
      <c r="ER55">
        <v>17.09722962962963</v>
      </c>
      <c r="ES55">
        <v>1999.998518518518</v>
      </c>
      <c r="ET55">
        <v>0.9800011481481481</v>
      </c>
      <c r="EU55">
        <v>0.01999888148148148</v>
      </c>
      <c r="EV55">
        <v>0</v>
      </c>
      <c r="EW55">
        <v>206.2351481481481</v>
      </c>
      <c r="EX55">
        <v>5.000560000000001</v>
      </c>
      <c r="EY55">
        <v>4312.088518518519</v>
      </c>
      <c r="EZ55">
        <v>17294.87777777778</v>
      </c>
      <c r="FA55">
        <v>42.18699999999999</v>
      </c>
      <c r="FB55">
        <v>42.5</v>
      </c>
      <c r="FC55">
        <v>42.01377777777777</v>
      </c>
      <c r="FD55">
        <v>41.47433333333333</v>
      </c>
      <c r="FE55">
        <v>42.82366666666665</v>
      </c>
      <c r="FF55">
        <v>1955.098518518518</v>
      </c>
      <c r="FG55">
        <v>39.9</v>
      </c>
      <c r="FH55">
        <v>0</v>
      </c>
      <c r="FI55">
        <v>1759247111.2</v>
      </c>
      <c r="FJ55">
        <v>0</v>
      </c>
      <c r="FK55">
        <v>206.2178461538462</v>
      </c>
      <c r="FL55">
        <v>-0.6771965812246791</v>
      </c>
      <c r="FM55">
        <v>-14.01606838544673</v>
      </c>
      <c r="FN55">
        <v>4312.080384615385</v>
      </c>
      <c r="FO55">
        <v>15</v>
      </c>
      <c r="FP55">
        <v>0</v>
      </c>
      <c r="FQ55" t="s">
        <v>439</v>
      </c>
      <c r="FR55">
        <v>1747148579.5</v>
      </c>
      <c r="FS55">
        <v>1747148584.5</v>
      </c>
      <c r="FT55">
        <v>0</v>
      </c>
      <c r="FU55">
        <v>0.162</v>
      </c>
      <c r="FV55">
        <v>-0.001</v>
      </c>
      <c r="FW55">
        <v>0.139</v>
      </c>
      <c r="FX55">
        <v>0.058</v>
      </c>
      <c r="FY55">
        <v>420</v>
      </c>
      <c r="FZ55">
        <v>16</v>
      </c>
      <c r="GA55">
        <v>0.19</v>
      </c>
      <c r="GB55">
        <v>0.02</v>
      </c>
      <c r="GC55">
        <v>-30.0574725</v>
      </c>
      <c r="GD55">
        <v>-1.207039024390222</v>
      </c>
      <c r="GE55">
        <v>0.1217042685929708</v>
      </c>
      <c r="GF55">
        <v>0</v>
      </c>
      <c r="GG55">
        <v>206.2625882352941</v>
      </c>
      <c r="GH55">
        <v>-0.2550343767904281</v>
      </c>
      <c r="GI55">
        <v>0.1957662347932368</v>
      </c>
      <c r="GJ55">
        <v>1</v>
      </c>
      <c r="GK55">
        <v>0.96188585</v>
      </c>
      <c r="GL55">
        <v>-0.09168405253283658</v>
      </c>
      <c r="GM55">
        <v>0.008866394344799921</v>
      </c>
      <c r="GN55">
        <v>1</v>
      </c>
      <c r="GO55">
        <v>2</v>
      </c>
      <c r="GP55">
        <v>3</v>
      </c>
      <c r="GQ55" t="s">
        <v>446</v>
      </c>
      <c r="GR55">
        <v>3.12718</v>
      </c>
      <c r="GS55">
        <v>2.73137</v>
      </c>
      <c r="GT55">
        <v>0.111904</v>
      </c>
      <c r="GU55">
        <v>0.116528</v>
      </c>
      <c r="GV55">
        <v>0.102489</v>
      </c>
      <c r="GW55">
        <v>0.100006</v>
      </c>
      <c r="GX55">
        <v>26572</v>
      </c>
      <c r="GY55">
        <v>25672</v>
      </c>
      <c r="GZ55">
        <v>30464.3</v>
      </c>
      <c r="HA55">
        <v>29316.2</v>
      </c>
      <c r="HB55">
        <v>37739.8</v>
      </c>
      <c r="HC55">
        <v>34709.1</v>
      </c>
      <c r="HD55">
        <v>46606</v>
      </c>
      <c r="HE55">
        <v>43552</v>
      </c>
      <c r="HF55">
        <v>1.81327</v>
      </c>
      <c r="HG55">
        <v>1.83515</v>
      </c>
      <c r="HH55">
        <v>0.105873</v>
      </c>
      <c r="HI55">
        <v>0</v>
      </c>
      <c r="HJ55">
        <v>28.2786</v>
      </c>
      <c r="HK55">
        <v>999.9</v>
      </c>
      <c r="HL55">
        <v>56.7</v>
      </c>
      <c r="HM55">
        <v>30.5</v>
      </c>
      <c r="HN55">
        <v>27.3401</v>
      </c>
      <c r="HO55">
        <v>63.2074</v>
      </c>
      <c r="HP55">
        <v>16.9591</v>
      </c>
      <c r="HQ55">
        <v>1</v>
      </c>
      <c r="HR55">
        <v>0.205953</v>
      </c>
      <c r="HS55">
        <v>0.17844</v>
      </c>
      <c r="HT55">
        <v>20.2009</v>
      </c>
      <c r="HU55">
        <v>5.22777</v>
      </c>
      <c r="HV55">
        <v>11.974</v>
      </c>
      <c r="HW55">
        <v>4.96975</v>
      </c>
      <c r="HX55">
        <v>3.28948</v>
      </c>
      <c r="HY55">
        <v>9999</v>
      </c>
      <c r="HZ55">
        <v>9999</v>
      </c>
      <c r="IA55">
        <v>9999</v>
      </c>
      <c r="IB55">
        <v>17.5</v>
      </c>
      <c r="IC55">
        <v>4.9729</v>
      </c>
      <c r="ID55">
        <v>1.87715</v>
      </c>
      <c r="IE55">
        <v>1.87531</v>
      </c>
      <c r="IF55">
        <v>1.87805</v>
      </c>
      <c r="IG55">
        <v>1.87481</v>
      </c>
      <c r="IH55">
        <v>1.87837</v>
      </c>
      <c r="II55">
        <v>1.87546</v>
      </c>
      <c r="IJ55">
        <v>1.87667</v>
      </c>
      <c r="IK55">
        <v>0</v>
      </c>
      <c r="IL55">
        <v>0</v>
      </c>
      <c r="IM55">
        <v>0</v>
      </c>
      <c r="IN55">
        <v>0</v>
      </c>
      <c r="IO55" t="s">
        <v>441</v>
      </c>
      <c r="IP55" t="s">
        <v>442</v>
      </c>
      <c r="IQ55" t="s">
        <v>443</v>
      </c>
      <c r="IR55" t="s">
        <v>443</v>
      </c>
      <c r="IS55" t="s">
        <v>443</v>
      </c>
      <c r="IT55" t="s">
        <v>443</v>
      </c>
      <c r="IU55">
        <v>0</v>
      </c>
      <c r="IV55">
        <v>100</v>
      </c>
      <c r="IW55">
        <v>100</v>
      </c>
      <c r="IX55">
        <v>0.53</v>
      </c>
      <c r="IY55">
        <v>0.2104</v>
      </c>
      <c r="IZ55">
        <v>-0.1222274518627452</v>
      </c>
      <c r="JA55">
        <v>0.001328938755811441</v>
      </c>
      <c r="JB55">
        <v>-5.633165956792918E-07</v>
      </c>
      <c r="JC55">
        <v>2.510553891376428E-10</v>
      </c>
      <c r="JD55">
        <v>-0.04678033270444259</v>
      </c>
      <c r="JE55">
        <v>-0.0009625096320519332</v>
      </c>
      <c r="JF55">
        <v>0.0006953178313022573</v>
      </c>
      <c r="JG55">
        <v>-5.973937232829655E-06</v>
      </c>
      <c r="JH55">
        <v>1</v>
      </c>
      <c r="JI55">
        <v>2112</v>
      </c>
      <c r="JJ55">
        <v>1</v>
      </c>
      <c r="JK55">
        <v>26</v>
      </c>
      <c r="JL55">
        <v>201642</v>
      </c>
      <c r="JM55">
        <v>201641.9</v>
      </c>
      <c r="JN55">
        <v>1.55762</v>
      </c>
      <c r="JO55">
        <v>2.55005</v>
      </c>
      <c r="JP55">
        <v>1.39893</v>
      </c>
      <c r="JQ55">
        <v>2.33276</v>
      </c>
      <c r="JR55">
        <v>1.44897</v>
      </c>
      <c r="JS55">
        <v>2.53174</v>
      </c>
      <c r="JT55">
        <v>36.908</v>
      </c>
      <c r="JU55">
        <v>23.9912</v>
      </c>
      <c r="JV55">
        <v>18</v>
      </c>
      <c r="JW55">
        <v>477.261</v>
      </c>
      <c r="JX55">
        <v>460.697</v>
      </c>
      <c r="JY55">
        <v>27.2242</v>
      </c>
      <c r="JZ55">
        <v>29.8541</v>
      </c>
      <c r="KA55">
        <v>29.9998</v>
      </c>
      <c r="KB55">
        <v>29.5181</v>
      </c>
      <c r="KC55">
        <v>29.5769</v>
      </c>
      <c r="KD55">
        <v>31.1762</v>
      </c>
      <c r="KE55">
        <v>30.3713</v>
      </c>
      <c r="KF55">
        <v>65.5757</v>
      </c>
      <c r="KG55">
        <v>27.2221</v>
      </c>
      <c r="KH55">
        <v>654.024</v>
      </c>
      <c r="KI55">
        <v>21.5642</v>
      </c>
      <c r="KJ55">
        <v>100.717</v>
      </c>
      <c r="KK55">
        <v>100.186</v>
      </c>
    </row>
    <row r="56" spans="1:297">
      <c r="A56">
        <v>40</v>
      </c>
      <c r="B56">
        <v>1759247102</v>
      </c>
      <c r="C56">
        <v>286.4000000953674</v>
      </c>
      <c r="D56" t="s">
        <v>523</v>
      </c>
      <c r="E56" t="s">
        <v>524</v>
      </c>
      <c r="F56">
        <v>5</v>
      </c>
      <c r="G56" t="s">
        <v>435</v>
      </c>
      <c r="H56" t="s">
        <v>436</v>
      </c>
      <c r="I56">
        <v>1759247094.214286</v>
      </c>
      <c r="J56">
        <f>(K56)/1000</f>
        <v>0</v>
      </c>
      <c r="K56">
        <f>IF(DP56, AN56, AH56)</f>
        <v>0</v>
      </c>
      <c r="L56">
        <f>IF(DP56, AI56, AG56)</f>
        <v>0</v>
      </c>
      <c r="M56">
        <f>DR56 - IF(AU56&gt;1, L56*DL56*100.0/(AW56), 0)</f>
        <v>0</v>
      </c>
      <c r="N56">
        <f>((T56-J56/2)*M56-L56)/(T56+J56/2)</f>
        <v>0</v>
      </c>
      <c r="O56">
        <f>N56*(DY56+DZ56)/1000.0</f>
        <v>0</v>
      </c>
      <c r="P56">
        <f>(DR56 - IF(AU56&gt;1, L56*DL56*100.0/(AW56), 0))*(DY56+DZ56)/1000.0</f>
        <v>0</v>
      </c>
      <c r="Q56">
        <f>2.0/((1/S56-1/R56)+SIGN(S56)*SQRT((1/S56-1/R56)*(1/S56-1/R56) + 4*DM56/((DM56+1)*(DM56+1))*(2*1/S56*1/R56-1/R56*1/R56)))</f>
        <v>0</v>
      </c>
      <c r="R56">
        <f>IF(LEFT(DN56,1)&lt;&gt;"0",IF(LEFT(DN56,1)="1",3.0,DO56),$D$5+$E$5*(EF56*DY56/($K$5*1000))+$F$5*(EF56*DY56/($K$5*1000))*MAX(MIN(DL56,$J$5),$I$5)*MAX(MIN(DL56,$J$5),$I$5)+$G$5*MAX(MIN(DL56,$J$5),$I$5)*(EF56*DY56/($K$5*1000))+$H$5*(EF56*DY56/($K$5*1000))*(EF56*DY56/($K$5*1000)))</f>
        <v>0</v>
      </c>
      <c r="S56">
        <f>J56*(1000-(1000*0.61365*exp(17.502*W56/(240.97+W56))/(DY56+DZ56)+DT56)/2)/(1000*0.61365*exp(17.502*W56/(240.97+W56))/(DY56+DZ56)-DT56)</f>
        <v>0</v>
      </c>
      <c r="T56">
        <f>1/((DM56+1)/(Q56/1.6)+1/(R56/1.37)) + DM56/((DM56+1)/(Q56/1.6) + DM56/(R56/1.37))</f>
        <v>0</v>
      </c>
      <c r="U56">
        <f>(DH56*DK56)</f>
        <v>0</v>
      </c>
      <c r="V56">
        <f>(EA56+(U56+2*0.95*5.67E-8*(((EA56+$B$7)+273)^4-(EA56+273)^4)-44100*J56)/(1.84*29.3*R56+8*0.95*5.67E-8*(EA56+273)^3))</f>
        <v>0</v>
      </c>
      <c r="W56">
        <f>($C$7*EB56+$D$7*EC56+$E$7*V56)</f>
        <v>0</v>
      </c>
      <c r="X56">
        <f>0.61365*exp(17.502*W56/(240.97+W56))</f>
        <v>0</v>
      </c>
      <c r="Y56">
        <f>(Z56/AA56*100)</f>
        <v>0</v>
      </c>
      <c r="Z56">
        <f>DT56*(DY56+DZ56)/1000</f>
        <v>0</v>
      </c>
      <c r="AA56">
        <f>0.61365*exp(17.502*EA56/(240.97+EA56))</f>
        <v>0</v>
      </c>
      <c r="AB56">
        <f>(X56-DT56*(DY56+DZ56)/1000)</f>
        <v>0</v>
      </c>
      <c r="AC56">
        <f>(-J56*44100)</f>
        <v>0</v>
      </c>
      <c r="AD56">
        <f>2*29.3*R56*0.92*(EA56-W56)</f>
        <v>0</v>
      </c>
      <c r="AE56">
        <f>2*0.95*5.67E-8*(((EA56+$B$7)+273)^4-(W56+273)^4)</f>
        <v>0</v>
      </c>
      <c r="AF56">
        <f>U56+AE56+AC56+AD56</f>
        <v>0</v>
      </c>
      <c r="AG56">
        <f>DX56*AU56*(DS56-DR56*(1000-AU56*DU56)/(1000-AU56*DT56))/(100*DL56)</f>
        <v>0</v>
      </c>
      <c r="AH56">
        <f>1000*DX56*AU56*(DT56-DU56)/(100*DL56*(1000-AU56*DT56))</f>
        <v>0</v>
      </c>
      <c r="AI56">
        <f>(AJ56 - AK56 - DY56*1E3/(8.314*(EA56+273.15)) * AM56/DX56 * AL56) * DX56/(100*DL56) * (1000 - DU56)/1000</f>
        <v>0</v>
      </c>
      <c r="AJ56">
        <v>654.2490810201932</v>
      </c>
      <c r="AK56">
        <v>632.7815393939396</v>
      </c>
      <c r="AL56">
        <v>3.424755248604126</v>
      </c>
      <c r="AM56">
        <v>65.48348601443384</v>
      </c>
      <c r="AN56">
        <f>(AP56 - AO56 + DY56*1E3/(8.314*(EA56+273.15)) * AR56/DX56 * AQ56) * DX56/(100*DL56) * 1000/(1000 - AP56)</f>
        <v>0</v>
      </c>
      <c r="AO56">
        <v>21.52413855931584</v>
      </c>
      <c r="AP56">
        <v>22.45807999999999</v>
      </c>
      <c r="AQ56">
        <v>-3.09862493636292E-05</v>
      </c>
      <c r="AR56">
        <v>121.2419949412862</v>
      </c>
      <c r="AS56">
        <v>5</v>
      </c>
      <c r="AT56">
        <v>1</v>
      </c>
      <c r="AU56">
        <f>IF(AS56*$H$13&gt;=AW56,1.0,(AW56/(AW56-AS56*$H$13)))</f>
        <v>0</v>
      </c>
      <c r="AV56">
        <f>(AU56-1)*100</f>
        <v>0</v>
      </c>
      <c r="AW56">
        <f>MAX(0,($B$13+$C$13*EF56)/(1+$D$13*EF56)*DY56/(EA56+273)*$E$13)</f>
        <v>0</v>
      </c>
      <c r="AX56" t="s">
        <v>437</v>
      </c>
      <c r="AY56" t="s">
        <v>437</v>
      </c>
      <c r="AZ56">
        <v>0</v>
      </c>
      <c r="BA56">
        <v>0</v>
      </c>
      <c r="BB56">
        <f>1-AZ56/BA56</f>
        <v>0</v>
      </c>
      <c r="BC56">
        <v>0</v>
      </c>
      <c r="BD56" t="s">
        <v>437</v>
      </c>
      <c r="BE56" t="s">
        <v>437</v>
      </c>
      <c r="BF56">
        <v>0</v>
      </c>
      <c r="BG56">
        <v>0</v>
      </c>
      <c r="BH56">
        <f>1-BF56/BG56</f>
        <v>0</v>
      </c>
      <c r="BI56">
        <v>0.5</v>
      </c>
      <c r="BJ56">
        <f>DI56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437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DH56">
        <f>$B$11*EG56+$C$11*EH56+$F$11*ES56*(1-EV56)</f>
        <v>0</v>
      </c>
      <c r="DI56">
        <f>DH56*DJ56</f>
        <v>0</v>
      </c>
      <c r="DJ56">
        <f>($B$11*$D$9+$C$11*$D$9+$F$11*((FF56+EX56)/MAX(FF56+EX56+FG56, 0.1)*$I$9+FG56/MAX(FF56+EX56+FG56, 0.1)*$J$9))/($B$11+$C$11+$F$11)</f>
        <v>0</v>
      </c>
      <c r="DK56">
        <f>($B$11*$K$9+$C$11*$K$9+$F$11*((FF56+EX56)/MAX(FF56+EX56+FG56, 0.1)*$P$9+FG56/MAX(FF56+EX56+FG56, 0.1)*$Q$9))/($B$11+$C$11+$F$11)</f>
        <v>0</v>
      </c>
      <c r="DL56">
        <v>1.91</v>
      </c>
      <c r="DM56">
        <v>0.5</v>
      </c>
      <c r="DN56" t="s">
        <v>438</v>
      </c>
      <c r="DO56">
        <v>2</v>
      </c>
      <c r="DP56" t="b">
        <v>1</v>
      </c>
      <c r="DQ56">
        <v>1759247094.214286</v>
      </c>
      <c r="DR56">
        <v>594.22775</v>
      </c>
      <c r="DS56">
        <v>624.4426071428572</v>
      </c>
      <c r="DT56">
        <v>22.46903571428571</v>
      </c>
      <c r="DU56">
        <v>21.52090357142857</v>
      </c>
      <c r="DV56">
        <v>593.7070357142858</v>
      </c>
      <c r="DW56">
        <v>22.25862857142857</v>
      </c>
      <c r="DX56">
        <v>499.9770714285715</v>
      </c>
      <c r="DY56">
        <v>90.92677500000001</v>
      </c>
      <c r="DZ56">
        <v>0.05386271785714286</v>
      </c>
      <c r="EA56">
        <v>29.31900357142857</v>
      </c>
      <c r="EB56">
        <v>29.99368571428571</v>
      </c>
      <c r="EC56">
        <v>999.9000000000002</v>
      </c>
      <c r="ED56">
        <v>0</v>
      </c>
      <c r="EE56">
        <v>0</v>
      </c>
      <c r="EF56">
        <v>10003.12285714286</v>
      </c>
      <c r="EG56">
        <v>0</v>
      </c>
      <c r="EH56">
        <v>12.21461071428571</v>
      </c>
      <c r="EI56">
        <v>-30.21484642857143</v>
      </c>
      <c r="EJ56">
        <v>607.8862857142858</v>
      </c>
      <c r="EK56">
        <v>638.1767142857144</v>
      </c>
      <c r="EL56">
        <v>0.9481265</v>
      </c>
      <c r="EM56">
        <v>624.4426071428572</v>
      </c>
      <c r="EN56">
        <v>21.52090357142857</v>
      </c>
      <c r="EO56">
        <v>2.043036428571428</v>
      </c>
      <c r="EP56">
        <v>1.956827142857143</v>
      </c>
      <c r="EQ56">
        <v>17.78188214285714</v>
      </c>
      <c r="ER56">
        <v>17.09926428571429</v>
      </c>
      <c r="ES56">
        <v>1999.98</v>
      </c>
      <c r="ET56">
        <v>0.9800008928571428</v>
      </c>
      <c r="EU56">
        <v>0.01999905714285715</v>
      </c>
      <c r="EV56">
        <v>0</v>
      </c>
      <c r="EW56">
        <v>206.1876785714285</v>
      </c>
      <c r="EX56">
        <v>5.000560000000001</v>
      </c>
      <c r="EY56">
        <v>4310.685</v>
      </c>
      <c r="EZ56">
        <v>17294.725</v>
      </c>
      <c r="FA56">
        <v>42.18699999999999</v>
      </c>
      <c r="FB56">
        <v>42.5</v>
      </c>
      <c r="FC56">
        <v>42.00442857142857</v>
      </c>
      <c r="FD56">
        <v>41.47299999999999</v>
      </c>
      <c r="FE56">
        <v>42.82324999999998</v>
      </c>
      <c r="FF56">
        <v>1955.08</v>
      </c>
      <c r="FG56">
        <v>39.9</v>
      </c>
      <c r="FH56">
        <v>0</v>
      </c>
      <c r="FI56">
        <v>1759247116</v>
      </c>
      <c r="FJ56">
        <v>0</v>
      </c>
      <c r="FK56">
        <v>206.1627307692308</v>
      </c>
      <c r="FL56">
        <v>-1.054735036575549</v>
      </c>
      <c r="FM56">
        <v>-17.92512817863427</v>
      </c>
      <c r="FN56">
        <v>4310.686538461538</v>
      </c>
      <c r="FO56">
        <v>15</v>
      </c>
      <c r="FP56">
        <v>0</v>
      </c>
      <c r="FQ56" t="s">
        <v>439</v>
      </c>
      <c r="FR56">
        <v>1747148579.5</v>
      </c>
      <c r="FS56">
        <v>1747148584.5</v>
      </c>
      <c r="FT56">
        <v>0</v>
      </c>
      <c r="FU56">
        <v>0.162</v>
      </c>
      <c r="FV56">
        <v>-0.001</v>
      </c>
      <c r="FW56">
        <v>0.139</v>
      </c>
      <c r="FX56">
        <v>0.058</v>
      </c>
      <c r="FY56">
        <v>420</v>
      </c>
      <c r="FZ56">
        <v>16</v>
      </c>
      <c r="GA56">
        <v>0.19</v>
      </c>
      <c r="GB56">
        <v>0.02</v>
      </c>
      <c r="GC56">
        <v>-30.14898292682927</v>
      </c>
      <c r="GD56">
        <v>-1.169048780487856</v>
      </c>
      <c r="GE56">
        <v>0.1202360886987764</v>
      </c>
      <c r="GF56">
        <v>0</v>
      </c>
      <c r="GG56">
        <v>206.1906470588235</v>
      </c>
      <c r="GH56">
        <v>-0.99330786944682</v>
      </c>
      <c r="GI56">
        <v>0.2094572653807005</v>
      </c>
      <c r="GJ56">
        <v>1</v>
      </c>
      <c r="GK56">
        <v>0.9534174146341462</v>
      </c>
      <c r="GL56">
        <v>-0.1005458675958146</v>
      </c>
      <c r="GM56">
        <v>0.009990765152893634</v>
      </c>
      <c r="GN56">
        <v>0</v>
      </c>
      <c r="GO56">
        <v>1</v>
      </c>
      <c r="GP56">
        <v>3</v>
      </c>
      <c r="GQ56" t="s">
        <v>463</v>
      </c>
      <c r="GR56">
        <v>3.12717</v>
      </c>
      <c r="GS56">
        <v>2.73165</v>
      </c>
      <c r="GT56">
        <v>0.114057</v>
      </c>
      <c r="GU56">
        <v>0.118659</v>
      </c>
      <c r="GV56">
        <v>0.102456</v>
      </c>
      <c r="GW56">
        <v>0.100015</v>
      </c>
      <c r="GX56">
        <v>26507.8</v>
      </c>
      <c r="GY56">
        <v>25610.3</v>
      </c>
      <c r="GZ56">
        <v>30464.6</v>
      </c>
      <c r="HA56">
        <v>29316.5</v>
      </c>
      <c r="HB56">
        <v>37741.5</v>
      </c>
      <c r="HC56">
        <v>34709.4</v>
      </c>
      <c r="HD56">
        <v>46606.2</v>
      </c>
      <c r="HE56">
        <v>43552.7</v>
      </c>
      <c r="HF56">
        <v>1.81297</v>
      </c>
      <c r="HG56">
        <v>1.8353</v>
      </c>
      <c r="HH56">
        <v>0.105642</v>
      </c>
      <c r="HI56">
        <v>0</v>
      </c>
      <c r="HJ56">
        <v>28.281</v>
      </c>
      <c r="HK56">
        <v>999.9</v>
      </c>
      <c r="HL56">
        <v>56.7</v>
      </c>
      <c r="HM56">
        <v>30.5</v>
      </c>
      <c r="HN56">
        <v>27.3397</v>
      </c>
      <c r="HO56">
        <v>63.0074</v>
      </c>
      <c r="HP56">
        <v>17.0593</v>
      </c>
      <c r="HQ56">
        <v>1</v>
      </c>
      <c r="HR56">
        <v>0.205889</v>
      </c>
      <c r="HS56">
        <v>0.252426</v>
      </c>
      <c r="HT56">
        <v>20.2006</v>
      </c>
      <c r="HU56">
        <v>5.22852</v>
      </c>
      <c r="HV56">
        <v>11.974</v>
      </c>
      <c r="HW56">
        <v>4.96995</v>
      </c>
      <c r="HX56">
        <v>3.28958</v>
      </c>
      <c r="HY56">
        <v>9999</v>
      </c>
      <c r="HZ56">
        <v>9999</v>
      </c>
      <c r="IA56">
        <v>9999</v>
      </c>
      <c r="IB56">
        <v>17.5</v>
      </c>
      <c r="IC56">
        <v>4.97287</v>
      </c>
      <c r="ID56">
        <v>1.87714</v>
      </c>
      <c r="IE56">
        <v>1.87531</v>
      </c>
      <c r="IF56">
        <v>1.87805</v>
      </c>
      <c r="IG56">
        <v>1.87477</v>
      </c>
      <c r="IH56">
        <v>1.87836</v>
      </c>
      <c r="II56">
        <v>1.87546</v>
      </c>
      <c r="IJ56">
        <v>1.87663</v>
      </c>
      <c r="IK56">
        <v>0</v>
      </c>
      <c r="IL56">
        <v>0</v>
      </c>
      <c r="IM56">
        <v>0</v>
      </c>
      <c r="IN56">
        <v>0</v>
      </c>
      <c r="IO56" t="s">
        <v>441</v>
      </c>
      <c r="IP56" t="s">
        <v>442</v>
      </c>
      <c r="IQ56" t="s">
        <v>443</v>
      </c>
      <c r="IR56" t="s">
        <v>443</v>
      </c>
      <c r="IS56" t="s">
        <v>443</v>
      </c>
      <c r="IT56" t="s">
        <v>443</v>
      </c>
      <c r="IU56">
        <v>0</v>
      </c>
      <c r="IV56">
        <v>100</v>
      </c>
      <c r="IW56">
        <v>100</v>
      </c>
      <c r="IX56">
        <v>0.545</v>
      </c>
      <c r="IY56">
        <v>0.2101</v>
      </c>
      <c r="IZ56">
        <v>-0.1222274518627452</v>
      </c>
      <c r="JA56">
        <v>0.001328938755811441</v>
      </c>
      <c r="JB56">
        <v>-5.633165956792918E-07</v>
      </c>
      <c r="JC56">
        <v>2.510553891376428E-10</v>
      </c>
      <c r="JD56">
        <v>-0.04678033270444259</v>
      </c>
      <c r="JE56">
        <v>-0.0009625096320519332</v>
      </c>
      <c r="JF56">
        <v>0.0006953178313022573</v>
      </c>
      <c r="JG56">
        <v>-5.973937232829655E-06</v>
      </c>
      <c r="JH56">
        <v>1</v>
      </c>
      <c r="JI56">
        <v>2112</v>
      </c>
      <c r="JJ56">
        <v>1</v>
      </c>
      <c r="JK56">
        <v>26</v>
      </c>
      <c r="JL56">
        <v>201642</v>
      </c>
      <c r="JM56">
        <v>201642</v>
      </c>
      <c r="JN56">
        <v>1.59058</v>
      </c>
      <c r="JO56">
        <v>2.55005</v>
      </c>
      <c r="JP56">
        <v>1.39893</v>
      </c>
      <c r="JQ56">
        <v>2.33276</v>
      </c>
      <c r="JR56">
        <v>1.44897</v>
      </c>
      <c r="JS56">
        <v>2.45972</v>
      </c>
      <c r="JT56">
        <v>36.8842</v>
      </c>
      <c r="JU56">
        <v>23.9912</v>
      </c>
      <c r="JV56">
        <v>18</v>
      </c>
      <c r="JW56">
        <v>477.096</v>
      </c>
      <c r="JX56">
        <v>460.793</v>
      </c>
      <c r="JY56">
        <v>27.2331</v>
      </c>
      <c r="JZ56">
        <v>29.8516</v>
      </c>
      <c r="KA56">
        <v>29.9999</v>
      </c>
      <c r="KB56">
        <v>29.5181</v>
      </c>
      <c r="KC56">
        <v>29.5769</v>
      </c>
      <c r="KD56">
        <v>31.853</v>
      </c>
      <c r="KE56">
        <v>30.3713</v>
      </c>
      <c r="KF56">
        <v>65.5757</v>
      </c>
      <c r="KG56">
        <v>27.2237</v>
      </c>
      <c r="KH56">
        <v>674.068</v>
      </c>
      <c r="KI56">
        <v>21.575</v>
      </c>
      <c r="KJ56">
        <v>100.718</v>
      </c>
      <c r="KK56">
        <v>100.188</v>
      </c>
    </row>
    <row r="57" spans="1:297">
      <c r="A57">
        <v>41</v>
      </c>
      <c r="B57">
        <v>1759247107</v>
      </c>
      <c r="C57">
        <v>291.4000000953674</v>
      </c>
      <c r="D57" t="s">
        <v>525</v>
      </c>
      <c r="E57" t="s">
        <v>526</v>
      </c>
      <c r="F57">
        <v>5</v>
      </c>
      <c r="G57" t="s">
        <v>435</v>
      </c>
      <c r="H57" t="s">
        <v>436</v>
      </c>
      <c r="I57">
        <v>1759247099.5</v>
      </c>
      <c r="J57">
        <f>(K57)/1000</f>
        <v>0</v>
      </c>
      <c r="K57">
        <f>IF(DP57, AN57, AH57)</f>
        <v>0</v>
      </c>
      <c r="L57">
        <f>IF(DP57, AI57, AG57)</f>
        <v>0</v>
      </c>
      <c r="M57">
        <f>DR57 - IF(AU57&gt;1, L57*DL57*100.0/(AW57), 0)</f>
        <v>0</v>
      </c>
      <c r="N57">
        <f>((T57-J57/2)*M57-L57)/(T57+J57/2)</f>
        <v>0</v>
      </c>
      <c r="O57">
        <f>N57*(DY57+DZ57)/1000.0</f>
        <v>0</v>
      </c>
      <c r="P57">
        <f>(DR57 - IF(AU57&gt;1, L57*DL57*100.0/(AW57), 0))*(DY57+DZ57)/1000.0</f>
        <v>0</v>
      </c>
      <c r="Q57">
        <f>2.0/((1/S57-1/R57)+SIGN(S57)*SQRT((1/S57-1/R57)*(1/S57-1/R57) + 4*DM57/((DM57+1)*(DM57+1))*(2*1/S57*1/R57-1/R57*1/R57)))</f>
        <v>0</v>
      </c>
      <c r="R57">
        <f>IF(LEFT(DN57,1)&lt;&gt;"0",IF(LEFT(DN57,1)="1",3.0,DO57),$D$5+$E$5*(EF57*DY57/($K$5*1000))+$F$5*(EF57*DY57/($K$5*1000))*MAX(MIN(DL57,$J$5),$I$5)*MAX(MIN(DL57,$J$5),$I$5)+$G$5*MAX(MIN(DL57,$J$5),$I$5)*(EF57*DY57/($K$5*1000))+$H$5*(EF57*DY57/($K$5*1000))*(EF57*DY57/($K$5*1000)))</f>
        <v>0</v>
      </c>
      <c r="S57">
        <f>J57*(1000-(1000*0.61365*exp(17.502*W57/(240.97+W57))/(DY57+DZ57)+DT57)/2)/(1000*0.61365*exp(17.502*W57/(240.97+W57))/(DY57+DZ57)-DT57)</f>
        <v>0</v>
      </c>
      <c r="T57">
        <f>1/((DM57+1)/(Q57/1.6)+1/(R57/1.37)) + DM57/((DM57+1)/(Q57/1.6) + DM57/(R57/1.37))</f>
        <v>0</v>
      </c>
      <c r="U57">
        <f>(DH57*DK57)</f>
        <v>0</v>
      </c>
      <c r="V57">
        <f>(EA57+(U57+2*0.95*5.67E-8*(((EA57+$B$7)+273)^4-(EA57+273)^4)-44100*J57)/(1.84*29.3*R57+8*0.95*5.67E-8*(EA57+273)^3))</f>
        <v>0</v>
      </c>
      <c r="W57">
        <f>($C$7*EB57+$D$7*EC57+$E$7*V57)</f>
        <v>0</v>
      </c>
      <c r="X57">
        <f>0.61365*exp(17.502*W57/(240.97+W57))</f>
        <v>0</v>
      </c>
      <c r="Y57">
        <f>(Z57/AA57*100)</f>
        <v>0</v>
      </c>
      <c r="Z57">
        <f>DT57*(DY57+DZ57)/1000</f>
        <v>0</v>
      </c>
      <c r="AA57">
        <f>0.61365*exp(17.502*EA57/(240.97+EA57))</f>
        <v>0</v>
      </c>
      <c r="AB57">
        <f>(X57-DT57*(DY57+DZ57)/1000)</f>
        <v>0</v>
      </c>
      <c r="AC57">
        <f>(-J57*44100)</f>
        <v>0</v>
      </c>
      <c r="AD57">
        <f>2*29.3*R57*0.92*(EA57-W57)</f>
        <v>0</v>
      </c>
      <c r="AE57">
        <f>2*0.95*5.67E-8*(((EA57+$B$7)+273)^4-(W57+273)^4)</f>
        <v>0</v>
      </c>
      <c r="AF57">
        <f>U57+AE57+AC57+AD57</f>
        <v>0</v>
      </c>
      <c r="AG57">
        <f>DX57*AU57*(DS57-DR57*(1000-AU57*DU57)/(1000-AU57*DT57))/(100*DL57)</f>
        <v>0</v>
      </c>
      <c r="AH57">
        <f>1000*DX57*AU57*(DT57-DU57)/(100*DL57*(1000-AU57*DT57))</f>
        <v>0</v>
      </c>
      <c r="AI57">
        <f>(AJ57 - AK57 - DY57*1E3/(8.314*(EA57+273.15)) * AM57/DX57 * AL57) * DX57/(100*DL57) * (1000 - DU57)/1000</f>
        <v>0</v>
      </c>
      <c r="AJ57">
        <v>671.4793660283621</v>
      </c>
      <c r="AK57">
        <v>649.8882</v>
      </c>
      <c r="AL57">
        <v>3.417784635588279</v>
      </c>
      <c r="AM57">
        <v>65.48348601443384</v>
      </c>
      <c r="AN57">
        <f>(AP57 - AO57 + DY57*1E3/(8.314*(EA57+273.15)) * AR57/DX57 * AQ57) * DX57/(100*DL57) * 1000/(1000 - AP57)</f>
        <v>0</v>
      </c>
      <c r="AO57">
        <v>21.52672765207191</v>
      </c>
      <c r="AP57">
        <v>22.44904181818181</v>
      </c>
      <c r="AQ57">
        <v>-2.561453668391937E-05</v>
      </c>
      <c r="AR57">
        <v>121.2419949412862</v>
      </c>
      <c r="AS57">
        <v>4</v>
      </c>
      <c r="AT57">
        <v>1</v>
      </c>
      <c r="AU57">
        <f>IF(AS57*$H$13&gt;=AW57,1.0,(AW57/(AW57-AS57*$H$13)))</f>
        <v>0</v>
      </c>
      <c r="AV57">
        <f>(AU57-1)*100</f>
        <v>0</v>
      </c>
      <c r="AW57">
        <f>MAX(0,($B$13+$C$13*EF57)/(1+$D$13*EF57)*DY57/(EA57+273)*$E$13)</f>
        <v>0</v>
      </c>
      <c r="AX57" t="s">
        <v>437</v>
      </c>
      <c r="AY57" t="s">
        <v>437</v>
      </c>
      <c r="AZ57">
        <v>0</v>
      </c>
      <c r="BA57">
        <v>0</v>
      </c>
      <c r="BB57">
        <f>1-AZ57/BA57</f>
        <v>0</v>
      </c>
      <c r="BC57">
        <v>0</v>
      </c>
      <c r="BD57" t="s">
        <v>437</v>
      </c>
      <c r="BE57" t="s">
        <v>437</v>
      </c>
      <c r="BF57">
        <v>0</v>
      </c>
      <c r="BG57">
        <v>0</v>
      </c>
      <c r="BH57">
        <f>1-BF57/BG57</f>
        <v>0</v>
      </c>
      <c r="BI57">
        <v>0.5</v>
      </c>
      <c r="BJ57">
        <f>DI57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437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DH57">
        <f>$B$11*EG57+$C$11*EH57+$F$11*ES57*(1-EV57)</f>
        <v>0</v>
      </c>
      <c r="DI57">
        <f>DH57*DJ57</f>
        <v>0</v>
      </c>
      <c r="DJ57">
        <f>($B$11*$D$9+$C$11*$D$9+$F$11*((FF57+EX57)/MAX(FF57+EX57+FG57, 0.1)*$I$9+FG57/MAX(FF57+EX57+FG57, 0.1)*$J$9))/($B$11+$C$11+$F$11)</f>
        <v>0</v>
      </c>
      <c r="DK57">
        <f>($B$11*$K$9+$C$11*$K$9+$F$11*((FF57+EX57)/MAX(FF57+EX57+FG57, 0.1)*$P$9+FG57/MAX(FF57+EX57+FG57, 0.1)*$Q$9))/($B$11+$C$11+$F$11)</f>
        <v>0</v>
      </c>
      <c r="DL57">
        <v>1.91</v>
      </c>
      <c r="DM57">
        <v>0.5</v>
      </c>
      <c r="DN57" t="s">
        <v>438</v>
      </c>
      <c r="DO57">
        <v>2</v>
      </c>
      <c r="DP57" t="b">
        <v>1</v>
      </c>
      <c r="DQ57">
        <v>1759247099.5</v>
      </c>
      <c r="DR57">
        <v>611.8913333333333</v>
      </c>
      <c r="DS57">
        <v>642.1805555555555</v>
      </c>
      <c r="DT57">
        <v>22.46131111111111</v>
      </c>
      <c r="DU57">
        <v>21.52376666666667</v>
      </c>
      <c r="DV57">
        <v>611.3544444444445</v>
      </c>
      <c r="DW57">
        <v>22.25107037037037</v>
      </c>
      <c r="DX57">
        <v>499.9656666666667</v>
      </c>
      <c r="DY57">
        <v>90.92605925925926</v>
      </c>
      <c r="DZ57">
        <v>0.0537802962962963</v>
      </c>
      <c r="EA57">
        <v>29.32112222222222</v>
      </c>
      <c r="EB57">
        <v>30.00015185185185</v>
      </c>
      <c r="EC57">
        <v>999.9000000000001</v>
      </c>
      <c r="ED57">
        <v>0</v>
      </c>
      <c r="EE57">
        <v>0</v>
      </c>
      <c r="EF57">
        <v>10011.82407407407</v>
      </c>
      <c r="EG57">
        <v>0</v>
      </c>
      <c r="EH57">
        <v>12.19521851851852</v>
      </c>
      <c r="EI57">
        <v>-30.28911111111111</v>
      </c>
      <c r="EJ57">
        <v>625.950962962963</v>
      </c>
      <c r="EK57">
        <v>656.3066666666667</v>
      </c>
      <c r="EL57">
        <v>0.9375490370370371</v>
      </c>
      <c r="EM57">
        <v>642.1805555555555</v>
      </c>
      <c r="EN57">
        <v>21.52376666666667</v>
      </c>
      <c r="EO57">
        <v>2.04232</v>
      </c>
      <c r="EP57">
        <v>1.957072592592593</v>
      </c>
      <c r="EQ57">
        <v>17.77630740740741</v>
      </c>
      <c r="ER57">
        <v>17.10123703703704</v>
      </c>
      <c r="ES57">
        <v>2000.001851851852</v>
      </c>
      <c r="ET57">
        <v>0.9800011111111111</v>
      </c>
      <c r="EU57">
        <v>0.01999888888888889</v>
      </c>
      <c r="EV57">
        <v>0</v>
      </c>
      <c r="EW57">
        <v>206.092</v>
      </c>
      <c r="EX57">
        <v>5.000560000000001</v>
      </c>
      <c r="EY57">
        <v>4309.077777777778</v>
      </c>
      <c r="EZ57">
        <v>17294.90740740741</v>
      </c>
      <c r="FA57">
        <v>42.18699999999999</v>
      </c>
      <c r="FB57">
        <v>42.5</v>
      </c>
      <c r="FC57">
        <v>42.00459259259259</v>
      </c>
      <c r="FD57">
        <v>41.46966666666666</v>
      </c>
      <c r="FE57">
        <v>42.81899999999999</v>
      </c>
      <c r="FF57">
        <v>1955.101851851852</v>
      </c>
      <c r="FG57">
        <v>39.9</v>
      </c>
      <c r="FH57">
        <v>0</v>
      </c>
      <c r="FI57">
        <v>1759247120.8</v>
      </c>
      <c r="FJ57">
        <v>0</v>
      </c>
      <c r="FK57">
        <v>206.0610769230769</v>
      </c>
      <c r="FL57">
        <v>-0.9474187954953026</v>
      </c>
      <c r="FM57">
        <v>-20.23145300026934</v>
      </c>
      <c r="FN57">
        <v>4309.227307692307</v>
      </c>
      <c r="FO57">
        <v>15</v>
      </c>
      <c r="FP57">
        <v>0</v>
      </c>
      <c r="FQ57" t="s">
        <v>439</v>
      </c>
      <c r="FR57">
        <v>1747148579.5</v>
      </c>
      <c r="FS57">
        <v>1747148584.5</v>
      </c>
      <c r="FT57">
        <v>0</v>
      </c>
      <c r="FU57">
        <v>0.162</v>
      </c>
      <c r="FV57">
        <v>-0.001</v>
      </c>
      <c r="FW57">
        <v>0.139</v>
      </c>
      <c r="FX57">
        <v>0.058</v>
      </c>
      <c r="FY57">
        <v>420</v>
      </c>
      <c r="FZ57">
        <v>16</v>
      </c>
      <c r="GA57">
        <v>0.19</v>
      </c>
      <c r="GB57">
        <v>0.02</v>
      </c>
      <c r="GC57">
        <v>-30.25133750000001</v>
      </c>
      <c r="GD57">
        <v>-0.8126330206378488</v>
      </c>
      <c r="GE57">
        <v>0.08273092434966506</v>
      </c>
      <c r="GF57">
        <v>0</v>
      </c>
      <c r="GG57">
        <v>206.1353529411765</v>
      </c>
      <c r="GH57">
        <v>-1.127089378216934</v>
      </c>
      <c r="GI57">
        <v>0.2144081981467271</v>
      </c>
      <c r="GJ57">
        <v>0</v>
      </c>
      <c r="GK57">
        <v>0.942715825</v>
      </c>
      <c r="GL57">
        <v>-0.1202837335834926</v>
      </c>
      <c r="GM57">
        <v>0.01167610975001412</v>
      </c>
      <c r="GN57">
        <v>0</v>
      </c>
      <c r="GO57">
        <v>0</v>
      </c>
      <c r="GP57">
        <v>3</v>
      </c>
      <c r="GQ57" t="s">
        <v>490</v>
      </c>
      <c r="GR57">
        <v>3.12707</v>
      </c>
      <c r="GS57">
        <v>2.73165</v>
      </c>
      <c r="GT57">
        <v>0.116186</v>
      </c>
      <c r="GU57">
        <v>0.120753</v>
      </c>
      <c r="GV57">
        <v>0.102429</v>
      </c>
      <c r="GW57">
        <v>0.100005</v>
      </c>
      <c r="GX57">
        <v>26443.5</v>
      </c>
      <c r="GY57">
        <v>25549.5</v>
      </c>
      <c r="GZ57">
        <v>30464</v>
      </c>
      <c r="HA57">
        <v>29316.6</v>
      </c>
      <c r="HB57">
        <v>37742.3</v>
      </c>
      <c r="HC57">
        <v>34710.1</v>
      </c>
      <c r="HD57">
        <v>46605.6</v>
      </c>
      <c r="HE57">
        <v>43552.8</v>
      </c>
      <c r="HF57">
        <v>1.8133</v>
      </c>
      <c r="HG57">
        <v>1.83508</v>
      </c>
      <c r="HH57">
        <v>0.106417</v>
      </c>
      <c r="HI57">
        <v>0</v>
      </c>
      <c r="HJ57">
        <v>28.281</v>
      </c>
      <c r="HK57">
        <v>999.9</v>
      </c>
      <c r="HL57">
        <v>56.7</v>
      </c>
      <c r="HM57">
        <v>30.5</v>
      </c>
      <c r="HN57">
        <v>27.3406</v>
      </c>
      <c r="HO57">
        <v>63.1074</v>
      </c>
      <c r="HP57">
        <v>17.2316</v>
      </c>
      <c r="HQ57">
        <v>1</v>
      </c>
      <c r="HR57">
        <v>0.206258</v>
      </c>
      <c r="HS57">
        <v>0.283709</v>
      </c>
      <c r="HT57">
        <v>20.2005</v>
      </c>
      <c r="HU57">
        <v>5.22912</v>
      </c>
      <c r="HV57">
        <v>11.974</v>
      </c>
      <c r="HW57">
        <v>4.97015</v>
      </c>
      <c r="HX57">
        <v>3.28965</v>
      </c>
      <c r="HY57">
        <v>9999</v>
      </c>
      <c r="HZ57">
        <v>9999</v>
      </c>
      <c r="IA57">
        <v>9999</v>
      </c>
      <c r="IB57">
        <v>17.5</v>
      </c>
      <c r="IC57">
        <v>4.97288</v>
      </c>
      <c r="ID57">
        <v>1.87714</v>
      </c>
      <c r="IE57">
        <v>1.87531</v>
      </c>
      <c r="IF57">
        <v>1.87805</v>
      </c>
      <c r="IG57">
        <v>1.87479</v>
      </c>
      <c r="IH57">
        <v>1.87836</v>
      </c>
      <c r="II57">
        <v>1.87546</v>
      </c>
      <c r="IJ57">
        <v>1.87666</v>
      </c>
      <c r="IK57">
        <v>0</v>
      </c>
      <c r="IL57">
        <v>0</v>
      </c>
      <c r="IM57">
        <v>0</v>
      </c>
      <c r="IN57">
        <v>0</v>
      </c>
      <c r="IO57" t="s">
        <v>441</v>
      </c>
      <c r="IP57" t="s">
        <v>442</v>
      </c>
      <c r="IQ57" t="s">
        <v>443</v>
      </c>
      <c r="IR57" t="s">
        <v>443</v>
      </c>
      <c r="IS57" t="s">
        <v>443</v>
      </c>
      <c r="IT57" t="s">
        <v>443</v>
      </c>
      <c r="IU57">
        <v>0</v>
      </c>
      <c r="IV57">
        <v>100</v>
      </c>
      <c r="IW57">
        <v>100</v>
      </c>
      <c r="IX57">
        <v>0.5600000000000001</v>
      </c>
      <c r="IY57">
        <v>0.2099</v>
      </c>
      <c r="IZ57">
        <v>-0.1222274518627452</v>
      </c>
      <c r="JA57">
        <v>0.001328938755811441</v>
      </c>
      <c r="JB57">
        <v>-5.633165956792918E-07</v>
      </c>
      <c r="JC57">
        <v>2.510553891376428E-10</v>
      </c>
      <c r="JD57">
        <v>-0.04678033270444259</v>
      </c>
      <c r="JE57">
        <v>-0.0009625096320519332</v>
      </c>
      <c r="JF57">
        <v>0.0006953178313022573</v>
      </c>
      <c r="JG57">
        <v>-5.973937232829655E-06</v>
      </c>
      <c r="JH57">
        <v>1</v>
      </c>
      <c r="JI57">
        <v>2112</v>
      </c>
      <c r="JJ57">
        <v>1</v>
      </c>
      <c r="JK57">
        <v>26</v>
      </c>
      <c r="JL57">
        <v>201642.1</v>
      </c>
      <c r="JM57">
        <v>201642</v>
      </c>
      <c r="JN57">
        <v>1.62109</v>
      </c>
      <c r="JO57">
        <v>2.53296</v>
      </c>
      <c r="JP57">
        <v>1.39893</v>
      </c>
      <c r="JQ57">
        <v>2.33276</v>
      </c>
      <c r="JR57">
        <v>1.44897</v>
      </c>
      <c r="JS57">
        <v>2.57324</v>
      </c>
      <c r="JT57">
        <v>36.908</v>
      </c>
      <c r="JU57">
        <v>23.9999</v>
      </c>
      <c r="JV57">
        <v>18</v>
      </c>
      <c r="JW57">
        <v>477.274</v>
      </c>
      <c r="JX57">
        <v>460.648</v>
      </c>
      <c r="JY57">
        <v>27.2319</v>
      </c>
      <c r="JZ57">
        <v>29.8516</v>
      </c>
      <c r="KA57">
        <v>30.0002</v>
      </c>
      <c r="KB57">
        <v>29.5181</v>
      </c>
      <c r="KC57">
        <v>29.5769</v>
      </c>
      <c r="KD57">
        <v>32.4681</v>
      </c>
      <c r="KE57">
        <v>30.3713</v>
      </c>
      <c r="KF57">
        <v>65.2056</v>
      </c>
      <c r="KG57">
        <v>27.2216</v>
      </c>
      <c r="KH57">
        <v>687.424</v>
      </c>
      <c r="KI57">
        <v>21.5902</v>
      </c>
      <c r="KJ57">
        <v>100.716</v>
      </c>
      <c r="KK57">
        <v>100.188</v>
      </c>
    </row>
    <row r="58" spans="1:297">
      <c r="A58">
        <v>42</v>
      </c>
      <c r="B58">
        <v>1759247112</v>
      </c>
      <c r="C58">
        <v>296.4000000953674</v>
      </c>
      <c r="D58" t="s">
        <v>527</v>
      </c>
      <c r="E58" t="s">
        <v>528</v>
      </c>
      <c r="F58">
        <v>5</v>
      </c>
      <c r="G58" t="s">
        <v>435</v>
      </c>
      <c r="H58" t="s">
        <v>436</v>
      </c>
      <c r="I58">
        <v>1759247104.214286</v>
      </c>
      <c r="J58">
        <f>(K58)/1000</f>
        <v>0</v>
      </c>
      <c r="K58">
        <f>IF(DP58, AN58, AH58)</f>
        <v>0</v>
      </c>
      <c r="L58">
        <f>IF(DP58, AI58, AG58)</f>
        <v>0</v>
      </c>
      <c r="M58">
        <f>DR58 - IF(AU58&gt;1, L58*DL58*100.0/(AW58), 0)</f>
        <v>0</v>
      </c>
      <c r="N58">
        <f>((T58-J58/2)*M58-L58)/(T58+J58/2)</f>
        <v>0</v>
      </c>
      <c r="O58">
        <f>N58*(DY58+DZ58)/1000.0</f>
        <v>0</v>
      </c>
      <c r="P58">
        <f>(DR58 - IF(AU58&gt;1, L58*DL58*100.0/(AW58), 0))*(DY58+DZ58)/1000.0</f>
        <v>0</v>
      </c>
      <c r="Q58">
        <f>2.0/((1/S58-1/R58)+SIGN(S58)*SQRT((1/S58-1/R58)*(1/S58-1/R58) + 4*DM58/((DM58+1)*(DM58+1))*(2*1/S58*1/R58-1/R58*1/R58)))</f>
        <v>0</v>
      </c>
      <c r="R58">
        <f>IF(LEFT(DN58,1)&lt;&gt;"0",IF(LEFT(DN58,1)="1",3.0,DO58),$D$5+$E$5*(EF58*DY58/($K$5*1000))+$F$5*(EF58*DY58/($K$5*1000))*MAX(MIN(DL58,$J$5),$I$5)*MAX(MIN(DL58,$J$5),$I$5)+$G$5*MAX(MIN(DL58,$J$5),$I$5)*(EF58*DY58/($K$5*1000))+$H$5*(EF58*DY58/($K$5*1000))*(EF58*DY58/($K$5*1000)))</f>
        <v>0</v>
      </c>
      <c r="S58">
        <f>J58*(1000-(1000*0.61365*exp(17.502*W58/(240.97+W58))/(DY58+DZ58)+DT58)/2)/(1000*0.61365*exp(17.502*W58/(240.97+W58))/(DY58+DZ58)-DT58)</f>
        <v>0</v>
      </c>
      <c r="T58">
        <f>1/((DM58+1)/(Q58/1.6)+1/(R58/1.37)) + DM58/((DM58+1)/(Q58/1.6) + DM58/(R58/1.37))</f>
        <v>0</v>
      </c>
      <c r="U58">
        <f>(DH58*DK58)</f>
        <v>0</v>
      </c>
      <c r="V58">
        <f>(EA58+(U58+2*0.95*5.67E-8*(((EA58+$B$7)+273)^4-(EA58+273)^4)-44100*J58)/(1.84*29.3*R58+8*0.95*5.67E-8*(EA58+273)^3))</f>
        <v>0</v>
      </c>
      <c r="W58">
        <f>($C$7*EB58+$D$7*EC58+$E$7*V58)</f>
        <v>0</v>
      </c>
      <c r="X58">
        <f>0.61365*exp(17.502*W58/(240.97+W58))</f>
        <v>0</v>
      </c>
      <c r="Y58">
        <f>(Z58/AA58*100)</f>
        <v>0</v>
      </c>
      <c r="Z58">
        <f>DT58*(DY58+DZ58)/1000</f>
        <v>0</v>
      </c>
      <c r="AA58">
        <f>0.61365*exp(17.502*EA58/(240.97+EA58))</f>
        <v>0</v>
      </c>
      <c r="AB58">
        <f>(X58-DT58*(DY58+DZ58)/1000)</f>
        <v>0</v>
      </c>
      <c r="AC58">
        <f>(-J58*44100)</f>
        <v>0</v>
      </c>
      <c r="AD58">
        <f>2*29.3*R58*0.92*(EA58-W58)</f>
        <v>0</v>
      </c>
      <c r="AE58">
        <f>2*0.95*5.67E-8*(((EA58+$B$7)+273)^4-(W58+273)^4)</f>
        <v>0</v>
      </c>
      <c r="AF58">
        <f>U58+AE58+AC58+AD58</f>
        <v>0</v>
      </c>
      <c r="AG58">
        <f>DX58*AU58*(DS58-DR58*(1000-AU58*DU58)/(1000-AU58*DT58))/(100*DL58)</f>
        <v>0</v>
      </c>
      <c r="AH58">
        <f>1000*DX58*AU58*(DT58-DU58)/(100*DL58*(1000-AU58*DT58))</f>
        <v>0</v>
      </c>
      <c r="AI58">
        <f>(AJ58 - AK58 - DY58*1E3/(8.314*(EA58+273.15)) * AM58/DX58 * AL58) * DX58/(100*DL58) * (1000 - DU58)/1000</f>
        <v>0</v>
      </c>
      <c r="AJ58">
        <v>688.5133158148064</v>
      </c>
      <c r="AK58">
        <v>667.0613818181818</v>
      </c>
      <c r="AL58">
        <v>3.436258479131841</v>
      </c>
      <c r="AM58">
        <v>65.48348601443384</v>
      </c>
      <c r="AN58">
        <f>(AP58 - AO58 + DY58*1E3/(8.314*(EA58+273.15)) * AR58/DX58 * AQ58) * DX58/(100*DL58) * 1000/(1000 - AP58)</f>
        <v>0</v>
      </c>
      <c r="AO58">
        <v>21.51474012288522</v>
      </c>
      <c r="AP58">
        <v>22.42991393939393</v>
      </c>
      <c r="AQ58">
        <v>-6.299620760028826E-05</v>
      </c>
      <c r="AR58">
        <v>121.2419949412862</v>
      </c>
      <c r="AS58">
        <v>4</v>
      </c>
      <c r="AT58">
        <v>1</v>
      </c>
      <c r="AU58">
        <f>IF(AS58*$H$13&gt;=AW58,1.0,(AW58/(AW58-AS58*$H$13)))</f>
        <v>0</v>
      </c>
      <c r="AV58">
        <f>(AU58-1)*100</f>
        <v>0</v>
      </c>
      <c r="AW58">
        <f>MAX(0,($B$13+$C$13*EF58)/(1+$D$13*EF58)*DY58/(EA58+273)*$E$13)</f>
        <v>0</v>
      </c>
      <c r="AX58" t="s">
        <v>437</v>
      </c>
      <c r="AY58" t="s">
        <v>437</v>
      </c>
      <c r="AZ58">
        <v>0</v>
      </c>
      <c r="BA58">
        <v>0</v>
      </c>
      <c r="BB58">
        <f>1-AZ58/BA58</f>
        <v>0</v>
      </c>
      <c r="BC58">
        <v>0</v>
      </c>
      <c r="BD58" t="s">
        <v>437</v>
      </c>
      <c r="BE58" t="s">
        <v>437</v>
      </c>
      <c r="BF58">
        <v>0</v>
      </c>
      <c r="BG58">
        <v>0</v>
      </c>
      <c r="BH58">
        <f>1-BF58/BG58</f>
        <v>0</v>
      </c>
      <c r="BI58">
        <v>0.5</v>
      </c>
      <c r="BJ58">
        <f>DI58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437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DH58">
        <f>$B$11*EG58+$C$11*EH58+$F$11*ES58*(1-EV58)</f>
        <v>0</v>
      </c>
      <c r="DI58">
        <f>DH58*DJ58</f>
        <v>0</v>
      </c>
      <c r="DJ58">
        <f>($B$11*$D$9+$C$11*$D$9+$F$11*((FF58+EX58)/MAX(FF58+EX58+FG58, 0.1)*$I$9+FG58/MAX(FF58+EX58+FG58, 0.1)*$J$9))/($B$11+$C$11+$F$11)</f>
        <v>0</v>
      </c>
      <c r="DK58">
        <f>($B$11*$K$9+$C$11*$K$9+$F$11*((FF58+EX58)/MAX(FF58+EX58+FG58, 0.1)*$P$9+FG58/MAX(FF58+EX58+FG58, 0.1)*$Q$9))/($B$11+$C$11+$F$11)</f>
        <v>0</v>
      </c>
      <c r="DL58">
        <v>1.91</v>
      </c>
      <c r="DM58">
        <v>0.5</v>
      </c>
      <c r="DN58" t="s">
        <v>438</v>
      </c>
      <c r="DO58">
        <v>2</v>
      </c>
      <c r="DP58" t="b">
        <v>1</v>
      </c>
      <c r="DQ58">
        <v>1759247104.214286</v>
      </c>
      <c r="DR58">
        <v>627.6606428571429</v>
      </c>
      <c r="DS58">
        <v>657.9817857142858</v>
      </c>
      <c r="DT58">
        <v>22.45171071428572</v>
      </c>
      <c r="DU58">
        <v>21.52226428571429</v>
      </c>
      <c r="DV58">
        <v>627.1092857142856</v>
      </c>
      <c r="DW58">
        <v>22.24166785714286</v>
      </c>
      <c r="DX58">
        <v>499.9941785714286</v>
      </c>
      <c r="DY58">
        <v>90.92581785714286</v>
      </c>
      <c r="DZ58">
        <v>0.05364755357142857</v>
      </c>
      <c r="EA58">
        <v>29.323775</v>
      </c>
      <c r="EB58">
        <v>30.00423571428572</v>
      </c>
      <c r="EC58">
        <v>999.9000000000002</v>
      </c>
      <c r="ED58">
        <v>0</v>
      </c>
      <c r="EE58">
        <v>0</v>
      </c>
      <c r="EF58">
        <v>10015.71071428571</v>
      </c>
      <c r="EG58">
        <v>0</v>
      </c>
      <c r="EH58">
        <v>12.1913</v>
      </c>
      <c r="EI58">
        <v>-30.32106428571429</v>
      </c>
      <c r="EJ58">
        <v>642.0761785714285</v>
      </c>
      <c r="EK58">
        <v>672.4544285714286</v>
      </c>
      <c r="EL58">
        <v>0.9294522857142857</v>
      </c>
      <c r="EM58">
        <v>657.9817857142858</v>
      </c>
      <c r="EN58">
        <v>21.52226428571429</v>
      </c>
      <c r="EO58">
        <v>2.041441071428571</v>
      </c>
      <c r="EP58">
        <v>1.95693</v>
      </c>
      <c r="EQ58">
        <v>17.769475</v>
      </c>
      <c r="ER58">
        <v>17.10008928571429</v>
      </c>
      <c r="ES58">
        <v>2000.01</v>
      </c>
      <c r="ET58">
        <v>0.9800011785714284</v>
      </c>
      <c r="EU58">
        <v>0.01999883928571429</v>
      </c>
      <c r="EV58">
        <v>0</v>
      </c>
      <c r="EW58">
        <v>206.0062857142857</v>
      </c>
      <c r="EX58">
        <v>5.000560000000001</v>
      </c>
      <c r="EY58">
        <v>4307.598214285715</v>
      </c>
      <c r="EZ58">
        <v>17294.98214285714</v>
      </c>
      <c r="FA58">
        <v>42.18699999999999</v>
      </c>
      <c r="FB58">
        <v>42.5</v>
      </c>
      <c r="FC58">
        <v>42.00221428571428</v>
      </c>
      <c r="FD58">
        <v>41.47075</v>
      </c>
      <c r="FE58">
        <v>42.81199999999998</v>
      </c>
      <c r="FF58">
        <v>1955.11</v>
      </c>
      <c r="FG58">
        <v>39.9</v>
      </c>
      <c r="FH58">
        <v>0</v>
      </c>
      <c r="FI58">
        <v>1759247126.2</v>
      </c>
      <c r="FJ58">
        <v>0</v>
      </c>
      <c r="FK58">
        <v>205.9564</v>
      </c>
      <c r="FL58">
        <v>-1.448076920906554</v>
      </c>
      <c r="FM58">
        <v>-17.27461535532198</v>
      </c>
      <c r="FN58">
        <v>4307.4076</v>
      </c>
      <c r="FO58">
        <v>15</v>
      </c>
      <c r="FP58">
        <v>0</v>
      </c>
      <c r="FQ58" t="s">
        <v>439</v>
      </c>
      <c r="FR58">
        <v>1747148579.5</v>
      </c>
      <c r="FS58">
        <v>1747148584.5</v>
      </c>
      <c r="FT58">
        <v>0</v>
      </c>
      <c r="FU58">
        <v>0.162</v>
      </c>
      <c r="FV58">
        <v>-0.001</v>
      </c>
      <c r="FW58">
        <v>0.139</v>
      </c>
      <c r="FX58">
        <v>0.058</v>
      </c>
      <c r="FY58">
        <v>420</v>
      </c>
      <c r="FZ58">
        <v>16</v>
      </c>
      <c r="GA58">
        <v>0.19</v>
      </c>
      <c r="GB58">
        <v>0.02</v>
      </c>
      <c r="GC58">
        <v>-30.2973975</v>
      </c>
      <c r="GD58">
        <v>-0.4389804878047686</v>
      </c>
      <c r="GE58">
        <v>0.05507672597159367</v>
      </c>
      <c r="GF58">
        <v>1</v>
      </c>
      <c r="GG58">
        <v>206.0183529411765</v>
      </c>
      <c r="GH58">
        <v>-1.037219249830917</v>
      </c>
      <c r="GI58">
        <v>0.2121763808933404</v>
      </c>
      <c r="GJ58">
        <v>0</v>
      </c>
      <c r="GK58">
        <v>0.9342084249999999</v>
      </c>
      <c r="GL58">
        <v>-0.1084894446529093</v>
      </c>
      <c r="GM58">
        <v>0.01074391184785016</v>
      </c>
      <c r="GN58">
        <v>0</v>
      </c>
      <c r="GO58">
        <v>1</v>
      </c>
      <c r="GP58">
        <v>3</v>
      </c>
      <c r="GQ58" t="s">
        <v>463</v>
      </c>
      <c r="GR58">
        <v>3.12724</v>
      </c>
      <c r="GS58">
        <v>2.73116</v>
      </c>
      <c r="GT58">
        <v>0.118296</v>
      </c>
      <c r="GU58">
        <v>0.122837</v>
      </c>
      <c r="GV58">
        <v>0.102367</v>
      </c>
      <c r="GW58">
        <v>0.100007</v>
      </c>
      <c r="GX58">
        <v>26380.5</v>
      </c>
      <c r="GY58">
        <v>25488.9</v>
      </c>
      <c r="GZ58">
        <v>30464.2</v>
      </c>
      <c r="HA58">
        <v>29316.6</v>
      </c>
      <c r="HB58">
        <v>37744.7</v>
      </c>
      <c r="HC58">
        <v>34710.1</v>
      </c>
      <c r="HD58">
        <v>46605.2</v>
      </c>
      <c r="HE58">
        <v>43552.8</v>
      </c>
      <c r="HF58">
        <v>1.81358</v>
      </c>
      <c r="HG58">
        <v>1.83505</v>
      </c>
      <c r="HH58">
        <v>0.105999</v>
      </c>
      <c r="HI58">
        <v>0</v>
      </c>
      <c r="HJ58">
        <v>28.2822</v>
      </c>
      <c r="HK58">
        <v>999.9</v>
      </c>
      <c r="HL58">
        <v>56.7</v>
      </c>
      <c r="HM58">
        <v>30.5</v>
      </c>
      <c r="HN58">
        <v>27.3377</v>
      </c>
      <c r="HO58">
        <v>63.4174</v>
      </c>
      <c r="HP58">
        <v>16.9752</v>
      </c>
      <c r="HQ58">
        <v>1</v>
      </c>
      <c r="HR58">
        <v>0.206255</v>
      </c>
      <c r="HS58">
        <v>0.304725</v>
      </c>
      <c r="HT58">
        <v>20.2004</v>
      </c>
      <c r="HU58">
        <v>5.22822</v>
      </c>
      <c r="HV58">
        <v>11.974</v>
      </c>
      <c r="HW58">
        <v>4.97005</v>
      </c>
      <c r="HX58">
        <v>3.28965</v>
      </c>
      <c r="HY58">
        <v>9999</v>
      </c>
      <c r="HZ58">
        <v>9999</v>
      </c>
      <c r="IA58">
        <v>9999</v>
      </c>
      <c r="IB58">
        <v>17.5</v>
      </c>
      <c r="IC58">
        <v>4.97288</v>
      </c>
      <c r="ID58">
        <v>1.87714</v>
      </c>
      <c r="IE58">
        <v>1.87531</v>
      </c>
      <c r="IF58">
        <v>1.87805</v>
      </c>
      <c r="IG58">
        <v>1.8748</v>
      </c>
      <c r="IH58">
        <v>1.87837</v>
      </c>
      <c r="II58">
        <v>1.87546</v>
      </c>
      <c r="IJ58">
        <v>1.87667</v>
      </c>
      <c r="IK58">
        <v>0</v>
      </c>
      <c r="IL58">
        <v>0</v>
      </c>
      <c r="IM58">
        <v>0</v>
      </c>
      <c r="IN58">
        <v>0</v>
      </c>
      <c r="IO58" t="s">
        <v>441</v>
      </c>
      <c r="IP58" t="s">
        <v>442</v>
      </c>
      <c r="IQ58" t="s">
        <v>443</v>
      </c>
      <c r="IR58" t="s">
        <v>443</v>
      </c>
      <c r="IS58" t="s">
        <v>443</v>
      </c>
      <c r="IT58" t="s">
        <v>443</v>
      </c>
      <c r="IU58">
        <v>0</v>
      </c>
      <c r="IV58">
        <v>100</v>
      </c>
      <c r="IW58">
        <v>100</v>
      </c>
      <c r="IX58">
        <v>0.575</v>
      </c>
      <c r="IY58">
        <v>0.2096</v>
      </c>
      <c r="IZ58">
        <v>-0.1222274518627452</v>
      </c>
      <c r="JA58">
        <v>0.001328938755811441</v>
      </c>
      <c r="JB58">
        <v>-5.633165956792918E-07</v>
      </c>
      <c r="JC58">
        <v>2.510553891376428E-10</v>
      </c>
      <c r="JD58">
        <v>-0.04678033270444259</v>
      </c>
      <c r="JE58">
        <v>-0.0009625096320519332</v>
      </c>
      <c r="JF58">
        <v>0.0006953178313022573</v>
      </c>
      <c r="JG58">
        <v>-5.973937232829655E-06</v>
      </c>
      <c r="JH58">
        <v>1</v>
      </c>
      <c r="JI58">
        <v>2112</v>
      </c>
      <c r="JJ58">
        <v>1</v>
      </c>
      <c r="JK58">
        <v>26</v>
      </c>
      <c r="JL58">
        <v>201642.2</v>
      </c>
      <c r="JM58">
        <v>201642.1</v>
      </c>
      <c r="JN58">
        <v>1.65527</v>
      </c>
      <c r="JO58">
        <v>2.54272</v>
      </c>
      <c r="JP58">
        <v>1.39893</v>
      </c>
      <c r="JQ58">
        <v>2.33276</v>
      </c>
      <c r="JR58">
        <v>1.44897</v>
      </c>
      <c r="JS58">
        <v>2.58911</v>
      </c>
      <c r="JT58">
        <v>36.908</v>
      </c>
      <c r="JU58">
        <v>23.9912</v>
      </c>
      <c r="JV58">
        <v>18</v>
      </c>
      <c r="JW58">
        <v>477.426</v>
      </c>
      <c r="JX58">
        <v>460.632</v>
      </c>
      <c r="JY58">
        <v>27.2269</v>
      </c>
      <c r="JZ58">
        <v>29.8516</v>
      </c>
      <c r="KA58">
        <v>30.0001</v>
      </c>
      <c r="KB58">
        <v>29.5181</v>
      </c>
      <c r="KC58">
        <v>29.5769</v>
      </c>
      <c r="KD58">
        <v>33.1369</v>
      </c>
      <c r="KE58">
        <v>30.0844</v>
      </c>
      <c r="KF58">
        <v>65.2056</v>
      </c>
      <c r="KG58">
        <v>27.2122</v>
      </c>
      <c r="KH58">
        <v>707.4589999999999</v>
      </c>
      <c r="KI58">
        <v>21.6225</v>
      </c>
      <c r="KJ58">
        <v>100.715</v>
      </c>
      <c r="KK58">
        <v>100.188</v>
      </c>
    </row>
    <row r="59" spans="1:297">
      <c r="A59">
        <v>43</v>
      </c>
      <c r="B59">
        <v>1759247117</v>
      </c>
      <c r="C59">
        <v>301.4000000953674</v>
      </c>
      <c r="D59" t="s">
        <v>529</v>
      </c>
      <c r="E59" t="s">
        <v>530</v>
      </c>
      <c r="F59">
        <v>5</v>
      </c>
      <c r="G59" t="s">
        <v>435</v>
      </c>
      <c r="H59" t="s">
        <v>436</v>
      </c>
      <c r="I59">
        <v>1759247109.5</v>
      </c>
      <c r="J59">
        <f>(K59)/1000</f>
        <v>0</v>
      </c>
      <c r="K59">
        <f>IF(DP59, AN59, AH59)</f>
        <v>0</v>
      </c>
      <c r="L59">
        <f>IF(DP59, AI59, AG59)</f>
        <v>0</v>
      </c>
      <c r="M59">
        <f>DR59 - IF(AU59&gt;1, L59*DL59*100.0/(AW59), 0)</f>
        <v>0</v>
      </c>
      <c r="N59">
        <f>((T59-J59/2)*M59-L59)/(T59+J59/2)</f>
        <v>0</v>
      </c>
      <c r="O59">
        <f>N59*(DY59+DZ59)/1000.0</f>
        <v>0</v>
      </c>
      <c r="P59">
        <f>(DR59 - IF(AU59&gt;1, L59*DL59*100.0/(AW59), 0))*(DY59+DZ59)/1000.0</f>
        <v>0</v>
      </c>
      <c r="Q59">
        <f>2.0/((1/S59-1/R59)+SIGN(S59)*SQRT((1/S59-1/R59)*(1/S59-1/R59) + 4*DM59/((DM59+1)*(DM59+1))*(2*1/S59*1/R59-1/R59*1/R59)))</f>
        <v>0</v>
      </c>
      <c r="R59">
        <f>IF(LEFT(DN59,1)&lt;&gt;"0",IF(LEFT(DN59,1)="1",3.0,DO59),$D$5+$E$5*(EF59*DY59/($K$5*1000))+$F$5*(EF59*DY59/($K$5*1000))*MAX(MIN(DL59,$J$5),$I$5)*MAX(MIN(DL59,$J$5),$I$5)+$G$5*MAX(MIN(DL59,$J$5),$I$5)*(EF59*DY59/($K$5*1000))+$H$5*(EF59*DY59/($K$5*1000))*(EF59*DY59/($K$5*1000)))</f>
        <v>0</v>
      </c>
      <c r="S59">
        <f>J59*(1000-(1000*0.61365*exp(17.502*W59/(240.97+W59))/(DY59+DZ59)+DT59)/2)/(1000*0.61365*exp(17.502*W59/(240.97+W59))/(DY59+DZ59)-DT59)</f>
        <v>0</v>
      </c>
      <c r="T59">
        <f>1/((DM59+1)/(Q59/1.6)+1/(R59/1.37)) + DM59/((DM59+1)/(Q59/1.6) + DM59/(R59/1.37))</f>
        <v>0</v>
      </c>
      <c r="U59">
        <f>(DH59*DK59)</f>
        <v>0</v>
      </c>
      <c r="V59">
        <f>(EA59+(U59+2*0.95*5.67E-8*(((EA59+$B$7)+273)^4-(EA59+273)^4)-44100*J59)/(1.84*29.3*R59+8*0.95*5.67E-8*(EA59+273)^3))</f>
        <v>0</v>
      </c>
      <c r="W59">
        <f>($C$7*EB59+$D$7*EC59+$E$7*V59)</f>
        <v>0</v>
      </c>
      <c r="X59">
        <f>0.61365*exp(17.502*W59/(240.97+W59))</f>
        <v>0</v>
      </c>
      <c r="Y59">
        <f>(Z59/AA59*100)</f>
        <v>0</v>
      </c>
      <c r="Z59">
        <f>DT59*(DY59+DZ59)/1000</f>
        <v>0</v>
      </c>
      <c r="AA59">
        <f>0.61365*exp(17.502*EA59/(240.97+EA59))</f>
        <v>0</v>
      </c>
      <c r="AB59">
        <f>(X59-DT59*(DY59+DZ59)/1000)</f>
        <v>0</v>
      </c>
      <c r="AC59">
        <f>(-J59*44100)</f>
        <v>0</v>
      </c>
      <c r="AD59">
        <f>2*29.3*R59*0.92*(EA59-W59)</f>
        <v>0</v>
      </c>
      <c r="AE59">
        <f>2*0.95*5.67E-8*(((EA59+$B$7)+273)^4-(W59+273)^4)</f>
        <v>0</v>
      </c>
      <c r="AF59">
        <f>U59+AE59+AC59+AD59</f>
        <v>0</v>
      </c>
      <c r="AG59">
        <f>DX59*AU59*(DS59-DR59*(1000-AU59*DU59)/(1000-AU59*DT59))/(100*DL59)</f>
        <v>0</v>
      </c>
      <c r="AH59">
        <f>1000*DX59*AU59*(DT59-DU59)/(100*DL59*(1000-AU59*DT59))</f>
        <v>0</v>
      </c>
      <c r="AI59">
        <f>(AJ59 - AK59 - DY59*1E3/(8.314*(EA59+273.15)) * AM59/DX59 * AL59) * DX59/(100*DL59) * (1000 - DU59)/1000</f>
        <v>0</v>
      </c>
      <c r="AJ59">
        <v>705.6983547142488</v>
      </c>
      <c r="AK59">
        <v>684.1390727272725</v>
      </c>
      <c r="AL59">
        <v>3.415665641992204</v>
      </c>
      <c r="AM59">
        <v>65.48348601443384</v>
      </c>
      <c r="AN59">
        <f>(AP59 - AO59 + DY59*1E3/(8.314*(EA59+273.15)) * AR59/DX59 * AQ59) * DX59/(100*DL59) * 1000/(1000 - AP59)</f>
        <v>0</v>
      </c>
      <c r="AO59">
        <v>21.57478437094657</v>
      </c>
      <c r="AP59">
        <v>22.42722303030303</v>
      </c>
      <c r="AQ59">
        <v>-3.339875002381812E-06</v>
      </c>
      <c r="AR59">
        <v>121.2419949412862</v>
      </c>
      <c r="AS59">
        <v>5</v>
      </c>
      <c r="AT59">
        <v>1</v>
      </c>
      <c r="AU59">
        <f>IF(AS59*$H$13&gt;=AW59,1.0,(AW59/(AW59-AS59*$H$13)))</f>
        <v>0</v>
      </c>
      <c r="AV59">
        <f>(AU59-1)*100</f>
        <v>0</v>
      </c>
      <c r="AW59">
        <f>MAX(0,($B$13+$C$13*EF59)/(1+$D$13*EF59)*DY59/(EA59+273)*$E$13)</f>
        <v>0</v>
      </c>
      <c r="AX59" t="s">
        <v>437</v>
      </c>
      <c r="AY59" t="s">
        <v>437</v>
      </c>
      <c r="AZ59">
        <v>0</v>
      </c>
      <c r="BA59">
        <v>0</v>
      </c>
      <c r="BB59">
        <f>1-AZ59/BA59</f>
        <v>0</v>
      </c>
      <c r="BC59">
        <v>0</v>
      </c>
      <c r="BD59" t="s">
        <v>437</v>
      </c>
      <c r="BE59" t="s">
        <v>437</v>
      </c>
      <c r="BF59">
        <v>0</v>
      </c>
      <c r="BG59">
        <v>0</v>
      </c>
      <c r="BH59">
        <f>1-BF59/BG59</f>
        <v>0</v>
      </c>
      <c r="BI59">
        <v>0.5</v>
      </c>
      <c r="BJ59">
        <f>DI59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437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DH59">
        <f>$B$11*EG59+$C$11*EH59+$F$11*ES59*(1-EV59)</f>
        <v>0</v>
      </c>
      <c r="DI59">
        <f>DH59*DJ59</f>
        <v>0</v>
      </c>
      <c r="DJ59">
        <f>($B$11*$D$9+$C$11*$D$9+$F$11*((FF59+EX59)/MAX(FF59+EX59+FG59, 0.1)*$I$9+FG59/MAX(FF59+EX59+FG59, 0.1)*$J$9))/($B$11+$C$11+$F$11)</f>
        <v>0</v>
      </c>
      <c r="DK59">
        <f>($B$11*$K$9+$C$11*$K$9+$F$11*((FF59+EX59)/MAX(FF59+EX59+FG59, 0.1)*$P$9+FG59/MAX(FF59+EX59+FG59, 0.1)*$Q$9))/($B$11+$C$11+$F$11)</f>
        <v>0</v>
      </c>
      <c r="DL59">
        <v>1.91</v>
      </c>
      <c r="DM59">
        <v>0.5</v>
      </c>
      <c r="DN59" t="s">
        <v>438</v>
      </c>
      <c r="DO59">
        <v>2</v>
      </c>
      <c r="DP59" t="b">
        <v>1</v>
      </c>
      <c r="DQ59">
        <v>1759247109.5</v>
      </c>
      <c r="DR59">
        <v>645.3700370370372</v>
      </c>
      <c r="DS59">
        <v>675.7178518518519</v>
      </c>
      <c r="DT59">
        <v>22.43858888888888</v>
      </c>
      <c r="DU59">
        <v>21.53626296296296</v>
      </c>
      <c r="DV59">
        <v>644.8024814814815</v>
      </c>
      <c r="DW59">
        <v>22.22880740740741</v>
      </c>
      <c r="DX59">
        <v>500.0345925925925</v>
      </c>
      <c r="DY59">
        <v>90.9260074074074</v>
      </c>
      <c r="DZ59">
        <v>0.05338828888888889</v>
      </c>
      <c r="EA59">
        <v>29.32748888888889</v>
      </c>
      <c r="EB59">
        <v>30.01134444444444</v>
      </c>
      <c r="EC59">
        <v>999.9000000000001</v>
      </c>
      <c r="ED59">
        <v>0</v>
      </c>
      <c r="EE59">
        <v>0</v>
      </c>
      <c r="EF59">
        <v>10027.26111111111</v>
      </c>
      <c r="EG59">
        <v>0</v>
      </c>
      <c r="EH59">
        <v>12.1913</v>
      </c>
      <c r="EI59">
        <v>-30.34777407407407</v>
      </c>
      <c r="EJ59">
        <v>660.1834074074075</v>
      </c>
      <c r="EK59">
        <v>690.5907777777778</v>
      </c>
      <c r="EL59">
        <v>0.9023230370370372</v>
      </c>
      <c r="EM59">
        <v>675.7178518518519</v>
      </c>
      <c r="EN59">
        <v>21.53626296296296</v>
      </c>
      <c r="EO59">
        <v>2.040251111111111</v>
      </c>
      <c r="EP59">
        <v>1.958207407407407</v>
      </c>
      <c r="EQ59">
        <v>17.76022222222222</v>
      </c>
      <c r="ER59">
        <v>17.11038148148148</v>
      </c>
      <c r="ES59">
        <v>2000.020740740741</v>
      </c>
      <c r="ET59">
        <v>0.9800012592592593</v>
      </c>
      <c r="EU59">
        <v>0.01999877407407408</v>
      </c>
      <c r="EV59">
        <v>0</v>
      </c>
      <c r="EW59">
        <v>205.8672962962963</v>
      </c>
      <c r="EX59">
        <v>5.000560000000001</v>
      </c>
      <c r="EY59">
        <v>4306.077407407407</v>
      </c>
      <c r="EZ59">
        <v>17295.07037037037</v>
      </c>
      <c r="FA59">
        <v>42.18699999999999</v>
      </c>
      <c r="FB59">
        <v>42.5</v>
      </c>
      <c r="FC59">
        <v>42</v>
      </c>
      <c r="FD59">
        <v>41.46966666666667</v>
      </c>
      <c r="FE59">
        <v>42.81199999999998</v>
      </c>
      <c r="FF59">
        <v>1955.120740740741</v>
      </c>
      <c r="FG59">
        <v>39.9</v>
      </c>
      <c r="FH59">
        <v>0</v>
      </c>
      <c r="FI59">
        <v>1759247131</v>
      </c>
      <c r="FJ59">
        <v>0</v>
      </c>
      <c r="FK59">
        <v>205.8588</v>
      </c>
      <c r="FL59">
        <v>-1.28592307474131</v>
      </c>
      <c r="FM59">
        <v>-16.92384608641827</v>
      </c>
      <c r="FN59">
        <v>4306.03</v>
      </c>
      <c r="FO59">
        <v>15</v>
      </c>
      <c r="FP59">
        <v>0</v>
      </c>
      <c r="FQ59" t="s">
        <v>439</v>
      </c>
      <c r="FR59">
        <v>1747148579.5</v>
      </c>
      <c r="FS59">
        <v>1747148584.5</v>
      </c>
      <c r="FT59">
        <v>0</v>
      </c>
      <c r="FU59">
        <v>0.162</v>
      </c>
      <c r="FV59">
        <v>-0.001</v>
      </c>
      <c r="FW59">
        <v>0.139</v>
      </c>
      <c r="FX59">
        <v>0.058</v>
      </c>
      <c r="FY59">
        <v>420</v>
      </c>
      <c r="FZ59">
        <v>16</v>
      </c>
      <c r="GA59">
        <v>0.19</v>
      </c>
      <c r="GB59">
        <v>0.02</v>
      </c>
      <c r="GC59">
        <v>-30.32418</v>
      </c>
      <c r="GD59">
        <v>-0.2844855534708228</v>
      </c>
      <c r="GE59">
        <v>0.0438987368838786</v>
      </c>
      <c r="GF59">
        <v>1</v>
      </c>
      <c r="GG59">
        <v>205.9279117647059</v>
      </c>
      <c r="GH59">
        <v>-1.240993122441759</v>
      </c>
      <c r="GI59">
        <v>0.230176577697242</v>
      </c>
      <c r="GJ59">
        <v>0</v>
      </c>
      <c r="GK59">
        <v>0.9184494750000001</v>
      </c>
      <c r="GL59">
        <v>-0.2343368667917468</v>
      </c>
      <c r="GM59">
        <v>0.02701061762713645</v>
      </c>
      <c r="GN59">
        <v>0</v>
      </c>
      <c r="GO59">
        <v>1</v>
      </c>
      <c r="GP59">
        <v>3</v>
      </c>
      <c r="GQ59" t="s">
        <v>463</v>
      </c>
      <c r="GR59">
        <v>3.12729</v>
      </c>
      <c r="GS59">
        <v>2.73115</v>
      </c>
      <c r="GT59">
        <v>0.120364</v>
      </c>
      <c r="GU59">
        <v>0.124891</v>
      </c>
      <c r="GV59">
        <v>0.102368</v>
      </c>
      <c r="GW59">
        <v>0.100251</v>
      </c>
      <c r="GX59">
        <v>26318.6</v>
      </c>
      <c r="GY59">
        <v>25429.3</v>
      </c>
      <c r="GZ59">
        <v>30464.2</v>
      </c>
      <c r="HA59">
        <v>29316.7</v>
      </c>
      <c r="HB59">
        <v>37745.3</v>
      </c>
      <c r="HC59">
        <v>34700.9</v>
      </c>
      <c r="HD59">
        <v>46605.8</v>
      </c>
      <c r="HE59">
        <v>43553</v>
      </c>
      <c r="HF59">
        <v>1.81313</v>
      </c>
      <c r="HG59">
        <v>1.83477</v>
      </c>
      <c r="HH59">
        <v>0.107437</v>
      </c>
      <c r="HI59">
        <v>0</v>
      </c>
      <c r="HJ59">
        <v>28.2834</v>
      </c>
      <c r="HK59">
        <v>999.9</v>
      </c>
      <c r="HL59">
        <v>56.7</v>
      </c>
      <c r="HM59">
        <v>30.5</v>
      </c>
      <c r="HN59">
        <v>27.3369</v>
      </c>
      <c r="HO59">
        <v>62.8274</v>
      </c>
      <c r="HP59">
        <v>16.899</v>
      </c>
      <c r="HQ59">
        <v>1</v>
      </c>
      <c r="HR59">
        <v>0.206293</v>
      </c>
      <c r="HS59">
        <v>0.334172</v>
      </c>
      <c r="HT59">
        <v>20.2006</v>
      </c>
      <c r="HU59">
        <v>5.22852</v>
      </c>
      <c r="HV59">
        <v>11.974</v>
      </c>
      <c r="HW59">
        <v>4.97005</v>
      </c>
      <c r="HX59">
        <v>3.2897</v>
      </c>
      <c r="HY59">
        <v>9999</v>
      </c>
      <c r="HZ59">
        <v>9999</v>
      </c>
      <c r="IA59">
        <v>9999</v>
      </c>
      <c r="IB59">
        <v>17.5</v>
      </c>
      <c r="IC59">
        <v>4.97289</v>
      </c>
      <c r="ID59">
        <v>1.87714</v>
      </c>
      <c r="IE59">
        <v>1.8753</v>
      </c>
      <c r="IF59">
        <v>1.87805</v>
      </c>
      <c r="IG59">
        <v>1.87477</v>
      </c>
      <c r="IH59">
        <v>1.87836</v>
      </c>
      <c r="II59">
        <v>1.87546</v>
      </c>
      <c r="IJ59">
        <v>1.87665</v>
      </c>
      <c r="IK59">
        <v>0</v>
      </c>
      <c r="IL59">
        <v>0</v>
      </c>
      <c r="IM59">
        <v>0</v>
      </c>
      <c r="IN59">
        <v>0</v>
      </c>
      <c r="IO59" t="s">
        <v>441</v>
      </c>
      <c r="IP59" t="s">
        <v>442</v>
      </c>
      <c r="IQ59" t="s">
        <v>443</v>
      </c>
      <c r="IR59" t="s">
        <v>443</v>
      </c>
      <c r="IS59" t="s">
        <v>443</v>
      </c>
      <c r="IT59" t="s">
        <v>443</v>
      </c>
      <c r="IU59">
        <v>0</v>
      </c>
      <c r="IV59">
        <v>100</v>
      </c>
      <c r="IW59">
        <v>100</v>
      </c>
      <c r="IX59">
        <v>0.591</v>
      </c>
      <c r="IY59">
        <v>0.2096</v>
      </c>
      <c r="IZ59">
        <v>-0.1222274518627452</v>
      </c>
      <c r="JA59">
        <v>0.001328938755811441</v>
      </c>
      <c r="JB59">
        <v>-5.633165956792918E-07</v>
      </c>
      <c r="JC59">
        <v>2.510553891376428E-10</v>
      </c>
      <c r="JD59">
        <v>-0.04678033270444259</v>
      </c>
      <c r="JE59">
        <v>-0.0009625096320519332</v>
      </c>
      <c r="JF59">
        <v>0.0006953178313022573</v>
      </c>
      <c r="JG59">
        <v>-5.973937232829655E-06</v>
      </c>
      <c r="JH59">
        <v>1</v>
      </c>
      <c r="JI59">
        <v>2112</v>
      </c>
      <c r="JJ59">
        <v>1</v>
      </c>
      <c r="JK59">
        <v>26</v>
      </c>
      <c r="JL59">
        <v>201642.3</v>
      </c>
      <c r="JM59">
        <v>201642.2</v>
      </c>
      <c r="JN59">
        <v>1.68579</v>
      </c>
      <c r="JO59">
        <v>2.54761</v>
      </c>
      <c r="JP59">
        <v>1.39893</v>
      </c>
      <c r="JQ59">
        <v>2.33276</v>
      </c>
      <c r="JR59">
        <v>1.44897</v>
      </c>
      <c r="JS59">
        <v>2.47925</v>
      </c>
      <c r="JT59">
        <v>36.908</v>
      </c>
      <c r="JU59">
        <v>23.9824</v>
      </c>
      <c r="JV59">
        <v>18</v>
      </c>
      <c r="JW59">
        <v>477.178</v>
      </c>
      <c r="JX59">
        <v>460.454</v>
      </c>
      <c r="JY59">
        <v>27.217</v>
      </c>
      <c r="JZ59">
        <v>29.8502</v>
      </c>
      <c r="KA59">
        <v>30.0001</v>
      </c>
      <c r="KB59">
        <v>29.5181</v>
      </c>
      <c r="KC59">
        <v>29.5769</v>
      </c>
      <c r="KD59">
        <v>33.7469</v>
      </c>
      <c r="KE59">
        <v>30.0844</v>
      </c>
      <c r="KF59">
        <v>65.2056</v>
      </c>
      <c r="KG59">
        <v>27.1922</v>
      </c>
      <c r="KH59">
        <v>720.816</v>
      </c>
      <c r="KI59">
        <v>21.6311</v>
      </c>
      <c r="KJ59">
        <v>100.716</v>
      </c>
      <c r="KK59">
        <v>100.189</v>
      </c>
    </row>
    <row r="60" spans="1:297">
      <c r="A60">
        <v>44</v>
      </c>
      <c r="B60">
        <v>1759247122</v>
      </c>
      <c r="C60">
        <v>306.4000000953674</v>
      </c>
      <c r="D60" t="s">
        <v>531</v>
      </c>
      <c r="E60" t="s">
        <v>532</v>
      </c>
      <c r="F60">
        <v>5</v>
      </c>
      <c r="G60" t="s">
        <v>435</v>
      </c>
      <c r="H60" t="s">
        <v>436</v>
      </c>
      <c r="I60">
        <v>1759247114.214286</v>
      </c>
      <c r="J60">
        <f>(K60)/1000</f>
        <v>0</v>
      </c>
      <c r="K60">
        <f>IF(DP60, AN60, AH60)</f>
        <v>0</v>
      </c>
      <c r="L60">
        <f>IF(DP60, AI60, AG60)</f>
        <v>0</v>
      </c>
      <c r="M60">
        <f>DR60 - IF(AU60&gt;1, L60*DL60*100.0/(AW60), 0)</f>
        <v>0</v>
      </c>
      <c r="N60">
        <f>((T60-J60/2)*M60-L60)/(T60+J60/2)</f>
        <v>0</v>
      </c>
      <c r="O60">
        <f>N60*(DY60+DZ60)/1000.0</f>
        <v>0</v>
      </c>
      <c r="P60">
        <f>(DR60 - IF(AU60&gt;1, L60*DL60*100.0/(AW60), 0))*(DY60+DZ60)/1000.0</f>
        <v>0</v>
      </c>
      <c r="Q60">
        <f>2.0/((1/S60-1/R60)+SIGN(S60)*SQRT((1/S60-1/R60)*(1/S60-1/R60) + 4*DM60/((DM60+1)*(DM60+1))*(2*1/S60*1/R60-1/R60*1/R60)))</f>
        <v>0</v>
      </c>
      <c r="R60">
        <f>IF(LEFT(DN60,1)&lt;&gt;"0",IF(LEFT(DN60,1)="1",3.0,DO60),$D$5+$E$5*(EF60*DY60/($K$5*1000))+$F$5*(EF60*DY60/($K$5*1000))*MAX(MIN(DL60,$J$5),$I$5)*MAX(MIN(DL60,$J$5),$I$5)+$G$5*MAX(MIN(DL60,$J$5),$I$5)*(EF60*DY60/($K$5*1000))+$H$5*(EF60*DY60/($K$5*1000))*(EF60*DY60/($K$5*1000)))</f>
        <v>0</v>
      </c>
      <c r="S60">
        <f>J60*(1000-(1000*0.61365*exp(17.502*W60/(240.97+W60))/(DY60+DZ60)+DT60)/2)/(1000*0.61365*exp(17.502*W60/(240.97+W60))/(DY60+DZ60)-DT60)</f>
        <v>0</v>
      </c>
      <c r="T60">
        <f>1/((DM60+1)/(Q60/1.6)+1/(R60/1.37)) + DM60/((DM60+1)/(Q60/1.6) + DM60/(R60/1.37))</f>
        <v>0</v>
      </c>
      <c r="U60">
        <f>(DH60*DK60)</f>
        <v>0</v>
      </c>
      <c r="V60">
        <f>(EA60+(U60+2*0.95*5.67E-8*(((EA60+$B$7)+273)^4-(EA60+273)^4)-44100*J60)/(1.84*29.3*R60+8*0.95*5.67E-8*(EA60+273)^3))</f>
        <v>0</v>
      </c>
      <c r="W60">
        <f>($C$7*EB60+$D$7*EC60+$E$7*V60)</f>
        <v>0</v>
      </c>
      <c r="X60">
        <f>0.61365*exp(17.502*W60/(240.97+W60))</f>
        <v>0</v>
      </c>
      <c r="Y60">
        <f>(Z60/AA60*100)</f>
        <v>0</v>
      </c>
      <c r="Z60">
        <f>DT60*(DY60+DZ60)/1000</f>
        <v>0</v>
      </c>
      <c r="AA60">
        <f>0.61365*exp(17.502*EA60/(240.97+EA60))</f>
        <v>0</v>
      </c>
      <c r="AB60">
        <f>(X60-DT60*(DY60+DZ60)/1000)</f>
        <v>0</v>
      </c>
      <c r="AC60">
        <f>(-J60*44100)</f>
        <v>0</v>
      </c>
      <c r="AD60">
        <f>2*29.3*R60*0.92*(EA60-W60)</f>
        <v>0</v>
      </c>
      <c r="AE60">
        <f>2*0.95*5.67E-8*(((EA60+$B$7)+273)^4-(W60+273)^4)</f>
        <v>0</v>
      </c>
      <c r="AF60">
        <f>U60+AE60+AC60+AD60</f>
        <v>0</v>
      </c>
      <c r="AG60">
        <f>DX60*AU60*(DS60-DR60*(1000-AU60*DU60)/(1000-AU60*DT60))/(100*DL60)</f>
        <v>0</v>
      </c>
      <c r="AH60">
        <f>1000*DX60*AU60*(DT60-DU60)/(100*DL60*(1000-AU60*DT60))</f>
        <v>0</v>
      </c>
      <c r="AI60">
        <f>(AJ60 - AK60 - DY60*1E3/(8.314*(EA60+273.15)) * AM60/DX60 * AL60) * DX60/(100*DL60) * (1000 - DU60)/1000</f>
        <v>0</v>
      </c>
      <c r="AJ60">
        <v>722.8607881617536</v>
      </c>
      <c r="AK60">
        <v>701.2241272727269</v>
      </c>
      <c r="AL60">
        <v>3.425168122960857</v>
      </c>
      <c r="AM60">
        <v>65.48348601443384</v>
      </c>
      <c r="AN60">
        <f>(AP60 - AO60 + DY60*1E3/(8.314*(EA60+273.15)) * AR60/DX60 * AQ60) * DX60/(100*DL60) * 1000/(1000 - AP60)</f>
        <v>0</v>
      </c>
      <c r="AO60">
        <v>21.60654114752329</v>
      </c>
      <c r="AP60">
        <v>22.43708848484848</v>
      </c>
      <c r="AQ60">
        <v>2.665161318127303E-05</v>
      </c>
      <c r="AR60">
        <v>121.2419949412862</v>
      </c>
      <c r="AS60">
        <v>4</v>
      </c>
      <c r="AT60">
        <v>1</v>
      </c>
      <c r="AU60">
        <f>IF(AS60*$H$13&gt;=AW60,1.0,(AW60/(AW60-AS60*$H$13)))</f>
        <v>0</v>
      </c>
      <c r="AV60">
        <f>(AU60-1)*100</f>
        <v>0</v>
      </c>
      <c r="AW60">
        <f>MAX(0,($B$13+$C$13*EF60)/(1+$D$13*EF60)*DY60/(EA60+273)*$E$13)</f>
        <v>0</v>
      </c>
      <c r="AX60" t="s">
        <v>437</v>
      </c>
      <c r="AY60" t="s">
        <v>437</v>
      </c>
      <c r="AZ60">
        <v>0</v>
      </c>
      <c r="BA60">
        <v>0</v>
      </c>
      <c r="BB60">
        <f>1-AZ60/BA60</f>
        <v>0</v>
      </c>
      <c r="BC60">
        <v>0</v>
      </c>
      <c r="BD60" t="s">
        <v>437</v>
      </c>
      <c r="BE60" t="s">
        <v>437</v>
      </c>
      <c r="BF60">
        <v>0</v>
      </c>
      <c r="BG60">
        <v>0</v>
      </c>
      <c r="BH60">
        <f>1-BF60/BG60</f>
        <v>0</v>
      </c>
      <c r="BI60">
        <v>0.5</v>
      </c>
      <c r="BJ60">
        <f>DI60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437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DH60">
        <f>$B$11*EG60+$C$11*EH60+$F$11*ES60*(1-EV60)</f>
        <v>0</v>
      </c>
      <c r="DI60">
        <f>DH60*DJ60</f>
        <v>0</v>
      </c>
      <c r="DJ60">
        <f>($B$11*$D$9+$C$11*$D$9+$F$11*((FF60+EX60)/MAX(FF60+EX60+FG60, 0.1)*$I$9+FG60/MAX(FF60+EX60+FG60, 0.1)*$J$9))/($B$11+$C$11+$F$11)</f>
        <v>0</v>
      </c>
      <c r="DK60">
        <f>($B$11*$K$9+$C$11*$K$9+$F$11*((FF60+EX60)/MAX(FF60+EX60+FG60, 0.1)*$P$9+FG60/MAX(FF60+EX60+FG60, 0.1)*$Q$9))/($B$11+$C$11+$F$11)</f>
        <v>0</v>
      </c>
      <c r="DL60">
        <v>1.91</v>
      </c>
      <c r="DM60">
        <v>0.5</v>
      </c>
      <c r="DN60" t="s">
        <v>438</v>
      </c>
      <c r="DO60">
        <v>2</v>
      </c>
      <c r="DP60" t="b">
        <v>1</v>
      </c>
      <c r="DQ60">
        <v>1759247114.214286</v>
      </c>
      <c r="DR60">
        <v>661.13675</v>
      </c>
      <c r="DS60">
        <v>691.5208928571428</v>
      </c>
      <c r="DT60">
        <v>22.43308214285714</v>
      </c>
      <c r="DU60">
        <v>21.56106071428572</v>
      </c>
      <c r="DV60">
        <v>660.554642857143</v>
      </c>
      <c r="DW60">
        <v>22.22341428571429</v>
      </c>
      <c r="DX60">
        <v>500.0818214285713</v>
      </c>
      <c r="DY60">
        <v>90.92729642857144</v>
      </c>
      <c r="DZ60">
        <v>0.05324709642857142</v>
      </c>
      <c r="EA60">
        <v>29.32999285714286</v>
      </c>
      <c r="EB60">
        <v>30.02015714285715</v>
      </c>
      <c r="EC60">
        <v>999.9000000000002</v>
      </c>
      <c r="ED60">
        <v>0</v>
      </c>
      <c r="EE60">
        <v>0</v>
      </c>
      <c r="EF60">
        <v>10015.93214285714</v>
      </c>
      <c r="EG60">
        <v>0</v>
      </c>
      <c r="EH60">
        <v>12.1913</v>
      </c>
      <c r="EI60">
        <v>-30.38420714285715</v>
      </c>
      <c r="EJ60">
        <v>676.3083214285716</v>
      </c>
      <c r="EK60">
        <v>706.7598928571427</v>
      </c>
      <c r="EL60">
        <v>0.8720233214285714</v>
      </c>
      <c r="EM60">
        <v>691.5208928571428</v>
      </c>
      <c r="EN60">
        <v>21.56106071428572</v>
      </c>
      <c r="EO60">
        <v>2.039778928571429</v>
      </c>
      <c r="EP60">
        <v>1.960488928571429</v>
      </c>
      <c r="EQ60">
        <v>17.75655</v>
      </c>
      <c r="ER60">
        <v>17.12876071428571</v>
      </c>
      <c r="ES60">
        <v>1999.993571428571</v>
      </c>
      <c r="ET60">
        <v>0.9800008928571428</v>
      </c>
      <c r="EU60">
        <v>0.01999906071428572</v>
      </c>
      <c r="EV60">
        <v>0</v>
      </c>
      <c r="EW60">
        <v>205.8295714285715</v>
      </c>
      <c r="EX60">
        <v>5.000560000000001</v>
      </c>
      <c r="EY60">
        <v>4304.704285714285</v>
      </c>
      <c r="EZ60">
        <v>17294.82142857143</v>
      </c>
      <c r="FA60">
        <v>42.18699999999999</v>
      </c>
      <c r="FB60">
        <v>42.5</v>
      </c>
      <c r="FC60">
        <v>42</v>
      </c>
      <c r="FD60">
        <v>41.46625</v>
      </c>
      <c r="FE60">
        <v>42.81199999999998</v>
      </c>
      <c r="FF60">
        <v>1955.093571428571</v>
      </c>
      <c r="FG60">
        <v>39.9</v>
      </c>
      <c r="FH60">
        <v>0</v>
      </c>
      <c r="FI60">
        <v>1759247135.8</v>
      </c>
      <c r="FJ60">
        <v>0</v>
      </c>
      <c r="FK60">
        <v>205.82404</v>
      </c>
      <c r="FL60">
        <v>-0.1985384680437791</v>
      </c>
      <c r="FM60">
        <v>-16.03461537243355</v>
      </c>
      <c r="FN60">
        <v>4304.6948</v>
      </c>
      <c r="FO60">
        <v>15</v>
      </c>
      <c r="FP60">
        <v>0</v>
      </c>
      <c r="FQ60" t="s">
        <v>439</v>
      </c>
      <c r="FR60">
        <v>1747148579.5</v>
      </c>
      <c r="FS60">
        <v>1747148584.5</v>
      </c>
      <c r="FT60">
        <v>0</v>
      </c>
      <c r="FU60">
        <v>0.162</v>
      </c>
      <c r="FV60">
        <v>-0.001</v>
      </c>
      <c r="FW60">
        <v>0.139</v>
      </c>
      <c r="FX60">
        <v>0.058</v>
      </c>
      <c r="FY60">
        <v>420</v>
      </c>
      <c r="FZ60">
        <v>16</v>
      </c>
      <c r="GA60">
        <v>0.19</v>
      </c>
      <c r="GB60">
        <v>0.02</v>
      </c>
      <c r="GC60">
        <v>-30.37122195121951</v>
      </c>
      <c r="GD60">
        <v>-0.4334153310104739</v>
      </c>
      <c r="GE60">
        <v>0.06265702815072348</v>
      </c>
      <c r="GF60">
        <v>1</v>
      </c>
      <c r="GG60">
        <v>205.8766470588235</v>
      </c>
      <c r="GH60">
        <v>-0.9923605795517483</v>
      </c>
      <c r="GI60">
        <v>0.2368972080823903</v>
      </c>
      <c r="GJ60">
        <v>1</v>
      </c>
      <c r="GK60">
        <v>0.8891455609756096</v>
      </c>
      <c r="GL60">
        <v>-0.4004023902439011</v>
      </c>
      <c r="GM60">
        <v>0.04274552155007288</v>
      </c>
      <c r="GN60">
        <v>0</v>
      </c>
      <c r="GO60">
        <v>2</v>
      </c>
      <c r="GP60">
        <v>3</v>
      </c>
      <c r="GQ60" t="s">
        <v>446</v>
      </c>
      <c r="GR60">
        <v>3.12699</v>
      </c>
      <c r="GS60">
        <v>2.7309</v>
      </c>
      <c r="GT60">
        <v>0.122414</v>
      </c>
      <c r="GU60">
        <v>0.126922</v>
      </c>
      <c r="GV60">
        <v>0.102401</v>
      </c>
      <c r="GW60">
        <v>0.100284</v>
      </c>
      <c r="GX60">
        <v>26257</v>
      </c>
      <c r="GY60">
        <v>25370.4</v>
      </c>
      <c r="GZ60">
        <v>30463.8</v>
      </c>
      <c r="HA60">
        <v>29316.9</v>
      </c>
      <c r="HB60">
        <v>37743.3</v>
      </c>
      <c r="HC60">
        <v>34699.8</v>
      </c>
      <c r="HD60">
        <v>46604.8</v>
      </c>
      <c r="HE60">
        <v>43553.1</v>
      </c>
      <c r="HF60">
        <v>1.81288</v>
      </c>
      <c r="HG60">
        <v>1.836</v>
      </c>
      <c r="HH60">
        <v>0.106789</v>
      </c>
      <c r="HI60">
        <v>0</v>
      </c>
      <c r="HJ60">
        <v>28.2858</v>
      </c>
      <c r="HK60">
        <v>999.9</v>
      </c>
      <c r="HL60">
        <v>56.7</v>
      </c>
      <c r="HM60">
        <v>30.5</v>
      </c>
      <c r="HN60">
        <v>27.3412</v>
      </c>
      <c r="HO60">
        <v>62.5674</v>
      </c>
      <c r="HP60">
        <v>17.1074</v>
      </c>
      <c r="HQ60">
        <v>1</v>
      </c>
      <c r="HR60">
        <v>0.206291</v>
      </c>
      <c r="HS60">
        <v>0.382533</v>
      </c>
      <c r="HT60">
        <v>20.2003</v>
      </c>
      <c r="HU60">
        <v>5.22642</v>
      </c>
      <c r="HV60">
        <v>11.974</v>
      </c>
      <c r="HW60">
        <v>4.96965</v>
      </c>
      <c r="HX60">
        <v>3.2895</v>
      </c>
      <c r="HY60">
        <v>9999</v>
      </c>
      <c r="HZ60">
        <v>9999</v>
      </c>
      <c r="IA60">
        <v>9999</v>
      </c>
      <c r="IB60">
        <v>17.5</v>
      </c>
      <c r="IC60">
        <v>4.97285</v>
      </c>
      <c r="ID60">
        <v>1.87714</v>
      </c>
      <c r="IE60">
        <v>1.8753</v>
      </c>
      <c r="IF60">
        <v>1.87805</v>
      </c>
      <c r="IG60">
        <v>1.87478</v>
      </c>
      <c r="IH60">
        <v>1.87836</v>
      </c>
      <c r="II60">
        <v>1.87546</v>
      </c>
      <c r="IJ60">
        <v>1.87665</v>
      </c>
      <c r="IK60">
        <v>0</v>
      </c>
      <c r="IL60">
        <v>0</v>
      </c>
      <c r="IM60">
        <v>0</v>
      </c>
      <c r="IN60">
        <v>0</v>
      </c>
      <c r="IO60" t="s">
        <v>441</v>
      </c>
      <c r="IP60" t="s">
        <v>442</v>
      </c>
      <c r="IQ60" t="s">
        <v>443</v>
      </c>
      <c r="IR60" t="s">
        <v>443</v>
      </c>
      <c r="IS60" t="s">
        <v>443</v>
      </c>
      <c r="IT60" t="s">
        <v>443</v>
      </c>
      <c r="IU60">
        <v>0</v>
      </c>
      <c r="IV60">
        <v>100</v>
      </c>
      <c r="IW60">
        <v>100</v>
      </c>
      <c r="IX60">
        <v>0.606</v>
      </c>
      <c r="IY60">
        <v>0.2098</v>
      </c>
      <c r="IZ60">
        <v>-0.1222274518627452</v>
      </c>
      <c r="JA60">
        <v>0.001328938755811441</v>
      </c>
      <c r="JB60">
        <v>-5.633165956792918E-07</v>
      </c>
      <c r="JC60">
        <v>2.510553891376428E-10</v>
      </c>
      <c r="JD60">
        <v>-0.04678033270444259</v>
      </c>
      <c r="JE60">
        <v>-0.0009625096320519332</v>
      </c>
      <c r="JF60">
        <v>0.0006953178313022573</v>
      </c>
      <c r="JG60">
        <v>-5.973937232829655E-06</v>
      </c>
      <c r="JH60">
        <v>1</v>
      </c>
      <c r="JI60">
        <v>2112</v>
      </c>
      <c r="JJ60">
        <v>1</v>
      </c>
      <c r="JK60">
        <v>26</v>
      </c>
      <c r="JL60">
        <v>201642.4</v>
      </c>
      <c r="JM60">
        <v>201642.3</v>
      </c>
      <c r="JN60">
        <v>1.71753</v>
      </c>
      <c r="JO60">
        <v>2.53784</v>
      </c>
      <c r="JP60">
        <v>1.39893</v>
      </c>
      <c r="JQ60">
        <v>2.33276</v>
      </c>
      <c r="JR60">
        <v>1.44897</v>
      </c>
      <c r="JS60">
        <v>2.51587</v>
      </c>
      <c r="JT60">
        <v>36.908</v>
      </c>
      <c r="JU60">
        <v>23.9912</v>
      </c>
      <c r="JV60">
        <v>18</v>
      </c>
      <c r="JW60">
        <v>477.041</v>
      </c>
      <c r="JX60">
        <v>461.246</v>
      </c>
      <c r="JY60">
        <v>27.1985</v>
      </c>
      <c r="JZ60">
        <v>29.849</v>
      </c>
      <c r="KA60">
        <v>30.0001</v>
      </c>
      <c r="KB60">
        <v>29.5181</v>
      </c>
      <c r="KC60">
        <v>29.5769</v>
      </c>
      <c r="KD60">
        <v>34.4045</v>
      </c>
      <c r="KE60">
        <v>30.0844</v>
      </c>
      <c r="KF60">
        <v>65.2056</v>
      </c>
      <c r="KG60">
        <v>27.1595</v>
      </c>
      <c r="KH60">
        <v>740.85</v>
      </c>
      <c r="KI60">
        <v>21.6369</v>
      </c>
      <c r="KJ60">
        <v>100.715</v>
      </c>
      <c r="KK60">
        <v>100.189</v>
      </c>
    </row>
    <row r="61" spans="1:297">
      <c r="A61">
        <v>45</v>
      </c>
      <c r="B61">
        <v>1759247127</v>
      </c>
      <c r="C61">
        <v>311.4000000953674</v>
      </c>
      <c r="D61" t="s">
        <v>533</v>
      </c>
      <c r="E61" t="s">
        <v>534</v>
      </c>
      <c r="F61">
        <v>5</v>
      </c>
      <c r="G61" t="s">
        <v>435</v>
      </c>
      <c r="H61" t="s">
        <v>436</v>
      </c>
      <c r="I61">
        <v>1759247119.5</v>
      </c>
      <c r="J61">
        <f>(K61)/1000</f>
        <v>0</v>
      </c>
      <c r="K61">
        <f>IF(DP61, AN61, AH61)</f>
        <v>0</v>
      </c>
      <c r="L61">
        <f>IF(DP61, AI61, AG61)</f>
        <v>0</v>
      </c>
      <c r="M61">
        <f>DR61 - IF(AU61&gt;1, L61*DL61*100.0/(AW61), 0)</f>
        <v>0</v>
      </c>
      <c r="N61">
        <f>((T61-J61/2)*M61-L61)/(T61+J61/2)</f>
        <v>0</v>
      </c>
      <c r="O61">
        <f>N61*(DY61+DZ61)/1000.0</f>
        <v>0</v>
      </c>
      <c r="P61">
        <f>(DR61 - IF(AU61&gt;1, L61*DL61*100.0/(AW61), 0))*(DY61+DZ61)/1000.0</f>
        <v>0</v>
      </c>
      <c r="Q61">
        <f>2.0/((1/S61-1/R61)+SIGN(S61)*SQRT((1/S61-1/R61)*(1/S61-1/R61) + 4*DM61/((DM61+1)*(DM61+1))*(2*1/S61*1/R61-1/R61*1/R61)))</f>
        <v>0</v>
      </c>
      <c r="R61">
        <f>IF(LEFT(DN61,1)&lt;&gt;"0",IF(LEFT(DN61,1)="1",3.0,DO61),$D$5+$E$5*(EF61*DY61/($K$5*1000))+$F$5*(EF61*DY61/($K$5*1000))*MAX(MIN(DL61,$J$5),$I$5)*MAX(MIN(DL61,$J$5),$I$5)+$G$5*MAX(MIN(DL61,$J$5),$I$5)*(EF61*DY61/($K$5*1000))+$H$5*(EF61*DY61/($K$5*1000))*(EF61*DY61/($K$5*1000)))</f>
        <v>0</v>
      </c>
      <c r="S61">
        <f>J61*(1000-(1000*0.61365*exp(17.502*W61/(240.97+W61))/(DY61+DZ61)+DT61)/2)/(1000*0.61365*exp(17.502*W61/(240.97+W61))/(DY61+DZ61)-DT61)</f>
        <v>0</v>
      </c>
      <c r="T61">
        <f>1/((DM61+1)/(Q61/1.6)+1/(R61/1.37)) + DM61/((DM61+1)/(Q61/1.6) + DM61/(R61/1.37))</f>
        <v>0</v>
      </c>
      <c r="U61">
        <f>(DH61*DK61)</f>
        <v>0</v>
      </c>
      <c r="V61">
        <f>(EA61+(U61+2*0.95*5.67E-8*(((EA61+$B$7)+273)^4-(EA61+273)^4)-44100*J61)/(1.84*29.3*R61+8*0.95*5.67E-8*(EA61+273)^3))</f>
        <v>0</v>
      </c>
      <c r="W61">
        <f>($C$7*EB61+$D$7*EC61+$E$7*V61)</f>
        <v>0</v>
      </c>
      <c r="X61">
        <f>0.61365*exp(17.502*W61/(240.97+W61))</f>
        <v>0</v>
      </c>
      <c r="Y61">
        <f>(Z61/AA61*100)</f>
        <v>0</v>
      </c>
      <c r="Z61">
        <f>DT61*(DY61+DZ61)/1000</f>
        <v>0</v>
      </c>
      <c r="AA61">
        <f>0.61365*exp(17.502*EA61/(240.97+EA61))</f>
        <v>0</v>
      </c>
      <c r="AB61">
        <f>(X61-DT61*(DY61+DZ61)/1000)</f>
        <v>0</v>
      </c>
      <c r="AC61">
        <f>(-J61*44100)</f>
        <v>0</v>
      </c>
      <c r="AD61">
        <f>2*29.3*R61*0.92*(EA61-W61)</f>
        <v>0</v>
      </c>
      <c r="AE61">
        <f>2*0.95*5.67E-8*(((EA61+$B$7)+273)^4-(W61+273)^4)</f>
        <v>0</v>
      </c>
      <c r="AF61">
        <f>U61+AE61+AC61+AD61</f>
        <v>0</v>
      </c>
      <c r="AG61">
        <f>DX61*AU61*(DS61-DR61*(1000-AU61*DU61)/(1000-AU61*DT61))/(100*DL61)</f>
        <v>0</v>
      </c>
      <c r="AH61">
        <f>1000*DX61*AU61*(DT61-DU61)/(100*DL61*(1000-AU61*DT61))</f>
        <v>0</v>
      </c>
      <c r="AI61">
        <f>(AJ61 - AK61 - DY61*1E3/(8.314*(EA61+273.15)) * AM61/DX61 * AL61) * DX61/(100*DL61) * (1000 - DU61)/1000</f>
        <v>0</v>
      </c>
      <c r="AJ61">
        <v>740.1060498550073</v>
      </c>
      <c r="AK61">
        <v>718.4387575757573</v>
      </c>
      <c r="AL61">
        <v>3.439584659465404</v>
      </c>
      <c r="AM61">
        <v>65.48348601443384</v>
      </c>
      <c r="AN61">
        <f>(AP61 - AO61 + DY61*1E3/(8.314*(EA61+273.15)) * AR61/DX61 * AQ61) * DX61/(100*DL61) * 1000/(1000 - AP61)</f>
        <v>0</v>
      </c>
      <c r="AO61">
        <v>21.60951884127286</v>
      </c>
      <c r="AP61">
        <v>22.43946303030303</v>
      </c>
      <c r="AQ61">
        <v>4.963782119159611E-06</v>
      </c>
      <c r="AR61">
        <v>121.2419949412862</v>
      </c>
      <c r="AS61">
        <v>4</v>
      </c>
      <c r="AT61">
        <v>1</v>
      </c>
      <c r="AU61">
        <f>IF(AS61*$H$13&gt;=AW61,1.0,(AW61/(AW61-AS61*$H$13)))</f>
        <v>0</v>
      </c>
      <c r="AV61">
        <f>(AU61-1)*100</f>
        <v>0</v>
      </c>
      <c r="AW61">
        <f>MAX(0,($B$13+$C$13*EF61)/(1+$D$13*EF61)*DY61/(EA61+273)*$E$13)</f>
        <v>0</v>
      </c>
      <c r="AX61" t="s">
        <v>437</v>
      </c>
      <c r="AY61" t="s">
        <v>437</v>
      </c>
      <c r="AZ61">
        <v>0</v>
      </c>
      <c r="BA61">
        <v>0</v>
      </c>
      <c r="BB61">
        <f>1-AZ61/BA61</f>
        <v>0</v>
      </c>
      <c r="BC61">
        <v>0</v>
      </c>
      <c r="BD61" t="s">
        <v>437</v>
      </c>
      <c r="BE61" t="s">
        <v>437</v>
      </c>
      <c r="BF61">
        <v>0</v>
      </c>
      <c r="BG61">
        <v>0</v>
      </c>
      <c r="BH61">
        <f>1-BF61/BG61</f>
        <v>0</v>
      </c>
      <c r="BI61">
        <v>0.5</v>
      </c>
      <c r="BJ61">
        <f>DI61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437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DH61">
        <f>$B$11*EG61+$C$11*EH61+$F$11*ES61*(1-EV61)</f>
        <v>0</v>
      </c>
      <c r="DI61">
        <f>DH61*DJ61</f>
        <v>0</v>
      </c>
      <c r="DJ61">
        <f>($B$11*$D$9+$C$11*$D$9+$F$11*((FF61+EX61)/MAX(FF61+EX61+FG61, 0.1)*$I$9+FG61/MAX(FF61+EX61+FG61, 0.1)*$J$9))/($B$11+$C$11+$F$11)</f>
        <v>0</v>
      </c>
      <c r="DK61">
        <f>($B$11*$K$9+$C$11*$K$9+$F$11*((FF61+EX61)/MAX(FF61+EX61+FG61, 0.1)*$P$9+FG61/MAX(FF61+EX61+FG61, 0.1)*$Q$9))/($B$11+$C$11+$F$11)</f>
        <v>0</v>
      </c>
      <c r="DL61">
        <v>1.91</v>
      </c>
      <c r="DM61">
        <v>0.5</v>
      </c>
      <c r="DN61" t="s">
        <v>438</v>
      </c>
      <c r="DO61">
        <v>2</v>
      </c>
      <c r="DP61" t="b">
        <v>1</v>
      </c>
      <c r="DQ61">
        <v>1759247119.5</v>
      </c>
      <c r="DR61">
        <v>678.8425925925925</v>
      </c>
      <c r="DS61">
        <v>709.2704074074073</v>
      </c>
      <c r="DT61">
        <v>22.43266666666667</v>
      </c>
      <c r="DU61">
        <v>21.59331851851852</v>
      </c>
      <c r="DV61">
        <v>678.2442592592591</v>
      </c>
      <c r="DW61">
        <v>22.2230074074074</v>
      </c>
      <c r="DX61">
        <v>500.0223333333334</v>
      </c>
      <c r="DY61">
        <v>90.92738888888888</v>
      </c>
      <c r="DZ61">
        <v>0.05327725925925925</v>
      </c>
      <c r="EA61">
        <v>29.33161111111111</v>
      </c>
      <c r="EB61">
        <v>30.02472592592592</v>
      </c>
      <c r="EC61">
        <v>999.9000000000001</v>
      </c>
      <c r="ED61">
        <v>0</v>
      </c>
      <c r="EE61">
        <v>0</v>
      </c>
      <c r="EF61">
        <v>9996.059259259258</v>
      </c>
      <c r="EG61">
        <v>0</v>
      </c>
      <c r="EH61">
        <v>12.1913</v>
      </c>
      <c r="EI61">
        <v>-30.42788148148148</v>
      </c>
      <c r="EJ61">
        <v>694.4204074074073</v>
      </c>
      <c r="EK61">
        <v>724.9241111111112</v>
      </c>
      <c r="EL61">
        <v>0.8393484444444446</v>
      </c>
      <c r="EM61">
        <v>709.2704074074073</v>
      </c>
      <c r="EN61">
        <v>21.59331851851852</v>
      </c>
      <c r="EO61">
        <v>2.039742962962963</v>
      </c>
      <c r="EP61">
        <v>1.963424074074074</v>
      </c>
      <c r="EQ61">
        <v>17.75627407407407</v>
      </c>
      <c r="ER61">
        <v>17.15240370370371</v>
      </c>
      <c r="ES61">
        <v>1999.991481481482</v>
      </c>
      <c r="ET61">
        <v>0.9800008148148146</v>
      </c>
      <c r="EU61">
        <v>0.01999911481481482</v>
      </c>
      <c r="EV61">
        <v>0</v>
      </c>
      <c r="EW61">
        <v>205.7705925925926</v>
      </c>
      <c r="EX61">
        <v>5.000560000000001</v>
      </c>
      <c r="EY61">
        <v>4303.367407407407</v>
      </c>
      <c r="EZ61">
        <v>17294.8037037037</v>
      </c>
      <c r="FA61">
        <v>42.18699999999999</v>
      </c>
      <c r="FB61">
        <v>42.5</v>
      </c>
      <c r="FC61">
        <v>42</v>
      </c>
      <c r="FD61">
        <v>41.45333333333333</v>
      </c>
      <c r="FE61">
        <v>42.81199999999998</v>
      </c>
      <c r="FF61">
        <v>1955.091481481481</v>
      </c>
      <c r="FG61">
        <v>39.9</v>
      </c>
      <c r="FH61">
        <v>0</v>
      </c>
      <c r="FI61">
        <v>1759247141.2</v>
      </c>
      <c r="FJ61">
        <v>0</v>
      </c>
      <c r="FK61">
        <v>205.7686923076923</v>
      </c>
      <c r="FL61">
        <v>-0.2422564155395745</v>
      </c>
      <c r="FM61">
        <v>-14.23521368900181</v>
      </c>
      <c r="FN61">
        <v>4303.377692307692</v>
      </c>
      <c r="FO61">
        <v>15</v>
      </c>
      <c r="FP61">
        <v>0</v>
      </c>
      <c r="FQ61" t="s">
        <v>439</v>
      </c>
      <c r="FR61">
        <v>1747148579.5</v>
      </c>
      <c r="FS61">
        <v>1747148584.5</v>
      </c>
      <c r="FT61">
        <v>0</v>
      </c>
      <c r="FU61">
        <v>0.162</v>
      </c>
      <c r="FV61">
        <v>-0.001</v>
      </c>
      <c r="FW61">
        <v>0.139</v>
      </c>
      <c r="FX61">
        <v>0.058</v>
      </c>
      <c r="FY61">
        <v>420</v>
      </c>
      <c r="FZ61">
        <v>16</v>
      </c>
      <c r="GA61">
        <v>0.19</v>
      </c>
      <c r="GB61">
        <v>0.02</v>
      </c>
      <c r="GC61">
        <v>-30.40672499999999</v>
      </c>
      <c r="GD61">
        <v>-0.5696037523451759</v>
      </c>
      <c r="GE61">
        <v>0.08509881241827037</v>
      </c>
      <c r="GF61">
        <v>0</v>
      </c>
      <c r="GG61">
        <v>205.8030588235294</v>
      </c>
      <c r="GH61">
        <v>-0.3341482081607415</v>
      </c>
      <c r="GI61">
        <v>0.1935874845821674</v>
      </c>
      <c r="GJ61">
        <v>1</v>
      </c>
      <c r="GK61">
        <v>0.8614163500000001</v>
      </c>
      <c r="GL61">
        <v>-0.3696130581613539</v>
      </c>
      <c r="GM61">
        <v>0.040094480686592</v>
      </c>
      <c r="GN61">
        <v>0</v>
      </c>
      <c r="GO61">
        <v>1</v>
      </c>
      <c r="GP61">
        <v>3</v>
      </c>
      <c r="GQ61" t="s">
        <v>463</v>
      </c>
      <c r="GR61">
        <v>3.12697</v>
      </c>
      <c r="GS61">
        <v>2.73095</v>
      </c>
      <c r="GT61">
        <v>0.124437</v>
      </c>
      <c r="GU61">
        <v>0.128902</v>
      </c>
      <c r="GV61">
        <v>0.102399</v>
      </c>
      <c r="GW61">
        <v>0.100293</v>
      </c>
      <c r="GX61">
        <v>26197.2</v>
      </c>
      <c r="GY61">
        <v>25313</v>
      </c>
      <c r="GZ61">
        <v>30464.7</v>
      </c>
      <c r="HA61">
        <v>29317.1</v>
      </c>
      <c r="HB61">
        <v>37744.7</v>
      </c>
      <c r="HC61">
        <v>34699.9</v>
      </c>
      <c r="HD61">
        <v>46606.3</v>
      </c>
      <c r="HE61">
        <v>43553.5</v>
      </c>
      <c r="HF61">
        <v>1.81317</v>
      </c>
      <c r="HG61">
        <v>1.83568</v>
      </c>
      <c r="HH61">
        <v>0.106789</v>
      </c>
      <c r="HI61">
        <v>0</v>
      </c>
      <c r="HJ61">
        <v>28.2882</v>
      </c>
      <c r="HK61">
        <v>999.9</v>
      </c>
      <c r="HL61">
        <v>56.7</v>
      </c>
      <c r="HM61">
        <v>30.5</v>
      </c>
      <c r="HN61">
        <v>27.3402</v>
      </c>
      <c r="HO61">
        <v>63.0574</v>
      </c>
      <c r="HP61">
        <v>17.1234</v>
      </c>
      <c r="HQ61">
        <v>1</v>
      </c>
      <c r="HR61">
        <v>0.20622</v>
      </c>
      <c r="HS61">
        <v>0.454164</v>
      </c>
      <c r="HT61">
        <v>20.2002</v>
      </c>
      <c r="HU61">
        <v>5.22687</v>
      </c>
      <c r="HV61">
        <v>11.974</v>
      </c>
      <c r="HW61">
        <v>4.96995</v>
      </c>
      <c r="HX61">
        <v>3.28958</v>
      </c>
      <c r="HY61">
        <v>9999</v>
      </c>
      <c r="HZ61">
        <v>9999</v>
      </c>
      <c r="IA61">
        <v>9999</v>
      </c>
      <c r="IB61">
        <v>17.5</v>
      </c>
      <c r="IC61">
        <v>4.9729</v>
      </c>
      <c r="ID61">
        <v>1.87714</v>
      </c>
      <c r="IE61">
        <v>1.87531</v>
      </c>
      <c r="IF61">
        <v>1.87805</v>
      </c>
      <c r="IG61">
        <v>1.87483</v>
      </c>
      <c r="IH61">
        <v>1.87837</v>
      </c>
      <c r="II61">
        <v>1.87546</v>
      </c>
      <c r="IJ61">
        <v>1.87667</v>
      </c>
      <c r="IK61">
        <v>0</v>
      </c>
      <c r="IL61">
        <v>0</v>
      </c>
      <c r="IM61">
        <v>0</v>
      </c>
      <c r="IN61">
        <v>0</v>
      </c>
      <c r="IO61" t="s">
        <v>441</v>
      </c>
      <c r="IP61" t="s">
        <v>442</v>
      </c>
      <c r="IQ61" t="s">
        <v>443</v>
      </c>
      <c r="IR61" t="s">
        <v>443</v>
      </c>
      <c r="IS61" t="s">
        <v>443</v>
      </c>
      <c r="IT61" t="s">
        <v>443</v>
      </c>
      <c r="IU61">
        <v>0</v>
      </c>
      <c r="IV61">
        <v>100</v>
      </c>
      <c r="IW61">
        <v>100</v>
      </c>
      <c r="IX61">
        <v>0.622</v>
      </c>
      <c r="IY61">
        <v>0.2098</v>
      </c>
      <c r="IZ61">
        <v>-0.1222274518627452</v>
      </c>
      <c r="JA61">
        <v>0.001328938755811441</v>
      </c>
      <c r="JB61">
        <v>-5.633165956792918E-07</v>
      </c>
      <c r="JC61">
        <v>2.510553891376428E-10</v>
      </c>
      <c r="JD61">
        <v>-0.04678033270444259</v>
      </c>
      <c r="JE61">
        <v>-0.0009625096320519332</v>
      </c>
      <c r="JF61">
        <v>0.0006953178313022573</v>
      </c>
      <c r="JG61">
        <v>-5.973937232829655E-06</v>
      </c>
      <c r="JH61">
        <v>1</v>
      </c>
      <c r="JI61">
        <v>2112</v>
      </c>
      <c r="JJ61">
        <v>1</v>
      </c>
      <c r="JK61">
        <v>26</v>
      </c>
      <c r="JL61">
        <v>201642.5</v>
      </c>
      <c r="JM61">
        <v>201642.4</v>
      </c>
      <c r="JN61">
        <v>1.74805</v>
      </c>
      <c r="JO61">
        <v>2.53784</v>
      </c>
      <c r="JP61">
        <v>1.39893</v>
      </c>
      <c r="JQ61">
        <v>2.33276</v>
      </c>
      <c r="JR61">
        <v>1.44897</v>
      </c>
      <c r="JS61">
        <v>2.59399</v>
      </c>
      <c r="JT61">
        <v>36.9317</v>
      </c>
      <c r="JU61">
        <v>23.9999</v>
      </c>
      <c r="JV61">
        <v>18</v>
      </c>
      <c r="JW61">
        <v>477.205</v>
      </c>
      <c r="JX61">
        <v>461.036</v>
      </c>
      <c r="JY61">
        <v>27.168</v>
      </c>
      <c r="JZ61">
        <v>29.849</v>
      </c>
      <c r="KA61">
        <v>30.0001</v>
      </c>
      <c r="KB61">
        <v>29.5181</v>
      </c>
      <c r="KC61">
        <v>29.5769</v>
      </c>
      <c r="KD61">
        <v>35.0085</v>
      </c>
      <c r="KE61">
        <v>30.0844</v>
      </c>
      <c r="KF61">
        <v>65.2056</v>
      </c>
      <c r="KG61">
        <v>27.1365</v>
      </c>
      <c r="KH61">
        <v>754.208</v>
      </c>
      <c r="KI61">
        <v>21.6519</v>
      </c>
      <c r="KJ61">
        <v>100.718</v>
      </c>
      <c r="KK61">
        <v>100.19</v>
      </c>
    </row>
    <row r="62" spans="1:297">
      <c r="A62">
        <v>46</v>
      </c>
      <c r="B62">
        <v>1759247132</v>
      </c>
      <c r="C62">
        <v>316.4000000953674</v>
      </c>
      <c r="D62" t="s">
        <v>535</v>
      </c>
      <c r="E62" t="s">
        <v>536</v>
      </c>
      <c r="F62">
        <v>5</v>
      </c>
      <c r="G62" t="s">
        <v>435</v>
      </c>
      <c r="H62" t="s">
        <v>436</v>
      </c>
      <c r="I62">
        <v>1759247124.214286</v>
      </c>
      <c r="J62">
        <f>(K62)/1000</f>
        <v>0</v>
      </c>
      <c r="K62">
        <f>IF(DP62, AN62, AH62)</f>
        <v>0</v>
      </c>
      <c r="L62">
        <f>IF(DP62, AI62, AG62)</f>
        <v>0</v>
      </c>
      <c r="M62">
        <f>DR62 - IF(AU62&gt;1, L62*DL62*100.0/(AW62), 0)</f>
        <v>0</v>
      </c>
      <c r="N62">
        <f>((T62-J62/2)*M62-L62)/(T62+J62/2)</f>
        <v>0</v>
      </c>
      <c r="O62">
        <f>N62*(DY62+DZ62)/1000.0</f>
        <v>0</v>
      </c>
      <c r="P62">
        <f>(DR62 - IF(AU62&gt;1, L62*DL62*100.0/(AW62), 0))*(DY62+DZ62)/1000.0</f>
        <v>0</v>
      </c>
      <c r="Q62">
        <f>2.0/((1/S62-1/R62)+SIGN(S62)*SQRT((1/S62-1/R62)*(1/S62-1/R62) + 4*DM62/((DM62+1)*(DM62+1))*(2*1/S62*1/R62-1/R62*1/R62)))</f>
        <v>0</v>
      </c>
      <c r="R62">
        <f>IF(LEFT(DN62,1)&lt;&gt;"0",IF(LEFT(DN62,1)="1",3.0,DO62),$D$5+$E$5*(EF62*DY62/($K$5*1000))+$F$5*(EF62*DY62/($K$5*1000))*MAX(MIN(DL62,$J$5),$I$5)*MAX(MIN(DL62,$J$5),$I$5)+$G$5*MAX(MIN(DL62,$J$5),$I$5)*(EF62*DY62/($K$5*1000))+$H$5*(EF62*DY62/($K$5*1000))*(EF62*DY62/($K$5*1000)))</f>
        <v>0</v>
      </c>
      <c r="S62">
        <f>J62*(1000-(1000*0.61365*exp(17.502*W62/(240.97+W62))/(DY62+DZ62)+DT62)/2)/(1000*0.61365*exp(17.502*W62/(240.97+W62))/(DY62+DZ62)-DT62)</f>
        <v>0</v>
      </c>
      <c r="T62">
        <f>1/((DM62+1)/(Q62/1.6)+1/(R62/1.37)) + DM62/((DM62+1)/(Q62/1.6) + DM62/(R62/1.37))</f>
        <v>0</v>
      </c>
      <c r="U62">
        <f>(DH62*DK62)</f>
        <v>0</v>
      </c>
      <c r="V62">
        <f>(EA62+(U62+2*0.95*5.67E-8*(((EA62+$B$7)+273)^4-(EA62+273)^4)-44100*J62)/(1.84*29.3*R62+8*0.95*5.67E-8*(EA62+273)^3))</f>
        <v>0</v>
      </c>
      <c r="W62">
        <f>($C$7*EB62+$D$7*EC62+$E$7*V62)</f>
        <v>0</v>
      </c>
      <c r="X62">
        <f>0.61365*exp(17.502*W62/(240.97+W62))</f>
        <v>0</v>
      </c>
      <c r="Y62">
        <f>(Z62/AA62*100)</f>
        <v>0</v>
      </c>
      <c r="Z62">
        <f>DT62*(DY62+DZ62)/1000</f>
        <v>0</v>
      </c>
      <c r="AA62">
        <f>0.61365*exp(17.502*EA62/(240.97+EA62))</f>
        <v>0</v>
      </c>
      <c r="AB62">
        <f>(X62-DT62*(DY62+DZ62)/1000)</f>
        <v>0</v>
      </c>
      <c r="AC62">
        <f>(-J62*44100)</f>
        <v>0</v>
      </c>
      <c r="AD62">
        <f>2*29.3*R62*0.92*(EA62-W62)</f>
        <v>0</v>
      </c>
      <c r="AE62">
        <f>2*0.95*5.67E-8*(((EA62+$B$7)+273)^4-(W62+273)^4)</f>
        <v>0</v>
      </c>
      <c r="AF62">
        <f>U62+AE62+AC62+AD62</f>
        <v>0</v>
      </c>
      <c r="AG62">
        <f>DX62*AU62*(DS62-DR62*(1000-AU62*DU62)/(1000-AU62*DT62))/(100*DL62)</f>
        <v>0</v>
      </c>
      <c r="AH62">
        <f>1000*DX62*AU62*(DT62-DU62)/(100*DL62*(1000-AU62*DT62))</f>
        <v>0</v>
      </c>
      <c r="AI62">
        <f>(AJ62 - AK62 - DY62*1E3/(8.314*(EA62+273.15)) * AM62/DX62 * AL62) * DX62/(100*DL62) * (1000 - DU62)/1000</f>
        <v>0</v>
      </c>
      <c r="AJ62">
        <v>757.1433603032477</v>
      </c>
      <c r="AK62">
        <v>735.5458545454543</v>
      </c>
      <c r="AL62">
        <v>3.43431069653641</v>
      </c>
      <c r="AM62">
        <v>65.48348601443384</v>
      </c>
      <c r="AN62">
        <f>(AP62 - AO62 + DY62*1E3/(8.314*(EA62+273.15)) * AR62/DX62 * AQ62) * DX62/(100*DL62) * 1000/(1000 - AP62)</f>
        <v>0</v>
      </c>
      <c r="AO62">
        <v>21.61221900323001</v>
      </c>
      <c r="AP62">
        <v>22.43225151515151</v>
      </c>
      <c r="AQ62">
        <v>-1.865975798863792E-05</v>
      </c>
      <c r="AR62">
        <v>121.2419949412862</v>
      </c>
      <c r="AS62">
        <v>4</v>
      </c>
      <c r="AT62">
        <v>1</v>
      </c>
      <c r="AU62">
        <f>IF(AS62*$H$13&gt;=AW62,1.0,(AW62/(AW62-AS62*$H$13)))</f>
        <v>0</v>
      </c>
      <c r="AV62">
        <f>(AU62-1)*100</f>
        <v>0</v>
      </c>
      <c r="AW62">
        <f>MAX(0,($B$13+$C$13*EF62)/(1+$D$13*EF62)*DY62/(EA62+273)*$E$13)</f>
        <v>0</v>
      </c>
      <c r="AX62" t="s">
        <v>437</v>
      </c>
      <c r="AY62" t="s">
        <v>437</v>
      </c>
      <c r="AZ62">
        <v>0</v>
      </c>
      <c r="BA62">
        <v>0</v>
      </c>
      <c r="BB62">
        <f>1-AZ62/BA62</f>
        <v>0</v>
      </c>
      <c r="BC62">
        <v>0</v>
      </c>
      <c r="BD62" t="s">
        <v>437</v>
      </c>
      <c r="BE62" t="s">
        <v>437</v>
      </c>
      <c r="BF62">
        <v>0</v>
      </c>
      <c r="BG62">
        <v>0</v>
      </c>
      <c r="BH62">
        <f>1-BF62/BG62</f>
        <v>0</v>
      </c>
      <c r="BI62">
        <v>0.5</v>
      </c>
      <c r="BJ62">
        <f>DI62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437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DH62">
        <f>$B$11*EG62+$C$11*EH62+$F$11*ES62*(1-EV62)</f>
        <v>0</v>
      </c>
      <c r="DI62">
        <f>DH62*DJ62</f>
        <v>0</v>
      </c>
      <c r="DJ62">
        <f>($B$11*$D$9+$C$11*$D$9+$F$11*((FF62+EX62)/MAX(FF62+EX62+FG62, 0.1)*$I$9+FG62/MAX(FF62+EX62+FG62, 0.1)*$J$9))/($B$11+$C$11+$F$11)</f>
        <v>0</v>
      </c>
      <c r="DK62">
        <f>($B$11*$K$9+$C$11*$K$9+$F$11*((FF62+EX62)/MAX(FF62+EX62+FG62, 0.1)*$P$9+FG62/MAX(FF62+EX62+FG62, 0.1)*$Q$9))/($B$11+$C$11+$F$11)</f>
        <v>0</v>
      </c>
      <c r="DL62">
        <v>1.91</v>
      </c>
      <c r="DM62">
        <v>0.5</v>
      </c>
      <c r="DN62" t="s">
        <v>438</v>
      </c>
      <c r="DO62">
        <v>2</v>
      </c>
      <c r="DP62" t="b">
        <v>1</v>
      </c>
      <c r="DQ62">
        <v>1759247124.214286</v>
      </c>
      <c r="DR62">
        <v>694.6166785714287</v>
      </c>
      <c r="DS62">
        <v>725.0715</v>
      </c>
      <c r="DT62">
        <v>22.43602857142857</v>
      </c>
      <c r="DU62">
        <v>21.60835357142857</v>
      </c>
      <c r="DV62">
        <v>694.0038928571428</v>
      </c>
      <c r="DW62">
        <v>22.22629642857143</v>
      </c>
      <c r="DX62">
        <v>500.0150357142857</v>
      </c>
      <c r="DY62">
        <v>90.92710357142856</v>
      </c>
      <c r="DZ62">
        <v>0.05337316428571428</v>
      </c>
      <c r="EA62">
        <v>29.33106071428571</v>
      </c>
      <c r="EB62">
        <v>30.03026785714286</v>
      </c>
      <c r="EC62">
        <v>999.9000000000002</v>
      </c>
      <c r="ED62">
        <v>0</v>
      </c>
      <c r="EE62">
        <v>0</v>
      </c>
      <c r="EF62">
        <v>9978.792857142858</v>
      </c>
      <c r="EG62">
        <v>0</v>
      </c>
      <c r="EH62">
        <v>12.1913</v>
      </c>
      <c r="EI62">
        <v>-30.45495</v>
      </c>
      <c r="EJ62">
        <v>710.5587857142856</v>
      </c>
      <c r="EK62">
        <v>741.0851428571428</v>
      </c>
      <c r="EL62">
        <v>0.8276698571428571</v>
      </c>
      <c r="EM62">
        <v>725.0715</v>
      </c>
      <c r="EN62">
        <v>21.60835357142857</v>
      </c>
      <c r="EO62">
        <v>2.040042142857143</v>
      </c>
      <c r="EP62">
        <v>1.964784642857143</v>
      </c>
      <c r="EQ62">
        <v>17.75859642857143</v>
      </c>
      <c r="ER62">
        <v>17.16335714285714</v>
      </c>
      <c r="ES62">
        <v>1999.988928571429</v>
      </c>
      <c r="ET62">
        <v>0.98000075</v>
      </c>
      <c r="EU62">
        <v>0.01999916785714286</v>
      </c>
      <c r="EV62">
        <v>0</v>
      </c>
      <c r="EW62">
        <v>205.74975</v>
      </c>
      <c r="EX62">
        <v>5.000560000000001</v>
      </c>
      <c r="EY62">
        <v>4302.197142857142</v>
      </c>
      <c r="EZ62">
        <v>17294.78214285714</v>
      </c>
      <c r="FA62">
        <v>42.18699999999999</v>
      </c>
      <c r="FB62">
        <v>42.49549999999999</v>
      </c>
      <c r="FC62">
        <v>42</v>
      </c>
      <c r="FD62">
        <v>41.44374999999998</v>
      </c>
      <c r="FE62">
        <v>42.81199999999998</v>
      </c>
      <c r="FF62">
        <v>1955.088928571429</v>
      </c>
      <c r="FG62">
        <v>39.9</v>
      </c>
      <c r="FH62">
        <v>0</v>
      </c>
      <c r="FI62">
        <v>1759247146</v>
      </c>
      <c r="FJ62">
        <v>0</v>
      </c>
      <c r="FK62">
        <v>205.7346538461539</v>
      </c>
      <c r="FL62">
        <v>-1.453367535100702</v>
      </c>
      <c r="FM62">
        <v>-15.54461537045336</v>
      </c>
      <c r="FN62">
        <v>4302.173076923077</v>
      </c>
      <c r="FO62">
        <v>15</v>
      </c>
      <c r="FP62">
        <v>0</v>
      </c>
      <c r="FQ62" t="s">
        <v>439</v>
      </c>
      <c r="FR62">
        <v>1747148579.5</v>
      </c>
      <c r="FS62">
        <v>1747148584.5</v>
      </c>
      <c r="FT62">
        <v>0</v>
      </c>
      <c r="FU62">
        <v>0.162</v>
      </c>
      <c r="FV62">
        <v>-0.001</v>
      </c>
      <c r="FW62">
        <v>0.139</v>
      </c>
      <c r="FX62">
        <v>0.058</v>
      </c>
      <c r="FY62">
        <v>420</v>
      </c>
      <c r="FZ62">
        <v>16</v>
      </c>
      <c r="GA62">
        <v>0.19</v>
      </c>
      <c r="GB62">
        <v>0.02</v>
      </c>
      <c r="GC62">
        <v>-30.43860249999999</v>
      </c>
      <c r="GD62">
        <v>-0.2418585365852566</v>
      </c>
      <c r="GE62">
        <v>0.07063195625034022</v>
      </c>
      <c r="GF62">
        <v>1</v>
      </c>
      <c r="GG62">
        <v>205.7357352941177</v>
      </c>
      <c r="GH62">
        <v>-0.711703596867085</v>
      </c>
      <c r="GI62">
        <v>0.2130870174121826</v>
      </c>
      <c r="GJ62">
        <v>1</v>
      </c>
      <c r="GK62">
        <v>0.8365487500000001</v>
      </c>
      <c r="GL62">
        <v>-0.1515270619137007</v>
      </c>
      <c r="GM62">
        <v>0.02013082579621363</v>
      </c>
      <c r="GN62">
        <v>0</v>
      </c>
      <c r="GO62">
        <v>2</v>
      </c>
      <c r="GP62">
        <v>3</v>
      </c>
      <c r="GQ62" t="s">
        <v>446</v>
      </c>
      <c r="GR62">
        <v>3.12716</v>
      </c>
      <c r="GS62">
        <v>2.7309</v>
      </c>
      <c r="GT62">
        <v>0.126441</v>
      </c>
      <c r="GU62">
        <v>0.130875</v>
      </c>
      <c r="GV62">
        <v>0.102376</v>
      </c>
      <c r="GW62">
        <v>0.100297</v>
      </c>
      <c r="GX62">
        <v>26137.6</v>
      </c>
      <c r="GY62">
        <v>25255.5</v>
      </c>
      <c r="GZ62">
        <v>30465.1</v>
      </c>
      <c r="HA62">
        <v>29316.8</v>
      </c>
      <c r="HB62">
        <v>37746.1</v>
      </c>
      <c r="HC62">
        <v>34699.9</v>
      </c>
      <c r="HD62">
        <v>46606.6</v>
      </c>
      <c r="HE62">
        <v>43553.4</v>
      </c>
      <c r="HF62">
        <v>1.81325</v>
      </c>
      <c r="HG62">
        <v>1.83547</v>
      </c>
      <c r="HH62">
        <v>0.106767</v>
      </c>
      <c r="HI62">
        <v>0</v>
      </c>
      <c r="HJ62">
        <v>28.2907</v>
      </c>
      <c r="HK62">
        <v>999.9</v>
      </c>
      <c r="HL62">
        <v>56.7</v>
      </c>
      <c r="HM62">
        <v>30.5</v>
      </c>
      <c r="HN62">
        <v>27.3416</v>
      </c>
      <c r="HO62">
        <v>62.4074</v>
      </c>
      <c r="HP62">
        <v>16.9311</v>
      </c>
      <c r="HQ62">
        <v>1</v>
      </c>
      <c r="HR62">
        <v>0.206184</v>
      </c>
      <c r="HS62">
        <v>0.451043</v>
      </c>
      <c r="HT62">
        <v>20.2001</v>
      </c>
      <c r="HU62">
        <v>5.22672</v>
      </c>
      <c r="HV62">
        <v>11.974</v>
      </c>
      <c r="HW62">
        <v>4.96975</v>
      </c>
      <c r="HX62">
        <v>3.2895</v>
      </c>
      <c r="HY62">
        <v>9999</v>
      </c>
      <c r="HZ62">
        <v>9999</v>
      </c>
      <c r="IA62">
        <v>9999</v>
      </c>
      <c r="IB62">
        <v>17.5</v>
      </c>
      <c r="IC62">
        <v>4.97288</v>
      </c>
      <c r="ID62">
        <v>1.87715</v>
      </c>
      <c r="IE62">
        <v>1.87531</v>
      </c>
      <c r="IF62">
        <v>1.87805</v>
      </c>
      <c r="IG62">
        <v>1.87484</v>
      </c>
      <c r="IH62">
        <v>1.87837</v>
      </c>
      <c r="II62">
        <v>1.87546</v>
      </c>
      <c r="IJ62">
        <v>1.87668</v>
      </c>
      <c r="IK62">
        <v>0</v>
      </c>
      <c r="IL62">
        <v>0</v>
      </c>
      <c r="IM62">
        <v>0</v>
      </c>
      <c r="IN62">
        <v>0</v>
      </c>
      <c r="IO62" t="s">
        <v>441</v>
      </c>
      <c r="IP62" t="s">
        <v>442</v>
      </c>
      <c r="IQ62" t="s">
        <v>443</v>
      </c>
      <c r="IR62" t="s">
        <v>443</v>
      </c>
      <c r="IS62" t="s">
        <v>443</v>
      </c>
      <c r="IT62" t="s">
        <v>443</v>
      </c>
      <c r="IU62">
        <v>0</v>
      </c>
      <c r="IV62">
        <v>100</v>
      </c>
      <c r="IW62">
        <v>100</v>
      </c>
      <c r="IX62">
        <v>0.637</v>
      </c>
      <c r="IY62">
        <v>0.2096</v>
      </c>
      <c r="IZ62">
        <v>-0.1222274518627452</v>
      </c>
      <c r="JA62">
        <v>0.001328938755811441</v>
      </c>
      <c r="JB62">
        <v>-5.633165956792918E-07</v>
      </c>
      <c r="JC62">
        <v>2.510553891376428E-10</v>
      </c>
      <c r="JD62">
        <v>-0.04678033270444259</v>
      </c>
      <c r="JE62">
        <v>-0.0009625096320519332</v>
      </c>
      <c r="JF62">
        <v>0.0006953178313022573</v>
      </c>
      <c r="JG62">
        <v>-5.973937232829655E-06</v>
      </c>
      <c r="JH62">
        <v>1</v>
      </c>
      <c r="JI62">
        <v>2112</v>
      </c>
      <c r="JJ62">
        <v>1</v>
      </c>
      <c r="JK62">
        <v>26</v>
      </c>
      <c r="JL62">
        <v>201642.5</v>
      </c>
      <c r="JM62">
        <v>201642.5</v>
      </c>
      <c r="JN62">
        <v>1.78101</v>
      </c>
      <c r="JO62">
        <v>2.54517</v>
      </c>
      <c r="JP62">
        <v>1.39893</v>
      </c>
      <c r="JQ62">
        <v>2.33276</v>
      </c>
      <c r="JR62">
        <v>1.44897</v>
      </c>
      <c r="JS62">
        <v>2.54517</v>
      </c>
      <c r="JT62">
        <v>36.9317</v>
      </c>
      <c r="JU62">
        <v>23.9912</v>
      </c>
      <c r="JV62">
        <v>18</v>
      </c>
      <c r="JW62">
        <v>477.247</v>
      </c>
      <c r="JX62">
        <v>460.906</v>
      </c>
      <c r="JY62">
        <v>27.1376</v>
      </c>
      <c r="JZ62">
        <v>29.8489</v>
      </c>
      <c r="KA62">
        <v>30</v>
      </c>
      <c r="KB62">
        <v>29.5181</v>
      </c>
      <c r="KC62">
        <v>29.5769</v>
      </c>
      <c r="KD62">
        <v>35.6675</v>
      </c>
      <c r="KE62">
        <v>30.0844</v>
      </c>
      <c r="KF62">
        <v>65.2056</v>
      </c>
      <c r="KG62">
        <v>27.1021</v>
      </c>
      <c r="KH62">
        <v>774.244</v>
      </c>
      <c r="KI62">
        <v>21.6701</v>
      </c>
      <c r="KJ62">
        <v>100.719</v>
      </c>
      <c r="KK62">
        <v>100.189</v>
      </c>
    </row>
    <row r="63" spans="1:297">
      <c r="A63">
        <v>47</v>
      </c>
      <c r="B63">
        <v>1759247137</v>
      </c>
      <c r="C63">
        <v>321.4000000953674</v>
      </c>
      <c r="D63" t="s">
        <v>537</v>
      </c>
      <c r="E63" t="s">
        <v>538</v>
      </c>
      <c r="F63">
        <v>5</v>
      </c>
      <c r="G63" t="s">
        <v>435</v>
      </c>
      <c r="H63" t="s">
        <v>436</v>
      </c>
      <c r="I63">
        <v>1759247129.5</v>
      </c>
      <c r="J63">
        <f>(K63)/1000</f>
        <v>0</v>
      </c>
      <c r="K63">
        <f>IF(DP63, AN63, AH63)</f>
        <v>0</v>
      </c>
      <c r="L63">
        <f>IF(DP63, AI63, AG63)</f>
        <v>0</v>
      </c>
      <c r="M63">
        <f>DR63 - IF(AU63&gt;1, L63*DL63*100.0/(AW63), 0)</f>
        <v>0</v>
      </c>
      <c r="N63">
        <f>((T63-J63/2)*M63-L63)/(T63+J63/2)</f>
        <v>0</v>
      </c>
      <c r="O63">
        <f>N63*(DY63+DZ63)/1000.0</f>
        <v>0</v>
      </c>
      <c r="P63">
        <f>(DR63 - IF(AU63&gt;1, L63*DL63*100.0/(AW63), 0))*(DY63+DZ63)/1000.0</f>
        <v>0</v>
      </c>
      <c r="Q63">
        <f>2.0/((1/S63-1/R63)+SIGN(S63)*SQRT((1/S63-1/R63)*(1/S63-1/R63) + 4*DM63/((DM63+1)*(DM63+1))*(2*1/S63*1/R63-1/R63*1/R63)))</f>
        <v>0</v>
      </c>
      <c r="R63">
        <f>IF(LEFT(DN63,1)&lt;&gt;"0",IF(LEFT(DN63,1)="1",3.0,DO63),$D$5+$E$5*(EF63*DY63/($K$5*1000))+$F$5*(EF63*DY63/($K$5*1000))*MAX(MIN(DL63,$J$5),$I$5)*MAX(MIN(DL63,$J$5),$I$5)+$G$5*MAX(MIN(DL63,$J$5),$I$5)*(EF63*DY63/($K$5*1000))+$H$5*(EF63*DY63/($K$5*1000))*(EF63*DY63/($K$5*1000)))</f>
        <v>0</v>
      </c>
      <c r="S63">
        <f>J63*(1000-(1000*0.61365*exp(17.502*W63/(240.97+W63))/(DY63+DZ63)+DT63)/2)/(1000*0.61365*exp(17.502*W63/(240.97+W63))/(DY63+DZ63)-DT63)</f>
        <v>0</v>
      </c>
      <c r="T63">
        <f>1/((DM63+1)/(Q63/1.6)+1/(R63/1.37)) + DM63/((DM63+1)/(Q63/1.6) + DM63/(R63/1.37))</f>
        <v>0</v>
      </c>
      <c r="U63">
        <f>(DH63*DK63)</f>
        <v>0</v>
      </c>
      <c r="V63">
        <f>(EA63+(U63+2*0.95*5.67E-8*(((EA63+$B$7)+273)^4-(EA63+273)^4)-44100*J63)/(1.84*29.3*R63+8*0.95*5.67E-8*(EA63+273)^3))</f>
        <v>0</v>
      </c>
      <c r="W63">
        <f>($C$7*EB63+$D$7*EC63+$E$7*V63)</f>
        <v>0</v>
      </c>
      <c r="X63">
        <f>0.61365*exp(17.502*W63/(240.97+W63))</f>
        <v>0</v>
      </c>
      <c r="Y63">
        <f>(Z63/AA63*100)</f>
        <v>0</v>
      </c>
      <c r="Z63">
        <f>DT63*(DY63+DZ63)/1000</f>
        <v>0</v>
      </c>
      <c r="AA63">
        <f>0.61365*exp(17.502*EA63/(240.97+EA63))</f>
        <v>0</v>
      </c>
      <c r="AB63">
        <f>(X63-DT63*(DY63+DZ63)/1000)</f>
        <v>0</v>
      </c>
      <c r="AC63">
        <f>(-J63*44100)</f>
        <v>0</v>
      </c>
      <c r="AD63">
        <f>2*29.3*R63*0.92*(EA63-W63)</f>
        <v>0</v>
      </c>
      <c r="AE63">
        <f>2*0.95*5.67E-8*(((EA63+$B$7)+273)^4-(W63+273)^4)</f>
        <v>0</v>
      </c>
      <c r="AF63">
        <f>U63+AE63+AC63+AD63</f>
        <v>0</v>
      </c>
      <c r="AG63">
        <f>DX63*AU63*(DS63-DR63*(1000-AU63*DU63)/(1000-AU63*DT63))/(100*DL63)</f>
        <v>0</v>
      </c>
      <c r="AH63">
        <f>1000*DX63*AU63*(DT63-DU63)/(100*DL63*(1000-AU63*DT63))</f>
        <v>0</v>
      </c>
      <c r="AI63">
        <f>(AJ63 - AK63 - DY63*1E3/(8.314*(EA63+273.15)) * AM63/DX63 * AL63) * DX63/(100*DL63) * (1000 - DU63)/1000</f>
        <v>0</v>
      </c>
      <c r="AJ63">
        <v>774.2884836035427</v>
      </c>
      <c r="AK63">
        <v>752.5927818181817</v>
      </c>
      <c r="AL63">
        <v>3.407233589502006</v>
      </c>
      <c r="AM63">
        <v>65.48348601443384</v>
      </c>
      <c r="AN63">
        <f>(AP63 - AO63 + DY63*1E3/(8.314*(EA63+273.15)) * AR63/DX63 * AQ63) * DX63/(100*DL63) * 1000/(1000 - AP63)</f>
        <v>0</v>
      </c>
      <c r="AO63">
        <v>21.61451323121245</v>
      </c>
      <c r="AP63">
        <v>22.42232606060605</v>
      </c>
      <c r="AQ63">
        <v>-2.57435161881892E-05</v>
      </c>
      <c r="AR63">
        <v>121.2419949412862</v>
      </c>
      <c r="AS63">
        <v>5</v>
      </c>
      <c r="AT63">
        <v>1</v>
      </c>
      <c r="AU63">
        <f>IF(AS63*$H$13&gt;=AW63,1.0,(AW63/(AW63-AS63*$H$13)))</f>
        <v>0</v>
      </c>
      <c r="AV63">
        <f>(AU63-1)*100</f>
        <v>0</v>
      </c>
      <c r="AW63">
        <f>MAX(0,($B$13+$C$13*EF63)/(1+$D$13*EF63)*DY63/(EA63+273)*$E$13)</f>
        <v>0</v>
      </c>
      <c r="AX63" t="s">
        <v>437</v>
      </c>
      <c r="AY63" t="s">
        <v>437</v>
      </c>
      <c r="AZ63">
        <v>0</v>
      </c>
      <c r="BA63">
        <v>0</v>
      </c>
      <c r="BB63">
        <f>1-AZ63/BA63</f>
        <v>0</v>
      </c>
      <c r="BC63">
        <v>0</v>
      </c>
      <c r="BD63" t="s">
        <v>437</v>
      </c>
      <c r="BE63" t="s">
        <v>437</v>
      </c>
      <c r="BF63">
        <v>0</v>
      </c>
      <c r="BG63">
        <v>0</v>
      </c>
      <c r="BH63">
        <f>1-BF63/BG63</f>
        <v>0</v>
      </c>
      <c r="BI63">
        <v>0.5</v>
      </c>
      <c r="BJ63">
        <f>DI63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437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DH63">
        <f>$B$11*EG63+$C$11*EH63+$F$11*ES63*(1-EV63)</f>
        <v>0</v>
      </c>
      <c r="DI63">
        <f>DH63*DJ63</f>
        <v>0</v>
      </c>
      <c r="DJ63">
        <f>($B$11*$D$9+$C$11*$D$9+$F$11*((FF63+EX63)/MAX(FF63+EX63+FG63, 0.1)*$I$9+FG63/MAX(FF63+EX63+FG63, 0.1)*$J$9))/($B$11+$C$11+$F$11)</f>
        <v>0</v>
      </c>
      <c r="DK63">
        <f>($B$11*$K$9+$C$11*$K$9+$F$11*((FF63+EX63)/MAX(FF63+EX63+FG63, 0.1)*$P$9+FG63/MAX(FF63+EX63+FG63, 0.1)*$Q$9))/($B$11+$C$11+$F$11)</f>
        <v>0</v>
      </c>
      <c r="DL63">
        <v>1.91</v>
      </c>
      <c r="DM63">
        <v>0.5</v>
      </c>
      <c r="DN63" t="s">
        <v>438</v>
      </c>
      <c r="DO63">
        <v>2</v>
      </c>
      <c r="DP63" t="b">
        <v>1</v>
      </c>
      <c r="DQ63">
        <v>1759247129.5</v>
      </c>
      <c r="DR63">
        <v>712.3253333333333</v>
      </c>
      <c r="DS63">
        <v>742.7882592592592</v>
      </c>
      <c r="DT63">
        <v>22.43355185185186</v>
      </c>
      <c r="DU63">
        <v>21.61197037037037</v>
      </c>
      <c r="DV63">
        <v>711.6965185185187</v>
      </c>
      <c r="DW63">
        <v>22.22386666666667</v>
      </c>
      <c r="DX63">
        <v>499.9637777777778</v>
      </c>
      <c r="DY63">
        <v>90.92656666666664</v>
      </c>
      <c r="DZ63">
        <v>0.05343320370370369</v>
      </c>
      <c r="EA63">
        <v>29.32863703703703</v>
      </c>
      <c r="EB63">
        <v>30.02945555555556</v>
      </c>
      <c r="EC63">
        <v>999.9000000000001</v>
      </c>
      <c r="ED63">
        <v>0</v>
      </c>
      <c r="EE63">
        <v>0</v>
      </c>
      <c r="EF63">
        <v>9974.444444444445</v>
      </c>
      <c r="EG63">
        <v>0</v>
      </c>
      <c r="EH63">
        <v>12.1913</v>
      </c>
      <c r="EI63">
        <v>-30.46306296296296</v>
      </c>
      <c r="EJ63">
        <v>728.671925925926</v>
      </c>
      <c r="EK63">
        <v>759.196074074074</v>
      </c>
      <c r="EL63">
        <v>0.8215667777777776</v>
      </c>
      <c r="EM63">
        <v>742.7882592592592</v>
      </c>
      <c r="EN63">
        <v>21.61197037037037</v>
      </c>
      <c r="EO63">
        <v>2.039804814814814</v>
      </c>
      <c r="EP63">
        <v>1.965102222222222</v>
      </c>
      <c r="EQ63">
        <v>17.75674814814815</v>
      </c>
      <c r="ER63">
        <v>17.16591481481482</v>
      </c>
      <c r="ES63">
        <v>2000.008148148148</v>
      </c>
      <c r="ET63">
        <v>0.9800009629629629</v>
      </c>
      <c r="EU63">
        <v>0.019999</v>
      </c>
      <c r="EV63">
        <v>0</v>
      </c>
      <c r="EW63">
        <v>205.6761481481482</v>
      </c>
      <c r="EX63">
        <v>5.000560000000001</v>
      </c>
      <c r="EY63">
        <v>4300.940000000001</v>
      </c>
      <c r="EZ63">
        <v>17294.95925925926</v>
      </c>
      <c r="FA63">
        <v>42.18699999999999</v>
      </c>
      <c r="FB63">
        <v>42.486</v>
      </c>
      <c r="FC63">
        <v>42</v>
      </c>
      <c r="FD63">
        <v>41.43699999999999</v>
      </c>
      <c r="FE63">
        <v>42.81199999999998</v>
      </c>
      <c r="FF63">
        <v>1955.108148148148</v>
      </c>
      <c r="FG63">
        <v>39.9</v>
      </c>
      <c r="FH63">
        <v>0</v>
      </c>
      <c r="FI63">
        <v>1759247150.8</v>
      </c>
      <c r="FJ63">
        <v>0</v>
      </c>
      <c r="FK63">
        <v>205.6612307692308</v>
      </c>
      <c r="FL63">
        <v>-0.8551795009577521</v>
      </c>
      <c r="FM63">
        <v>-17.28649572412925</v>
      </c>
      <c r="FN63">
        <v>4300.938846153846</v>
      </c>
      <c r="FO63">
        <v>15</v>
      </c>
      <c r="FP63">
        <v>0</v>
      </c>
      <c r="FQ63" t="s">
        <v>439</v>
      </c>
      <c r="FR63">
        <v>1747148579.5</v>
      </c>
      <c r="FS63">
        <v>1747148584.5</v>
      </c>
      <c r="FT63">
        <v>0</v>
      </c>
      <c r="FU63">
        <v>0.162</v>
      </c>
      <c r="FV63">
        <v>-0.001</v>
      </c>
      <c r="FW63">
        <v>0.139</v>
      </c>
      <c r="FX63">
        <v>0.058</v>
      </c>
      <c r="FY63">
        <v>420</v>
      </c>
      <c r="FZ63">
        <v>16</v>
      </c>
      <c r="GA63">
        <v>0.19</v>
      </c>
      <c r="GB63">
        <v>0.02</v>
      </c>
      <c r="GC63">
        <v>-30.4595675</v>
      </c>
      <c r="GD63">
        <v>0.04466454033775578</v>
      </c>
      <c r="GE63">
        <v>0.05766564136251308</v>
      </c>
      <c r="GF63">
        <v>1</v>
      </c>
      <c r="GG63">
        <v>205.6995294117647</v>
      </c>
      <c r="GH63">
        <v>-0.949702070684231</v>
      </c>
      <c r="GI63">
        <v>0.205956625258547</v>
      </c>
      <c r="GJ63">
        <v>1</v>
      </c>
      <c r="GK63">
        <v>0.8250720499999999</v>
      </c>
      <c r="GL63">
        <v>-0.0626880450281445</v>
      </c>
      <c r="GM63">
        <v>0.006831088192777196</v>
      </c>
      <c r="GN63">
        <v>1</v>
      </c>
      <c r="GO63">
        <v>3</v>
      </c>
      <c r="GP63">
        <v>3</v>
      </c>
      <c r="GQ63" t="s">
        <v>440</v>
      </c>
      <c r="GR63">
        <v>3.12692</v>
      </c>
      <c r="GS63">
        <v>2.73151</v>
      </c>
      <c r="GT63">
        <v>0.12841</v>
      </c>
      <c r="GU63">
        <v>0.132834</v>
      </c>
      <c r="GV63">
        <v>0.102348</v>
      </c>
      <c r="GW63">
        <v>0.10031</v>
      </c>
      <c r="GX63">
        <v>26078.1</v>
      </c>
      <c r="GY63">
        <v>25198.6</v>
      </c>
      <c r="GZ63">
        <v>30464.5</v>
      </c>
      <c r="HA63">
        <v>29316.9</v>
      </c>
      <c r="HB63">
        <v>37747</v>
      </c>
      <c r="HC63">
        <v>34699.6</v>
      </c>
      <c r="HD63">
        <v>46606</v>
      </c>
      <c r="HE63">
        <v>43553.5</v>
      </c>
      <c r="HF63">
        <v>1.8125</v>
      </c>
      <c r="HG63">
        <v>1.83575</v>
      </c>
      <c r="HH63">
        <v>0.106603</v>
      </c>
      <c r="HI63">
        <v>0</v>
      </c>
      <c r="HJ63">
        <v>28.2931</v>
      </c>
      <c r="HK63">
        <v>999.9</v>
      </c>
      <c r="HL63">
        <v>56.7</v>
      </c>
      <c r="HM63">
        <v>30.5</v>
      </c>
      <c r="HN63">
        <v>27.3395</v>
      </c>
      <c r="HO63">
        <v>62.9574</v>
      </c>
      <c r="HP63">
        <v>17.0954</v>
      </c>
      <c r="HQ63">
        <v>1</v>
      </c>
      <c r="HR63">
        <v>0.205716</v>
      </c>
      <c r="HS63">
        <v>0.498919</v>
      </c>
      <c r="HT63">
        <v>20.1998</v>
      </c>
      <c r="HU63">
        <v>5.22627</v>
      </c>
      <c r="HV63">
        <v>11.974</v>
      </c>
      <c r="HW63">
        <v>4.9699</v>
      </c>
      <c r="HX63">
        <v>3.2895</v>
      </c>
      <c r="HY63">
        <v>9999</v>
      </c>
      <c r="HZ63">
        <v>9999</v>
      </c>
      <c r="IA63">
        <v>9999</v>
      </c>
      <c r="IB63">
        <v>17.5</v>
      </c>
      <c r="IC63">
        <v>4.97288</v>
      </c>
      <c r="ID63">
        <v>1.87714</v>
      </c>
      <c r="IE63">
        <v>1.87531</v>
      </c>
      <c r="IF63">
        <v>1.87805</v>
      </c>
      <c r="IG63">
        <v>1.87482</v>
      </c>
      <c r="IH63">
        <v>1.87836</v>
      </c>
      <c r="II63">
        <v>1.87546</v>
      </c>
      <c r="IJ63">
        <v>1.87668</v>
      </c>
      <c r="IK63">
        <v>0</v>
      </c>
      <c r="IL63">
        <v>0</v>
      </c>
      <c r="IM63">
        <v>0</v>
      </c>
      <c r="IN63">
        <v>0</v>
      </c>
      <c r="IO63" t="s">
        <v>441</v>
      </c>
      <c r="IP63" t="s">
        <v>442</v>
      </c>
      <c r="IQ63" t="s">
        <v>443</v>
      </c>
      <c r="IR63" t="s">
        <v>443</v>
      </c>
      <c r="IS63" t="s">
        <v>443</v>
      </c>
      <c r="IT63" t="s">
        <v>443</v>
      </c>
      <c r="IU63">
        <v>0</v>
      </c>
      <c r="IV63">
        <v>100</v>
      </c>
      <c r="IW63">
        <v>100</v>
      </c>
      <c r="IX63">
        <v>0.651</v>
      </c>
      <c r="IY63">
        <v>0.2094</v>
      </c>
      <c r="IZ63">
        <v>-0.1222274518627452</v>
      </c>
      <c r="JA63">
        <v>0.001328938755811441</v>
      </c>
      <c r="JB63">
        <v>-5.633165956792918E-07</v>
      </c>
      <c r="JC63">
        <v>2.510553891376428E-10</v>
      </c>
      <c r="JD63">
        <v>-0.04678033270444259</v>
      </c>
      <c r="JE63">
        <v>-0.0009625096320519332</v>
      </c>
      <c r="JF63">
        <v>0.0006953178313022573</v>
      </c>
      <c r="JG63">
        <v>-5.973937232829655E-06</v>
      </c>
      <c r="JH63">
        <v>1</v>
      </c>
      <c r="JI63">
        <v>2112</v>
      </c>
      <c r="JJ63">
        <v>1</v>
      </c>
      <c r="JK63">
        <v>26</v>
      </c>
      <c r="JL63">
        <v>201642.6</v>
      </c>
      <c r="JM63">
        <v>201642.5</v>
      </c>
      <c r="JN63">
        <v>1.81152</v>
      </c>
      <c r="JO63">
        <v>2.54395</v>
      </c>
      <c r="JP63">
        <v>1.39893</v>
      </c>
      <c r="JQ63">
        <v>2.33276</v>
      </c>
      <c r="JR63">
        <v>1.44897</v>
      </c>
      <c r="JS63">
        <v>2.45361</v>
      </c>
      <c r="JT63">
        <v>36.9317</v>
      </c>
      <c r="JU63">
        <v>23.9912</v>
      </c>
      <c r="JV63">
        <v>18</v>
      </c>
      <c r="JW63">
        <v>476.823</v>
      </c>
      <c r="JX63">
        <v>461.084</v>
      </c>
      <c r="JY63">
        <v>27.106</v>
      </c>
      <c r="JZ63">
        <v>29.8464</v>
      </c>
      <c r="KA63">
        <v>30.0001</v>
      </c>
      <c r="KB63">
        <v>29.5162</v>
      </c>
      <c r="KC63">
        <v>29.5769</v>
      </c>
      <c r="KD63">
        <v>36.2665</v>
      </c>
      <c r="KE63">
        <v>30.0844</v>
      </c>
      <c r="KF63">
        <v>65.2056</v>
      </c>
      <c r="KG63">
        <v>27.071</v>
      </c>
      <c r="KH63">
        <v>787.602</v>
      </c>
      <c r="KI63">
        <v>21.6913</v>
      </c>
      <c r="KJ63">
        <v>100.717</v>
      </c>
      <c r="KK63">
        <v>100.19</v>
      </c>
    </row>
    <row r="64" spans="1:297">
      <c r="A64">
        <v>48</v>
      </c>
      <c r="B64">
        <v>1759247142</v>
      </c>
      <c r="C64">
        <v>326.4000000953674</v>
      </c>
      <c r="D64" t="s">
        <v>539</v>
      </c>
      <c r="E64" t="s">
        <v>540</v>
      </c>
      <c r="F64">
        <v>5</v>
      </c>
      <c r="G64" t="s">
        <v>435</v>
      </c>
      <c r="H64" t="s">
        <v>436</v>
      </c>
      <c r="I64">
        <v>1759247134.214286</v>
      </c>
      <c r="J64">
        <f>(K64)/1000</f>
        <v>0</v>
      </c>
      <c r="K64">
        <f>IF(DP64, AN64, AH64)</f>
        <v>0</v>
      </c>
      <c r="L64">
        <f>IF(DP64, AI64, AG64)</f>
        <v>0</v>
      </c>
      <c r="M64">
        <f>DR64 - IF(AU64&gt;1, L64*DL64*100.0/(AW64), 0)</f>
        <v>0</v>
      </c>
      <c r="N64">
        <f>((T64-J64/2)*M64-L64)/(T64+J64/2)</f>
        <v>0</v>
      </c>
      <c r="O64">
        <f>N64*(DY64+DZ64)/1000.0</f>
        <v>0</v>
      </c>
      <c r="P64">
        <f>(DR64 - IF(AU64&gt;1, L64*DL64*100.0/(AW64), 0))*(DY64+DZ64)/1000.0</f>
        <v>0</v>
      </c>
      <c r="Q64">
        <f>2.0/((1/S64-1/R64)+SIGN(S64)*SQRT((1/S64-1/R64)*(1/S64-1/R64) + 4*DM64/((DM64+1)*(DM64+1))*(2*1/S64*1/R64-1/R64*1/R64)))</f>
        <v>0</v>
      </c>
      <c r="R64">
        <f>IF(LEFT(DN64,1)&lt;&gt;"0",IF(LEFT(DN64,1)="1",3.0,DO64),$D$5+$E$5*(EF64*DY64/($K$5*1000))+$F$5*(EF64*DY64/($K$5*1000))*MAX(MIN(DL64,$J$5),$I$5)*MAX(MIN(DL64,$J$5),$I$5)+$G$5*MAX(MIN(DL64,$J$5),$I$5)*(EF64*DY64/($K$5*1000))+$H$5*(EF64*DY64/($K$5*1000))*(EF64*DY64/($K$5*1000)))</f>
        <v>0</v>
      </c>
      <c r="S64">
        <f>J64*(1000-(1000*0.61365*exp(17.502*W64/(240.97+W64))/(DY64+DZ64)+DT64)/2)/(1000*0.61365*exp(17.502*W64/(240.97+W64))/(DY64+DZ64)-DT64)</f>
        <v>0</v>
      </c>
      <c r="T64">
        <f>1/((DM64+1)/(Q64/1.6)+1/(R64/1.37)) + DM64/((DM64+1)/(Q64/1.6) + DM64/(R64/1.37))</f>
        <v>0</v>
      </c>
      <c r="U64">
        <f>(DH64*DK64)</f>
        <v>0</v>
      </c>
      <c r="V64">
        <f>(EA64+(U64+2*0.95*5.67E-8*(((EA64+$B$7)+273)^4-(EA64+273)^4)-44100*J64)/(1.84*29.3*R64+8*0.95*5.67E-8*(EA64+273)^3))</f>
        <v>0</v>
      </c>
      <c r="W64">
        <f>($C$7*EB64+$D$7*EC64+$E$7*V64)</f>
        <v>0</v>
      </c>
      <c r="X64">
        <f>0.61365*exp(17.502*W64/(240.97+W64))</f>
        <v>0</v>
      </c>
      <c r="Y64">
        <f>(Z64/AA64*100)</f>
        <v>0</v>
      </c>
      <c r="Z64">
        <f>DT64*(DY64+DZ64)/1000</f>
        <v>0</v>
      </c>
      <c r="AA64">
        <f>0.61365*exp(17.502*EA64/(240.97+EA64))</f>
        <v>0</v>
      </c>
      <c r="AB64">
        <f>(X64-DT64*(DY64+DZ64)/1000)</f>
        <v>0</v>
      </c>
      <c r="AC64">
        <f>(-J64*44100)</f>
        <v>0</v>
      </c>
      <c r="AD64">
        <f>2*29.3*R64*0.92*(EA64-W64)</f>
        <v>0</v>
      </c>
      <c r="AE64">
        <f>2*0.95*5.67E-8*(((EA64+$B$7)+273)^4-(W64+273)^4)</f>
        <v>0</v>
      </c>
      <c r="AF64">
        <f>U64+AE64+AC64+AD64</f>
        <v>0</v>
      </c>
      <c r="AG64">
        <f>DX64*AU64*(DS64-DR64*(1000-AU64*DU64)/(1000-AU64*DT64))/(100*DL64)</f>
        <v>0</v>
      </c>
      <c r="AH64">
        <f>1000*DX64*AU64*(DT64-DU64)/(100*DL64*(1000-AU64*DT64))</f>
        <v>0</v>
      </c>
      <c r="AI64">
        <f>(AJ64 - AK64 - DY64*1E3/(8.314*(EA64+273.15)) * AM64/DX64 * AL64) * DX64/(100*DL64) * (1000 - DU64)/1000</f>
        <v>0</v>
      </c>
      <c r="AJ64">
        <v>791.5006341725118</v>
      </c>
      <c r="AK64">
        <v>769.8123757575755</v>
      </c>
      <c r="AL64">
        <v>3.437778772517614</v>
      </c>
      <c r="AM64">
        <v>65.48348601443384</v>
      </c>
      <c r="AN64">
        <f>(AP64 - AO64 + DY64*1E3/(8.314*(EA64+273.15)) * AR64/DX64 * AQ64) * DX64/(100*DL64) * 1000/(1000 - AP64)</f>
        <v>0</v>
      </c>
      <c r="AO64">
        <v>21.61624160532202</v>
      </c>
      <c r="AP64">
        <v>22.41423090909092</v>
      </c>
      <c r="AQ64">
        <v>-2.237010561786343E-05</v>
      </c>
      <c r="AR64">
        <v>121.2419949412862</v>
      </c>
      <c r="AS64">
        <v>4</v>
      </c>
      <c r="AT64">
        <v>1</v>
      </c>
      <c r="AU64">
        <f>IF(AS64*$H$13&gt;=AW64,1.0,(AW64/(AW64-AS64*$H$13)))</f>
        <v>0</v>
      </c>
      <c r="AV64">
        <f>(AU64-1)*100</f>
        <v>0</v>
      </c>
      <c r="AW64">
        <f>MAX(0,($B$13+$C$13*EF64)/(1+$D$13*EF64)*DY64/(EA64+273)*$E$13)</f>
        <v>0</v>
      </c>
      <c r="AX64" t="s">
        <v>437</v>
      </c>
      <c r="AY64" t="s">
        <v>437</v>
      </c>
      <c r="AZ64">
        <v>0</v>
      </c>
      <c r="BA64">
        <v>0</v>
      </c>
      <c r="BB64">
        <f>1-AZ64/BA64</f>
        <v>0</v>
      </c>
      <c r="BC64">
        <v>0</v>
      </c>
      <c r="BD64" t="s">
        <v>437</v>
      </c>
      <c r="BE64" t="s">
        <v>437</v>
      </c>
      <c r="BF64">
        <v>0</v>
      </c>
      <c r="BG64">
        <v>0</v>
      </c>
      <c r="BH64">
        <f>1-BF64/BG64</f>
        <v>0</v>
      </c>
      <c r="BI64">
        <v>0.5</v>
      </c>
      <c r="BJ64">
        <f>DI64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437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DH64">
        <f>$B$11*EG64+$C$11*EH64+$F$11*ES64*(1-EV64)</f>
        <v>0</v>
      </c>
      <c r="DI64">
        <f>DH64*DJ64</f>
        <v>0</v>
      </c>
      <c r="DJ64">
        <f>($B$11*$D$9+$C$11*$D$9+$F$11*((FF64+EX64)/MAX(FF64+EX64+FG64, 0.1)*$I$9+FG64/MAX(FF64+EX64+FG64, 0.1)*$J$9))/($B$11+$C$11+$F$11)</f>
        <v>0</v>
      </c>
      <c r="DK64">
        <f>($B$11*$K$9+$C$11*$K$9+$F$11*((FF64+EX64)/MAX(FF64+EX64+FG64, 0.1)*$P$9+FG64/MAX(FF64+EX64+FG64, 0.1)*$Q$9))/($B$11+$C$11+$F$11)</f>
        <v>0</v>
      </c>
      <c r="DL64">
        <v>1.91</v>
      </c>
      <c r="DM64">
        <v>0.5</v>
      </c>
      <c r="DN64" t="s">
        <v>438</v>
      </c>
      <c r="DO64">
        <v>2</v>
      </c>
      <c r="DP64" t="b">
        <v>1</v>
      </c>
      <c r="DQ64">
        <v>1759247134.214286</v>
      </c>
      <c r="DR64">
        <v>728.1125000000001</v>
      </c>
      <c r="DS64">
        <v>758.5889642857144</v>
      </c>
      <c r="DT64">
        <v>22.42696785714285</v>
      </c>
      <c r="DU64">
        <v>21.61420357142857</v>
      </c>
      <c r="DV64">
        <v>727.4694642857143</v>
      </c>
      <c r="DW64">
        <v>22.21741785714286</v>
      </c>
      <c r="DX64">
        <v>499.96225</v>
      </c>
      <c r="DY64">
        <v>90.92689285714287</v>
      </c>
      <c r="DZ64">
        <v>0.05351433571428572</v>
      </c>
      <c r="EA64">
        <v>29.32660714285715</v>
      </c>
      <c r="EB64">
        <v>30.03078571428571</v>
      </c>
      <c r="EC64">
        <v>999.9000000000002</v>
      </c>
      <c r="ED64">
        <v>0</v>
      </c>
      <c r="EE64">
        <v>0</v>
      </c>
      <c r="EF64">
        <v>9992.853571428572</v>
      </c>
      <c r="EG64">
        <v>0</v>
      </c>
      <c r="EH64">
        <v>12.19571071428571</v>
      </c>
      <c r="EI64">
        <v>-30.47654642857143</v>
      </c>
      <c r="EJ64">
        <v>744.8163214285714</v>
      </c>
      <c r="EK64">
        <v>775.3475</v>
      </c>
      <c r="EL64">
        <v>0.8127529642857142</v>
      </c>
      <c r="EM64">
        <v>758.5889642857144</v>
      </c>
      <c r="EN64">
        <v>21.61420357142857</v>
      </c>
      <c r="EO64">
        <v>2.039213928571428</v>
      </c>
      <c r="EP64">
        <v>1.9653125</v>
      </c>
      <c r="EQ64">
        <v>17.75214285714286</v>
      </c>
      <c r="ER64">
        <v>17.1676</v>
      </c>
      <c r="ES64">
        <v>2000.028214285714</v>
      </c>
      <c r="ET64">
        <v>0.9800011785714285</v>
      </c>
      <c r="EU64">
        <v>0.01999883928571429</v>
      </c>
      <c r="EV64">
        <v>0</v>
      </c>
      <c r="EW64">
        <v>205.5904642857143</v>
      </c>
      <c r="EX64">
        <v>5.000560000000001</v>
      </c>
      <c r="EY64">
        <v>4299.808928571429</v>
      </c>
      <c r="EZ64">
        <v>17295.13571428572</v>
      </c>
      <c r="FA64">
        <v>42.18699999999999</v>
      </c>
      <c r="FB64">
        <v>42.473</v>
      </c>
      <c r="FC64">
        <v>42</v>
      </c>
      <c r="FD64">
        <v>41.43699999999999</v>
      </c>
      <c r="FE64">
        <v>42.81199999999998</v>
      </c>
      <c r="FF64">
        <v>1955.128214285714</v>
      </c>
      <c r="FG64">
        <v>39.9</v>
      </c>
      <c r="FH64">
        <v>0</v>
      </c>
      <c r="FI64">
        <v>1759247156.2</v>
      </c>
      <c r="FJ64">
        <v>0</v>
      </c>
      <c r="FK64">
        <v>205.53844</v>
      </c>
      <c r="FL64">
        <v>-1.140076927955221</v>
      </c>
      <c r="FM64">
        <v>-14.45461534474908</v>
      </c>
      <c r="FN64">
        <v>4299.5156</v>
      </c>
      <c r="FO64">
        <v>15</v>
      </c>
      <c r="FP64">
        <v>0</v>
      </c>
      <c r="FQ64" t="s">
        <v>439</v>
      </c>
      <c r="FR64">
        <v>1747148579.5</v>
      </c>
      <c r="FS64">
        <v>1747148584.5</v>
      </c>
      <c r="FT64">
        <v>0</v>
      </c>
      <c r="FU64">
        <v>0.162</v>
      </c>
      <c r="FV64">
        <v>-0.001</v>
      </c>
      <c r="FW64">
        <v>0.139</v>
      </c>
      <c r="FX64">
        <v>0.058</v>
      </c>
      <c r="FY64">
        <v>420</v>
      </c>
      <c r="FZ64">
        <v>16</v>
      </c>
      <c r="GA64">
        <v>0.19</v>
      </c>
      <c r="GB64">
        <v>0.02</v>
      </c>
      <c r="GC64">
        <v>-30.47867804878049</v>
      </c>
      <c r="GD64">
        <v>-0.06170174216022682</v>
      </c>
      <c r="GE64">
        <v>0.0593629863828488</v>
      </c>
      <c r="GF64">
        <v>1</v>
      </c>
      <c r="GG64">
        <v>205.6195882352941</v>
      </c>
      <c r="GH64">
        <v>-0.9583804475180169</v>
      </c>
      <c r="GI64">
        <v>0.1980399718486816</v>
      </c>
      <c r="GJ64">
        <v>1</v>
      </c>
      <c r="GK64">
        <v>0.818162268292683</v>
      </c>
      <c r="GL64">
        <v>-0.1059534564459919</v>
      </c>
      <c r="GM64">
        <v>0.01066664426857901</v>
      </c>
      <c r="GN64">
        <v>0</v>
      </c>
      <c r="GO64">
        <v>2</v>
      </c>
      <c r="GP64">
        <v>3</v>
      </c>
      <c r="GQ64" t="s">
        <v>446</v>
      </c>
      <c r="GR64">
        <v>3.12728</v>
      </c>
      <c r="GS64">
        <v>2.73134</v>
      </c>
      <c r="GT64">
        <v>0.130373</v>
      </c>
      <c r="GU64">
        <v>0.134763</v>
      </c>
      <c r="GV64">
        <v>0.102322</v>
      </c>
      <c r="GW64">
        <v>0.10031</v>
      </c>
      <c r="GX64">
        <v>26020</v>
      </c>
      <c r="GY64">
        <v>25142.4</v>
      </c>
      <c r="GZ64">
        <v>30465.3</v>
      </c>
      <c r="HA64">
        <v>29316.8</v>
      </c>
      <c r="HB64">
        <v>37749.1</v>
      </c>
      <c r="HC64">
        <v>34699.4</v>
      </c>
      <c r="HD64">
        <v>46607.1</v>
      </c>
      <c r="HE64">
        <v>43553.1</v>
      </c>
      <c r="HF64">
        <v>1.8135</v>
      </c>
      <c r="HG64">
        <v>1.83525</v>
      </c>
      <c r="HH64">
        <v>0.105768</v>
      </c>
      <c r="HI64">
        <v>0</v>
      </c>
      <c r="HJ64">
        <v>28.2955</v>
      </c>
      <c r="HK64">
        <v>999.9</v>
      </c>
      <c r="HL64">
        <v>56.7</v>
      </c>
      <c r="HM64">
        <v>30.5</v>
      </c>
      <c r="HN64">
        <v>27.3398</v>
      </c>
      <c r="HO64">
        <v>62.3974</v>
      </c>
      <c r="HP64">
        <v>17.1715</v>
      </c>
      <c r="HQ64">
        <v>1</v>
      </c>
      <c r="HR64">
        <v>0.206085</v>
      </c>
      <c r="HS64">
        <v>0.513777</v>
      </c>
      <c r="HT64">
        <v>20.1999</v>
      </c>
      <c r="HU64">
        <v>5.22568</v>
      </c>
      <c r="HV64">
        <v>11.974</v>
      </c>
      <c r="HW64">
        <v>4.96975</v>
      </c>
      <c r="HX64">
        <v>3.28948</v>
      </c>
      <c r="HY64">
        <v>9999</v>
      </c>
      <c r="HZ64">
        <v>9999</v>
      </c>
      <c r="IA64">
        <v>9999</v>
      </c>
      <c r="IB64">
        <v>17.5</v>
      </c>
      <c r="IC64">
        <v>4.9729</v>
      </c>
      <c r="ID64">
        <v>1.87714</v>
      </c>
      <c r="IE64">
        <v>1.87528</v>
      </c>
      <c r="IF64">
        <v>1.87805</v>
      </c>
      <c r="IG64">
        <v>1.87475</v>
      </c>
      <c r="IH64">
        <v>1.87836</v>
      </c>
      <c r="II64">
        <v>1.87546</v>
      </c>
      <c r="IJ64">
        <v>1.87666</v>
      </c>
      <c r="IK64">
        <v>0</v>
      </c>
      <c r="IL64">
        <v>0</v>
      </c>
      <c r="IM64">
        <v>0</v>
      </c>
      <c r="IN64">
        <v>0</v>
      </c>
      <c r="IO64" t="s">
        <v>441</v>
      </c>
      <c r="IP64" t="s">
        <v>442</v>
      </c>
      <c r="IQ64" t="s">
        <v>443</v>
      </c>
      <c r="IR64" t="s">
        <v>443</v>
      </c>
      <c r="IS64" t="s">
        <v>443</v>
      </c>
      <c r="IT64" t="s">
        <v>443</v>
      </c>
      <c r="IU64">
        <v>0</v>
      </c>
      <c r="IV64">
        <v>100</v>
      </c>
      <c r="IW64">
        <v>100</v>
      </c>
      <c r="IX64">
        <v>0.667</v>
      </c>
      <c r="IY64">
        <v>0.2093</v>
      </c>
      <c r="IZ64">
        <v>-0.1222274518627452</v>
      </c>
      <c r="JA64">
        <v>0.001328938755811441</v>
      </c>
      <c r="JB64">
        <v>-5.633165956792918E-07</v>
      </c>
      <c r="JC64">
        <v>2.510553891376428E-10</v>
      </c>
      <c r="JD64">
        <v>-0.04678033270444259</v>
      </c>
      <c r="JE64">
        <v>-0.0009625096320519332</v>
      </c>
      <c r="JF64">
        <v>0.0006953178313022573</v>
      </c>
      <c r="JG64">
        <v>-5.973937232829655E-06</v>
      </c>
      <c r="JH64">
        <v>1</v>
      </c>
      <c r="JI64">
        <v>2112</v>
      </c>
      <c r="JJ64">
        <v>1</v>
      </c>
      <c r="JK64">
        <v>26</v>
      </c>
      <c r="JL64">
        <v>201642.7</v>
      </c>
      <c r="JM64">
        <v>201642.6</v>
      </c>
      <c r="JN64">
        <v>1.84326</v>
      </c>
      <c r="JO64">
        <v>2.53052</v>
      </c>
      <c r="JP64">
        <v>1.39893</v>
      </c>
      <c r="JQ64">
        <v>2.33276</v>
      </c>
      <c r="JR64">
        <v>1.44897</v>
      </c>
      <c r="JS64">
        <v>2.56714</v>
      </c>
      <c r="JT64">
        <v>36.9556</v>
      </c>
      <c r="JU64">
        <v>23.9912</v>
      </c>
      <c r="JV64">
        <v>18</v>
      </c>
      <c r="JW64">
        <v>477.368</v>
      </c>
      <c r="JX64">
        <v>460.761</v>
      </c>
      <c r="JY64">
        <v>27.0719</v>
      </c>
      <c r="JZ64">
        <v>29.8464</v>
      </c>
      <c r="KA64">
        <v>30</v>
      </c>
      <c r="KB64">
        <v>29.5156</v>
      </c>
      <c r="KC64">
        <v>29.5769</v>
      </c>
      <c r="KD64">
        <v>36.9173</v>
      </c>
      <c r="KE64">
        <v>29.7987</v>
      </c>
      <c r="KF64">
        <v>65.2056</v>
      </c>
      <c r="KG64">
        <v>27.045</v>
      </c>
      <c r="KH64">
        <v>807.638</v>
      </c>
      <c r="KI64">
        <v>21.7159</v>
      </c>
      <c r="KJ64">
        <v>100.72</v>
      </c>
      <c r="KK64">
        <v>100.189</v>
      </c>
    </row>
    <row r="65" spans="1:297">
      <c r="A65">
        <v>49</v>
      </c>
      <c r="B65">
        <v>1759247147</v>
      </c>
      <c r="C65">
        <v>331.4000000953674</v>
      </c>
      <c r="D65" t="s">
        <v>541</v>
      </c>
      <c r="E65" t="s">
        <v>542</v>
      </c>
      <c r="F65">
        <v>5</v>
      </c>
      <c r="G65" t="s">
        <v>435</v>
      </c>
      <c r="H65" t="s">
        <v>436</v>
      </c>
      <c r="I65">
        <v>1759247139.5</v>
      </c>
      <c r="J65">
        <f>(K65)/1000</f>
        <v>0</v>
      </c>
      <c r="K65">
        <f>IF(DP65, AN65, AH65)</f>
        <v>0</v>
      </c>
      <c r="L65">
        <f>IF(DP65, AI65, AG65)</f>
        <v>0</v>
      </c>
      <c r="M65">
        <f>DR65 - IF(AU65&gt;1, L65*DL65*100.0/(AW65), 0)</f>
        <v>0</v>
      </c>
      <c r="N65">
        <f>((T65-J65/2)*M65-L65)/(T65+J65/2)</f>
        <v>0</v>
      </c>
      <c r="O65">
        <f>N65*(DY65+DZ65)/1000.0</f>
        <v>0</v>
      </c>
      <c r="P65">
        <f>(DR65 - IF(AU65&gt;1, L65*DL65*100.0/(AW65), 0))*(DY65+DZ65)/1000.0</f>
        <v>0</v>
      </c>
      <c r="Q65">
        <f>2.0/((1/S65-1/R65)+SIGN(S65)*SQRT((1/S65-1/R65)*(1/S65-1/R65) + 4*DM65/((DM65+1)*(DM65+1))*(2*1/S65*1/R65-1/R65*1/R65)))</f>
        <v>0</v>
      </c>
      <c r="R65">
        <f>IF(LEFT(DN65,1)&lt;&gt;"0",IF(LEFT(DN65,1)="1",3.0,DO65),$D$5+$E$5*(EF65*DY65/($K$5*1000))+$F$5*(EF65*DY65/($K$5*1000))*MAX(MIN(DL65,$J$5),$I$5)*MAX(MIN(DL65,$J$5),$I$5)+$G$5*MAX(MIN(DL65,$J$5),$I$5)*(EF65*DY65/($K$5*1000))+$H$5*(EF65*DY65/($K$5*1000))*(EF65*DY65/($K$5*1000)))</f>
        <v>0</v>
      </c>
      <c r="S65">
        <f>J65*(1000-(1000*0.61365*exp(17.502*W65/(240.97+W65))/(DY65+DZ65)+DT65)/2)/(1000*0.61365*exp(17.502*W65/(240.97+W65))/(DY65+DZ65)-DT65)</f>
        <v>0</v>
      </c>
      <c r="T65">
        <f>1/((DM65+1)/(Q65/1.6)+1/(R65/1.37)) + DM65/((DM65+1)/(Q65/1.6) + DM65/(R65/1.37))</f>
        <v>0</v>
      </c>
      <c r="U65">
        <f>(DH65*DK65)</f>
        <v>0</v>
      </c>
      <c r="V65">
        <f>(EA65+(U65+2*0.95*5.67E-8*(((EA65+$B$7)+273)^4-(EA65+273)^4)-44100*J65)/(1.84*29.3*R65+8*0.95*5.67E-8*(EA65+273)^3))</f>
        <v>0</v>
      </c>
      <c r="W65">
        <f>($C$7*EB65+$D$7*EC65+$E$7*V65)</f>
        <v>0</v>
      </c>
      <c r="X65">
        <f>0.61365*exp(17.502*W65/(240.97+W65))</f>
        <v>0</v>
      </c>
      <c r="Y65">
        <f>(Z65/AA65*100)</f>
        <v>0</v>
      </c>
      <c r="Z65">
        <f>DT65*(DY65+DZ65)/1000</f>
        <v>0</v>
      </c>
      <c r="AA65">
        <f>0.61365*exp(17.502*EA65/(240.97+EA65))</f>
        <v>0</v>
      </c>
      <c r="AB65">
        <f>(X65-DT65*(DY65+DZ65)/1000)</f>
        <v>0</v>
      </c>
      <c r="AC65">
        <f>(-J65*44100)</f>
        <v>0</v>
      </c>
      <c r="AD65">
        <f>2*29.3*R65*0.92*(EA65-W65)</f>
        <v>0</v>
      </c>
      <c r="AE65">
        <f>2*0.95*5.67E-8*(((EA65+$B$7)+273)^4-(W65+273)^4)</f>
        <v>0</v>
      </c>
      <c r="AF65">
        <f>U65+AE65+AC65+AD65</f>
        <v>0</v>
      </c>
      <c r="AG65">
        <f>DX65*AU65*(DS65-DR65*(1000-AU65*DU65)/(1000-AU65*DT65))/(100*DL65)</f>
        <v>0</v>
      </c>
      <c r="AH65">
        <f>1000*DX65*AU65*(DT65-DU65)/(100*DL65*(1000-AU65*DT65))</f>
        <v>0</v>
      </c>
      <c r="AI65">
        <f>(AJ65 - AK65 - DY65*1E3/(8.314*(EA65+273.15)) * AM65/DX65 * AL65) * DX65/(100*DL65) * (1000 - DU65)/1000</f>
        <v>0</v>
      </c>
      <c r="AJ65">
        <v>808.5995888887622</v>
      </c>
      <c r="AK65">
        <v>786.9753636363633</v>
      </c>
      <c r="AL65">
        <v>3.444574099712047</v>
      </c>
      <c r="AM65">
        <v>65.48348601443384</v>
      </c>
      <c r="AN65">
        <f>(AP65 - AO65 + DY65*1E3/(8.314*(EA65+273.15)) * AR65/DX65 * AQ65) * DX65/(100*DL65) * 1000/(1000 - AP65)</f>
        <v>0</v>
      </c>
      <c r="AO65">
        <v>21.63002131786483</v>
      </c>
      <c r="AP65">
        <v>22.40641939393939</v>
      </c>
      <c r="AQ65">
        <v>-1.819450956504374E-05</v>
      </c>
      <c r="AR65">
        <v>121.2419949412862</v>
      </c>
      <c r="AS65">
        <v>4</v>
      </c>
      <c r="AT65">
        <v>1</v>
      </c>
      <c r="AU65">
        <f>IF(AS65*$H$13&gt;=AW65,1.0,(AW65/(AW65-AS65*$H$13)))</f>
        <v>0</v>
      </c>
      <c r="AV65">
        <f>(AU65-1)*100</f>
        <v>0</v>
      </c>
      <c r="AW65">
        <f>MAX(0,($B$13+$C$13*EF65)/(1+$D$13*EF65)*DY65/(EA65+273)*$E$13)</f>
        <v>0</v>
      </c>
      <c r="AX65" t="s">
        <v>437</v>
      </c>
      <c r="AY65" t="s">
        <v>437</v>
      </c>
      <c r="AZ65">
        <v>0</v>
      </c>
      <c r="BA65">
        <v>0</v>
      </c>
      <c r="BB65">
        <f>1-AZ65/BA65</f>
        <v>0</v>
      </c>
      <c r="BC65">
        <v>0</v>
      </c>
      <c r="BD65" t="s">
        <v>437</v>
      </c>
      <c r="BE65" t="s">
        <v>437</v>
      </c>
      <c r="BF65">
        <v>0</v>
      </c>
      <c r="BG65">
        <v>0</v>
      </c>
      <c r="BH65">
        <f>1-BF65/BG65</f>
        <v>0</v>
      </c>
      <c r="BI65">
        <v>0.5</v>
      </c>
      <c r="BJ65">
        <f>DI65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437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DH65">
        <f>$B$11*EG65+$C$11*EH65+$F$11*ES65*(1-EV65)</f>
        <v>0</v>
      </c>
      <c r="DI65">
        <f>DH65*DJ65</f>
        <v>0</v>
      </c>
      <c r="DJ65">
        <f>($B$11*$D$9+$C$11*$D$9+$F$11*((FF65+EX65)/MAX(FF65+EX65+FG65, 0.1)*$I$9+FG65/MAX(FF65+EX65+FG65, 0.1)*$J$9))/($B$11+$C$11+$F$11)</f>
        <v>0</v>
      </c>
      <c r="DK65">
        <f>($B$11*$K$9+$C$11*$K$9+$F$11*((FF65+EX65)/MAX(FF65+EX65+FG65, 0.1)*$P$9+FG65/MAX(FF65+EX65+FG65, 0.1)*$Q$9))/($B$11+$C$11+$F$11)</f>
        <v>0</v>
      </c>
      <c r="DL65">
        <v>1.91</v>
      </c>
      <c r="DM65">
        <v>0.5</v>
      </c>
      <c r="DN65" t="s">
        <v>438</v>
      </c>
      <c r="DO65">
        <v>2</v>
      </c>
      <c r="DP65" t="b">
        <v>1</v>
      </c>
      <c r="DQ65">
        <v>1759247139.5</v>
      </c>
      <c r="DR65">
        <v>745.8303703703704</v>
      </c>
      <c r="DS65">
        <v>776.3220000000001</v>
      </c>
      <c r="DT65">
        <v>22.41778148148148</v>
      </c>
      <c r="DU65">
        <v>21.61977037037037</v>
      </c>
      <c r="DV65">
        <v>745.1712592592593</v>
      </c>
      <c r="DW65">
        <v>22.20842962962963</v>
      </c>
      <c r="DX65">
        <v>500.0035555555555</v>
      </c>
      <c r="DY65">
        <v>90.92766666666668</v>
      </c>
      <c r="DZ65">
        <v>0.05352981111111111</v>
      </c>
      <c r="EA65">
        <v>29.32386666666667</v>
      </c>
      <c r="EB65">
        <v>30.02529259259259</v>
      </c>
      <c r="EC65">
        <v>999.9000000000001</v>
      </c>
      <c r="ED65">
        <v>0</v>
      </c>
      <c r="EE65">
        <v>0</v>
      </c>
      <c r="EF65">
        <v>9997.382222222221</v>
      </c>
      <c r="EG65">
        <v>0</v>
      </c>
      <c r="EH65">
        <v>12.20954074074074</v>
      </c>
      <c r="EI65">
        <v>-30.49164814814815</v>
      </c>
      <c r="EJ65">
        <v>762.9334814814814</v>
      </c>
      <c r="EK65">
        <v>793.4769259259259</v>
      </c>
      <c r="EL65">
        <v>0.7980166296296297</v>
      </c>
      <c r="EM65">
        <v>776.3220000000001</v>
      </c>
      <c r="EN65">
        <v>21.61977037037037</v>
      </c>
      <c r="EO65">
        <v>2.038397037037037</v>
      </c>
      <c r="EP65">
        <v>1.965834444444444</v>
      </c>
      <c r="EQ65">
        <v>17.74578148148148</v>
      </c>
      <c r="ER65">
        <v>17.1718037037037</v>
      </c>
      <c r="ES65">
        <v>2000.026666666667</v>
      </c>
      <c r="ET65">
        <v>0.980001111111111</v>
      </c>
      <c r="EU65">
        <v>0.01999888518518518</v>
      </c>
      <c r="EV65">
        <v>0</v>
      </c>
      <c r="EW65">
        <v>205.5578518518518</v>
      </c>
      <c r="EX65">
        <v>5.000560000000001</v>
      </c>
      <c r="EY65">
        <v>4298.584814814815</v>
      </c>
      <c r="EZ65">
        <v>17295.12592592592</v>
      </c>
      <c r="FA65">
        <v>42.1824074074074</v>
      </c>
      <c r="FB65">
        <v>42.45566666666665</v>
      </c>
      <c r="FC65">
        <v>42</v>
      </c>
      <c r="FD65">
        <v>41.43699999999999</v>
      </c>
      <c r="FE65">
        <v>42.81199999999998</v>
      </c>
      <c r="FF65">
        <v>1955.126666666667</v>
      </c>
      <c r="FG65">
        <v>39.9</v>
      </c>
      <c r="FH65">
        <v>0</v>
      </c>
      <c r="FI65">
        <v>1759247161</v>
      </c>
      <c r="FJ65">
        <v>0</v>
      </c>
      <c r="FK65">
        <v>205.53284</v>
      </c>
      <c r="FL65">
        <v>-0.08676921824714012</v>
      </c>
      <c r="FM65">
        <v>-13.71153843877552</v>
      </c>
      <c r="FN65">
        <v>4298.4012</v>
      </c>
      <c r="FO65">
        <v>15</v>
      </c>
      <c r="FP65">
        <v>0</v>
      </c>
      <c r="FQ65" t="s">
        <v>439</v>
      </c>
      <c r="FR65">
        <v>1747148579.5</v>
      </c>
      <c r="FS65">
        <v>1747148584.5</v>
      </c>
      <c r="FT65">
        <v>0</v>
      </c>
      <c r="FU65">
        <v>0.162</v>
      </c>
      <c r="FV65">
        <v>-0.001</v>
      </c>
      <c r="FW65">
        <v>0.139</v>
      </c>
      <c r="FX65">
        <v>0.058</v>
      </c>
      <c r="FY65">
        <v>420</v>
      </c>
      <c r="FZ65">
        <v>16</v>
      </c>
      <c r="GA65">
        <v>0.19</v>
      </c>
      <c r="GB65">
        <v>0.02</v>
      </c>
      <c r="GC65">
        <v>-30.4812425</v>
      </c>
      <c r="GD65">
        <v>-0.1394015009379241</v>
      </c>
      <c r="GE65">
        <v>0.04167456590955694</v>
      </c>
      <c r="GF65">
        <v>1</v>
      </c>
      <c r="GG65">
        <v>205.5600588235294</v>
      </c>
      <c r="GH65">
        <v>-0.3562719634826353</v>
      </c>
      <c r="GI65">
        <v>0.2074857813946978</v>
      </c>
      <c r="GJ65">
        <v>1</v>
      </c>
      <c r="GK65">
        <v>0.805024225</v>
      </c>
      <c r="GL65">
        <v>-0.1633298499061943</v>
      </c>
      <c r="GM65">
        <v>0.0166250432833835</v>
      </c>
      <c r="GN65">
        <v>0</v>
      </c>
      <c r="GO65">
        <v>2</v>
      </c>
      <c r="GP65">
        <v>3</v>
      </c>
      <c r="GQ65" t="s">
        <v>446</v>
      </c>
      <c r="GR65">
        <v>3.12677</v>
      </c>
      <c r="GS65">
        <v>2.7314</v>
      </c>
      <c r="GT65">
        <v>0.132309</v>
      </c>
      <c r="GU65">
        <v>0.136676</v>
      </c>
      <c r="GV65">
        <v>0.102301</v>
      </c>
      <c r="GW65">
        <v>0.100428</v>
      </c>
      <c r="GX65">
        <v>25962</v>
      </c>
      <c r="GY65">
        <v>25086.7</v>
      </c>
      <c r="GZ65">
        <v>30465.2</v>
      </c>
      <c r="HA65">
        <v>29316.7</v>
      </c>
      <c r="HB65">
        <v>37750.2</v>
      </c>
      <c r="HC65">
        <v>34694.6</v>
      </c>
      <c r="HD65">
        <v>46607.3</v>
      </c>
      <c r="HE65">
        <v>43552.8</v>
      </c>
      <c r="HF65">
        <v>1.81262</v>
      </c>
      <c r="HG65">
        <v>1.83613</v>
      </c>
      <c r="HH65">
        <v>0.106119</v>
      </c>
      <c r="HI65">
        <v>0</v>
      </c>
      <c r="HJ65">
        <v>28.2979</v>
      </c>
      <c r="HK65">
        <v>999.9</v>
      </c>
      <c r="HL65">
        <v>56.7</v>
      </c>
      <c r="HM65">
        <v>30.5</v>
      </c>
      <c r="HN65">
        <v>27.3399</v>
      </c>
      <c r="HO65">
        <v>63.0074</v>
      </c>
      <c r="HP65">
        <v>17.0833</v>
      </c>
      <c r="HQ65">
        <v>1</v>
      </c>
      <c r="HR65">
        <v>0.205625</v>
      </c>
      <c r="HS65">
        <v>0.51796</v>
      </c>
      <c r="HT65">
        <v>20.1999</v>
      </c>
      <c r="HU65">
        <v>5.22598</v>
      </c>
      <c r="HV65">
        <v>11.974</v>
      </c>
      <c r="HW65">
        <v>4.9696</v>
      </c>
      <c r="HX65">
        <v>3.28945</v>
      </c>
      <c r="HY65">
        <v>9999</v>
      </c>
      <c r="HZ65">
        <v>9999</v>
      </c>
      <c r="IA65">
        <v>9999</v>
      </c>
      <c r="IB65">
        <v>17.5</v>
      </c>
      <c r="IC65">
        <v>4.97289</v>
      </c>
      <c r="ID65">
        <v>1.87715</v>
      </c>
      <c r="IE65">
        <v>1.87529</v>
      </c>
      <c r="IF65">
        <v>1.87805</v>
      </c>
      <c r="IG65">
        <v>1.87477</v>
      </c>
      <c r="IH65">
        <v>1.87836</v>
      </c>
      <c r="II65">
        <v>1.87546</v>
      </c>
      <c r="IJ65">
        <v>1.87665</v>
      </c>
      <c r="IK65">
        <v>0</v>
      </c>
      <c r="IL65">
        <v>0</v>
      </c>
      <c r="IM65">
        <v>0</v>
      </c>
      <c r="IN65">
        <v>0</v>
      </c>
      <c r="IO65" t="s">
        <v>441</v>
      </c>
      <c r="IP65" t="s">
        <v>442</v>
      </c>
      <c r="IQ65" t="s">
        <v>443</v>
      </c>
      <c r="IR65" t="s">
        <v>443</v>
      </c>
      <c r="IS65" t="s">
        <v>443</v>
      </c>
      <c r="IT65" t="s">
        <v>443</v>
      </c>
      <c r="IU65">
        <v>0</v>
      </c>
      <c r="IV65">
        <v>100</v>
      </c>
      <c r="IW65">
        <v>100</v>
      </c>
      <c r="IX65">
        <v>0.6820000000000001</v>
      </c>
      <c r="IY65">
        <v>0.2092</v>
      </c>
      <c r="IZ65">
        <v>-0.1222274518627452</v>
      </c>
      <c r="JA65">
        <v>0.001328938755811441</v>
      </c>
      <c r="JB65">
        <v>-5.633165956792918E-07</v>
      </c>
      <c r="JC65">
        <v>2.510553891376428E-10</v>
      </c>
      <c r="JD65">
        <v>-0.04678033270444259</v>
      </c>
      <c r="JE65">
        <v>-0.0009625096320519332</v>
      </c>
      <c r="JF65">
        <v>0.0006953178313022573</v>
      </c>
      <c r="JG65">
        <v>-5.973937232829655E-06</v>
      </c>
      <c r="JH65">
        <v>1</v>
      </c>
      <c r="JI65">
        <v>2112</v>
      </c>
      <c r="JJ65">
        <v>1</v>
      </c>
      <c r="JK65">
        <v>26</v>
      </c>
      <c r="JL65">
        <v>201642.8</v>
      </c>
      <c r="JM65">
        <v>201642.7</v>
      </c>
      <c r="JN65">
        <v>1.87378</v>
      </c>
      <c r="JO65">
        <v>2.53784</v>
      </c>
      <c r="JP65">
        <v>1.39893</v>
      </c>
      <c r="JQ65">
        <v>2.33276</v>
      </c>
      <c r="JR65">
        <v>1.44897</v>
      </c>
      <c r="JS65">
        <v>2.58545</v>
      </c>
      <c r="JT65">
        <v>36.9317</v>
      </c>
      <c r="JU65">
        <v>23.9999</v>
      </c>
      <c r="JV65">
        <v>18</v>
      </c>
      <c r="JW65">
        <v>476.887</v>
      </c>
      <c r="JX65">
        <v>461.326</v>
      </c>
      <c r="JY65">
        <v>27.044</v>
      </c>
      <c r="JZ65">
        <v>29.8464</v>
      </c>
      <c r="KA65">
        <v>30</v>
      </c>
      <c r="KB65">
        <v>29.5156</v>
      </c>
      <c r="KC65">
        <v>29.5769</v>
      </c>
      <c r="KD65">
        <v>37.5072</v>
      </c>
      <c r="KE65">
        <v>29.7987</v>
      </c>
      <c r="KF65">
        <v>65.2056</v>
      </c>
      <c r="KG65">
        <v>27.0261</v>
      </c>
      <c r="KH65">
        <v>820.994</v>
      </c>
      <c r="KI65">
        <v>21.7421</v>
      </c>
      <c r="KJ65">
        <v>100.72</v>
      </c>
      <c r="KK65">
        <v>100.188</v>
      </c>
    </row>
    <row r="66" spans="1:297">
      <c r="A66">
        <v>50</v>
      </c>
      <c r="B66">
        <v>1759247152</v>
      </c>
      <c r="C66">
        <v>336.4000000953674</v>
      </c>
      <c r="D66" t="s">
        <v>543</v>
      </c>
      <c r="E66" t="s">
        <v>544</v>
      </c>
      <c r="F66">
        <v>5</v>
      </c>
      <c r="G66" t="s">
        <v>435</v>
      </c>
      <c r="H66" t="s">
        <v>436</v>
      </c>
      <c r="I66">
        <v>1759247144.214286</v>
      </c>
      <c r="J66">
        <f>(K66)/1000</f>
        <v>0</v>
      </c>
      <c r="K66">
        <f>IF(DP66, AN66, AH66)</f>
        <v>0</v>
      </c>
      <c r="L66">
        <f>IF(DP66, AI66, AG66)</f>
        <v>0</v>
      </c>
      <c r="M66">
        <f>DR66 - IF(AU66&gt;1, L66*DL66*100.0/(AW66), 0)</f>
        <v>0</v>
      </c>
      <c r="N66">
        <f>((T66-J66/2)*M66-L66)/(T66+J66/2)</f>
        <v>0</v>
      </c>
      <c r="O66">
        <f>N66*(DY66+DZ66)/1000.0</f>
        <v>0</v>
      </c>
      <c r="P66">
        <f>(DR66 - IF(AU66&gt;1, L66*DL66*100.0/(AW66), 0))*(DY66+DZ66)/1000.0</f>
        <v>0</v>
      </c>
      <c r="Q66">
        <f>2.0/((1/S66-1/R66)+SIGN(S66)*SQRT((1/S66-1/R66)*(1/S66-1/R66) + 4*DM66/((DM66+1)*(DM66+1))*(2*1/S66*1/R66-1/R66*1/R66)))</f>
        <v>0</v>
      </c>
      <c r="R66">
        <f>IF(LEFT(DN66,1)&lt;&gt;"0",IF(LEFT(DN66,1)="1",3.0,DO66),$D$5+$E$5*(EF66*DY66/($K$5*1000))+$F$5*(EF66*DY66/($K$5*1000))*MAX(MIN(DL66,$J$5),$I$5)*MAX(MIN(DL66,$J$5),$I$5)+$G$5*MAX(MIN(DL66,$J$5),$I$5)*(EF66*DY66/($K$5*1000))+$H$5*(EF66*DY66/($K$5*1000))*(EF66*DY66/($K$5*1000)))</f>
        <v>0</v>
      </c>
      <c r="S66">
        <f>J66*(1000-(1000*0.61365*exp(17.502*W66/(240.97+W66))/(DY66+DZ66)+DT66)/2)/(1000*0.61365*exp(17.502*W66/(240.97+W66))/(DY66+DZ66)-DT66)</f>
        <v>0</v>
      </c>
      <c r="T66">
        <f>1/((DM66+1)/(Q66/1.6)+1/(R66/1.37)) + DM66/((DM66+1)/(Q66/1.6) + DM66/(R66/1.37))</f>
        <v>0</v>
      </c>
      <c r="U66">
        <f>(DH66*DK66)</f>
        <v>0</v>
      </c>
      <c r="V66">
        <f>(EA66+(U66+2*0.95*5.67E-8*(((EA66+$B$7)+273)^4-(EA66+273)^4)-44100*J66)/(1.84*29.3*R66+8*0.95*5.67E-8*(EA66+273)^3))</f>
        <v>0</v>
      </c>
      <c r="W66">
        <f>($C$7*EB66+$D$7*EC66+$E$7*V66)</f>
        <v>0</v>
      </c>
      <c r="X66">
        <f>0.61365*exp(17.502*W66/(240.97+W66))</f>
        <v>0</v>
      </c>
      <c r="Y66">
        <f>(Z66/AA66*100)</f>
        <v>0</v>
      </c>
      <c r="Z66">
        <f>DT66*(DY66+DZ66)/1000</f>
        <v>0</v>
      </c>
      <c r="AA66">
        <f>0.61365*exp(17.502*EA66/(240.97+EA66))</f>
        <v>0</v>
      </c>
      <c r="AB66">
        <f>(X66-DT66*(DY66+DZ66)/1000)</f>
        <v>0</v>
      </c>
      <c r="AC66">
        <f>(-J66*44100)</f>
        <v>0</v>
      </c>
      <c r="AD66">
        <f>2*29.3*R66*0.92*(EA66-W66)</f>
        <v>0</v>
      </c>
      <c r="AE66">
        <f>2*0.95*5.67E-8*(((EA66+$B$7)+273)^4-(W66+273)^4)</f>
        <v>0</v>
      </c>
      <c r="AF66">
        <f>U66+AE66+AC66+AD66</f>
        <v>0</v>
      </c>
      <c r="AG66">
        <f>DX66*AU66*(DS66-DR66*(1000-AU66*DU66)/(1000-AU66*DT66))/(100*DL66)</f>
        <v>0</v>
      </c>
      <c r="AH66">
        <f>1000*DX66*AU66*(DT66-DU66)/(100*DL66*(1000-AU66*DT66))</f>
        <v>0</v>
      </c>
      <c r="AI66">
        <f>(AJ66 - AK66 - DY66*1E3/(8.314*(EA66+273.15)) * AM66/DX66 * AL66) * DX66/(100*DL66) * (1000 - DU66)/1000</f>
        <v>0</v>
      </c>
      <c r="AJ66">
        <v>825.7564002492675</v>
      </c>
      <c r="AK66">
        <v>804.0219212121211</v>
      </c>
      <c r="AL66">
        <v>3.402034291306814</v>
      </c>
      <c r="AM66">
        <v>65.48348601443384</v>
      </c>
      <c r="AN66">
        <f>(AP66 - AO66 + DY66*1E3/(8.314*(EA66+273.15)) * AR66/DX66 * AQ66) * DX66/(100*DL66) * 1000/(1000 - AP66)</f>
        <v>0</v>
      </c>
      <c r="AO66">
        <v>21.66508548804782</v>
      </c>
      <c r="AP66">
        <v>22.41496121212121</v>
      </c>
      <c r="AQ66">
        <v>2.235016148870943E-05</v>
      </c>
      <c r="AR66">
        <v>121.2419949412862</v>
      </c>
      <c r="AS66">
        <v>4</v>
      </c>
      <c r="AT66">
        <v>1</v>
      </c>
      <c r="AU66">
        <f>IF(AS66*$H$13&gt;=AW66,1.0,(AW66/(AW66-AS66*$H$13)))</f>
        <v>0</v>
      </c>
      <c r="AV66">
        <f>(AU66-1)*100</f>
        <v>0</v>
      </c>
      <c r="AW66">
        <f>MAX(0,($B$13+$C$13*EF66)/(1+$D$13*EF66)*DY66/(EA66+273)*$E$13)</f>
        <v>0</v>
      </c>
      <c r="AX66" t="s">
        <v>437</v>
      </c>
      <c r="AY66" t="s">
        <v>437</v>
      </c>
      <c r="AZ66">
        <v>0</v>
      </c>
      <c r="BA66">
        <v>0</v>
      </c>
      <c r="BB66">
        <f>1-AZ66/BA66</f>
        <v>0</v>
      </c>
      <c r="BC66">
        <v>0</v>
      </c>
      <c r="BD66" t="s">
        <v>437</v>
      </c>
      <c r="BE66" t="s">
        <v>437</v>
      </c>
      <c r="BF66">
        <v>0</v>
      </c>
      <c r="BG66">
        <v>0</v>
      </c>
      <c r="BH66">
        <f>1-BF66/BG66</f>
        <v>0</v>
      </c>
      <c r="BI66">
        <v>0.5</v>
      </c>
      <c r="BJ66">
        <f>DI66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437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DH66">
        <f>$B$11*EG66+$C$11*EH66+$F$11*ES66*(1-EV66)</f>
        <v>0</v>
      </c>
      <c r="DI66">
        <f>DH66*DJ66</f>
        <v>0</v>
      </c>
      <c r="DJ66">
        <f>($B$11*$D$9+$C$11*$D$9+$F$11*((FF66+EX66)/MAX(FF66+EX66+FG66, 0.1)*$I$9+FG66/MAX(FF66+EX66+FG66, 0.1)*$J$9))/($B$11+$C$11+$F$11)</f>
        <v>0</v>
      </c>
      <c r="DK66">
        <f>($B$11*$K$9+$C$11*$K$9+$F$11*((FF66+EX66)/MAX(FF66+EX66+FG66, 0.1)*$P$9+FG66/MAX(FF66+EX66+FG66, 0.1)*$Q$9))/($B$11+$C$11+$F$11)</f>
        <v>0</v>
      </c>
      <c r="DL66">
        <v>1.91</v>
      </c>
      <c r="DM66">
        <v>0.5</v>
      </c>
      <c r="DN66" t="s">
        <v>438</v>
      </c>
      <c r="DO66">
        <v>2</v>
      </c>
      <c r="DP66" t="b">
        <v>1</v>
      </c>
      <c r="DQ66">
        <v>1759247144.214286</v>
      </c>
      <c r="DR66">
        <v>761.6303214285714</v>
      </c>
      <c r="DS66">
        <v>792.1244642857142</v>
      </c>
      <c r="DT66">
        <v>22.41314285714286</v>
      </c>
      <c r="DU66">
        <v>21.63525</v>
      </c>
      <c r="DV66">
        <v>760.9568928571431</v>
      </c>
      <c r="DW66">
        <v>22.20390357142858</v>
      </c>
      <c r="DX66">
        <v>500.0030357142857</v>
      </c>
      <c r="DY66">
        <v>90.92803928571429</v>
      </c>
      <c r="DZ66">
        <v>0.05361018928571427</v>
      </c>
      <c r="EA66">
        <v>29.32072500000001</v>
      </c>
      <c r="EB66">
        <v>30.02348214285714</v>
      </c>
      <c r="EC66">
        <v>999.9000000000002</v>
      </c>
      <c r="ED66">
        <v>0</v>
      </c>
      <c r="EE66">
        <v>0</v>
      </c>
      <c r="EF66">
        <v>10006.89464285714</v>
      </c>
      <c r="EG66">
        <v>0</v>
      </c>
      <c r="EH66">
        <v>12.2266</v>
      </c>
      <c r="EI66">
        <v>-30.49413214285714</v>
      </c>
      <c r="EJ66">
        <v>779.0921428571429</v>
      </c>
      <c r="EK66">
        <v>809.6415714285714</v>
      </c>
      <c r="EL66">
        <v>0.777903</v>
      </c>
      <c r="EM66">
        <v>792.1244642857142</v>
      </c>
      <c r="EN66">
        <v>21.63525</v>
      </c>
      <c r="EO66">
        <v>2.037983928571429</v>
      </c>
      <c r="EP66">
        <v>1.967249642857143</v>
      </c>
      <c r="EQ66">
        <v>17.74257142857143</v>
      </c>
      <c r="ER66">
        <v>17.183175</v>
      </c>
      <c r="ES66">
        <v>2000.034642857143</v>
      </c>
      <c r="ET66">
        <v>0.9800011785714284</v>
      </c>
      <c r="EU66">
        <v>0.01999883571428571</v>
      </c>
      <c r="EV66">
        <v>0</v>
      </c>
      <c r="EW66">
        <v>205.4999285714286</v>
      </c>
      <c r="EX66">
        <v>5.000560000000001</v>
      </c>
      <c r="EY66">
        <v>4297.511071428571</v>
      </c>
      <c r="EZ66">
        <v>17295.19285714285</v>
      </c>
      <c r="FA66">
        <v>42.17592857142856</v>
      </c>
      <c r="FB66">
        <v>42.44599999999998</v>
      </c>
      <c r="FC66">
        <v>41.99549999999999</v>
      </c>
      <c r="FD66">
        <v>41.43699999999999</v>
      </c>
      <c r="FE66">
        <v>42.81199999999998</v>
      </c>
      <c r="FF66">
        <v>1955.134642857143</v>
      </c>
      <c r="FG66">
        <v>39.9</v>
      </c>
      <c r="FH66">
        <v>0</v>
      </c>
      <c r="FI66">
        <v>1759247165.8</v>
      </c>
      <c r="FJ66">
        <v>0</v>
      </c>
      <c r="FK66">
        <v>205.4788</v>
      </c>
      <c r="FL66">
        <v>0.3073846270409903</v>
      </c>
      <c r="FM66">
        <v>-13.93846157702364</v>
      </c>
      <c r="FN66">
        <v>4297.3408</v>
      </c>
      <c r="FO66">
        <v>15</v>
      </c>
      <c r="FP66">
        <v>0</v>
      </c>
      <c r="FQ66" t="s">
        <v>439</v>
      </c>
      <c r="FR66">
        <v>1747148579.5</v>
      </c>
      <c r="FS66">
        <v>1747148584.5</v>
      </c>
      <c r="FT66">
        <v>0</v>
      </c>
      <c r="FU66">
        <v>0.162</v>
      </c>
      <c r="FV66">
        <v>-0.001</v>
      </c>
      <c r="FW66">
        <v>0.139</v>
      </c>
      <c r="FX66">
        <v>0.058</v>
      </c>
      <c r="FY66">
        <v>420</v>
      </c>
      <c r="FZ66">
        <v>16</v>
      </c>
      <c r="GA66">
        <v>0.19</v>
      </c>
      <c r="GB66">
        <v>0.02</v>
      </c>
      <c r="GC66">
        <v>-30.4888375</v>
      </c>
      <c r="GD66">
        <v>-0.01196510318943941</v>
      </c>
      <c r="GE66">
        <v>0.04072026330649145</v>
      </c>
      <c r="GF66">
        <v>1</v>
      </c>
      <c r="GG66">
        <v>205.5178823529412</v>
      </c>
      <c r="GH66">
        <v>-0.3754316227431636</v>
      </c>
      <c r="GI66">
        <v>0.1886795859629998</v>
      </c>
      <c r="GJ66">
        <v>1</v>
      </c>
      <c r="GK66">
        <v>0.78630395</v>
      </c>
      <c r="GL66">
        <v>-0.2499220412757991</v>
      </c>
      <c r="GM66">
        <v>0.02533837753285517</v>
      </c>
      <c r="GN66">
        <v>0</v>
      </c>
      <c r="GO66">
        <v>2</v>
      </c>
      <c r="GP66">
        <v>3</v>
      </c>
      <c r="GQ66" t="s">
        <v>446</v>
      </c>
      <c r="GR66">
        <v>3.12721</v>
      </c>
      <c r="GS66">
        <v>2.73157</v>
      </c>
      <c r="GT66">
        <v>0.134206</v>
      </c>
      <c r="GU66">
        <v>0.138553</v>
      </c>
      <c r="GV66">
        <v>0.102327</v>
      </c>
      <c r="GW66">
        <v>0.100457</v>
      </c>
      <c r="GX66">
        <v>25905.2</v>
      </c>
      <c r="GY66">
        <v>25032.3</v>
      </c>
      <c r="GZ66">
        <v>30465.2</v>
      </c>
      <c r="HA66">
        <v>29316.9</v>
      </c>
      <c r="HB66">
        <v>37749.4</v>
      </c>
      <c r="HC66">
        <v>34693.8</v>
      </c>
      <c r="HD66">
        <v>46607.5</v>
      </c>
      <c r="HE66">
        <v>43553</v>
      </c>
      <c r="HF66">
        <v>1.81317</v>
      </c>
      <c r="HG66">
        <v>1.83582</v>
      </c>
      <c r="HH66">
        <v>0.105396</v>
      </c>
      <c r="HI66">
        <v>0</v>
      </c>
      <c r="HJ66">
        <v>28.2991</v>
      </c>
      <c r="HK66">
        <v>999.9</v>
      </c>
      <c r="HL66">
        <v>56.6</v>
      </c>
      <c r="HM66">
        <v>30.5</v>
      </c>
      <c r="HN66">
        <v>27.2905</v>
      </c>
      <c r="HO66">
        <v>63.2274</v>
      </c>
      <c r="HP66">
        <v>16.9351</v>
      </c>
      <c r="HQ66">
        <v>1</v>
      </c>
      <c r="HR66">
        <v>0.205625</v>
      </c>
      <c r="HS66">
        <v>0.496492</v>
      </c>
      <c r="HT66">
        <v>20.2002</v>
      </c>
      <c r="HU66">
        <v>5.22613</v>
      </c>
      <c r="HV66">
        <v>11.974</v>
      </c>
      <c r="HW66">
        <v>4.9699</v>
      </c>
      <c r="HX66">
        <v>3.28948</v>
      </c>
      <c r="HY66">
        <v>9999</v>
      </c>
      <c r="HZ66">
        <v>9999</v>
      </c>
      <c r="IA66">
        <v>9999</v>
      </c>
      <c r="IB66">
        <v>17.5</v>
      </c>
      <c r="IC66">
        <v>4.97291</v>
      </c>
      <c r="ID66">
        <v>1.87714</v>
      </c>
      <c r="IE66">
        <v>1.87529</v>
      </c>
      <c r="IF66">
        <v>1.87805</v>
      </c>
      <c r="IG66">
        <v>1.87478</v>
      </c>
      <c r="IH66">
        <v>1.87836</v>
      </c>
      <c r="II66">
        <v>1.87546</v>
      </c>
      <c r="IJ66">
        <v>1.87667</v>
      </c>
      <c r="IK66">
        <v>0</v>
      </c>
      <c r="IL66">
        <v>0</v>
      </c>
      <c r="IM66">
        <v>0</v>
      </c>
      <c r="IN66">
        <v>0</v>
      </c>
      <c r="IO66" t="s">
        <v>441</v>
      </c>
      <c r="IP66" t="s">
        <v>442</v>
      </c>
      <c r="IQ66" t="s">
        <v>443</v>
      </c>
      <c r="IR66" t="s">
        <v>443</v>
      </c>
      <c r="IS66" t="s">
        <v>443</v>
      </c>
      <c r="IT66" t="s">
        <v>443</v>
      </c>
      <c r="IU66">
        <v>0</v>
      </c>
      <c r="IV66">
        <v>100</v>
      </c>
      <c r="IW66">
        <v>100</v>
      </c>
      <c r="IX66">
        <v>0.698</v>
      </c>
      <c r="IY66">
        <v>0.2093</v>
      </c>
      <c r="IZ66">
        <v>-0.1222274518627452</v>
      </c>
      <c r="JA66">
        <v>0.001328938755811441</v>
      </c>
      <c r="JB66">
        <v>-5.633165956792918E-07</v>
      </c>
      <c r="JC66">
        <v>2.510553891376428E-10</v>
      </c>
      <c r="JD66">
        <v>-0.04678033270444259</v>
      </c>
      <c r="JE66">
        <v>-0.0009625096320519332</v>
      </c>
      <c r="JF66">
        <v>0.0006953178313022573</v>
      </c>
      <c r="JG66">
        <v>-5.973937232829655E-06</v>
      </c>
      <c r="JH66">
        <v>1</v>
      </c>
      <c r="JI66">
        <v>2112</v>
      </c>
      <c r="JJ66">
        <v>1</v>
      </c>
      <c r="JK66">
        <v>26</v>
      </c>
      <c r="JL66">
        <v>201642.9</v>
      </c>
      <c r="JM66">
        <v>201642.8</v>
      </c>
      <c r="JN66">
        <v>1.90552</v>
      </c>
      <c r="JO66">
        <v>2.54395</v>
      </c>
      <c r="JP66">
        <v>1.39893</v>
      </c>
      <c r="JQ66">
        <v>2.33154</v>
      </c>
      <c r="JR66">
        <v>1.44897</v>
      </c>
      <c r="JS66">
        <v>2.48169</v>
      </c>
      <c r="JT66">
        <v>36.9556</v>
      </c>
      <c r="JU66">
        <v>23.9737</v>
      </c>
      <c r="JV66">
        <v>18</v>
      </c>
      <c r="JW66">
        <v>477.19</v>
      </c>
      <c r="JX66">
        <v>461.123</v>
      </c>
      <c r="JY66">
        <v>27.0216</v>
      </c>
      <c r="JZ66">
        <v>29.8444</v>
      </c>
      <c r="KA66">
        <v>30</v>
      </c>
      <c r="KB66">
        <v>29.5156</v>
      </c>
      <c r="KC66">
        <v>29.5756</v>
      </c>
      <c r="KD66">
        <v>38.1596</v>
      </c>
      <c r="KE66">
        <v>29.5158</v>
      </c>
      <c r="KF66">
        <v>64.8344</v>
      </c>
      <c r="KG66">
        <v>27.002</v>
      </c>
      <c r="KH66">
        <v>841.03</v>
      </c>
      <c r="KI66">
        <v>21.7557</v>
      </c>
      <c r="KJ66">
        <v>100.72</v>
      </c>
      <c r="KK66">
        <v>100.189</v>
      </c>
    </row>
    <row r="67" spans="1:297">
      <c r="A67">
        <v>51</v>
      </c>
      <c r="B67">
        <v>1759247157</v>
      </c>
      <c r="C67">
        <v>341.4000000953674</v>
      </c>
      <c r="D67" t="s">
        <v>545</v>
      </c>
      <c r="E67" t="s">
        <v>546</v>
      </c>
      <c r="F67">
        <v>5</v>
      </c>
      <c r="G67" t="s">
        <v>435</v>
      </c>
      <c r="H67" t="s">
        <v>436</v>
      </c>
      <c r="I67">
        <v>1759247149.5</v>
      </c>
      <c r="J67">
        <f>(K67)/1000</f>
        <v>0</v>
      </c>
      <c r="K67">
        <f>IF(DP67, AN67, AH67)</f>
        <v>0</v>
      </c>
      <c r="L67">
        <f>IF(DP67, AI67, AG67)</f>
        <v>0</v>
      </c>
      <c r="M67">
        <f>DR67 - IF(AU67&gt;1, L67*DL67*100.0/(AW67), 0)</f>
        <v>0</v>
      </c>
      <c r="N67">
        <f>((T67-J67/2)*M67-L67)/(T67+J67/2)</f>
        <v>0</v>
      </c>
      <c r="O67">
        <f>N67*(DY67+DZ67)/1000.0</f>
        <v>0</v>
      </c>
      <c r="P67">
        <f>(DR67 - IF(AU67&gt;1, L67*DL67*100.0/(AW67), 0))*(DY67+DZ67)/1000.0</f>
        <v>0</v>
      </c>
      <c r="Q67">
        <f>2.0/((1/S67-1/R67)+SIGN(S67)*SQRT((1/S67-1/R67)*(1/S67-1/R67) + 4*DM67/((DM67+1)*(DM67+1))*(2*1/S67*1/R67-1/R67*1/R67)))</f>
        <v>0</v>
      </c>
      <c r="R67">
        <f>IF(LEFT(DN67,1)&lt;&gt;"0",IF(LEFT(DN67,1)="1",3.0,DO67),$D$5+$E$5*(EF67*DY67/($K$5*1000))+$F$5*(EF67*DY67/($K$5*1000))*MAX(MIN(DL67,$J$5),$I$5)*MAX(MIN(DL67,$J$5),$I$5)+$G$5*MAX(MIN(DL67,$J$5),$I$5)*(EF67*DY67/($K$5*1000))+$H$5*(EF67*DY67/($K$5*1000))*(EF67*DY67/($K$5*1000)))</f>
        <v>0</v>
      </c>
      <c r="S67">
        <f>J67*(1000-(1000*0.61365*exp(17.502*W67/(240.97+W67))/(DY67+DZ67)+DT67)/2)/(1000*0.61365*exp(17.502*W67/(240.97+W67))/(DY67+DZ67)-DT67)</f>
        <v>0</v>
      </c>
      <c r="T67">
        <f>1/((DM67+1)/(Q67/1.6)+1/(R67/1.37)) + DM67/((DM67+1)/(Q67/1.6) + DM67/(R67/1.37))</f>
        <v>0</v>
      </c>
      <c r="U67">
        <f>(DH67*DK67)</f>
        <v>0</v>
      </c>
      <c r="V67">
        <f>(EA67+(U67+2*0.95*5.67E-8*(((EA67+$B$7)+273)^4-(EA67+273)^4)-44100*J67)/(1.84*29.3*R67+8*0.95*5.67E-8*(EA67+273)^3))</f>
        <v>0</v>
      </c>
      <c r="W67">
        <f>($C$7*EB67+$D$7*EC67+$E$7*V67)</f>
        <v>0</v>
      </c>
      <c r="X67">
        <f>0.61365*exp(17.502*W67/(240.97+W67))</f>
        <v>0</v>
      </c>
      <c r="Y67">
        <f>(Z67/AA67*100)</f>
        <v>0</v>
      </c>
      <c r="Z67">
        <f>DT67*(DY67+DZ67)/1000</f>
        <v>0</v>
      </c>
      <c r="AA67">
        <f>0.61365*exp(17.502*EA67/(240.97+EA67))</f>
        <v>0</v>
      </c>
      <c r="AB67">
        <f>(X67-DT67*(DY67+DZ67)/1000)</f>
        <v>0</v>
      </c>
      <c r="AC67">
        <f>(-J67*44100)</f>
        <v>0</v>
      </c>
      <c r="AD67">
        <f>2*29.3*R67*0.92*(EA67-W67)</f>
        <v>0</v>
      </c>
      <c r="AE67">
        <f>2*0.95*5.67E-8*(((EA67+$B$7)+273)^4-(W67+273)^4)</f>
        <v>0</v>
      </c>
      <c r="AF67">
        <f>U67+AE67+AC67+AD67</f>
        <v>0</v>
      </c>
      <c r="AG67">
        <f>DX67*AU67*(DS67-DR67*(1000-AU67*DU67)/(1000-AU67*DT67))/(100*DL67)</f>
        <v>0</v>
      </c>
      <c r="AH67">
        <f>1000*DX67*AU67*(DT67-DU67)/(100*DL67*(1000-AU67*DT67))</f>
        <v>0</v>
      </c>
      <c r="AI67">
        <f>(AJ67 - AK67 - DY67*1E3/(8.314*(EA67+273.15)) * AM67/DX67 * AL67) * DX67/(100*DL67) * (1000 - DU67)/1000</f>
        <v>0</v>
      </c>
      <c r="AJ67">
        <v>842.8225403926456</v>
      </c>
      <c r="AK67">
        <v>821.0807393939391</v>
      </c>
      <c r="AL67">
        <v>3.407169109741897</v>
      </c>
      <c r="AM67">
        <v>65.48348601443384</v>
      </c>
      <c r="AN67">
        <f>(AP67 - AO67 + DY67*1E3/(8.314*(EA67+273.15)) * AR67/DX67 * AQ67) * DX67/(100*DL67) * 1000/(1000 - AP67)</f>
        <v>0</v>
      </c>
      <c r="AO67">
        <v>21.67265208661163</v>
      </c>
      <c r="AP67">
        <v>22.41769454545455</v>
      </c>
      <c r="AQ67">
        <v>4.224947418500002E-06</v>
      </c>
      <c r="AR67">
        <v>121.2419949412862</v>
      </c>
      <c r="AS67">
        <v>4</v>
      </c>
      <c r="AT67">
        <v>1</v>
      </c>
      <c r="AU67">
        <f>IF(AS67*$H$13&gt;=AW67,1.0,(AW67/(AW67-AS67*$H$13)))</f>
        <v>0</v>
      </c>
      <c r="AV67">
        <f>(AU67-1)*100</f>
        <v>0</v>
      </c>
      <c r="AW67">
        <f>MAX(0,($B$13+$C$13*EF67)/(1+$D$13*EF67)*DY67/(EA67+273)*$E$13)</f>
        <v>0</v>
      </c>
      <c r="AX67" t="s">
        <v>437</v>
      </c>
      <c r="AY67" t="s">
        <v>437</v>
      </c>
      <c r="AZ67">
        <v>0</v>
      </c>
      <c r="BA67">
        <v>0</v>
      </c>
      <c r="BB67">
        <f>1-AZ67/BA67</f>
        <v>0</v>
      </c>
      <c r="BC67">
        <v>0</v>
      </c>
      <c r="BD67" t="s">
        <v>437</v>
      </c>
      <c r="BE67" t="s">
        <v>437</v>
      </c>
      <c r="BF67">
        <v>0</v>
      </c>
      <c r="BG67">
        <v>0</v>
      </c>
      <c r="BH67">
        <f>1-BF67/BG67</f>
        <v>0</v>
      </c>
      <c r="BI67">
        <v>0.5</v>
      </c>
      <c r="BJ67">
        <f>DI67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437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DH67">
        <f>$B$11*EG67+$C$11*EH67+$F$11*ES67*(1-EV67)</f>
        <v>0</v>
      </c>
      <c r="DI67">
        <f>DH67*DJ67</f>
        <v>0</v>
      </c>
      <c r="DJ67">
        <f>($B$11*$D$9+$C$11*$D$9+$F$11*((FF67+EX67)/MAX(FF67+EX67+FG67, 0.1)*$I$9+FG67/MAX(FF67+EX67+FG67, 0.1)*$J$9))/($B$11+$C$11+$F$11)</f>
        <v>0</v>
      </c>
      <c r="DK67">
        <f>($B$11*$K$9+$C$11*$K$9+$F$11*((FF67+EX67)/MAX(FF67+EX67+FG67, 0.1)*$P$9+FG67/MAX(FF67+EX67+FG67, 0.1)*$Q$9))/($B$11+$C$11+$F$11)</f>
        <v>0</v>
      </c>
      <c r="DL67">
        <v>1.91</v>
      </c>
      <c r="DM67">
        <v>0.5</v>
      </c>
      <c r="DN67" t="s">
        <v>438</v>
      </c>
      <c r="DO67">
        <v>2</v>
      </c>
      <c r="DP67" t="b">
        <v>1</v>
      </c>
      <c r="DQ67">
        <v>1759247149.5</v>
      </c>
      <c r="DR67">
        <v>779.315222222222</v>
      </c>
      <c r="DS67">
        <v>809.8037777777778</v>
      </c>
      <c r="DT67">
        <v>22.41214814814815</v>
      </c>
      <c r="DU67">
        <v>21.65517777777778</v>
      </c>
      <c r="DV67">
        <v>778.6257407407408</v>
      </c>
      <c r="DW67">
        <v>22.20293333333334</v>
      </c>
      <c r="DX67">
        <v>500.0241851851852</v>
      </c>
      <c r="DY67">
        <v>90.92855555555555</v>
      </c>
      <c r="DZ67">
        <v>0.05369284074074074</v>
      </c>
      <c r="EA67">
        <v>29.31624074074074</v>
      </c>
      <c r="EB67">
        <v>30.01662222222222</v>
      </c>
      <c r="EC67">
        <v>999.9000000000001</v>
      </c>
      <c r="ED67">
        <v>0</v>
      </c>
      <c r="EE67">
        <v>0</v>
      </c>
      <c r="EF67">
        <v>9995.925925925925</v>
      </c>
      <c r="EG67">
        <v>0</v>
      </c>
      <c r="EH67">
        <v>12.2417</v>
      </c>
      <c r="EI67">
        <v>-30.48855185185185</v>
      </c>
      <c r="EJ67">
        <v>797.1817777777777</v>
      </c>
      <c r="EK67">
        <v>827.7287407407408</v>
      </c>
      <c r="EL67">
        <v>0.7569722222222223</v>
      </c>
      <c r="EM67">
        <v>809.8037777777778</v>
      </c>
      <c r="EN67">
        <v>21.65517777777778</v>
      </c>
      <c r="EO67">
        <v>2.037904814814815</v>
      </c>
      <c r="EP67">
        <v>1.969073703703704</v>
      </c>
      <c r="EQ67">
        <v>17.74195555555556</v>
      </c>
      <c r="ER67">
        <v>17.19782962962963</v>
      </c>
      <c r="ES67">
        <v>2000.017407407408</v>
      </c>
      <c r="ET67">
        <v>0.9800009629629628</v>
      </c>
      <c r="EU67">
        <v>0.019999</v>
      </c>
      <c r="EV67">
        <v>0</v>
      </c>
      <c r="EW67">
        <v>205.4971481481481</v>
      </c>
      <c r="EX67">
        <v>5.000560000000001</v>
      </c>
      <c r="EY67">
        <v>4296.504444444444</v>
      </c>
      <c r="EZ67">
        <v>17295.04444444445</v>
      </c>
      <c r="FA67">
        <v>42.15944444444444</v>
      </c>
      <c r="FB67">
        <v>42.43699999999999</v>
      </c>
      <c r="FC67">
        <v>41.99533333333333</v>
      </c>
      <c r="FD67">
        <v>41.43699999999999</v>
      </c>
      <c r="FE67">
        <v>42.81199999999998</v>
      </c>
      <c r="FF67">
        <v>1955.117407407407</v>
      </c>
      <c r="FG67">
        <v>39.9</v>
      </c>
      <c r="FH67">
        <v>0</v>
      </c>
      <c r="FI67">
        <v>1759247171.2</v>
      </c>
      <c r="FJ67">
        <v>0</v>
      </c>
      <c r="FK67">
        <v>205.4828846153846</v>
      </c>
      <c r="FL67">
        <v>-0.3054700856289662</v>
      </c>
      <c r="FM67">
        <v>-11.07897439685556</v>
      </c>
      <c r="FN67">
        <v>4296.391538461538</v>
      </c>
      <c r="FO67">
        <v>15</v>
      </c>
      <c r="FP67">
        <v>0</v>
      </c>
      <c r="FQ67" t="s">
        <v>439</v>
      </c>
      <c r="FR67">
        <v>1747148579.5</v>
      </c>
      <c r="FS67">
        <v>1747148584.5</v>
      </c>
      <c r="FT67">
        <v>0</v>
      </c>
      <c r="FU67">
        <v>0.162</v>
      </c>
      <c r="FV67">
        <v>-0.001</v>
      </c>
      <c r="FW67">
        <v>0.139</v>
      </c>
      <c r="FX67">
        <v>0.058</v>
      </c>
      <c r="FY67">
        <v>420</v>
      </c>
      <c r="FZ67">
        <v>16</v>
      </c>
      <c r="GA67">
        <v>0.19</v>
      </c>
      <c r="GB67">
        <v>0.02</v>
      </c>
      <c r="GC67">
        <v>-30.4948025</v>
      </c>
      <c r="GD67">
        <v>0.1193076923078263</v>
      </c>
      <c r="GE67">
        <v>0.03567127336877654</v>
      </c>
      <c r="GF67">
        <v>1</v>
      </c>
      <c r="GG67">
        <v>205.4861176470588</v>
      </c>
      <c r="GH67">
        <v>-0.3762872388389335</v>
      </c>
      <c r="GI67">
        <v>0.2015348115756097</v>
      </c>
      <c r="GJ67">
        <v>1</v>
      </c>
      <c r="GK67">
        <v>0.773721925</v>
      </c>
      <c r="GL67">
        <v>-0.2378284840525353</v>
      </c>
      <c r="GM67">
        <v>0.02463560932307895</v>
      </c>
      <c r="GN67">
        <v>0</v>
      </c>
      <c r="GO67">
        <v>2</v>
      </c>
      <c r="GP67">
        <v>3</v>
      </c>
      <c r="GQ67" t="s">
        <v>446</v>
      </c>
      <c r="GR67">
        <v>3.12712</v>
      </c>
      <c r="GS67">
        <v>2.73176</v>
      </c>
      <c r="GT67">
        <v>0.136091</v>
      </c>
      <c r="GU67">
        <v>0.140417</v>
      </c>
      <c r="GV67">
        <v>0.102341</v>
      </c>
      <c r="GW67">
        <v>0.100638</v>
      </c>
      <c r="GX67">
        <v>25848.6</v>
      </c>
      <c r="GY67">
        <v>24978.3</v>
      </c>
      <c r="GZ67">
        <v>30465</v>
      </c>
      <c r="HA67">
        <v>29317.1</v>
      </c>
      <c r="HB67">
        <v>37748.5</v>
      </c>
      <c r="HC67">
        <v>34687.4</v>
      </c>
      <c r="HD67">
        <v>46606.9</v>
      </c>
      <c r="HE67">
        <v>43553.6</v>
      </c>
      <c r="HF67">
        <v>1.8132</v>
      </c>
      <c r="HG67">
        <v>1.83605</v>
      </c>
      <c r="HH67">
        <v>0.104561</v>
      </c>
      <c r="HI67">
        <v>0</v>
      </c>
      <c r="HJ67">
        <v>28.3003</v>
      </c>
      <c r="HK67">
        <v>999.9</v>
      </c>
      <c r="HL67">
        <v>56.6</v>
      </c>
      <c r="HM67">
        <v>30.5</v>
      </c>
      <c r="HN67">
        <v>27.2904</v>
      </c>
      <c r="HO67">
        <v>63.2374</v>
      </c>
      <c r="HP67">
        <v>17.1474</v>
      </c>
      <c r="HQ67">
        <v>1</v>
      </c>
      <c r="HR67">
        <v>0.205595</v>
      </c>
      <c r="HS67">
        <v>0.518764</v>
      </c>
      <c r="HT67">
        <v>20.2</v>
      </c>
      <c r="HU67">
        <v>5.22762</v>
      </c>
      <c r="HV67">
        <v>11.974</v>
      </c>
      <c r="HW67">
        <v>4.97</v>
      </c>
      <c r="HX67">
        <v>3.28968</v>
      </c>
      <c r="HY67">
        <v>9999</v>
      </c>
      <c r="HZ67">
        <v>9999</v>
      </c>
      <c r="IA67">
        <v>9999</v>
      </c>
      <c r="IB67">
        <v>17.5</v>
      </c>
      <c r="IC67">
        <v>4.9729</v>
      </c>
      <c r="ID67">
        <v>1.87715</v>
      </c>
      <c r="IE67">
        <v>1.87527</v>
      </c>
      <c r="IF67">
        <v>1.87804</v>
      </c>
      <c r="IG67">
        <v>1.87476</v>
      </c>
      <c r="IH67">
        <v>1.87836</v>
      </c>
      <c r="II67">
        <v>1.87546</v>
      </c>
      <c r="IJ67">
        <v>1.87663</v>
      </c>
      <c r="IK67">
        <v>0</v>
      </c>
      <c r="IL67">
        <v>0</v>
      </c>
      <c r="IM67">
        <v>0</v>
      </c>
      <c r="IN67">
        <v>0</v>
      </c>
      <c r="IO67" t="s">
        <v>441</v>
      </c>
      <c r="IP67" t="s">
        <v>442</v>
      </c>
      <c r="IQ67" t="s">
        <v>443</v>
      </c>
      <c r="IR67" t="s">
        <v>443</v>
      </c>
      <c r="IS67" t="s">
        <v>443</v>
      </c>
      <c r="IT67" t="s">
        <v>443</v>
      </c>
      <c r="IU67">
        <v>0</v>
      </c>
      <c r="IV67">
        <v>100</v>
      </c>
      <c r="IW67">
        <v>100</v>
      </c>
      <c r="IX67">
        <v>0.712</v>
      </c>
      <c r="IY67">
        <v>0.2093</v>
      </c>
      <c r="IZ67">
        <v>-0.1222274518627452</v>
      </c>
      <c r="JA67">
        <v>0.001328938755811441</v>
      </c>
      <c r="JB67">
        <v>-5.633165956792918E-07</v>
      </c>
      <c r="JC67">
        <v>2.510553891376428E-10</v>
      </c>
      <c r="JD67">
        <v>-0.04678033270444259</v>
      </c>
      <c r="JE67">
        <v>-0.0009625096320519332</v>
      </c>
      <c r="JF67">
        <v>0.0006953178313022573</v>
      </c>
      <c r="JG67">
        <v>-5.973937232829655E-06</v>
      </c>
      <c r="JH67">
        <v>1</v>
      </c>
      <c r="JI67">
        <v>2112</v>
      </c>
      <c r="JJ67">
        <v>1</v>
      </c>
      <c r="JK67">
        <v>26</v>
      </c>
      <c r="JL67">
        <v>201643</v>
      </c>
      <c r="JM67">
        <v>201642.9</v>
      </c>
      <c r="JN67">
        <v>1.93481</v>
      </c>
      <c r="JO67">
        <v>2.5354</v>
      </c>
      <c r="JP67">
        <v>1.39893</v>
      </c>
      <c r="JQ67">
        <v>2.33276</v>
      </c>
      <c r="JR67">
        <v>1.44897</v>
      </c>
      <c r="JS67">
        <v>2.4939</v>
      </c>
      <c r="JT67">
        <v>36.9317</v>
      </c>
      <c r="JU67">
        <v>23.9999</v>
      </c>
      <c r="JV67">
        <v>18</v>
      </c>
      <c r="JW67">
        <v>477.203</v>
      </c>
      <c r="JX67">
        <v>461.263</v>
      </c>
      <c r="JY67">
        <v>27.0014</v>
      </c>
      <c r="JZ67">
        <v>29.8438</v>
      </c>
      <c r="KA67">
        <v>30</v>
      </c>
      <c r="KB67">
        <v>29.5156</v>
      </c>
      <c r="KC67">
        <v>29.575</v>
      </c>
      <c r="KD67">
        <v>38.7503</v>
      </c>
      <c r="KE67">
        <v>29.5158</v>
      </c>
      <c r="KF67">
        <v>64.8344</v>
      </c>
      <c r="KG67">
        <v>26.9953</v>
      </c>
      <c r="KH67">
        <v>854.3920000000001</v>
      </c>
      <c r="KI67">
        <v>21.7675</v>
      </c>
      <c r="KJ67">
        <v>100.719</v>
      </c>
      <c r="KK67">
        <v>100.19</v>
      </c>
    </row>
    <row r="68" spans="1:297">
      <c r="A68">
        <v>52</v>
      </c>
      <c r="B68">
        <v>1759247162</v>
      </c>
      <c r="C68">
        <v>346.4000000953674</v>
      </c>
      <c r="D68" t="s">
        <v>547</v>
      </c>
      <c r="E68" t="s">
        <v>548</v>
      </c>
      <c r="F68">
        <v>5</v>
      </c>
      <c r="G68" t="s">
        <v>435</v>
      </c>
      <c r="H68" t="s">
        <v>436</v>
      </c>
      <c r="I68">
        <v>1759247154.214286</v>
      </c>
      <c r="J68">
        <f>(K68)/1000</f>
        <v>0</v>
      </c>
      <c r="K68">
        <f>IF(DP68, AN68, AH68)</f>
        <v>0</v>
      </c>
      <c r="L68">
        <f>IF(DP68, AI68, AG68)</f>
        <v>0</v>
      </c>
      <c r="M68">
        <f>DR68 - IF(AU68&gt;1, L68*DL68*100.0/(AW68), 0)</f>
        <v>0</v>
      </c>
      <c r="N68">
        <f>((T68-J68/2)*M68-L68)/(T68+J68/2)</f>
        <v>0</v>
      </c>
      <c r="O68">
        <f>N68*(DY68+DZ68)/1000.0</f>
        <v>0</v>
      </c>
      <c r="P68">
        <f>(DR68 - IF(AU68&gt;1, L68*DL68*100.0/(AW68), 0))*(DY68+DZ68)/1000.0</f>
        <v>0</v>
      </c>
      <c r="Q68">
        <f>2.0/((1/S68-1/R68)+SIGN(S68)*SQRT((1/S68-1/R68)*(1/S68-1/R68) + 4*DM68/((DM68+1)*(DM68+1))*(2*1/S68*1/R68-1/R68*1/R68)))</f>
        <v>0</v>
      </c>
      <c r="R68">
        <f>IF(LEFT(DN68,1)&lt;&gt;"0",IF(LEFT(DN68,1)="1",3.0,DO68),$D$5+$E$5*(EF68*DY68/($K$5*1000))+$F$5*(EF68*DY68/($K$5*1000))*MAX(MIN(DL68,$J$5),$I$5)*MAX(MIN(DL68,$J$5),$I$5)+$G$5*MAX(MIN(DL68,$J$5),$I$5)*(EF68*DY68/($K$5*1000))+$H$5*(EF68*DY68/($K$5*1000))*(EF68*DY68/($K$5*1000)))</f>
        <v>0</v>
      </c>
      <c r="S68">
        <f>J68*(1000-(1000*0.61365*exp(17.502*W68/(240.97+W68))/(DY68+DZ68)+DT68)/2)/(1000*0.61365*exp(17.502*W68/(240.97+W68))/(DY68+DZ68)-DT68)</f>
        <v>0</v>
      </c>
      <c r="T68">
        <f>1/((DM68+1)/(Q68/1.6)+1/(R68/1.37)) + DM68/((DM68+1)/(Q68/1.6) + DM68/(R68/1.37))</f>
        <v>0</v>
      </c>
      <c r="U68">
        <f>(DH68*DK68)</f>
        <v>0</v>
      </c>
      <c r="V68">
        <f>(EA68+(U68+2*0.95*5.67E-8*(((EA68+$B$7)+273)^4-(EA68+273)^4)-44100*J68)/(1.84*29.3*R68+8*0.95*5.67E-8*(EA68+273)^3))</f>
        <v>0</v>
      </c>
      <c r="W68">
        <f>($C$7*EB68+$D$7*EC68+$E$7*V68)</f>
        <v>0</v>
      </c>
      <c r="X68">
        <f>0.61365*exp(17.502*W68/(240.97+W68))</f>
        <v>0</v>
      </c>
      <c r="Y68">
        <f>(Z68/AA68*100)</f>
        <v>0</v>
      </c>
      <c r="Z68">
        <f>DT68*(DY68+DZ68)/1000</f>
        <v>0</v>
      </c>
      <c r="AA68">
        <f>0.61365*exp(17.502*EA68/(240.97+EA68))</f>
        <v>0</v>
      </c>
      <c r="AB68">
        <f>(X68-DT68*(DY68+DZ68)/1000)</f>
        <v>0</v>
      </c>
      <c r="AC68">
        <f>(-J68*44100)</f>
        <v>0</v>
      </c>
      <c r="AD68">
        <f>2*29.3*R68*0.92*(EA68-W68)</f>
        <v>0</v>
      </c>
      <c r="AE68">
        <f>2*0.95*5.67E-8*(((EA68+$B$7)+273)^4-(W68+273)^4)</f>
        <v>0</v>
      </c>
      <c r="AF68">
        <f>U68+AE68+AC68+AD68</f>
        <v>0</v>
      </c>
      <c r="AG68">
        <f>DX68*AU68*(DS68-DR68*(1000-AU68*DU68)/(1000-AU68*DT68))/(100*DL68)</f>
        <v>0</v>
      </c>
      <c r="AH68">
        <f>1000*DX68*AU68*(DT68-DU68)/(100*DL68*(1000-AU68*DT68))</f>
        <v>0</v>
      </c>
      <c r="AI68">
        <f>(AJ68 - AK68 - DY68*1E3/(8.314*(EA68+273.15)) * AM68/DX68 * AL68) * DX68/(100*DL68) * (1000 - DU68)/1000</f>
        <v>0</v>
      </c>
      <c r="AJ68">
        <v>860.0291316074056</v>
      </c>
      <c r="AK68">
        <v>838.2983939393938</v>
      </c>
      <c r="AL68">
        <v>3.441737170932198</v>
      </c>
      <c r="AM68">
        <v>65.48348601443384</v>
      </c>
      <c r="AN68">
        <f>(AP68 - AO68 + DY68*1E3/(8.314*(EA68+273.15)) * AR68/DX68 * AQ68) * DX68/(100*DL68) * 1000/(1000 - AP68)</f>
        <v>0</v>
      </c>
      <c r="AO68">
        <v>21.75436212088546</v>
      </c>
      <c r="AP68">
        <v>22.44586606060605</v>
      </c>
      <c r="AQ68">
        <v>0.006232393775088816</v>
      </c>
      <c r="AR68">
        <v>121.2419949412862</v>
      </c>
      <c r="AS68">
        <v>4</v>
      </c>
      <c r="AT68">
        <v>1</v>
      </c>
      <c r="AU68">
        <f>IF(AS68*$H$13&gt;=AW68,1.0,(AW68/(AW68-AS68*$H$13)))</f>
        <v>0</v>
      </c>
      <c r="AV68">
        <f>(AU68-1)*100</f>
        <v>0</v>
      </c>
      <c r="AW68">
        <f>MAX(0,($B$13+$C$13*EF68)/(1+$D$13*EF68)*DY68/(EA68+273)*$E$13)</f>
        <v>0</v>
      </c>
      <c r="AX68" t="s">
        <v>437</v>
      </c>
      <c r="AY68" t="s">
        <v>437</v>
      </c>
      <c r="AZ68">
        <v>0</v>
      </c>
      <c r="BA68">
        <v>0</v>
      </c>
      <c r="BB68">
        <f>1-AZ68/BA68</f>
        <v>0</v>
      </c>
      <c r="BC68">
        <v>0</v>
      </c>
      <c r="BD68" t="s">
        <v>437</v>
      </c>
      <c r="BE68" t="s">
        <v>437</v>
      </c>
      <c r="BF68">
        <v>0</v>
      </c>
      <c r="BG68">
        <v>0</v>
      </c>
      <c r="BH68">
        <f>1-BF68/BG68</f>
        <v>0</v>
      </c>
      <c r="BI68">
        <v>0.5</v>
      </c>
      <c r="BJ68">
        <f>DI68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437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DH68">
        <f>$B$11*EG68+$C$11*EH68+$F$11*ES68*(1-EV68)</f>
        <v>0</v>
      </c>
      <c r="DI68">
        <f>DH68*DJ68</f>
        <v>0</v>
      </c>
      <c r="DJ68">
        <f>($B$11*$D$9+$C$11*$D$9+$F$11*((FF68+EX68)/MAX(FF68+EX68+FG68, 0.1)*$I$9+FG68/MAX(FF68+EX68+FG68, 0.1)*$J$9))/($B$11+$C$11+$F$11)</f>
        <v>0</v>
      </c>
      <c r="DK68">
        <f>($B$11*$K$9+$C$11*$K$9+$F$11*((FF68+EX68)/MAX(FF68+EX68+FG68, 0.1)*$P$9+FG68/MAX(FF68+EX68+FG68, 0.1)*$Q$9))/($B$11+$C$11+$F$11)</f>
        <v>0</v>
      </c>
      <c r="DL68">
        <v>1.91</v>
      </c>
      <c r="DM68">
        <v>0.5</v>
      </c>
      <c r="DN68" t="s">
        <v>438</v>
      </c>
      <c r="DO68">
        <v>2</v>
      </c>
      <c r="DP68" t="b">
        <v>1</v>
      </c>
      <c r="DQ68">
        <v>1759247154.214286</v>
      </c>
      <c r="DR68">
        <v>795.0862500000001</v>
      </c>
      <c r="DS68">
        <v>825.5971785714288</v>
      </c>
      <c r="DT68">
        <v>22.41962142857142</v>
      </c>
      <c r="DU68">
        <v>21.69338571428571</v>
      </c>
      <c r="DV68">
        <v>794.3824999999999</v>
      </c>
      <c r="DW68">
        <v>22.21024642857143</v>
      </c>
      <c r="DX68">
        <v>500.0156785714286</v>
      </c>
      <c r="DY68">
        <v>90.92895714285714</v>
      </c>
      <c r="DZ68">
        <v>0.05356776785714285</v>
      </c>
      <c r="EA68">
        <v>29.31086428571428</v>
      </c>
      <c r="EB68">
        <v>30.012575</v>
      </c>
      <c r="EC68">
        <v>999.9000000000002</v>
      </c>
      <c r="ED68">
        <v>0</v>
      </c>
      <c r="EE68">
        <v>0</v>
      </c>
      <c r="EF68">
        <v>10003.90642857143</v>
      </c>
      <c r="EG68">
        <v>0</v>
      </c>
      <c r="EH68">
        <v>12.2464</v>
      </c>
      <c r="EI68">
        <v>-30.51103571428571</v>
      </c>
      <c r="EJ68">
        <v>813.3207500000001</v>
      </c>
      <c r="EK68">
        <v>843.9049999999999</v>
      </c>
      <c r="EL68">
        <v>0.7262303928571427</v>
      </c>
      <c r="EM68">
        <v>825.5971785714288</v>
      </c>
      <c r="EN68">
        <v>21.69338571428571</v>
      </c>
      <c r="EO68">
        <v>2.038592857142857</v>
      </c>
      <c r="EP68">
        <v>1.9725575</v>
      </c>
      <c r="EQ68">
        <v>17.74731071428571</v>
      </c>
      <c r="ER68">
        <v>17.22574285714286</v>
      </c>
      <c r="ES68">
        <v>2000.002857142857</v>
      </c>
      <c r="ET68">
        <v>0.9800007499999998</v>
      </c>
      <c r="EU68">
        <v>0.01999916785714286</v>
      </c>
      <c r="EV68">
        <v>0</v>
      </c>
      <c r="EW68">
        <v>205.4399285714285</v>
      </c>
      <c r="EX68">
        <v>5.000560000000001</v>
      </c>
      <c r="EY68">
        <v>4295.626785714286</v>
      </c>
      <c r="EZ68">
        <v>17294.91428571429</v>
      </c>
      <c r="FA68">
        <v>42.14714285714285</v>
      </c>
      <c r="FB68">
        <v>42.43699999999999</v>
      </c>
      <c r="FC68">
        <v>41.991</v>
      </c>
      <c r="FD68">
        <v>41.43699999999999</v>
      </c>
      <c r="FE68">
        <v>42.81199999999998</v>
      </c>
      <c r="FF68">
        <v>1955.102857142857</v>
      </c>
      <c r="FG68">
        <v>39.9</v>
      </c>
      <c r="FH68">
        <v>0</v>
      </c>
      <c r="FI68">
        <v>1759247176</v>
      </c>
      <c r="FJ68">
        <v>0</v>
      </c>
      <c r="FK68">
        <v>205.4313461538461</v>
      </c>
      <c r="FL68">
        <v>-0.1682393198241906</v>
      </c>
      <c r="FM68">
        <v>-7.36854700138916</v>
      </c>
      <c r="FN68">
        <v>4295.538846153847</v>
      </c>
      <c r="FO68">
        <v>15</v>
      </c>
      <c r="FP68">
        <v>0</v>
      </c>
      <c r="FQ68" t="s">
        <v>439</v>
      </c>
      <c r="FR68">
        <v>1747148579.5</v>
      </c>
      <c r="FS68">
        <v>1747148584.5</v>
      </c>
      <c r="FT68">
        <v>0</v>
      </c>
      <c r="FU68">
        <v>0.162</v>
      </c>
      <c r="FV68">
        <v>-0.001</v>
      </c>
      <c r="FW68">
        <v>0.139</v>
      </c>
      <c r="FX68">
        <v>0.058</v>
      </c>
      <c r="FY68">
        <v>420</v>
      </c>
      <c r="FZ68">
        <v>16</v>
      </c>
      <c r="GA68">
        <v>0.19</v>
      </c>
      <c r="GB68">
        <v>0.02</v>
      </c>
      <c r="GC68">
        <v>-30.49868536585366</v>
      </c>
      <c r="GD68">
        <v>-0.2309770034843339</v>
      </c>
      <c r="GE68">
        <v>0.04594165207736696</v>
      </c>
      <c r="GF68">
        <v>1</v>
      </c>
      <c r="GG68">
        <v>205.4547647058823</v>
      </c>
      <c r="GH68">
        <v>-0.3899770799385765</v>
      </c>
      <c r="GI68">
        <v>0.1962348621098357</v>
      </c>
      <c r="GJ68">
        <v>1</v>
      </c>
      <c r="GK68">
        <v>0.7442776585365853</v>
      </c>
      <c r="GL68">
        <v>-0.3488756864111507</v>
      </c>
      <c r="GM68">
        <v>0.03683532444285284</v>
      </c>
      <c r="GN68">
        <v>0</v>
      </c>
      <c r="GO68">
        <v>2</v>
      </c>
      <c r="GP68">
        <v>3</v>
      </c>
      <c r="GQ68" t="s">
        <v>446</v>
      </c>
      <c r="GR68">
        <v>3.12719</v>
      </c>
      <c r="GS68">
        <v>2.73058</v>
      </c>
      <c r="GT68">
        <v>0.13796</v>
      </c>
      <c r="GU68">
        <v>0.14228</v>
      </c>
      <c r="GV68">
        <v>0.102434</v>
      </c>
      <c r="GW68">
        <v>0.10077</v>
      </c>
      <c r="GX68">
        <v>25792.7</v>
      </c>
      <c r="GY68">
        <v>24924.4</v>
      </c>
      <c r="GZ68">
        <v>30465.1</v>
      </c>
      <c r="HA68">
        <v>29317.4</v>
      </c>
      <c r="HB68">
        <v>37745.1</v>
      </c>
      <c r="HC68">
        <v>34682.7</v>
      </c>
      <c r="HD68">
        <v>46607.4</v>
      </c>
      <c r="HE68">
        <v>43554</v>
      </c>
      <c r="HF68">
        <v>1.81355</v>
      </c>
      <c r="HG68">
        <v>1.83595</v>
      </c>
      <c r="HH68">
        <v>0.105023</v>
      </c>
      <c r="HI68">
        <v>0</v>
      </c>
      <c r="HJ68">
        <v>28.3003</v>
      </c>
      <c r="HK68">
        <v>999.9</v>
      </c>
      <c r="HL68">
        <v>56.6</v>
      </c>
      <c r="HM68">
        <v>30.5</v>
      </c>
      <c r="HN68">
        <v>27.2902</v>
      </c>
      <c r="HO68">
        <v>62.3774</v>
      </c>
      <c r="HP68">
        <v>17.1394</v>
      </c>
      <c r="HQ68">
        <v>1</v>
      </c>
      <c r="HR68">
        <v>0.205554</v>
      </c>
      <c r="HS68">
        <v>0.469447</v>
      </c>
      <c r="HT68">
        <v>20.2</v>
      </c>
      <c r="HU68">
        <v>5.22717</v>
      </c>
      <c r="HV68">
        <v>11.974</v>
      </c>
      <c r="HW68">
        <v>4.969</v>
      </c>
      <c r="HX68">
        <v>3.28968</v>
      </c>
      <c r="HY68">
        <v>9999</v>
      </c>
      <c r="HZ68">
        <v>9999</v>
      </c>
      <c r="IA68">
        <v>9999</v>
      </c>
      <c r="IB68">
        <v>17.5</v>
      </c>
      <c r="IC68">
        <v>4.9729</v>
      </c>
      <c r="ID68">
        <v>1.87715</v>
      </c>
      <c r="IE68">
        <v>1.87528</v>
      </c>
      <c r="IF68">
        <v>1.87805</v>
      </c>
      <c r="IG68">
        <v>1.8748</v>
      </c>
      <c r="IH68">
        <v>1.87836</v>
      </c>
      <c r="II68">
        <v>1.87546</v>
      </c>
      <c r="IJ68">
        <v>1.87665</v>
      </c>
      <c r="IK68">
        <v>0</v>
      </c>
      <c r="IL68">
        <v>0</v>
      </c>
      <c r="IM68">
        <v>0</v>
      </c>
      <c r="IN68">
        <v>0</v>
      </c>
      <c r="IO68" t="s">
        <v>441</v>
      </c>
      <c r="IP68" t="s">
        <v>442</v>
      </c>
      <c r="IQ68" t="s">
        <v>443</v>
      </c>
      <c r="IR68" t="s">
        <v>443</v>
      </c>
      <c r="IS68" t="s">
        <v>443</v>
      </c>
      <c r="IT68" t="s">
        <v>443</v>
      </c>
      <c r="IU68">
        <v>0</v>
      </c>
      <c r="IV68">
        <v>100</v>
      </c>
      <c r="IW68">
        <v>100</v>
      </c>
      <c r="IX68">
        <v>0.728</v>
      </c>
      <c r="IY68">
        <v>0.21</v>
      </c>
      <c r="IZ68">
        <v>-0.1222274518627452</v>
      </c>
      <c r="JA68">
        <v>0.001328938755811441</v>
      </c>
      <c r="JB68">
        <v>-5.633165956792918E-07</v>
      </c>
      <c r="JC68">
        <v>2.510553891376428E-10</v>
      </c>
      <c r="JD68">
        <v>-0.04678033270444259</v>
      </c>
      <c r="JE68">
        <v>-0.0009625096320519332</v>
      </c>
      <c r="JF68">
        <v>0.0006953178313022573</v>
      </c>
      <c r="JG68">
        <v>-5.973937232829655E-06</v>
      </c>
      <c r="JH68">
        <v>1</v>
      </c>
      <c r="JI68">
        <v>2112</v>
      </c>
      <c r="JJ68">
        <v>1</v>
      </c>
      <c r="JK68">
        <v>26</v>
      </c>
      <c r="JL68">
        <v>201643</v>
      </c>
      <c r="JM68">
        <v>201643</v>
      </c>
      <c r="JN68">
        <v>1.96777</v>
      </c>
      <c r="JO68">
        <v>2.53174</v>
      </c>
      <c r="JP68">
        <v>1.39893</v>
      </c>
      <c r="JQ68">
        <v>2.33276</v>
      </c>
      <c r="JR68">
        <v>1.44897</v>
      </c>
      <c r="JS68">
        <v>2.59766</v>
      </c>
      <c r="JT68">
        <v>36.9317</v>
      </c>
      <c r="JU68">
        <v>23.9999</v>
      </c>
      <c r="JV68">
        <v>18</v>
      </c>
      <c r="JW68">
        <v>477.396</v>
      </c>
      <c r="JX68">
        <v>461.194</v>
      </c>
      <c r="JY68">
        <v>26.9885</v>
      </c>
      <c r="JZ68">
        <v>29.8437</v>
      </c>
      <c r="KA68">
        <v>30</v>
      </c>
      <c r="KB68">
        <v>29.5156</v>
      </c>
      <c r="KC68">
        <v>29.5743</v>
      </c>
      <c r="KD68">
        <v>39.3975</v>
      </c>
      <c r="KE68">
        <v>29.5158</v>
      </c>
      <c r="KF68">
        <v>64.8344</v>
      </c>
      <c r="KG68">
        <v>26.9901</v>
      </c>
      <c r="KH68">
        <v>874.429</v>
      </c>
      <c r="KI68">
        <v>21.7549</v>
      </c>
      <c r="KJ68">
        <v>100.72</v>
      </c>
      <c r="KK68">
        <v>100.191</v>
      </c>
    </row>
    <row r="69" spans="1:297">
      <c r="A69">
        <v>53</v>
      </c>
      <c r="B69">
        <v>1759247167</v>
      </c>
      <c r="C69">
        <v>351.4000000953674</v>
      </c>
      <c r="D69" t="s">
        <v>549</v>
      </c>
      <c r="E69" t="s">
        <v>550</v>
      </c>
      <c r="F69">
        <v>5</v>
      </c>
      <c r="G69" t="s">
        <v>435</v>
      </c>
      <c r="H69" t="s">
        <v>436</v>
      </c>
      <c r="I69">
        <v>1759247159.5</v>
      </c>
      <c r="J69">
        <f>(K69)/1000</f>
        <v>0</v>
      </c>
      <c r="K69">
        <f>IF(DP69, AN69, AH69)</f>
        <v>0</v>
      </c>
      <c r="L69">
        <f>IF(DP69, AI69, AG69)</f>
        <v>0</v>
      </c>
      <c r="M69">
        <f>DR69 - IF(AU69&gt;1, L69*DL69*100.0/(AW69), 0)</f>
        <v>0</v>
      </c>
      <c r="N69">
        <f>((T69-J69/2)*M69-L69)/(T69+J69/2)</f>
        <v>0</v>
      </c>
      <c r="O69">
        <f>N69*(DY69+DZ69)/1000.0</f>
        <v>0</v>
      </c>
      <c r="P69">
        <f>(DR69 - IF(AU69&gt;1, L69*DL69*100.0/(AW69), 0))*(DY69+DZ69)/1000.0</f>
        <v>0</v>
      </c>
      <c r="Q69">
        <f>2.0/((1/S69-1/R69)+SIGN(S69)*SQRT((1/S69-1/R69)*(1/S69-1/R69) + 4*DM69/((DM69+1)*(DM69+1))*(2*1/S69*1/R69-1/R69*1/R69)))</f>
        <v>0</v>
      </c>
      <c r="R69">
        <f>IF(LEFT(DN69,1)&lt;&gt;"0",IF(LEFT(DN69,1)="1",3.0,DO69),$D$5+$E$5*(EF69*DY69/($K$5*1000))+$F$5*(EF69*DY69/($K$5*1000))*MAX(MIN(DL69,$J$5),$I$5)*MAX(MIN(DL69,$J$5),$I$5)+$G$5*MAX(MIN(DL69,$J$5),$I$5)*(EF69*DY69/($K$5*1000))+$H$5*(EF69*DY69/($K$5*1000))*(EF69*DY69/($K$5*1000)))</f>
        <v>0</v>
      </c>
      <c r="S69">
        <f>J69*(1000-(1000*0.61365*exp(17.502*W69/(240.97+W69))/(DY69+DZ69)+DT69)/2)/(1000*0.61365*exp(17.502*W69/(240.97+W69))/(DY69+DZ69)-DT69)</f>
        <v>0</v>
      </c>
      <c r="T69">
        <f>1/((DM69+1)/(Q69/1.6)+1/(R69/1.37)) + DM69/((DM69+1)/(Q69/1.6) + DM69/(R69/1.37))</f>
        <v>0</v>
      </c>
      <c r="U69">
        <f>(DH69*DK69)</f>
        <v>0</v>
      </c>
      <c r="V69">
        <f>(EA69+(U69+2*0.95*5.67E-8*(((EA69+$B$7)+273)^4-(EA69+273)^4)-44100*J69)/(1.84*29.3*R69+8*0.95*5.67E-8*(EA69+273)^3))</f>
        <v>0</v>
      </c>
      <c r="W69">
        <f>($C$7*EB69+$D$7*EC69+$E$7*V69)</f>
        <v>0</v>
      </c>
      <c r="X69">
        <f>0.61365*exp(17.502*W69/(240.97+W69))</f>
        <v>0</v>
      </c>
      <c r="Y69">
        <f>(Z69/AA69*100)</f>
        <v>0</v>
      </c>
      <c r="Z69">
        <f>DT69*(DY69+DZ69)/1000</f>
        <v>0</v>
      </c>
      <c r="AA69">
        <f>0.61365*exp(17.502*EA69/(240.97+EA69))</f>
        <v>0</v>
      </c>
      <c r="AB69">
        <f>(X69-DT69*(DY69+DZ69)/1000)</f>
        <v>0</v>
      </c>
      <c r="AC69">
        <f>(-J69*44100)</f>
        <v>0</v>
      </c>
      <c r="AD69">
        <f>2*29.3*R69*0.92*(EA69-W69)</f>
        <v>0</v>
      </c>
      <c r="AE69">
        <f>2*0.95*5.67E-8*(((EA69+$B$7)+273)^4-(W69+273)^4)</f>
        <v>0</v>
      </c>
      <c r="AF69">
        <f>U69+AE69+AC69+AD69</f>
        <v>0</v>
      </c>
      <c r="AG69">
        <f>DX69*AU69*(DS69-DR69*(1000-AU69*DU69)/(1000-AU69*DT69))/(100*DL69)</f>
        <v>0</v>
      </c>
      <c r="AH69">
        <f>1000*DX69*AU69*(DT69-DU69)/(100*DL69*(1000-AU69*DT69))</f>
        <v>0</v>
      </c>
      <c r="AI69">
        <f>(AJ69 - AK69 - DY69*1E3/(8.314*(EA69+273.15)) * AM69/DX69 * AL69) * DX69/(100*DL69) * (1000 - DU69)/1000</f>
        <v>0</v>
      </c>
      <c r="AJ69">
        <v>877.1774401303073</v>
      </c>
      <c r="AK69">
        <v>855.4381939393937</v>
      </c>
      <c r="AL69">
        <v>3.432660765702356</v>
      </c>
      <c r="AM69">
        <v>65.48348601443384</v>
      </c>
      <c r="AN69">
        <f>(AP69 - AO69 + DY69*1E3/(8.314*(EA69+273.15)) * AR69/DX69 * AQ69) * DX69/(100*DL69) * 1000/(1000 - AP69)</f>
        <v>0</v>
      </c>
      <c r="AO69">
        <v>21.76297938720555</v>
      </c>
      <c r="AP69">
        <v>22.46683757575758</v>
      </c>
      <c r="AQ69">
        <v>0.002097227015390137</v>
      </c>
      <c r="AR69">
        <v>121.2419949412862</v>
      </c>
      <c r="AS69">
        <v>5</v>
      </c>
      <c r="AT69">
        <v>1</v>
      </c>
      <c r="AU69">
        <f>IF(AS69*$H$13&gt;=AW69,1.0,(AW69/(AW69-AS69*$H$13)))</f>
        <v>0</v>
      </c>
      <c r="AV69">
        <f>(AU69-1)*100</f>
        <v>0</v>
      </c>
      <c r="AW69">
        <f>MAX(0,($B$13+$C$13*EF69)/(1+$D$13*EF69)*DY69/(EA69+273)*$E$13)</f>
        <v>0</v>
      </c>
      <c r="AX69" t="s">
        <v>437</v>
      </c>
      <c r="AY69" t="s">
        <v>437</v>
      </c>
      <c r="AZ69">
        <v>0</v>
      </c>
      <c r="BA69">
        <v>0</v>
      </c>
      <c r="BB69">
        <f>1-AZ69/BA69</f>
        <v>0</v>
      </c>
      <c r="BC69">
        <v>0</v>
      </c>
      <c r="BD69" t="s">
        <v>437</v>
      </c>
      <c r="BE69" t="s">
        <v>437</v>
      </c>
      <c r="BF69">
        <v>0</v>
      </c>
      <c r="BG69">
        <v>0</v>
      </c>
      <c r="BH69">
        <f>1-BF69/BG69</f>
        <v>0</v>
      </c>
      <c r="BI69">
        <v>0.5</v>
      </c>
      <c r="BJ69">
        <f>DI69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437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DH69">
        <f>$B$11*EG69+$C$11*EH69+$F$11*ES69*(1-EV69)</f>
        <v>0</v>
      </c>
      <c r="DI69">
        <f>DH69*DJ69</f>
        <v>0</v>
      </c>
      <c r="DJ69">
        <f>($B$11*$D$9+$C$11*$D$9+$F$11*((FF69+EX69)/MAX(FF69+EX69+FG69, 0.1)*$I$9+FG69/MAX(FF69+EX69+FG69, 0.1)*$J$9))/($B$11+$C$11+$F$11)</f>
        <v>0</v>
      </c>
      <c r="DK69">
        <f>($B$11*$K$9+$C$11*$K$9+$F$11*((FF69+EX69)/MAX(FF69+EX69+FG69, 0.1)*$P$9+FG69/MAX(FF69+EX69+FG69, 0.1)*$Q$9))/($B$11+$C$11+$F$11)</f>
        <v>0</v>
      </c>
      <c r="DL69">
        <v>1.91</v>
      </c>
      <c r="DM69">
        <v>0.5</v>
      </c>
      <c r="DN69" t="s">
        <v>438</v>
      </c>
      <c r="DO69">
        <v>2</v>
      </c>
      <c r="DP69" t="b">
        <v>1</v>
      </c>
      <c r="DQ69">
        <v>1759247159.5</v>
      </c>
      <c r="DR69">
        <v>812.7698518518519</v>
      </c>
      <c r="DS69">
        <v>843.3105185185185</v>
      </c>
      <c r="DT69">
        <v>22.43624814814814</v>
      </c>
      <c r="DU69">
        <v>21.7282037037037</v>
      </c>
      <c r="DV69">
        <v>812.049962962963</v>
      </c>
      <c r="DW69">
        <v>22.22652962962963</v>
      </c>
      <c r="DX69">
        <v>500.0667037037037</v>
      </c>
      <c r="DY69">
        <v>90.92962592592593</v>
      </c>
      <c r="DZ69">
        <v>0.0534764037037037</v>
      </c>
      <c r="EA69">
        <v>29.30488888888889</v>
      </c>
      <c r="EB69">
        <v>30.00770740740741</v>
      </c>
      <c r="EC69">
        <v>999.9000000000001</v>
      </c>
      <c r="ED69">
        <v>0</v>
      </c>
      <c r="EE69">
        <v>0</v>
      </c>
      <c r="EF69">
        <v>9994.908148148148</v>
      </c>
      <c r="EG69">
        <v>0</v>
      </c>
      <c r="EH69">
        <v>12.2464</v>
      </c>
      <c r="EI69">
        <v>-30.54074074074074</v>
      </c>
      <c r="EJ69">
        <v>831.4241111111112</v>
      </c>
      <c r="EK69">
        <v>862.0417777777778</v>
      </c>
      <c r="EL69">
        <v>0.7080422222222222</v>
      </c>
      <c r="EM69">
        <v>843.3105185185185</v>
      </c>
      <c r="EN69">
        <v>21.7282037037037</v>
      </c>
      <c r="EO69">
        <v>2.04012</v>
      </c>
      <c r="EP69">
        <v>1.975738148148148</v>
      </c>
      <c r="EQ69">
        <v>17.75918148148148</v>
      </c>
      <c r="ER69">
        <v>17.25120740740741</v>
      </c>
      <c r="ES69">
        <v>2000.018518518518</v>
      </c>
      <c r="ET69">
        <v>0.9800009259259258</v>
      </c>
      <c r="EU69">
        <v>0.01999900740740741</v>
      </c>
      <c r="EV69">
        <v>0</v>
      </c>
      <c r="EW69">
        <v>205.431</v>
      </c>
      <c r="EX69">
        <v>5.000560000000001</v>
      </c>
      <c r="EY69">
        <v>4294.985925925926</v>
      </c>
      <c r="EZ69">
        <v>17295.05555555556</v>
      </c>
      <c r="FA69">
        <v>42.14107407407408</v>
      </c>
      <c r="FB69">
        <v>42.43699999999999</v>
      </c>
      <c r="FC69">
        <v>41.99533333333333</v>
      </c>
      <c r="FD69">
        <v>41.43699999999999</v>
      </c>
      <c r="FE69">
        <v>42.80511111111109</v>
      </c>
      <c r="FF69">
        <v>1955.118518518518</v>
      </c>
      <c r="FG69">
        <v>39.9</v>
      </c>
      <c r="FH69">
        <v>0</v>
      </c>
      <c r="FI69">
        <v>1759247180.8</v>
      </c>
      <c r="FJ69">
        <v>0</v>
      </c>
      <c r="FK69">
        <v>205.4348076923077</v>
      </c>
      <c r="FL69">
        <v>-0.5965470099620998</v>
      </c>
      <c r="FM69">
        <v>-7.954529933311606</v>
      </c>
      <c r="FN69">
        <v>4294.963461538462</v>
      </c>
      <c r="FO69">
        <v>15</v>
      </c>
      <c r="FP69">
        <v>0</v>
      </c>
      <c r="FQ69" t="s">
        <v>439</v>
      </c>
      <c r="FR69">
        <v>1747148579.5</v>
      </c>
      <c r="FS69">
        <v>1747148584.5</v>
      </c>
      <c r="FT69">
        <v>0</v>
      </c>
      <c r="FU69">
        <v>0.162</v>
      </c>
      <c r="FV69">
        <v>-0.001</v>
      </c>
      <c r="FW69">
        <v>0.139</v>
      </c>
      <c r="FX69">
        <v>0.058</v>
      </c>
      <c r="FY69">
        <v>420</v>
      </c>
      <c r="FZ69">
        <v>16</v>
      </c>
      <c r="GA69">
        <v>0.19</v>
      </c>
      <c r="GB69">
        <v>0.02</v>
      </c>
      <c r="GC69">
        <v>-30.51905121951219</v>
      </c>
      <c r="GD69">
        <v>-0.4095386759580808</v>
      </c>
      <c r="GE69">
        <v>0.05566491263365799</v>
      </c>
      <c r="GF69">
        <v>1</v>
      </c>
      <c r="GG69">
        <v>205.4410882352941</v>
      </c>
      <c r="GH69">
        <v>-0.1501451488072748</v>
      </c>
      <c r="GI69">
        <v>0.1736321953825292</v>
      </c>
      <c r="GJ69">
        <v>1</v>
      </c>
      <c r="GK69">
        <v>0.7212043170731707</v>
      </c>
      <c r="GL69">
        <v>-0.2600216027874555</v>
      </c>
      <c r="GM69">
        <v>0.030045926613606</v>
      </c>
      <c r="GN69">
        <v>0</v>
      </c>
      <c r="GO69">
        <v>2</v>
      </c>
      <c r="GP69">
        <v>3</v>
      </c>
      <c r="GQ69" t="s">
        <v>446</v>
      </c>
      <c r="GR69">
        <v>3.12706</v>
      </c>
      <c r="GS69">
        <v>2.73124</v>
      </c>
      <c r="GT69">
        <v>0.139811</v>
      </c>
      <c r="GU69">
        <v>0.144116</v>
      </c>
      <c r="GV69">
        <v>0.1025</v>
      </c>
      <c r="GW69">
        <v>0.100793</v>
      </c>
      <c r="GX69">
        <v>25737.2</v>
      </c>
      <c r="GY69">
        <v>24871.1</v>
      </c>
      <c r="GZ69">
        <v>30465</v>
      </c>
      <c r="HA69">
        <v>29317.5</v>
      </c>
      <c r="HB69">
        <v>37742.1</v>
      </c>
      <c r="HC69">
        <v>34682.1</v>
      </c>
      <c r="HD69">
        <v>46607</v>
      </c>
      <c r="HE69">
        <v>43554.2</v>
      </c>
      <c r="HF69">
        <v>1.81292</v>
      </c>
      <c r="HG69">
        <v>1.83637</v>
      </c>
      <c r="HH69">
        <v>0.104792</v>
      </c>
      <c r="HI69">
        <v>0</v>
      </c>
      <c r="HJ69">
        <v>28.2979</v>
      </c>
      <c r="HK69">
        <v>999.9</v>
      </c>
      <c r="HL69">
        <v>56.6</v>
      </c>
      <c r="HM69">
        <v>30.5</v>
      </c>
      <c r="HN69">
        <v>27.2891</v>
      </c>
      <c r="HO69">
        <v>62.7774</v>
      </c>
      <c r="HP69">
        <v>16.9231</v>
      </c>
      <c r="HQ69">
        <v>1</v>
      </c>
      <c r="HR69">
        <v>0.205549</v>
      </c>
      <c r="HS69">
        <v>0.446961</v>
      </c>
      <c r="HT69">
        <v>20.2003</v>
      </c>
      <c r="HU69">
        <v>5.22822</v>
      </c>
      <c r="HV69">
        <v>11.974</v>
      </c>
      <c r="HW69">
        <v>4.9698</v>
      </c>
      <c r="HX69">
        <v>3.28965</v>
      </c>
      <c r="HY69">
        <v>9999</v>
      </c>
      <c r="HZ69">
        <v>9999</v>
      </c>
      <c r="IA69">
        <v>9999</v>
      </c>
      <c r="IB69">
        <v>17.5</v>
      </c>
      <c r="IC69">
        <v>4.97288</v>
      </c>
      <c r="ID69">
        <v>1.87714</v>
      </c>
      <c r="IE69">
        <v>1.87527</v>
      </c>
      <c r="IF69">
        <v>1.87805</v>
      </c>
      <c r="IG69">
        <v>1.87476</v>
      </c>
      <c r="IH69">
        <v>1.87835</v>
      </c>
      <c r="II69">
        <v>1.87545</v>
      </c>
      <c r="IJ69">
        <v>1.87662</v>
      </c>
      <c r="IK69">
        <v>0</v>
      </c>
      <c r="IL69">
        <v>0</v>
      </c>
      <c r="IM69">
        <v>0</v>
      </c>
      <c r="IN69">
        <v>0</v>
      </c>
      <c r="IO69" t="s">
        <v>441</v>
      </c>
      <c r="IP69" t="s">
        <v>442</v>
      </c>
      <c r="IQ69" t="s">
        <v>443</v>
      </c>
      <c r="IR69" t="s">
        <v>443</v>
      </c>
      <c r="IS69" t="s">
        <v>443</v>
      </c>
      <c r="IT69" t="s">
        <v>443</v>
      </c>
      <c r="IU69">
        <v>0</v>
      </c>
      <c r="IV69">
        <v>100</v>
      </c>
      <c r="IW69">
        <v>100</v>
      </c>
      <c r="IX69">
        <v>0.742</v>
      </c>
      <c r="IY69">
        <v>0.2104</v>
      </c>
      <c r="IZ69">
        <v>-0.1222274518627452</v>
      </c>
      <c r="JA69">
        <v>0.001328938755811441</v>
      </c>
      <c r="JB69">
        <v>-5.633165956792918E-07</v>
      </c>
      <c r="JC69">
        <v>2.510553891376428E-10</v>
      </c>
      <c r="JD69">
        <v>-0.04678033270444259</v>
      </c>
      <c r="JE69">
        <v>-0.0009625096320519332</v>
      </c>
      <c r="JF69">
        <v>0.0006953178313022573</v>
      </c>
      <c r="JG69">
        <v>-5.973937232829655E-06</v>
      </c>
      <c r="JH69">
        <v>1</v>
      </c>
      <c r="JI69">
        <v>2112</v>
      </c>
      <c r="JJ69">
        <v>1</v>
      </c>
      <c r="JK69">
        <v>26</v>
      </c>
      <c r="JL69">
        <v>201643.1</v>
      </c>
      <c r="JM69">
        <v>201643</v>
      </c>
      <c r="JN69">
        <v>1.99585</v>
      </c>
      <c r="JO69">
        <v>2.5354</v>
      </c>
      <c r="JP69">
        <v>1.39893</v>
      </c>
      <c r="JQ69">
        <v>2.33154</v>
      </c>
      <c r="JR69">
        <v>1.44897</v>
      </c>
      <c r="JS69">
        <v>2.55981</v>
      </c>
      <c r="JT69">
        <v>36.9317</v>
      </c>
      <c r="JU69">
        <v>23.9912</v>
      </c>
      <c r="JV69">
        <v>18</v>
      </c>
      <c r="JW69">
        <v>477.052</v>
      </c>
      <c r="JX69">
        <v>461.469</v>
      </c>
      <c r="JY69">
        <v>26.9844</v>
      </c>
      <c r="JZ69">
        <v>29.8413</v>
      </c>
      <c r="KA69">
        <v>30</v>
      </c>
      <c r="KB69">
        <v>29.5156</v>
      </c>
      <c r="KC69">
        <v>29.5743</v>
      </c>
      <c r="KD69">
        <v>39.9712</v>
      </c>
      <c r="KE69">
        <v>29.5158</v>
      </c>
      <c r="KF69">
        <v>64.8344</v>
      </c>
      <c r="KG69">
        <v>26.9791</v>
      </c>
      <c r="KH69">
        <v>887.789</v>
      </c>
      <c r="KI69">
        <v>21.7483</v>
      </c>
      <c r="KJ69">
        <v>100.719</v>
      </c>
      <c r="KK69">
        <v>100.191</v>
      </c>
    </row>
    <row r="70" spans="1:297">
      <c r="A70">
        <v>54</v>
      </c>
      <c r="B70">
        <v>1759247172</v>
      </c>
      <c r="C70">
        <v>356.4000000953674</v>
      </c>
      <c r="D70" t="s">
        <v>551</v>
      </c>
      <c r="E70" t="s">
        <v>552</v>
      </c>
      <c r="F70">
        <v>5</v>
      </c>
      <c r="G70" t="s">
        <v>435</v>
      </c>
      <c r="H70" t="s">
        <v>436</v>
      </c>
      <c r="I70">
        <v>1759247164.214286</v>
      </c>
      <c r="J70">
        <f>(K70)/1000</f>
        <v>0</v>
      </c>
      <c r="K70">
        <f>IF(DP70, AN70, AH70)</f>
        <v>0</v>
      </c>
      <c r="L70">
        <f>IF(DP70, AI70, AG70)</f>
        <v>0</v>
      </c>
      <c r="M70">
        <f>DR70 - IF(AU70&gt;1, L70*DL70*100.0/(AW70), 0)</f>
        <v>0</v>
      </c>
      <c r="N70">
        <f>((T70-J70/2)*M70-L70)/(T70+J70/2)</f>
        <v>0</v>
      </c>
      <c r="O70">
        <f>N70*(DY70+DZ70)/1000.0</f>
        <v>0</v>
      </c>
      <c r="P70">
        <f>(DR70 - IF(AU70&gt;1, L70*DL70*100.0/(AW70), 0))*(DY70+DZ70)/1000.0</f>
        <v>0</v>
      </c>
      <c r="Q70">
        <f>2.0/((1/S70-1/R70)+SIGN(S70)*SQRT((1/S70-1/R70)*(1/S70-1/R70) + 4*DM70/((DM70+1)*(DM70+1))*(2*1/S70*1/R70-1/R70*1/R70)))</f>
        <v>0</v>
      </c>
      <c r="R70">
        <f>IF(LEFT(DN70,1)&lt;&gt;"0",IF(LEFT(DN70,1)="1",3.0,DO70),$D$5+$E$5*(EF70*DY70/($K$5*1000))+$F$5*(EF70*DY70/($K$5*1000))*MAX(MIN(DL70,$J$5),$I$5)*MAX(MIN(DL70,$J$5),$I$5)+$G$5*MAX(MIN(DL70,$J$5),$I$5)*(EF70*DY70/($K$5*1000))+$H$5*(EF70*DY70/($K$5*1000))*(EF70*DY70/($K$5*1000)))</f>
        <v>0</v>
      </c>
      <c r="S70">
        <f>J70*(1000-(1000*0.61365*exp(17.502*W70/(240.97+W70))/(DY70+DZ70)+DT70)/2)/(1000*0.61365*exp(17.502*W70/(240.97+W70))/(DY70+DZ70)-DT70)</f>
        <v>0</v>
      </c>
      <c r="T70">
        <f>1/((DM70+1)/(Q70/1.6)+1/(R70/1.37)) + DM70/((DM70+1)/(Q70/1.6) + DM70/(R70/1.37))</f>
        <v>0</v>
      </c>
      <c r="U70">
        <f>(DH70*DK70)</f>
        <v>0</v>
      </c>
      <c r="V70">
        <f>(EA70+(U70+2*0.95*5.67E-8*(((EA70+$B$7)+273)^4-(EA70+273)^4)-44100*J70)/(1.84*29.3*R70+8*0.95*5.67E-8*(EA70+273)^3))</f>
        <v>0</v>
      </c>
      <c r="W70">
        <f>($C$7*EB70+$D$7*EC70+$E$7*V70)</f>
        <v>0</v>
      </c>
      <c r="X70">
        <f>0.61365*exp(17.502*W70/(240.97+W70))</f>
        <v>0</v>
      </c>
      <c r="Y70">
        <f>(Z70/AA70*100)</f>
        <v>0</v>
      </c>
      <c r="Z70">
        <f>DT70*(DY70+DZ70)/1000</f>
        <v>0</v>
      </c>
      <c r="AA70">
        <f>0.61365*exp(17.502*EA70/(240.97+EA70))</f>
        <v>0</v>
      </c>
      <c r="AB70">
        <f>(X70-DT70*(DY70+DZ70)/1000)</f>
        <v>0</v>
      </c>
      <c r="AC70">
        <f>(-J70*44100)</f>
        <v>0</v>
      </c>
      <c r="AD70">
        <f>2*29.3*R70*0.92*(EA70-W70)</f>
        <v>0</v>
      </c>
      <c r="AE70">
        <f>2*0.95*5.67E-8*(((EA70+$B$7)+273)^4-(W70+273)^4)</f>
        <v>0</v>
      </c>
      <c r="AF70">
        <f>U70+AE70+AC70+AD70</f>
        <v>0</v>
      </c>
      <c r="AG70">
        <f>DX70*AU70*(DS70-DR70*(1000-AU70*DU70)/(1000-AU70*DT70))/(100*DL70)</f>
        <v>0</v>
      </c>
      <c r="AH70">
        <f>1000*DX70*AU70*(DT70-DU70)/(100*DL70*(1000-AU70*DT70))</f>
        <v>0</v>
      </c>
      <c r="AI70">
        <f>(AJ70 - AK70 - DY70*1E3/(8.314*(EA70+273.15)) * AM70/DX70 * AL70) * DX70/(100*DL70) * (1000 - DU70)/1000</f>
        <v>0</v>
      </c>
      <c r="AJ70">
        <v>894.4701731539503</v>
      </c>
      <c r="AK70">
        <v>872.5795272727268</v>
      </c>
      <c r="AL70">
        <v>3.42892915884838</v>
      </c>
      <c r="AM70">
        <v>65.48348601443384</v>
      </c>
      <c r="AN70">
        <f>(AP70 - AO70 + DY70*1E3/(8.314*(EA70+273.15)) * AR70/DX70 * AQ70) * DX70/(100*DL70) * 1000/(1000 - AP70)</f>
        <v>0</v>
      </c>
      <c r="AO70">
        <v>21.7677378695217</v>
      </c>
      <c r="AP70">
        <v>22.48199575757576</v>
      </c>
      <c r="AQ70">
        <v>0.0006516841904232954</v>
      </c>
      <c r="AR70">
        <v>121.2419949412862</v>
      </c>
      <c r="AS70">
        <v>5</v>
      </c>
      <c r="AT70">
        <v>1</v>
      </c>
      <c r="AU70">
        <f>IF(AS70*$H$13&gt;=AW70,1.0,(AW70/(AW70-AS70*$H$13)))</f>
        <v>0</v>
      </c>
      <c r="AV70">
        <f>(AU70-1)*100</f>
        <v>0</v>
      </c>
      <c r="AW70">
        <f>MAX(0,($B$13+$C$13*EF70)/(1+$D$13*EF70)*DY70/(EA70+273)*$E$13)</f>
        <v>0</v>
      </c>
      <c r="AX70" t="s">
        <v>437</v>
      </c>
      <c r="AY70" t="s">
        <v>437</v>
      </c>
      <c r="AZ70">
        <v>0</v>
      </c>
      <c r="BA70">
        <v>0</v>
      </c>
      <c r="BB70">
        <f>1-AZ70/BA70</f>
        <v>0</v>
      </c>
      <c r="BC70">
        <v>0</v>
      </c>
      <c r="BD70" t="s">
        <v>437</v>
      </c>
      <c r="BE70" t="s">
        <v>437</v>
      </c>
      <c r="BF70">
        <v>0</v>
      </c>
      <c r="BG70">
        <v>0</v>
      </c>
      <c r="BH70">
        <f>1-BF70/BG70</f>
        <v>0</v>
      </c>
      <c r="BI70">
        <v>0.5</v>
      </c>
      <c r="BJ70">
        <f>DI70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437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DH70">
        <f>$B$11*EG70+$C$11*EH70+$F$11*ES70*(1-EV70)</f>
        <v>0</v>
      </c>
      <c r="DI70">
        <f>DH70*DJ70</f>
        <v>0</v>
      </c>
      <c r="DJ70">
        <f>($B$11*$D$9+$C$11*$D$9+$F$11*((FF70+EX70)/MAX(FF70+EX70+FG70, 0.1)*$I$9+FG70/MAX(FF70+EX70+FG70, 0.1)*$J$9))/($B$11+$C$11+$F$11)</f>
        <v>0</v>
      </c>
      <c r="DK70">
        <f>($B$11*$K$9+$C$11*$K$9+$F$11*((FF70+EX70)/MAX(FF70+EX70+FG70, 0.1)*$P$9+FG70/MAX(FF70+EX70+FG70, 0.1)*$Q$9))/($B$11+$C$11+$F$11)</f>
        <v>0</v>
      </c>
      <c r="DL70">
        <v>1.91</v>
      </c>
      <c r="DM70">
        <v>0.5</v>
      </c>
      <c r="DN70" t="s">
        <v>438</v>
      </c>
      <c r="DO70">
        <v>2</v>
      </c>
      <c r="DP70" t="b">
        <v>1</v>
      </c>
      <c r="DQ70">
        <v>1759247164.214286</v>
      </c>
      <c r="DR70">
        <v>828.5552500000001</v>
      </c>
      <c r="DS70">
        <v>859.1640357142857</v>
      </c>
      <c r="DT70">
        <v>22.45483928571428</v>
      </c>
      <c r="DU70">
        <v>21.75750714285715</v>
      </c>
      <c r="DV70">
        <v>827.8208928571429</v>
      </c>
      <c r="DW70">
        <v>22.24473214285715</v>
      </c>
      <c r="DX70">
        <v>500.0384642857143</v>
      </c>
      <c r="DY70">
        <v>90.92940714285712</v>
      </c>
      <c r="DZ70">
        <v>0.05340970714285714</v>
      </c>
      <c r="EA70">
        <v>29.29874285714286</v>
      </c>
      <c r="EB70">
        <v>30.00648214285714</v>
      </c>
      <c r="EC70">
        <v>999.9000000000002</v>
      </c>
      <c r="ED70">
        <v>0</v>
      </c>
      <c r="EE70">
        <v>0</v>
      </c>
      <c r="EF70">
        <v>9990.983571428573</v>
      </c>
      <c r="EG70">
        <v>0</v>
      </c>
      <c r="EH70">
        <v>12.2464</v>
      </c>
      <c r="EI70">
        <v>-30.60891071428571</v>
      </c>
      <c r="EJ70">
        <v>847.588</v>
      </c>
      <c r="EK70">
        <v>878.273392857143</v>
      </c>
      <c r="EL70">
        <v>0.6973285714285714</v>
      </c>
      <c r="EM70">
        <v>859.1640357142857</v>
      </c>
      <c r="EN70">
        <v>21.75750714285715</v>
      </c>
      <c r="EO70">
        <v>2.041805357142857</v>
      </c>
      <c r="EP70">
        <v>1.978397857142857</v>
      </c>
      <c r="EQ70">
        <v>17.77228928571428</v>
      </c>
      <c r="ER70">
        <v>17.27249285714285</v>
      </c>
      <c r="ES70">
        <v>2000.023571428572</v>
      </c>
      <c r="ET70">
        <v>0.9800009999999999</v>
      </c>
      <c r="EU70">
        <v>0.01999895357142857</v>
      </c>
      <c r="EV70">
        <v>0</v>
      </c>
      <c r="EW70">
        <v>205.3217857142857</v>
      </c>
      <c r="EX70">
        <v>5.000560000000001</v>
      </c>
      <c r="EY70">
        <v>4294.383928571428</v>
      </c>
      <c r="EZ70">
        <v>17295.09642857143</v>
      </c>
      <c r="FA70">
        <v>42.13607142857143</v>
      </c>
      <c r="FB70">
        <v>42.43699999999999</v>
      </c>
      <c r="FC70">
        <v>41.98424999999999</v>
      </c>
      <c r="FD70">
        <v>41.43699999999999</v>
      </c>
      <c r="FE70">
        <v>42.78985714285714</v>
      </c>
      <c r="FF70">
        <v>1955.123571428572</v>
      </c>
      <c r="FG70">
        <v>39.9</v>
      </c>
      <c r="FH70">
        <v>0</v>
      </c>
      <c r="FI70">
        <v>1759247186.2</v>
      </c>
      <c r="FJ70">
        <v>0</v>
      </c>
      <c r="FK70">
        <v>205.31664</v>
      </c>
      <c r="FL70">
        <v>-1.218846151981586</v>
      </c>
      <c r="FM70">
        <v>-6.689999977441304</v>
      </c>
      <c r="FN70">
        <v>4294.252799999999</v>
      </c>
      <c r="FO70">
        <v>15</v>
      </c>
      <c r="FP70">
        <v>0</v>
      </c>
      <c r="FQ70" t="s">
        <v>439</v>
      </c>
      <c r="FR70">
        <v>1747148579.5</v>
      </c>
      <c r="FS70">
        <v>1747148584.5</v>
      </c>
      <c r="FT70">
        <v>0</v>
      </c>
      <c r="FU70">
        <v>0.162</v>
      </c>
      <c r="FV70">
        <v>-0.001</v>
      </c>
      <c r="FW70">
        <v>0.139</v>
      </c>
      <c r="FX70">
        <v>0.058</v>
      </c>
      <c r="FY70">
        <v>420</v>
      </c>
      <c r="FZ70">
        <v>16</v>
      </c>
      <c r="GA70">
        <v>0.19</v>
      </c>
      <c r="GB70">
        <v>0.02</v>
      </c>
      <c r="GC70">
        <v>-30.57210487804878</v>
      </c>
      <c r="GD70">
        <v>-0.7720390243901963</v>
      </c>
      <c r="GE70">
        <v>0.08726724849066503</v>
      </c>
      <c r="GF70">
        <v>0</v>
      </c>
      <c r="GG70">
        <v>205.3758823529412</v>
      </c>
      <c r="GH70">
        <v>-1.177020628570797</v>
      </c>
      <c r="GI70">
        <v>0.2156082728831168</v>
      </c>
      <c r="GJ70">
        <v>0</v>
      </c>
      <c r="GK70">
        <v>0.7106413902439024</v>
      </c>
      <c r="GL70">
        <v>-0.1420960139372806</v>
      </c>
      <c r="GM70">
        <v>0.02484973477394709</v>
      </c>
      <c r="GN70">
        <v>0</v>
      </c>
      <c r="GO70">
        <v>0</v>
      </c>
      <c r="GP70">
        <v>3</v>
      </c>
      <c r="GQ70" t="s">
        <v>490</v>
      </c>
      <c r="GR70">
        <v>3.12715</v>
      </c>
      <c r="GS70">
        <v>2.73125</v>
      </c>
      <c r="GT70">
        <v>0.141639</v>
      </c>
      <c r="GU70">
        <v>0.145922</v>
      </c>
      <c r="GV70">
        <v>0.102539</v>
      </c>
      <c r="GW70">
        <v>0.100807</v>
      </c>
      <c r="GX70">
        <v>25682.8</v>
      </c>
      <c r="GY70">
        <v>24818.3</v>
      </c>
      <c r="GZ70">
        <v>30465.3</v>
      </c>
      <c r="HA70">
        <v>29317.2</v>
      </c>
      <c r="HB70">
        <v>37741.2</v>
      </c>
      <c r="HC70">
        <v>34681.2</v>
      </c>
      <c r="HD70">
        <v>46607.8</v>
      </c>
      <c r="HE70">
        <v>43553.7</v>
      </c>
      <c r="HF70">
        <v>1.81305</v>
      </c>
      <c r="HG70">
        <v>1.83625</v>
      </c>
      <c r="HH70">
        <v>0.103556</v>
      </c>
      <c r="HI70">
        <v>0</v>
      </c>
      <c r="HJ70">
        <v>28.2973</v>
      </c>
      <c r="HK70">
        <v>999.9</v>
      </c>
      <c r="HL70">
        <v>56.6</v>
      </c>
      <c r="HM70">
        <v>30.5</v>
      </c>
      <c r="HN70">
        <v>27.2947</v>
      </c>
      <c r="HO70">
        <v>62.8474</v>
      </c>
      <c r="HP70">
        <v>16.9712</v>
      </c>
      <c r="HQ70">
        <v>1</v>
      </c>
      <c r="HR70">
        <v>0.205203</v>
      </c>
      <c r="HS70">
        <v>0.460188</v>
      </c>
      <c r="HT70">
        <v>20.2003</v>
      </c>
      <c r="HU70">
        <v>5.22822</v>
      </c>
      <c r="HV70">
        <v>11.974</v>
      </c>
      <c r="HW70">
        <v>4.97</v>
      </c>
      <c r="HX70">
        <v>3.28965</v>
      </c>
      <c r="HY70">
        <v>9999</v>
      </c>
      <c r="HZ70">
        <v>9999</v>
      </c>
      <c r="IA70">
        <v>9999</v>
      </c>
      <c r="IB70">
        <v>17.5</v>
      </c>
      <c r="IC70">
        <v>4.97288</v>
      </c>
      <c r="ID70">
        <v>1.87714</v>
      </c>
      <c r="IE70">
        <v>1.8753</v>
      </c>
      <c r="IF70">
        <v>1.87805</v>
      </c>
      <c r="IG70">
        <v>1.87476</v>
      </c>
      <c r="IH70">
        <v>1.87836</v>
      </c>
      <c r="II70">
        <v>1.87546</v>
      </c>
      <c r="IJ70">
        <v>1.87666</v>
      </c>
      <c r="IK70">
        <v>0</v>
      </c>
      <c r="IL70">
        <v>0</v>
      </c>
      <c r="IM70">
        <v>0</v>
      </c>
      <c r="IN70">
        <v>0</v>
      </c>
      <c r="IO70" t="s">
        <v>441</v>
      </c>
      <c r="IP70" t="s">
        <v>442</v>
      </c>
      <c r="IQ70" t="s">
        <v>443</v>
      </c>
      <c r="IR70" t="s">
        <v>443</v>
      </c>
      <c r="IS70" t="s">
        <v>443</v>
      </c>
      <c r="IT70" t="s">
        <v>443</v>
      </c>
      <c r="IU70">
        <v>0</v>
      </c>
      <c r="IV70">
        <v>100</v>
      </c>
      <c r="IW70">
        <v>100</v>
      </c>
      <c r="IX70">
        <v>0.758</v>
      </c>
      <c r="IY70">
        <v>0.2107</v>
      </c>
      <c r="IZ70">
        <v>-0.1222274518627452</v>
      </c>
      <c r="JA70">
        <v>0.001328938755811441</v>
      </c>
      <c r="JB70">
        <v>-5.633165956792918E-07</v>
      </c>
      <c r="JC70">
        <v>2.510553891376428E-10</v>
      </c>
      <c r="JD70">
        <v>-0.04678033270444259</v>
      </c>
      <c r="JE70">
        <v>-0.0009625096320519332</v>
      </c>
      <c r="JF70">
        <v>0.0006953178313022573</v>
      </c>
      <c r="JG70">
        <v>-5.973937232829655E-06</v>
      </c>
      <c r="JH70">
        <v>1</v>
      </c>
      <c r="JI70">
        <v>2112</v>
      </c>
      <c r="JJ70">
        <v>1</v>
      </c>
      <c r="JK70">
        <v>26</v>
      </c>
      <c r="JL70">
        <v>201643.2</v>
      </c>
      <c r="JM70">
        <v>201643.1</v>
      </c>
      <c r="JN70">
        <v>2.02759</v>
      </c>
      <c r="JO70">
        <v>2.54395</v>
      </c>
      <c r="JP70">
        <v>1.39893</v>
      </c>
      <c r="JQ70">
        <v>2.33276</v>
      </c>
      <c r="JR70">
        <v>1.44897</v>
      </c>
      <c r="JS70">
        <v>2.46216</v>
      </c>
      <c r="JT70">
        <v>36.9556</v>
      </c>
      <c r="JU70">
        <v>23.9824</v>
      </c>
      <c r="JV70">
        <v>18</v>
      </c>
      <c r="JW70">
        <v>477.112</v>
      </c>
      <c r="JX70">
        <v>461.388</v>
      </c>
      <c r="JY70">
        <v>26.9778</v>
      </c>
      <c r="JZ70">
        <v>29.8413</v>
      </c>
      <c r="KA70">
        <v>30</v>
      </c>
      <c r="KB70">
        <v>29.5142</v>
      </c>
      <c r="KC70">
        <v>29.5743</v>
      </c>
      <c r="KD70">
        <v>40.6111</v>
      </c>
      <c r="KE70">
        <v>29.5158</v>
      </c>
      <c r="KF70">
        <v>64.8344</v>
      </c>
      <c r="KG70">
        <v>26.9773</v>
      </c>
      <c r="KH70">
        <v>907.825</v>
      </c>
      <c r="KI70">
        <v>21.7465</v>
      </c>
      <c r="KJ70">
        <v>100.72</v>
      </c>
      <c r="KK70">
        <v>100.19</v>
      </c>
    </row>
    <row r="71" spans="1:297">
      <c r="A71">
        <v>55</v>
      </c>
      <c r="B71">
        <v>1759247177</v>
      </c>
      <c r="C71">
        <v>361.4000000953674</v>
      </c>
      <c r="D71" t="s">
        <v>553</v>
      </c>
      <c r="E71" t="s">
        <v>554</v>
      </c>
      <c r="F71">
        <v>5</v>
      </c>
      <c r="G71" t="s">
        <v>435</v>
      </c>
      <c r="H71" t="s">
        <v>436</v>
      </c>
      <c r="I71">
        <v>1759247169.5</v>
      </c>
      <c r="J71">
        <f>(K71)/1000</f>
        <v>0</v>
      </c>
      <c r="K71">
        <f>IF(DP71, AN71, AH71)</f>
        <v>0</v>
      </c>
      <c r="L71">
        <f>IF(DP71, AI71, AG71)</f>
        <v>0</v>
      </c>
      <c r="M71">
        <f>DR71 - IF(AU71&gt;1, L71*DL71*100.0/(AW71), 0)</f>
        <v>0</v>
      </c>
      <c r="N71">
        <f>((T71-J71/2)*M71-L71)/(T71+J71/2)</f>
        <v>0</v>
      </c>
      <c r="O71">
        <f>N71*(DY71+DZ71)/1000.0</f>
        <v>0</v>
      </c>
      <c r="P71">
        <f>(DR71 - IF(AU71&gt;1, L71*DL71*100.0/(AW71), 0))*(DY71+DZ71)/1000.0</f>
        <v>0</v>
      </c>
      <c r="Q71">
        <f>2.0/((1/S71-1/R71)+SIGN(S71)*SQRT((1/S71-1/R71)*(1/S71-1/R71) + 4*DM71/((DM71+1)*(DM71+1))*(2*1/S71*1/R71-1/R71*1/R71)))</f>
        <v>0</v>
      </c>
      <c r="R71">
        <f>IF(LEFT(DN71,1)&lt;&gt;"0",IF(LEFT(DN71,1)="1",3.0,DO71),$D$5+$E$5*(EF71*DY71/($K$5*1000))+$F$5*(EF71*DY71/($K$5*1000))*MAX(MIN(DL71,$J$5),$I$5)*MAX(MIN(DL71,$J$5),$I$5)+$G$5*MAX(MIN(DL71,$J$5),$I$5)*(EF71*DY71/($K$5*1000))+$H$5*(EF71*DY71/($K$5*1000))*(EF71*DY71/($K$5*1000)))</f>
        <v>0</v>
      </c>
      <c r="S71">
        <f>J71*(1000-(1000*0.61365*exp(17.502*W71/(240.97+W71))/(DY71+DZ71)+DT71)/2)/(1000*0.61365*exp(17.502*W71/(240.97+W71))/(DY71+DZ71)-DT71)</f>
        <v>0</v>
      </c>
      <c r="T71">
        <f>1/((DM71+1)/(Q71/1.6)+1/(R71/1.37)) + DM71/((DM71+1)/(Q71/1.6) + DM71/(R71/1.37))</f>
        <v>0</v>
      </c>
      <c r="U71">
        <f>(DH71*DK71)</f>
        <v>0</v>
      </c>
      <c r="V71">
        <f>(EA71+(U71+2*0.95*5.67E-8*(((EA71+$B$7)+273)^4-(EA71+273)^4)-44100*J71)/(1.84*29.3*R71+8*0.95*5.67E-8*(EA71+273)^3))</f>
        <v>0</v>
      </c>
      <c r="W71">
        <f>($C$7*EB71+$D$7*EC71+$E$7*V71)</f>
        <v>0</v>
      </c>
      <c r="X71">
        <f>0.61365*exp(17.502*W71/(240.97+W71))</f>
        <v>0</v>
      </c>
      <c r="Y71">
        <f>(Z71/AA71*100)</f>
        <v>0</v>
      </c>
      <c r="Z71">
        <f>DT71*(DY71+DZ71)/1000</f>
        <v>0</v>
      </c>
      <c r="AA71">
        <f>0.61365*exp(17.502*EA71/(240.97+EA71))</f>
        <v>0</v>
      </c>
      <c r="AB71">
        <f>(X71-DT71*(DY71+DZ71)/1000)</f>
        <v>0</v>
      </c>
      <c r="AC71">
        <f>(-J71*44100)</f>
        <v>0</v>
      </c>
      <c r="AD71">
        <f>2*29.3*R71*0.92*(EA71-W71)</f>
        <v>0</v>
      </c>
      <c r="AE71">
        <f>2*0.95*5.67E-8*(((EA71+$B$7)+273)^4-(W71+273)^4)</f>
        <v>0</v>
      </c>
      <c r="AF71">
        <f>U71+AE71+AC71+AD71</f>
        <v>0</v>
      </c>
      <c r="AG71">
        <f>DX71*AU71*(DS71-DR71*(1000-AU71*DU71)/(1000-AU71*DT71))/(100*DL71)</f>
        <v>0</v>
      </c>
      <c r="AH71">
        <f>1000*DX71*AU71*(DT71-DU71)/(100*DL71*(1000-AU71*DT71))</f>
        <v>0</v>
      </c>
      <c r="AI71">
        <f>(AJ71 - AK71 - DY71*1E3/(8.314*(EA71+273.15)) * AM71/DX71 * AL71) * DX71/(100*DL71) * (1000 - DU71)/1000</f>
        <v>0</v>
      </c>
      <c r="AJ71">
        <v>911.5834099659314</v>
      </c>
      <c r="AK71">
        <v>889.6120424242423</v>
      </c>
      <c r="AL71">
        <v>3.389241113125359</v>
      </c>
      <c r="AM71">
        <v>65.48348601443384</v>
      </c>
      <c r="AN71">
        <f>(AP71 - AO71 + DY71*1E3/(8.314*(EA71+273.15)) * AR71/DX71 * AQ71) * DX71/(100*DL71) * 1000/(1000 - AP71)</f>
        <v>0</v>
      </c>
      <c r="AO71">
        <v>21.77233020499822</v>
      </c>
      <c r="AP71">
        <v>22.48590424242424</v>
      </c>
      <c r="AQ71">
        <v>0.0001004376565500308</v>
      </c>
      <c r="AR71">
        <v>121.2419949412862</v>
      </c>
      <c r="AS71">
        <v>4</v>
      </c>
      <c r="AT71">
        <v>1</v>
      </c>
      <c r="AU71">
        <f>IF(AS71*$H$13&gt;=AW71,1.0,(AW71/(AW71-AS71*$H$13)))</f>
        <v>0</v>
      </c>
      <c r="AV71">
        <f>(AU71-1)*100</f>
        <v>0</v>
      </c>
      <c r="AW71">
        <f>MAX(0,($B$13+$C$13*EF71)/(1+$D$13*EF71)*DY71/(EA71+273)*$E$13)</f>
        <v>0</v>
      </c>
      <c r="AX71" t="s">
        <v>437</v>
      </c>
      <c r="AY71" t="s">
        <v>437</v>
      </c>
      <c r="AZ71">
        <v>0</v>
      </c>
      <c r="BA71">
        <v>0</v>
      </c>
      <c r="BB71">
        <f>1-AZ71/BA71</f>
        <v>0</v>
      </c>
      <c r="BC71">
        <v>0</v>
      </c>
      <c r="BD71" t="s">
        <v>437</v>
      </c>
      <c r="BE71" t="s">
        <v>437</v>
      </c>
      <c r="BF71">
        <v>0</v>
      </c>
      <c r="BG71">
        <v>0</v>
      </c>
      <c r="BH71">
        <f>1-BF71/BG71</f>
        <v>0</v>
      </c>
      <c r="BI71">
        <v>0.5</v>
      </c>
      <c r="BJ71">
        <f>DI71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437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DH71">
        <f>$B$11*EG71+$C$11*EH71+$F$11*ES71*(1-EV71)</f>
        <v>0</v>
      </c>
      <c r="DI71">
        <f>DH71*DJ71</f>
        <v>0</v>
      </c>
      <c r="DJ71">
        <f>($B$11*$D$9+$C$11*$D$9+$F$11*((FF71+EX71)/MAX(FF71+EX71+FG71, 0.1)*$I$9+FG71/MAX(FF71+EX71+FG71, 0.1)*$J$9))/($B$11+$C$11+$F$11)</f>
        <v>0</v>
      </c>
      <c r="DK71">
        <f>($B$11*$K$9+$C$11*$K$9+$F$11*((FF71+EX71)/MAX(FF71+EX71+FG71, 0.1)*$P$9+FG71/MAX(FF71+EX71+FG71, 0.1)*$Q$9))/($B$11+$C$11+$F$11)</f>
        <v>0</v>
      </c>
      <c r="DL71">
        <v>1.91</v>
      </c>
      <c r="DM71">
        <v>0.5</v>
      </c>
      <c r="DN71" t="s">
        <v>438</v>
      </c>
      <c r="DO71">
        <v>2</v>
      </c>
      <c r="DP71" t="b">
        <v>1</v>
      </c>
      <c r="DQ71">
        <v>1759247169.5</v>
      </c>
      <c r="DR71">
        <v>846.2604074074072</v>
      </c>
      <c r="DS71">
        <v>876.919925925926</v>
      </c>
      <c r="DT71">
        <v>22.47343333333333</v>
      </c>
      <c r="DU71">
        <v>21.7672074074074</v>
      </c>
      <c r="DV71">
        <v>845.5098518518519</v>
      </c>
      <c r="DW71">
        <v>22.26294444444445</v>
      </c>
      <c r="DX71">
        <v>499.9912592592593</v>
      </c>
      <c r="DY71">
        <v>90.92927777777777</v>
      </c>
      <c r="DZ71">
        <v>0.05353959629629629</v>
      </c>
      <c r="EA71">
        <v>29.29335555555555</v>
      </c>
      <c r="EB71">
        <v>30.00111851851852</v>
      </c>
      <c r="EC71">
        <v>999.9000000000001</v>
      </c>
      <c r="ED71">
        <v>0</v>
      </c>
      <c r="EE71">
        <v>0</v>
      </c>
      <c r="EF71">
        <v>9983.336666666666</v>
      </c>
      <c r="EG71">
        <v>0</v>
      </c>
      <c r="EH71">
        <v>12.2464</v>
      </c>
      <c r="EI71">
        <v>-30.65949629629629</v>
      </c>
      <c r="EJ71">
        <v>865.7161851851851</v>
      </c>
      <c r="EK71">
        <v>896.432925925926</v>
      </c>
      <c r="EL71">
        <v>0.7062254444444446</v>
      </c>
      <c r="EM71">
        <v>876.919925925926</v>
      </c>
      <c r="EN71">
        <v>21.7672074074074</v>
      </c>
      <c r="EO71">
        <v>2.043493703703704</v>
      </c>
      <c r="EP71">
        <v>1.979276296296296</v>
      </c>
      <c r="EQ71">
        <v>17.78541851851852</v>
      </c>
      <c r="ER71">
        <v>17.27952222222222</v>
      </c>
      <c r="ES71">
        <v>2000.008148148148</v>
      </c>
      <c r="ET71">
        <v>0.9800008148148147</v>
      </c>
      <c r="EU71">
        <v>0.01999911851851852</v>
      </c>
      <c r="EV71">
        <v>0</v>
      </c>
      <c r="EW71">
        <v>205.2852222222222</v>
      </c>
      <c r="EX71">
        <v>5.000560000000001</v>
      </c>
      <c r="EY71">
        <v>4293.647407407408</v>
      </c>
      <c r="EZ71">
        <v>17294.96666666667</v>
      </c>
      <c r="FA71">
        <v>42.13188888888889</v>
      </c>
      <c r="FB71">
        <v>42.43699999999999</v>
      </c>
      <c r="FC71">
        <v>41.97433333333333</v>
      </c>
      <c r="FD71">
        <v>41.43699999999999</v>
      </c>
      <c r="FE71">
        <v>42.77296296296296</v>
      </c>
      <c r="FF71">
        <v>1955.108148148148</v>
      </c>
      <c r="FG71">
        <v>39.9</v>
      </c>
      <c r="FH71">
        <v>0</v>
      </c>
      <c r="FI71">
        <v>1759247191</v>
      </c>
      <c r="FJ71">
        <v>0</v>
      </c>
      <c r="FK71">
        <v>205.28188</v>
      </c>
      <c r="FL71">
        <v>-0.6137692222553545</v>
      </c>
      <c r="FM71">
        <v>-8.699999953308609</v>
      </c>
      <c r="FN71">
        <v>4293.578399999999</v>
      </c>
      <c r="FO71">
        <v>15</v>
      </c>
      <c r="FP71">
        <v>0</v>
      </c>
      <c r="FQ71" t="s">
        <v>439</v>
      </c>
      <c r="FR71">
        <v>1747148579.5</v>
      </c>
      <c r="FS71">
        <v>1747148584.5</v>
      </c>
      <c r="FT71">
        <v>0</v>
      </c>
      <c r="FU71">
        <v>0.162</v>
      </c>
      <c r="FV71">
        <v>-0.001</v>
      </c>
      <c r="FW71">
        <v>0.139</v>
      </c>
      <c r="FX71">
        <v>0.058</v>
      </c>
      <c r="FY71">
        <v>420</v>
      </c>
      <c r="FZ71">
        <v>16</v>
      </c>
      <c r="GA71">
        <v>0.19</v>
      </c>
      <c r="GB71">
        <v>0.02</v>
      </c>
      <c r="GC71">
        <v>-30.631055</v>
      </c>
      <c r="GD71">
        <v>-0.703463414634113</v>
      </c>
      <c r="GE71">
        <v>0.0849796003462007</v>
      </c>
      <c r="GF71">
        <v>0</v>
      </c>
      <c r="GG71">
        <v>205.3164117647059</v>
      </c>
      <c r="GH71">
        <v>-0.7012681396282685</v>
      </c>
      <c r="GI71">
        <v>0.1905712955434822</v>
      </c>
      <c r="GJ71">
        <v>1</v>
      </c>
      <c r="GK71">
        <v>0.7008761</v>
      </c>
      <c r="GL71">
        <v>0.1060355121951209</v>
      </c>
      <c r="GM71">
        <v>0.01112605990411701</v>
      </c>
      <c r="GN71">
        <v>0</v>
      </c>
      <c r="GO71">
        <v>1</v>
      </c>
      <c r="GP71">
        <v>3</v>
      </c>
      <c r="GQ71" t="s">
        <v>463</v>
      </c>
      <c r="GR71">
        <v>3.12699</v>
      </c>
      <c r="GS71">
        <v>2.73136</v>
      </c>
      <c r="GT71">
        <v>0.143439</v>
      </c>
      <c r="GU71">
        <v>0.147716</v>
      </c>
      <c r="GV71">
        <v>0.102554</v>
      </c>
      <c r="GW71">
        <v>0.100814</v>
      </c>
      <c r="GX71">
        <v>25629.2</v>
      </c>
      <c r="GY71">
        <v>24766.3</v>
      </c>
      <c r="GZ71">
        <v>30465.7</v>
      </c>
      <c r="HA71">
        <v>29317.3</v>
      </c>
      <c r="HB71">
        <v>37740.8</v>
      </c>
      <c r="HC71">
        <v>34681.3</v>
      </c>
      <c r="HD71">
        <v>46607.9</v>
      </c>
      <c r="HE71">
        <v>43553.9</v>
      </c>
      <c r="HF71">
        <v>1.813</v>
      </c>
      <c r="HG71">
        <v>1.83645</v>
      </c>
      <c r="HH71">
        <v>0.104517</v>
      </c>
      <c r="HI71">
        <v>0</v>
      </c>
      <c r="HJ71">
        <v>28.2955</v>
      </c>
      <c r="HK71">
        <v>999.9</v>
      </c>
      <c r="HL71">
        <v>56.6</v>
      </c>
      <c r="HM71">
        <v>30.5</v>
      </c>
      <c r="HN71">
        <v>27.2936</v>
      </c>
      <c r="HO71">
        <v>63.2174</v>
      </c>
      <c r="HP71">
        <v>17.1835</v>
      </c>
      <c r="HQ71">
        <v>1</v>
      </c>
      <c r="HR71">
        <v>0.205198</v>
      </c>
      <c r="HS71">
        <v>0.439665</v>
      </c>
      <c r="HT71">
        <v>20.2003</v>
      </c>
      <c r="HU71">
        <v>5.22717</v>
      </c>
      <c r="HV71">
        <v>11.974</v>
      </c>
      <c r="HW71">
        <v>4.96925</v>
      </c>
      <c r="HX71">
        <v>3.2895</v>
      </c>
      <c r="HY71">
        <v>9999</v>
      </c>
      <c r="HZ71">
        <v>9999</v>
      </c>
      <c r="IA71">
        <v>9999</v>
      </c>
      <c r="IB71">
        <v>17.5</v>
      </c>
      <c r="IC71">
        <v>4.97289</v>
      </c>
      <c r="ID71">
        <v>1.87717</v>
      </c>
      <c r="IE71">
        <v>1.87529</v>
      </c>
      <c r="IF71">
        <v>1.87805</v>
      </c>
      <c r="IG71">
        <v>1.87477</v>
      </c>
      <c r="IH71">
        <v>1.87837</v>
      </c>
      <c r="II71">
        <v>1.87546</v>
      </c>
      <c r="IJ71">
        <v>1.87666</v>
      </c>
      <c r="IK71">
        <v>0</v>
      </c>
      <c r="IL71">
        <v>0</v>
      </c>
      <c r="IM71">
        <v>0</v>
      </c>
      <c r="IN71">
        <v>0</v>
      </c>
      <c r="IO71" t="s">
        <v>441</v>
      </c>
      <c r="IP71" t="s">
        <v>442</v>
      </c>
      <c r="IQ71" t="s">
        <v>443</v>
      </c>
      <c r="IR71" t="s">
        <v>443</v>
      </c>
      <c r="IS71" t="s">
        <v>443</v>
      </c>
      <c r="IT71" t="s">
        <v>443</v>
      </c>
      <c r="IU71">
        <v>0</v>
      </c>
      <c r="IV71">
        <v>100</v>
      </c>
      <c r="IW71">
        <v>100</v>
      </c>
      <c r="IX71">
        <v>0.774</v>
      </c>
      <c r="IY71">
        <v>0.2107</v>
      </c>
      <c r="IZ71">
        <v>-0.1222274518627452</v>
      </c>
      <c r="JA71">
        <v>0.001328938755811441</v>
      </c>
      <c r="JB71">
        <v>-5.633165956792918E-07</v>
      </c>
      <c r="JC71">
        <v>2.510553891376428E-10</v>
      </c>
      <c r="JD71">
        <v>-0.04678033270444259</v>
      </c>
      <c r="JE71">
        <v>-0.0009625096320519332</v>
      </c>
      <c r="JF71">
        <v>0.0006953178313022573</v>
      </c>
      <c r="JG71">
        <v>-5.973937232829655E-06</v>
      </c>
      <c r="JH71">
        <v>1</v>
      </c>
      <c r="JI71">
        <v>2112</v>
      </c>
      <c r="JJ71">
        <v>1</v>
      </c>
      <c r="JK71">
        <v>26</v>
      </c>
      <c r="JL71">
        <v>201643.3</v>
      </c>
      <c r="JM71">
        <v>201643.2</v>
      </c>
      <c r="JN71">
        <v>2.05688</v>
      </c>
      <c r="JO71">
        <v>2.53052</v>
      </c>
      <c r="JP71">
        <v>1.39893</v>
      </c>
      <c r="JQ71">
        <v>2.33276</v>
      </c>
      <c r="JR71">
        <v>1.44897</v>
      </c>
      <c r="JS71">
        <v>2.55493</v>
      </c>
      <c r="JT71">
        <v>36.9556</v>
      </c>
      <c r="JU71">
        <v>23.9999</v>
      </c>
      <c r="JV71">
        <v>18</v>
      </c>
      <c r="JW71">
        <v>477.077</v>
      </c>
      <c r="JX71">
        <v>461.517</v>
      </c>
      <c r="JY71">
        <v>26.9742</v>
      </c>
      <c r="JZ71">
        <v>29.8405</v>
      </c>
      <c r="KA71">
        <v>30.0002</v>
      </c>
      <c r="KB71">
        <v>29.513</v>
      </c>
      <c r="KC71">
        <v>29.5743</v>
      </c>
      <c r="KD71">
        <v>41.183</v>
      </c>
      <c r="KE71">
        <v>29.5158</v>
      </c>
      <c r="KF71">
        <v>64.8344</v>
      </c>
      <c r="KG71">
        <v>27.0979</v>
      </c>
      <c r="KH71">
        <v>921.181</v>
      </c>
      <c r="KI71">
        <v>21.7465</v>
      </c>
      <c r="KJ71">
        <v>100.721</v>
      </c>
      <c r="KK71">
        <v>100.191</v>
      </c>
    </row>
    <row r="72" spans="1:297">
      <c r="A72">
        <v>56</v>
      </c>
      <c r="B72">
        <v>1759247182</v>
      </c>
      <c r="C72">
        <v>366.4000000953674</v>
      </c>
      <c r="D72" t="s">
        <v>555</v>
      </c>
      <c r="E72" t="s">
        <v>556</v>
      </c>
      <c r="F72">
        <v>5</v>
      </c>
      <c r="G72" t="s">
        <v>435</v>
      </c>
      <c r="H72" t="s">
        <v>436</v>
      </c>
      <c r="I72">
        <v>1759247174.214286</v>
      </c>
      <c r="J72">
        <f>(K72)/1000</f>
        <v>0</v>
      </c>
      <c r="K72">
        <f>IF(DP72, AN72, AH72)</f>
        <v>0</v>
      </c>
      <c r="L72">
        <f>IF(DP72, AI72, AG72)</f>
        <v>0</v>
      </c>
      <c r="M72">
        <f>DR72 - IF(AU72&gt;1, L72*DL72*100.0/(AW72), 0)</f>
        <v>0</v>
      </c>
      <c r="N72">
        <f>((T72-J72/2)*M72-L72)/(T72+J72/2)</f>
        <v>0</v>
      </c>
      <c r="O72">
        <f>N72*(DY72+DZ72)/1000.0</f>
        <v>0</v>
      </c>
      <c r="P72">
        <f>(DR72 - IF(AU72&gt;1, L72*DL72*100.0/(AW72), 0))*(DY72+DZ72)/1000.0</f>
        <v>0</v>
      </c>
      <c r="Q72">
        <f>2.0/((1/S72-1/R72)+SIGN(S72)*SQRT((1/S72-1/R72)*(1/S72-1/R72) + 4*DM72/((DM72+1)*(DM72+1))*(2*1/S72*1/R72-1/R72*1/R72)))</f>
        <v>0</v>
      </c>
      <c r="R72">
        <f>IF(LEFT(DN72,1)&lt;&gt;"0",IF(LEFT(DN72,1)="1",3.0,DO72),$D$5+$E$5*(EF72*DY72/($K$5*1000))+$F$5*(EF72*DY72/($K$5*1000))*MAX(MIN(DL72,$J$5),$I$5)*MAX(MIN(DL72,$J$5),$I$5)+$G$5*MAX(MIN(DL72,$J$5),$I$5)*(EF72*DY72/($K$5*1000))+$H$5*(EF72*DY72/($K$5*1000))*(EF72*DY72/($K$5*1000)))</f>
        <v>0</v>
      </c>
      <c r="S72">
        <f>J72*(1000-(1000*0.61365*exp(17.502*W72/(240.97+W72))/(DY72+DZ72)+DT72)/2)/(1000*0.61365*exp(17.502*W72/(240.97+W72))/(DY72+DZ72)-DT72)</f>
        <v>0</v>
      </c>
      <c r="T72">
        <f>1/((DM72+1)/(Q72/1.6)+1/(R72/1.37)) + DM72/((DM72+1)/(Q72/1.6) + DM72/(R72/1.37))</f>
        <v>0</v>
      </c>
      <c r="U72">
        <f>(DH72*DK72)</f>
        <v>0</v>
      </c>
      <c r="V72">
        <f>(EA72+(U72+2*0.95*5.67E-8*(((EA72+$B$7)+273)^4-(EA72+273)^4)-44100*J72)/(1.84*29.3*R72+8*0.95*5.67E-8*(EA72+273)^3))</f>
        <v>0</v>
      </c>
      <c r="W72">
        <f>($C$7*EB72+$D$7*EC72+$E$7*V72)</f>
        <v>0</v>
      </c>
      <c r="X72">
        <f>0.61365*exp(17.502*W72/(240.97+W72))</f>
        <v>0</v>
      </c>
      <c r="Y72">
        <f>(Z72/AA72*100)</f>
        <v>0</v>
      </c>
      <c r="Z72">
        <f>DT72*(DY72+DZ72)/1000</f>
        <v>0</v>
      </c>
      <c r="AA72">
        <f>0.61365*exp(17.502*EA72/(240.97+EA72))</f>
        <v>0</v>
      </c>
      <c r="AB72">
        <f>(X72-DT72*(DY72+DZ72)/1000)</f>
        <v>0</v>
      </c>
      <c r="AC72">
        <f>(-J72*44100)</f>
        <v>0</v>
      </c>
      <c r="AD72">
        <f>2*29.3*R72*0.92*(EA72-W72)</f>
        <v>0</v>
      </c>
      <c r="AE72">
        <f>2*0.95*5.67E-8*(((EA72+$B$7)+273)^4-(W72+273)^4)</f>
        <v>0</v>
      </c>
      <c r="AF72">
        <f>U72+AE72+AC72+AD72</f>
        <v>0</v>
      </c>
      <c r="AG72">
        <f>DX72*AU72*(DS72-DR72*(1000-AU72*DU72)/(1000-AU72*DT72))/(100*DL72)</f>
        <v>0</v>
      </c>
      <c r="AH72">
        <f>1000*DX72*AU72*(DT72-DU72)/(100*DL72*(1000-AU72*DT72))</f>
        <v>0</v>
      </c>
      <c r="AI72">
        <f>(AJ72 - AK72 - DY72*1E3/(8.314*(EA72+273.15)) * AM72/DX72 * AL72) * DX72/(100*DL72) * (1000 - DU72)/1000</f>
        <v>0</v>
      </c>
      <c r="AJ72">
        <v>928.5322270521526</v>
      </c>
      <c r="AK72">
        <v>906.6875393939391</v>
      </c>
      <c r="AL72">
        <v>3.410668678121927</v>
      </c>
      <c r="AM72">
        <v>65.48348601443384</v>
      </c>
      <c r="AN72">
        <f>(AP72 - AO72 + DY72*1E3/(8.314*(EA72+273.15)) * AR72/DX72 * AQ72) * DX72/(100*DL72) * 1000/(1000 - AP72)</f>
        <v>0</v>
      </c>
      <c r="AO72">
        <v>21.77523833756642</v>
      </c>
      <c r="AP72">
        <v>22.49242424242424</v>
      </c>
      <c r="AQ72">
        <v>0.0001590074023095608</v>
      </c>
      <c r="AR72">
        <v>121.2419949412862</v>
      </c>
      <c r="AS72">
        <v>4</v>
      </c>
      <c r="AT72">
        <v>1</v>
      </c>
      <c r="AU72">
        <f>IF(AS72*$H$13&gt;=AW72,1.0,(AW72/(AW72-AS72*$H$13)))</f>
        <v>0</v>
      </c>
      <c r="AV72">
        <f>(AU72-1)*100</f>
        <v>0</v>
      </c>
      <c r="AW72">
        <f>MAX(0,($B$13+$C$13*EF72)/(1+$D$13*EF72)*DY72/(EA72+273)*$E$13)</f>
        <v>0</v>
      </c>
      <c r="AX72" t="s">
        <v>437</v>
      </c>
      <c r="AY72" t="s">
        <v>437</v>
      </c>
      <c r="AZ72">
        <v>0</v>
      </c>
      <c r="BA72">
        <v>0</v>
      </c>
      <c r="BB72">
        <f>1-AZ72/BA72</f>
        <v>0</v>
      </c>
      <c r="BC72">
        <v>0</v>
      </c>
      <c r="BD72" t="s">
        <v>437</v>
      </c>
      <c r="BE72" t="s">
        <v>437</v>
      </c>
      <c r="BF72">
        <v>0</v>
      </c>
      <c r="BG72">
        <v>0</v>
      </c>
      <c r="BH72">
        <f>1-BF72/BG72</f>
        <v>0</v>
      </c>
      <c r="BI72">
        <v>0.5</v>
      </c>
      <c r="BJ72">
        <f>DI72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437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DH72">
        <f>$B$11*EG72+$C$11*EH72+$F$11*ES72*(1-EV72)</f>
        <v>0</v>
      </c>
      <c r="DI72">
        <f>DH72*DJ72</f>
        <v>0</v>
      </c>
      <c r="DJ72">
        <f>($B$11*$D$9+$C$11*$D$9+$F$11*((FF72+EX72)/MAX(FF72+EX72+FG72, 0.1)*$I$9+FG72/MAX(FF72+EX72+FG72, 0.1)*$J$9))/($B$11+$C$11+$F$11)</f>
        <v>0</v>
      </c>
      <c r="DK72">
        <f>($B$11*$K$9+$C$11*$K$9+$F$11*((FF72+EX72)/MAX(FF72+EX72+FG72, 0.1)*$P$9+FG72/MAX(FF72+EX72+FG72, 0.1)*$Q$9))/($B$11+$C$11+$F$11)</f>
        <v>0</v>
      </c>
      <c r="DL72">
        <v>1.91</v>
      </c>
      <c r="DM72">
        <v>0.5</v>
      </c>
      <c r="DN72" t="s">
        <v>438</v>
      </c>
      <c r="DO72">
        <v>2</v>
      </c>
      <c r="DP72" t="b">
        <v>1</v>
      </c>
      <c r="DQ72">
        <v>1759247174.214286</v>
      </c>
      <c r="DR72">
        <v>862.0120357142857</v>
      </c>
      <c r="DS72">
        <v>892.7129285714284</v>
      </c>
      <c r="DT72">
        <v>22.48290714285714</v>
      </c>
      <c r="DU72">
        <v>21.77111428571429</v>
      </c>
      <c r="DV72">
        <v>861.2470000000001</v>
      </c>
      <c r="DW72">
        <v>22.27221071428572</v>
      </c>
      <c r="DX72">
        <v>499.9406428571428</v>
      </c>
      <c r="DY72">
        <v>90.92852499999996</v>
      </c>
      <c r="DZ72">
        <v>0.05371186428571429</v>
      </c>
      <c r="EA72">
        <v>29.28923214285715</v>
      </c>
      <c r="EB72">
        <v>29.99780357142857</v>
      </c>
      <c r="EC72">
        <v>999.9000000000002</v>
      </c>
      <c r="ED72">
        <v>0</v>
      </c>
      <c r="EE72">
        <v>0</v>
      </c>
      <c r="EF72">
        <v>9989.198214285714</v>
      </c>
      <c r="EG72">
        <v>0</v>
      </c>
      <c r="EH72">
        <v>12.2464</v>
      </c>
      <c r="EI72">
        <v>-30.70095</v>
      </c>
      <c r="EJ72">
        <v>881.8383571428569</v>
      </c>
      <c r="EK72">
        <v>912.5809642857141</v>
      </c>
      <c r="EL72">
        <v>0.7117809285714287</v>
      </c>
      <c r="EM72">
        <v>892.7129285714284</v>
      </c>
      <c r="EN72">
        <v>21.77111428571429</v>
      </c>
      <c r="EO72">
        <v>2.044337857142857</v>
      </c>
      <c r="EP72">
        <v>1.979615714285714</v>
      </c>
      <c r="EQ72">
        <v>17.79198214285714</v>
      </c>
      <c r="ER72">
        <v>17.28222857142857</v>
      </c>
      <c r="ES72">
        <v>2000.005</v>
      </c>
      <c r="ET72">
        <v>0.9800007857142855</v>
      </c>
      <c r="EU72">
        <v>0.01999916785714286</v>
      </c>
      <c r="EV72">
        <v>0</v>
      </c>
      <c r="EW72">
        <v>205.2256428571429</v>
      </c>
      <c r="EX72">
        <v>5.000560000000001</v>
      </c>
      <c r="EY72">
        <v>4292.998928571428</v>
      </c>
      <c r="EZ72">
        <v>17294.925</v>
      </c>
      <c r="FA72">
        <v>42.12942857142856</v>
      </c>
      <c r="FB72">
        <v>42.43699999999999</v>
      </c>
      <c r="FC72">
        <v>41.95499999999998</v>
      </c>
      <c r="FD72">
        <v>41.42814285714285</v>
      </c>
      <c r="FE72">
        <v>42.76107142857143</v>
      </c>
      <c r="FF72">
        <v>1955.105</v>
      </c>
      <c r="FG72">
        <v>39.9</v>
      </c>
      <c r="FH72">
        <v>0</v>
      </c>
      <c r="FI72">
        <v>1759247195.8</v>
      </c>
      <c r="FJ72">
        <v>0</v>
      </c>
      <c r="FK72">
        <v>205.21856</v>
      </c>
      <c r="FL72">
        <v>0.3123077001524181</v>
      </c>
      <c r="FM72">
        <v>-8.298461499816515</v>
      </c>
      <c r="FN72">
        <v>4292.9288</v>
      </c>
      <c r="FO72">
        <v>15</v>
      </c>
      <c r="FP72">
        <v>0</v>
      </c>
      <c r="FQ72" t="s">
        <v>439</v>
      </c>
      <c r="FR72">
        <v>1747148579.5</v>
      </c>
      <c r="FS72">
        <v>1747148584.5</v>
      </c>
      <c r="FT72">
        <v>0</v>
      </c>
      <c r="FU72">
        <v>0.162</v>
      </c>
      <c r="FV72">
        <v>-0.001</v>
      </c>
      <c r="FW72">
        <v>0.139</v>
      </c>
      <c r="FX72">
        <v>0.058</v>
      </c>
      <c r="FY72">
        <v>420</v>
      </c>
      <c r="FZ72">
        <v>16</v>
      </c>
      <c r="GA72">
        <v>0.19</v>
      </c>
      <c r="GB72">
        <v>0.02</v>
      </c>
      <c r="GC72">
        <v>-30.6695075</v>
      </c>
      <c r="GD72">
        <v>-0.5138397748592336</v>
      </c>
      <c r="GE72">
        <v>0.08014901866991248</v>
      </c>
      <c r="GF72">
        <v>0</v>
      </c>
      <c r="GG72">
        <v>205.2770882352941</v>
      </c>
      <c r="GH72">
        <v>-0.6950496526269683</v>
      </c>
      <c r="GI72">
        <v>0.1943498010179303</v>
      </c>
      <c r="GJ72">
        <v>1</v>
      </c>
      <c r="GK72">
        <v>0.7080133500000001</v>
      </c>
      <c r="GL72">
        <v>0.07220442776735311</v>
      </c>
      <c r="GM72">
        <v>0.007559387930084027</v>
      </c>
      <c r="GN72">
        <v>1</v>
      </c>
      <c r="GO72">
        <v>2</v>
      </c>
      <c r="GP72">
        <v>3</v>
      </c>
      <c r="GQ72" t="s">
        <v>446</v>
      </c>
      <c r="GR72">
        <v>3.12694</v>
      </c>
      <c r="GS72">
        <v>2.7318</v>
      </c>
      <c r="GT72">
        <v>0.145221</v>
      </c>
      <c r="GU72">
        <v>0.149498</v>
      </c>
      <c r="GV72">
        <v>0.102573</v>
      </c>
      <c r="GW72">
        <v>0.100823</v>
      </c>
      <c r="GX72">
        <v>25575.7</v>
      </c>
      <c r="GY72">
        <v>24714.5</v>
      </c>
      <c r="GZ72">
        <v>30465.6</v>
      </c>
      <c r="HA72">
        <v>29317.3</v>
      </c>
      <c r="HB72">
        <v>37740.2</v>
      </c>
      <c r="HC72">
        <v>34680.9</v>
      </c>
      <c r="HD72">
        <v>46608</v>
      </c>
      <c r="HE72">
        <v>43553.7</v>
      </c>
      <c r="HF72">
        <v>1.81308</v>
      </c>
      <c r="HG72">
        <v>1.8365</v>
      </c>
      <c r="HH72">
        <v>0.104725</v>
      </c>
      <c r="HI72">
        <v>0</v>
      </c>
      <c r="HJ72">
        <v>28.2931</v>
      </c>
      <c r="HK72">
        <v>999.9</v>
      </c>
      <c r="HL72">
        <v>56.6</v>
      </c>
      <c r="HM72">
        <v>30.5</v>
      </c>
      <c r="HN72">
        <v>27.2908</v>
      </c>
      <c r="HO72">
        <v>63.4974</v>
      </c>
      <c r="HP72">
        <v>17.1314</v>
      </c>
      <c r="HQ72">
        <v>1</v>
      </c>
      <c r="HR72">
        <v>0.204517</v>
      </c>
      <c r="HS72">
        <v>0.00595044</v>
      </c>
      <c r="HT72">
        <v>20.2009</v>
      </c>
      <c r="HU72">
        <v>5.22777</v>
      </c>
      <c r="HV72">
        <v>11.974</v>
      </c>
      <c r="HW72">
        <v>4.9697</v>
      </c>
      <c r="HX72">
        <v>3.2895</v>
      </c>
      <c r="HY72">
        <v>9999</v>
      </c>
      <c r="HZ72">
        <v>9999</v>
      </c>
      <c r="IA72">
        <v>9999</v>
      </c>
      <c r="IB72">
        <v>17.5</v>
      </c>
      <c r="IC72">
        <v>4.9729</v>
      </c>
      <c r="ID72">
        <v>1.87716</v>
      </c>
      <c r="IE72">
        <v>1.8753</v>
      </c>
      <c r="IF72">
        <v>1.87805</v>
      </c>
      <c r="IG72">
        <v>1.87479</v>
      </c>
      <c r="IH72">
        <v>1.87836</v>
      </c>
      <c r="II72">
        <v>1.87546</v>
      </c>
      <c r="IJ72">
        <v>1.87665</v>
      </c>
      <c r="IK72">
        <v>0</v>
      </c>
      <c r="IL72">
        <v>0</v>
      </c>
      <c r="IM72">
        <v>0</v>
      </c>
      <c r="IN72">
        <v>0</v>
      </c>
      <c r="IO72" t="s">
        <v>441</v>
      </c>
      <c r="IP72" t="s">
        <v>442</v>
      </c>
      <c r="IQ72" t="s">
        <v>443</v>
      </c>
      <c r="IR72" t="s">
        <v>443</v>
      </c>
      <c r="IS72" t="s">
        <v>443</v>
      </c>
      <c r="IT72" t="s">
        <v>443</v>
      </c>
      <c r="IU72">
        <v>0</v>
      </c>
      <c r="IV72">
        <v>100</v>
      </c>
      <c r="IW72">
        <v>100</v>
      </c>
      <c r="IX72">
        <v>0.789</v>
      </c>
      <c r="IY72">
        <v>0.2109</v>
      </c>
      <c r="IZ72">
        <v>-0.1222274518627452</v>
      </c>
      <c r="JA72">
        <v>0.001328938755811441</v>
      </c>
      <c r="JB72">
        <v>-5.633165956792918E-07</v>
      </c>
      <c r="JC72">
        <v>2.510553891376428E-10</v>
      </c>
      <c r="JD72">
        <v>-0.04678033270444259</v>
      </c>
      <c r="JE72">
        <v>-0.0009625096320519332</v>
      </c>
      <c r="JF72">
        <v>0.0006953178313022573</v>
      </c>
      <c r="JG72">
        <v>-5.973937232829655E-06</v>
      </c>
      <c r="JH72">
        <v>1</v>
      </c>
      <c r="JI72">
        <v>2112</v>
      </c>
      <c r="JJ72">
        <v>1</v>
      </c>
      <c r="JK72">
        <v>26</v>
      </c>
      <c r="JL72">
        <v>201643.4</v>
      </c>
      <c r="JM72">
        <v>201643.3</v>
      </c>
      <c r="JN72">
        <v>2.08862</v>
      </c>
      <c r="JO72">
        <v>2.53296</v>
      </c>
      <c r="JP72">
        <v>1.39893</v>
      </c>
      <c r="JQ72">
        <v>2.33276</v>
      </c>
      <c r="JR72">
        <v>1.44897</v>
      </c>
      <c r="JS72">
        <v>2.58545</v>
      </c>
      <c r="JT72">
        <v>36.9556</v>
      </c>
      <c r="JU72">
        <v>23.9912</v>
      </c>
      <c r="JV72">
        <v>18</v>
      </c>
      <c r="JW72">
        <v>477.118</v>
      </c>
      <c r="JX72">
        <v>461.549</v>
      </c>
      <c r="JY72">
        <v>27.0521</v>
      </c>
      <c r="JZ72">
        <v>29.8387</v>
      </c>
      <c r="KA72">
        <v>29.9995</v>
      </c>
      <c r="KB72">
        <v>29.513</v>
      </c>
      <c r="KC72">
        <v>29.5743</v>
      </c>
      <c r="KD72">
        <v>41.816</v>
      </c>
      <c r="KE72">
        <v>29.5158</v>
      </c>
      <c r="KF72">
        <v>64.8344</v>
      </c>
      <c r="KG72">
        <v>27.075</v>
      </c>
      <c r="KH72">
        <v>941.216</v>
      </c>
      <c r="KI72">
        <v>21.7465</v>
      </c>
      <c r="KJ72">
        <v>100.721</v>
      </c>
      <c r="KK72">
        <v>100.19</v>
      </c>
    </row>
    <row r="73" spans="1:297">
      <c r="A73">
        <v>57</v>
      </c>
      <c r="B73">
        <v>1759247187</v>
      </c>
      <c r="C73">
        <v>371.4000000953674</v>
      </c>
      <c r="D73" t="s">
        <v>557</v>
      </c>
      <c r="E73" t="s">
        <v>558</v>
      </c>
      <c r="F73">
        <v>5</v>
      </c>
      <c r="G73" t="s">
        <v>435</v>
      </c>
      <c r="H73" t="s">
        <v>436</v>
      </c>
      <c r="I73">
        <v>1759247179.5</v>
      </c>
      <c r="J73">
        <f>(K73)/1000</f>
        <v>0</v>
      </c>
      <c r="K73">
        <f>IF(DP73, AN73, AH73)</f>
        <v>0</v>
      </c>
      <c r="L73">
        <f>IF(DP73, AI73, AG73)</f>
        <v>0</v>
      </c>
      <c r="M73">
        <f>DR73 - IF(AU73&gt;1, L73*DL73*100.0/(AW73), 0)</f>
        <v>0</v>
      </c>
      <c r="N73">
        <f>((T73-J73/2)*M73-L73)/(T73+J73/2)</f>
        <v>0</v>
      </c>
      <c r="O73">
        <f>N73*(DY73+DZ73)/1000.0</f>
        <v>0</v>
      </c>
      <c r="P73">
        <f>(DR73 - IF(AU73&gt;1, L73*DL73*100.0/(AW73), 0))*(DY73+DZ73)/1000.0</f>
        <v>0</v>
      </c>
      <c r="Q73">
        <f>2.0/((1/S73-1/R73)+SIGN(S73)*SQRT((1/S73-1/R73)*(1/S73-1/R73) + 4*DM73/((DM73+1)*(DM73+1))*(2*1/S73*1/R73-1/R73*1/R73)))</f>
        <v>0</v>
      </c>
      <c r="R73">
        <f>IF(LEFT(DN73,1)&lt;&gt;"0",IF(LEFT(DN73,1)="1",3.0,DO73),$D$5+$E$5*(EF73*DY73/($K$5*1000))+$F$5*(EF73*DY73/($K$5*1000))*MAX(MIN(DL73,$J$5),$I$5)*MAX(MIN(DL73,$J$5),$I$5)+$G$5*MAX(MIN(DL73,$J$5),$I$5)*(EF73*DY73/($K$5*1000))+$H$5*(EF73*DY73/($K$5*1000))*(EF73*DY73/($K$5*1000)))</f>
        <v>0</v>
      </c>
      <c r="S73">
        <f>J73*(1000-(1000*0.61365*exp(17.502*W73/(240.97+W73))/(DY73+DZ73)+DT73)/2)/(1000*0.61365*exp(17.502*W73/(240.97+W73))/(DY73+DZ73)-DT73)</f>
        <v>0</v>
      </c>
      <c r="T73">
        <f>1/((DM73+1)/(Q73/1.6)+1/(R73/1.37)) + DM73/((DM73+1)/(Q73/1.6) + DM73/(R73/1.37))</f>
        <v>0</v>
      </c>
      <c r="U73">
        <f>(DH73*DK73)</f>
        <v>0</v>
      </c>
      <c r="V73">
        <f>(EA73+(U73+2*0.95*5.67E-8*(((EA73+$B$7)+273)^4-(EA73+273)^4)-44100*J73)/(1.84*29.3*R73+8*0.95*5.67E-8*(EA73+273)^3))</f>
        <v>0</v>
      </c>
      <c r="W73">
        <f>($C$7*EB73+$D$7*EC73+$E$7*V73)</f>
        <v>0</v>
      </c>
      <c r="X73">
        <f>0.61365*exp(17.502*W73/(240.97+W73))</f>
        <v>0</v>
      </c>
      <c r="Y73">
        <f>(Z73/AA73*100)</f>
        <v>0</v>
      </c>
      <c r="Z73">
        <f>DT73*(DY73+DZ73)/1000</f>
        <v>0</v>
      </c>
      <c r="AA73">
        <f>0.61365*exp(17.502*EA73/(240.97+EA73))</f>
        <v>0</v>
      </c>
      <c r="AB73">
        <f>(X73-DT73*(DY73+DZ73)/1000)</f>
        <v>0</v>
      </c>
      <c r="AC73">
        <f>(-J73*44100)</f>
        <v>0</v>
      </c>
      <c r="AD73">
        <f>2*29.3*R73*0.92*(EA73-W73)</f>
        <v>0</v>
      </c>
      <c r="AE73">
        <f>2*0.95*5.67E-8*(((EA73+$B$7)+273)^4-(W73+273)^4)</f>
        <v>0</v>
      </c>
      <c r="AF73">
        <f>U73+AE73+AC73+AD73</f>
        <v>0</v>
      </c>
      <c r="AG73">
        <f>DX73*AU73*(DS73-DR73*(1000-AU73*DU73)/(1000-AU73*DT73))/(100*DL73)</f>
        <v>0</v>
      </c>
      <c r="AH73">
        <f>1000*DX73*AU73*(DT73-DU73)/(100*DL73*(1000-AU73*DT73))</f>
        <v>0</v>
      </c>
      <c r="AI73">
        <f>(AJ73 - AK73 - DY73*1E3/(8.314*(EA73+273.15)) * AM73/DX73 * AL73) * DX73/(100*DL73) * (1000 - DU73)/1000</f>
        <v>0</v>
      </c>
      <c r="AJ73">
        <v>945.7760683311781</v>
      </c>
      <c r="AK73">
        <v>923.8253515151517</v>
      </c>
      <c r="AL73">
        <v>3.43162593818137</v>
      </c>
      <c r="AM73">
        <v>65.48348601443384</v>
      </c>
      <c r="AN73">
        <f>(AP73 - AO73 + DY73*1E3/(8.314*(EA73+273.15)) * AR73/DX73 * AQ73) * DX73/(100*DL73) * 1000/(1000 - AP73)</f>
        <v>0</v>
      </c>
      <c r="AO73">
        <v>21.77674027401047</v>
      </c>
      <c r="AP73">
        <v>22.49842666666666</v>
      </c>
      <c r="AQ73">
        <v>0.0001135476582486184</v>
      </c>
      <c r="AR73">
        <v>121.2419949412862</v>
      </c>
      <c r="AS73">
        <v>4</v>
      </c>
      <c r="AT73">
        <v>1</v>
      </c>
      <c r="AU73">
        <f>IF(AS73*$H$13&gt;=AW73,1.0,(AW73/(AW73-AS73*$H$13)))</f>
        <v>0</v>
      </c>
      <c r="AV73">
        <f>(AU73-1)*100</f>
        <v>0</v>
      </c>
      <c r="AW73">
        <f>MAX(0,($B$13+$C$13*EF73)/(1+$D$13*EF73)*DY73/(EA73+273)*$E$13)</f>
        <v>0</v>
      </c>
      <c r="AX73" t="s">
        <v>437</v>
      </c>
      <c r="AY73" t="s">
        <v>437</v>
      </c>
      <c r="AZ73">
        <v>0</v>
      </c>
      <c r="BA73">
        <v>0</v>
      </c>
      <c r="BB73">
        <f>1-AZ73/BA73</f>
        <v>0</v>
      </c>
      <c r="BC73">
        <v>0</v>
      </c>
      <c r="BD73" t="s">
        <v>437</v>
      </c>
      <c r="BE73" t="s">
        <v>437</v>
      </c>
      <c r="BF73">
        <v>0</v>
      </c>
      <c r="BG73">
        <v>0</v>
      </c>
      <c r="BH73">
        <f>1-BF73/BG73</f>
        <v>0</v>
      </c>
      <c r="BI73">
        <v>0.5</v>
      </c>
      <c r="BJ73">
        <f>DI73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437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DH73">
        <f>$B$11*EG73+$C$11*EH73+$F$11*ES73*(1-EV73)</f>
        <v>0</v>
      </c>
      <c r="DI73">
        <f>DH73*DJ73</f>
        <v>0</v>
      </c>
      <c r="DJ73">
        <f>($B$11*$D$9+$C$11*$D$9+$F$11*((FF73+EX73)/MAX(FF73+EX73+FG73, 0.1)*$I$9+FG73/MAX(FF73+EX73+FG73, 0.1)*$J$9))/($B$11+$C$11+$F$11)</f>
        <v>0</v>
      </c>
      <c r="DK73">
        <f>($B$11*$K$9+$C$11*$K$9+$F$11*((FF73+EX73)/MAX(FF73+EX73+FG73, 0.1)*$P$9+FG73/MAX(FF73+EX73+FG73, 0.1)*$Q$9))/($B$11+$C$11+$F$11)</f>
        <v>0</v>
      </c>
      <c r="DL73">
        <v>1.91</v>
      </c>
      <c r="DM73">
        <v>0.5</v>
      </c>
      <c r="DN73" t="s">
        <v>438</v>
      </c>
      <c r="DO73">
        <v>2</v>
      </c>
      <c r="DP73" t="b">
        <v>1</v>
      </c>
      <c r="DQ73">
        <v>1759247179.5</v>
      </c>
      <c r="DR73">
        <v>879.6642222222222</v>
      </c>
      <c r="DS73">
        <v>910.396074074074</v>
      </c>
      <c r="DT73">
        <v>22.48997037037037</v>
      </c>
      <c r="DU73">
        <v>21.77435925925926</v>
      </c>
      <c r="DV73">
        <v>878.883037037037</v>
      </c>
      <c r="DW73">
        <v>22.27912962962963</v>
      </c>
      <c r="DX73">
        <v>499.9684444444444</v>
      </c>
      <c r="DY73">
        <v>90.92826296296296</v>
      </c>
      <c r="DZ73">
        <v>0.05380942592592591</v>
      </c>
      <c r="EA73">
        <v>29.28628888888889</v>
      </c>
      <c r="EB73">
        <v>29.99648888888889</v>
      </c>
      <c r="EC73">
        <v>999.9000000000001</v>
      </c>
      <c r="ED73">
        <v>0</v>
      </c>
      <c r="EE73">
        <v>0</v>
      </c>
      <c r="EF73">
        <v>10001.27518518519</v>
      </c>
      <c r="EG73">
        <v>0</v>
      </c>
      <c r="EH73">
        <v>12.2464</v>
      </c>
      <c r="EI73">
        <v>-30.73180740740741</v>
      </c>
      <c r="EJ73">
        <v>899.902962962963</v>
      </c>
      <c r="EK73">
        <v>930.6606296296296</v>
      </c>
      <c r="EL73">
        <v>0.7156083333333334</v>
      </c>
      <c r="EM73">
        <v>910.396074074074</v>
      </c>
      <c r="EN73">
        <v>21.77435925925926</v>
      </c>
      <c r="EO73">
        <v>2.044974444444444</v>
      </c>
      <c r="EP73">
        <v>1.979904074074075</v>
      </c>
      <c r="EQ73">
        <v>17.79692592592593</v>
      </c>
      <c r="ER73">
        <v>17.28453703703704</v>
      </c>
      <c r="ES73">
        <v>1999.993333333333</v>
      </c>
      <c r="ET73">
        <v>0.9800005555555553</v>
      </c>
      <c r="EU73">
        <v>0.01999934074074074</v>
      </c>
      <c r="EV73">
        <v>0</v>
      </c>
      <c r="EW73">
        <v>205.2631481481482</v>
      </c>
      <c r="EX73">
        <v>5.000560000000001</v>
      </c>
      <c r="EY73">
        <v>4292.067777777778</v>
      </c>
      <c r="EZ73">
        <v>17294.82592592592</v>
      </c>
      <c r="FA73">
        <v>42.12959259259259</v>
      </c>
      <c r="FB73">
        <v>42.43699999999999</v>
      </c>
      <c r="FC73">
        <v>41.944</v>
      </c>
      <c r="FD73">
        <v>41.40944444444445</v>
      </c>
      <c r="FE73">
        <v>42.75459259259259</v>
      </c>
      <c r="FF73">
        <v>1955.093333333333</v>
      </c>
      <c r="FG73">
        <v>39.9</v>
      </c>
      <c r="FH73">
        <v>0</v>
      </c>
      <c r="FI73">
        <v>1759247201.2</v>
      </c>
      <c r="FJ73">
        <v>0</v>
      </c>
      <c r="FK73">
        <v>205.2614615384616</v>
      </c>
      <c r="FL73">
        <v>-0.3669743486014981</v>
      </c>
      <c r="FM73">
        <v>-9.172307670139546</v>
      </c>
      <c r="FN73">
        <v>4292.007307692308</v>
      </c>
      <c r="FO73">
        <v>15</v>
      </c>
      <c r="FP73">
        <v>0</v>
      </c>
      <c r="FQ73" t="s">
        <v>439</v>
      </c>
      <c r="FR73">
        <v>1747148579.5</v>
      </c>
      <c r="FS73">
        <v>1747148584.5</v>
      </c>
      <c r="FT73">
        <v>0</v>
      </c>
      <c r="FU73">
        <v>0.162</v>
      </c>
      <c r="FV73">
        <v>-0.001</v>
      </c>
      <c r="FW73">
        <v>0.139</v>
      </c>
      <c r="FX73">
        <v>0.058</v>
      </c>
      <c r="FY73">
        <v>420</v>
      </c>
      <c r="FZ73">
        <v>16</v>
      </c>
      <c r="GA73">
        <v>0.19</v>
      </c>
      <c r="GB73">
        <v>0.02</v>
      </c>
      <c r="GC73">
        <v>-30.7208725</v>
      </c>
      <c r="GD73">
        <v>-0.4870502814258346</v>
      </c>
      <c r="GE73">
        <v>0.08225265341464673</v>
      </c>
      <c r="GF73">
        <v>1</v>
      </c>
      <c r="GG73">
        <v>205.2540294117647</v>
      </c>
      <c r="GH73">
        <v>0.2766539376875033</v>
      </c>
      <c r="GI73">
        <v>0.1824349175321111</v>
      </c>
      <c r="GJ73">
        <v>1</v>
      </c>
      <c r="GK73">
        <v>0.712753975</v>
      </c>
      <c r="GL73">
        <v>0.04614735084427673</v>
      </c>
      <c r="GM73">
        <v>0.004715298646361119</v>
      </c>
      <c r="GN73">
        <v>1</v>
      </c>
      <c r="GO73">
        <v>3</v>
      </c>
      <c r="GP73">
        <v>3</v>
      </c>
      <c r="GQ73" t="s">
        <v>440</v>
      </c>
      <c r="GR73">
        <v>3.12735</v>
      </c>
      <c r="GS73">
        <v>2.73156</v>
      </c>
      <c r="GT73">
        <v>0.146998</v>
      </c>
      <c r="GU73">
        <v>0.151244</v>
      </c>
      <c r="GV73">
        <v>0.102594</v>
      </c>
      <c r="GW73">
        <v>0.100834</v>
      </c>
      <c r="GX73">
        <v>25523</v>
      </c>
      <c r="GY73">
        <v>24663.7</v>
      </c>
      <c r="GZ73">
        <v>30466.1</v>
      </c>
      <c r="HA73">
        <v>29317.2</v>
      </c>
      <c r="HB73">
        <v>37740</v>
      </c>
      <c r="HC73">
        <v>34680.6</v>
      </c>
      <c r="HD73">
        <v>46608.7</v>
      </c>
      <c r="HE73">
        <v>43553.7</v>
      </c>
      <c r="HF73">
        <v>1.8135</v>
      </c>
      <c r="HG73">
        <v>1.83602</v>
      </c>
      <c r="HH73">
        <v>0.105247</v>
      </c>
      <c r="HI73">
        <v>0</v>
      </c>
      <c r="HJ73">
        <v>28.2907</v>
      </c>
      <c r="HK73">
        <v>999.9</v>
      </c>
      <c r="HL73">
        <v>56.6</v>
      </c>
      <c r="HM73">
        <v>30.5</v>
      </c>
      <c r="HN73">
        <v>27.2901</v>
      </c>
      <c r="HO73">
        <v>63.0274</v>
      </c>
      <c r="HP73">
        <v>16.9231</v>
      </c>
      <c r="HQ73">
        <v>1</v>
      </c>
      <c r="HR73">
        <v>0.204332</v>
      </c>
      <c r="HS73">
        <v>0.2921</v>
      </c>
      <c r="HT73">
        <v>20.2008</v>
      </c>
      <c r="HU73">
        <v>5.22777</v>
      </c>
      <c r="HV73">
        <v>11.974</v>
      </c>
      <c r="HW73">
        <v>4.9695</v>
      </c>
      <c r="HX73">
        <v>3.2895</v>
      </c>
      <c r="HY73">
        <v>9999</v>
      </c>
      <c r="HZ73">
        <v>9999</v>
      </c>
      <c r="IA73">
        <v>9999</v>
      </c>
      <c r="IB73">
        <v>17.5</v>
      </c>
      <c r="IC73">
        <v>4.97289</v>
      </c>
      <c r="ID73">
        <v>1.87714</v>
      </c>
      <c r="IE73">
        <v>1.87524</v>
      </c>
      <c r="IF73">
        <v>1.87805</v>
      </c>
      <c r="IG73">
        <v>1.87478</v>
      </c>
      <c r="IH73">
        <v>1.87836</v>
      </c>
      <c r="II73">
        <v>1.87546</v>
      </c>
      <c r="IJ73">
        <v>1.87665</v>
      </c>
      <c r="IK73">
        <v>0</v>
      </c>
      <c r="IL73">
        <v>0</v>
      </c>
      <c r="IM73">
        <v>0</v>
      </c>
      <c r="IN73">
        <v>0</v>
      </c>
      <c r="IO73" t="s">
        <v>441</v>
      </c>
      <c r="IP73" t="s">
        <v>442</v>
      </c>
      <c r="IQ73" t="s">
        <v>443</v>
      </c>
      <c r="IR73" t="s">
        <v>443</v>
      </c>
      <c r="IS73" t="s">
        <v>443</v>
      </c>
      <c r="IT73" t="s">
        <v>443</v>
      </c>
      <c r="IU73">
        <v>0</v>
      </c>
      <c r="IV73">
        <v>100</v>
      </c>
      <c r="IW73">
        <v>100</v>
      </c>
      <c r="IX73">
        <v>0.804</v>
      </c>
      <c r="IY73">
        <v>0.2111</v>
      </c>
      <c r="IZ73">
        <v>-0.1222274518627452</v>
      </c>
      <c r="JA73">
        <v>0.001328938755811441</v>
      </c>
      <c r="JB73">
        <v>-5.633165956792918E-07</v>
      </c>
      <c r="JC73">
        <v>2.510553891376428E-10</v>
      </c>
      <c r="JD73">
        <v>-0.04678033270444259</v>
      </c>
      <c r="JE73">
        <v>-0.0009625096320519332</v>
      </c>
      <c r="JF73">
        <v>0.0006953178313022573</v>
      </c>
      <c r="JG73">
        <v>-5.973937232829655E-06</v>
      </c>
      <c r="JH73">
        <v>1</v>
      </c>
      <c r="JI73">
        <v>2112</v>
      </c>
      <c r="JJ73">
        <v>1</v>
      </c>
      <c r="JK73">
        <v>26</v>
      </c>
      <c r="JL73">
        <v>201643.5</v>
      </c>
      <c r="JM73">
        <v>201643.4</v>
      </c>
      <c r="JN73">
        <v>2.1167</v>
      </c>
      <c r="JO73">
        <v>2.54028</v>
      </c>
      <c r="JP73">
        <v>1.39893</v>
      </c>
      <c r="JQ73">
        <v>2.33276</v>
      </c>
      <c r="JR73">
        <v>1.44897</v>
      </c>
      <c r="JS73">
        <v>2.50977</v>
      </c>
      <c r="JT73">
        <v>36.9794</v>
      </c>
      <c r="JU73">
        <v>23.9824</v>
      </c>
      <c r="JV73">
        <v>18</v>
      </c>
      <c r="JW73">
        <v>477.352</v>
      </c>
      <c r="JX73">
        <v>461.242</v>
      </c>
      <c r="JY73">
        <v>27.0911</v>
      </c>
      <c r="JZ73">
        <v>29.8387</v>
      </c>
      <c r="KA73">
        <v>29.9999</v>
      </c>
      <c r="KB73">
        <v>29.513</v>
      </c>
      <c r="KC73">
        <v>29.5743</v>
      </c>
      <c r="KD73">
        <v>42.391</v>
      </c>
      <c r="KE73">
        <v>29.5158</v>
      </c>
      <c r="KF73">
        <v>64.8344</v>
      </c>
      <c r="KG73">
        <v>27.0739</v>
      </c>
      <c r="KH73">
        <v>954.574</v>
      </c>
      <c r="KI73">
        <v>21.7465</v>
      </c>
      <c r="KJ73">
        <v>100.723</v>
      </c>
      <c r="KK73">
        <v>100.19</v>
      </c>
    </row>
    <row r="74" spans="1:297">
      <c r="A74">
        <v>58</v>
      </c>
      <c r="B74">
        <v>1759247192</v>
      </c>
      <c r="C74">
        <v>376.4000000953674</v>
      </c>
      <c r="D74" t="s">
        <v>559</v>
      </c>
      <c r="E74" t="s">
        <v>560</v>
      </c>
      <c r="F74">
        <v>5</v>
      </c>
      <c r="G74" t="s">
        <v>435</v>
      </c>
      <c r="H74" t="s">
        <v>436</v>
      </c>
      <c r="I74">
        <v>1759247184.214286</v>
      </c>
      <c r="J74">
        <f>(K74)/1000</f>
        <v>0</v>
      </c>
      <c r="K74">
        <f>IF(DP74, AN74, AH74)</f>
        <v>0</v>
      </c>
      <c r="L74">
        <f>IF(DP74, AI74, AG74)</f>
        <v>0</v>
      </c>
      <c r="M74">
        <f>DR74 - IF(AU74&gt;1, L74*DL74*100.0/(AW74), 0)</f>
        <v>0</v>
      </c>
      <c r="N74">
        <f>((T74-J74/2)*M74-L74)/(T74+J74/2)</f>
        <v>0</v>
      </c>
      <c r="O74">
        <f>N74*(DY74+DZ74)/1000.0</f>
        <v>0</v>
      </c>
      <c r="P74">
        <f>(DR74 - IF(AU74&gt;1, L74*DL74*100.0/(AW74), 0))*(DY74+DZ74)/1000.0</f>
        <v>0</v>
      </c>
      <c r="Q74">
        <f>2.0/((1/S74-1/R74)+SIGN(S74)*SQRT((1/S74-1/R74)*(1/S74-1/R74) + 4*DM74/((DM74+1)*(DM74+1))*(2*1/S74*1/R74-1/R74*1/R74)))</f>
        <v>0</v>
      </c>
      <c r="R74">
        <f>IF(LEFT(DN74,1)&lt;&gt;"0",IF(LEFT(DN74,1)="1",3.0,DO74),$D$5+$E$5*(EF74*DY74/($K$5*1000))+$F$5*(EF74*DY74/($K$5*1000))*MAX(MIN(DL74,$J$5),$I$5)*MAX(MIN(DL74,$J$5),$I$5)+$G$5*MAX(MIN(DL74,$J$5),$I$5)*(EF74*DY74/($K$5*1000))+$H$5*(EF74*DY74/($K$5*1000))*(EF74*DY74/($K$5*1000)))</f>
        <v>0</v>
      </c>
      <c r="S74">
        <f>J74*(1000-(1000*0.61365*exp(17.502*W74/(240.97+W74))/(DY74+DZ74)+DT74)/2)/(1000*0.61365*exp(17.502*W74/(240.97+W74))/(DY74+DZ74)-DT74)</f>
        <v>0</v>
      </c>
      <c r="T74">
        <f>1/((DM74+1)/(Q74/1.6)+1/(R74/1.37)) + DM74/((DM74+1)/(Q74/1.6) + DM74/(R74/1.37))</f>
        <v>0</v>
      </c>
      <c r="U74">
        <f>(DH74*DK74)</f>
        <v>0</v>
      </c>
      <c r="V74">
        <f>(EA74+(U74+2*0.95*5.67E-8*(((EA74+$B$7)+273)^4-(EA74+273)^4)-44100*J74)/(1.84*29.3*R74+8*0.95*5.67E-8*(EA74+273)^3))</f>
        <v>0</v>
      </c>
      <c r="W74">
        <f>($C$7*EB74+$D$7*EC74+$E$7*V74)</f>
        <v>0</v>
      </c>
      <c r="X74">
        <f>0.61365*exp(17.502*W74/(240.97+W74))</f>
        <v>0</v>
      </c>
      <c r="Y74">
        <f>(Z74/AA74*100)</f>
        <v>0</v>
      </c>
      <c r="Z74">
        <f>DT74*(DY74+DZ74)/1000</f>
        <v>0</v>
      </c>
      <c r="AA74">
        <f>0.61365*exp(17.502*EA74/(240.97+EA74))</f>
        <v>0</v>
      </c>
      <c r="AB74">
        <f>(X74-DT74*(DY74+DZ74)/1000)</f>
        <v>0</v>
      </c>
      <c r="AC74">
        <f>(-J74*44100)</f>
        <v>0</v>
      </c>
      <c r="AD74">
        <f>2*29.3*R74*0.92*(EA74-W74)</f>
        <v>0</v>
      </c>
      <c r="AE74">
        <f>2*0.95*5.67E-8*(((EA74+$B$7)+273)^4-(W74+273)^4)</f>
        <v>0</v>
      </c>
      <c r="AF74">
        <f>U74+AE74+AC74+AD74</f>
        <v>0</v>
      </c>
      <c r="AG74">
        <f>DX74*AU74*(DS74-DR74*(1000-AU74*DU74)/(1000-AU74*DT74))/(100*DL74)</f>
        <v>0</v>
      </c>
      <c r="AH74">
        <f>1000*DX74*AU74*(DT74-DU74)/(100*DL74*(1000-AU74*DT74))</f>
        <v>0</v>
      </c>
      <c r="AI74">
        <f>(AJ74 - AK74 - DY74*1E3/(8.314*(EA74+273.15)) * AM74/DX74 * AL74) * DX74/(100*DL74) * (1000 - DU74)/1000</f>
        <v>0</v>
      </c>
      <c r="AJ74">
        <v>962.9340308024384</v>
      </c>
      <c r="AK74">
        <v>940.9821575757577</v>
      </c>
      <c r="AL74">
        <v>3.437120369172946</v>
      </c>
      <c r="AM74">
        <v>65.48348601443384</v>
      </c>
      <c r="AN74">
        <f>(AP74 - AO74 + DY74*1E3/(8.314*(EA74+273.15)) * AR74/DX74 * AQ74) * DX74/(100*DL74) * 1000/(1000 - AP74)</f>
        <v>0</v>
      </c>
      <c r="AO74">
        <v>21.78193806150979</v>
      </c>
      <c r="AP74">
        <v>22.50450666666666</v>
      </c>
      <c r="AQ74">
        <v>8.674086905531587E-05</v>
      </c>
      <c r="AR74">
        <v>121.2419949412862</v>
      </c>
      <c r="AS74">
        <v>4</v>
      </c>
      <c r="AT74">
        <v>1</v>
      </c>
      <c r="AU74">
        <f>IF(AS74*$H$13&gt;=AW74,1.0,(AW74/(AW74-AS74*$H$13)))</f>
        <v>0</v>
      </c>
      <c r="AV74">
        <f>(AU74-1)*100</f>
        <v>0</v>
      </c>
      <c r="AW74">
        <f>MAX(0,($B$13+$C$13*EF74)/(1+$D$13*EF74)*DY74/(EA74+273)*$E$13)</f>
        <v>0</v>
      </c>
      <c r="AX74" t="s">
        <v>437</v>
      </c>
      <c r="AY74" t="s">
        <v>437</v>
      </c>
      <c r="AZ74">
        <v>0</v>
      </c>
      <c r="BA74">
        <v>0</v>
      </c>
      <c r="BB74">
        <f>1-AZ74/BA74</f>
        <v>0</v>
      </c>
      <c r="BC74">
        <v>0</v>
      </c>
      <c r="BD74" t="s">
        <v>437</v>
      </c>
      <c r="BE74" t="s">
        <v>437</v>
      </c>
      <c r="BF74">
        <v>0</v>
      </c>
      <c r="BG74">
        <v>0</v>
      </c>
      <c r="BH74">
        <f>1-BF74/BG74</f>
        <v>0</v>
      </c>
      <c r="BI74">
        <v>0.5</v>
      </c>
      <c r="BJ74">
        <f>DI74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437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DH74">
        <f>$B$11*EG74+$C$11*EH74+$F$11*ES74*(1-EV74)</f>
        <v>0</v>
      </c>
      <c r="DI74">
        <f>DH74*DJ74</f>
        <v>0</v>
      </c>
      <c r="DJ74">
        <f>($B$11*$D$9+$C$11*$D$9+$F$11*((FF74+EX74)/MAX(FF74+EX74+FG74, 0.1)*$I$9+FG74/MAX(FF74+EX74+FG74, 0.1)*$J$9))/($B$11+$C$11+$F$11)</f>
        <v>0</v>
      </c>
      <c r="DK74">
        <f>($B$11*$K$9+$C$11*$K$9+$F$11*((FF74+EX74)/MAX(FF74+EX74+FG74, 0.1)*$P$9+FG74/MAX(FF74+EX74+FG74, 0.1)*$Q$9))/($B$11+$C$11+$F$11)</f>
        <v>0</v>
      </c>
      <c r="DL74">
        <v>1.91</v>
      </c>
      <c r="DM74">
        <v>0.5</v>
      </c>
      <c r="DN74" t="s">
        <v>438</v>
      </c>
      <c r="DO74">
        <v>2</v>
      </c>
      <c r="DP74" t="b">
        <v>1</v>
      </c>
      <c r="DQ74">
        <v>1759247184.214286</v>
      </c>
      <c r="DR74">
        <v>895.4067142857142</v>
      </c>
      <c r="DS74">
        <v>926.1822142857143</v>
      </c>
      <c r="DT74">
        <v>22.49547142857142</v>
      </c>
      <c r="DU74">
        <v>21.77731428571428</v>
      </c>
      <c r="DV74">
        <v>894.611</v>
      </c>
      <c r="DW74">
        <v>22.28451785714286</v>
      </c>
      <c r="DX74">
        <v>499.9986428571429</v>
      </c>
      <c r="DY74">
        <v>90.92741785714288</v>
      </c>
      <c r="DZ74">
        <v>0.05372674285714286</v>
      </c>
      <c r="EA74">
        <v>29.28412857142857</v>
      </c>
      <c r="EB74">
        <v>30.00268571428571</v>
      </c>
      <c r="EC74">
        <v>999.9000000000002</v>
      </c>
      <c r="ED74">
        <v>0</v>
      </c>
      <c r="EE74">
        <v>0</v>
      </c>
      <c r="EF74">
        <v>10013.93142857143</v>
      </c>
      <c r="EG74">
        <v>0</v>
      </c>
      <c r="EH74">
        <v>12.2464</v>
      </c>
      <c r="EI74">
        <v>-30.775525</v>
      </c>
      <c r="EJ74">
        <v>916.0127857142858</v>
      </c>
      <c r="EK74">
        <v>946.8008928571429</v>
      </c>
      <c r="EL74">
        <v>0.7181525714285716</v>
      </c>
      <c r="EM74">
        <v>926.1822142857143</v>
      </c>
      <c r="EN74">
        <v>21.77731428571428</v>
      </c>
      <c r="EO74">
        <v>2.045455357142857</v>
      </c>
      <c r="EP74">
        <v>1.980154285714286</v>
      </c>
      <c r="EQ74">
        <v>17.80065357142857</v>
      </c>
      <c r="ER74">
        <v>17.28652857142857</v>
      </c>
      <c r="ES74">
        <v>2000.018928571428</v>
      </c>
      <c r="ET74">
        <v>0.9800007857142855</v>
      </c>
      <c r="EU74">
        <v>0.01999916428571429</v>
      </c>
      <c r="EV74">
        <v>0</v>
      </c>
      <c r="EW74">
        <v>205.2281071428572</v>
      </c>
      <c r="EX74">
        <v>5.000560000000001</v>
      </c>
      <c r="EY74">
        <v>4291.543214285714</v>
      </c>
      <c r="EZ74">
        <v>17295.03571428572</v>
      </c>
      <c r="FA74">
        <v>42.12942857142857</v>
      </c>
      <c r="FB74">
        <v>42.43699999999999</v>
      </c>
      <c r="FC74">
        <v>41.93924999999998</v>
      </c>
      <c r="FD74">
        <v>41.40157142857142</v>
      </c>
      <c r="FE74">
        <v>42.75664285714284</v>
      </c>
      <c r="FF74">
        <v>1955.118928571428</v>
      </c>
      <c r="FG74">
        <v>39.9</v>
      </c>
      <c r="FH74">
        <v>0</v>
      </c>
      <c r="FI74">
        <v>1759247206</v>
      </c>
      <c r="FJ74">
        <v>0</v>
      </c>
      <c r="FK74">
        <v>205.2183076923077</v>
      </c>
      <c r="FL74">
        <v>-0.6168205077917425</v>
      </c>
      <c r="FM74">
        <v>-9.523076884152843</v>
      </c>
      <c r="FN74">
        <v>4291.366538461538</v>
      </c>
      <c r="FO74">
        <v>15</v>
      </c>
      <c r="FP74">
        <v>0</v>
      </c>
      <c r="FQ74" t="s">
        <v>439</v>
      </c>
      <c r="FR74">
        <v>1747148579.5</v>
      </c>
      <c r="FS74">
        <v>1747148584.5</v>
      </c>
      <c r="FT74">
        <v>0</v>
      </c>
      <c r="FU74">
        <v>0.162</v>
      </c>
      <c r="FV74">
        <v>-0.001</v>
      </c>
      <c r="FW74">
        <v>0.139</v>
      </c>
      <c r="FX74">
        <v>0.058</v>
      </c>
      <c r="FY74">
        <v>420</v>
      </c>
      <c r="FZ74">
        <v>16</v>
      </c>
      <c r="GA74">
        <v>0.19</v>
      </c>
      <c r="GB74">
        <v>0.02</v>
      </c>
      <c r="GC74">
        <v>-30.75315365853658</v>
      </c>
      <c r="GD74">
        <v>-0.5567937282229487</v>
      </c>
      <c r="GE74">
        <v>0.08474488572974069</v>
      </c>
      <c r="GF74">
        <v>0</v>
      </c>
      <c r="GG74">
        <v>205.2310294117647</v>
      </c>
      <c r="GH74">
        <v>-0.2164858622994129</v>
      </c>
      <c r="GI74">
        <v>0.1938920993588213</v>
      </c>
      <c r="GJ74">
        <v>1</v>
      </c>
      <c r="GK74">
        <v>0.7164873902439024</v>
      </c>
      <c r="GL74">
        <v>0.03416255749129017</v>
      </c>
      <c r="GM74">
        <v>0.003458392146352633</v>
      </c>
      <c r="GN74">
        <v>1</v>
      </c>
      <c r="GO74">
        <v>2</v>
      </c>
      <c r="GP74">
        <v>3</v>
      </c>
      <c r="GQ74" t="s">
        <v>446</v>
      </c>
      <c r="GR74">
        <v>3.12717</v>
      </c>
      <c r="GS74">
        <v>2.73126</v>
      </c>
      <c r="GT74">
        <v>0.148752</v>
      </c>
      <c r="GU74">
        <v>0.152993</v>
      </c>
      <c r="GV74">
        <v>0.102607</v>
      </c>
      <c r="GW74">
        <v>0.100846</v>
      </c>
      <c r="GX74">
        <v>25470.3</v>
      </c>
      <c r="GY74">
        <v>24613.1</v>
      </c>
      <c r="GZ74">
        <v>30465.9</v>
      </c>
      <c r="HA74">
        <v>29317.6</v>
      </c>
      <c r="HB74">
        <v>37739.3</v>
      </c>
      <c r="HC74">
        <v>34680.8</v>
      </c>
      <c r="HD74">
        <v>46608.3</v>
      </c>
      <c r="HE74">
        <v>43554.4</v>
      </c>
      <c r="HF74">
        <v>1.81343</v>
      </c>
      <c r="HG74">
        <v>1.83645</v>
      </c>
      <c r="HH74">
        <v>0.10509</v>
      </c>
      <c r="HI74">
        <v>0</v>
      </c>
      <c r="HJ74">
        <v>28.2907</v>
      </c>
      <c r="HK74">
        <v>999.9</v>
      </c>
      <c r="HL74">
        <v>56.6</v>
      </c>
      <c r="HM74">
        <v>30.5</v>
      </c>
      <c r="HN74">
        <v>27.2915</v>
      </c>
      <c r="HO74">
        <v>62.8274</v>
      </c>
      <c r="HP74">
        <v>17.0713</v>
      </c>
      <c r="HQ74">
        <v>1</v>
      </c>
      <c r="HR74">
        <v>0.204642</v>
      </c>
      <c r="HS74">
        <v>0.339112</v>
      </c>
      <c r="HT74">
        <v>20.2005</v>
      </c>
      <c r="HU74">
        <v>5.22717</v>
      </c>
      <c r="HV74">
        <v>11.974</v>
      </c>
      <c r="HW74">
        <v>4.96965</v>
      </c>
      <c r="HX74">
        <v>3.2895</v>
      </c>
      <c r="HY74">
        <v>9999</v>
      </c>
      <c r="HZ74">
        <v>9999</v>
      </c>
      <c r="IA74">
        <v>9999</v>
      </c>
      <c r="IB74">
        <v>17.5</v>
      </c>
      <c r="IC74">
        <v>4.9729</v>
      </c>
      <c r="ID74">
        <v>1.87717</v>
      </c>
      <c r="IE74">
        <v>1.87529</v>
      </c>
      <c r="IF74">
        <v>1.87806</v>
      </c>
      <c r="IG74">
        <v>1.87481</v>
      </c>
      <c r="IH74">
        <v>1.87836</v>
      </c>
      <c r="II74">
        <v>1.87546</v>
      </c>
      <c r="IJ74">
        <v>1.87666</v>
      </c>
      <c r="IK74">
        <v>0</v>
      </c>
      <c r="IL74">
        <v>0</v>
      </c>
      <c r="IM74">
        <v>0</v>
      </c>
      <c r="IN74">
        <v>0</v>
      </c>
      <c r="IO74" t="s">
        <v>441</v>
      </c>
      <c r="IP74" t="s">
        <v>442</v>
      </c>
      <c r="IQ74" t="s">
        <v>443</v>
      </c>
      <c r="IR74" t="s">
        <v>443</v>
      </c>
      <c r="IS74" t="s">
        <v>443</v>
      </c>
      <c r="IT74" t="s">
        <v>443</v>
      </c>
      <c r="IU74">
        <v>0</v>
      </c>
      <c r="IV74">
        <v>100</v>
      </c>
      <c r="IW74">
        <v>100</v>
      </c>
      <c r="IX74">
        <v>0.82</v>
      </c>
      <c r="IY74">
        <v>0.2112</v>
      </c>
      <c r="IZ74">
        <v>-0.1222274518627452</v>
      </c>
      <c r="JA74">
        <v>0.001328938755811441</v>
      </c>
      <c r="JB74">
        <v>-5.633165956792918E-07</v>
      </c>
      <c r="JC74">
        <v>2.510553891376428E-10</v>
      </c>
      <c r="JD74">
        <v>-0.04678033270444259</v>
      </c>
      <c r="JE74">
        <v>-0.0009625096320519332</v>
      </c>
      <c r="JF74">
        <v>0.0006953178313022573</v>
      </c>
      <c r="JG74">
        <v>-5.973937232829655E-06</v>
      </c>
      <c r="JH74">
        <v>1</v>
      </c>
      <c r="JI74">
        <v>2112</v>
      </c>
      <c r="JJ74">
        <v>1</v>
      </c>
      <c r="JK74">
        <v>26</v>
      </c>
      <c r="JL74">
        <v>201643.5</v>
      </c>
      <c r="JM74">
        <v>201643.5</v>
      </c>
      <c r="JN74">
        <v>2.14844</v>
      </c>
      <c r="JO74">
        <v>2.52808</v>
      </c>
      <c r="JP74">
        <v>1.39893</v>
      </c>
      <c r="JQ74">
        <v>2.33276</v>
      </c>
      <c r="JR74">
        <v>1.44897</v>
      </c>
      <c r="JS74">
        <v>2.50244</v>
      </c>
      <c r="JT74">
        <v>36.9556</v>
      </c>
      <c r="JU74">
        <v>23.9824</v>
      </c>
      <c r="JV74">
        <v>18</v>
      </c>
      <c r="JW74">
        <v>477.311</v>
      </c>
      <c r="JX74">
        <v>461.498</v>
      </c>
      <c r="JY74">
        <v>27.0862</v>
      </c>
      <c r="JZ74">
        <v>29.8362</v>
      </c>
      <c r="KA74">
        <v>30.0002</v>
      </c>
      <c r="KB74">
        <v>29.513</v>
      </c>
      <c r="KC74">
        <v>29.5718</v>
      </c>
      <c r="KD74">
        <v>43.0169</v>
      </c>
      <c r="KE74">
        <v>29.5158</v>
      </c>
      <c r="KF74">
        <v>64.8344</v>
      </c>
      <c r="KG74">
        <v>27.0671</v>
      </c>
      <c r="KH74">
        <v>974.6079999999999</v>
      </c>
      <c r="KI74">
        <v>21.7465</v>
      </c>
      <c r="KJ74">
        <v>100.722</v>
      </c>
      <c r="KK74">
        <v>100.192</v>
      </c>
    </row>
    <row r="75" spans="1:297">
      <c r="A75">
        <v>59</v>
      </c>
      <c r="B75">
        <v>1759247197</v>
      </c>
      <c r="C75">
        <v>381.4000000953674</v>
      </c>
      <c r="D75" t="s">
        <v>561</v>
      </c>
      <c r="E75" t="s">
        <v>562</v>
      </c>
      <c r="F75">
        <v>5</v>
      </c>
      <c r="G75" t="s">
        <v>435</v>
      </c>
      <c r="H75" t="s">
        <v>436</v>
      </c>
      <c r="I75">
        <v>1759247189.5</v>
      </c>
      <c r="J75">
        <f>(K75)/1000</f>
        <v>0</v>
      </c>
      <c r="K75">
        <f>IF(DP75, AN75, AH75)</f>
        <v>0</v>
      </c>
      <c r="L75">
        <f>IF(DP75, AI75, AG75)</f>
        <v>0</v>
      </c>
      <c r="M75">
        <f>DR75 - IF(AU75&gt;1, L75*DL75*100.0/(AW75), 0)</f>
        <v>0</v>
      </c>
      <c r="N75">
        <f>((T75-J75/2)*M75-L75)/(T75+J75/2)</f>
        <v>0</v>
      </c>
      <c r="O75">
        <f>N75*(DY75+DZ75)/1000.0</f>
        <v>0</v>
      </c>
      <c r="P75">
        <f>(DR75 - IF(AU75&gt;1, L75*DL75*100.0/(AW75), 0))*(DY75+DZ75)/1000.0</f>
        <v>0</v>
      </c>
      <c r="Q75">
        <f>2.0/((1/S75-1/R75)+SIGN(S75)*SQRT((1/S75-1/R75)*(1/S75-1/R75) + 4*DM75/((DM75+1)*(DM75+1))*(2*1/S75*1/R75-1/R75*1/R75)))</f>
        <v>0</v>
      </c>
      <c r="R75">
        <f>IF(LEFT(DN75,1)&lt;&gt;"0",IF(LEFT(DN75,1)="1",3.0,DO75),$D$5+$E$5*(EF75*DY75/($K$5*1000))+$F$5*(EF75*DY75/($K$5*1000))*MAX(MIN(DL75,$J$5),$I$5)*MAX(MIN(DL75,$J$5),$I$5)+$G$5*MAX(MIN(DL75,$J$5),$I$5)*(EF75*DY75/($K$5*1000))+$H$5*(EF75*DY75/($K$5*1000))*(EF75*DY75/($K$5*1000)))</f>
        <v>0</v>
      </c>
      <c r="S75">
        <f>J75*(1000-(1000*0.61365*exp(17.502*W75/(240.97+W75))/(DY75+DZ75)+DT75)/2)/(1000*0.61365*exp(17.502*W75/(240.97+W75))/(DY75+DZ75)-DT75)</f>
        <v>0</v>
      </c>
      <c r="T75">
        <f>1/((DM75+1)/(Q75/1.6)+1/(R75/1.37)) + DM75/((DM75+1)/(Q75/1.6) + DM75/(R75/1.37))</f>
        <v>0</v>
      </c>
      <c r="U75">
        <f>(DH75*DK75)</f>
        <v>0</v>
      </c>
      <c r="V75">
        <f>(EA75+(U75+2*0.95*5.67E-8*(((EA75+$B$7)+273)^4-(EA75+273)^4)-44100*J75)/(1.84*29.3*R75+8*0.95*5.67E-8*(EA75+273)^3))</f>
        <v>0</v>
      </c>
      <c r="W75">
        <f>($C$7*EB75+$D$7*EC75+$E$7*V75)</f>
        <v>0</v>
      </c>
      <c r="X75">
        <f>0.61365*exp(17.502*W75/(240.97+W75))</f>
        <v>0</v>
      </c>
      <c r="Y75">
        <f>(Z75/AA75*100)</f>
        <v>0</v>
      </c>
      <c r="Z75">
        <f>DT75*(DY75+DZ75)/1000</f>
        <v>0</v>
      </c>
      <c r="AA75">
        <f>0.61365*exp(17.502*EA75/(240.97+EA75))</f>
        <v>0</v>
      </c>
      <c r="AB75">
        <f>(X75-DT75*(DY75+DZ75)/1000)</f>
        <v>0</v>
      </c>
      <c r="AC75">
        <f>(-J75*44100)</f>
        <v>0</v>
      </c>
      <c r="AD75">
        <f>2*29.3*R75*0.92*(EA75-W75)</f>
        <v>0</v>
      </c>
      <c r="AE75">
        <f>2*0.95*5.67E-8*(((EA75+$B$7)+273)^4-(W75+273)^4)</f>
        <v>0</v>
      </c>
      <c r="AF75">
        <f>U75+AE75+AC75+AD75</f>
        <v>0</v>
      </c>
      <c r="AG75">
        <f>DX75*AU75*(DS75-DR75*(1000-AU75*DU75)/(1000-AU75*DT75))/(100*DL75)</f>
        <v>0</v>
      </c>
      <c r="AH75">
        <f>1000*DX75*AU75*(DT75-DU75)/(100*DL75*(1000-AU75*DT75))</f>
        <v>0</v>
      </c>
      <c r="AI75">
        <f>(AJ75 - AK75 - DY75*1E3/(8.314*(EA75+273.15)) * AM75/DX75 * AL75) * DX75/(100*DL75) * (1000 - DU75)/1000</f>
        <v>0</v>
      </c>
      <c r="AJ75">
        <v>980.16878348309</v>
      </c>
      <c r="AK75">
        <v>958.1657090909093</v>
      </c>
      <c r="AL75">
        <v>3.43686340317567</v>
      </c>
      <c r="AM75">
        <v>65.48348601443384</v>
      </c>
      <c r="AN75">
        <f>(AP75 - AO75 + DY75*1E3/(8.314*(EA75+273.15)) * AR75/DX75 * AQ75) * DX75/(100*DL75) * 1000/(1000 - AP75)</f>
        <v>0</v>
      </c>
      <c r="AO75">
        <v>21.78365493813264</v>
      </c>
      <c r="AP75">
        <v>22.50455939393939</v>
      </c>
      <c r="AQ75">
        <v>-8.849464909781541E-06</v>
      </c>
      <c r="AR75">
        <v>121.2419949412862</v>
      </c>
      <c r="AS75">
        <v>4</v>
      </c>
      <c r="AT75">
        <v>1</v>
      </c>
      <c r="AU75">
        <f>IF(AS75*$H$13&gt;=AW75,1.0,(AW75/(AW75-AS75*$H$13)))</f>
        <v>0</v>
      </c>
      <c r="AV75">
        <f>(AU75-1)*100</f>
        <v>0</v>
      </c>
      <c r="AW75">
        <f>MAX(0,($B$13+$C$13*EF75)/(1+$D$13*EF75)*DY75/(EA75+273)*$E$13)</f>
        <v>0</v>
      </c>
      <c r="AX75" t="s">
        <v>437</v>
      </c>
      <c r="AY75" t="s">
        <v>437</v>
      </c>
      <c r="AZ75">
        <v>0</v>
      </c>
      <c r="BA75">
        <v>0</v>
      </c>
      <c r="BB75">
        <f>1-AZ75/BA75</f>
        <v>0</v>
      </c>
      <c r="BC75">
        <v>0</v>
      </c>
      <c r="BD75" t="s">
        <v>437</v>
      </c>
      <c r="BE75" t="s">
        <v>437</v>
      </c>
      <c r="BF75">
        <v>0</v>
      </c>
      <c r="BG75">
        <v>0</v>
      </c>
      <c r="BH75">
        <f>1-BF75/BG75</f>
        <v>0</v>
      </c>
      <c r="BI75">
        <v>0.5</v>
      </c>
      <c r="BJ75">
        <f>DI75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437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DH75">
        <f>$B$11*EG75+$C$11*EH75+$F$11*ES75*(1-EV75)</f>
        <v>0</v>
      </c>
      <c r="DI75">
        <f>DH75*DJ75</f>
        <v>0</v>
      </c>
      <c r="DJ75">
        <f>($B$11*$D$9+$C$11*$D$9+$F$11*((FF75+EX75)/MAX(FF75+EX75+FG75, 0.1)*$I$9+FG75/MAX(FF75+EX75+FG75, 0.1)*$J$9))/($B$11+$C$11+$F$11)</f>
        <v>0</v>
      </c>
      <c r="DK75">
        <f>($B$11*$K$9+$C$11*$K$9+$F$11*((FF75+EX75)/MAX(FF75+EX75+FG75, 0.1)*$P$9+FG75/MAX(FF75+EX75+FG75, 0.1)*$Q$9))/($B$11+$C$11+$F$11)</f>
        <v>0</v>
      </c>
      <c r="DL75">
        <v>1.91</v>
      </c>
      <c r="DM75">
        <v>0.5</v>
      </c>
      <c r="DN75" t="s">
        <v>438</v>
      </c>
      <c r="DO75">
        <v>2</v>
      </c>
      <c r="DP75" t="b">
        <v>1</v>
      </c>
      <c r="DQ75">
        <v>1759247189.5</v>
      </c>
      <c r="DR75">
        <v>913.111851851852</v>
      </c>
      <c r="DS75">
        <v>943.9434074074073</v>
      </c>
      <c r="DT75">
        <v>22.50083333333333</v>
      </c>
      <c r="DU75">
        <v>21.78058888888889</v>
      </c>
      <c r="DV75">
        <v>912.2998148148149</v>
      </c>
      <c r="DW75">
        <v>22.28976296296296</v>
      </c>
      <c r="DX75">
        <v>500.067</v>
      </c>
      <c r="DY75">
        <v>90.92684074074076</v>
      </c>
      <c r="DZ75">
        <v>0.05338845555555555</v>
      </c>
      <c r="EA75">
        <v>29.28422592592593</v>
      </c>
      <c r="EB75">
        <v>30.00298518518519</v>
      </c>
      <c r="EC75">
        <v>999.9000000000001</v>
      </c>
      <c r="ED75">
        <v>0</v>
      </c>
      <c r="EE75">
        <v>0</v>
      </c>
      <c r="EF75">
        <v>10027.06481481482</v>
      </c>
      <c r="EG75">
        <v>0</v>
      </c>
      <c r="EH75">
        <v>12.2464</v>
      </c>
      <c r="EI75">
        <v>-30.83148888888889</v>
      </c>
      <c r="EJ75">
        <v>934.1306296296295</v>
      </c>
      <c r="EK75">
        <v>964.9606666666668</v>
      </c>
      <c r="EL75">
        <v>0.7202404074074075</v>
      </c>
      <c r="EM75">
        <v>943.9434074074073</v>
      </c>
      <c r="EN75">
        <v>21.78058888888889</v>
      </c>
      <c r="EO75">
        <v>2.04592925925926</v>
      </c>
      <c r="EP75">
        <v>1.98043962962963</v>
      </c>
      <c r="EQ75">
        <v>17.80432962962963</v>
      </c>
      <c r="ER75">
        <v>17.28881111111111</v>
      </c>
      <c r="ES75">
        <v>2000.01037037037</v>
      </c>
      <c r="ET75">
        <v>0.9800005925925924</v>
      </c>
      <c r="EU75">
        <v>0.01999933333333334</v>
      </c>
      <c r="EV75">
        <v>0</v>
      </c>
      <c r="EW75">
        <v>205.2353333333333</v>
      </c>
      <c r="EX75">
        <v>5.000560000000001</v>
      </c>
      <c r="EY75">
        <v>4290.55037037037</v>
      </c>
      <c r="EZ75">
        <v>17294.97777777778</v>
      </c>
      <c r="FA75">
        <v>42.125</v>
      </c>
      <c r="FB75">
        <v>42.43699999999999</v>
      </c>
      <c r="FC75">
        <v>41.93699999999999</v>
      </c>
      <c r="FD75">
        <v>41.39107407407408</v>
      </c>
      <c r="FE75">
        <v>42.75459259259259</v>
      </c>
      <c r="FF75">
        <v>1955.11037037037</v>
      </c>
      <c r="FG75">
        <v>39.9</v>
      </c>
      <c r="FH75">
        <v>0</v>
      </c>
      <c r="FI75">
        <v>1759247210.8</v>
      </c>
      <c r="FJ75">
        <v>0</v>
      </c>
      <c r="FK75">
        <v>205.2113461538461</v>
      </c>
      <c r="FL75">
        <v>-0.659111110267064</v>
      </c>
      <c r="FM75">
        <v>-10.95623930497384</v>
      </c>
      <c r="FN75">
        <v>4290.484230769231</v>
      </c>
      <c r="FO75">
        <v>15</v>
      </c>
      <c r="FP75">
        <v>0</v>
      </c>
      <c r="FQ75" t="s">
        <v>439</v>
      </c>
      <c r="FR75">
        <v>1747148579.5</v>
      </c>
      <c r="FS75">
        <v>1747148584.5</v>
      </c>
      <c r="FT75">
        <v>0</v>
      </c>
      <c r="FU75">
        <v>0.162</v>
      </c>
      <c r="FV75">
        <v>-0.001</v>
      </c>
      <c r="FW75">
        <v>0.139</v>
      </c>
      <c r="FX75">
        <v>0.058</v>
      </c>
      <c r="FY75">
        <v>420</v>
      </c>
      <c r="FZ75">
        <v>16</v>
      </c>
      <c r="GA75">
        <v>0.19</v>
      </c>
      <c r="GB75">
        <v>0.02</v>
      </c>
      <c r="GC75">
        <v>-30.80316750000001</v>
      </c>
      <c r="GD75">
        <v>-0.5659328330205669</v>
      </c>
      <c r="GE75">
        <v>0.08307118449709258</v>
      </c>
      <c r="GF75">
        <v>0</v>
      </c>
      <c r="GG75">
        <v>205.2309117647059</v>
      </c>
      <c r="GH75">
        <v>-0.2315813591756229</v>
      </c>
      <c r="GI75">
        <v>0.187963132750429</v>
      </c>
      <c r="GJ75">
        <v>1</v>
      </c>
      <c r="GK75">
        <v>0.718817925</v>
      </c>
      <c r="GL75">
        <v>0.02282923452157463</v>
      </c>
      <c r="GM75">
        <v>0.002595863617252455</v>
      </c>
      <c r="GN75">
        <v>1</v>
      </c>
      <c r="GO75">
        <v>2</v>
      </c>
      <c r="GP75">
        <v>3</v>
      </c>
      <c r="GQ75" t="s">
        <v>446</v>
      </c>
      <c r="GR75">
        <v>3.12734</v>
      </c>
      <c r="GS75">
        <v>2.73059</v>
      </c>
      <c r="GT75">
        <v>0.150498</v>
      </c>
      <c r="GU75">
        <v>0.154712</v>
      </c>
      <c r="GV75">
        <v>0.102612</v>
      </c>
      <c r="GW75">
        <v>0.100856</v>
      </c>
      <c r="GX75">
        <v>25418.2</v>
      </c>
      <c r="GY75">
        <v>24563.2</v>
      </c>
      <c r="GZ75">
        <v>30466.1</v>
      </c>
      <c r="HA75">
        <v>29317.7</v>
      </c>
      <c r="HB75">
        <v>37739.1</v>
      </c>
      <c r="HC75">
        <v>34680.5</v>
      </c>
      <c r="HD75">
        <v>46608.2</v>
      </c>
      <c r="HE75">
        <v>43554.3</v>
      </c>
      <c r="HF75">
        <v>1.81355</v>
      </c>
      <c r="HG75">
        <v>1.83598</v>
      </c>
      <c r="HH75">
        <v>0.104792</v>
      </c>
      <c r="HI75">
        <v>0</v>
      </c>
      <c r="HJ75">
        <v>28.2907</v>
      </c>
      <c r="HK75">
        <v>999.9</v>
      </c>
      <c r="HL75">
        <v>56.6</v>
      </c>
      <c r="HM75">
        <v>30.5</v>
      </c>
      <c r="HN75">
        <v>27.2906</v>
      </c>
      <c r="HO75">
        <v>61.9974</v>
      </c>
      <c r="HP75">
        <v>16.9872</v>
      </c>
      <c r="HQ75">
        <v>1</v>
      </c>
      <c r="HR75">
        <v>0.20502</v>
      </c>
      <c r="HS75">
        <v>0.382271</v>
      </c>
      <c r="HT75">
        <v>20.2006</v>
      </c>
      <c r="HU75">
        <v>5.22822</v>
      </c>
      <c r="HV75">
        <v>11.974</v>
      </c>
      <c r="HW75">
        <v>4.96985</v>
      </c>
      <c r="HX75">
        <v>3.2896</v>
      </c>
      <c r="HY75">
        <v>9999</v>
      </c>
      <c r="HZ75">
        <v>9999</v>
      </c>
      <c r="IA75">
        <v>9999</v>
      </c>
      <c r="IB75">
        <v>17.5</v>
      </c>
      <c r="IC75">
        <v>4.97291</v>
      </c>
      <c r="ID75">
        <v>1.87716</v>
      </c>
      <c r="IE75">
        <v>1.87529</v>
      </c>
      <c r="IF75">
        <v>1.87806</v>
      </c>
      <c r="IG75">
        <v>1.87481</v>
      </c>
      <c r="IH75">
        <v>1.87837</v>
      </c>
      <c r="II75">
        <v>1.87546</v>
      </c>
      <c r="IJ75">
        <v>1.87666</v>
      </c>
      <c r="IK75">
        <v>0</v>
      </c>
      <c r="IL75">
        <v>0</v>
      </c>
      <c r="IM75">
        <v>0</v>
      </c>
      <c r="IN75">
        <v>0</v>
      </c>
      <c r="IO75" t="s">
        <v>441</v>
      </c>
      <c r="IP75" t="s">
        <v>442</v>
      </c>
      <c r="IQ75" t="s">
        <v>443</v>
      </c>
      <c r="IR75" t="s">
        <v>443</v>
      </c>
      <c r="IS75" t="s">
        <v>443</v>
      </c>
      <c r="IT75" t="s">
        <v>443</v>
      </c>
      <c r="IU75">
        <v>0</v>
      </c>
      <c r="IV75">
        <v>100</v>
      </c>
      <c r="IW75">
        <v>100</v>
      </c>
      <c r="IX75">
        <v>0.835</v>
      </c>
      <c r="IY75">
        <v>0.2112</v>
      </c>
      <c r="IZ75">
        <v>-0.1222274518627452</v>
      </c>
      <c r="JA75">
        <v>0.001328938755811441</v>
      </c>
      <c r="JB75">
        <v>-5.633165956792918E-07</v>
      </c>
      <c r="JC75">
        <v>2.510553891376428E-10</v>
      </c>
      <c r="JD75">
        <v>-0.04678033270444259</v>
      </c>
      <c r="JE75">
        <v>-0.0009625096320519332</v>
      </c>
      <c r="JF75">
        <v>0.0006953178313022573</v>
      </c>
      <c r="JG75">
        <v>-5.973937232829655E-06</v>
      </c>
      <c r="JH75">
        <v>1</v>
      </c>
      <c r="JI75">
        <v>2112</v>
      </c>
      <c r="JJ75">
        <v>1</v>
      </c>
      <c r="JK75">
        <v>26</v>
      </c>
      <c r="JL75">
        <v>201643.6</v>
      </c>
      <c r="JM75">
        <v>201643.5</v>
      </c>
      <c r="JN75">
        <v>2.17651</v>
      </c>
      <c r="JO75">
        <v>2.53052</v>
      </c>
      <c r="JP75">
        <v>1.39893</v>
      </c>
      <c r="JQ75">
        <v>2.33276</v>
      </c>
      <c r="JR75">
        <v>1.44897</v>
      </c>
      <c r="JS75">
        <v>2.61108</v>
      </c>
      <c r="JT75">
        <v>36.9556</v>
      </c>
      <c r="JU75">
        <v>23.9999</v>
      </c>
      <c r="JV75">
        <v>18</v>
      </c>
      <c r="JW75">
        <v>477.371</v>
      </c>
      <c r="JX75">
        <v>461.191</v>
      </c>
      <c r="JY75">
        <v>27.0764</v>
      </c>
      <c r="JZ75">
        <v>29.8362</v>
      </c>
      <c r="KA75">
        <v>30.0001</v>
      </c>
      <c r="KB75">
        <v>29.5116</v>
      </c>
      <c r="KC75">
        <v>29.5718</v>
      </c>
      <c r="KD75">
        <v>43.5833</v>
      </c>
      <c r="KE75">
        <v>29.5158</v>
      </c>
      <c r="KF75">
        <v>64.4627</v>
      </c>
      <c r="KG75">
        <v>27.0662</v>
      </c>
      <c r="KH75">
        <v>987.965</v>
      </c>
      <c r="KI75">
        <v>21.7465</v>
      </c>
      <c r="KJ75">
        <v>100.722</v>
      </c>
      <c r="KK75">
        <v>100.192</v>
      </c>
    </row>
    <row r="76" spans="1:297">
      <c r="A76">
        <v>60</v>
      </c>
      <c r="B76">
        <v>1759247202</v>
      </c>
      <c r="C76">
        <v>386.4000000953674</v>
      </c>
      <c r="D76" t="s">
        <v>563</v>
      </c>
      <c r="E76" t="s">
        <v>564</v>
      </c>
      <c r="F76">
        <v>5</v>
      </c>
      <c r="G76" t="s">
        <v>435</v>
      </c>
      <c r="H76" t="s">
        <v>436</v>
      </c>
      <c r="I76">
        <v>1759247194.214286</v>
      </c>
      <c r="J76">
        <f>(K76)/1000</f>
        <v>0</v>
      </c>
      <c r="K76">
        <f>IF(DP76, AN76, AH76)</f>
        <v>0</v>
      </c>
      <c r="L76">
        <f>IF(DP76, AI76, AG76)</f>
        <v>0</v>
      </c>
      <c r="M76">
        <f>DR76 - IF(AU76&gt;1, L76*DL76*100.0/(AW76), 0)</f>
        <v>0</v>
      </c>
      <c r="N76">
        <f>((T76-J76/2)*M76-L76)/(T76+J76/2)</f>
        <v>0</v>
      </c>
      <c r="O76">
        <f>N76*(DY76+DZ76)/1000.0</f>
        <v>0</v>
      </c>
      <c r="P76">
        <f>(DR76 - IF(AU76&gt;1, L76*DL76*100.0/(AW76), 0))*(DY76+DZ76)/1000.0</f>
        <v>0</v>
      </c>
      <c r="Q76">
        <f>2.0/((1/S76-1/R76)+SIGN(S76)*SQRT((1/S76-1/R76)*(1/S76-1/R76) + 4*DM76/((DM76+1)*(DM76+1))*(2*1/S76*1/R76-1/R76*1/R76)))</f>
        <v>0</v>
      </c>
      <c r="R76">
        <f>IF(LEFT(DN76,1)&lt;&gt;"0",IF(LEFT(DN76,1)="1",3.0,DO76),$D$5+$E$5*(EF76*DY76/($K$5*1000))+$F$5*(EF76*DY76/($K$5*1000))*MAX(MIN(DL76,$J$5),$I$5)*MAX(MIN(DL76,$J$5),$I$5)+$G$5*MAX(MIN(DL76,$J$5),$I$5)*(EF76*DY76/($K$5*1000))+$H$5*(EF76*DY76/($K$5*1000))*(EF76*DY76/($K$5*1000)))</f>
        <v>0</v>
      </c>
      <c r="S76">
        <f>J76*(1000-(1000*0.61365*exp(17.502*W76/(240.97+W76))/(DY76+DZ76)+DT76)/2)/(1000*0.61365*exp(17.502*W76/(240.97+W76))/(DY76+DZ76)-DT76)</f>
        <v>0</v>
      </c>
      <c r="T76">
        <f>1/((DM76+1)/(Q76/1.6)+1/(R76/1.37)) + DM76/((DM76+1)/(Q76/1.6) + DM76/(R76/1.37))</f>
        <v>0</v>
      </c>
      <c r="U76">
        <f>(DH76*DK76)</f>
        <v>0</v>
      </c>
      <c r="V76">
        <f>(EA76+(U76+2*0.95*5.67E-8*(((EA76+$B$7)+273)^4-(EA76+273)^4)-44100*J76)/(1.84*29.3*R76+8*0.95*5.67E-8*(EA76+273)^3))</f>
        <v>0</v>
      </c>
      <c r="W76">
        <f>($C$7*EB76+$D$7*EC76+$E$7*V76)</f>
        <v>0</v>
      </c>
      <c r="X76">
        <f>0.61365*exp(17.502*W76/(240.97+W76))</f>
        <v>0</v>
      </c>
      <c r="Y76">
        <f>(Z76/AA76*100)</f>
        <v>0</v>
      </c>
      <c r="Z76">
        <f>DT76*(DY76+DZ76)/1000</f>
        <v>0</v>
      </c>
      <c r="AA76">
        <f>0.61365*exp(17.502*EA76/(240.97+EA76))</f>
        <v>0</v>
      </c>
      <c r="AB76">
        <f>(X76-DT76*(DY76+DZ76)/1000)</f>
        <v>0</v>
      </c>
      <c r="AC76">
        <f>(-J76*44100)</f>
        <v>0</v>
      </c>
      <c r="AD76">
        <f>2*29.3*R76*0.92*(EA76-W76)</f>
        <v>0</v>
      </c>
      <c r="AE76">
        <f>2*0.95*5.67E-8*(((EA76+$B$7)+273)^4-(W76+273)^4)</f>
        <v>0</v>
      </c>
      <c r="AF76">
        <f>U76+AE76+AC76+AD76</f>
        <v>0</v>
      </c>
      <c r="AG76">
        <f>DX76*AU76*(DS76-DR76*(1000-AU76*DU76)/(1000-AU76*DT76))/(100*DL76)</f>
        <v>0</v>
      </c>
      <c r="AH76">
        <f>1000*DX76*AU76*(DT76-DU76)/(100*DL76*(1000-AU76*DT76))</f>
        <v>0</v>
      </c>
      <c r="AI76">
        <f>(AJ76 - AK76 - DY76*1E3/(8.314*(EA76+273.15)) * AM76/DX76 * AL76) * DX76/(100*DL76) * (1000 - DU76)/1000</f>
        <v>0</v>
      </c>
      <c r="AJ76">
        <v>997.1038231061863</v>
      </c>
      <c r="AK76">
        <v>975.2426484848484</v>
      </c>
      <c r="AL76">
        <v>3.416950471978526</v>
      </c>
      <c r="AM76">
        <v>65.48348601443384</v>
      </c>
      <c r="AN76">
        <f>(AP76 - AO76 + DY76*1E3/(8.314*(EA76+273.15)) * AR76/DX76 * AQ76) * DX76/(100*DL76) * 1000/(1000 - AP76)</f>
        <v>0</v>
      </c>
      <c r="AO76">
        <v>21.78253707799618</v>
      </c>
      <c r="AP76">
        <v>22.50573999999999</v>
      </c>
      <c r="AQ76">
        <v>5.986938037896391E-06</v>
      </c>
      <c r="AR76">
        <v>121.2419949412862</v>
      </c>
      <c r="AS76">
        <v>4</v>
      </c>
      <c r="AT76">
        <v>1</v>
      </c>
      <c r="AU76">
        <f>IF(AS76*$H$13&gt;=AW76,1.0,(AW76/(AW76-AS76*$H$13)))</f>
        <v>0</v>
      </c>
      <c r="AV76">
        <f>(AU76-1)*100</f>
        <v>0</v>
      </c>
      <c r="AW76">
        <f>MAX(0,($B$13+$C$13*EF76)/(1+$D$13*EF76)*DY76/(EA76+273)*$E$13)</f>
        <v>0</v>
      </c>
      <c r="AX76" t="s">
        <v>437</v>
      </c>
      <c r="AY76" t="s">
        <v>437</v>
      </c>
      <c r="AZ76">
        <v>0</v>
      </c>
      <c r="BA76">
        <v>0</v>
      </c>
      <c r="BB76">
        <f>1-AZ76/BA76</f>
        <v>0</v>
      </c>
      <c r="BC76">
        <v>0</v>
      </c>
      <c r="BD76" t="s">
        <v>437</v>
      </c>
      <c r="BE76" t="s">
        <v>437</v>
      </c>
      <c r="BF76">
        <v>0</v>
      </c>
      <c r="BG76">
        <v>0</v>
      </c>
      <c r="BH76">
        <f>1-BF76/BG76</f>
        <v>0</v>
      </c>
      <c r="BI76">
        <v>0.5</v>
      </c>
      <c r="BJ76">
        <f>DI76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437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DH76">
        <f>$B$11*EG76+$C$11*EH76+$F$11*ES76*(1-EV76)</f>
        <v>0</v>
      </c>
      <c r="DI76">
        <f>DH76*DJ76</f>
        <v>0</v>
      </c>
      <c r="DJ76">
        <f>($B$11*$D$9+$C$11*$D$9+$F$11*((FF76+EX76)/MAX(FF76+EX76+FG76, 0.1)*$I$9+FG76/MAX(FF76+EX76+FG76, 0.1)*$J$9))/($B$11+$C$11+$F$11)</f>
        <v>0</v>
      </c>
      <c r="DK76">
        <f>($B$11*$K$9+$C$11*$K$9+$F$11*((FF76+EX76)/MAX(FF76+EX76+FG76, 0.1)*$P$9+FG76/MAX(FF76+EX76+FG76, 0.1)*$Q$9))/($B$11+$C$11+$F$11)</f>
        <v>0</v>
      </c>
      <c r="DL76">
        <v>1.91</v>
      </c>
      <c r="DM76">
        <v>0.5</v>
      </c>
      <c r="DN76" t="s">
        <v>438</v>
      </c>
      <c r="DO76">
        <v>2</v>
      </c>
      <c r="DP76" t="b">
        <v>1</v>
      </c>
      <c r="DQ76">
        <v>1759247194.214286</v>
      </c>
      <c r="DR76">
        <v>928.9101785714286</v>
      </c>
      <c r="DS76">
        <v>959.7416785714286</v>
      </c>
      <c r="DT76">
        <v>22.50385357142857</v>
      </c>
      <c r="DU76">
        <v>21.78240714285715</v>
      </c>
      <c r="DV76">
        <v>928.0835357142859</v>
      </c>
      <c r="DW76">
        <v>22.292725</v>
      </c>
      <c r="DX76">
        <v>500.10025</v>
      </c>
      <c r="DY76">
        <v>90.92632142857143</v>
      </c>
      <c r="DZ76">
        <v>0.0529008</v>
      </c>
      <c r="EA76">
        <v>29.28508571428571</v>
      </c>
      <c r="EB76">
        <v>30.00560714285714</v>
      </c>
      <c r="EC76">
        <v>999.9000000000002</v>
      </c>
      <c r="ED76">
        <v>0</v>
      </c>
      <c r="EE76">
        <v>0</v>
      </c>
      <c r="EF76">
        <v>10022.79285714286</v>
      </c>
      <c r="EG76">
        <v>0</v>
      </c>
      <c r="EH76">
        <v>12.2464</v>
      </c>
      <c r="EI76">
        <v>-30.83145357142857</v>
      </c>
      <c r="EJ76">
        <v>950.2955714285715</v>
      </c>
      <c r="EK76">
        <v>981.1127857142857</v>
      </c>
      <c r="EL76">
        <v>0.7214447142857142</v>
      </c>
      <c r="EM76">
        <v>959.7416785714286</v>
      </c>
      <c r="EN76">
        <v>21.78240714285715</v>
      </c>
      <c r="EO76">
        <v>2.0461925</v>
      </c>
      <c r="EP76">
        <v>1.980593571428571</v>
      </c>
      <c r="EQ76">
        <v>17.80638214285714</v>
      </c>
      <c r="ER76">
        <v>17.29003571428571</v>
      </c>
      <c r="ES76">
        <v>2000</v>
      </c>
      <c r="ET76">
        <v>0.9800004285714284</v>
      </c>
      <c r="EU76">
        <v>0.01999948928571429</v>
      </c>
      <c r="EV76">
        <v>0</v>
      </c>
      <c r="EW76">
        <v>205.1369285714286</v>
      </c>
      <c r="EX76">
        <v>5.000560000000001</v>
      </c>
      <c r="EY76">
        <v>4289.903214285715</v>
      </c>
      <c r="EZ76">
        <v>17294.87857142857</v>
      </c>
      <c r="FA76">
        <v>42.125</v>
      </c>
      <c r="FB76">
        <v>42.43257142857141</v>
      </c>
      <c r="FC76">
        <v>41.93699999999999</v>
      </c>
      <c r="FD76">
        <v>41.38828571428571</v>
      </c>
      <c r="FE76">
        <v>42.75442857142857</v>
      </c>
      <c r="FF76">
        <v>1955.1</v>
      </c>
      <c r="FG76">
        <v>39.9</v>
      </c>
      <c r="FH76">
        <v>0</v>
      </c>
      <c r="FI76">
        <v>1759247216.2</v>
      </c>
      <c r="FJ76">
        <v>0</v>
      </c>
      <c r="FK76">
        <v>205.10972</v>
      </c>
      <c r="FL76">
        <v>-1.18907693181282</v>
      </c>
      <c r="FM76">
        <v>-10.02769228037603</v>
      </c>
      <c r="FN76">
        <v>4289.6932</v>
      </c>
      <c r="FO76">
        <v>15</v>
      </c>
      <c r="FP76">
        <v>0</v>
      </c>
      <c r="FQ76" t="s">
        <v>439</v>
      </c>
      <c r="FR76">
        <v>1747148579.5</v>
      </c>
      <c r="FS76">
        <v>1747148584.5</v>
      </c>
      <c r="FT76">
        <v>0</v>
      </c>
      <c r="FU76">
        <v>0.162</v>
      </c>
      <c r="FV76">
        <v>-0.001</v>
      </c>
      <c r="FW76">
        <v>0.139</v>
      </c>
      <c r="FX76">
        <v>0.058</v>
      </c>
      <c r="FY76">
        <v>420</v>
      </c>
      <c r="FZ76">
        <v>16</v>
      </c>
      <c r="GA76">
        <v>0.19</v>
      </c>
      <c r="GB76">
        <v>0.02</v>
      </c>
      <c r="GC76">
        <v>-30.82413658536585</v>
      </c>
      <c r="GD76">
        <v>0.03722926829265412</v>
      </c>
      <c r="GE76">
        <v>0.05696762347970686</v>
      </c>
      <c r="GF76">
        <v>1</v>
      </c>
      <c r="GG76">
        <v>205.1662647058823</v>
      </c>
      <c r="GH76">
        <v>-0.8677616528302197</v>
      </c>
      <c r="GI76">
        <v>0.2163200663536919</v>
      </c>
      <c r="GJ76">
        <v>1</v>
      </c>
      <c r="GK76">
        <v>0.7203539756097561</v>
      </c>
      <c r="GL76">
        <v>0.01318227177700575</v>
      </c>
      <c r="GM76">
        <v>0.002000196398744747</v>
      </c>
      <c r="GN76">
        <v>1</v>
      </c>
      <c r="GO76">
        <v>3</v>
      </c>
      <c r="GP76">
        <v>3</v>
      </c>
      <c r="GQ76" t="s">
        <v>440</v>
      </c>
      <c r="GR76">
        <v>3.12665</v>
      </c>
      <c r="GS76">
        <v>2.73078</v>
      </c>
      <c r="GT76">
        <v>0.152217</v>
      </c>
      <c r="GU76">
        <v>0.156434</v>
      </c>
      <c r="GV76">
        <v>0.10261</v>
      </c>
      <c r="GW76">
        <v>0.100816</v>
      </c>
      <c r="GX76">
        <v>25366.9</v>
      </c>
      <c r="GY76">
        <v>24513.1</v>
      </c>
      <c r="GZ76">
        <v>30466.3</v>
      </c>
      <c r="HA76">
        <v>29317.7</v>
      </c>
      <c r="HB76">
        <v>37739.7</v>
      </c>
      <c r="HC76">
        <v>34682.2</v>
      </c>
      <c r="HD76">
        <v>46608.7</v>
      </c>
      <c r="HE76">
        <v>43554.5</v>
      </c>
      <c r="HF76">
        <v>1.81253</v>
      </c>
      <c r="HG76">
        <v>1.83713</v>
      </c>
      <c r="HH76">
        <v>0.105575</v>
      </c>
      <c r="HI76">
        <v>0</v>
      </c>
      <c r="HJ76">
        <v>28.2907</v>
      </c>
      <c r="HK76">
        <v>999.9</v>
      </c>
      <c r="HL76">
        <v>56.6</v>
      </c>
      <c r="HM76">
        <v>30.5</v>
      </c>
      <c r="HN76">
        <v>27.2908</v>
      </c>
      <c r="HO76">
        <v>62.7874</v>
      </c>
      <c r="HP76">
        <v>16.9151</v>
      </c>
      <c r="HQ76">
        <v>1</v>
      </c>
      <c r="HR76">
        <v>0.204482</v>
      </c>
      <c r="HS76">
        <v>0.375038</v>
      </c>
      <c r="HT76">
        <v>20.2007</v>
      </c>
      <c r="HU76">
        <v>5.22882</v>
      </c>
      <c r="HV76">
        <v>11.974</v>
      </c>
      <c r="HW76">
        <v>4.9697</v>
      </c>
      <c r="HX76">
        <v>3.28965</v>
      </c>
      <c r="HY76">
        <v>9999</v>
      </c>
      <c r="HZ76">
        <v>9999</v>
      </c>
      <c r="IA76">
        <v>9999</v>
      </c>
      <c r="IB76">
        <v>17.5</v>
      </c>
      <c r="IC76">
        <v>4.97289</v>
      </c>
      <c r="ID76">
        <v>1.87719</v>
      </c>
      <c r="IE76">
        <v>1.87531</v>
      </c>
      <c r="IF76">
        <v>1.87805</v>
      </c>
      <c r="IG76">
        <v>1.87483</v>
      </c>
      <c r="IH76">
        <v>1.87838</v>
      </c>
      <c r="II76">
        <v>1.87548</v>
      </c>
      <c r="IJ76">
        <v>1.87667</v>
      </c>
      <c r="IK76">
        <v>0</v>
      </c>
      <c r="IL76">
        <v>0</v>
      </c>
      <c r="IM76">
        <v>0</v>
      </c>
      <c r="IN76">
        <v>0</v>
      </c>
      <c r="IO76" t="s">
        <v>441</v>
      </c>
      <c r="IP76" t="s">
        <v>442</v>
      </c>
      <c r="IQ76" t="s">
        <v>443</v>
      </c>
      <c r="IR76" t="s">
        <v>443</v>
      </c>
      <c r="IS76" t="s">
        <v>443</v>
      </c>
      <c r="IT76" t="s">
        <v>443</v>
      </c>
      <c r="IU76">
        <v>0</v>
      </c>
      <c r="IV76">
        <v>100</v>
      </c>
      <c r="IW76">
        <v>100</v>
      </c>
      <c r="IX76">
        <v>0.851</v>
      </c>
      <c r="IY76">
        <v>0.2112</v>
      </c>
      <c r="IZ76">
        <v>-0.1222274518627452</v>
      </c>
      <c r="JA76">
        <v>0.001328938755811441</v>
      </c>
      <c r="JB76">
        <v>-5.633165956792918E-07</v>
      </c>
      <c r="JC76">
        <v>2.510553891376428E-10</v>
      </c>
      <c r="JD76">
        <v>-0.04678033270444259</v>
      </c>
      <c r="JE76">
        <v>-0.0009625096320519332</v>
      </c>
      <c r="JF76">
        <v>0.0006953178313022573</v>
      </c>
      <c r="JG76">
        <v>-5.973937232829655E-06</v>
      </c>
      <c r="JH76">
        <v>1</v>
      </c>
      <c r="JI76">
        <v>2112</v>
      </c>
      <c r="JJ76">
        <v>1</v>
      </c>
      <c r="JK76">
        <v>26</v>
      </c>
      <c r="JL76">
        <v>201643.7</v>
      </c>
      <c r="JM76">
        <v>201643.6</v>
      </c>
      <c r="JN76">
        <v>2.20825</v>
      </c>
      <c r="JO76">
        <v>2.54761</v>
      </c>
      <c r="JP76">
        <v>1.39893</v>
      </c>
      <c r="JQ76">
        <v>2.33276</v>
      </c>
      <c r="JR76">
        <v>1.44897</v>
      </c>
      <c r="JS76">
        <v>2.55493</v>
      </c>
      <c r="JT76">
        <v>36.9556</v>
      </c>
      <c r="JU76">
        <v>23.9824</v>
      </c>
      <c r="JV76">
        <v>18</v>
      </c>
      <c r="JW76">
        <v>476.8</v>
      </c>
      <c r="JX76">
        <v>461.935</v>
      </c>
      <c r="JY76">
        <v>27.0687</v>
      </c>
      <c r="JZ76">
        <v>29.8341</v>
      </c>
      <c r="KA76">
        <v>30.0001</v>
      </c>
      <c r="KB76">
        <v>29.5105</v>
      </c>
      <c r="KC76">
        <v>29.5718</v>
      </c>
      <c r="KD76">
        <v>44.2011</v>
      </c>
      <c r="KE76">
        <v>29.5158</v>
      </c>
      <c r="KF76">
        <v>64.4627</v>
      </c>
      <c r="KG76">
        <v>27.0574</v>
      </c>
      <c r="KH76">
        <v>1008</v>
      </c>
      <c r="KI76">
        <v>21.7465</v>
      </c>
      <c r="KJ76">
        <v>100.723</v>
      </c>
      <c r="KK76">
        <v>100.192</v>
      </c>
    </row>
    <row r="77" spans="1:297">
      <c r="A77">
        <v>61</v>
      </c>
      <c r="B77">
        <v>1759247207</v>
      </c>
      <c r="C77">
        <v>391.4000000953674</v>
      </c>
      <c r="D77" t="s">
        <v>565</v>
      </c>
      <c r="E77" t="s">
        <v>566</v>
      </c>
      <c r="F77">
        <v>5</v>
      </c>
      <c r="G77" t="s">
        <v>435</v>
      </c>
      <c r="H77" t="s">
        <v>436</v>
      </c>
      <c r="I77">
        <v>1759247199.5</v>
      </c>
      <c r="J77">
        <f>(K77)/1000</f>
        <v>0</v>
      </c>
      <c r="K77">
        <f>IF(DP77, AN77, AH77)</f>
        <v>0</v>
      </c>
      <c r="L77">
        <f>IF(DP77, AI77, AG77)</f>
        <v>0</v>
      </c>
      <c r="M77">
        <f>DR77 - IF(AU77&gt;1, L77*DL77*100.0/(AW77), 0)</f>
        <v>0</v>
      </c>
      <c r="N77">
        <f>((T77-J77/2)*M77-L77)/(T77+J77/2)</f>
        <v>0</v>
      </c>
      <c r="O77">
        <f>N77*(DY77+DZ77)/1000.0</f>
        <v>0</v>
      </c>
      <c r="P77">
        <f>(DR77 - IF(AU77&gt;1, L77*DL77*100.0/(AW77), 0))*(DY77+DZ77)/1000.0</f>
        <v>0</v>
      </c>
      <c r="Q77">
        <f>2.0/((1/S77-1/R77)+SIGN(S77)*SQRT((1/S77-1/R77)*(1/S77-1/R77) + 4*DM77/((DM77+1)*(DM77+1))*(2*1/S77*1/R77-1/R77*1/R77)))</f>
        <v>0</v>
      </c>
      <c r="R77">
        <f>IF(LEFT(DN77,1)&lt;&gt;"0",IF(LEFT(DN77,1)="1",3.0,DO77),$D$5+$E$5*(EF77*DY77/($K$5*1000))+$F$5*(EF77*DY77/($K$5*1000))*MAX(MIN(DL77,$J$5),$I$5)*MAX(MIN(DL77,$J$5),$I$5)+$G$5*MAX(MIN(DL77,$J$5),$I$5)*(EF77*DY77/($K$5*1000))+$H$5*(EF77*DY77/($K$5*1000))*(EF77*DY77/($K$5*1000)))</f>
        <v>0</v>
      </c>
      <c r="S77">
        <f>J77*(1000-(1000*0.61365*exp(17.502*W77/(240.97+W77))/(DY77+DZ77)+DT77)/2)/(1000*0.61365*exp(17.502*W77/(240.97+W77))/(DY77+DZ77)-DT77)</f>
        <v>0</v>
      </c>
      <c r="T77">
        <f>1/((DM77+1)/(Q77/1.6)+1/(R77/1.37)) + DM77/((DM77+1)/(Q77/1.6) + DM77/(R77/1.37))</f>
        <v>0</v>
      </c>
      <c r="U77">
        <f>(DH77*DK77)</f>
        <v>0</v>
      </c>
      <c r="V77">
        <f>(EA77+(U77+2*0.95*5.67E-8*(((EA77+$B$7)+273)^4-(EA77+273)^4)-44100*J77)/(1.84*29.3*R77+8*0.95*5.67E-8*(EA77+273)^3))</f>
        <v>0</v>
      </c>
      <c r="W77">
        <f>($C$7*EB77+$D$7*EC77+$E$7*V77)</f>
        <v>0</v>
      </c>
      <c r="X77">
        <f>0.61365*exp(17.502*W77/(240.97+W77))</f>
        <v>0</v>
      </c>
      <c r="Y77">
        <f>(Z77/AA77*100)</f>
        <v>0</v>
      </c>
      <c r="Z77">
        <f>DT77*(DY77+DZ77)/1000</f>
        <v>0</v>
      </c>
      <c r="AA77">
        <f>0.61365*exp(17.502*EA77/(240.97+EA77))</f>
        <v>0</v>
      </c>
      <c r="AB77">
        <f>(X77-DT77*(DY77+DZ77)/1000)</f>
        <v>0</v>
      </c>
      <c r="AC77">
        <f>(-J77*44100)</f>
        <v>0</v>
      </c>
      <c r="AD77">
        <f>2*29.3*R77*0.92*(EA77-W77)</f>
        <v>0</v>
      </c>
      <c r="AE77">
        <f>2*0.95*5.67E-8*(((EA77+$B$7)+273)^4-(W77+273)^4)</f>
        <v>0</v>
      </c>
      <c r="AF77">
        <f>U77+AE77+AC77+AD77</f>
        <v>0</v>
      </c>
      <c r="AG77">
        <f>DX77*AU77*(DS77-DR77*(1000-AU77*DU77)/(1000-AU77*DT77))/(100*DL77)</f>
        <v>0</v>
      </c>
      <c r="AH77">
        <f>1000*DX77*AU77*(DT77-DU77)/(100*DL77*(1000-AU77*DT77))</f>
        <v>0</v>
      </c>
      <c r="AI77">
        <f>(AJ77 - AK77 - DY77*1E3/(8.314*(EA77+273.15)) * AM77/DX77 * AL77) * DX77/(100*DL77) * (1000 - DU77)/1000</f>
        <v>0</v>
      </c>
      <c r="AJ77">
        <v>1014.468851994311</v>
      </c>
      <c r="AK77">
        <v>992.3346181818177</v>
      </c>
      <c r="AL77">
        <v>3.42147594064639</v>
      </c>
      <c r="AM77">
        <v>65.48348601443384</v>
      </c>
      <c r="AN77">
        <f>(AP77 - AO77 + DY77*1E3/(8.314*(EA77+273.15)) * AR77/DX77 * AQ77) * DX77/(100*DL77) * 1000/(1000 - AP77)</f>
        <v>0</v>
      </c>
      <c r="AO77">
        <v>21.77030112649866</v>
      </c>
      <c r="AP77">
        <v>22.49815151515152</v>
      </c>
      <c r="AQ77">
        <v>-7.823366563042999E-05</v>
      </c>
      <c r="AR77">
        <v>121.2419949412862</v>
      </c>
      <c r="AS77">
        <v>4</v>
      </c>
      <c r="AT77">
        <v>1</v>
      </c>
      <c r="AU77">
        <f>IF(AS77*$H$13&gt;=AW77,1.0,(AW77/(AW77-AS77*$H$13)))</f>
        <v>0</v>
      </c>
      <c r="AV77">
        <f>(AU77-1)*100</f>
        <v>0</v>
      </c>
      <c r="AW77">
        <f>MAX(0,($B$13+$C$13*EF77)/(1+$D$13*EF77)*DY77/(EA77+273)*$E$13)</f>
        <v>0</v>
      </c>
      <c r="AX77" t="s">
        <v>437</v>
      </c>
      <c r="AY77" t="s">
        <v>437</v>
      </c>
      <c r="AZ77">
        <v>0</v>
      </c>
      <c r="BA77">
        <v>0</v>
      </c>
      <c r="BB77">
        <f>1-AZ77/BA77</f>
        <v>0</v>
      </c>
      <c r="BC77">
        <v>0</v>
      </c>
      <c r="BD77" t="s">
        <v>437</v>
      </c>
      <c r="BE77" t="s">
        <v>437</v>
      </c>
      <c r="BF77">
        <v>0</v>
      </c>
      <c r="BG77">
        <v>0</v>
      </c>
      <c r="BH77">
        <f>1-BF77/BG77</f>
        <v>0</v>
      </c>
      <c r="BI77">
        <v>0.5</v>
      </c>
      <c r="BJ77">
        <f>DI77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437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DH77">
        <f>$B$11*EG77+$C$11*EH77+$F$11*ES77*(1-EV77)</f>
        <v>0</v>
      </c>
      <c r="DI77">
        <f>DH77*DJ77</f>
        <v>0</v>
      </c>
      <c r="DJ77">
        <f>($B$11*$D$9+$C$11*$D$9+$F$11*((FF77+EX77)/MAX(FF77+EX77+FG77, 0.1)*$I$9+FG77/MAX(FF77+EX77+FG77, 0.1)*$J$9))/($B$11+$C$11+$F$11)</f>
        <v>0</v>
      </c>
      <c r="DK77">
        <f>($B$11*$K$9+$C$11*$K$9+$F$11*((FF77+EX77)/MAX(FF77+EX77+FG77, 0.1)*$P$9+FG77/MAX(FF77+EX77+FG77, 0.1)*$Q$9))/($B$11+$C$11+$F$11)</f>
        <v>0</v>
      </c>
      <c r="DL77">
        <v>1.91</v>
      </c>
      <c r="DM77">
        <v>0.5</v>
      </c>
      <c r="DN77" t="s">
        <v>438</v>
      </c>
      <c r="DO77">
        <v>2</v>
      </c>
      <c r="DP77" t="b">
        <v>1</v>
      </c>
      <c r="DQ77">
        <v>1759247199.5</v>
      </c>
      <c r="DR77">
        <v>946.6134444444443</v>
      </c>
      <c r="DS77">
        <v>977.4927407407406</v>
      </c>
      <c r="DT77">
        <v>22.50389629629629</v>
      </c>
      <c r="DU77">
        <v>21.77912592592592</v>
      </c>
      <c r="DV77">
        <v>945.7703333333334</v>
      </c>
      <c r="DW77">
        <v>22.29277037037037</v>
      </c>
      <c r="DX77">
        <v>500.0335185185186</v>
      </c>
      <c r="DY77">
        <v>90.92603703703705</v>
      </c>
      <c r="DZ77">
        <v>0.0529526111111111</v>
      </c>
      <c r="EA77">
        <v>29.28598518518519</v>
      </c>
      <c r="EB77">
        <v>30.00764074074074</v>
      </c>
      <c r="EC77">
        <v>999.9000000000001</v>
      </c>
      <c r="ED77">
        <v>0</v>
      </c>
      <c r="EE77">
        <v>0</v>
      </c>
      <c r="EF77">
        <v>10003.98148148148</v>
      </c>
      <c r="EG77">
        <v>0</v>
      </c>
      <c r="EH77">
        <v>12.24512222222222</v>
      </c>
      <c r="EI77">
        <v>-30.87944074074074</v>
      </c>
      <c r="EJ77">
        <v>968.4064074074075</v>
      </c>
      <c r="EK77">
        <v>999.2556666666666</v>
      </c>
      <c r="EL77">
        <v>0.7247673333333333</v>
      </c>
      <c r="EM77">
        <v>977.4927407407406</v>
      </c>
      <c r="EN77">
        <v>21.77912592592592</v>
      </c>
      <c r="EO77">
        <v>2.04619</v>
      </c>
      <c r="EP77">
        <v>1.98028962962963</v>
      </c>
      <c r="EQ77">
        <v>17.80637037037037</v>
      </c>
      <c r="ER77">
        <v>17.28761481481481</v>
      </c>
      <c r="ES77">
        <v>1999.994444444444</v>
      </c>
      <c r="ET77">
        <v>0.9800003333333331</v>
      </c>
      <c r="EU77">
        <v>0.01999956296296296</v>
      </c>
      <c r="EV77">
        <v>0</v>
      </c>
      <c r="EW77">
        <v>205.090962962963</v>
      </c>
      <c r="EX77">
        <v>5.000560000000001</v>
      </c>
      <c r="EY77">
        <v>4289.058148148149</v>
      </c>
      <c r="EZ77">
        <v>17294.82592592592</v>
      </c>
      <c r="FA77">
        <v>42.125</v>
      </c>
      <c r="FB77">
        <v>42.42781481481481</v>
      </c>
      <c r="FC77">
        <v>41.93699999999999</v>
      </c>
      <c r="FD77">
        <v>41.37729629629629</v>
      </c>
      <c r="FE77">
        <v>42.75</v>
      </c>
      <c r="FF77">
        <v>1955.094444444445</v>
      </c>
      <c r="FG77">
        <v>39.9</v>
      </c>
      <c r="FH77">
        <v>0</v>
      </c>
      <c r="FI77">
        <v>1759247221</v>
      </c>
      <c r="FJ77">
        <v>0</v>
      </c>
      <c r="FK77">
        <v>205.09036</v>
      </c>
      <c r="FL77">
        <v>-0.9358461589455763</v>
      </c>
      <c r="FM77">
        <v>-6.773846127425841</v>
      </c>
      <c r="FN77">
        <v>4288.9012</v>
      </c>
      <c r="FO77">
        <v>15</v>
      </c>
      <c r="FP77">
        <v>0</v>
      </c>
      <c r="FQ77" t="s">
        <v>439</v>
      </c>
      <c r="FR77">
        <v>1747148579.5</v>
      </c>
      <c r="FS77">
        <v>1747148584.5</v>
      </c>
      <c r="FT77">
        <v>0</v>
      </c>
      <c r="FU77">
        <v>0.162</v>
      </c>
      <c r="FV77">
        <v>-0.001</v>
      </c>
      <c r="FW77">
        <v>0.139</v>
      </c>
      <c r="FX77">
        <v>0.058</v>
      </c>
      <c r="FY77">
        <v>420</v>
      </c>
      <c r="FZ77">
        <v>16</v>
      </c>
      <c r="GA77">
        <v>0.19</v>
      </c>
      <c r="GB77">
        <v>0.02</v>
      </c>
      <c r="GC77">
        <v>-30.86173658536585</v>
      </c>
      <c r="GD77">
        <v>-0.473646689895448</v>
      </c>
      <c r="GE77">
        <v>0.08538520108279907</v>
      </c>
      <c r="GF77">
        <v>1</v>
      </c>
      <c r="GG77">
        <v>205.1019117647059</v>
      </c>
      <c r="GH77">
        <v>-0.5940565352625018</v>
      </c>
      <c r="GI77">
        <v>0.2023627156496975</v>
      </c>
      <c r="GJ77">
        <v>1</v>
      </c>
      <c r="GK77">
        <v>0.7234947073170732</v>
      </c>
      <c r="GL77">
        <v>0.03518916376306585</v>
      </c>
      <c r="GM77">
        <v>0.004595655393923976</v>
      </c>
      <c r="GN77">
        <v>1</v>
      </c>
      <c r="GO77">
        <v>3</v>
      </c>
      <c r="GP77">
        <v>3</v>
      </c>
      <c r="GQ77" t="s">
        <v>440</v>
      </c>
      <c r="GR77">
        <v>3.12719</v>
      </c>
      <c r="GS77">
        <v>2.73091</v>
      </c>
      <c r="GT77">
        <v>0.153922</v>
      </c>
      <c r="GU77">
        <v>0.158112</v>
      </c>
      <c r="GV77">
        <v>0.102588</v>
      </c>
      <c r="GW77">
        <v>0.100808</v>
      </c>
      <c r="GX77">
        <v>25316.9</v>
      </c>
      <c r="GY77">
        <v>24464.4</v>
      </c>
      <c r="GZ77">
        <v>30467.6</v>
      </c>
      <c r="HA77">
        <v>29317.8</v>
      </c>
      <c r="HB77">
        <v>37742.2</v>
      </c>
      <c r="HC77">
        <v>34682.8</v>
      </c>
      <c r="HD77">
        <v>46610.5</v>
      </c>
      <c r="HE77">
        <v>43554.7</v>
      </c>
      <c r="HF77">
        <v>1.81335</v>
      </c>
      <c r="HG77">
        <v>1.83643</v>
      </c>
      <c r="HH77">
        <v>0.105575</v>
      </c>
      <c r="HI77">
        <v>0</v>
      </c>
      <c r="HJ77">
        <v>28.2907</v>
      </c>
      <c r="HK77">
        <v>999.9</v>
      </c>
      <c r="HL77">
        <v>56.6</v>
      </c>
      <c r="HM77">
        <v>30.5</v>
      </c>
      <c r="HN77">
        <v>27.2907</v>
      </c>
      <c r="HO77">
        <v>62.9174</v>
      </c>
      <c r="HP77">
        <v>16.9231</v>
      </c>
      <c r="HQ77">
        <v>1</v>
      </c>
      <c r="HR77">
        <v>0.204802</v>
      </c>
      <c r="HS77">
        <v>0.395566</v>
      </c>
      <c r="HT77">
        <v>20.2004</v>
      </c>
      <c r="HU77">
        <v>5.22882</v>
      </c>
      <c r="HV77">
        <v>11.974</v>
      </c>
      <c r="HW77">
        <v>4.96985</v>
      </c>
      <c r="HX77">
        <v>3.28965</v>
      </c>
      <c r="HY77">
        <v>9999</v>
      </c>
      <c r="HZ77">
        <v>9999</v>
      </c>
      <c r="IA77">
        <v>9999</v>
      </c>
      <c r="IB77">
        <v>17.5</v>
      </c>
      <c r="IC77">
        <v>4.97289</v>
      </c>
      <c r="ID77">
        <v>1.87716</v>
      </c>
      <c r="IE77">
        <v>1.8753</v>
      </c>
      <c r="IF77">
        <v>1.87806</v>
      </c>
      <c r="IG77">
        <v>1.87477</v>
      </c>
      <c r="IH77">
        <v>1.87836</v>
      </c>
      <c r="II77">
        <v>1.87546</v>
      </c>
      <c r="IJ77">
        <v>1.87667</v>
      </c>
      <c r="IK77">
        <v>0</v>
      </c>
      <c r="IL77">
        <v>0</v>
      </c>
      <c r="IM77">
        <v>0</v>
      </c>
      <c r="IN77">
        <v>0</v>
      </c>
      <c r="IO77" t="s">
        <v>441</v>
      </c>
      <c r="IP77" t="s">
        <v>442</v>
      </c>
      <c r="IQ77" t="s">
        <v>443</v>
      </c>
      <c r="IR77" t="s">
        <v>443</v>
      </c>
      <c r="IS77" t="s">
        <v>443</v>
      </c>
      <c r="IT77" t="s">
        <v>443</v>
      </c>
      <c r="IU77">
        <v>0</v>
      </c>
      <c r="IV77">
        <v>100</v>
      </c>
      <c r="IW77">
        <v>100</v>
      </c>
      <c r="IX77">
        <v>0.867</v>
      </c>
      <c r="IY77">
        <v>0.211</v>
      </c>
      <c r="IZ77">
        <v>-0.1222274518627452</v>
      </c>
      <c r="JA77">
        <v>0.001328938755811441</v>
      </c>
      <c r="JB77">
        <v>-5.633165956792918E-07</v>
      </c>
      <c r="JC77">
        <v>2.510553891376428E-10</v>
      </c>
      <c r="JD77">
        <v>-0.04678033270444259</v>
      </c>
      <c r="JE77">
        <v>-0.0009625096320519332</v>
      </c>
      <c r="JF77">
        <v>0.0006953178313022573</v>
      </c>
      <c r="JG77">
        <v>-5.973937232829655E-06</v>
      </c>
      <c r="JH77">
        <v>1</v>
      </c>
      <c r="JI77">
        <v>2112</v>
      </c>
      <c r="JJ77">
        <v>1</v>
      </c>
      <c r="JK77">
        <v>26</v>
      </c>
      <c r="JL77">
        <v>201643.8</v>
      </c>
      <c r="JM77">
        <v>201643.7</v>
      </c>
      <c r="JN77">
        <v>2.23633</v>
      </c>
      <c r="JO77">
        <v>2.53784</v>
      </c>
      <c r="JP77">
        <v>1.39893</v>
      </c>
      <c r="JQ77">
        <v>2.33276</v>
      </c>
      <c r="JR77">
        <v>1.44897</v>
      </c>
      <c r="JS77">
        <v>2.45239</v>
      </c>
      <c r="JT77">
        <v>36.9794</v>
      </c>
      <c r="JU77">
        <v>23.9824</v>
      </c>
      <c r="JV77">
        <v>18</v>
      </c>
      <c r="JW77">
        <v>477.253</v>
      </c>
      <c r="JX77">
        <v>461.482</v>
      </c>
      <c r="JY77">
        <v>27.0601</v>
      </c>
      <c r="JZ77">
        <v>29.8335</v>
      </c>
      <c r="KA77">
        <v>30</v>
      </c>
      <c r="KB77">
        <v>29.5105</v>
      </c>
      <c r="KC77">
        <v>29.5718</v>
      </c>
      <c r="KD77">
        <v>44.7658</v>
      </c>
      <c r="KE77">
        <v>29.5158</v>
      </c>
      <c r="KF77">
        <v>64.4627</v>
      </c>
      <c r="KG77">
        <v>27.0444</v>
      </c>
      <c r="KH77">
        <v>1021.36</v>
      </c>
      <c r="KI77">
        <v>21.7465</v>
      </c>
      <c r="KJ77">
        <v>100.727</v>
      </c>
      <c r="KK77">
        <v>100.192</v>
      </c>
    </row>
    <row r="78" spans="1:297">
      <c r="A78">
        <v>62</v>
      </c>
      <c r="B78">
        <v>1759247212</v>
      </c>
      <c r="C78">
        <v>396.4000000953674</v>
      </c>
      <c r="D78" t="s">
        <v>567</v>
      </c>
      <c r="E78" t="s">
        <v>568</v>
      </c>
      <c r="F78">
        <v>5</v>
      </c>
      <c r="G78" t="s">
        <v>435</v>
      </c>
      <c r="H78" t="s">
        <v>436</v>
      </c>
      <c r="I78">
        <v>1759247204.214286</v>
      </c>
      <c r="J78">
        <f>(K78)/1000</f>
        <v>0</v>
      </c>
      <c r="K78">
        <f>IF(DP78, AN78, AH78)</f>
        <v>0</v>
      </c>
      <c r="L78">
        <f>IF(DP78, AI78, AG78)</f>
        <v>0</v>
      </c>
      <c r="M78">
        <f>DR78 - IF(AU78&gt;1, L78*DL78*100.0/(AW78), 0)</f>
        <v>0</v>
      </c>
      <c r="N78">
        <f>((T78-J78/2)*M78-L78)/(T78+J78/2)</f>
        <v>0</v>
      </c>
      <c r="O78">
        <f>N78*(DY78+DZ78)/1000.0</f>
        <v>0</v>
      </c>
      <c r="P78">
        <f>(DR78 - IF(AU78&gt;1, L78*DL78*100.0/(AW78), 0))*(DY78+DZ78)/1000.0</f>
        <v>0</v>
      </c>
      <c r="Q78">
        <f>2.0/((1/S78-1/R78)+SIGN(S78)*SQRT((1/S78-1/R78)*(1/S78-1/R78) + 4*DM78/((DM78+1)*(DM78+1))*(2*1/S78*1/R78-1/R78*1/R78)))</f>
        <v>0</v>
      </c>
      <c r="R78">
        <f>IF(LEFT(DN78,1)&lt;&gt;"0",IF(LEFT(DN78,1)="1",3.0,DO78),$D$5+$E$5*(EF78*DY78/($K$5*1000))+$F$5*(EF78*DY78/($K$5*1000))*MAX(MIN(DL78,$J$5),$I$5)*MAX(MIN(DL78,$J$5),$I$5)+$G$5*MAX(MIN(DL78,$J$5),$I$5)*(EF78*DY78/($K$5*1000))+$H$5*(EF78*DY78/($K$5*1000))*(EF78*DY78/($K$5*1000)))</f>
        <v>0</v>
      </c>
      <c r="S78">
        <f>J78*(1000-(1000*0.61365*exp(17.502*W78/(240.97+W78))/(DY78+DZ78)+DT78)/2)/(1000*0.61365*exp(17.502*W78/(240.97+W78))/(DY78+DZ78)-DT78)</f>
        <v>0</v>
      </c>
      <c r="T78">
        <f>1/((DM78+1)/(Q78/1.6)+1/(R78/1.37)) + DM78/((DM78+1)/(Q78/1.6) + DM78/(R78/1.37))</f>
        <v>0</v>
      </c>
      <c r="U78">
        <f>(DH78*DK78)</f>
        <v>0</v>
      </c>
      <c r="V78">
        <f>(EA78+(U78+2*0.95*5.67E-8*(((EA78+$B$7)+273)^4-(EA78+273)^4)-44100*J78)/(1.84*29.3*R78+8*0.95*5.67E-8*(EA78+273)^3))</f>
        <v>0</v>
      </c>
      <c r="W78">
        <f>($C$7*EB78+$D$7*EC78+$E$7*V78)</f>
        <v>0</v>
      </c>
      <c r="X78">
        <f>0.61365*exp(17.502*W78/(240.97+W78))</f>
        <v>0</v>
      </c>
      <c r="Y78">
        <f>(Z78/AA78*100)</f>
        <v>0</v>
      </c>
      <c r="Z78">
        <f>DT78*(DY78+DZ78)/1000</f>
        <v>0</v>
      </c>
      <c r="AA78">
        <f>0.61365*exp(17.502*EA78/(240.97+EA78))</f>
        <v>0</v>
      </c>
      <c r="AB78">
        <f>(X78-DT78*(DY78+DZ78)/1000)</f>
        <v>0</v>
      </c>
      <c r="AC78">
        <f>(-J78*44100)</f>
        <v>0</v>
      </c>
      <c r="AD78">
        <f>2*29.3*R78*0.92*(EA78-W78)</f>
        <v>0</v>
      </c>
      <c r="AE78">
        <f>2*0.95*5.67E-8*(((EA78+$B$7)+273)^4-(W78+273)^4)</f>
        <v>0</v>
      </c>
      <c r="AF78">
        <f>U78+AE78+AC78+AD78</f>
        <v>0</v>
      </c>
      <c r="AG78">
        <f>DX78*AU78*(DS78-DR78*(1000-AU78*DU78)/(1000-AU78*DT78))/(100*DL78)</f>
        <v>0</v>
      </c>
      <c r="AH78">
        <f>1000*DX78*AU78*(DT78-DU78)/(100*DL78*(1000-AU78*DT78))</f>
        <v>0</v>
      </c>
      <c r="AI78">
        <f>(AJ78 - AK78 - DY78*1E3/(8.314*(EA78+273.15)) * AM78/DX78 * AL78) * DX78/(100*DL78) * (1000 - DU78)/1000</f>
        <v>0</v>
      </c>
      <c r="AJ78">
        <v>1031.302730181252</v>
      </c>
      <c r="AK78">
        <v>1009.307078787879</v>
      </c>
      <c r="AL78">
        <v>3.397797950650931</v>
      </c>
      <c r="AM78">
        <v>65.48348601443384</v>
      </c>
      <c r="AN78">
        <f>(AP78 - AO78 + DY78*1E3/(8.314*(EA78+273.15)) * AR78/DX78 * AQ78) * DX78/(100*DL78) * 1000/(1000 - AP78)</f>
        <v>0</v>
      </c>
      <c r="AO78">
        <v>21.7710672559928</v>
      </c>
      <c r="AP78">
        <v>22.49227636363635</v>
      </c>
      <c r="AQ78">
        <v>-5.069463298690134E-05</v>
      </c>
      <c r="AR78">
        <v>121.2419949412862</v>
      </c>
      <c r="AS78">
        <v>4</v>
      </c>
      <c r="AT78">
        <v>1</v>
      </c>
      <c r="AU78">
        <f>IF(AS78*$H$13&gt;=AW78,1.0,(AW78/(AW78-AS78*$H$13)))</f>
        <v>0</v>
      </c>
      <c r="AV78">
        <f>(AU78-1)*100</f>
        <v>0</v>
      </c>
      <c r="AW78">
        <f>MAX(0,($B$13+$C$13*EF78)/(1+$D$13*EF78)*DY78/(EA78+273)*$E$13)</f>
        <v>0</v>
      </c>
      <c r="AX78" t="s">
        <v>437</v>
      </c>
      <c r="AY78" t="s">
        <v>437</v>
      </c>
      <c r="AZ78">
        <v>0</v>
      </c>
      <c r="BA78">
        <v>0</v>
      </c>
      <c r="BB78">
        <f>1-AZ78/BA78</f>
        <v>0</v>
      </c>
      <c r="BC78">
        <v>0</v>
      </c>
      <c r="BD78" t="s">
        <v>437</v>
      </c>
      <c r="BE78" t="s">
        <v>437</v>
      </c>
      <c r="BF78">
        <v>0</v>
      </c>
      <c r="BG78">
        <v>0</v>
      </c>
      <c r="BH78">
        <f>1-BF78/BG78</f>
        <v>0</v>
      </c>
      <c r="BI78">
        <v>0.5</v>
      </c>
      <c r="BJ78">
        <f>DI78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437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DH78">
        <f>$B$11*EG78+$C$11*EH78+$F$11*ES78*(1-EV78)</f>
        <v>0</v>
      </c>
      <c r="DI78">
        <f>DH78*DJ78</f>
        <v>0</v>
      </c>
      <c r="DJ78">
        <f>($B$11*$D$9+$C$11*$D$9+$F$11*((FF78+EX78)/MAX(FF78+EX78+FG78, 0.1)*$I$9+FG78/MAX(FF78+EX78+FG78, 0.1)*$J$9))/($B$11+$C$11+$F$11)</f>
        <v>0</v>
      </c>
      <c r="DK78">
        <f>($B$11*$K$9+$C$11*$K$9+$F$11*((FF78+EX78)/MAX(FF78+EX78+FG78, 0.1)*$P$9+FG78/MAX(FF78+EX78+FG78, 0.1)*$Q$9))/($B$11+$C$11+$F$11)</f>
        <v>0</v>
      </c>
      <c r="DL78">
        <v>1.91</v>
      </c>
      <c r="DM78">
        <v>0.5</v>
      </c>
      <c r="DN78" t="s">
        <v>438</v>
      </c>
      <c r="DO78">
        <v>2</v>
      </c>
      <c r="DP78" t="b">
        <v>1</v>
      </c>
      <c r="DQ78">
        <v>1759247204.214286</v>
      </c>
      <c r="DR78">
        <v>962.3460714285712</v>
      </c>
      <c r="DS78">
        <v>993.2337857142857</v>
      </c>
      <c r="DT78">
        <v>22.50080357142857</v>
      </c>
      <c r="DU78">
        <v>21.77521785714286</v>
      </c>
      <c r="DV78">
        <v>961.4881785714286</v>
      </c>
      <c r="DW78">
        <v>22.28974285714285</v>
      </c>
      <c r="DX78">
        <v>499.9676785714286</v>
      </c>
      <c r="DY78">
        <v>90.92597857142857</v>
      </c>
      <c r="DZ78">
        <v>0.05311369642857142</v>
      </c>
      <c r="EA78">
        <v>29.28471428571428</v>
      </c>
      <c r="EB78">
        <v>30.00895357142857</v>
      </c>
      <c r="EC78">
        <v>999.9000000000002</v>
      </c>
      <c r="ED78">
        <v>0</v>
      </c>
      <c r="EE78">
        <v>0</v>
      </c>
      <c r="EF78">
        <v>9990.801428571429</v>
      </c>
      <c r="EG78">
        <v>0</v>
      </c>
      <c r="EH78">
        <v>12.23531071428571</v>
      </c>
      <c r="EI78">
        <v>-30.88791428571429</v>
      </c>
      <c r="EJ78">
        <v>984.4979285714286</v>
      </c>
      <c r="EK78">
        <v>1015.343678571429</v>
      </c>
      <c r="EL78">
        <v>0.7255875357142857</v>
      </c>
      <c r="EM78">
        <v>993.2337857142857</v>
      </c>
      <c r="EN78">
        <v>21.77521785714286</v>
      </c>
      <c r="EO78">
        <v>2.045908214285714</v>
      </c>
      <c r="EP78">
        <v>1.979932142857143</v>
      </c>
      <c r="EQ78">
        <v>17.80418214285714</v>
      </c>
      <c r="ER78">
        <v>17.28475357142857</v>
      </c>
      <c r="ES78">
        <v>1999.995357142857</v>
      </c>
      <c r="ET78">
        <v>0.9800002857142857</v>
      </c>
      <c r="EU78">
        <v>0.01999960357142858</v>
      </c>
      <c r="EV78">
        <v>0</v>
      </c>
      <c r="EW78">
        <v>205.0031071428571</v>
      </c>
      <c r="EX78">
        <v>5.000560000000001</v>
      </c>
      <c r="EY78">
        <v>4288.336428571429</v>
      </c>
      <c r="EZ78">
        <v>17294.83214285714</v>
      </c>
      <c r="FA78">
        <v>42.125</v>
      </c>
      <c r="FB78">
        <v>42.40821428571428</v>
      </c>
      <c r="FC78">
        <v>41.93699999999999</v>
      </c>
      <c r="FD78">
        <v>41.37942857142857</v>
      </c>
      <c r="FE78">
        <v>42.75</v>
      </c>
      <c r="FF78">
        <v>1955.095357142857</v>
      </c>
      <c r="FG78">
        <v>39.9</v>
      </c>
      <c r="FH78">
        <v>0</v>
      </c>
      <c r="FI78">
        <v>1759247225.8</v>
      </c>
      <c r="FJ78">
        <v>0</v>
      </c>
      <c r="FK78">
        <v>205.03276</v>
      </c>
      <c r="FL78">
        <v>0.276538460867676</v>
      </c>
      <c r="FM78">
        <v>-10.5723077153979</v>
      </c>
      <c r="FN78">
        <v>4288.2284</v>
      </c>
      <c r="FO78">
        <v>15</v>
      </c>
      <c r="FP78">
        <v>0</v>
      </c>
      <c r="FQ78" t="s">
        <v>439</v>
      </c>
      <c r="FR78">
        <v>1747148579.5</v>
      </c>
      <c r="FS78">
        <v>1747148584.5</v>
      </c>
      <c r="FT78">
        <v>0</v>
      </c>
      <c r="FU78">
        <v>0.162</v>
      </c>
      <c r="FV78">
        <v>-0.001</v>
      </c>
      <c r="FW78">
        <v>0.139</v>
      </c>
      <c r="FX78">
        <v>0.058</v>
      </c>
      <c r="FY78">
        <v>420</v>
      </c>
      <c r="FZ78">
        <v>16</v>
      </c>
      <c r="GA78">
        <v>0.19</v>
      </c>
      <c r="GB78">
        <v>0.02</v>
      </c>
      <c r="GC78">
        <v>-30.8859625</v>
      </c>
      <c r="GD78">
        <v>-0.3082772983113258</v>
      </c>
      <c r="GE78">
        <v>0.08368575651656616</v>
      </c>
      <c r="GF78">
        <v>1</v>
      </c>
      <c r="GG78">
        <v>205.0743235294118</v>
      </c>
      <c r="GH78">
        <v>-0.6497326210337349</v>
      </c>
      <c r="GI78">
        <v>0.1965635237223097</v>
      </c>
      <c r="GJ78">
        <v>1</v>
      </c>
      <c r="GK78">
        <v>0.724519875</v>
      </c>
      <c r="GL78">
        <v>0.02000707317073145</v>
      </c>
      <c r="GM78">
        <v>0.004443582041481285</v>
      </c>
      <c r="GN78">
        <v>1</v>
      </c>
      <c r="GO78">
        <v>3</v>
      </c>
      <c r="GP78">
        <v>3</v>
      </c>
      <c r="GQ78" t="s">
        <v>440</v>
      </c>
      <c r="GR78">
        <v>3.12678</v>
      </c>
      <c r="GS78">
        <v>2.73169</v>
      </c>
      <c r="GT78">
        <v>0.155601</v>
      </c>
      <c r="GU78">
        <v>0.159803</v>
      </c>
      <c r="GV78">
        <v>0.102573</v>
      </c>
      <c r="GW78">
        <v>0.100813</v>
      </c>
      <c r="GX78">
        <v>25266.5</v>
      </c>
      <c r="GY78">
        <v>24415.7</v>
      </c>
      <c r="GZ78">
        <v>30467.4</v>
      </c>
      <c r="HA78">
        <v>29318.4</v>
      </c>
      <c r="HB78">
        <v>37742.9</v>
      </c>
      <c r="HC78">
        <v>34683.4</v>
      </c>
      <c r="HD78">
        <v>46610.4</v>
      </c>
      <c r="HE78">
        <v>43555.5</v>
      </c>
      <c r="HF78">
        <v>1.8127</v>
      </c>
      <c r="HG78">
        <v>1.83687</v>
      </c>
      <c r="HH78">
        <v>0.105202</v>
      </c>
      <c r="HI78">
        <v>0</v>
      </c>
      <c r="HJ78">
        <v>28.2907</v>
      </c>
      <c r="HK78">
        <v>999.9</v>
      </c>
      <c r="HL78">
        <v>56.6</v>
      </c>
      <c r="HM78">
        <v>30.5</v>
      </c>
      <c r="HN78">
        <v>27.2917</v>
      </c>
      <c r="HO78">
        <v>63.0474</v>
      </c>
      <c r="HP78">
        <v>17.2436</v>
      </c>
      <c r="HQ78">
        <v>1</v>
      </c>
      <c r="HR78">
        <v>0.204428</v>
      </c>
      <c r="HS78">
        <v>0.423867</v>
      </c>
      <c r="HT78">
        <v>20.2004</v>
      </c>
      <c r="HU78">
        <v>5.22927</v>
      </c>
      <c r="HV78">
        <v>11.974</v>
      </c>
      <c r="HW78">
        <v>4.97</v>
      </c>
      <c r="HX78">
        <v>3.28973</v>
      </c>
      <c r="HY78">
        <v>9999</v>
      </c>
      <c r="HZ78">
        <v>9999</v>
      </c>
      <c r="IA78">
        <v>9999</v>
      </c>
      <c r="IB78">
        <v>17.5</v>
      </c>
      <c r="IC78">
        <v>4.9729</v>
      </c>
      <c r="ID78">
        <v>1.87721</v>
      </c>
      <c r="IE78">
        <v>1.87531</v>
      </c>
      <c r="IF78">
        <v>1.87808</v>
      </c>
      <c r="IG78">
        <v>1.87485</v>
      </c>
      <c r="IH78">
        <v>1.87841</v>
      </c>
      <c r="II78">
        <v>1.87549</v>
      </c>
      <c r="IJ78">
        <v>1.87668</v>
      </c>
      <c r="IK78">
        <v>0</v>
      </c>
      <c r="IL78">
        <v>0</v>
      </c>
      <c r="IM78">
        <v>0</v>
      </c>
      <c r="IN78">
        <v>0</v>
      </c>
      <c r="IO78" t="s">
        <v>441</v>
      </c>
      <c r="IP78" t="s">
        <v>442</v>
      </c>
      <c r="IQ78" t="s">
        <v>443</v>
      </c>
      <c r="IR78" t="s">
        <v>443</v>
      </c>
      <c r="IS78" t="s">
        <v>443</v>
      </c>
      <c r="IT78" t="s">
        <v>443</v>
      </c>
      <c r="IU78">
        <v>0</v>
      </c>
      <c r="IV78">
        <v>100</v>
      </c>
      <c r="IW78">
        <v>100</v>
      </c>
      <c r="IX78">
        <v>0.882</v>
      </c>
      <c r="IY78">
        <v>0.2109</v>
      </c>
      <c r="IZ78">
        <v>-0.1222274518627452</v>
      </c>
      <c r="JA78">
        <v>0.001328938755811441</v>
      </c>
      <c r="JB78">
        <v>-5.633165956792918E-07</v>
      </c>
      <c r="JC78">
        <v>2.510553891376428E-10</v>
      </c>
      <c r="JD78">
        <v>-0.04678033270444259</v>
      </c>
      <c r="JE78">
        <v>-0.0009625096320519332</v>
      </c>
      <c r="JF78">
        <v>0.0006953178313022573</v>
      </c>
      <c r="JG78">
        <v>-5.973937232829655E-06</v>
      </c>
      <c r="JH78">
        <v>1</v>
      </c>
      <c r="JI78">
        <v>2112</v>
      </c>
      <c r="JJ78">
        <v>1</v>
      </c>
      <c r="JK78">
        <v>26</v>
      </c>
      <c r="JL78">
        <v>201643.9</v>
      </c>
      <c r="JM78">
        <v>201643.8</v>
      </c>
      <c r="JN78">
        <v>2.26074</v>
      </c>
      <c r="JO78">
        <v>2.52808</v>
      </c>
      <c r="JP78">
        <v>1.39893</v>
      </c>
      <c r="JQ78">
        <v>2.33276</v>
      </c>
      <c r="JR78">
        <v>1.44897</v>
      </c>
      <c r="JS78">
        <v>2.54272</v>
      </c>
      <c r="JT78">
        <v>36.9794</v>
      </c>
      <c r="JU78">
        <v>23.9912</v>
      </c>
      <c r="JV78">
        <v>18</v>
      </c>
      <c r="JW78">
        <v>476.896</v>
      </c>
      <c r="JX78">
        <v>461.773</v>
      </c>
      <c r="JY78">
        <v>27.0478</v>
      </c>
      <c r="JZ78">
        <v>29.8328</v>
      </c>
      <c r="KA78">
        <v>30</v>
      </c>
      <c r="KB78">
        <v>29.5105</v>
      </c>
      <c r="KC78">
        <v>29.5718</v>
      </c>
      <c r="KD78">
        <v>45.3805</v>
      </c>
      <c r="KE78">
        <v>29.5158</v>
      </c>
      <c r="KF78">
        <v>64.4627</v>
      </c>
      <c r="KG78">
        <v>27.0382</v>
      </c>
      <c r="KH78">
        <v>1041.42</v>
      </c>
      <c r="KI78">
        <v>21.7465</v>
      </c>
      <c r="KJ78">
        <v>100.727</v>
      </c>
      <c r="KK78">
        <v>100.194</v>
      </c>
    </row>
    <row r="79" spans="1:297">
      <c r="A79">
        <v>63</v>
      </c>
      <c r="B79">
        <v>1759247217</v>
      </c>
      <c r="C79">
        <v>401.4000000953674</v>
      </c>
      <c r="D79" t="s">
        <v>569</v>
      </c>
      <c r="E79" t="s">
        <v>570</v>
      </c>
      <c r="F79">
        <v>5</v>
      </c>
      <c r="G79" t="s">
        <v>435</v>
      </c>
      <c r="H79" t="s">
        <v>436</v>
      </c>
      <c r="I79">
        <v>1759247209.5</v>
      </c>
      <c r="J79">
        <f>(K79)/1000</f>
        <v>0</v>
      </c>
      <c r="K79">
        <f>IF(DP79, AN79, AH79)</f>
        <v>0</v>
      </c>
      <c r="L79">
        <f>IF(DP79, AI79, AG79)</f>
        <v>0</v>
      </c>
      <c r="M79">
        <f>DR79 - IF(AU79&gt;1, L79*DL79*100.0/(AW79), 0)</f>
        <v>0</v>
      </c>
      <c r="N79">
        <f>((T79-J79/2)*M79-L79)/(T79+J79/2)</f>
        <v>0</v>
      </c>
      <c r="O79">
        <f>N79*(DY79+DZ79)/1000.0</f>
        <v>0</v>
      </c>
      <c r="P79">
        <f>(DR79 - IF(AU79&gt;1, L79*DL79*100.0/(AW79), 0))*(DY79+DZ79)/1000.0</f>
        <v>0</v>
      </c>
      <c r="Q79">
        <f>2.0/((1/S79-1/R79)+SIGN(S79)*SQRT((1/S79-1/R79)*(1/S79-1/R79) + 4*DM79/((DM79+1)*(DM79+1))*(2*1/S79*1/R79-1/R79*1/R79)))</f>
        <v>0</v>
      </c>
      <c r="R79">
        <f>IF(LEFT(DN79,1)&lt;&gt;"0",IF(LEFT(DN79,1)="1",3.0,DO79),$D$5+$E$5*(EF79*DY79/($K$5*1000))+$F$5*(EF79*DY79/($K$5*1000))*MAX(MIN(DL79,$J$5),$I$5)*MAX(MIN(DL79,$J$5),$I$5)+$G$5*MAX(MIN(DL79,$J$5),$I$5)*(EF79*DY79/($K$5*1000))+$H$5*(EF79*DY79/($K$5*1000))*(EF79*DY79/($K$5*1000)))</f>
        <v>0</v>
      </c>
      <c r="S79">
        <f>J79*(1000-(1000*0.61365*exp(17.502*W79/(240.97+W79))/(DY79+DZ79)+DT79)/2)/(1000*0.61365*exp(17.502*W79/(240.97+W79))/(DY79+DZ79)-DT79)</f>
        <v>0</v>
      </c>
      <c r="T79">
        <f>1/((DM79+1)/(Q79/1.6)+1/(R79/1.37)) + DM79/((DM79+1)/(Q79/1.6) + DM79/(R79/1.37))</f>
        <v>0</v>
      </c>
      <c r="U79">
        <f>(DH79*DK79)</f>
        <v>0</v>
      </c>
      <c r="V79">
        <f>(EA79+(U79+2*0.95*5.67E-8*(((EA79+$B$7)+273)^4-(EA79+273)^4)-44100*J79)/(1.84*29.3*R79+8*0.95*5.67E-8*(EA79+273)^3))</f>
        <v>0</v>
      </c>
      <c r="W79">
        <f>($C$7*EB79+$D$7*EC79+$E$7*V79)</f>
        <v>0</v>
      </c>
      <c r="X79">
        <f>0.61365*exp(17.502*W79/(240.97+W79))</f>
        <v>0</v>
      </c>
      <c r="Y79">
        <f>(Z79/AA79*100)</f>
        <v>0</v>
      </c>
      <c r="Z79">
        <f>DT79*(DY79+DZ79)/1000</f>
        <v>0</v>
      </c>
      <c r="AA79">
        <f>0.61365*exp(17.502*EA79/(240.97+EA79))</f>
        <v>0</v>
      </c>
      <c r="AB79">
        <f>(X79-DT79*(DY79+DZ79)/1000)</f>
        <v>0</v>
      </c>
      <c r="AC79">
        <f>(-J79*44100)</f>
        <v>0</v>
      </c>
      <c r="AD79">
        <f>2*29.3*R79*0.92*(EA79-W79)</f>
        <v>0</v>
      </c>
      <c r="AE79">
        <f>2*0.95*5.67E-8*(((EA79+$B$7)+273)^4-(W79+273)^4)</f>
        <v>0</v>
      </c>
      <c r="AF79">
        <f>U79+AE79+AC79+AD79</f>
        <v>0</v>
      </c>
      <c r="AG79">
        <f>DX79*AU79*(DS79-DR79*(1000-AU79*DU79)/(1000-AU79*DT79))/(100*DL79)</f>
        <v>0</v>
      </c>
      <c r="AH79">
        <f>1000*DX79*AU79*(DT79-DU79)/(100*DL79*(1000-AU79*DT79))</f>
        <v>0</v>
      </c>
      <c r="AI79">
        <f>(AJ79 - AK79 - DY79*1E3/(8.314*(EA79+273.15)) * AM79/DX79 * AL79) * DX79/(100*DL79) * (1000 - DU79)/1000</f>
        <v>0</v>
      </c>
      <c r="AJ79">
        <v>1048.71829856374</v>
      </c>
      <c r="AK79">
        <v>1026.521757575758</v>
      </c>
      <c r="AL79">
        <v>3.451811488919371</v>
      </c>
      <c r="AM79">
        <v>65.48348601443384</v>
      </c>
      <c r="AN79">
        <f>(AP79 - AO79 + DY79*1E3/(8.314*(EA79+273.15)) * AR79/DX79 * AQ79) * DX79/(100*DL79) * 1000/(1000 - AP79)</f>
        <v>0</v>
      </c>
      <c r="AO79">
        <v>21.77393408427175</v>
      </c>
      <c r="AP79">
        <v>22.49253575757575</v>
      </c>
      <c r="AQ79">
        <v>3.216954780644559E-06</v>
      </c>
      <c r="AR79">
        <v>121.2419949412862</v>
      </c>
      <c r="AS79">
        <v>4</v>
      </c>
      <c r="AT79">
        <v>1</v>
      </c>
      <c r="AU79">
        <f>IF(AS79*$H$13&gt;=AW79,1.0,(AW79/(AW79-AS79*$H$13)))</f>
        <v>0</v>
      </c>
      <c r="AV79">
        <f>(AU79-1)*100</f>
        <v>0</v>
      </c>
      <c r="AW79">
        <f>MAX(0,($B$13+$C$13*EF79)/(1+$D$13*EF79)*DY79/(EA79+273)*$E$13)</f>
        <v>0</v>
      </c>
      <c r="AX79" t="s">
        <v>437</v>
      </c>
      <c r="AY79" t="s">
        <v>437</v>
      </c>
      <c r="AZ79">
        <v>0</v>
      </c>
      <c r="BA79">
        <v>0</v>
      </c>
      <c r="BB79">
        <f>1-AZ79/BA79</f>
        <v>0</v>
      </c>
      <c r="BC79">
        <v>0</v>
      </c>
      <c r="BD79" t="s">
        <v>437</v>
      </c>
      <c r="BE79" t="s">
        <v>437</v>
      </c>
      <c r="BF79">
        <v>0</v>
      </c>
      <c r="BG79">
        <v>0</v>
      </c>
      <c r="BH79">
        <f>1-BF79/BG79</f>
        <v>0</v>
      </c>
      <c r="BI79">
        <v>0.5</v>
      </c>
      <c r="BJ79">
        <f>DI79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437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DH79">
        <f>$B$11*EG79+$C$11*EH79+$F$11*ES79*(1-EV79)</f>
        <v>0</v>
      </c>
      <c r="DI79">
        <f>DH79*DJ79</f>
        <v>0</v>
      </c>
      <c r="DJ79">
        <f>($B$11*$D$9+$C$11*$D$9+$F$11*((FF79+EX79)/MAX(FF79+EX79+FG79, 0.1)*$I$9+FG79/MAX(FF79+EX79+FG79, 0.1)*$J$9))/($B$11+$C$11+$F$11)</f>
        <v>0</v>
      </c>
      <c r="DK79">
        <f>($B$11*$K$9+$C$11*$K$9+$F$11*((FF79+EX79)/MAX(FF79+EX79+FG79, 0.1)*$P$9+FG79/MAX(FF79+EX79+FG79, 0.1)*$Q$9))/($B$11+$C$11+$F$11)</f>
        <v>0</v>
      </c>
      <c r="DL79">
        <v>1.91</v>
      </c>
      <c r="DM79">
        <v>0.5</v>
      </c>
      <c r="DN79" t="s">
        <v>438</v>
      </c>
      <c r="DO79">
        <v>2</v>
      </c>
      <c r="DP79" t="b">
        <v>1</v>
      </c>
      <c r="DQ79">
        <v>1759247209.5</v>
      </c>
      <c r="DR79">
        <v>979.9878148148149</v>
      </c>
      <c r="DS79">
        <v>1010.992074074074</v>
      </c>
      <c r="DT79">
        <v>22.49617037037037</v>
      </c>
      <c r="DU79">
        <v>21.77182962962963</v>
      </c>
      <c r="DV79">
        <v>979.1131481481482</v>
      </c>
      <c r="DW79">
        <v>22.2852</v>
      </c>
      <c r="DX79">
        <v>499.9394444444445</v>
      </c>
      <c r="DY79">
        <v>90.92616666666665</v>
      </c>
      <c r="DZ79">
        <v>0.05347966296296297</v>
      </c>
      <c r="EA79">
        <v>29.28238148148148</v>
      </c>
      <c r="EB79">
        <v>30.00688148148148</v>
      </c>
      <c r="EC79">
        <v>999.9000000000001</v>
      </c>
      <c r="ED79">
        <v>0</v>
      </c>
      <c r="EE79">
        <v>0</v>
      </c>
      <c r="EF79">
        <v>9991.456296296297</v>
      </c>
      <c r="EG79">
        <v>0</v>
      </c>
      <c r="EH79">
        <v>12.21678518518519</v>
      </c>
      <c r="EI79">
        <v>-31.00469259259259</v>
      </c>
      <c r="EJ79">
        <v>1002.540888888889</v>
      </c>
      <c r="EK79">
        <v>1033.493333333333</v>
      </c>
      <c r="EL79">
        <v>0.7243385555555555</v>
      </c>
      <c r="EM79">
        <v>1010.992074074074</v>
      </c>
      <c r="EN79">
        <v>21.77182962962963</v>
      </c>
      <c r="EO79">
        <v>2.045490740740741</v>
      </c>
      <c r="EP79">
        <v>1.979628888888889</v>
      </c>
      <c r="EQ79">
        <v>17.80093703703704</v>
      </c>
      <c r="ER79">
        <v>17.28232962962963</v>
      </c>
      <c r="ES79">
        <v>1999.982222222223</v>
      </c>
      <c r="ET79">
        <v>0.980000037037037</v>
      </c>
      <c r="EU79">
        <v>0.0199997962962963</v>
      </c>
      <c r="EV79">
        <v>0</v>
      </c>
      <c r="EW79">
        <v>205.0108888888889</v>
      </c>
      <c r="EX79">
        <v>5.000560000000001</v>
      </c>
      <c r="EY79">
        <v>4287.43074074074</v>
      </c>
      <c r="EZ79">
        <v>17294.72222222222</v>
      </c>
      <c r="FA79">
        <v>42.125</v>
      </c>
      <c r="FB79">
        <v>42.39796296296296</v>
      </c>
      <c r="FC79">
        <v>41.93699999999999</v>
      </c>
      <c r="FD79">
        <v>41.37959259259259</v>
      </c>
      <c r="FE79">
        <v>42.75</v>
      </c>
      <c r="FF79">
        <v>1955.082222222222</v>
      </c>
      <c r="FG79">
        <v>39.9</v>
      </c>
      <c r="FH79">
        <v>0</v>
      </c>
      <c r="FI79">
        <v>1759247231.2</v>
      </c>
      <c r="FJ79">
        <v>0</v>
      </c>
      <c r="FK79">
        <v>205.0372307692308</v>
      </c>
      <c r="FL79">
        <v>-0.1579487082420151</v>
      </c>
      <c r="FM79">
        <v>-10.96239318660687</v>
      </c>
      <c r="FN79">
        <v>4287.353461538461</v>
      </c>
      <c r="FO79">
        <v>15</v>
      </c>
      <c r="FP79">
        <v>0</v>
      </c>
      <c r="FQ79" t="s">
        <v>439</v>
      </c>
      <c r="FR79">
        <v>1747148579.5</v>
      </c>
      <c r="FS79">
        <v>1747148584.5</v>
      </c>
      <c r="FT79">
        <v>0</v>
      </c>
      <c r="FU79">
        <v>0.162</v>
      </c>
      <c r="FV79">
        <v>-0.001</v>
      </c>
      <c r="FW79">
        <v>0.139</v>
      </c>
      <c r="FX79">
        <v>0.058</v>
      </c>
      <c r="FY79">
        <v>420</v>
      </c>
      <c r="FZ79">
        <v>16</v>
      </c>
      <c r="GA79">
        <v>0.19</v>
      </c>
      <c r="GB79">
        <v>0.02</v>
      </c>
      <c r="GC79">
        <v>-30.9427375</v>
      </c>
      <c r="GD79">
        <v>-1.131146341463304</v>
      </c>
      <c r="GE79">
        <v>0.1413920130125815</v>
      </c>
      <c r="GF79">
        <v>0</v>
      </c>
      <c r="GG79">
        <v>205.0280294117647</v>
      </c>
      <c r="GH79">
        <v>-0.04178762483447025</v>
      </c>
      <c r="GI79">
        <v>0.1776926436449636</v>
      </c>
      <c r="GJ79">
        <v>1</v>
      </c>
      <c r="GK79">
        <v>0.7241464000000001</v>
      </c>
      <c r="GL79">
        <v>-0.01190787242026183</v>
      </c>
      <c r="GM79">
        <v>0.004812376761019435</v>
      </c>
      <c r="GN79">
        <v>1</v>
      </c>
      <c r="GO79">
        <v>2</v>
      </c>
      <c r="GP79">
        <v>3</v>
      </c>
      <c r="GQ79" t="s">
        <v>446</v>
      </c>
      <c r="GR79">
        <v>3.12719</v>
      </c>
      <c r="GS79">
        <v>2.73096</v>
      </c>
      <c r="GT79">
        <v>0.157287</v>
      </c>
      <c r="GU79">
        <v>0.161461</v>
      </c>
      <c r="GV79">
        <v>0.102572</v>
      </c>
      <c r="GW79">
        <v>0.10082</v>
      </c>
      <c r="GX79">
        <v>25215.7</v>
      </c>
      <c r="GY79">
        <v>24367.7</v>
      </c>
      <c r="GZ79">
        <v>30467.1</v>
      </c>
      <c r="HA79">
        <v>29318.6</v>
      </c>
      <c r="HB79">
        <v>37742.9</v>
      </c>
      <c r="HC79">
        <v>34683.4</v>
      </c>
      <c r="HD79">
        <v>46610.3</v>
      </c>
      <c r="HE79">
        <v>43555.7</v>
      </c>
      <c r="HF79">
        <v>1.81338</v>
      </c>
      <c r="HG79">
        <v>1.83648</v>
      </c>
      <c r="HH79">
        <v>0.10483</v>
      </c>
      <c r="HI79">
        <v>0</v>
      </c>
      <c r="HJ79">
        <v>28.2907</v>
      </c>
      <c r="HK79">
        <v>999.9</v>
      </c>
      <c r="HL79">
        <v>56.6</v>
      </c>
      <c r="HM79">
        <v>30.5</v>
      </c>
      <c r="HN79">
        <v>27.2935</v>
      </c>
      <c r="HO79">
        <v>62.8174</v>
      </c>
      <c r="HP79">
        <v>17.0353</v>
      </c>
      <c r="HQ79">
        <v>1</v>
      </c>
      <c r="HR79">
        <v>0.204444</v>
      </c>
      <c r="HS79">
        <v>0.40707</v>
      </c>
      <c r="HT79">
        <v>20.2005</v>
      </c>
      <c r="HU79">
        <v>5.22762</v>
      </c>
      <c r="HV79">
        <v>11.974</v>
      </c>
      <c r="HW79">
        <v>4.96855</v>
      </c>
      <c r="HX79">
        <v>3.28945</v>
      </c>
      <c r="HY79">
        <v>9999</v>
      </c>
      <c r="HZ79">
        <v>9999</v>
      </c>
      <c r="IA79">
        <v>9999</v>
      </c>
      <c r="IB79">
        <v>17.5</v>
      </c>
      <c r="IC79">
        <v>4.97289</v>
      </c>
      <c r="ID79">
        <v>1.87717</v>
      </c>
      <c r="IE79">
        <v>1.87531</v>
      </c>
      <c r="IF79">
        <v>1.87807</v>
      </c>
      <c r="IG79">
        <v>1.87484</v>
      </c>
      <c r="IH79">
        <v>1.87839</v>
      </c>
      <c r="II79">
        <v>1.87548</v>
      </c>
      <c r="IJ79">
        <v>1.87668</v>
      </c>
      <c r="IK79">
        <v>0</v>
      </c>
      <c r="IL79">
        <v>0</v>
      </c>
      <c r="IM79">
        <v>0</v>
      </c>
      <c r="IN79">
        <v>0</v>
      </c>
      <c r="IO79" t="s">
        <v>441</v>
      </c>
      <c r="IP79" t="s">
        <v>442</v>
      </c>
      <c r="IQ79" t="s">
        <v>443</v>
      </c>
      <c r="IR79" t="s">
        <v>443</v>
      </c>
      <c r="IS79" t="s">
        <v>443</v>
      </c>
      <c r="IT79" t="s">
        <v>443</v>
      </c>
      <c r="IU79">
        <v>0</v>
      </c>
      <c r="IV79">
        <v>100</v>
      </c>
      <c r="IW79">
        <v>100</v>
      </c>
      <c r="IX79">
        <v>0.89</v>
      </c>
      <c r="IY79">
        <v>0.2109</v>
      </c>
      <c r="IZ79">
        <v>-0.1222274518627452</v>
      </c>
      <c r="JA79">
        <v>0.001328938755811441</v>
      </c>
      <c r="JB79">
        <v>-5.633165956792918E-07</v>
      </c>
      <c r="JC79">
        <v>2.510553891376428E-10</v>
      </c>
      <c r="JD79">
        <v>-0.04678033270444259</v>
      </c>
      <c r="JE79">
        <v>-0.0009625096320519332</v>
      </c>
      <c r="JF79">
        <v>0.0006953178313022573</v>
      </c>
      <c r="JG79">
        <v>-5.973937232829655E-06</v>
      </c>
      <c r="JH79">
        <v>1</v>
      </c>
      <c r="JI79">
        <v>2112</v>
      </c>
      <c r="JJ79">
        <v>1</v>
      </c>
      <c r="JK79">
        <v>26</v>
      </c>
      <c r="JL79">
        <v>201644</v>
      </c>
      <c r="JM79">
        <v>201643.9</v>
      </c>
      <c r="JN79">
        <v>2.29492</v>
      </c>
      <c r="JO79">
        <v>2.5293</v>
      </c>
      <c r="JP79">
        <v>1.39893</v>
      </c>
      <c r="JQ79">
        <v>2.33154</v>
      </c>
      <c r="JR79">
        <v>1.44897</v>
      </c>
      <c r="JS79">
        <v>2.6123</v>
      </c>
      <c r="JT79">
        <v>36.9794</v>
      </c>
      <c r="JU79">
        <v>23.9912</v>
      </c>
      <c r="JV79">
        <v>18</v>
      </c>
      <c r="JW79">
        <v>477.262</v>
      </c>
      <c r="JX79">
        <v>461.494</v>
      </c>
      <c r="JY79">
        <v>27.0369</v>
      </c>
      <c r="JZ79">
        <v>29.831</v>
      </c>
      <c r="KA79">
        <v>30</v>
      </c>
      <c r="KB79">
        <v>29.5097</v>
      </c>
      <c r="KC79">
        <v>29.5693</v>
      </c>
      <c r="KD79">
        <v>45.9413</v>
      </c>
      <c r="KE79">
        <v>29.5158</v>
      </c>
      <c r="KF79">
        <v>64.4627</v>
      </c>
      <c r="KG79">
        <v>27.0373</v>
      </c>
      <c r="KH79">
        <v>1054.83</v>
      </c>
      <c r="KI79">
        <v>21.7465</v>
      </c>
      <c r="KJ79">
        <v>100.726</v>
      </c>
      <c r="KK79">
        <v>100.195</v>
      </c>
    </row>
    <row r="80" spans="1:297">
      <c r="A80">
        <v>64</v>
      </c>
      <c r="B80">
        <v>1759247222</v>
      </c>
      <c r="C80">
        <v>406.4000000953674</v>
      </c>
      <c r="D80" t="s">
        <v>571</v>
      </c>
      <c r="E80" t="s">
        <v>572</v>
      </c>
      <c r="F80">
        <v>5</v>
      </c>
      <c r="G80" t="s">
        <v>435</v>
      </c>
      <c r="H80" t="s">
        <v>436</v>
      </c>
      <c r="I80">
        <v>1759247214.214286</v>
      </c>
      <c r="J80">
        <f>(K80)/1000</f>
        <v>0</v>
      </c>
      <c r="K80">
        <f>IF(DP80, AN80, AH80)</f>
        <v>0</v>
      </c>
      <c r="L80">
        <f>IF(DP80, AI80, AG80)</f>
        <v>0</v>
      </c>
      <c r="M80">
        <f>DR80 - IF(AU80&gt;1, L80*DL80*100.0/(AW80), 0)</f>
        <v>0</v>
      </c>
      <c r="N80">
        <f>((T80-J80/2)*M80-L80)/(T80+J80/2)</f>
        <v>0</v>
      </c>
      <c r="O80">
        <f>N80*(DY80+DZ80)/1000.0</f>
        <v>0</v>
      </c>
      <c r="P80">
        <f>(DR80 - IF(AU80&gt;1, L80*DL80*100.0/(AW80), 0))*(DY80+DZ80)/1000.0</f>
        <v>0</v>
      </c>
      <c r="Q80">
        <f>2.0/((1/S80-1/R80)+SIGN(S80)*SQRT((1/S80-1/R80)*(1/S80-1/R80) + 4*DM80/((DM80+1)*(DM80+1))*(2*1/S80*1/R80-1/R80*1/R80)))</f>
        <v>0</v>
      </c>
      <c r="R80">
        <f>IF(LEFT(DN80,1)&lt;&gt;"0",IF(LEFT(DN80,1)="1",3.0,DO80),$D$5+$E$5*(EF80*DY80/($K$5*1000))+$F$5*(EF80*DY80/($K$5*1000))*MAX(MIN(DL80,$J$5),$I$5)*MAX(MIN(DL80,$J$5),$I$5)+$G$5*MAX(MIN(DL80,$J$5),$I$5)*(EF80*DY80/($K$5*1000))+$H$5*(EF80*DY80/($K$5*1000))*(EF80*DY80/($K$5*1000)))</f>
        <v>0</v>
      </c>
      <c r="S80">
        <f>J80*(1000-(1000*0.61365*exp(17.502*W80/(240.97+W80))/(DY80+DZ80)+DT80)/2)/(1000*0.61365*exp(17.502*W80/(240.97+W80))/(DY80+DZ80)-DT80)</f>
        <v>0</v>
      </c>
      <c r="T80">
        <f>1/((DM80+1)/(Q80/1.6)+1/(R80/1.37)) + DM80/((DM80+1)/(Q80/1.6) + DM80/(R80/1.37))</f>
        <v>0</v>
      </c>
      <c r="U80">
        <f>(DH80*DK80)</f>
        <v>0</v>
      </c>
      <c r="V80">
        <f>(EA80+(U80+2*0.95*5.67E-8*(((EA80+$B$7)+273)^4-(EA80+273)^4)-44100*J80)/(1.84*29.3*R80+8*0.95*5.67E-8*(EA80+273)^3))</f>
        <v>0</v>
      </c>
      <c r="W80">
        <f>($C$7*EB80+$D$7*EC80+$E$7*V80)</f>
        <v>0</v>
      </c>
      <c r="X80">
        <f>0.61365*exp(17.502*W80/(240.97+W80))</f>
        <v>0</v>
      </c>
      <c r="Y80">
        <f>(Z80/AA80*100)</f>
        <v>0</v>
      </c>
      <c r="Z80">
        <f>DT80*(DY80+DZ80)/1000</f>
        <v>0</v>
      </c>
      <c r="AA80">
        <f>0.61365*exp(17.502*EA80/(240.97+EA80))</f>
        <v>0</v>
      </c>
      <c r="AB80">
        <f>(X80-DT80*(DY80+DZ80)/1000)</f>
        <v>0</v>
      </c>
      <c r="AC80">
        <f>(-J80*44100)</f>
        <v>0</v>
      </c>
      <c r="AD80">
        <f>2*29.3*R80*0.92*(EA80-W80)</f>
        <v>0</v>
      </c>
      <c r="AE80">
        <f>2*0.95*5.67E-8*(((EA80+$B$7)+273)^4-(W80+273)^4)</f>
        <v>0</v>
      </c>
      <c r="AF80">
        <f>U80+AE80+AC80+AD80</f>
        <v>0</v>
      </c>
      <c r="AG80">
        <f>DX80*AU80*(DS80-DR80*(1000-AU80*DU80)/(1000-AU80*DT80))/(100*DL80)</f>
        <v>0</v>
      </c>
      <c r="AH80">
        <f>1000*DX80*AU80*(DT80-DU80)/(100*DL80*(1000-AU80*DT80))</f>
        <v>0</v>
      </c>
      <c r="AI80">
        <f>(AJ80 - AK80 - DY80*1E3/(8.314*(EA80+273.15)) * AM80/DX80 * AL80) * DX80/(100*DL80) * (1000 - DU80)/1000</f>
        <v>0</v>
      </c>
      <c r="AJ80">
        <v>1065.554904391712</v>
      </c>
      <c r="AK80">
        <v>1043.512363636363</v>
      </c>
      <c r="AL80">
        <v>3.394124757002342</v>
      </c>
      <c r="AM80">
        <v>65.48348601443384</v>
      </c>
      <c r="AN80">
        <f>(AP80 - AO80 + DY80*1E3/(8.314*(EA80+273.15)) * AR80/DX80 * AQ80) * DX80/(100*DL80) * 1000/(1000 - AP80)</f>
        <v>0</v>
      </c>
      <c r="AO80">
        <v>21.77582994076435</v>
      </c>
      <c r="AP80">
        <v>22.49247454545454</v>
      </c>
      <c r="AQ80">
        <v>-2.025328598303924E-06</v>
      </c>
      <c r="AR80">
        <v>121.2419949412862</v>
      </c>
      <c r="AS80">
        <v>4</v>
      </c>
      <c r="AT80">
        <v>1</v>
      </c>
      <c r="AU80">
        <f>IF(AS80*$H$13&gt;=AW80,1.0,(AW80/(AW80-AS80*$H$13)))</f>
        <v>0</v>
      </c>
      <c r="AV80">
        <f>(AU80-1)*100</f>
        <v>0</v>
      </c>
      <c r="AW80">
        <f>MAX(0,($B$13+$C$13*EF80)/(1+$D$13*EF80)*DY80/(EA80+273)*$E$13)</f>
        <v>0</v>
      </c>
      <c r="AX80" t="s">
        <v>437</v>
      </c>
      <c r="AY80" t="s">
        <v>437</v>
      </c>
      <c r="AZ80">
        <v>0</v>
      </c>
      <c r="BA80">
        <v>0</v>
      </c>
      <c r="BB80">
        <f>1-AZ80/BA80</f>
        <v>0</v>
      </c>
      <c r="BC80">
        <v>0</v>
      </c>
      <c r="BD80" t="s">
        <v>437</v>
      </c>
      <c r="BE80" t="s">
        <v>437</v>
      </c>
      <c r="BF80">
        <v>0</v>
      </c>
      <c r="BG80">
        <v>0</v>
      </c>
      <c r="BH80">
        <f>1-BF80/BG80</f>
        <v>0</v>
      </c>
      <c r="BI80">
        <v>0.5</v>
      </c>
      <c r="BJ80">
        <f>DI80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437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DH80">
        <f>$B$11*EG80+$C$11*EH80+$F$11*ES80*(1-EV80)</f>
        <v>0</v>
      </c>
      <c r="DI80">
        <f>DH80*DJ80</f>
        <v>0</v>
      </c>
      <c r="DJ80">
        <f>($B$11*$D$9+$C$11*$D$9+$F$11*((FF80+EX80)/MAX(FF80+EX80+FG80, 0.1)*$I$9+FG80/MAX(FF80+EX80+FG80, 0.1)*$J$9))/($B$11+$C$11+$F$11)</f>
        <v>0</v>
      </c>
      <c r="DK80">
        <f>($B$11*$K$9+$C$11*$K$9+$F$11*((FF80+EX80)/MAX(FF80+EX80+FG80, 0.1)*$P$9+FG80/MAX(FF80+EX80+FG80, 0.1)*$Q$9))/($B$11+$C$11+$F$11)</f>
        <v>0</v>
      </c>
      <c r="DL80">
        <v>1.91</v>
      </c>
      <c r="DM80">
        <v>0.5</v>
      </c>
      <c r="DN80" t="s">
        <v>438</v>
      </c>
      <c r="DO80">
        <v>2</v>
      </c>
      <c r="DP80" t="b">
        <v>1</v>
      </c>
      <c r="DQ80">
        <v>1759247214.214286</v>
      </c>
      <c r="DR80">
        <v>995.7287142857143</v>
      </c>
      <c r="DS80">
        <v>1026.714285714286</v>
      </c>
      <c r="DT80">
        <v>22.49336428571428</v>
      </c>
      <c r="DU80">
        <v>21.77325714285714</v>
      </c>
      <c r="DV80">
        <v>994.8393571428571</v>
      </c>
      <c r="DW80">
        <v>22.28244642857143</v>
      </c>
      <c r="DX80">
        <v>499.9907142857143</v>
      </c>
      <c r="DY80">
        <v>90.92619642857143</v>
      </c>
      <c r="DZ80">
        <v>0.05343490714285715</v>
      </c>
      <c r="EA80">
        <v>29.27965</v>
      </c>
      <c r="EB80">
        <v>30.00069285714286</v>
      </c>
      <c r="EC80">
        <v>999.9000000000002</v>
      </c>
      <c r="ED80">
        <v>0</v>
      </c>
      <c r="EE80">
        <v>0</v>
      </c>
      <c r="EF80">
        <v>9997.829285714286</v>
      </c>
      <c r="EG80">
        <v>0</v>
      </c>
      <c r="EH80">
        <v>12.20087142857143</v>
      </c>
      <c r="EI80">
        <v>-30.98575</v>
      </c>
      <c r="EJ80">
        <v>1018.641142857143</v>
      </c>
      <c r="EK80">
        <v>1049.567142857143</v>
      </c>
      <c r="EL80">
        <v>0.7201047142857143</v>
      </c>
      <c r="EM80">
        <v>1026.714285714286</v>
      </c>
      <c r="EN80">
        <v>21.77325714285714</v>
      </c>
      <c r="EO80">
        <v>2.045236071428572</v>
      </c>
      <c r="EP80">
        <v>1.979759642857143</v>
      </c>
      <c r="EQ80">
        <v>17.79896071428572</v>
      </c>
      <c r="ER80">
        <v>17.28337142857143</v>
      </c>
      <c r="ES80">
        <v>1999.985</v>
      </c>
      <c r="ET80">
        <v>0.9799999999999999</v>
      </c>
      <c r="EU80">
        <v>0.01999982142857143</v>
      </c>
      <c r="EV80">
        <v>0</v>
      </c>
      <c r="EW80">
        <v>204.9838214285714</v>
      </c>
      <c r="EX80">
        <v>5.000560000000001</v>
      </c>
      <c r="EY80">
        <v>4286.655357142857</v>
      </c>
      <c r="EZ80">
        <v>17294.75357142857</v>
      </c>
      <c r="FA80">
        <v>42.125</v>
      </c>
      <c r="FB80">
        <v>42.38164285714286</v>
      </c>
      <c r="FC80">
        <v>41.93699999999999</v>
      </c>
      <c r="FD80">
        <v>41.37942857142857</v>
      </c>
      <c r="FE80">
        <v>42.75</v>
      </c>
      <c r="FF80">
        <v>1955.085</v>
      </c>
      <c r="FG80">
        <v>39.9</v>
      </c>
      <c r="FH80">
        <v>0</v>
      </c>
      <c r="FI80">
        <v>1759247236</v>
      </c>
      <c r="FJ80">
        <v>0</v>
      </c>
      <c r="FK80">
        <v>204.9981153846154</v>
      </c>
      <c r="FL80">
        <v>-0.4983589610930455</v>
      </c>
      <c r="FM80">
        <v>-9.084444440823894</v>
      </c>
      <c r="FN80">
        <v>4286.591538461538</v>
      </c>
      <c r="FO80">
        <v>15</v>
      </c>
      <c r="FP80">
        <v>0</v>
      </c>
      <c r="FQ80" t="s">
        <v>439</v>
      </c>
      <c r="FR80">
        <v>1747148579.5</v>
      </c>
      <c r="FS80">
        <v>1747148584.5</v>
      </c>
      <c r="FT80">
        <v>0</v>
      </c>
      <c r="FU80">
        <v>0.162</v>
      </c>
      <c r="FV80">
        <v>-0.001</v>
      </c>
      <c r="FW80">
        <v>0.139</v>
      </c>
      <c r="FX80">
        <v>0.058</v>
      </c>
      <c r="FY80">
        <v>420</v>
      </c>
      <c r="FZ80">
        <v>16</v>
      </c>
      <c r="GA80">
        <v>0.19</v>
      </c>
      <c r="GB80">
        <v>0.02</v>
      </c>
      <c r="GC80">
        <v>-30.9858425</v>
      </c>
      <c r="GD80">
        <v>-0.13901876172598</v>
      </c>
      <c r="GE80">
        <v>0.1111008638299</v>
      </c>
      <c r="GF80">
        <v>1</v>
      </c>
      <c r="GG80">
        <v>205.0065588235294</v>
      </c>
      <c r="GH80">
        <v>-0.4519022088301027</v>
      </c>
      <c r="GI80">
        <v>0.1720044785970401</v>
      </c>
      <c r="GJ80">
        <v>1</v>
      </c>
      <c r="GK80">
        <v>0.7227297500000001</v>
      </c>
      <c r="GL80">
        <v>-0.05450699437148396</v>
      </c>
      <c r="GM80">
        <v>0.005467258726958136</v>
      </c>
      <c r="GN80">
        <v>1</v>
      </c>
      <c r="GO80">
        <v>3</v>
      </c>
      <c r="GP80">
        <v>3</v>
      </c>
      <c r="GQ80" t="s">
        <v>440</v>
      </c>
      <c r="GR80">
        <v>3.1269</v>
      </c>
      <c r="GS80">
        <v>2.73166</v>
      </c>
      <c r="GT80">
        <v>0.158937</v>
      </c>
      <c r="GU80">
        <v>0.163112</v>
      </c>
      <c r="GV80">
        <v>0.102574</v>
      </c>
      <c r="GW80">
        <v>0.100828</v>
      </c>
      <c r="GX80">
        <v>25166.7</v>
      </c>
      <c r="GY80">
        <v>24319.6</v>
      </c>
      <c r="GZ80">
        <v>30467.5</v>
      </c>
      <c r="HA80">
        <v>29318.5</v>
      </c>
      <c r="HB80">
        <v>37743.3</v>
      </c>
      <c r="HC80">
        <v>34683.4</v>
      </c>
      <c r="HD80">
        <v>46610.6</v>
      </c>
      <c r="HE80">
        <v>43556</v>
      </c>
      <c r="HF80">
        <v>1.81288</v>
      </c>
      <c r="HG80">
        <v>1.83703</v>
      </c>
      <c r="HH80">
        <v>0.104405</v>
      </c>
      <c r="HI80">
        <v>0</v>
      </c>
      <c r="HJ80">
        <v>28.2907</v>
      </c>
      <c r="HK80">
        <v>999.9</v>
      </c>
      <c r="HL80">
        <v>56.5</v>
      </c>
      <c r="HM80">
        <v>30.5</v>
      </c>
      <c r="HN80">
        <v>27.2453</v>
      </c>
      <c r="HO80">
        <v>63.1574</v>
      </c>
      <c r="HP80">
        <v>16.9551</v>
      </c>
      <c r="HQ80">
        <v>1</v>
      </c>
      <c r="HR80">
        <v>0.204329</v>
      </c>
      <c r="HS80">
        <v>0.382339</v>
      </c>
      <c r="HT80">
        <v>20.2005</v>
      </c>
      <c r="HU80">
        <v>5.22762</v>
      </c>
      <c r="HV80">
        <v>11.974</v>
      </c>
      <c r="HW80">
        <v>4.96955</v>
      </c>
      <c r="HX80">
        <v>3.28948</v>
      </c>
      <c r="HY80">
        <v>9999</v>
      </c>
      <c r="HZ80">
        <v>9999</v>
      </c>
      <c r="IA80">
        <v>9999</v>
      </c>
      <c r="IB80">
        <v>17.5</v>
      </c>
      <c r="IC80">
        <v>4.9729</v>
      </c>
      <c r="ID80">
        <v>1.8772</v>
      </c>
      <c r="IE80">
        <v>1.87531</v>
      </c>
      <c r="IF80">
        <v>1.87808</v>
      </c>
      <c r="IG80">
        <v>1.87483</v>
      </c>
      <c r="IH80">
        <v>1.8784</v>
      </c>
      <c r="II80">
        <v>1.87548</v>
      </c>
      <c r="IJ80">
        <v>1.87668</v>
      </c>
      <c r="IK80">
        <v>0</v>
      </c>
      <c r="IL80">
        <v>0</v>
      </c>
      <c r="IM80">
        <v>0</v>
      </c>
      <c r="IN80">
        <v>0</v>
      </c>
      <c r="IO80" t="s">
        <v>441</v>
      </c>
      <c r="IP80" t="s">
        <v>442</v>
      </c>
      <c r="IQ80" t="s">
        <v>443</v>
      </c>
      <c r="IR80" t="s">
        <v>443</v>
      </c>
      <c r="IS80" t="s">
        <v>443</v>
      </c>
      <c r="IT80" t="s">
        <v>443</v>
      </c>
      <c r="IU80">
        <v>0</v>
      </c>
      <c r="IV80">
        <v>100</v>
      </c>
      <c r="IW80">
        <v>100</v>
      </c>
      <c r="IX80">
        <v>0.91</v>
      </c>
      <c r="IY80">
        <v>0.2108</v>
      </c>
      <c r="IZ80">
        <v>-0.1222274518627452</v>
      </c>
      <c r="JA80">
        <v>0.001328938755811441</v>
      </c>
      <c r="JB80">
        <v>-5.633165956792918E-07</v>
      </c>
      <c r="JC80">
        <v>2.510553891376428E-10</v>
      </c>
      <c r="JD80">
        <v>-0.04678033270444259</v>
      </c>
      <c r="JE80">
        <v>-0.0009625096320519332</v>
      </c>
      <c r="JF80">
        <v>0.0006953178313022573</v>
      </c>
      <c r="JG80">
        <v>-5.973937232829655E-06</v>
      </c>
      <c r="JH80">
        <v>1</v>
      </c>
      <c r="JI80">
        <v>2112</v>
      </c>
      <c r="JJ80">
        <v>1</v>
      </c>
      <c r="JK80">
        <v>26</v>
      </c>
      <c r="JL80">
        <v>201644</v>
      </c>
      <c r="JM80">
        <v>201644</v>
      </c>
      <c r="JN80">
        <v>2.32056</v>
      </c>
      <c r="JO80">
        <v>2.53662</v>
      </c>
      <c r="JP80">
        <v>1.39893</v>
      </c>
      <c r="JQ80">
        <v>2.33154</v>
      </c>
      <c r="JR80">
        <v>1.44897</v>
      </c>
      <c r="JS80">
        <v>2.54272</v>
      </c>
      <c r="JT80">
        <v>36.9794</v>
      </c>
      <c r="JU80">
        <v>23.9737</v>
      </c>
      <c r="JV80">
        <v>18</v>
      </c>
      <c r="JW80">
        <v>476.976</v>
      </c>
      <c r="JX80">
        <v>461.85</v>
      </c>
      <c r="JY80">
        <v>27.0335</v>
      </c>
      <c r="JZ80">
        <v>29.8302</v>
      </c>
      <c r="KA80">
        <v>30</v>
      </c>
      <c r="KB80">
        <v>29.5079</v>
      </c>
      <c r="KC80">
        <v>29.5693</v>
      </c>
      <c r="KD80">
        <v>46.5657</v>
      </c>
      <c r="KE80">
        <v>29.5158</v>
      </c>
      <c r="KF80">
        <v>64.4627</v>
      </c>
      <c r="KG80">
        <v>27.0542</v>
      </c>
      <c r="KH80">
        <v>1074.91</v>
      </c>
      <c r="KI80">
        <v>21.7465</v>
      </c>
      <c r="KJ80">
        <v>100.727</v>
      </c>
      <c r="KK80">
        <v>100.195</v>
      </c>
    </row>
    <row r="81" spans="1:297">
      <c r="A81">
        <v>65</v>
      </c>
      <c r="B81">
        <v>1759247227</v>
      </c>
      <c r="C81">
        <v>411.4000000953674</v>
      </c>
      <c r="D81" t="s">
        <v>573</v>
      </c>
      <c r="E81" t="s">
        <v>574</v>
      </c>
      <c r="F81">
        <v>5</v>
      </c>
      <c r="G81" t="s">
        <v>435</v>
      </c>
      <c r="H81" t="s">
        <v>436</v>
      </c>
      <c r="I81">
        <v>1759247219.5</v>
      </c>
      <c r="J81">
        <f>(K81)/1000</f>
        <v>0</v>
      </c>
      <c r="K81">
        <f>IF(DP81, AN81, AH81)</f>
        <v>0</v>
      </c>
      <c r="L81">
        <f>IF(DP81, AI81, AG81)</f>
        <v>0</v>
      </c>
      <c r="M81">
        <f>DR81 - IF(AU81&gt;1, L81*DL81*100.0/(AW81), 0)</f>
        <v>0</v>
      </c>
      <c r="N81">
        <f>((T81-J81/2)*M81-L81)/(T81+J81/2)</f>
        <v>0</v>
      </c>
      <c r="O81">
        <f>N81*(DY81+DZ81)/1000.0</f>
        <v>0</v>
      </c>
      <c r="P81">
        <f>(DR81 - IF(AU81&gt;1, L81*DL81*100.0/(AW81), 0))*(DY81+DZ81)/1000.0</f>
        <v>0</v>
      </c>
      <c r="Q81">
        <f>2.0/((1/S81-1/R81)+SIGN(S81)*SQRT((1/S81-1/R81)*(1/S81-1/R81) + 4*DM81/((DM81+1)*(DM81+1))*(2*1/S81*1/R81-1/R81*1/R81)))</f>
        <v>0</v>
      </c>
      <c r="R81">
        <f>IF(LEFT(DN81,1)&lt;&gt;"0",IF(LEFT(DN81,1)="1",3.0,DO81),$D$5+$E$5*(EF81*DY81/($K$5*1000))+$F$5*(EF81*DY81/($K$5*1000))*MAX(MIN(DL81,$J$5),$I$5)*MAX(MIN(DL81,$J$5),$I$5)+$G$5*MAX(MIN(DL81,$J$5),$I$5)*(EF81*DY81/($K$5*1000))+$H$5*(EF81*DY81/($K$5*1000))*(EF81*DY81/($K$5*1000)))</f>
        <v>0</v>
      </c>
      <c r="S81">
        <f>J81*(1000-(1000*0.61365*exp(17.502*W81/(240.97+W81))/(DY81+DZ81)+DT81)/2)/(1000*0.61365*exp(17.502*W81/(240.97+W81))/(DY81+DZ81)-DT81)</f>
        <v>0</v>
      </c>
      <c r="T81">
        <f>1/((DM81+1)/(Q81/1.6)+1/(R81/1.37)) + DM81/((DM81+1)/(Q81/1.6) + DM81/(R81/1.37))</f>
        <v>0</v>
      </c>
      <c r="U81">
        <f>(DH81*DK81)</f>
        <v>0</v>
      </c>
      <c r="V81">
        <f>(EA81+(U81+2*0.95*5.67E-8*(((EA81+$B$7)+273)^4-(EA81+273)^4)-44100*J81)/(1.84*29.3*R81+8*0.95*5.67E-8*(EA81+273)^3))</f>
        <v>0</v>
      </c>
      <c r="W81">
        <f>($C$7*EB81+$D$7*EC81+$E$7*V81)</f>
        <v>0</v>
      </c>
      <c r="X81">
        <f>0.61365*exp(17.502*W81/(240.97+W81))</f>
        <v>0</v>
      </c>
      <c r="Y81">
        <f>(Z81/AA81*100)</f>
        <v>0</v>
      </c>
      <c r="Z81">
        <f>DT81*(DY81+DZ81)/1000</f>
        <v>0</v>
      </c>
      <c r="AA81">
        <f>0.61365*exp(17.502*EA81/(240.97+EA81))</f>
        <v>0</v>
      </c>
      <c r="AB81">
        <f>(X81-DT81*(DY81+DZ81)/1000)</f>
        <v>0</v>
      </c>
      <c r="AC81">
        <f>(-J81*44100)</f>
        <v>0</v>
      </c>
      <c r="AD81">
        <f>2*29.3*R81*0.92*(EA81-W81)</f>
        <v>0</v>
      </c>
      <c r="AE81">
        <f>2*0.95*5.67E-8*(((EA81+$B$7)+273)^4-(W81+273)^4)</f>
        <v>0</v>
      </c>
      <c r="AF81">
        <f>U81+AE81+AC81+AD81</f>
        <v>0</v>
      </c>
      <c r="AG81">
        <f>DX81*AU81*(DS81-DR81*(1000-AU81*DU81)/(1000-AU81*DT81))/(100*DL81)</f>
        <v>0</v>
      </c>
      <c r="AH81">
        <f>1000*DX81*AU81*(DT81-DU81)/(100*DL81*(1000-AU81*DT81))</f>
        <v>0</v>
      </c>
      <c r="AI81">
        <f>(AJ81 - AK81 - DY81*1E3/(8.314*(EA81+273.15)) * AM81/DX81 * AL81) * DX81/(100*DL81) * (1000 - DU81)/1000</f>
        <v>0</v>
      </c>
      <c r="AJ81">
        <v>1082.933617054576</v>
      </c>
      <c r="AK81">
        <v>1060.741515151515</v>
      </c>
      <c r="AL81">
        <v>3.457272330408957</v>
      </c>
      <c r="AM81">
        <v>65.48348601443384</v>
      </c>
      <c r="AN81">
        <f>(AP81 - AO81 + DY81*1E3/(8.314*(EA81+273.15)) * AR81/DX81 * AQ81) * DX81/(100*DL81) * 1000/(1000 - AP81)</f>
        <v>0</v>
      </c>
      <c r="AO81">
        <v>21.7807298238165</v>
      </c>
      <c r="AP81">
        <v>22.49290969696969</v>
      </c>
      <c r="AQ81">
        <v>5.996628281289124E-06</v>
      </c>
      <c r="AR81">
        <v>121.2419949412862</v>
      </c>
      <c r="AS81">
        <v>4</v>
      </c>
      <c r="AT81">
        <v>1</v>
      </c>
      <c r="AU81">
        <f>IF(AS81*$H$13&gt;=AW81,1.0,(AW81/(AW81-AS81*$H$13)))</f>
        <v>0</v>
      </c>
      <c r="AV81">
        <f>(AU81-1)*100</f>
        <v>0</v>
      </c>
      <c r="AW81">
        <f>MAX(0,($B$13+$C$13*EF81)/(1+$D$13*EF81)*DY81/(EA81+273)*$E$13)</f>
        <v>0</v>
      </c>
      <c r="AX81" t="s">
        <v>437</v>
      </c>
      <c r="AY81" t="s">
        <v>437</v>
      </c>
      <c r="AZ81">
        <v>0</v>
      </c>
      <c r="BA81">
        <v>0</v>
      </c>
      <c r="BB81">
        <f>1-AZ81/BA81</f>
        <v>0</v>
      </c>
      <c r="BC81">
        <v>0</v>
      </c>
      <c r="BD81" t="s">
        <v>437</v>
      </c>
      <c r="BE81" t="s">
        <v>437</v>
      </c>
      <c r="BF81">
        <v>0</v>
      </c>
      <c r="BG81">
        <v>0</v>
      </c>
      <c r="BH81">
        <f>1-BF81/BG81</f>
        <v>0</v>
      </c>
      <c r="BI81">
        <v>0.5</v>
      </c>
      <c r="BJ81">
        <f>DI81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437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DH81">
        <f>$B$11*EG81+$C$11*EH81+$F$11*ES81*(1-EV81)</f>
        <v>0</v>
      </c>
      <c r="DI81">
        <f>DH81*DJ81</f>
        <v>0</v>
      </c>
      <c r="DJ81">
        <f>($B$11*$D$9+$C$11*$D$9+$F$11*((FF81+EX81)/MAX(FF81+EX81+FG81, 0.1)*$I$9+FG81/MAX(FF81+EX81+FG81, 0.1)*$J$9))/($B$11+$C$11+$F$11)</f>
        <v>0</v>
      </c>
      <c r="DK81">
        <f>($B$11*$K$9+$C$11*$K$9+$F$11*((FF81+EX81)/MAX(FF81+EX81+FG81, 0.1)*$P$9+FG81/MAX(FF81+EX81+FG81, 0.1)*$Q$9))/($B$11+$C$11+$F$11)</f>
        <v>0</v>
      </c>
      <c r="DL81">
        <v>1.91</v>
      </c>
      <c r="DM81">
        <v>0.5</v>
      </c>
      <c r="DN81" t="s">
        <v>438</v>
      </c>
      <c r="DO81">
        <v>2</v>
      </c>
      <c r="DP81" t="b">
        <v>1</v>
      </c>
      <c r="DQ81">
        <v>1759247219.5</v>
      </c>
      <c r="DR81">
        <v>1013.401666666667</v>
      </c>
      <c r="DS81">
        <v>1044.487777777778</v>
      </c>
      <c r="DT81">
        <v>22.49247407407407</v>
      </c>
      <c r="DU81">
        <v>21.77627777777777</v>
      </c>
      <c r="DV81">
        <v>1012.495888888889</v>
      </c>
      <c r="DW81">
        <v>22.28158148148148</v>
      </c>
      <c r="DX81">
        <v>500.0552962962963</v>
      </c>
      <c r="DY81">
        <v>90.92656296296296</v>
      </c>
      <c r="DZ81">
        <v>0.0533781925925926</v>
      </c>
      <c r="EA81">
        <v>29.27675185185186</v>
      </c>
      <c r="EB81">
        <v>29.99810740740741</v>
      </c>
      <c r="EC81">
        <v>999.9000000000001</v>
      </c>
      <c r="ED81">
        <v>0</v>
      </c>
      <c r="EE81">
        <v>0</v>
      </c>
      <c r="EF81">
        <v>10016.74</v>
      </c>
      <c r="EG81">
        <v>0</v>
      </c>
      <c r="EH81">
        <v>12.19155185185185</v>
      </c>
      <c r="EI81">
        <v>-31.08595185185185</v>
      </c>
      <c r="EJ81">
        <v>1036.72</v>
      </c>
      <c r="EK81">
        <v>1067.738888888889</v>
      </c>
      <c r="EL81">
        <v>0.7162035185185185</v>
      </c>
      <c r="EM81">
        <v>1044.487777777778</v>
      </c>
      <c r="EN81">
        <v>21.77627777777777</v>
      </c>
      <c r="EO81">
        <v>2.045164074074074</v>
      </c>
      <c r="EP81">
        <v>1.980042592592592</v>
      </c>
      <c r="EQ81">
        <v>17.7984</v>
      </c>
      <c r="ER81">
        <v>17.28563333333333</v>
      </c>
      <c r="ES81">
        <v>1999.998518518518</v>
      </c>
      <c r="ET81">
        <v>0.9800001481481481</v>
      </c>
      <c r="EU81">
        <v>0.01999968148148148</v>
      </c>
      <c r="EV81">
        <v>0</v>
      </c>
      <c r="EW81">
        <v>204.9947037037037</v>
      </c>
      <c r="EX81">
        <v>5.000560000000001</v>
      </c>
      <c r="EY81">
        <v>4286.05</v>
      </c>
      <c r="EZ81">
        <v>17294.87037037037</v>
      </c>
      <c r="FA81">
        <v>42.12033333333333</v>
      </c>
      <c r="FB81">
        <v>42.38188888888889</v>
      </c>
      <c r="FC81">
        <v>41.93699999999999</v>
      </c>
      <c r="FD81">
        <v>41.375</v>
      </c>
      <c r="FE81">
        <v>42.75</v>
      </c>
      <c r="FF81">
        <v>1955.098518518518</v>
      </c>
      <c r="FG81">
        <v>39.9</v>
      </c>
      <c r="FH81">
        <v>0</v>
      </c>
      <c r="FI81">
        <v>1759247240.8</v>
      </c>
      <c r="FJ81">
        <v>0</v>
      </c>
      <c r="FK81">
        <v>204.9957692307692</v>
      </c>
      <c r="FL81">
        <v>-0.290256408718219</v>
      </c>
      <c r="FM81">
        <v>-7.541880345761708</v>
      </c>
      <c r="FN81">
        <v>4286.043076923077</v>
      </c>
      <c r="FO81">
        <v>15</v>
      </c>
      <c r="FP81">
        <v>0</v>
      </c>
      <c r="FQ81" t="s">
        <v>439</v>
      </c>
      <c r="FR81">
        <v>1747148579.5</v>
      </c>
      <c r="FS81">
        <v>1747148584.5</v>
      </c>
      <c r="FT81">
        <v>0</v>
      </c>
      <c r="FU81">
        <v>0.162</v>
      </c>
      <c r="FV81">
        <v>-0.001</v>
      </c>
      <c r="FW81">
        <v>0.139</v>
      </c>
      <c r="FX81">
        <v>0.058</v>
      </c>
      <c r="FY81">
        <v>420</v>
      </c>
      <c r="FZ81">
        <v>16</v>
      </c>
      <c r="GA81">
        <v>0.19</v>
      </c>
      <c r="GB81">
        <v>0.02</v>
      </c>
      <c r="GC81">
        <v>-31.03098292682927</v>
      </c>
      <c r="GD81">
        <v>-0.8112836236934055</v>
      </c>
      <c r="GE81">
        <v>0.1414626381812164</v>
      </c>
      <c r="GF81">
        <v>0</v>
      </c>
      <c r="GG81">
        <v>205.0121176470588</v>
      </c>
      <c r="GH81">
        <v>-0.1452406390983014</v>
      </c>
      <c r="GI81">
        <v>0.162370992176393</v>
      </c>
      <c r="GJ81">
        <v>1</v>
      </c>
      <c r="GK81">
        <v>0.7189365609756097</v>
      </c>
      <c r="GL81">
        <v>-0.04350886411149816</v>
      </c>
      <c r="GM81">
        <v>0.004437073766812489</v>
      </c>
      <c r="GN81">
        <v>1</v>
      </c>
      <c r="GO81">
        <v>2</v>
      </c>
      <c r="GP81">
        <v>3</v>
      </c>
      <c r="GQ81" t="s">
        <v>446</v>
      </c>
      <c r="GR81">
        <v>3.12752</v>
      </c>
      <c r="GS81">
        <v>2.73092</v>
      </c>
      <c r="GT81">
        <v>0.160597</v>
      </c>
      <c r="GU81">
        <v>0.164752</v>
      </c>
      <c r="GV81">
        <v>0.102575</v>
      </c>
      <c r="GW81">
        <v>0.100845</v>
      </c>
      <c r="GX81">
        <v>25117</v>
      </c>
      <c r="GY81">
        <v>24272</v>
      </c>
      <c r="GZ81">
        <v>30467.5</v>
      </c>
      <c r="HA81">
        <v>29318.6</v>
      </c>
      <c r="HB81">
        <v>37743.4</v>
      </c>
      <c r="HC81">
        <v>34683.1</v>
      </c>
      <c r="HD81">
        <v>46610.7</v>
      </c>
      <c r="HE81">
        <v>43556.2</v>
      </c>
      <c r="HF81">
        <v>1.81383</v>
      </c>
      <c r="HG81">
        <v>1.83628</v>
      </c>
      <c r="HH81">
        <v>0.104837</v>
      </c>
      <c r="HI81">
        <v>0</v>
      </c>
      <c r="HJ81">
        <v>28.2907</v>
      </c>
      <c r="HK81">
        <v>999.9</v>
      </c>
      <c r="HL81">
        <v>56.5</v>
      </c>
      <c r="HM81">
        <v>30.5</v>
      </c>
      <c r="HN81">
        <v>27.2444</v>
      </c>
      <c r="HO81">
        <v>62.2374</v>
      </c>
      <c r="HP81">
        <v>16.879</v>
      </c>
      <c r="HQ81">
        <v>1</v>
      </c>
      <c r="HR81">
        <v>0.204258</v>
      </c>
      <c r="HS81">
        <v>0.309962</v>
      </c>
      <c r="HT81">
        <v>20.2007</v>
      </c>
      <c r="HU81">
        <v>5.22837</v>
      </c>
      <c r="HV81">
        <v>11.974</v>
      </c>
      <c r="HW81">
        <v>4.9701</v>
      </c>
      <c r="HX81">
        <v>3.28968</v>
      </c>
      <c r="HY81">
        <v>9999</v>
      </c>
      <c r="HZ81">
        <v>9999</v>
      </c>
      <c r="IA81">
        <v>9999</v>
      </c>
      <c r="IB81">
        <v>17.6</v>
      </c>
      <c r="IC81">
        <v>4.9729</v>
      </c>
      <c r="ID81">
        <v>1.8772</v>
      </c>
      <c r="IE81">
        <v>1.87531</v>
      </c>
      <c r="IF81">
        <v>1.87807</v>
      </c>
      <c r="IG81">
        <v>1.87484</v>
      </c>
      <c r="IH81">
        <v>1.87838</v>
      </c>
      <c r="II81">
        <v>1.87547</v>
      </c>
      <c r="IJ81">
        <v>1.87668</v>
      </c>
      <c r="IK81">
        <v>0</v>
      </c>
      <c r="IL81">
        <v>0</v>
      </c>
      <c r="IM81">
        <v>0</v>
      </c>
      <c r="IN81">
        <v>0</v>
      </c>
      <c r="IO81" t="s">
        <v>441</v>
      </c>
      <c r="IP81" t="s">
        <v>442</v>
      </c>
      <c r="IQ81" t="s">
        <v>443</v>
      </c>
      <c r="IR81" t="s">
        <v>443</v>
      </c>
      <c r="IS81" t="s">
        <v>443</v>
      </c>
      <c r="IT81" t="s">
        <v>443</v>
      </c>
      <c r="IU81">
        <v>0</v>
      </c>
      <c r="IV81">
        <v>100</v>
      </c>
      <c r="IW81">
        <v>100</v>
      </c>
      <c r="IX81">
        <v>0.9399999999999999</v>
      </c>
      <c r="IY81">
        <v>0.2109</v>
      </c>
      <c r="IZ81">
        <v>-0.1222274518627452</v>
      </c>
      <c r="JA81">
        <v>0.001328938755811441</v>
      </c>
      <c r="JB81">
        <v>-5.633165956792918E-07</v>
      </c>
      <c r="JC81">
        <v>2.510553891376428E-10</v>
      </c>
      <c r="JD81">
        <v>-0.04678033270444259</v>
      </c>
      <c r="JE81">
        <v>-0.0009625096320519332</v>
      </c>
      <c r="JF81">
        <v>0.0006953178313022573</v>
      </c>
      <c r="JG81">
        <v>-5.973937232829655E-06</v>
      </c>
      <c r="JH81">
        <v>1</v>
      </c>
      <c r="JI81">
        <v>2112</v>
      </c>
      <c r="JJ81">
        <v>1</v>
      </c>
      <c r="JK81">
        <v>26</v>
      </c>
      <c r="JL81">
        <v>201644.1</v>
      </c>
      <c r="JM81">
        <v>201644</v>
      </c>
      <c r="JN81">
        <v>2.35352</v>
      </c>
      <c r="JO81">
        <v>2.53174</v>
      </c>
      <c r="JP81">
        <v>1.39893</v>
      </c>
      <c r="JQ81">
        <v>2.33276</v>
      </c>
      <c r="JR81">
        <v>1.44897</v>
      </c>
      <c r="JS81">
        <v>2.46216</v>
      </c>
      <c r="JT81">
        <v>37.0032</v>
      </c>
      <c r="JU81">
        <v>23.9824</v>
      </c>
      <c r="JV81">
        <v>18</v>
      </c>
      <c r="JW81">
        <v>477.498</v>
      </c>
      <c r="JX81">
        <v>461.365</v>
      </c>
      <c r="JY81">
        <v>27.0451</v>
      </c>
      <c r="JZ81">
        <v>29.8284</v>
      </c>
      <c r="KA81">
        <v>29.9999</v>
      </c>
      <c r="KB81">
        <v>29.5079</v>
      </c>
      <c r="KC81">
        <v>29.5693</v>
      </c>
      <c r="KD81">
        <v>47.123</v>
      </c>
      <c r="KE81">
        <v>29.5158</v>
      </c>
      <c r="KF81">
        <v>64.4627</v>
      </c>
      <c r="KG81">
        <v>27.0544</v>
      </c>
      <c r="KH81">
        <v>1088.48</v>
      </c>
      <c r="KI81">
        <v>21.7465</v>
      </c>
      <c r="KJ81">
        <v>100.727</v>
      </c>
      <c r="KK81">
        <v>100.196</v>
      </c>
    </row>
    <row r="82" spans="1:297">
      <c r="A82">
        <v>66</v>
      </c>
      <c r="B82">
        <v>1759247232</v>
      </c>
      <c r="C82">
        <v>416.4000000953674</v>
      </c>
      <c r="D82" t="s">
        <v>575</v>
      </c>
      <c r="E82" t="s">
        <v>576</v>
      </c>
      <c r="F82">
        <v>5</v>
      </c>
      <c r="G82" t="s">
        <v>435</v>
      </c>
      <c r="H82" t="s">
        <v>436</v>
      </c>
      <c r="I82">
        <v>1759247224.214286</v>
      </c>
      <c r="J82">
        <f>(K82)/1000</f>
        <v>0</v>
      </c>
      <c r="K82">
        <f>IF(DP82, AN82, AH82)</f>
        <v>0</v>
      </c>
      <c r="L82">
        <f>IF(DP82, AI82, AG82)</f>
        <v>0</v>
      </c>
      <c r="M82">
        <f>DR82 - IF(AU82&gt;1, L82*DL82*100.0/(AW82), 0)</f>
        <v>0</v>
      </c>
      <c r="N82">
        <f>((T82-J82/2)*M82-L82)/(T82+J82/2)</f>
        <v>0</v>
      </c>
      <c r="O82">
        <f>N82*(DY82+DZ82)/1000.0</f>
        <v>0</v>
      </c>
      <c r="P82">
        <f>(DR82 - IF(AU82&gt;1, L82*DL82*100.0/(AW82), 0))*(DY82+DZ82)/1000.0</f>
        <v>0</v>
      </c>
      <c r="Q82">
        <f>2.0/((1/S82-1/R82)+SIGN(S82)*SQRT((1/S82-1/R82)*(1/S82-1/R82) + 4*DM82/((DM82+1)*(DM82+1))*(2*1/S82*1/R82-1/R82*1/R82)))</f>
        <v>0</v>
      </c>
      <c r="R82">
        <f>IF(LEFT(DN82,1)&lt;&gt;"0",IF(LEFT(DN82,1)="1",3.0,DO82),$D$5+$E$5*(EF82*DY82/($K$5*1000))+$F$5*(EF82*DY82/($K$5*1000))*MAX(MIN(DL82,$J$5),$I$5)*MAX(MIN(DL82,$J$5),$I$5)+$G$5*MAX(MIN(DL82,$J$5),$I$5)*(EF82*DY82/($K$5*1000))+$H$5*(EF82*DY82/($K$5*1000))*(EF82*DY82/($K$5*1000)))</f>
        <v>0</v>
      </c>
      <c r="S82">
        <f>J82*(1000-(1000*0.61365*exp(17.502*W82/(240.97+W82))/(DY82+DZ82)+DT82)/2)/(1000*0.61365*exp(17.502*W82/(240.97+W82))/(DY82+DZ82)-DT82)</f>
        <v>0</v>
      </c>
      <c r="T82">
        <f>1/((DM82+1)/(Q82/1.6)+1/(R82/1.37)) + DM82/((DM82+1)/(Q82/1.6) + DM82/(R82/1.37))</f>
        <v>0</v>
      </c>
      <c r="U82">
        <f>(DH82*DK82)</f>
        <v>0</v>
      </c>
      <c r="V82">
        <f>(EA82+(U82+2*0.95*5.67E-8*(((EA82+$B$7)+273)^4-(EA82+273)^4)-44100*J82)/(1.84*29.3*R82+8*0.95*5.67E-8*(EA82+273)^3))</f>
        <v>0</v>
      </c>
      <c r="W82">
        <f>($C$7*EB82+$D$7*EC82+$E$7*V82)</f>
        <v>0</v>
      </c>
      <c r="X82">
        <f>0.61365*exp(17.502*W82/(240.97+W82))</f>
        <v>0</v>
      </c>
      <c r="Y82">
        <f>(Z82/AA82*100)</f>
        <v>0</v>
      </c>
      <c r="Z82">
        <f>DT82*(DY82+DZ82)/1000</f>
        <v>0</v>
      </c>
      <c r="AA82">
        <f>0.61365*exp(17.502*EA82/(240.97+EA82))</f>
        <v>0</v>
      </c>
      <c r="AB82">
        <f>(X82-DT82*(DY82+DZ82)/1000)</f>
        <v>0</v>
      </c>
      <c r="AC82">
        <f>(-J82*44100)</f>
        <v>0</v>
      </c>
      <c r="AD82">
        <f>2*29.3*R82*0.92*(EA82-W82)</f>
        <v>0</v>
      </c>
      <c r="AE82">
        <f>2*0.95*5.67E-8*(((EA82+$B$7)+273)^4-(W82+273)^4)</f>
        <v>0</v>
      </c>
      <c r="AF82">
        <f>U82+AE82+AC82+AD82</f>
        <v>0</v>
      </c>
      <c r="AG82">
        <f>DX82*AU82*(DS82-DR82*(1000-AU82*DU82)/(1000-AU82*DT82))/(100*DL82)</f>
        <v>0</v>
      </c>
      <c r="AH82">
        <f>1000*DX82*AU82*(DT82-DU82)/(100*DL82*(1000-AU82*DT82))</f>
        <v>0</v>
      </c>
      <c r="AI82">
        <f>(AJ82 - AK82 - DY82*1E3/(8.314*(EA82+273.15)) * AM82/DX82 * AL82) * DX82/(100*DL82) * (1000 - DU82)/1000</f>
        <v>0</v>
      </c>
      <c r="AJ82">
        <v>1100.185095428809</v>
      </c>
      <c r="AK82">
        <v>1077.832121212121</v>
      </c>
      <c r="AL82">
        <v>3.411797957642824</v>
      </c>
      <c r="AM82">
        <v>65.49916496234485</v>
      </c>
      <c r="AN82">
        <f>(AP82 - AO82 + DY82*1E3/(8.314*(EA82+273.15)) * AR82/DX82 * AQ82) * DX82/(100*DL82) * 1000/(1000 - AP82)</f>
        <v>0</v>
      </c>
      <c r="AO82">
        <v>21.78119179461207</v>
      </c>
      <c r="AP82">
        <v>22.49272303030302</v>
      </c>
      <c r="AQ82">
        <v>2.748020761829839E-07</v>
      </c>
      <c r="AR82">
        <v>120.8464226283581</v>
      </c>
      <c r="AS82">
        <v>4</v>
      </c>
      <c r="AT82">
        <v>1</v>
      </c>
      <c r="AU82">
        <f>IF(AS82*$H$13&gt;=AW82,1.0,(AW82/(AW82-AS82*$H$13)))</f>
        <v>0</v>
      </c>
      <c r="AV82">
        <f>(AU82-1)*100</f>
        <v>0</v>
      </c>
      <c r="AW82">
        <f>MAX(0,($B$13+$C$13*EF82)/(1+$D$13*EF82)*DY82/(EA82+273)*$E$13)</f>
        <v>0</v>
      </c>
      <c r="AX82" t="s">
        <v>437</v>
      </c>
      <c r="AY82" t="s">
        <v>437</v>
      </c>
      <c r="AZ82">
        <v>0</v>
      </c>
      <c r="BA82">
        <v>0</v>
      </c>
      <c r="BB82">
        <f>1-AZ82/BA82</f>
        <v>0</v>
      </c>
      <c r="BC82">
        <v>0</v>
      </c>
      <c r="BD82" t="s">
        <v>437</v>
      </c>
      <c r="BE82" t="s">
        <v>437</v>
      </c>
      <c r="BF82">
        <v>0</v>
      </c>
      <c r="BG82">
        <v>0</v>
      </c>
      <c r="BH82">
        <f>1-BF82/BG82</f>
        <v>0</v>
      </c>
      <c r="BI82">
        <v>0.5</v>
      </c>
      <c r="BJ82">
        <f>DI82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437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DH82">
        <f>$B$11*EG82+$C$11*EH82+$F$11*ES82*(1-EV82)</f>
        <v>0</v>
      </c>
      <c r="DI82">
        <f>DH82*DJ82</f>
        <v>0</v>
      </c>
      <c r="DJ82">
        <f>($B$11*$D$9+$C$11*$D$9+$F$11*((FF82+EX82)/MAX(FF82+EX82+FG82, 0.1)*$I$9+FG82/MAX(FF82+EX82+FG82, 0.1)*$J$9))/($B$11+$C$11+$F$11)</f>
        <v>0</v>
      </c>
      <c r="DK82">
        <f>($B$11*$K$9+$C$11*$K$9+$F$11*((FF82+EX82)/MAX(FF82+EX82+FG82, 0.1)*$P$9+FG82/MAX(FF82+EX82+FG82, 0.1)*$Q$9))/($B$11+$C$11+$F$11)</f>
        <v>0</v>
      </c>
      <c r="DL82">
        <v>1.91</v>
      </c>
      <c r="DM82">
        <v>0.5</v>
      </c>
      <c r="DN82" t="s">
        <v>438</v>
      </c>
      <c r="DO82">
        <v>2</v>
      </c>
      <c r="DP82" t="b">
        <v>1</v>
      </c>
      <c r="DQ82">
        <v>1759247224.214286</v>
      </c>
      <c r="DR82">
        <v>1029.193571428571</v>
      </c>
      <c r="DS82">
        <v>1060.321071428571</v>
      </c>
      <c r="DT82">
        <v>22.49265357142857</v>
      </c>
      <c r="DU82">
        <v>21.77872142857143</v>
      </c>
      <c r="DV82">
        <v>1028.273214285714</v>
      </c>
      <c r="DW82">
        <v>22.28175714285714</v>
      </c>
      <c r="DX82">
        <v>500.1341071428572</v>
      </c>
      <c r="DY82">
        <v>90.92692142857143</v>
      </c>
      <c r="DZ82">
        <v>0.05300275</v>
      </c>
      <c r="EA82">
        <v>29.27591071428571</v>
      </c>
      <c r="EB82">
        <v>29.99836785714286</v>
      </c>
      <c r="EC82">
        <v>999.9000000000002</v>
      </c>
      <c r="ED82">
        <v>0</v>
      </c>
      <c r="EE82">
        <v>0</v>
      </c>
      <c r="EF82">
        <v>10017.32535714286</v>
      </c>
      <c r="EG82">
        <v>0</v>
      </c>
      <c r="EH82">
        <v>12.19447857142857</v>
      </c>
      <c r="EI82">
        <v>-31.12676428571428</v>
      </c>
      <c r="EJ82">
        <v>1052.876428571429</v>
      </c>
      <c r="EK82">
        <v>1083.928214285714</v>
      </c>
      <c r="EL82">
        <v>0.7139342857142857</v>
      </c>
      <c r="EM82">
        <v>1060.321071428571</v>
      </c>
      <c r="EN82">
        <v>21.77872142857143</v>
      </c>
      <c r="EO82">
        <v>2.045188214285715</v>
      </c>
      <c r="EP82">
        <v>1.9802725</v>
      </c>
      <c r="EQ82">
        <v>17.79859285714286</v>
      </c>
      <c r="ER82">
        <v>17.28746785714285</v>
      </c>
      <c r="ES82">
        <v>2000.027142857143</v>
      </c>
      <c r="ET82">
        <v>0.9800004642857142</v>
      </c>
      <c r="EU82">
        <v>0.01999938928571429</v>
      </c>
      <c r="EV82">
        <v>0</v>
      </c>
      <c r="EW82">
        <v>204.9668214285714</v>
      </c>
      <c r="EX82">
        <v>5.000560000000001</v>
      </c>
      <c r="EY82">
        <v>4285.302142857143</v>
      </c>
      <c r="EZ82">
        <v>17295.12142857143</v>
      </c>
      <c r="FA82">
        <v>42.1205</v>
      </c>
      <c r="FB82">
        <v>42.375</v>
      </c>
      <c r="FC82">
        <v>41.93699999999999</v>
      </c>
      <c r="FD82">
        <v>41.375</v>
      </c>
      <c r="FE82">
        <v>42.75</v>
      </c>
      <c r="FF82">
        <v>1955.127142857143</v>
      </c>
      <c r="FG82">
        <v>39.9</v>
      </c>
      <c r="FH82">
        <v>0</v>
      </c>
      <c r="FI82">
        <v>1759247246.2</v>
      </c>
      <c r="FJ82">
        <v>0</v>
      </c>
      <c r="FK82">
        <v>204.96056</v>
      </c>
      <c r="FL82">
        <v>-0.360076925387658</v>
      </c>
      <c r="FM82">
        <v>-10.0715384440562</v>
      </c>
      <c r="FN82">
        <v>4285.1504</v>
      </c>
      <c r="FO82">
        <v>15</v>
      </c>
      <c r="FP82">
        <v>0</v>
      </c>
      <c r="FQ82" t="s">
        <v>439</v>
      </c>
      <c r="FR82">
        <v>1747148579.5</v>
      </c>
      <c r="FS82">
        <v>1747148584.5</v>
      </c>
      <c r="FT82">
        <v>0</v>
      </c>
      <c r="FU82">
        <v>0.162</v>
      </c>
      <c r="FV82">
        <v>-0.001</v>
      </c>
      <c r="FW82">
        <v>0.139</v>
      </c>
      <c r="FX82">
        <v>0.058</v>
      </c>
      <c r="FY82">
        <v>420</v>
      </c>
      <c r="FZ82">
        <v>16</v>
      </c>
      <c r="GA82">
        <v>0.19</v>
      </c>
      <c r="GB82">
        <v>0.02</v>
      </c>
      <c r="GC82">
        <v>-31.129055</v>
      </c>
      <c r="GD82">
        <v>-0.7550116322701528</v>
      </c>
      <c r="GE82">
        <v>0.1512550163630944</v>
      </c>
      <c r="GF82">
        <v>0</v>
      </c>
      <c r="GG82">
        <v>204.9870882352942</v>
      </c>
      <c r="GH82">
        <v>-0.3174789899556141</v>
      </c>
      <c r="GI82">
        <v>0.1836054541748919</v>
      </c>
      <c r="GJ82">
        <v>1</v>
      </c>
      <c r="GK82">
        <v>0.715158025</v>
      </c>
      <c r="GL82">
        <v>-0.03192199249531149</v>
      </c>
      <c r="GM82">
        <v>0.003217694286966216</v>
      </c>
      <c r="GN82">
        <v>1</v>
      </c>
      <c r="GO82">
        <v>2</v>
      </c>
      <c r="GP82">
        <v>3</v>
      </c>
      <c r="GQ82" t="s">
        <v>446</v>
      </c>
      <c r="GR82">
        <v>3.12692</v>
      </c>
      <c r="GS82">
        <v>2.7301</v>
      </c>
      <c r="GT82">
        <v>0.162231</v>
      </c>
      <c r="GU82">
        <v>0.166403</v>
      </c>
      <c r="GV82">
        <v>0.102576</v>
      </c>
      <c r="GW82">
        <v>0.100847</v>
      </c>
      <c r="GX82">
        <v>25068.1</v>
      </c>
      <c r="GY82">
        <v>24224</v>
      </c>
      <c r="GZ82">
        <v>30467.5</v>
      </c>
      <c r="HA82">
        <v>29318.7</v>
      </c>
      <c r="HB82">
        <v>37743.4</v>
      </c>
      <c r="HC82">
        <v>34683.1</v>
      </c>
      <c r="HD82">
        <v>46610.7</v>
      </c>
      <c r="HE82">
        <v>43556.2</v>
      </c>
      <c r="HF82">
        <v>1.81308</v>
      </c>
      <c r="HG82">
        <v>1.83678</v>
      </c>
      <c r="HH82">
        <v>0.105239</v>
      </c>
      <c r="HI82">
        <v>0</v>
      </c>
      <c r="HJ82">
        <v>28.2931</v>
      </c>
      <c r="HK82">
        <v>999.9</v>
      </c>
      <c r="HL82">
        <v>56.5</v>
      </c>
      <c r="HM82">
        <v>30.5</v>
      </c>
      <c r="HN82">
        <v>27.2447</v>
      </c>
      <c r="HO82">
        <v>62.9674</v>
      </c>
      <c r="HP82">
        <v>17.0713</v>
      </c>
      <c r="HQ82">
        <v>1</v>
      </c>
      <c r="HR82">
        <v>0.204093</v>
      </c>
      <c r="HS82">
        <v>0.334003</v>
      </c>
      <c r="HT82">
        <v>20.2006</v>
      </c>
      <c r="HU82">
        <v>5.22807</v>
      </c>
      <c r="HV82">
        <v>11.974</v>
      </c>
      <c r="HW82">
        <v>4.9697</v>
      </c>
      <c r="HX82">
        <v>3.2895</v>
      </c>
      <c r="HY82">
        <v>9999</v>
      </c>
      <c r="HZ82">
        <v>9999</v>
      </c>
      <c r="IA82">
        <v>9999</v>
      </c>
      <c r="IB82">
        <v>17.6</v>
      </c>
      <c r="IC82">
        <v>4.97291</v>
      </c>
      <c r="ID82">
        <v>1.87727</v>
      </c>
      <c r="IE82">
        <v>1.87533</v>
      </c>
      <c r="IF82">
        <v>1.87815</v>
      </c>
      <c r="IG82">
        <v>1.87485</v>
      </c>
      <c r="IH82">
        <v>1.87846</v>
      </c>
      <c r="II82">
        <v>1.87556</v>
      </c>
      <c r="IJ82">
        <v>1.87669</v>
      </c>
      <c r="IK82">
        <v>0</v>
      </c>
      <c r="IL82">
        <v>0</v>
      </c>
      <c r="IM82">
        <v>0</v>
      </c>
      <c r="IN82">
        <v>0</v>
      </c>
      <c r="IO82" t="s">
        <v>441</v>
      </c>
      <c r="IP82" t="s">
        <v>442</v>
      </c>
      <c r="IQ82" t="s">
        <v>443</v>
      </c>
      <c r="IR82" t="s">
        <v>443</v>
      </c>
      <c r="IS82" t="s">
        <v>443</v>
      </c>
      <c r="IT82" t="s">
        <v>443</v>
      </c>
      <c r="IU82">
        <v>0</v>
      </c>
      <c r="IV82">
        <v>100</v>
      </c>
      <c r="IW82">
        <v>100</v>
      </c>
      <c r="IX82">
        <v>0.95</v>
      </c>
      <c r="IY82">
        <v>0.2109</v>
      </c>
      <c r="IZ82">
        <v>-0.1222274518627452</v>
      </c>
      <c r="JA82">
        <v>0.001328938755811441</v>
      </c>
      <c r="JB82">
        <v>-5.633165956792918E-07</v>
      </c>
      <c r="JC82">
        <v>2.510553891376428E-10</v>
      </c>
      <c r="JD82">
        <v>-0.04678033270444259</v>
      </c>
      <c r="JE82">
        <v>-0.0009625096320519332</v>
      </c>
      <c r="JF82">
        <v>0.0006953178313022573</v>
      </c>
      <c r="JG82">
        <v>-5.973937232829655E-06</v>
      </c>
      <c r="JH82">
        <v>1</v>
      </c>
      <c r="JI82">
        <v>2112</v>
      </c>
      <c r="JJ82">
        <v>1</v>
      </c>
      <c r="JK82">
        <v>26</v>
      </c>
      <c r="JL82">
        <v>201644.2</v>
      </c>
      <c r="JM82">
        <v>201644.1</v>
      </c>
      <c r="JN82">
        <v>2.37915</v>
      </c>
      <c r="JO82">
        <v>2.52441</v>
      </c>
      <c r="JP82">
        <v>1.39893</v>
      </c>
      <c r="JQ82">
        <v>2.33276</v>
      </c>
      <c r="JR82">
        <v>1.44897</v>
      </c>
      <c r="JS82">
        <v>2.56348</v>
      </c>
      <c r="JT82">
        <v>37.0032</v>
      </c>
      <c r="JU82">
        <v>23.9999</v>
      </c>
      <c r="JV82">
        <v>18</v>
      </c>
      <c r="JW82">
        <v>477.086</v>
      </c>
      <c r="JX82">
        <v>461.684</v>
      </c>
      <c r="JY82">
        <v>27.0538</v>
      </c>
      <c r="JZ82">
        <v>29.8283</v>
      </c>
      <c r="KA82">
        <v>29.9999</v>
      </c>
      <c r="KB82">
        <v>29.5079</v>
      </c>
      <c r="KC82">
        <v>29.5686</v>
      </c>
      <c r="KD82">
        <v>47.7358</v>
      </c>
      <c r="KE82">
        <v>29.5158</v>
      </c>
      <c r="KF82">
        <v>64.4627</v>
      </c>
      <c r="KG82">
        <v>27.054</v>
      </c>
      <c r="KH82">
        <v>1108.54</v>
      </c>
      <c r="KI82">
        <v>21.7465</v>
      </c>
      <c r="KJ82">
        <v>100.727</v>
      </c>
      <c r="KK82">
        <v>100.196</v>
      </c>
    </row>
    <row r="83" spans="1:297">
      <c r="A83">
        <v>67</v>
      </c>
      <c r="B83">
        <v>1759247237</v>
      </c>
      <c r="C83">
        <v>421.4000000953674</v>
      </c>
      <c r="D83" t="s">
        <v>577</v>
      </c>
      <c r="E83" t="s">
        <v>578</v>
      </c>
      <c r="F83">
        <v>5</v>
      </c>
      <c r="G83" t="s">
        <v>435</v>
      </c>
      <c r="H83" t="s">
        <v>436</v>
      </c>
      <c r="I83">
        <v>1759247229.5</v>
      </c>
      <c r="J83">
        <f>(K83)/1000</f>
        <v>0</v>
      </c>
      <c r="K83">
        <f>IF(DP83, AN83, AH83)</f>
        <v>0</v>
      </c>
      <c r="L83">
        <f>IF(DP83, AI83, AG83)</f>
        <v>0</v>
      </c>
      <c r="M83">
        <f>DR83 - IF(AU83&gt;1, L83*DL83*100.0/(AW83), 0)</f>
        <v>0</v>
      </c>
      <c r="N83">
        <f>((T83-J83/2)*M83-L83)/(T83+J83/2)</f>
        <v>0</v>
      </c>
      <c r="O83">
        <f>N83*(DY83+DZ83)/1000.0</f>
        <v>0</v>
      </c>
      <c r="P83">
        <f>(DR83 - IF(AU83&gt;1, L83*DL83*100.0/(AW83), 0))*(DY83+DZ83)/1000.0</f>
        <v>0</v>
      </c>
      <c r="Q83">
        <f>2.0/((1/S83-1/R83)+SIGN(S83)*SQRT((1/S83-1/R83)*(1/S83-1/R83) + 4*DM83/((DM83+1)*(DM83+1))*(2*1/S83*1/R83-1/R83*1/R83)))</f>
        <v>0</v>
      </c>
      <c r="R83">
        <f>IF(LEFT(DN83,1)&lt;&gt;"0",IF(LEFT(DN83,1)="1",3.0,DO83),$D$5+$E$5*(EF83*DY83/($K$5*1000))+$F$5*(EF83*DY83/($K$5*1000))*MAX(MIN(DL83,$J$5),$I$5)*MAX(MIN(DL83,$J$5),$I$5)+$G$5*MAX(MIN(DL83,$J$5),$I$5)*(EF83*DY83/($K$5*1000))+$H$5*(EF83*DY83/($K$5*1000))*(EF83*DY83/($K$5*1000)))</f>
        <v>0</v>
      </c>
      <c r="S83">
        <f>J83*(1000-(1000*0.61365*exp(17.502*W83/(240.97+W83))/(DY83+DZ83)+DT83)/2)/(1000*0.61365*exp(17.502*W83/(240.97+W83))/(DY83+DZ83)-DT83)</f>
        <v>0</v>
      </c>
      <c r="T83">
        <f>1/((DM83+1)/(Q83/1.6)+1/(R83/1.37)) + DM83/((DM83+1)/(Q83/1.6) + DM83/(R83/1.37))</f>
        <v>0</v>
      </c>
      <c r="U83">
        <f>(DH83*DK83)</f>
        <v>0</v>
      </c>
      <c r="V83">
        <f>(EA83+(U83+2*0.95*5.67E-8*(((EA83+$B$7)+273)^4-(EA83+273)^4)-44100*J83)/(1.84*29.3*R83+8*0.95*5.67E-8*(EA83+273)^3))</f>
        <v>0</v>
      </c>
      <c r="W83">
        <f>($C$7*EB83+$D$7*EC83+$E$7*V83)</f>
        <v>0</v>
      </c>
      <c r="X83">
        <f>0.61365*exp(17.502*W83/(240.97+W83))</f>
        <v>0</v>
      </c>
      <c r="Y83">
        <f>(Z83/AA83*100)</f>
        <v>0</v>
      </c>
      <c r="Z83">
        <f>DT83*(DY83+DZ83)/1000</f>
        <v>0</v>
      </c>
      <c r="AA83">
        <f>0.61365*exp(17.502*EA83/(240.97+EA83))</f>
        <v>0</v>
      </c>
      <c r="AB83">
        <f>(X83-DT83*(DY83+DZ83)/1000)</f>
        <v>0</v>
      </c>
      <c r="AC83">
        <f>(-J83*44100)</f>
        <v>0</v>
      </c>
      <c r="AD83">
        <f>2*29.3*R83*0.92*(EA83-W83)</f>
        <v>0</v>
      </c>
      <c r="AE83">
        <f>2*0.95*5.67E-8*(((EA83+$B$7)+273)^4-(W83+273)^4)</f>
        <v>0</v>
      </c>
      <c r="AF83">
        <f>U83+AE83+AC83+AD83</f>
        <v>0</v>
      </c>
      <c r="AG83">
        <f>DX83*AU83*(DS83-DR83*(1000-AU83*DU83)/(1000-AU83*DT83))/(100*DL83)</f>
        <v>0</v>
      </c>
      <c r="AH83">
        <f>1000*DX83*AU83*(DT83-DU83)/(100*DL83*(1000-AU83*DT83))</f>
        <v>0</v>
      </c>
      <c r="AI83">
        <f>(AJ83 - AK83 - DY83*1E3/(8.314*(EA83+273.15)) * AM83/DX83 * AL83) * DX83/(100*DL83) * (1000 - DU83)/1000</f>
        <v>0</v>
      </c>
      <c r="AJ83">
        <v>1117.442963820328</v>
      </c>
      <c r="AK83">
        <v>1095.097878787878</v>
      </c>
      <c r="AL83">
        <v>3.437926956502724</v>
      </c>
      <c r="AM83">
        <v>65.49916496234485</v>
      </c>
      <c r="AN83">
        <f>(AP83 - AO83 + DY83*1E3/(8.314*(EA83+273.15)) * AR83/DX83 * AQ83) * DX83/(100*DL83) * 1000/(1000 - AP83)</f>
        <v>0</v>
      </c>
      <c r="AO83">
        <v>21.7839454741237</v>
      </c>
      <c r="AP83">
        <v>22.49422363636362</v>
      </c>
      <c r="AQ83">
        <v>8.005529840290259E-06</v>
      </c>
      <c r="AR83">
        <v>120.8464226283581</v>
      </c>
      <c r="AS83">
        <v>4</v>
      </c>
      <c r="AT83">
        <v>1</v>
      </c>
      <c r="AU83">
        <f>IF(AS83*$H$13&gt;=AW83,1.0,(AW83/(AW83-AS83*$H$13)))</f>
        <v>0</v>
      </c>
      <c r="AV83">
        <f>(AU83-1)*100</f>
        <v>0</v>
      </c>
      <c r="AW83">
        <f>MAX(0,($B$13+$C$13*EF83)/(1+$D$13*EF83)*DY83/(EA83+273)*$E$13)</f>
        <v>0</v>
      </c>
      <c r="AX83" t="s">
        <v>437</v>
      </c>
      <c r="AY83" t="s">
        <v>437</v>
      </c>
      <c r="AZ83">
        <v>0</v>
      </c>
      <c r="BA83">
        <v>0</v>
      </c>
      <c r="BB83">
        <f>1-AZ83/BA83</f>
        <v>0</v>
      </c>
      <c r="BC83">
        <v>0</v>
      </c>
      <c r="BD83" t="s">
        <v>437</v>
      </c>
      <c r="BE83" t="s">
        <v>437</v>
      </c>
      <c r="BF83">
        <v>0</v>
      </c>
      <c r="BG83">
        <v>0</v>
      </c>
      <c r="BH83">
        <f>1-BF83/BG83</f>
        <v>0</v>
      </c>
      <c r="BI83">
        <v>0.5</v>
      </c>
      <c r="BJ83">
        <f>DI83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437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DH83">
        <f>$B$11*EG83+$C$11*EH83+$F$11*ES83*(1-EV83)</f>
        <v>0</v>
      </c>
      <c r="DI83">
        <f>DH83*DJ83</f>
        <v>0</v>
      </c>
      <c r="DJ83">
        <f>($B$11*$D$9+$C$11*$D$9+$F$11*((FF83+EX83)/MAX(FF83+EX83+FG83, 0.1)*$I$9+FG83/MAX(FF83+EX83+FG83, 0.1)*$J$9))/($B$11+$C$11+$F$11)</f>
        <v>0</v>
      </c>
      <c r="DK83">
        <f>($B$11*$K$9+$C$11*$K$9+$F$11*((FF83+EX83)/MAX(FF83+EX83+FG83, 0.1)*$P$9+FG83/MAX(FF83+EX83+FG83, 0.1)*$Q$9))/($B$11+$C$11+$F$11)</f>
        <v>0</v>
      </c>
      <c r="DL83">
        <v>1.91</v>
      </c>
      <c r="DM83">
        <v>0.5</v>
      </c>
      <c r="DN83" t="s">
        <v>438</v>
      </c>
      <c r="DO83">
        <v>2</v>
      </c>
      <c r="DP83" t="b">
        <v>1</v>
      </c>
      <c r="DQ83">
        <v>1759247229.5</v>
      </c>
      <c r="DR83">
        <v>1046.925185185185</v>
      </c>
      <c r="DS83">
        <v>1078.178888888889</v>
      </c>
      <c r="DT83">
        <v>22.49322592592593</v>
      </c>
      <c r="DU83">
        <v>21.78156666666667</v>
      </c>
      <c r="DV83">
        <v>1045.987407407408</v>
      </c>
      <c r="DW83">
        <v>22.28231111111111</v>
      </c>
      <c r="DX83">
        <v>500.0792222222223</v>
      </c>
      <c r="DY83">
        <v>90.92758518518519</v>
      </c>
      <c r="DZ83">
        <v>0.05280194074074075</v>
      </c>
      <c r="EA83">
        <v>29.27528148148147</v>
      </c>
      <c r="EB83">
        <v>30.00617037037037</v>
      </c>
      <c r="EC83">
        <v>999.9000000000001</v>
      </c>
      <c r="ED83">
        <v>0</v>
      </c>
      <c r="EE83">
        <v>0</v>
      </c>
      <c r="EF83">
        <v>10019.73037037037</v>
      </c>
      <c r="EG83">
        <v>0</v>
      </c>
      <c r="EH83">
        <v>12.19738518518518</v>
      </c>
      <c r="EI83">
        <v>-31.25245185185185</v>
      </c>
      <c r="EJ83">
        <v>1071.017037037037</v>
      </c>
      <c r="EK83">
        <v>1102.185555555556</v>
      </c>
      <c r="EL83">
        <v>0.7116555185185184</v>
      </c>
      <c r="EM83">
        <v>1078.178888888889</v>
      </c>
      <c r="EN83">
        <v>21.78156666666667</v>
      </c>
      <c r="EO83">
        <v>2.045254074074074</v>
      </c>
      <c r="EP83">
        <v>1.980545555555556</v>
      </c>
      <c r="EQ83">
        <v>17.79910370370371</v>
      </c>
      <c r="ER83">
        <v>17.28964814814815</v>
      </c>
      <c r="ES83">
        <v>2000.032592592592</v>
      </c>
      <c r="ET83">
        <v>0.9800004814814814</v>
      </c>
      <c r="EU83">
        <v>0.01999935185185185</v>
      </c>
      <c r="EV83">
        <v>0</v>
      </c>
      <c r="EW83">
        <v>204.9216296296296</v>
      </c>
      <c r="EX83">
        <v>5.000560000000001</v>
      </c>
      <c r="EY83">
        <v>4284.569629629629</v>
      </c>
      <c r="EZ83">
        <v>17295.17037037037</v>
      </c>
      <c r="FA83">
        <v>42.12033333333333</v>
      </c>
      <c r="FB83">
        <v>42.375</v>
      </c>
      <c r="FC83">
        <v>41.92322222222223</v>
      </c>
      <c r="FD83">
        <v>41.375</v>
      </c>
      <c r="FE83">
        <v>42.75</v>
      </c>
      <c r="FF83">
        <v>1955.132592592592</v>
      </c>
      <c r="FG83">
        <v>39.9</v>
      </c>
      <c r="FH83">
        <v>0</v>
      </c>
      <c r="FI83">
        <v>1759247251</v>
      </c>
      <c r="FJ83">
        <v>0</v>
      </c>
      <c r="FK83">
        <v>204.91508</v>
      </c>
      <c r="FL83">
        <v>-1.533615383217309</v>
      </c>
      <c r="FM83">
        <v>-9.550769208755042</v>
      </c>
      <c r="FN83">
        <v>4284.4836</v>
      </c>
      <c r="FO83">
        <v>15</v>
      </c>
      <c r="FP83">
        <v>0</v>
      </c>
      <c r="FQ83" t="s">
        <v>439</v>
      </c>
      <c r="FR83">
        <v>1747148579.5</v>
      </c>
      <c r="FS83">
        <v>1747148584.5</v>
      </c>
      <c r="FT83">
        <v>0</v>
      </c>
      <c r="FU83">
        <v>0.162</v>
      </c>
      <c r="FV83">
        <v>-0.001</v>
      </c>
      <c r="FW83">
        <v>0.139</v>
      </c>
      <c r="FX83">
        <v>0.058</v>
      </c>
      <c r="FY83">
        <v>420</v>
      </c>
      <c r="FZ83">
        <v>16</v>
      </c>
      <c r="GA83">
        <v>0.19</v>
      </c>
      <c r="GB83">
        <v>0.02</v>
      </c>
      <c r="GC83">
        <v>-31.15859024390244</v>
      </c>
      <c r="GD83">
        <v>-1.377171428571452</v>
      </c>
      <c r="GE83">
        <v>0.1663759653797327</v>
      </c>
      <c r="GF83">
        <v>0</v>
      </c>
      <c r="GG83">
        <v>204.9350882352941</v>
      </c>
      <c r="GH83">
        <v>-0.7228876983757817</v>
      </c>
      <c r="GI83">
        <v>0.1956902365605435</v>
      </c>
      <c r="GJ83">
        <v>1</v>
      </c>
      <c r="GK83">
        <v>0.7134841707317073</v>
      </c>
      <c r="GL83">
        <v>-0.0263529198606271</v>
      </c>
      <c r="GM83">
        <v>0.002861140766031237</v>
      </c>
      <c r="GN83">
        <v>1</v>
      </c>
      <c r="GO83">
        <v>2</v>
      </c>
      <c r="GP83">
        <v>3</v>
      </c>
      <c r="GQ83" t="s">
        <v>446</v>
      </c>
      <c r="GR83">
        <v>3.12714</v>
      </c>
      <c r="GS83">
        <v>2.73047</v>
      </c>
      <c r="GT83">
        <v>0.163862</v>
      </c>
      <c r="GU83">
        <v>0.168008</v>
      </c>
      <c r="GV83">
        <v>0.102579</v>
      </c>
      <c r="GW83">
        <v>0.100856</v>
      </c>
      <c r="GX83">
        <v>25020.1</v>
      </c>
      <c r="GY83">
        <v>24177.6</v>
      </c>
      <c r="GZ83">
        <v>30468.6</v>
      </c>
      <c r="HA83">
        <v>29319</v>
      </c>
      <c r="HB83">
        <v>37744.6</v>
      </c>
      <c r="HC83">
        <v>34683.3</v>
      </c>
      <c r="HD83">
        <v>46612.1</v>
      </c>
      <c r="HE83">
        <v>43556.7</v>
      </c>
      <c r="HF83">
        <v>1.81355</v>
      </c>
      <c r="HG83">
        <v>1.8367</v>
      </c>
      <c r="HH83">
        <v>0.105478</v>
      </c>
      <c r="HI83">
        <v>0</v>
      </c>
      <c r="HJ83">
        <v>28.2931</v>
      </c>
      <c r="HK83">
        <v>999.9</v>
      </c>
      <c r="HL83">
        <v>56.6</v>
      </c>
      <c r="HM83">
        <v>30.5</v>
      </c>
      <c r="HN83">
        <v>27.2908</v>
      </c>
      <c r="HO83">
        <v>62.2874</v>
      </c>
      <c r="HP83">
        <v>16.9271</v>
      </c>
      <c r="HQ83">
        <v>1</v>
      </c>
      <c r="HR83">
        <v>0.203803</v>
      </c>
      <c r="HS83">
        <v>0.345684</v>
      </c>
      <c r="HT83">
        <v>20.2007</v>
      </c>
      <c r="HU83">
        <v>5.22807</v>
      </c>
      <c r="HV83">
        <v>11.974</v>
      </c>
      <c r="HW83">
        <v>4.9696</v>
      </c>
      <c r="HX83">
        <v>3.28953</v>
      </c>
      <c r="HY83">
        <v>9999</v>
      </c>
      <c r="HZ83">
        <v>9999</v>
      </c>
      <c r="IA83">
        <v>9999</v>
      </c>
      <c r="IB83">
        <v>17.6</v>
      </c>
      <c r="IC83">
        <v>4.9729</v>
      </c>
      <c r="ID83">
        <v>1.87719</v>
      </c>
      <c r="IE83">
        <v>1.87531</v>
      </c>
      <c r="IF83">
        <v>1.8781</v>
      </c>
      <c r="IG83">
        <v>1.87485</v>
      </c>
      <c r="IH83">
        <v>1.8784</v>
      </c>
      <c r="II83">
        <v>1.87547</v>
      </c>
      <c r="IJ83">
        <v>1.87668</v>
      </c>
      <c r="IK83">
        <v>0</v>
      </c>
      <c r="IL83">
        <v>0</v>
      </c>
      <c r="IM83">
        <v>0</v>
      </c>
      <c r="IN83">
        <v>0</v>
      </c>
      <c r="IO83" t="s">
        <v>441</v>
      </c>
      <c r="IP83" t="s">
        <v>442</v>
      </c>
      <c r="IQ83" t="s">
        <v>443</v>
      </c>
      <c r="IR83" t="s">
        <v>443</v>
      </c>
      <c r="IS83" t="s">
        <v>443</v>
      </c>
      <c r="IT83" t="s">
        <v>443</v>
      </c>
      <c r="IU83">
        <v>0</v>
      </c>
      <c r="IV83">
        <v>100</v>
      </c>
      <c r="IW83">
        <v>100</v>
      </c>
      <c r="IX83">
        <v>0.96</v>
      </c>
      <c r="IY83">
        <v>0.211</v>
      </c>
      <c r="IZ83">
        <v>-0.1222274518627452</v>
      </c>
      <c r="JA83">
        <v>0.001328938755811441</v>
      </c>
      <c r="JB83">
        <v>-5.633165956792918E-07</v>
      </c>
      <c r="JC83">
        <v>2.510553891376428E-10</v>
      </c>
      <c r="JD83">
        <v>-0.04678033270444259</v>
      </c>
      <c r="JE83">
        <v>-0.0009625096320519332</v>
      </c>
      <c r="JF83">
        <v>0.0006953178313022573</v>
      </c>
      <c r="JG83">
        <v>-5.973937232829655E-06</v>
      </c>
      <c r="JH83">
        <v>1</v>
      </c>
      <c r="JI83">
        <v>2112</v>
      </c>
      <c r="JJ83">
        <v>1</v>
      </c>
      <c r="JK83">
        <v>26</v>
      </c>
      <c r="JL83">
        <v>201644.3</v>
      </c>
      <c r="JM83">
        <v>201644.2</v>
      </c>
      <c r="JN83">
        <v>2.41211</v>
      </c>
      <c r="JO83">
        <v>2.52808</v>
      </c>
      <c r="JP83">
        <v>1.39893</v>
      </c>
      <c r="JQ83">
        <v>2.33276</v>
      </c>
      <c r="JR83">
        <v>1.44897</v>
      </c>
      <c r="JS83">
        <v>2.60132</v>
      </c>
      <c r="JT83">
        <v>36.9794</v>
      </c>
      <c r="JU83">
        <v>23.9999</v>
      </c>
      <c r="JV83">
        <v>18</v>
      </c>
      <c r="JW83">
        <v>477.331</v>
      </c>
      <c r="JX83">
        <v>461.621</v>
      </c>
      <c r="JY83">
        <v>27.0553</v>
      </c>
      <c r="JZ83">
        <v>29.8259</v>
      </c>
      <c r="KA83">
        <v>30</v>
      </c>
      <c r="KB83">
        <v>29.5054</v>
      </c>
      <c r="KC83">
        <v>29.5667</v>
      </c>
      <c r="KD83">
        <v>48.283</v>
      </c>
      <c r="KE83">
        <v>29.5158</v>
      </c>
      <c r="KF83">
        <v>64.4627</v>
      </c>
      <c r="KG83">
        <v>27.0377</v>
      </c>
      <c r="KH83">
        <v>1121.91</v>
      </c>
      <c r="KI83">
        <v>21.7465</v>
      </c>
      <c r="KJ83">
        <v>100.73</v>
      </c>
      <c r="KK83">
        <v>100.197</v>
      </c>
    </row>
    <row r="84" spans="1:297">
      <c r="A84">
        <v>68</v>
      </c>
      <c r="B84">
        <v>1759247242</v>
      </c>
      <c r="C84">
        <v>426.4000000953674</v>
      </c>
      <c r="D84" t="s">
        <v>579</v>
      </c>
      <c r="E84" t="s">
        <v>580</v>
      </c>
      <c r="F84">
        <v>5</v>
      </c>
      <c r="G84" t="s">
        <v>435</v>
      </c>
      <c r="H84" t="s">
        <v>436</v>
      </c>
      <c r="I84">
        <v>1759247234.214286</v>
      </c>
      <c r="J84">
        <f>(K84)/1000</f>
        <v>0</v>
      </c>
      <c r="K84">
        <f>IF(DP84, AN84, AH84)</f>
        <v>0</v>
      </c>
      <c r="L84">
        <f>IF(DP84, AI84, AG84)</f>
        <v>0</v>
      </c>
      <c r="M84">
        <f>DR84 - IF(AU84&gt;1, L84*DL84*100.0/(AW84), 0)</f>
        <v>0</v>
      </c>
      <c r="N84">
        <f>((T84-J84/2)*M84-L84)/(T84+J84/2)</f>
        <v>0</v>
      </c>
      <c r="O84">
        <f>N84*(DY84+DZ84)/1000.0</f>
        <v>0</v>
      </c>
      <c r="P84">
        <f>(DR84 - IF(AU84&gt;1, L84*DL84*100.0/(AW84), 0))*(DY84+DZ84)/1000.0</f>
        <v>0</v>
      </c>
      <c r="Q84">
        <f>2.0/((1/S84-1/R84)+SIGN(S84)*SQRT((1/S84-1/R84)*(1/S84-1/R84) + 4*DM84/((DM84+1)*(DM84+1))*(2*1/S84*1/R84-1/R84*1/R84)))</f>
        <v>0</v>
      </c>
      <c r="R84">
        <f>IF(LEFT(DN84,1)&lt;&gt;"0",IF(LEFT(DN84,1)="1",3.0,DO84),$D$5+$E$5*(EF84*DY84/($K$5*1000))+$F$5*(EF84*DY84/($K$5*1000))*MAX(MIN(DL84,$J$5),$I$5)*MAX(MIN(DL84,$J$5),$I$5)+$G$5*MAX(MIN(DL84,$J$5),$I$5)*(EF84*DY84/($K$5*1000))+$H$5*(EF84*DY84/($K$5*1000))*(EF84*DY84/($K$5*1000)))</f>
        <v>0</v>
      </c>
      <c r="S84">
        <f>J84*(1000-(1000*0.61365*exp(17.502*W84/(240.97+W84))/(DY84+DZ84)+DT84)/2)/(1000*0.61365*exp(17.502*W84/(240.97+W84))/(DY84+DZ84)-DT84)</f>
        <v>0</v>
      </c>
      <c r="T84">
        <f>1/((DM84+1)/(Q84/1.6)+1/(R84/1.37)) + DM84/((DM84+1)/(Q84/1.6) + DM84/(R84/1.37))</f>
        <v>0</v>
      </c>
      <c r="U84">
        <f>(DH84*DK84)</f>
        <v>0</v>
      </c>
      <c r="V84">
        <f>(EA84+(U84+2*0.95*5.67E-8*(((EA84+$B$7)+273)^4-(EA84+273)^4)-44100*J84)/(1.84*29.3*R84+8*0.95*5.67E-8*(EA84+273)^3))</f>
        <v>0</v>
      </c>
      <c r="W84">
        <f>($C$7*EB84+$D$7*EC84+$E$7*V84)</f>
        <v>0</v>
      </c>
      <c r="X84">
        <f>0.61365*exp(17.502*W84/(240.97+W84))</f>
        <v>0</v>
      </c>
      <c r="Y84">
        <f>(Z84/AA84*100)</f>
        <v>0</v>
      </c>
      <c r="Z84">
        <f>DT84*(DY84+DZ84)/1000</f>
        <v>0</v>
      </c>
      <c r="AA84">
        <f>0.61365*exp(17.502*EA84/(240.97+EA84))</f>
        <v>0</v>
      </c>
      <c r="AB84">
        <f>(X84-DT84*(DY84+DZ84)/1000)</f>
        <v>0</v>
      </c>
      <c r="AC84">
        <f>(-J84*44100)</f>
        <v>0</v>
      </c>
      <c r="AD84">
        <f>2*29.3*R84*0.92*(EA84-W84)</f>
        <v>0</v>
      </c>
      <c r="AE84">
        <f>2*0.95*5.67E-8*(((EA84+$B$7)+273)^4-(W84+273)^4)</f>
        <v>0</v>
      </c>
      <c r="AF84">
        <f>U84+AE84+AC84+AD84</f>
        <v>0</v>
      </c>
      <c r="AG84">
        <f>DX84*AU84*(DS84-DR84*(1000-AU84*DU84)/(1000-AU84*DT84))/(100*DL84)</f>
        <v>0</v>
      </c>
      <c r="AH84">
        <f>1000*DX84*AU84*(DT84-DU84)/(100*DL84*(1000-AU84*DT84))</f>
        <v>0</v>
      </c>
      <c r="AI84">
        <f>(AJ84 - AK84 - DY84*1E3/(8.314*(EA84+273.15)) * AM84/DX84 * AL84) * DX84/(100*DL84) * (1000 - DU84)/1000</f>
        <v>0</v>
      </c>
      <c r="AJ84">
        <v>1134.404459650835</v>
      </c>
      <c r="AK84">
        <v>1112.13303030303</v>
      </c>
      <c r="AL84">
        <v>3.395151090152401</v>
      </c>
      <c r="AM84">
        <v>65.49916496234485</v>
      </c>
      <c r="AN84">
        <f>(AP84 - AO84 + DY84*1E3/(8.314*(EA84+273.15)) * AR84/DX84 * AQ84) * DX84/(100*DL84) * 1000/(1000 - AP84)</f>
        <v>0</v>
      </c>
      <c r="AO84">
        <v>21.78620049841199</v>
      </c>
      <c r="AP84">
        <v>22.49470727272726</v>
      </c>
      <c r="AQ84">
        <v>4.620228546409996E-06</v>
      </c>
      <c r="AR84">
        <v>120.8464226283581</v>
      </c>
      <c r="AS84">
        <v>5</v>
      </c>
      <c r="AT84">
        <v>1</v>
      </c>
      <c r="AU84">
        <f>IF(AS84*$H$13&gt;=AW84,1.0,(AW84/(AW84-AS84*$H$13)))</f>
        <v>0</v>
      </c>
      <c r="AV84">
        <f>(AU84-1)*100</f>
        <v>0</v>
      </c>
      <c r="AW84">
        <f>MAX(0,($B$13+$C$13*EF84)/(1+$D$13*EF84)*DY84/(EA84+273)*$E$13)</f>
        <v>0</v>
      </c>
      <c r="AX84" t="s">
        <v>437</v>
      </c>
      <c r="AY84" t="s">
        <v>437</v>
      </c>
      <c r="AZ84">
        <v>0</v>
      </c>
      <c r="BA84">
        <v>0</v>
      </c>
      <c r="BB84">
        <f>1-AZ84/BA84</f>
        <v>0</v>
      </c>
      <c r="BC84">
        <v>0</v>
      </c>
      <c r="BD84" t="s">
        <v>437</v>
      </c>
      <c r="BE84" t="s">
        <v>437</v>
      </c>
      <c r="BF84">
        <v>0</v>
      </c>
      <c r="BG84">
        <v>0</v>
      </c>
      <c r="BH84">
        <f>1-BF84/BG84</f>
        <v>0</v>
      </c>
      <c r="BI84">
        <v>0.5</v>
      </c>
      <c r="BJ84">
        <f>DI84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437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DH84">
        <f>$B$11*EG84+$C$11*EH84+$F$11*ES84*(1-EV84)</f>
        <v>0</v>
      </c>
      <c r="DI84">
        <f>DH84*DJ84</f>
        <v>0</v>
      </c>
      <c r="DJ84">
        <f>($B$11*$D$9+$C$11*$D$9+$F$11*((FF84+EX84)/MAX(FF84+EX84+FG84, 0.1)*$I$9+FG84/MAX(FF84+EX84+FG84, 0.1)*$J$9))/($B$11+$C$11+$F$11)</f>
        <v>0</v>
      </c>
      <c r="DK84">
        <f>($B$11*$K$9+$C$11*$K$9+$F$11*((FF84+EX84)/MAX(FF84+EX84+FG84, 0.1)*$P$9+FG84/MAX(FF84+EX84+FG84, 0.1)*$Q$9))/($B$11+$C$11+$F$11)</f>
        <v>0</v>
      </c>
      <c r="DL84">
        <v>1.91</v>
      </c>
      <c r="DM84">
        <v>0.5</v>
      </c>
      <c r="DN84" t="s">
        <v>438</v>
      </c>
      <c r="DO84">
        <v>2</v>
      </c>
      <c r="DP84" t="b">
        <v>1</v>
      </c>
      <c r="DQ84">
        <v>1759247234.214286</v>
      </c>
      <c r="DR84">
        <v>1062.770714285714</v>
      </c>
      <c r="DS84">
        <v>1093.998928571428</v>
      </c>
      <c r="DT84">
        <v>22.49351785714286</v>
      </c>
      <c r="DU84">
        <v>21.78347142857143</v>
      </c>
      <c r="DV84">
        <v>1061.816071428571</v>
      </c>
      <c r="DW84">
        <v>22.28259285714286</v>
      </c>
      <c r="DX84">
        <v>500.0335357142857</v>
      </c>
      <c r="DY84">
        <v>90.9280107142857</v>
      </c>
      <c r="DZ84">
        <v>0.05276759642857143</v>
      </c>
      <c r="EA84">
        <v>29.27436785714286</v>
      </c>
      <c r="EB84">
        <v>30.00388214285715</v>
      </c>
      <c r="EC84">
        <v>999.9000000000002</v>
      </c>
      <c r="ED84">
        <v>0</v>
      </c>
      <c r="EE84">
        <v>0</v>
      </c>
      <c r="EF84">
        <v>9999.198928571428</v>
      </c>
      <c r="EG84">
        <v>0</v>
      </c>
      <c r="EH84">
        <v>12.20157857142857</v>
      </c>
      <c r="EI84">
        <v>-31.227725</v>
      </c>
      <c r="EJ84">
        <v>1087.226428571428</v>
      </c>
      <c r="EK84">
        <v>1118.359642857143</v>
      </c>
      <c r="EL84">
        <v>0.7100373214285713</v>
      </c>
      <c r="EM84">
        <v>1093.998928571428</v>
      </c>
      <c r="EN84">
        <v>21.78347142857143</v>
      </c>
      <c r="EO84">
        <v>2.045288928571428</v>
      </c>
      <c r="EP84">
        <v>1.9807275</v>
      </c>
      <c r="EQ84">
        <v>17.799375</v>
      </c>
      <c r="ER84">
        <v>17.29109642857143</v>
      </c>
      <c r="ES84">
        <v>2000.009285714286</v>
      </c>
      <c r="ET84">
        <v>0.9800001785714285</v>
      </c>
      <c r="EU84">
        <v>0.01999961428571429</v>
      </c>
      <c r="EV84">
        <v>0</v>
      </c>
      <c r="EW84">
        <v>204.856</v>
      </c>
      <c r="EX84">
        <v>5.000560000000001</v>
      </c>
      <c r="EY84">
        <v>4283.798928571428</v>
      </c>
      <c r="EZ84">
        <v>17294.96785714286</v>
      </c>
      <c r="FA84">
        <v>42.125</v>
      </c>
      <c r="FB84">
        <v>42.375</v>
      </c>
      <c r="FC84">
        <v>41.92371428571427</v>
      </c>
      <c r="FD84">
        <v>41.375</v>
      </c>
      <c r="FE84">
        <v>42.75</v>
      </c>
      <c r="FF84">
        <v>1955.109285714286</v>
      </c>
      <c r="FG84">
        <v>39.9</v>
      </c>
      <c r="FH84">
        <v>0</v>
      </c>
      <c r="FI84">
        <v>1759247255.8</v>
      </c>
      <c r="FJ84">
        <v>0</v>
      </c>
      <c r="FK84">
        <v>204.85664</v>
      </c>
      <c r="FL84">
        <v>-0.7036922978669219</v>
      </c>
      <c r="FM84">
        <v>-7.366153870732147</v>
      </c>
      <c r="FN84">
        <v>4283.691199999999</v>
      </c>
      <c r="FO84">
        <v>15</v>
      </c>
      <c r="FP84">
        <v>0</v>
      </c>
      <c r="FQ84" t="s">
        <v>439</v>
      </c>
      <c r="FR84">
        <v>1747148579.5</v>
      </c>
      <c r="FS84">
        <v>1747148584.5</v>
      </c>
      <c r="FT84">
        <v>0</v>
      </c>
      <c r="FU84">
        <v>0.162</v>
      </c>
      <c r="FV84">
        <v>-0.001</v>
      </c>
      <c r="FW84">
        <v>0.139</v>
      </c>
      <c r="FX84">
        <v>0.058</v>
      </c>
      <c r="FY84">
        <v>420</v>
      </c>
      <c r="FZ84">
        <v>16</v>
      </c>
      <c r="GA84">
        <v>0.19</v>
      </c>
      <c r="GB84">
        <v>0.02</v>
      </c>
      <c r="GC84">
        <v>-31.221435</v>
      </c>
      <c r="GD84">
        <v>0.003437898686707937</v>
      </c>
      <c r="GE84">
        <v>0.1098093223501538</v>
      </c>
      <c r="GF84">
        <v>1</v>
      </c>
      <c r="GG84">
        <v>204.8976176470588</v>
      </c>
      <c r="GH84">
        <v>-0.9063254386954325</v>
      </c>
      <c r="GI84">
        <v>0.2001769826789889</v>
      </c>
      <c r="GJ84">
        <v>1</v>
      </c>
      <c r="GK84">
        <v>0.7107918499999999</v>
      </c>
      <c r="GL84">
        <v>-0.01974542589118185</v>
      </c>
      <c r="GM84">
        <v>0.002143257772061022</v>
      </c>
      <c r="GN84">
        <v>1</v>
      </c>
      <c r="GO84">
        <v>3</v>
      </c>
      <c r="GP84">
        <v>3</v>
      </c>
      <c r="GQ84" t="s">
        <v>440</v>
      </c>
      <c r="GR84">
        <v>3.12699</v>
      </c>
      <c r="GS84">
        <v>2.73112</v>
      </c>
      <c r="GT84">
        <v>0.165457</v>
      </c>
      <c r="GU84">
        <v>0.169599</v>
      </c>
      <c r="GV84">
        <v>0.102582</v>
      </c>
      <c r="GW84">
        <v>0.10086</v>
      </c>
      <c r="GX84">
        <v>24972.1</v>
      </c>
      <c r="GY84">
        <v>24131.3</v>
      </c>
      <c r="GZ84">
        <v>30468.3</v>
      </c>
      <c r="HA84">
        <v>29318.9</v>
      </c>
      <c r="HB84">
        <v>37744.6</v>
      </c>
      <c r="HC84">
        <v>34683.2</v>
      </c>
      <c r="HD84">
        <v>46612.1</v>
      </c>
      <c r="HE84">
        <v>43556.8</v>
      </c>
      <c r="HF84">
        <v>1.81288</v>
      </c>
      <c r="HG84">
        <v>1.83722</v>
      </c>
      <c r="HH84">
        <v>0.104159</v>
      </c>
      <c r="HI84">
        <v>0</v>
      </c>
      <c r="HJ84">
        <v>28.2907</v>
      </c>
      <c r="HK84">
        <v>999.9</v>
      </c>
      <c r="HL84">
        <v>56.5</v>
      </c>
      <c r="HM84">
        <v>30.5</v>
      </c>
      <c r="HN84">
        <v>27.2423</v>
      </c>
      <c r="HO84">
        <v>62.5674</v>
      </c>
      <c r="HP84">
        <v>16.851</v>
      </c>
      <c r="HQ84">
        <v>1</v>
      </c>
      <c r="HR84">
        <v>0.203735</v>
      </c>
      <c r="HS84">
        <v>0.405019</v>
      </c>
      <c r="HT84">
        <v>20.2004</v>
      </c>
      <c r="HU84">
        <v>5.22792</v>
      </c>
      <c r="HV84">
        <v>11.974</v>
      </c>
      <c r="HW84">
        <v>4.96955</v>
      </c>
      <c r="HX84">
        <v>3.2895</v>
      </c>
      <c r="HY84">
        <v>9999</v>
      </c>
      <c r="HZ84">
        <v>9999</v>
      </c>
      <c r="IA84">
        <v>9999</v>
      </c>
      <c r="IB84">
        <v>17.6</v>
      </c>
      <c r="IC84">
        <v>4.9729</v>
      </c>
      <c r="ID84">
        <v>1.87715</v>
      </c>
      <c r="IE84">
        <v>1.8753</v>
      </c>
      <c r="IF84">
        <v>1.87805</v>
      </c>
      <c r="IG84">
        <v>1.87483</v>
      </c>
      <c r="IH84">
        <v>1.87838</v>
      </c>
      <c r="II84">
        <v>1.87546</v>
      </c>
      <c r="IJ84">
        <v>1.87666</v>
      </c>
      <c r="IK84">
        <v>0</v>
      </c>
      <c r="IL84">
        <v>0</v>
      </c>
      <c r="IM84">
        <v>0</v>
      </c>
      <c r="IN84">
        <v>0</v>
      </c>
      <c r="IO84" t="s">
        <v>441</v>
      </c>
      <c r="IP84" t="s">
        <v>442</v>
      </c>
      <c r="IQ84" t="s">
        <v>443</v>
      </c>
      <c r="IR84" t="s">
        <v>443</v>
      </c>
      <c r="IS84" t="s">
        <v>443</v>
      </c>
      <c r="IT84" t="s">
        <v>443</v>
      </c>
      <c r="IU84">
        <v>0</v>
      </c>
      <c r="IV84">
        <v>100</v>
      </c>
      <c r="IW84">
        <v>100</v>
      </c>
      <c r="IX84">
        <v>0.98</v>
      </c>
      <c r="IY84">
        <v>0.2109</v>
      </c>
      <c r="IZ84">
        <v>-0.1222274518627452</v>
      </c>
      <c r="JA84">
        <v>0.001328938755811441</v>
      </c>
      <c r="JB84">
        <v>-5.633165956792918E-07</v>
      </c>
      <c r="JC84">
        <v>2.510553891376428E-10</v>
      </c>
      <c r="JD84">
        <v>-0.04678033270444259</v>
      </c>
      <c r="JE84">
        <v>-0.0009625096320519332</v>
      </c>
      <c r="JF84">
        <v>0.0006953178313022573</v>
      </c>
      <c r="JG84">
        <v>-5.973937232829655E-06</v>
      </c>
      <c r="JH84">
        <v>1</v>
      </c>
      <c r="JI84">
        <v>2112</v>
      </c>
      <c r="JJ84">
        <v>1</v>
      </c>
      <c r="JK84">
        <v>26</v>
      </c>
      <c r="JL84">
        <v>201644.4</v>
      </c>
      <c r="JM84">
        <v>201644.3</v>
      </c>
      <c r="JN84">
        <v>2.43652</v>
      </c>
      <c r="JO84">
        <v>2.53418</v>
      </c>
      <c r="JP84">
        <v>1.39893</v>
      </c>
      <c r="JQ84">
        <v>2.33154</v>
      </c>
      <c r="JR84">
        <v>1.44897</v>
      </c>
      <c r="JS84">
        <v>2.50977</v>
      </c>
      <c r="JT84">
        <v>37.0032</v>
      </c>
      <c r="JU84">
        <v>23.9824</v>
      </c>
      <c r="JV84">
        <v>18</v>
      </c>
      <c r="JW84">
        <v>476.96</v>
      </c>
      <c r="JX84">
        <v>461.96</v>
      </c>
      <c r="JY84">
        <v>27.0442</v>
      </c>
      <c r="JZ84">
        <v>29.8251</v>
      </c>
      <c r="KA84">
        <v>30</v>
      </c>
      <c r="KB84">
        <v>29.5054</v>
      </c>
      <c r="KC84">
        <v>29.5667</v>
      </c>
      <c r="KD84">
        <v>48.8137</v>
      </c>
      <c r="KE84">
        <v>29.5158</v>
      </c>
      <c r="KF84">
        <v>64.4627</v>
      </c>
      <c r="KG84">
        <v>27.0491</v>
      </c>
      <c r="KH84">
        <v>1141.96</v>
      </c>
      <c r="KI84">
        <v>21.7465</v>
      </c>
      <c r="KJ84">
        <v>100.73</v>
      </c>
      <c r="KK84">
        <v>100.197</v>
      </c>
    </row>
    <row r="85" spans="1:297">
      <c r="A85">
        <v>69</v>
      </c>
      <c r="B85">
        <v>1759247247</v>
      </c>
      <c r="C85">
        <v>431.4000000953674</v>
      </c>
      <c r="D85" t="s">
        <v>581</v>
      </c>
      <c r="E85" t="s">
        <v>582</v>
      </c>
      <c r="F85">
        <v>5</v>
      </c>
      <c r="G85" t="s">
        <v>435</v>
      </c>
      <c r="H85" t="s">
        <v>436</v>
      </c>
      <c r="I85">
        <v>1759247239.5</v>
      </c>
      <c r="J85">
        <f>(K85)/1000</f>
        <v>0</v>
      </c>
      <c r="K85">
        <f>IF(DP85, AN85, AH85)</f>
        <v>0</v>
      </c>
      <c r="L85">
        <f>IF(DP85, AI85, AG85)</f>
        <v>0</v>
      </c>
      <c r="M85">
        <f>DR85 - IF(AU85&gt;1, L85*DL85*100.0/(AW85), 0)</f>
        <v>0</v>
      </c>
      <c r="N85">
        <f>((T85-J85/2)*M85-L85)/(T85+J85/2)</f>
        <v>0</v>
      </c>
      <c r="O85">
        <f>N85*(DY85+DZ85)/1000.0</f>
        <v>0</v>
      </c>
      <c r="P85">
        <f>(DR85 - IF(AU85&gt;1, L85*DL85*100.0/(AW85), 0))*(DY85+DZ85)/1000.0</f>
        <v>0</v>
      </c>
      <c r="Q85">
        <f>2.0/((1/S85-1/R85)+SIGN(S85)*SQRT((1/S85-1/R85)*(1/S85-1/R85) + 4*DM85/((DM85+1)*(DM85+1))*(2*1/S85*1/R85-1/R85*1/R85)))</f>
        <v>0</v>
      </c>
      <c r="R85">
        <f>IF(LEFT(DN85,1)&lt;&gt;"0",IF(LEFT(DN85,1)="1",3.0,DO85),$D$5+$E$5*(EF85*DY85/($K$5*1000))+$F$5*(EF85*DY85/($K$5*1000))*MAX(MIN(DL85,$J$5),$I$5)*MAX(MIN(DL85,$J$5),$I$5)+$G$5*MAX(MIN(DL85,$J$5),$I$5)*(EF85*DY85/($K$5*1000))+$H$5*(EF85*DY85/($K$5*1000))*(EF85*DY85/($K$5*1000)))</f>
        <v>0</v>
      </c>
      <c r="S85">
        <f>J85*(1000-(1000*0.61365*exp(17.502*W85/(240.97+W85))/(DY85+DZ85)+DT85)/2)/(1000*0.61365*exp(17.502*W85/(240.97+W85))/(DY85+DZ85)-DT85)</f>
        <v>0</v>
      </c>
      <c r="T85">
        <f>1/((DM85+1)/(Q85/1.6)+1/(R85/1.37)) + DM85/((DM85+1)/(Q85/1.6) + DM85/(R85/1.37))</f>
        <v>0</v>
      </c>
      <c r="U85">
        <f>(DH85*DK85)</f>
        <v>0</v>
      </c>
      <c r="V85">
        <f>(EA85+(U85+2*0.95*5.67E-8*(((EA85+$B$7)+273)^4-(EA85+273)^4)-44100*J85)/(1.84*29.3*R85+8*0.95*5.67E-8*(EA85+273)^3))</f>
        <v>0</v>
      </c>
      <c r="W85">
        <f>($C$7*EB85+$D$7*EC85+$E$7*V85)</f>
        <v>0</v>
      </c>
      <c r="X85">
        <f>0.61365*exp(17.502*W85/(240.97+W85))</f>
        <v>0</v>
      </c>
      <c r="Y85">
        <f>(Z85/AA85*100)</f>
        <v>0</v>
      </c>
      <c r="Z85">
        <f>DT85*(DY85+DZ85)/1000</f>
        <v>0</v>
      </c>
      <c r="AA85">
        <f>0.61365*exp(17.502*EA85/(240.97+EA85))</f>
        <v>0</v>
      </c>
      <c r="AB85">
        <f>(X85-DT85*(DY85+DZ85)/1000)</f>
        <v>0</v>
      </c>
      <c r="AC85">
        <f>(-J85*44100)</f>
        <v>0</v>
      </c>
      <c r="AD85">
        <f>2*29.3*R85*0.92*(EA85-W85)</f>
        <v>0</v>
      </c>
      <c r="AE85">
        <f>2*0.95*5.67E-8*(((EA85+$B$7)+273)^4-(W85+273)^4)</f>
        <v>0</v>
      </c>
      <c r="AF85">
        <f>U85+AE85+AC85+AD85</f>
        <v>0</v>
      </c>
      <c r="AG85">
        <f>DX85*AU85*(DS85-DR85*(1000-AU85*DU85)/(1000-AU85*DT85))/(100*DL85)</f>
        <v>0</v>
      </c>
      <c r="AH85">
        <f>1000*DX85*AU85*(DT85-DU85)/(100*DL85*(1000-AU85*DT85))</f>
        <v>0</v>
      </c>
      <c r="AI85">
        <f>(AJ85 - AK85 - DY85*1E3/(8.314*(EA85+273.15)) * AM85/DX85 * AL85) * DX85/(100*DL85) * (1000 - DU85)/1000</f>
        <v>0</v>
      </c>
      <c r="AJ85">
        <v>1151.84298359368</v>
      </c>
      <c r="AK85">
        <v>1129.339696969697</v>
      </c>
      <c r="AL85">
        <v>3.452060539594887</v>
      </c>
      <c r="AM85">
        <v>65.49916496234485</v>
      </c>
      <c r="AN85">
        <f>(AP85 - AO85 + DY85*1E3/(8.314*(EA85+273.15)) * AR85/DX85 * AQ85) * DX85/(100*DL85) * 1000/(1000 - AP85)</f>
        <v>0</v>
      </c>
      <c r="AO85">
        <v>21.78552581296828</v>
      </c>
      <c r="AP85">
        <v>22.49509818181818</v>
      </c>
      <c r="AQ85">
        <v>1.150220331064084E-06</v>
      </c>
      <c r="AR85">
        <v>120.8464226283581</v>
      </c>
      <c r="AS85">
        <v>4</v>
      </c>
      <c r="AT85">
        <v>1</v>
      </c>
      <c r="AU85">
        <f>IF(AS85*$H$13&gt;=AW85,1.0,(AW85/(AW85-AS85*$H$13)))</f>
        <v>0</v>
      </c>
      <c r="AV85">
        <f>(AU85-1)*100</f>
        <v>0</v>
      </c>
      <c r="AW85">
        <f>MAX(0,($B$13+$C$13*EF85)/(1+$D$13*EF85)*DY85/(EA85+273)*$E$13)</f>
        <v>0</v>
      </c>
      <c r="AX85" t="s">
        <v>437</v>
      </c>
      <c r="AY85" t="s">
        <v>437</v>
      </c>
      <c r="AZ85">
        <v>0</v>
      </c>
      <c r="BA85">
        <v>0</v>
      </c>
      <c r="BB85">
        <f>1-AZ85/BA85</f>
        <v>0</v>
      </c>
      <c r="BC85">
        <v>0</v>
      </c>
      <c r="BD85" t="s">
        <v>437</v>
      </c>
      <c r="BE85" t="s">
        <v>437</v>
      </c>
      <c r="BF85">
        <v>0</v>
      </c>
      <c r="BG85">
        <v>0</v>
      </c>
      <c r="BH85">
        <f>1-BF85/BG85</f>
        <v>0</v>
      </c>
      <c r="BI85">
        <v>0.5</v>
      </c>
      <c r="BJ85">
        <f>DI85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437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DH85">
        <f>$B$11*EG85+$C$11*EH85+$F$11*ES85*(1-EV85)</f>
        <v>0</v>
      </c>
      <c r="DI85">
        <f>DH85*DJ85</f>
        <v>0</v>
      </c>
      <c r="DJ85">
        <f>($B$11*$D$9+$C$11*$D$9+$F$11*((FF85+EX85)/MAX(FF85+EX85+FG85, 0.1)*$I$9+FG85/MAX(FF85+EX85+FG85, 0.1)*$J$9))/($B$11+$C$11+$F$11)</f>
        <v>0</v>
      </c>
      <c r="DK85">
        <f>($B$11*$K$9+$C$11*$K$9+$F$11*((FF85+EX85)/MAX(FF85+EX85+FG85, 0.1)*$P$9+FG85/MAX(FF85+EX85+FG85, 0.1)*$Q$9))/($B$11+$C$11+$F$11)</f>
        <v>0</v>
      </c>
      <c r="DL85">
        <v>1.91</v>
      </c>
      <c r="DM85">
        <v>0.5</v>
      </c>
      <c r="DN85" t="s">
        <v>438</v>
      </c>
      <c r="DO85">
        <v>2</v>
      </c>
      <c r="DP85" t="b">
        <v>1</v>
      </c>
      <c r="DQ85">
        <v>1759247239.5</v>
      </c>
      <c r="DR85">
        <v>1080.485925925926</v>
      </c>
      <c r="DS85">
        <v>1111.727037037037</v>
      </c>
      <c r="DT85">
        <v>22.49432592592592</v>
      </c>
      <c r="DU85">
        <v>21.78508888888889</v>
      </c>
      <c r="DV85">
        <v>1079.513333333333</v>
      </c>
      <c r="DW85">
        <v>22.28338888888889</v>
      </c>
      <c r="DX85">
        <v>499.9271481481482</v>
      </c>
      <c r="DY85">
        <v>90.92845925925928</v>
      </c>
      <c r="DZ85">
        <v>0.05309736666666667</v>
      </c>
      <c r="EA85">
        <v>29.27102222222222</v>
      </c>
      <c r="EB85">
        <v>30.00444074074074</v>
      </c>
      <c r="EC85">
        <v>999.9000000000001</v>
      </c>
      <c r="ED85">
        <v>0</v>
      </c>
      <c r="EE85">
        <v>0</v>
      </c>
      <c r="EF85">
        <v>9985.694814814815</v>
      </c>
      <c r="EG85">
        <v>0</v>
      </c>
      <c r="EH85">
        <v>12.20527407407407</v>
      </c>
      <c r="EI85">
        <v>-31.24177407407407</v>
      </c>
      <c r="EJ85">
        <v>1105.348518518519</v>
      </c>
      <c r="EK85">
        <v>1136.484444444445</v>
      </c>
      <c r="EL85">
        <v>0.7092375925925926</v>
      </c>
      <c r="EM85">
        <v>1111.727037037037</v>
      </c>
      <c r="EN85">
        <v>21.78508888888889</v>
      </c>
      <c r="EO85">
        <v>2.045373333333333</v>
      </c>
      <c r="EP85">
        <v>1.980883703703703</v>
      </c>
      <c r="EQ85">
        <v>17.80002222222222</v>
      </c>
      <c r="ER85">
        <v>17.29235555555555</v>
      </c>
      <c r="ES85">
        <v>1999.981851851852</v>
      </c>
      <c r="ET85">
        <v>0.9799998148148148</v>
      </c>
      <c r="EU85">
        <v>0.01999991481481482</v>
      </c>
      <c r="EV85">
        <v>0</v>
      </c>
      <c r="EW85">
        <v>204.8484074074074</v>
      </c>
      <c r="EX85">
        <v>5.000560000000001</v>
      </c>
      <c r="EY85">
        <v>4283.096666666666</v>
      </c>
      <c r="EZ85">
        <v>17294.72592592592</v>
      </c>
      <c r="FA85">
        <v>42.11566666666666</v>
      </c>
      <c r="FB85">
        <v>42.375</v>
      </c>
      <c r="FC85">
        <v>41.91633333333333</v>
      </c>
      <c r="FD85">
        <v>41.375</v>
      </c>
      <c r="FE85">
        <v>42.75</v>
      </c>
      <c r="FF85">
        <v>1955.081851851852</v>
      </c>
      <c r="FG85">
        <v>39.9</v>
      </c>
      <c r="FH85">
        <v>0</v>
      </c>
      <c r="FI85">
        <v>1759247261.2</v>
      </c>
      <c r="FJ85">
        <v>0</v>
      </c>
      <c r="FK85">
        <v>204.8350384615385</v>
      </c>
      <c r="FL85">
        <v>0.5571624016296627</v>
      </c>
      <c r="FM85">
        <v>-7.652307711352549</v>
      </c>
      <c r="FN85">
        <v>4283.081153846153</v>
      </c>
      <c r="FO85">
        <v>15</v>
      </c>
      <c r="FP85">
        <v>0</v>
      </c>
      <c r="FQ85" t="s">
        <v>439</v>
      </c>
      <c r="FR85">
        <v>1747148579.5</v>
      </c>
      <c r="FS85">
        <v>1747148584.5</v>
      </c>
      <c r="FT85">
        <v>0</v>
      </c>
      <c r="FU85">
        <v>0.162</v>
      </c>
      <c r="FV85">
        <v>-0.001</v>
      </c>
      <c r="FW85">
        <v>0.139</v>
      </c>
      <c r="FX85">
        <v>0.058</v>
      </c>
      <c r="FY85">
        <v>420</v>
      </c>
      <c r="FZ85">
        <v>16</v>
      </c>
      <c r="GA85">
        <v>0.19</v>
      </c>
      <c r="GB85">
        <v>0.02</v>
      </c>
      <c r="GC85">
        <v>-31.25490975609756</v>
      </c>
      <c r="GD85">
        <v>-0.2857379790940441</v>
      </c>
      <c r="GE85">
        <v>0.1483685240514602</v>
      </c>
      <c r="GF85">
        <v>1</v>
      </c>
      <c r="GG85">
        <v>204.8681470588235</v>
      </c>
      <c r="GH85">
        <v>-0.0835599649403008</v>
      </c>
      <c r="GI85">
        <v>0.1789834255147559</v>
      </c>
      <c r="GJ85">
        <v>1</v>
      </c>
      <c r="GK85">
        <v>0.7099349268292683</v>
      </c>
      <c r="GL85">
        <v>-0.01095060627177528</v>
      </c>
      <c r="GM85">
        <v>0.001497891353483679</v>
      </c>
      <c r="GN85">
        <v>1</v>
      </c>
      <c r="GO85">
        <v>3</v>
      </c>
      <c r="GP85">
        <v>3</v>
      </c>
      <c r="GQ85" t="s">
        <v>440</v>
      </c>
      <c r="GR85">
        <v>3.12711</v>
      </c>
      <c r="GS85">
        <v>2.73086</v>
      </c>
      <c r="GT85">
        <v>0.167059</v>
      </c>
      <c r="GU85">
        <v>0.171112</v>
      </c>
      <c r="GV85">
        <v>0.102585</v>
      </c>
      <c r="GW85">
        <v>0.100868</v>
      </c>
      <c r="GX85">
        <v>24924.1</v>
      </c>
      <c r="GY85">
        <v>24087.2</v>
      </c>
      <c r="GZ85">
        <v>30468.2</v>
      </c>
      <c r="HA85">
        <v>29318.8</v>
      </c>
      <c r="HB85">
        <v>37744.3</v>
      </c>
      <c r="HC85">
        <v>34682.9</v>
      </c>
      <c r="HD85">
        <v>46611.7</v>
      </c>
      <c r="HE85">
        <v>43556.7</v>
      </c>
      <c r="HF85">
        <v>1.8133</v>
      </c>
      <c r="HG85">
        <v>1.83703</v>
      </c>
      <c r="HH85">
        <v>0.104539</v>
      </c>
      <c r="HI85">
        <v>0</v>
      </c>
      <c r="HJ85">
        <v>28.2907</v>
      </c>
      <c r="HK85">
        <v>999.9</v>
      </c>
      <c r="HL85">
        <v>56.5</v>
      </c>
      <c r="HM85">
        <v>30.5</v>
      </c>
      <c r="HN85">
        <v>27.244</v>
      </c>
      <c r="HO85">
        <v>62.6674</v>
      </c>
      <c r="HP85">
        <v>16.9952</v>
      </c>
      <c r="HQ85">
        <v>1</v>
      </c>
      <c r="HR85">
        <v>0.203717</v>
      </c>
      <c r="HS85">
        <v>0.336427</v>
      </c>
      <c r="HT85">
        <v>20.2006</v>
      </c>
      <c r="HU85">
        <v>5.22792</v>
      </c>
      <c r="HV85">
        <v>11.974</v>
      </c>
      <c r="HW85">
        <v>4.9696</v>
      </c>
      <c r="HX85">
        <v>3.28948</v>
      </c>
      <c r="HY85">
        <v>9999</v>
      </c>
      <c r="HZ85">
        <v>9999</v>
      </c>
      <c r="IA85">
        <v>9999</v>
      </c>
      <c r="IB85">
        <v>17.6</v>
      </c>
      <c r="IC85">
        <v>4.97289</v>
      </c>
      <c r="ID85">
        <v>1.87717</v>
      </c>
      <c r="IE85">
        <v>1.87531</v>
      </c>
      <c r="IF85">
        <v>1.87806</v>
      </c>
      <c r="IG85">
        <v>1.87484</v>
      </c>
      <c r="IH85">
        <v>1.87839</v>
      </c>
      <c r="II85">
        <v>1.87547</v>
      </c>
      <c r="IJ85">
        <v>1.87667</v>
      </c>
      <c r="IK85">
        <v>0</v>
      </c>
      <c r="IL85">
        <v>0</v>
      </c>
      <c r="IM85">
        <v>0</v>
      </c>
      <c r="IN85">
        <v>0</v>
      </c>
      <c r="IO85" t="s">
        <v>441</v>
      </c>
      <c r="IP85" t="s">
        <v>442</v>
      </c>
      <c r="IQ85" t="s">
        <v>443</v>
      </c>
      <c r="IR85" t="s">
        <v>443</v>
      </c>
      <c r="IS85" t="s">
        <v>443</v>
      </c>
      <c r="IT85" t="s">
        <v>443</v>
      </c>
      <c r="IU85">
        <v>0</v>
      </c>
      <c r="IV85">
        <v>100</v>
      </c>
      <c r="IW85">
        <v>100</v>
      </c>
      <c r="IX85">
        <v>0.99</v>
      </c>
      <c r="IY85">
        <v>0.2109</v>
      </c>
      <c r="IZ85">
        <v>-0.1222274518627452</v>
      </c>
      <c r="JA85">
        <v>0.001328938755811441</v>
      </c>
      <c r="JB85">
        <v>-5.633165956792918E-07</v>
      </c>
      <c r="JC85">
        <v>2.510553891376428E-10</v>
      </c>
      <c r="JD85">
        <v>-0.04678033270444259</v>
      </c>
      <c r="JE85">
        <v>-0.0009625096320519332</v>
      </c>
      <c r="JF85">
        <v>0.0006953178313022573</v>
      </c>
      <c r="JG85">
        <v>-5.973937232829655E-06</v>
      </c>
      <c r="JH85">
        <v>1</v>
      </c>
      <c r="JI85">
        <v>2112</v>
      </c>
      <c r="JJ85">
        <v>1</v>
      </c>
      <c r="JK85">
        <v>26</v>
      </c>
      <c r="JL85">
        <v>201644.5</v>
      </c>
      <c r="JM85">
        <v>201644.4</v>
      </c>
      <c r="JN85">
        <v>2.46704</v>
      </c>
      <c r="JO85">
        <v>2.52808</v>
      </c>
      <c r="JP85">
        <v>1.39893</v>
      </c>
      <c r="JQ85">
        <v>2.33154</v>
      </c>
      <c r="JR85">
        <v>1.44897</v>
      </c>
      <c r="JS85">
        <v>2.47559</v>
      </c>
      <c r="JT85">
        <v>37.0032</v>
      </c>
      <c r="JU85">
        <v>23.9912</v>
      </c>
      <c r="JV85">
        <v>18</v>
      </c>
      <c r="JW85">
        <v>477.193</v>
      </c>
      <c r="JX85">
        <v>461.831</v>
      </c>
      <c r="JY85">
        <v>27.0439</v>
      </c>
      <c r="JZ85">
        <v>29.8233</v>
      </c>
      <c r="KA85">
        <v>30</v>
      </c>
      <c r="KB85">
        <v>29.5054</v>
      </c>
      <c r="KC85">
        <v>29.5667</v>
      </c>
      <c r="KD85">
        <v>49.3864</v>
      </c>
      <c r="KE85">
        <v>29.5158</v>
      </c>
      <c r="KF85">
        <v>64.0896</v>
      </c>
      <c r="KG85">
        <v>27.0465</v>
      </c>
      <c r="KH85">
        <v>1155.32</v>
      </c>
      <c r="KI85">
        <v>21.7465</v>
      </c>
      <c r="KJ85">
        <v>100.729</v>
      </c>
      <c r="KK85">
        <v>100.196</v>
      </c>
    </row>
    <row r="86" spans="1:297">
      <c r="A86">
        <v>70</v>
      </c>
      <c r="B86">
        <v>1759247252</v>
      </c>
      <c r="C86">
        <v>436.4000000953674</v>
      </c>
      <c r="D86" t="s">
        <v>583</v>
      </c>
      <c r="E86" t="s">
        <v>584</v>
      </c>
      <c r="F86">
        <v>5</v>
      </c>
      <c r="G86" t="s">
        <v>435</v>
      </c>
      <c r="H86" t="s">
        <v>436</v>
      </c>
      <c r="I86">
        <v>1759247244.214286</v>
      </c>
      <c r="J86">
        <f>(K86)/1000</f>
        <v>0</v>
      </c>
      <c r="K86">
        <f>IF(DP86, AN86, AH86)</f>
        <v>0</v>
      </c>
      <c r="L86">
        <f>IF(DP86, AI86, AG86)</f>
        <v>0</v>
      </c>
      <c r="M86">
        <f>DR86 - IF(AU86&gt;1, L86*DL86*100.0/(AW86), 0)</f>
        <v>0</v>
      </c>
      <c r="N86">
        <f>((T86-J86/2)*M86-L86)/(T86+J86/2)</f>
        <v>0</v>
      </c>
      <c r="O86">
        <f>N86*(DY86+DZ86)/1000.0</f>
        <v>0</v>
      </c>
      <c r="P86">
        <f>(DR86 - IF(AU86&gt;1, L86*DL86*100.0/(AW86), 0))*(DY86+DZ86)/1000.0</f>
        <v>0</v>
      </c>
      <c r="Q86">
        <f>2.0/((1/S86-1/R86)+SIGN(S86)*SQRT((1/S86-1/R86)*(1/S86-1/R86) + 4*DM86/((DM86+1)*(DM86+1))*(2*1/S86*1/R86-1/R86*1/R86)))</f>
        <v>0</v>
      </c>
      <c r="R86">
        <f>IF(LEFT(DN86,1)&lt;&gt;"0",IF(LEFT(DN86,1)="1",3.0,DO86),$D$5+$E$5*(EF86*DY86/($K$5*1000))+$F$5*(EF86*DY86/($K$5*1000))*MAX(MIN(DL86,$J$5),$I$5)*MAX(MIN(DL86,$J$5),$I$5)+$G$5*MAX(MIN(DL86,$J$5),$I$5)*(EF86*DY86/($K$5*1000))+$H$5*(EF86*DY86/($K$5*1000))*(EF86*DY86/($K$5*1000)))</f>
        <v>0</v>
      </c>
      <c r="S86">
        <f>J86*(1000-(1000*0.61365*exp(17.502*W86/(240.97+W86))/(DY86+DZ86)+DT86)/2)/(1000*0.61365*exp(17.502*W86/(240.97+W86))/(DY86+DZ86)-DT86)</f>
        <v>0</v>
      </c>
      <c r="T86">
        <f>1/((DM86+1)/(Q86/1.6)+1/(R86/1.37)) + DM86/((DM86+1)/(Q86/1.6) + DM86/(R86/1.37))</f>
        <v>0</v>
      </c>
      <c r="U86">
        <f>(DH86*DK86)</f>
        <v>0</v>
      </c>
      <c r="V86">
        <f>(EA86+(U86+2*0.95*5.67E-8*(((EA86+$B$7)+273)^4-(EA86+273)^4)-44100*J86)/(1.84*29.3*R86+8*0.95*5.67E-8*(EA86+273)^3))</f>
        <v>0</v>
      </c>
      <c r="W86">
        <f>($C$7*EB86+$D$7*EC86+$E$7*V86)</f>
        <v>0</v>
      </c>
      <c r="X86">
        <f>0.61365*exp(17.502*W86/(240.97+W86))</f>
        <v>0</v>
      </c>
      <c r="Y86">
        <f>(Z86/AA86*100)</f>
        <v>0</v>
      </c>
      <c r="Z86">
        <f>DT86*(DY86+DZ86)/1000</f>
        <v>0</v>
      </c>
      <c r="AA86">
        <f>0.61365*exp(17.502*EA86/(240.97+EA86))</f>
        <v>0</v>
      </c>
      <c r="AB86">
        <f>(X86-DT86*(DY86+DZ86)/1000)</f>
        <v>0</v>
      </c>
      <c r="AC86">
        <f>(-J86*44100)</f>
        <v>0</v>
      </c>
      <c r="AD86">
        <f>2*29.3*R86*0.92*(EA86-W86)</f>
        <v>0</v>
      </c>
      <c r="AE86">
        <f>2*0.95*5.67E-8*(((EA86+$B$7)+273)^4-(W86+273)^4)</f>
        <v>0</v>
      </c>
      <c r="AF86">
        <f>U86+AE86+AC86+AD86</f>
        <v>0</v>
      </c>
      <c r="AG86">
        <f>DX86*AU86*(DS86-DR86*(1000-AU86*DU86)/(1000-AU86*DT86))/(100*DL86)</f>
        <v>0</v>
      </c>
      <c r="AH86">
        <f>1000*DX86*AU86*(DT86-DU86)/(100*DL86*(1000-AU86*DT86))</f>
        <v>0</v>
      </c>
      <c r="AI86">
        <f>(AJ86 - AK86 - DY86*1E3/(8.314*(EA86+273.15)) * AM86/DX86 * AL86) * DX86/(100*DL86) * (1000 - DU86)/1000</f>
        <v>0</v>
      </c>
      <c r="AJ86">
        <v>1167.639725727665</v>
      </c>
      <c r="AK86">
        <v>1145.895939393939</v>
      </c>
      <c r="AL86">
        <v>3.284524539507349</v>
      </c>
      <c r="AM86">
        <v>65.49916496234485</v>
      </c>
      <c r="AN86">
        <f>(AP86 - AO86 + DY86*1E3/(8.314*(EA86+273.15)) * AR86/DX86 * AQ86) * DX86/(100*DL86) * 1000/(1000 - AP86)</f>
        <v>0</v>
      </c>
      <c r="AO86">
        <v>21.78076104336777</v>
      </c>
      <c r="AP86">
        <v>22.49173393939394</v>
      </c>
      <c r="AQ86">
        <v>-1.520461788046608E-05</v>
      </c>
      <c r="AR86">
        <v>120.8464226283581</v>
      </c>
      <c r="AS86">
        <v>4</v>
      </c>
      <c r="AT86">
        <v>1</v>
      </c>
      <c r="AU86">
        <f>IF(AS86*$H$13&gt;=AW86,1.0,(AW86/(AW86-AS86*$H$13)))</f>
        <v>0</v>
      </c>
      <c r="AV86">
        <f>(AU86-1)*100</f>
        <v>0</v>
      </c>
      <c r="AW86">
        <f>MAX(0,($B$13+$C$13*EF86)/(1+$D$13*EF86)*DY86/(EA86+273)*$E$13)</f>
        <v>0</v>
      </c>
      <c r="AX86" t="s">
        <v>437</v>
      </c>
      <c r="AY86" t="s">
        <v>437</v>
      </c>
      <c r="AZ86">
        <v>0</v>
      </c>
      <c r="BA86">
        <v>0</v>
      </c>
      <c r="BB86">
        <f>1-AZ86/BA86</f>
        <v>0</v>
      </c>
      <c r="BC86">
        <v>0</v>
      </c>
      <c r="BD86" t="s">
        <v>437</v>
      </c>
      <c r="BE86" t="s">
        <v>437</v>
      </c>
      <c r="BF86">
        <v>0</v>
      </c>
      <c r="BG86">
        <v>0</v>
      </c>
      <c r="BH86">
        <f>1-BF86/BG86</f>
        <v>0</v>
      </c>
      <c r="BI86">
        <v>0.5</v>
      </c>
      <c r="BJ86">
        <f>DI86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437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DH86">
        <f>$B$11*EG86+$C$11*EH86+$F$11*ES86*(1-EV86)</f>
        <v>0</v>
      </c>
      <c r="DI86">
        <f>DH86*DJ86</f>
        <v>0</v>
      </c>
      <c r="DJ86">
        <f>($B$11*$D$9+$C$11*$D$9+$F$11*((FF86+EX86)/MAX(FF86+EX86+FG86, 0.1)*$I$9+FG86/MAX(FF86+EX86+FG86, 0.1)*$J$9))/($B$11+$C$11+$F$11)</f>
        <v>0</v>
      </c>
      <c r="DK86">
        <f>($B$11*$K$9+$C$11*$K$9+$F$11*((FF86+EX86)/MAX(FF86+EX86+FG86, 0.1)*$P$9+FG86/MAX(FF86+EX86+FG86, 0.1)*$Q$9))/($B$11+$C$11+$F$11)</f>
        <v>0</v>
      </c>
      <c r="DL86">
        <v>1.91</v>
      </c>
      <c r="DM86">
        <v>0.5</v>
      </c>
      <c r="DN86" t="s">
        <v>438</v>
      </c>
      <c r="DO86">
        <v>2</v>
      </c>
      <c r="DP86" t="b">
        <v>1</v>
      </c>
      <c r="DQ86">
        <v>1759247244.214286</v>
      </c>
      <c r="DR86">
        <v>1096.190357142857</v>
      </c>
      <c r="DS86">
        <v>1127.131785714286</v>
      </c>
      <c r="DT86">
        <v>22.49410714285714</v>
      </c>
      <c r="DU86">
        <v>21.78445</v>
      </c>
      <c r="DV86">
        <v>1095.202142857143</v>
      </c>
      <c r="DW86">
        <v>22.28318214285714</v>
      </c>
      <c r="DX86">
        <v>499.9690357142858</v>
      </c>
      <c r="DY86">
        <v>90.9288142857143</v>
      </c>
      <c r="DZ86">
        <v>0.05325949642857142</v>
      </c>
      <c r="EA86">
        <v>29.267725</v>
      </c>
      <c r="EB86">
        <v>29.99456071428571</v>
      </c>
      <c r="EC86">
        <v>999.9000000000002</v>
      </c>
      <c r="ED86">
        <v>0</v>
      </c>
      <c r="EE86">
        <v>0</v>
      </c>
      <c r="EF86">
        <v>9979.9125</v>
      </c>
      <c r="EG86">
        <v>0</v>
      </c>
      <c r="EH86">
        <v>12.20845714285714</v>
      </c>
      <c r="EI86">
        <v>-30.94278928571429</v>
      </c>
      <c r="EJ86">
        <v>1121.413928571429</v>
      </c>
      <c r="EK86">
        <v>1152.2325</v>
      </c>
      <c r="EL86">
        <v>0.7096567499999999</v>
      </c>
      <c r="EM86">
        <v>1127.131785714286</v>
      </c>
      <c r="EN86">
        <v>21.78445</v>
      </c>
      <c r="EO86">
        <v>2.0453625</v>
      </c>
      <c r="EP86">
        <v>1.980833214285714</v>
      </c>
      <c r="EQ86">
        <v>17.79993214285714</v>
      </c>
      <c r="ER86">
        <v>17.29196071428571</v>
      </c>
      <c r="ES86">
        <v>1999.989642857143</v>
      </c>
      <c r="ET86">
        <v>0.9799999285714284</v>
      </c>
      <c r="EU86">
        <v>0.01999982857142857</v>
      </c>
      <c r="EV86">
        <v>0</v>
      </c>
      <c r="EW86">
        <v>204.8119642857143</v>
      </c>
      <c r="EX86">
        <v>5.000560000000001</v>
      </c>
      <c r="EY86">
        <v>4282.526785714285</v>
      </c>
      <c r="EZ86">
        <v>17294.79285714285</v>
      </c>
      <c r="FA86">
        <v>42.1115</v>
      </c>
      <c r="FB86">
        <v>42.375</v>
      </c>
      <c r="FC86">
        <v>41.91042857142857</v>
      </c>
      <c r="FD86">
        <v>41.375</v>
      </c>
      <c r="FE86">
        <v>42.75</v>
      </c>
      <c r="FF86">
        <v>1955.089642857143</v>
      </c>
      <c r="FG86">
        <v>39.9</v>
      </c>
      <c r="FH86">
        <v>0</v>
      </c>
      <c r="FI86">
        <v>1759247266</v>
      </c>
      <c r="FJ86">
        <v>0</v>
      </c>
      <c r="FK86">
        <v>204.8231153846154</v>
      </c>
      <c r="FL86">
        <v>-0.5808888828209128</v>
      </c>
      <c r="FM86">
        <v>-7.036239331832459</v>
      </c>
      <c r="FN86">
        <v>4282.468846153845</v>
      </c>
      <c r="FO86">
        <v>15</v>
      </c>
      <c r="FP86">
        <v>0</v>
      </c>
      <c r="FQ86" t="s">
        <v>439</v>
      </c>
      <c r="FR86">
        <v>1747148579.5</v>
      </c>
      <c r="FS86">
        <v>1747148584.5</v>
      </c>
      <c r="FT86">
        <v>0</v>
      </c>
      <c r="FU86">
        <v>0.162</v>
      </c>
      <c r="FV86">
        <v>-0.001</v>
      </c>
      <c r="FW86">
        <v>0.139</v>
      </c>
      <c r="FX86">
        <v>0.058</v>
      </c>
      <c r="FY86">
        <v>420</v>
      </c>
      <c r="FZ86">
        <v>16</v>
      </c>
      <c r="GA86">
        <v>0.19</v>
      </c>
      <c r="GB86">
        <v>0.02</v>
      </c>
      <c r="GC86">
        <v>-31.0297925</v>
      </c>
      <c r="GD86">
        <v>3.06768067542222</v>
      </c>
      <c r="GE86">
        <v>0.4078354223136457</v>
      </c>
      <c r="GF86">
        <v>0</v>
      </c>
      <c r="GG86">
        <v>204.8033529411764</v>
      </c>
      <c r="GH86">
        <v>-0.1190832660347012</v>
      </c>
      <c r="GI86">
        <v>0.1623422097902591</v>
      </c>
      <c r="GJ86">
        <v>1</v>
      </c>
      <c r="GK86">
        <v>0.7098473000000001</v>
      </c>
      <c r="GL86">
        <v>0.00606520075046698</v>
      </c>
      <c r="GM86">
        <v>0.002698982495311892</v>
      </c>
      <c r="GN86">
        <v>1</v>
      </c>
      <c r="GO86">
        <v>2</v>
      </c>
      <c r="GP86">
        <v>3</v>
      </c>
      <c r="GQ86" t="s">
        <v>446</v>
      </c>
      <c r="GR86">
        <v>3.12685</v>
      </c>
      <c r="GS86">
        <v>2.73122</v>
      </c>
      <c r="GT86">
        <v>0.168581</v>
      </c>
      <c r="GU86">
        <v>0.172622</v>
      </c>
      <c r="GV86">
        <v>0.102575</v>
      </c>
      <c r="GW86">
        <v>0.100816</v>
      </c>
      <c r="GX86">
        <v>24878.4</v>
      </c>
      <c r="GY86">
        <v>24043.2</v>
      </c>
      <c r="GZ86">
        <v>30468.1</v>
      </c>
      <c r="HA86">
        <v>29318.8</v>
      </c>
      <c r="HB86">
        <v>37744.7</v>
      </c>
      <c r="HC86">
        <v>34684.8</v>
      </c>
      <c r="HD86">
        <v>46611.6</v>
      </c>
      <c r="HE86">
        <v>43556.4</v>
      </c>
      <c r="HF86">
        <v>1.81317</v>
      </c>
      <c r="HG86">
        <v>1.8371</v>
      </c>
      <c r="HH86">
        <v>0.104249</v>
      </c>
      <c r="HI86">
        <v>0</v>
      </c>
      <c r="HJ86">
        <v>28.2907</v>
      </c>
      <c r="HK86">
        <v>999.9</v>
      </c>
      <c r="HL86">
        <v>56.5</v>
      </c>
      <c r="HM86">
        <v>30.5</v>
      </c>
      <c r="HN86">
        <v>27.242</v>
      </c>
      <c r="HO86">
        <v>62.2274</v>
      </c>
      <c r="HP86">
        <v>17.1755</v>
      </c>
      <c r="HQ86">
        <v>1</v>
      </c>
      <c r="HR86">
        <v>0.203704</v>
      </c>
      <c r="HS86">
        <v>0.35363</v>
      </c>
      <c r="HT86">
        <v>20.2004</v>
      </c>
      <c r="HU86">
        <v>5.22822</v>
      </c>
      <c r="HV86">
        <v>11.974</v>
      </c>
      <c r="HW86">
        <v>4.96985</v>
      </c>
      <c r="HX86">
        <v>3.2895</v>
      </c>
      <c r="HY86">
        <v>9999</v>
      </c>
      <c r="HZ86">
        <v>9999</v>
      </c>
      <c r="IA86">
        <v>9999</v>
      </c>
      <c r="IB86">
        <v>17.6</v>
      </c>
      <c r="IC86">
        <v>4.9729</v>
      </c>
      <c r="ID86">
        <v>1.87717</v>
      </c>
      <c r="IE86">
        <v>1.8753</v>
      </c>
      <c r="IF86">
        <v>1.87805</v>
      </c>
      <c r="IG86">
        <v>1.87482</v>
      </c>
      <c r="IH86">
        <v>1.87836</v>
      </c>
      <c r="II86">
        <v>1.87546</v>
      </c>
      <c r="IJ86">
        <v>1.87665</v>
      </c>
      <c r="IK86">
        <v>0</v>
      </c>
      <c r="IL86">
        <v>0</v>
      </c>
      <c r="IM86">
        <v>0</v>
      </c>
      <c r="IN86">
        <v>0</v>
      </c>
      <c r="IO86" t="s">
        <v>441</v>
      </c>
      <c r="IP86" t="s">
        <v>442</v>
      </c>
      <c r="IQ86" t="s">
        <v>443</v>
      </c>
      <c r="IR86" t="s">
        <v>443</v>
      </c>
      <c r="IS86" t="s">
        <v>443</v>
      </c>
      <c r="IT86" t="s">
        <v>443</v>
      </c>
      <c r="IU86">
        <v>0</v>
      </c>
      <c r="IV86">
        <v>100</v>
      </c>
      <c r="IW86">
        <v>100</v>
      </c>
      <c r="IX86">
        <v>1.01</v>
      </c>
      <c r="IY86">
        <v>0.2109</v>
      </c>
      <c r="IZ86">
        <v>-0.1222274518627452</v>
      </c>
      <c r="JA86">
        <v>0.001328938755811441</v>
      </c>
      <c r="JB86">
        <v>-5.633165956792918E-07</v>
      </c>
      <c r="JC86">
        <v>2.510553891376428E-10</v>
      </c>
      <c r="JD86">
        <v>-0.04678033270444259</v>
      </c>
      <c r="JE86">
        <v>-0.0009625096320519332</v>
      </c>
      <c r="JF86">
        <v>0.0006953178313022573</v>
      </c>
      <c r="JG86">
        <v>-5.973937232829655E-06</v>
      </c>
      <c r="JH86">
        <v>1</v>
      </c>
      <c r="JI86">
        <v>2112</v>
      </c>
      <c r="JJ86">
        <v>1</v>
      </c>
      <c r="JK86">
        <v>26</v>
      </c>
      <c r="JL86">
        <v>201644.5</v>
      </c>
      <c r="JM86">
        <v>201644.5</v>
      </c>
      <c r="JN86">
        <v>2.4939</v>
      </c>
      <c r="JO86">
        <v>2.52686</v>
      </c>
      <c r="JP86">
        <v>1.39893</v>
      </c>
      <c r="JQ86">
        <v>2.33276</v>
      </c>
      <c r="JR86">
        <v>1.44897</v>
      </c>
      <c r="JS86">
        <v>2.58789</v>
      </c>
      <c r="JT86">
        <v>37.0032</v>
      </c>
      <c r="JU86">
        <v>23.9999</v>
      </c>
      <c r="JV86">
        <v>18</v>
      </c>
      <c r="JW86">
        <v>477.112</v>
      </c>
      <c r="JX86">
        <v>461.865</v>
      </c>
      <c r="JY86">
        <v>27.0463</v>
      </c>
      <c r="JZ86">
        <v>29.8225</v>
      </c>
      <c r="KA86">
        <v>30</v>
      </c>
      <c r="KB86">
        <v>29.5033</v>
      </c>
      <c r="KC86">
        <v>29.5648</v>
      </c>
      <c r="KD86">
        <v>49.9145</v>
      </c>
      <c r="KE86">
        <v>29.5158</v>
      </c>
      <c r="KF86">
        <v>64.0896</v>
      </c>
      <c r="KG86">
        <v>27.0464</v>
      </c>
      <c r="KH86">
        <v>1175.36</v>
      </c>
      <c r="KI86">
        <v>21.7465</v>
      </c>
      <c r="KJ86">
        <v>100.729</v>
      </c>
      <c r="KK86">
        <v>100.196</v>
      </c>
    </row>
    <row r="87" spans="1:297">
      <c r="A87">
        <v>71</v>
      </c>
      <c r="B87">
        <v>1759247257</v>
      </c>
      <c r="C87">
        <v>441.4000000953674</v>
      </c>
      <c r="D87" t="s">
        <v>585</v>
      </c>
      <c r="E87" t="s">
        <v>586</v>
      </c>
      <c r="F87">
        <v>5</v>
      </c>
      <c r="G87" t="s">
        <v>435</v>
      </c>
      <c r="H87" t="s">
        <v>436</v>
      </c>
      <c r="I87">
        <v>1759247249.5</v>
      </c>
      <c r="J87">
        <f>(K87)/1000</f>
        <v>0</v>
      </c>
      <c r="K87">
        <f>IF(DP87, AN87, AH87)</f>
        <v>0</v>
      </c>
      <c r="L87">
        <f>IF(DP87, AI87, AG87)</f>
        <v>0</v>
      </c>
      <c r="M87">
        <f>DR87 - IF(AU87&gt;1, L87*DL87*100.0/(AW87), 0)</f>
        <v>0</v>
      </c>
      <c r="N87">
        <f>((T87-J87/2)*M87-L87)/(T87+J87/2)</f>
        <v>0</v>
      </c>
      <c r="O87">
        <f>N87*(DY87+DZ87)/1000.0</f>
        <v>0</v>
      </c>
      <c r="P87">
        <f>(DR87 - IF(AU87&gt;1, L87*DL87*100.0/(AW87), 0))*(DY87+DZ87)/1000.0</f>
        <v>0</v>
      </c>
      <c r="Q87">
        <f>2.0/((1/S87-1/R87)+SIGN(S87)*SQRT((1/S87-1/R87)*(1/S87-1/R87) + 4*DM87/((DM87+1)*(DM87+1))*(2*1/S87*1/R87-1/R87*1/R87)))</f>
        <v>0</v>
      </c>
      <c r="R87">
        <f>IF(LEFT(DN87,1)&lt;&gt;"0",IF(LEFT(DN87,1)="1",3.0,DO87),$D$5+$E$5*(EF87*DY87/($K$5*1000))+$F$5*(EF87*DY87/($K$5*1000))*MAX(MIN(DL87,$J$5),$I$5)*MAX(MIN(DL87,$J$5),$I$5)+$G$5*MAX(MIN(DL87,$J$5),$I$5)*(EF87*DY87/($K$5*1000))+$H$5*(EF87*DY87/($K$5*1000))*(EF87*DY87/($K$5*1000)))</f>
        <v>0</v>
      </c>
      <c r="S87">
        <f>J87*(1000-(1000*0.61365*exp(17.502*W87/(240.97+W87))/(DY87+DZ87)+DT87)/2)/(1000*0.61365*exp(17.502*W87/(240.97+W87))/(DY87+DZ87)-DT87)</f>
        <v>0</v>
      </c>
      <c r="T87">
        <f>1/((DM87+1)/(Q87/1.6)+1/(R87/1.37)) + DM87/((DM87+1)/(Q87/1.6) + DM87/(R87/1.37))</f>
        <v>0</v>
      </c>
      <c r="U87">
        <f>(DH87*DK87)</f>
        <v>0</v>
      </c>
      <c r="V87">
        <f>(EA87+(U87+2*0.95*5.67E-8*(((EA87+$B$7)+273)^4-(EA87+273)^4)-44100*J87)/(1.84*29.3*R87+8*0.95*5.67E-8*(EA87+273)^3))</f>
        <v>0</v>
      </c>
      <c r="W87">
        <f>($C$7*EB87+$D$7*EC87+$E$7*V87)</f>
        <v>0</v>
      </c>
      <c r="X87">
        <f>0.61365*exp(17.502*W87/(240.97+W87))</f>
        <v>0</v>
      </c>
      <c r="Y87">
        <f>(Z87/AA87*100)</f>
        <v>0</v>
      </c>
      <c r="Z87">
        <f>DT87*(DY87+DZ87)/1000</f>
        <v>0</v>
      </c>
      <c r="AA87">
        <f>0.61365*exp(17.502*EA87/(240.97+EA87))</f>
        <v>0</v>
      </c>
      <c r="AB87">
        <f>(X87-DT87*(DY87+DZ87)/1000)</f>
        <v>0</v>
      </c>
      <c r="AC87">
        <f>(-J87*44100)</f>
        <v>0</v>
      </c>
      <c r="AD87">
        <f>2*29.3*R87*0.92*(EA87-W87)</f>
        <v>0</v>
      </c>
      <c r="AE87">
        <f>2*0.95*5.67E-8*(((EA87+$B$7)+273)^4-(W87+273)^4)</f>
        <v>0</v>
      </c>
      <c r="AF87">
        <f>U87+AE87+AC87+AD87</f>
        <v>0</v>
      </c>
      <c r="AG87">
        <f>DX87*AU87*(DS87-DR87*(1000-AU87*DU87)/(1000-AU87*DT87))/(100*DL87)</f>
        <v>0</v>
      </c>
      <c r="AH87">
        <f>1000*DX87*AU87*(DT87-DU87)/(100*DL87*(1000-AU87*DT87))</f>
        <v>0</v>
      </c>
      <c r="AI87">
        <f>(AJ87 - AK87 - DY87*1E3/(8.314*(EA87+273.15)) * AM87/DX87 * AL87) * DX87/(100*DL87) * (1000 - DU87)/1000</f>
        <v>0</v>
      </c>
      <c r="AJ87">
        <v>1184.349346742342</v>
      </c>
      <c r="AK87">
        <v>1162.455333333333</v>
      </c>
      <c r="AL87">
        <v>3.323407001227127</v>
      </c>
      <c r="AM87">
        <v>65.49916496234485</v>
      </c>
      <c r="AN87">
        <f>(AP87 - AO87 + DY87*1E3/(8.314*(EA87+273.15)) * AR87/DX87 * AQ87) * DX87/(100*DL87) * 1000/(1000 - AP87)</f>
        <v>0</v>
      </c>
      <c r="AO87">
        <v>21.77203649287992</v>
      </c>
      <c r="AP87">
        <v>22.4867490909091</v>
      </c>
      <c r="AQ87">
        <v>-2.084369747000966E-05</v>
      </c>
      <c r="AR87">
        <v>120.8464226283581</v>
      </c>
      <c r="AS87">
        <v>4</v>
      </c>
      <c r="AT87">
        <v>1</v>
      </c>
      <c r="AU87">
        <f>IF(AS87*$H$13&gt;=AW87,1.0,(AW87/(AW87-AS87*$H$13)))</f>
        <v>0</v>
      </c>
      <c r="AV87">
        <f>(AU87-1)*100</f>
        <v>0</v>
      </c>
      <c r="AW87">
        <f>MAX(0,($B$13+$C$13*EF87)/(1+$D$13*EF87)*DY87/(EA87+273)*$E$13)</f>
        <v>0</v>
      </c>
      <c r="AX87" t="s">
        <v>437</v>
      </c>
      <c r="AY87" t="s">
        <v>437</v>
      </c>
      <c r="AZ87">
        <v>0</v>
      </c>
      <c r="BA87">
        <v>0</v>
      </c>
      <c r="BB87">
        <f>1-AZ87/BA87</f>
        <v>0</v>
      </c>
      <c r="BC87">
        <v>0</v>
      </c>
      <c r="BD87" t="s">
        <v>437</v>
      </c>
      <c r="BE87" t="s">
        <v>437</v>
      </c>
      <c r="BF87">
        <v>0</v>
      </c>
      <c r="BG87">
        <v>0</v>
      </c>
      <c r="BH87">
        <f>1-BF87/BG87</f>
        <v>0</v>
      </c>
      <c r="BI87">
        <v>0.5</v>
      </c>
      <c r="BJ87">
        <f>DI87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437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DH87">
        <f>$B$11*EG87+$C$11*EH87+$F$11*ES87*(1-EV87)</f>
        <v>0</v>
      </c>
      <c r="DI87">
        <f>DH87*DJ87</f>
        <v>0</v>
      </c>
      <c r="DJ87">
        <f>($B$11*$D$9+$C$11*$D$9+$F$11*((FF87+EX87)/MAX(FF87+EX87+FG87, 0.1)*$I$9+FG87/MAX(FF87+EX87+FG87, 0.1)*$J$9))/($B$11+$C$11+$F$11)</f>
        <v>0</v>
      </c>
      <c r="DK87">
        <f>($B$11*$K$9+$C$11*$K$9+$F$11*((FF87+EX87)/MAX(FF87+EX87+FG87, 0.1)*$P$9+FG87/MAX(FF87+EX87+FG87, 0.1)*$Q$9))/($B$11+$C$11+$F$11)</f>
        <v>0</v>
      </c>
      <c r="DL87">
        <v>1.91</v>
      </c>
      <c r="DM87">
        <v>0.5</v>
      </c>
      <c r="DN87" t="s">
        <v>438</v>
      </c>
      <c r="DO87">
        <v>2</v>
      </c>
      <c r="DP87" t="b">
        <v>1</v>
      </c>
      <c r="DQ87">
        <v>1759247249.5</v>
      </c>
      <c r="DR87">
        <v>1113.562222222222</v>
      </c>
      <c r="DS87">
        <v>1144.350740740741</v>
      </c>
      <c r="DT87">
        <v>22.49251481481481</v>
      </c>
      <c r="DU87">
        <v>21.77992962962963</v>
      </c>
      <c r="DV87">
        <v>1112.557777777778</v>
      </c>
      <c r="DW87">
        <v>22.28161851851852</v>
      </c>
      <c r="DX87">
        <v>500.0132592592593</v>
      </c>
      <c r="DY87">
        <v>90.92939259259259</v>
      </c>
      <c r="DZ87">
        <v>0.05320914444444444</v>
      </c>
      <c r="EA87">
        <v>29.26395185185185</v>
      </c>
      <c r="EB87">
        <v>29.99264814814815</v>
      </c>
      <c r="EC87">
        <v>999.9000000000001</v>
      </c>
      <c r="ED87">
        <v>0</v>
      </c>
      <c r="EE87">
        <v>0</v>
      </c>
      <c r="EF87">
        <v>9988.027037037036</v>
      </c>
      <c r="EG87">
        <v>0</v>
      </c>
      <c r="EH87">
        <v>12.21011111111111</v>
      </c>
      <c r="EI87">
        <v>-30.78972222222222</v>
      </c>
      <c r="EJ87">
        <v>1139.184074074074</v>
      </c>
      <c r="EK87">
        <v>1169.83037037037</v>
      </c>
      <c r="EL87">
        <v>0.7125805925925925</v>
      </c>
      <c r="EM87">
        <v>1144.350740740741</v>
      </c>
      <c r="EN87">
        <v>21.77992962962963</v>
      </c>
      <c r="EO87">
        <v>2.045231111111111</v>
      </c>
      <c r="EP87">
        <v>1.980435555555556</v>
      </c>
      <c r="EQ87">
        <v>17.79891481481481</v>
      </c>
      <c r="ER87">
        <v>17.28878888888889</v>
      </c>
      <c r="ES87">
        <v>2000.002962962963</v>
      </c>
      <c r="ET87">
        <v>0.980000111111111</v>
      </c>
      <c r="EU87">
        <v>0.01999968518518519</v>
      </c>
      <c r="EV87">
        <v>0</v>
      </c>
      <c r="EW87">
        <v>204.8114814814815</v>
      </c>
      <c r="EX87">
        <v>5.000560000000001</v>
      </c>
      <c r="EY87">
        <v>4281.88</v>
      </c>
      <c r="EZ87">
        <v>17294.90740740741</v>
      </c>
      <c r="FA87">
        <v>42.10399999999999</v>
      </c>
      <c r="FB87">
        <v>42.375</v>
      </c>
      <c r="FC87">
        <v>41.89566666666666</v>
      </c>
      <c r="FD87">
        <v>41.375</v>
      </c>
      <c r="FE87">
        <v>42.75</v>
      </c>
      <c r="FF87">
        <v>1955.102962962963</v>
      </c>
      <c r="FG87">
        <v>39.9</v>
      </c>
      <c r="FH87">
        <v>0</v>
      </c>
      <c r="FI87">
        <v>1759247270.8</v>
      </c>
      <c r="FJ87">
        <v>0</v>
      </c>
      <c r="FK87">
        <v>204.8199615384615</v>
      </c>
      <c r="FL87">
        <v>-0.5250940226449524</v>
      </c>
      <c r="FM87">
        <v>-8.297435899133596</v>
      </c>
      <c r="FN87">
        <v>4281.855384615385</v>
      </c>
      <c r="FO87">
        <v>15</v>
      </c>
      <c r="FP87">
        <v>0</v>
      </c>
      <c r="FQ87" t="s">
        <v>439</v>
      </c>
      <c r="FR87">
        <v>1747148579.5</v>
      </c>
      <c r="FS87">
        <v>1747148584.5</v>
      </c>
      <c r="FT87">
        <v>0</v>
      </c>
      <c r="FU87">
        <v>0.162</v>
      </c>
      <c r="FV87">
        <v>-0.001</v>
      </c>
      <c r="FW87">
        <v>0.139</v>
      </c>
      <c r="FX87">
        <v>0.058</v>
      </c>
      <c r="FY87">
        <v>420</v>
      </c>
      <c r="FZ87">
        <v>16</v>
      </c>
      <c r="GA87">
        <v>0.19</v>
      </c>
      <c r="GB87">
        <v>0.02</v>
      </c>
      <c r="GC87">
        <v>-30.90091</v>
      </c>
      <c r="GD87">
        <v>2.937667542213926</v>
      </c>
      <c r="GE87">
        <v>0.4073439460701482</v>
      </c>
      <c r="GF87">
        <v>0</v>
      </c>
      <c r="GG87">
        <v>204.8151470588235</v>
      </c>
      <c r="GH87">
        <v>-0.1466004576159156</v>
      </c>
      <c r="GI87">
        <v>0.1642672020453877</v>
      </c>
      <c r="GJ87">
        <v>1</v>
      </c>
      <c r="GK87">
        <v>0.7112016249999999</v>
      </c>
      <c r="GL87">
        <v>0.03354962476547822</v>
      </c>
      <c r="GM87">
        <v>0.004279948812120891</v>
      </c>
      <c r="GN87">
        <v>1</v>
      </c>
      <c r="GO87">
        <v>2</v>
      </c>
      <c r="GP87">
        <v>3</v>
      </c>
      <c r="GQ87" t="s">
        <v>446</v>
      </c>
      <c r="GR87">
        <v>3.12706</v>
      </c>
      <c r="GS87">
        <v>2.73036</v>
      </c>
      <c r="GT87">
        <v>0.1701</v>
      </c>
      <c r="GU87">
        <v>0.174164</v>
      </c>
      <c r="GV87">
        <v>0.102555</v>
      </c>
      <c r="GW87">
        <v>0.100821</v>
      </c>
      <c r="GX87">
        <v>24833.3</v>
      </c>
      <c r="GY87">
        <v>23998.6</v>
      </c>
      <c r="GZ87">
        <v>30468.6</v>
      </c>
      <c r="HA87">
        <v>29319</v>
      </c>
      <c r="HB87">
        <v>37746.2</v>
      </c>
      <c r="HC87">
        <v>34684.9</v>
      </c>
      <c r="HD87">
        <v>46612.3</v>
      </c>
      <c r="HE87">
        <v>43556.6</v>
      </c>
      <c r="HF87">
        <v>1.81332</v>
      </c>
      <c r="HG87">
        <v>1.83687</v>
      </c>
      <c r="HH87">
        <v>0.104353</v>
      </c>
      <c r="HI87">
        <v>0</v>
      </c>
      <c r="HJ87">
        <v>28.2882</v>
      </c>
      <c r="HK87">
        <v>999.9</v>
      </c>
      <c r="HL87">
        <v>56.5</v>
      </c>
      <c r="HM87">
        <v>30.5</v>
      </c>
      <c r="HN87">
        <v>27.2416</v>
      </c>
      <c r="HO87">
        <v>62.4474</v>
      </c>
      <c r="HP87">
        <v>16.9191</v>
      </c>
      <c r="HQ87">
        <v>1</v>
      </c>
      <c r="HR87">
        <v>0.203275</v>
      </c>
      <c r="HS87">
        <v>0.35064</v>
      </c>
      <c r="HT87">
        <v>20.2004</v>
      </c>
      <c r="HU87">
        <v>5.22882</v>
      </c>
      <c r="HV87">
        <v>11.974</v>
      </c>
      <c r="HW87">
        <v>4.9692</v>
      </c>
      <c r="HX87">
        <v>3.28965</v>
      </c>
      <c r="HY87">
        <v>9999</v>
      </c>
      <c r="HZ87">
        <v>9999</v>
      </c>
      <c r="IA87">
        <v>9999</v>
      </c>
      <c r="IB87">
        <v>17.6</v>
      </c>
      <c r="IC87">
        <v>4.9729</v>
      </c>
      <c r="ID87">
        <v>1.87718</v>
      </c>
      <c r="IE87">
        <v>1.87531</v>
      </c>
      <c r="IF87">
        <v>1.87806</v>
      </c>
      <c r="IG87">
        <v>1.87484</v>
      </c>
      <c r="IH87">
        <v>1.87837</v>
      </c>
      <c r="II87">
        <v>1.87547</v>
      </c>
      <c r="IJ87">
        <v>1.87667</v>
      </c>
      <c r="IK87">
        <v>0</v>
      </c>
      <c r="IL87">
        <v>0</v>
      </c>
      <c r="IM87">
        <v>0</v>
      </c>
      <c r="IN87">
        <v>0</v>
      </c>
      <c r="IO87" t="s">
        <v>441</v>
      </c>
      <c r="IP87" t="s">
        <v>442</v>
      </c>
      <c r="IQ87" t="s">
        <v>443</v>
      </c>
      <c r="IR87" t="s">
        <v>443</v>
      </c>
      <c r="IS87" t="s">
        <v>443</v>
      </c>
      <c r="IT87" t="s">
        <v>443</v>
      </c>
      <c r="IU87">
        <v>0</v>
      </c>
      <c r="IV87">
        <v>100</v>
      </c>
      <c r="IW87">
        <v>100</v>
      </c>
      <c r="IX87">
        <v>1.03</v>
      </c>
      <c r="IY87">
        <v>0.2108</v>
      </c>
      <c r="IZ87">
        <v>-0.1222274518627452</v>
      </c>
      <c r="JA87">
        <v>0.001328938755811441</v>
      </c>
      <c r="JB87">
        <v>-5.633165956792918E-07</v>
      </c>
      <c r="JC87">
        <v>2.510553891376428E-10</v>
      </c>
      <c r="JD87">
        <v>-0.04678033270444259</v>
      </c>
      <c r="JE87">
        <v>-0.0009625096320519332</v>
      </c>
      <c r="JF87">
        <v>0.0006953178313022573</v>
      </c>
      <c r="JG87">
        <v>-5.973937232829655E-06</v>
      </c>
      <c r="JH87">
        <v>1</v>
      </c>
      <c r="JI87">
        <v>2112</v>
      </c>
      <c r="JJ87">
        <v>1</v>
      </c>
      <c r="JK87">
        <v>26</v>
      </c>
      <c r="JL87">
        <v>201644.6</v>
      </c>
      <c r="JM87">
        <v>201644.5</v>
      </c>
      <c r="JN87">
        <v>2.52441</v>
      </c>
      <c r="JO87">
        <v>2.53296</v>
      </c>
      <c r="JP87">
        <v>1.39893</v>
      </c>
      <c r="JQ87">
        <v>2.33154</v>
      </c>
      <c r="JR87">
        <v>1.44897</v>
      </c>
      <c r="JS87">
        <v>2.60132</v>
      </c>
      <c r="JT87">
        <v>37.0032</v>
      </c>
      <c r="JU87">
        <v>23.9999</v>
      </c>
      <c r="JV87">
        <v>18</v>
      </c>
      <c r="JW87">
        <v>477.191</v>
      </c>
      <c r="JX87">
        <v>461.714</v>
      </c>
      <c r="JY87">
        <v>27.046</v>
      </c>
      <c r="JZ87">
        <v>29.8207</v>
      </c>
      <c r="KA87">
        <v>29.9999</v>
      </c>
      <c r="KB87">
        <v>29.5028</v>
      </c>
      <c r="KC87">
        <v>29.5642</v>
      </c>
      <c r="KD87">
        <v>50.5238</v>
      </c>
      <c r="KE87">
        <v>29.5158</v>
      </c>
      <c r="KF87">
        <v>64.0896</v>
      </c>
      <c r="KG87">
        <v>27.0534</v>
      </c>
      <c r="KH87">
        <v>1188.81</v>
      </c>
      <c r="KI87">
        <v>21.7465</v>
      </c>
      <c r="KJ87">
        <v>100.731</v>
      </c>
      <c r="KK87">
        <v>100.197</v>
      </c>
    </row>
    <row r="88" spans="1:297">
      <c r="A88">
        <v>72</v>
      </c>
      <c r="B88">
        <v>1759247262</v>
      </c>
      <c r="C88">
        <v>446.4000000953674</v>
      </c>
      <c r="D88" t="s">
        <v>587</v>
      </c>
      <c r="E88" t="s">
        <v>588</v>
      </c>
      <c r="F88">
        <v>5</v>
      </c>
      <c r="G88" t="s">
        <v>435</v>
      </c>
      <c r="H88" t="s">
        <v>436</v>
      </c>
      <c r="I88">
        <v>1759247254.214286</v>
      </c>
      <c r="J88">
        <f>(K88)/1000</f>
        <v>0</v>
      </c>
      <c r="K88">
        <f>IF(DP88, AN88, AH88)</f>
        <v>0</v>
      </c>
      <c r="L88">
        <f>IF(DP88, AI88, AG88)</f>
        <v>0</v>
      </c>
      <c r="M88">
        <f>DR88 - IF(AU88&gt;1, L88*DL88*100.0/(AW88), 0)</f>
        <v>0</v>
      </c>
      <c r="N88">
        <f>((T88-J88/2)*M88-L88)/(T88+J88/2)</f>
        <v>0</v>
      </c>
      <c r="O88">
        <f>N88*(DY88+DZ88)/1000.0</f>
        <v>0</v>
      </c>
      <c r="P88">
        <f>(DR88 - IF(AU88&gt;1, L88*DL88*100.0/(AW88), 0))*(DY88+DZ88)/1000.0</f>
        <v>0</v>
      </c>
      <c r="Q88">
        <f>2.0/((1/S88-1/R88)+SIGN(S88)*SQRT((1/S88-1/R88)*(1/S88-1/R88) + 4*DM88/((DM88+1)*(DM88+1))*(2*1/S88*1/R88-1/R88*1/R88)))</f>
        <v>0</v>
      </c>
      <c r="R88">
        <f>IF(LEFT(DN88,1)&lt;&gt;"0",IF(LEFT(DN88,1)="1",3.0,DO88),$D$5+$E$5*(EF88*DY88/($K$5*1000))+$F$5*(EF88*DY88/($K$5*1000))*MAX(MIN(DL88,$J$5),$I$5)*MAX(MIN(DL88,$J$5),$I$5)+$G$5*MAX(MIN(DL88,$J$5),$I$5)*(EF88*DY88/($K$5*1000))+$H$5*(EF88*DY88/($K$5*1000))*(EF88*DY88/($K$5*1000)))</f>
        <v>0</v>
      </c>
      <c r="S88">
        <f>J88*(1000-(1000*0.61365*exp(17.502*W88/(240.97+W88))/(DY88+DZ88)+DT88)/2)/(1000*0.61365*exp(17.502*W88/(240.97+W88))/(DY88+DZ88)-DT88)</f>
        <v>0</v>
      </c>
      <c r="T88">
        <f>1/((DM88+1)/(Q88/1.6)+1/(R88/1.37)) + DM88/((DM88+1)/(Q88/1.6) + DM88/(R88/1.37))</f>
        <v>0</v>
      </c>
      <c r="U88">
        <f>(DH88*DK88)</f>
        <v>0</v>
      </c>
      <c r="V88">
        <f>(EA88+(U88+2*0.95*5.67E-8*(((EA88+$B$7)+273)^4-(EA88+273)^4)-44100*J88)/(1.84*29.3*R88+8*0.95*5.67E-8*(EA88+273)^3))</f>
        <v>0</v>
      </c>
      <c r="W88">
        <f>($C$7*EB88+$D$7*EC88+$E$7*V88)</f>
        <v>0</v>
      </c>
      <c r="X88">
        <f>0.61365*exp(17.502*W88/(240.97+W88))</f>
        <v>0</v>
      </c>
      <c r="Y88">
        <f>(Z88/AA88*100)</f>
        <v>0</v>
      </c>
      <c r="Z88">
        <f>DT88*(DY88+DZ88)/1000</f>
        <v>0</v>
      </c>
      <c r="AA88">
        <f>0.61365*exp(17.502*EA88/(240.97+EA88))</f>
        <v>0</v>
      </c>
      <c r="AB88">
        <f>(X88-DT88*(DY88+DZ88)/1000)</f>
        <v>0</v>
      </c>
      <c r="AC88">
        <f>(-J88*44100)</f>
        <v>0</v>
      </c>
      <c r="AD88">
        <f>2*29.3*R88*0.92*(EA88-W88)</f>
        <v>0</v>
      </c>
      <c r="AE88">
        <f>2*0.95*5.67E-8*(((EA88+$B$7)+273)^4-(W88+273)^4)</f>
        <v>0</v>
      </c>
      <c r="AF88">
        <f>U88+AE88+AC88+AD88</f>
        <v>0</v>
      </c>
      <c r="AG88">
        <f>DX88*AU88*(DS88-DR88*(1000-AU88*DU88)/(1000-AU88*DT88))/(100*DL88)</f>
        <v>0</v>
      </c>
      <c r="AH88">
        <f>1000*DX88*AU88*(DT88-DU88)/(100*DL88*(1000-AU88*DT88))</f>
        <v>0</v>
      </c>
      <c r="AI88">
        <f>(AJ88 - AK88 - DY88*1E3/(8.314*(EA88+273.15)) * AM88/DX88 * AL88) * DX88/(100*DL88) * (1000 - DU88)/1000</f>
        <v>0</v>
      </c>
      <c r="AJ88">
        <v>1201.467343032688</v>
      </c>
      <c r="AK88">
        <v>1179.293696969696</v>
      </c>
      <c r="AL88">
        <v>3.362410024467497</v>
      </c>
      <c r="AM88">
        <v>65.49916496234485</v>
      </c>
      <c r="AN88">
        <f>(AP88 - AO88 + DY88*1E3/(8.314*(EA88+273.15)) * AR88/DX88 * AQ88) * DX88/(100*DL88) * 1000/(1000 - AP88)</f>
        <v>0</v>
      </c>
      <c r="AO88">
        <v>21.77394618986175</v>
      </c>
      <c r="AP88">
        <v>22.48099696969696</v>
      </c>
      <c r="AQ88">
        <v>-2.42696126007364E-05</v>
      </c>
      <c r="AR88">
        <v>120.8464226283581</v>
      </c>
      <c r="AS88">
        <v>4</v>
      </c>
      <c r="AT88">
        <v>1</v>
      </c>
      <c r="AU88">
        <f>IF(AS88*$H$13&gt;=AW88,1.0,(AW88/(AW88-AS88*$H$13)))</f>
        <v>0</v>
      </c>
      <c r="AV88">
        <f>(AU88-1)*100</f>
        <v>0</v>
      </c>
      <c r="AW88">
        <f>MAX(0,($B$13+$C$13*EF88)/(1+$D$13*EF88)*DY88/(EA88+273)*$E$13)</f>
        <v>0</v>
      </c>
      <c r="AX88" t="s">
        <v>437</v>
      </c>
      <c r="AY88" t="s">
        <v>437</v>
      </c>
      <c r="AZ88">
        <v>0</v>
      </c>
      <c r="BA88">
        <v>0</v>
      </c>
      <c r="BB88">
        <f>1-AZ88/BA88</f>
        <v>0</v>
      </c>
      <c r="BC88">
        <v>0</v>
      </c>
      <c r="BD88" t="s">
        <v>437</v>
      </c>
      <c r="BE88" t="s">
        <v>437</v>
      </c>
      <c r="BF88">
        <v>0</v>
      </c>
      <c r="BG88">
        <v>0</v>
      </c>
      <c r="BH88">
        <f>1-BF88/BG88</f>
        <v>0</v>
      </c>
      <c r="BI88">
        <v>0.5</v>
      </c>
      <c r="BJ88">
        <f>DI88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437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DH88">
        <f>$B$11*EG88+$C$11*EH88+$F$11*ES88*(1-EV88)</f>
        <v>0</v>
      </c>
      <c r="DI88">
        <f>DH88*DJ88</f>
        <v>0</v>
      </c>
      <c r="DJ88">
        <f>($B$11*$D$9+$C$11*$D$9+$F$11*((FF88+EX88)/MAX(FF88+EX88+FG88, 0.1)*$I$9+FG88/MAX(FF88+EX88+FG88, 0.1)*$J$9))/($B$11+$C$11+$F$11)</f>
        <v>0</v>
      </c>
      <c r="DK88">
        <f>($B$11*$K$9+$C$11*$K$9+$F$11*((FF88+EX88)/MAX(FF88+EX88+FG88, 0.1)*$P$9+FG88/MAX(FF88+EX88+FG88, 0.1)*$Q$9))/($B$11+$C$11+$F$11)</f>
        <v>0</v>
      </c>
      <c r="DL88">
        <v>1.91</v>
      </c>
      <c r="DM88">
        <v>0.5</v>
      </c>
      <c r="DN88" t="s">
        <v>438</v>
      </c>
      <c r="DO88">
        <v>2</v>
      </c>
      <c r="DP88" t="b">
        <v>1</v>
      </c>
      <c r="DQ88">
        <v>1759247254.214286</v>
      </c>
      <c r="DR88">
        <v>1128.979642857143</v>
      </c>
      <c r="DS88">
        <v>1159.671428571429</v>
      </c>
      <c r="DT88">
        <v>22.48851785714286</v>
      </c>
      <c r="DU88">
        <v>21.77633928571428</v>
      </c>
      <c r="DV88">
        <v>1127.959642857143</v>
      </c>
      <c r="DW88">
        <v>22.2777</v>
      </c>
      <c r="DX88">
        <v>499.9802857142857</v>
      </c>
      <c r="DY88">
        <v>90.929625</v>
      </c>
      <c r="DZ88">
        <v>0.05303952857142858</v>
      </c>
      <c r="EA88">
        <v>29.261025</v>
      </c>
      <c r="EB88">
        <v>29.98623928571428</v>
      </c>
      <c r="EC88">
        <v>999.9000000000002</v>
      </c>
      <c r="ED88">
        <v>0</v>
      </c>
      <c r="EE88">
        <v>0</v>
      </c>
      <c r="EF88">
        <v>9988.543928571427</v>
      </c>
      <c r="EG88">
        <v>0</v>
      </c>
      <c r="EH88">
        <v>12.20845714285714</v>
      </c>
      <c r="EI88">
        <v>-30.69217857142857</v>
      </c>
      <c r="EJ88">
        <v>1154.952857142857</v>
      </c>
      <c r="EK88">
        <v>1185.487142857143</v>
      </c>
      <c r="EL88">
        <v>0.7121670357142857</v>
      </c>
      <c r="EM88">
        <v>1159.671428571429</v>
      </c>
      <c r="EN88">
        <v>21.77633928571428</v>
      </c>
      <c r="EO88">
        <v>2.044872857142857</v>
      </c>
      <c r="EP88">
        <v>1.980115357142857</v>
      </c>
      <c r="EQ88">
        <v>17.79613928571428</v>
      </c>
      <c r="ER88">
        <v>17.28622142857143</v>
      </c>
      <c r="ES88">
        <v>2000.000357142857</v>
      </c>
      <c r="ET88">
        <v>0.9800000714285712</v>
      </c>
      <c r="EU88">
        <v>0.01999972142857143</v>
      </c>
      <c r="EV88">
        <v>0</v>
      </c>
      <c r="EW88">
        <v>204.7870357142858</v>
      </c>
      <c r="EX88">
        <v>5.000560000000001</v>
      </c>
      <c r="EY88">
        <v>4281.283571428571</v>
      </c>
      <c r="EZ88">
        <v>17294.88571428571</v>
      </c>
      <c r="FA88">
        <v>42.10699999999999</v>
      </c>
      <c r="FB88">
        <v>42.375</v>
      </c>
      <c r="FC88">
        <v>41.88385714285715</v>
      </c>
      <c r="FD88">
        <v>41.3705</v>
      </c>
      <c r="FE88">
        <v>42.73875</v>
      </c>
      <c r="FF88">
        <v>1955.100357142857</v>
      </c>
      <c r="FG88">
        <v>39.9</v>
      </c>
      <c r="FH88">
        <v>0</v>
      </c>
      <c r="FI88">
        <v>1759247276.2</v>
      </c>
      <c r="FJ88">
        <v>0</v>
      </c>
      <c r="FK88">
        <v>204.77052</v>
      </c>
      <c r="FL88">
        <v>0.08092306369383105</v>
      </c>
      <c r="FM88">
        <v>-6.178461563896874</v>
      </c>
      <c r="FN88">
        <v>4281.2284</v>
      </c>
      <c r="FO88">
        <v>15</v>
      </c>
      <c r="FP88">
        <v>0</v>
      </c>
      <c r="FQ88" t="s">
        <v>439</v>
      </c>
      <c r="FR88">
        <v>1747148579.5</v>
      </c>
      <c r="FS88">
        <v>1747148584.5</v>
      </c>
      <c r="FT88">
        <v>0</v>
      </c>
      <c r="FU88">
        <v>0.162</v>
      </c>
      <c r="FV88">
        <v>-0.001</v>
      </c>
      <c r="FW88">
        <v>0.139</v>
      </c>
      <c r="FX88">
        <v>0.058</v>
      </c>
      <c r="FY88">
        <v>420</v>
      </c>
      <c r="FZ88">
        <v>16</v>
      </c>
      <c r="GA88">
        <v>0.19</v>
      </c>
      <c r="GB88">
        <v>0.02</v>
      </c>
      <c r="GC88">
        <v>-30.83745</v>
      </c>
      <c r="GD88">
        <v>0.7212427767354717</v>
      </c>
      <c r="GE88">
        <v>0.37555064239061</v>
      </c>
      <c r="GF88">
        <v>0</v>
      </c>
      <c r="GG88">
        <v>204.8196470588235</v>
      </c>
      <c r="GH88">
        <v>-0.2053170406077379</v>
      </c>
      <c r="GI88">
        <v>0.1662710194324745</v>
      </c>
      <c r="GJ88">
        <v>1</v>
      </c>
      <c r="GK88">
        <v>0.7116082</v>
      </c>
      <c r="GL88">
        <v>0.004815489681048799</v>
      </c>
      <c r="GM88">
        <v>0.004215413936969894</v>
      </c>
      <c r="GN88">
        <v>1</v>
      </c>
      <c r="GO88">
        <v>2</v>
      </c>
      <c r="GP88">
        <v>3</v>
      </c>
      <c r="GQ88" t="s">
        <v>446</v>
      </c>
      <c r="GR88">
        <v>3.12691</v>
      </c>
      <c r="GS88">
        <v>2.7312</v>
      </c>
      <c r="GT88">
        <v>0.171629</v>
      </c>
      <c r="GU88">
        <v>0.175703</v>
      </c>
      <c r="GV88">
        <v>0.102538</v>
      </c>
      <c r="GW88">
        <v>0.100824</v>
      </c>
      <c r="GX88">
        <v>24787.6</v>
      </c>
      <c r="GY88">
        <v>23954</v>
      </c>
      <c r="GZ88">
        <v>30468.7</v>
      </c>
      <c r="HA88">
        <v>29319.2</v>
      </c>
      <c r="HB88">
        <v>37747</v>
      </c>
      <c r="HC88">
        <v>34685.3</v>
      </c>
      <c r="HD88">
        <v>46612.3</v>
      </c>
      <c r="HE88">
        <v>43557.1</v>
      </c>
      <c r="HF88">
        <v>1.81332</v>
      </c>
      <c r="HG88">
        <v>1.83718</v>
      </c>
      <c r="HH88">
        <v>0.103839</v>
      </c>
      <c r="HI88">
        <v>0</v>
      </c>
      <c r="HJ88">
        <v>28.2854</v>
      </c>
      <c r="HK88">
        <v>999.9</v>
      </c>
      <c r="HL88">
        <v>56.5</v>
      </c>
      <c r="HM88">
        <v>30.5</v>
      </c>
      <c r="HN88">
        <v>27.2432</v>
      </c>
      <c r="HO88">
        <v>62.3974</v>
      </c>
      <c r="HP88">
        <v>17.1474</v>
      </c>
      <c r="HQ88">
        <v>1</v>
      </c>
      <c r="HR88">
        <v>0.203262</v>
      </c>
      <c r="HS88">
        <v>0.324504</v>
      </c>
      <c r="HT88">
        <v>20.2005</v>
      </c>
      <c r="HU88">
        <v>5.22837</v>
      </c>
      <c r="HV88">
        <v>11.974</v>
      </c>
      <c r="HW88">
        <v>4.9696</v>
      </c>
      <c r="HX88">
        <v>3.28955</v>
      </c>
      <c r="HY88">
        <v>9999</v>
      </c>
      <c r="HZ88">
        <v>9999</v>
      </c>
      <c r="IA88">
        <v>9999</v>
      </c>
      <c r="IB88">
        <v>17.6</v>
      </c>
      <c r="IC88">
        <v>4.9729</v>
      </c>
      <c r="ID88">
        <v>1.87718</v>
      </c>
      <c r="IE88">
        <v>1.87531</v>
      </c>
      <c r="IF88">
        <v>1.87806</v>
      </c>
      <c r="IG88">
        <v>1.87481</v>
      </c>
      <c r="IH88">
        <v>1.87838</v>
      </c>
      <c r="II88">
        <v>1.87547</v>
      </c>
      <c r="IJ88">
        <v>1.87665</v>
      </c>
      <c r="IK88">
        <v>0</v>
      </c>
      <c r="IL88">
        <v>0</v>
      </c>
      <c r="IM88">
        <v>0</v>
      </c>
      <c r="IN88">
        <v>0</v>
      </c>
      <c r="IO88" t="s">
        <v>441</v>
      </c>
      <c r="IP88" t="s">
        <v>442</v>
      </c>
      <c r="IQ88" t="s">
        <v>443</v>
      </c>
      <c r="IR88" t="s">
        <v>443</v>
      </c>
      <c r="IS88" t="s">
        <v>443</v>
      </c>
      <c r="IT88" t="s">
        <v>443</v>
      </c>
      <c r="IU88">
        <v>0</v>
      </c>
      <c r="IV88">
        <v>100</v>
      </c>
      <c r="IW88">
        <v>100</v>
      </c>
      <c r="IX88">
        <v>1.04</v>
      </c>
      <c r="IY88">
        <v>0.2107</v>
      </c>
      <c r="IZ88">
        <v>-0.1222274518627452</v>
      </c>
      <c r="JA88">
        <v>0.001328938755811441</v>
      </c>
      <c r="JB88">
        <v>-5.633165956792918E-07</v>
      </c>
      <c r="JC88">
        <v>2.510553891376428E-10</v>
      </c>
      <c r="JD88">
        <v>-0.04678033270444259</v>
      </c>
      <c r="JE88">
        <v>-0.0009625096320519332</v>
      </c>
      <c r="JF88">
        <v>0.0006953178313022573</v>
      </c>
      <c r="JG88">
        <v>-5.973937232829655E-06</v>
      </c>
      <c r="JH88">
        <v>1</v>
      </c>
      <c r="JI88">
        <v>2112</v>
      </c>
      <c r="JJ88">
        <v>1</v>
      </c>
      <c r="JK88">
        <v>26</v>
      </c>
      <c r="JL88">
        <v>201644.7</v>
      </c>
      <c r="JM88">
        <v>201644.6</v>
      </c>
      <c r="JN88">
        <v>2.55127</v>
      </c>
      <c r="JO88">
        <v>2.53052</v>
      </c>
      <c r="JP88">
        <v>1.39893</v>
      </c>
      <c r="JQ88">
        <v>2.33276</v>
      </c>
      <c r="JR88">
        <v>1.44897</v>
      </c>
      <c r="JS88">
        <v>2.47681</v>
      </c>
      <c r="JT88">
        <v>37.0032</v>
      </c>
      <c r="JU88">
        <v>23.9824</v>
      </c>
      <c r="JV88">
        <v>18</v>
      </c>
      <c r="JW88">
        <v>477.191</v>
      </c>
      <c r="JX88">
        <v>461.908</v>
      </c>
      <c r="JY88">
        <v>27.0503</v>
      </c>
      <c r="JZ88">
        <v>29.8195</v>
      </c>
      <c r="KA88">
        <v>30.0001</v>
      </c>
      <c r="KB88">
        <v>29.5028</v>
      </c>
      <c r="KC88">
        <v>29.5642</v>
      </c>
      <c r="KD88">
        <v>51.0589</v>
      </c>
      <c r="KE88">
        <v>29.5158</v>
      </c>
      <c r="KF88">
        <v>64.0896</v>
      </c>
      <c r="KG88">
        <v>27.0661</v>
      </c>
      <c r="KH88">
        <v>1208.87</v>
      </c>
      <c r="KI88">
        <v>21.7465</v>
      </c>
      <c r="KJ88">
        <v>100.731</v>
      </c>
      <c r="KK88">
        <v>100.198</v>
      </c>
    </row>
    <row r="89" spans="1:297">
      <c r="A89">
        <v>73</v>
      </c>
      <c r="B89">
        <v>1759247267</v>
      </c>
      <c r="C89">
        <v>451.4000000953674</v>
      </c>
      <c r="D89" t="s">
        <v>589</v>
      </c>
      <c r="E89" t="s">
        <v>590</v>
      </c>
      <c r="F89">
        <v>5</v>
      </c>
      <c r="G89" t="s">
        <v>435</v>
      </c>
      <c r="H89" t="s">
        <v>436</v>
      </c>
      <c r="I89">
        <v>1759247259.5</v>
      </c>
      <c r="J89">
        <f>(K89)/1000</f>
        <v>0</v>
      </c>
      <c r="K89">
        <f>IF(DP89, AN89, AH89)</f>
        <v>0</v>
      </c>
      <c r="L89">
        <f>IF(DP89, AI89, AG89)</f>
        <v>0</v>
      </c>
      <c r="M89">
        <f>DR89 - IF(AU89&gt;1, L89*DL89*100.0/(AW89), 0)</f>
        <v>0</v>
      </c>
      <c r="N89">
        <f>((T89-J89/2)*M89-L89)/(T89+J89/2)</f>
        <v>0</v>
      </c>
      <c r="O89">
        <f>N89*(DY89+DZ89)/1000.0</f>
        <v>0</v>
      </c>
      <c r="P89">
        <f>(DR89 - IF(AU89&gt;1, L89*DL89*100.0/(AW89), 0))*(DY89+DZ89)/1000.0</f>
        <v>0</v>
      </c>
      <c r="Q89">
        <f>2.0/((1/S89-1/R89)+SIGN(S89)*SQRT((1/S89-1/R89)*(1/S89-1/R89) + 4*DM89/((DM89+1)*(DM89+1))*(2*1/S89*1/R89-1/R89*1/R89)))</f>
        <v>0</v>
      </c>
      <c r="R89">
        <f>IF(LEFT(DN89,1)&lt;&gt;"0",IF(LEFT(DN89,1)="1",3.0,DO89),$D$5+$E$5*(EF89*DY89/($K$5*1000))+$F$5*(EF89*DY89/($K$5*1000))*MAX(MIN(DL89,$J$5),$I$5)*MAX(MIN(DL89,$J$5),$I$5)+$G$5*MAX(MIN(DL89,$J$5),$I$5)*(EF89*DY89/($K$5*1000))+$H$5*(EF89*DY89/($K$5*1000))*(EF89*DY89/($K$5*1000)))</f>
        <v>0</v>
      </c>
      <c r="S89">
        <f>J89*(1000-(1000*0.61365*exp(17.502*W89/(240.97+W89))/(DY89+DZ89)+DT89)/2)/(1000*0.61365*exp(17.502*W89/(240.97+W89))/(DY89+DZ89)-DT89)</f>
        <v>0</v>
      </c>
      <c r="T89">
        <f>1/((DM89+1)/(Q89/1.6)+1/(R89/1.37)) + DM89/((DM89+1)/(Q89/1.6) + DM89/(R89/1.37))</f>
        <v>0</v>
      </c>
      <c r="U89">
        <f>(DH89*DK89)</f>
        <v>0</v>
      </c>
      <c r="V89">
        <f>(EA89+(U89+2*0.95*5.67E-8*(((EA89+$B$7)+273)^4-(EA89+273)^4)-44100*J89)/(1.84*29.3*R89+8*0.95*5.67E-8*(EA89+273)^3))</f>
        <v>0</v>
      </c>
      <c r="W89">
        <f>($C$7*EB89+$D$7*EC89+$E$7*V89)</f>
        <v>0</v>
      </c>
      <c r="X89">
        <f>0.61365*exp(17.502*W89/(240.97+W89))</f>
        <v>0</v>
      </c>
      <c r="Y89">
        <f>(Z89/AA89*100)</f>
        <v>0</v>
      </c>
      <c r="Z89">
        <f>DT89*(DY89+DZ89)/1000</f>
        <v>0</v>
      </c>
      <c r="AA89">
        <f>0.61365*exp(17.502*EA89/(240.97+EA89))</f>
        <v>0</v>
      </c>
      <c r="AB89">
        <f>(X89-DT89*(DY89+DZ89)/1000)</f>
        <v>0</v>
      </c>
      <c r="AC89">
        <f>(-J89*44100)</f>
        <v>0</v>
      </c>
      <c r="AD89">
        <f>2*29.3*R89*0.92*(EA89-W89)</f>
        <v>0</v>
      </c>
      <c r="AE89">
        <f>2*0.95*5.67E-8*(((EA89+$B$7)+273)^4-(W89+273)^4)</f>
        <v>0</v>
      </c>
      <c r="AF89">
        <f>U89+AE89+AC89+AD89</f>
        <v>0</v>
      </c>
      <c r="AG89">
        <f>DX89*AU89*(DS89-DR89*(1000-AU89*DU89)/(1000-AU89*DT89))/(100*DL89)</f>
        <v>0</v>
      </c>
      <c r="AH89">
        <f>1000*DX89*AU89*(DT89-DU89)/(100*DL89*(1000-AU89*DT89))</f>
        <v>0</v>
      </c>
      <c r="AI89">
        <f>(AJ89 - AK89 - DY89*1E3/(8.314*(EA89+273.15)) * AM89/DX89 * AL89) * DX89/(100*DL89) * (1000 - DU89)/1000</f>
        <v>0</v>
      </c>
      <c r="AJ89">
        <v>1218.585730164871</v>
      </c>
      <c r="AK89">
        <v>1196.296363636363</v>
      </c>
      <c r="AL89">
        <v>3.410462644391716</v>
      </c>
      <c r="AM89">
        <v>65.49916496234485</v>
      </c>
      <c r="AN89">
        <f>(AP89 - AO89 + DY89*1E3/(8.314*(EA89+273.15)) * AR89/DX89 * AQ89) * DX89/(100*DL89) * 1000/(1000 - AP89)</f>
        <v>0</v>
      </c>
      <c r="AO89">
        <v>21.77523255499565</v>
      </c>
      <c r="AP89">
        <v>22.47777212121211</v>
      </c>
      <c r="AQ89">
        <v>-1.405145231736448E-05</v>
      </c>
      <c r="AR89">
        <v>120.8464226283581</v>
      </c>
      <c r="AS89">
        <v>4</v>
      </c>
      <c r="AT89">
        <v>1</v>
      </c>
      <c r="AU89">
        <f>IF(AS89*$H$13&gt;=AW89,1.0,(AW89/(AW89-AS89*$H$13)))</f>
        <v>0</v>
      </c>
      <c r="AV89">
        <f>(AU89-1)*100</f>
        <v>0</v>
      </c>
      <c r="AW89">
        <f>MAX(0,($B$13+$C$13*EF89)/(1+$D$13*EF89)*DY89/(EA89+273)*$E$13)</f>
        <v>0</v>
      </c>
      <c r="AX89" t="s">
        <v>437</v>
      </c>
      <c r="AY89" t="s">
        <v>437</v>
      </c>
      <c r="AZ89">
        <v>0</v>
      </c>
      <c r="BA89">
        <v>0</v>
      </c>
      <c r="BB89">
        <f>1-AZ89/BA89</f>
        <v>0</v>
      </c>
      <c r="BC89">
        <v>0</v>
      </c>
      <c r="BD89" t="s">
        <v>437</v>
      </c>
      <c r="BE89" t="s">
        <v>437</v>
      </c>
      <c r="BF89">
        <v>0</v>
      </c>
      <c r="BG89">
        <v>0</v>
      </c>
      <c r="BH89">
        <f>1-BF89/BG89</f>
        <v>0</v>
      </c>
      <c r="BI89">
        <v>0.5</v>
      </c>
      <c r="BJ89">
        <f>DI89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437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DH89">
        <f>$B$11*EG89+$C$11*EH89+$F$11*ES89*(1-EV89)</f>
        <v>0</v>
      </c>
      <c r="DI89">
        <f>DH89*DJ89</f>
        <v>0</v>
      </c>
      <c r="DJ89">
        <f>($B$11*$D$9+$C$11*$D$9+$F$11*((FF89+EX89)/MAX(FF89+EX89+FG89, 0.1)*$I$9+FG89/MAX(FF89+EX89+FG89, 0.1)*$J$9))/($B$11+$C$11+$F$11)</f>
        <v>0</v>
      </c>
      <c r="DK89">
        <f>($B$11*$K$9+$C$11*$K$9+$F$11*((FF89+EX89)/MAX(FF89+EX89+FG89, 0.1)*$P$9+FG89/MAX(FF89+EX89+FG89, 0.1)*$Q$9))/($B$11+$C$11+$F$11)</f>
        <v>0</v>
      </c>
      <c r="DL89">
        <v>1.91</v>
      </c>
      <c r="DM89">
        <v>0.5</v>
      </c>
      <c r="DN89" t="s">
        <v>438</v>
      </c>
      <c r="DO89">
        <v>2</v>
      </c>
      <c r="DP89" t="b">
        <v>1</v>
      </c>
      <c r="DQ89">
        <v>1759247259.5</v>
      </c>
      <c r="DR89">
        <v>1146.245185185185</v>
      </c>
      <c r="DS89">
        <v>1177.229259259259</v>
      </c>
      <c r="DT89">
        <v>22.48366296296296</v>
      </c>
      <c r="DU89">
        <v>21.77372962962963</v>
      </c>
      <c r="DV89">
        <v>1145.207777777778</v>
      </c>
      <c r="DW89">
        <v>22.27294814814815</v>
      </c>
      <c r="DX89">
        <v>500.0431851851852</v>
      </c>
      <c r="DY89">
        <v>90.92887407407406</v>
      </c>
      <c r="DZ89">
        <v>0.05295955185185185</v>
      </c>
      <c r="EA89">
        <v>29.25823703703704</v>
      </c>
      <c r="EB89">
        <v>29.98448148148148</v>
      </c>
      <c r="EC89">
        <v>999.9000000000001</v>
      </c>
      <c r="ED89">
        <v>0</v>
      </c>
      <c r="EE89">
        <v>0</v>
      </c>
      <c r="EF89">
        <v>9996.77888888889</v>
      </c>
      <c r="EG89">
        <v>0</v>
      </c>
      <c r="EH89">
        <v>12.20884074074074</v>
      </c>
      <c r="EI89">
        <v>-30.9844</v>
      </c>
      <c r="EJ89">
        <v>1172.61</v>
      </c>
      <c r="EK89">
        <v>1203.433333333333</v>
      </c>
      <c r="EL89">
        <v>0.7099259999999999</v>
      </c>
      <c r="EM89">
        <v>1177.229259259259</v>
      </c>
      <c r="EN89">
        <v>21.77372962962963</v>
      </c>
      <c r="EO89">
        <v>2.044414074074074</v>
      </c>
      <c r="EP89">
        <v>1.979861851851852</v>
      </c>
      <c r="EQ89">
        <v>17.79258518518519</v>
      </c>
      <c r="ER89">
        <v>17.2842</v>
      </c>
      <c r="ES89">
        <v>2000.008148148148</v>
      </c>
      <c r="ET89">
        <v>0.9800001481481481</v>
      </c>
      <c r="EU89">
        <v>0.01999968518518519</v>
      </c>
      <c r="EV89">
        <v>0</v>
      </c>
      <c r="EW89">
        <v>204.7651111111111</v>
      </c>
      <c r="EX89">
        <v>5.000560000000001</v>
      </c>
      <c r="EY89">
        <v>4280.848148148149</v>
      </c>
      <c r="EZ89">
        <v>17294.95185185185</v>
      </c>
      <c r="FA89">
        <v>42.09233333333332</v>
      </c>
      <c r="FB89">
        <v>42.375</v>
      </c>
      <c r="FC89">
        <v>41.87959259259259</v>
      </c>
      <c r="FD89">
        <v>41.36566666666666</v>
      </c>
      <c r="FE89">
        <v>42.73133333333333</v>
      </c>
      <c r="FF89">
        <v>1955.108148148148</v>
      </c>
      <c r="FG89">
        <v>39.9</v>
      </c>
      <c r="FH89">
        <v>0</v>
      </c>
      <c r="FI89">
        <v>1759247281</v>
      </c>
      <c r="FJ89">
        <v>0</v>
      </c>
      <c r="FK89">
        <v>204.76448</v>
      </c>
      <c r="FL89">
        <v>-0.5806923188414026</v>
      </c>
      <c r="FM89">
        <v>-4.46076924106235</v>
      </c>
      <c r="FN89">
        <v>4280.7556</v>
      </c>
      <c r="FO89">
        <v>15</v>
      </c>
      <c r="FP89">
        <v>0</v>
      </c>
      <c r="FQ89" t="s">
        <v>439</v>
      </c>
      <c r="FR89">
        <v>1747148579.5</v>
      </c>
      <c r="FS89">
        <v>1747148584.5</v>
      </c>
      <c r="FT89">
        <v>0</v>
      </c>
      <c r="FU89">
        <v>0.162</v>
      </c>
      <c r="FV89">
        <v>-0.001</v>
      </c>
      <c r="FW89">
        <v>0.139</v>
      </c>
      <c r="FX89">
        <v>0.058</v>
      </c>
      <c r="FY89">
        <v>420</v>
      </c>
      <c r="FZ89">
        <v>16</v>
      </c>
      <c r="GA89">
        <v>0.19</v>
      </c>
      <c r="GB89">
        <v>0.02</v>
      </c>
      <c r="GC89">
        <v>-30.79876</v>
      </c>
      <c r="GD89">
        <v>-2.881278799249476</v>
      </c>
      <c r="GE89">
        <v>0.3169988279158142</v>
      </c>
      <c r="GF89">
        <v>0</v>
      </c>
      <c r="GG89">
        <v>204.7645588235294</v>
      </c>
      <c r="GH89">
        <v>-0.3820168118837657</v>
      </c>
      <c r="GI89">
        <v>0.1797829068588452</v>
      </c>
      <c r="GJ89">
        <v>1</v>
      </c>
      <c r="GK89">
        <v>0.7107743</v>
      </c>
      <c r="GL89">
        <v>-0.02288269418386712</v>
      </c>
      <c r="GM89">
        <v>0.004914518670226007</v>
      </c>
      <c r="GN89">
        <v>1</v>
      </c>
      <c r="GO89">
        <v>2</v>
      </c>
      <c r="GP89">
        <v>3</v>
      </c>
      <c r="GQ89" t="s">
        <v>446</v>
      </c>
      <c r="GR89">
        <v>3.1269</v>
      </c>
      <c r="GS89">
        <v>2.73102</v>
      </c>
      <c r="GT89">
        <v>0.173162</v>
      </c>
      <c r="GU89">
        <v>0.177244</v>
      </c>
      <c r="GV89">
        <v>0.102527</v>
      </c>
      <c r="GW89">
        <v>0.100824</v>
      </c>
      <c r="GX89">
        <v>24741.4</v>
      </c>
      <c r="GY89">
        <v>23909.5</v>
      </c>
      <c r="GZ89">
        <v>30468.3</v>
      </c>
      <c r="HA89">
        <v>29319.6</v>
      </c>
      <c r="HB89">
        <v>37747.3</v>
      </c>
      <c r="HC89">
        <v>34685.8</v>
      </c>
      <c r="HD89">
        <v>46611.9</v>
      </c>
      <c r="HE89">
        <v>43557.6</v>
      </c>
      <c r="HF89">
        <v>1.81325</v>
      </c>
      <c r="HG89">
        <v>1.8372</v>
      </c>
      <c r="HH89">
        <v>0.104383</v>
      </c>
      <c r="HI89">
        <v>0</v>
      </c>
      <c r="HJ89">
        <v>28.2816</v>
      </c>
      <c r="HK89">
        <v>999.9</v>
      </c>
      <c r="HL89">
        <v>56.5</v>
      </c>
      <c r="HM89">
        <v>30.6</v>
      </c>
      <c r="HN89">
        <v>27.3994</v>
      </c>
      <c r="HO89">
        <v>62.9474</v>
      </c>
      <c r="HP89">
        <v>17.1154</v>
      </c>
      <c r="HQ89">
        <v>1</v>
      </c>
      <c r="HR89">
        <v>0.203095</v>
      </c>
      <c r="HS89">
        <v>0.285534</v>
      </c>
      <c r="HT89">
        <v>20.2006</v>
      </c>
      <c r="HU89">
        <v>5.22777</v>
      </c>
      <c r="HV89">
        <v>11.974</v>
      </c>
      <c r="HW89">
        <v>4.97</v>
      </c>
      <c r="HX89">
        <v>3.2895</v>
      </c>
      <c r="HY89">
        <v>9999</v>
      </c>
      <c r="HZ89">
        <v>9999</v>
      </c>
      <c r="IA89">
        <v>9999</v>
      </c>
      <c r="IB89">
        <v>17.6</v>
      </c>
      <c r="IC89">
        <v>4.9729</v>
      </c>
      <c r="ID89">
        <v>1.87716</v>
      </c>
      <c r="IE89">
        <v>1.87527</v>
      </c>
      <c r="IF89">
        <v>1.87805</v>
      </c>
      <c r="IG89">
        <v>1.87476</v>
      </c>
      <c r="IH89">
        <v>1.87837</v>
      </c>
      <c r="II89">
        <v>1.87546</v>
      </c>
      <c r="IJ89">
        <v>1.87663</v>
      </c>
      <c r="IK89">
        <v>0</v>
      </c>
      <c r="IL89">
        <v>0</v>
      </c>
      <c r="IM89">
        <v>0</v>
      </c>
      <c r="IN89">
        <v>0</v>
      </c>
      <c r="IO89" t="s">
        <v>441</v>
      </c>
      <c r="IP89" t="s">
        <v>442</v>
      </c>
      <c r="IQ89" t="s">
        <v>443</v>
      </c>
      <c r="IR89" t="s">
        <v>443</v>
      </c>
      <c r="IS89" t="s">
        <v>443</v>
      </c>
      <c r="IT89" t="s">
        <v>443</v>
      </c>
      <c r="IU89">
        <v>0</v>
      </c>
      <c r="IV89">
        <v>100</v>
      </c>
      <c r="IW89">
        <v>100</v>
      </c>
      <c r="IX89">
        <v>1.06</v>
      </c>
      <c r="IY89">
        <v>0.2105</v>
      </c>
      <c r="IZ89">
        <v>-0.1222274518627452</v>
      </c>
      <c r="JA89">
        <v>0.001328938755811441</v>
      </c>
      <c r="JB89">
        <v>-5.633165956792918E-07</v>
      </c>
      <c r="JC89">
        <v>2.510553891376428E-10</v>
      </c>
      <c r="JD89">
        <v>-0.04678033270444259</v>
      </c>
      <c r="JE89">
        <v>-0.0009625096320519332</v>
      </c>
      <c r="JF89">
        <v>0.0006953178313022573</v>
      </c>
      <c r="JG89">
        <v>-5.973937232829655E-06</v>
      </c>
      <c r="JH89">
        <v>1</v>
      </c>
      <c r="JI89">
        <v>2112</v>
      </c>
      <c r="JJ89">
        <v>1</v>
      </c>
      <c r="JK89">
        <v>26</v>
      </c>
      <c r="JL89">
        <v>201644.8</v>
      </c>
      <c r="JM89">
        <v>201644.7</v>
      </c>
      <c r="JN89">
        <v>2.58057</v>
      </c>
      <c r="JO89">
        <v>2.52197</v>
      </c>
      <c r="JP89">
        <v>1.39893</v>
      </c>
      <c r="JQ89">
        <v>2.33276</v>
      </c>
      <c r="JR89">
        <v>1.44897</v>
      </c>
      <c r="JS89">
        <v>2.50977</v>
      </c>
      <c r="JT89">
        <v>37.027</v>
      </c>
      <c r="JU89">
        <v>23.9999</v>
      </c>
      <c r="JV89">
        <v>18</v>
      </c>
      <c r="JW89">
        <v>477.137</v>
      </c>
      <c r="JX89">
        <v>461.915</v>
      </c>
      <c r="JY89">
        <v>27.0609</v>
      </c>
      <c r="JZ89">
        <v>29.8181</v>
      </c>
      <c r="KA89">
        <v>29.9999</v>
      </c>
      <c r="KB89">
        <v>29.5008</v>
      </c>
      <c r="KC89">
        <v>29.5629</v>
      </c>
      <c r="KD89">
        <v>51.6638</v>
      </c>
      <c r="KE89">
        <v>29.5158</v>
      </c>
      <c r="KF89">
        <v>64.0896</v>
      </c>
      <c r="KG89">
        <v>27.0793</v>
      </c>
      <c r="KH89">
        <v>1222.3</v>
      </c>
      <c r="KI89">
        <v>21.7465</v>
      </c>
      <c r="KJ89">
        <v>100.73</v>
      </c>
      <c r="KK89">
        <v>100.199</v>
      </c>
    </row>
    <row r="90" spans="1:297">
      <c r="A90">
        <v>74</v>
      </c>
      <c r="B90">
        <v>1759247272</v>
      </c>
      <c r="C90">
        <v>456.4000000953674</v>
      </c>
      <c r="D90" t="s">
        <v>591</v>
      </c>
      <c r="E90" t="s">
        <v>592</v>
      </c>
      <c r="F90">
        <v>5</v>
      </c>
      <c r="G90" t="s">
        <v>435</v>
      </c>
      <c r="H90" t="s">
        <v>436</v>
      </c>
      <c r="I90">
        <v>1759247264.214286</v>
      </c>
      <c r="J90">
        <f>(K90)/1000</f>
        <v>0</v>
      </c>
      <c r="K90">
        <f>IF(DP90, AN90, AH90)</f>
        <v>0</v>
      </c>
      <c r="L90">
        <f>IF(DP90, AI90, AG90)</f>
        <v>0</v>
      </c>
      <c r="M90">
        <f>DR90 - IF(AU90&gt;1, L90*DL90*100.0/(AW90), 0)</f>
        <v>0</v>
      </c>
      <c r="N90">
        <f>((T90-J90/2)*M90-L90)/(T90+J90/2)</f>
        <v>0</v>
      </c>
      <c r="O90">
        <f>N90*(DY90+DZ90)/1000.0</f>
        <v>0</v>
      </c>
      <c r="P90">
        <f>(DR90 - IF(AU90&gt;1, L90*DL90*100.0/(AW90), 0))*(DY90+DZ90)/1000.0</f>
        <v>0</v>
      </c>
      <c r="Q90">
        <f>2.0/((1/S90-1/R90)+SIGN(S90)*SQRT((1/S90-1/R90)*(1/S90-1/R90) + 4*DM90/((DM90+1)*(DM90+1))*(2*1/S90*1/R90-1/R90*1/R90)))</f>
        <v>0</v>
      </c>
      <c r="R90">
        <f>IF(LEFT(DN90,1)&lt;&gt;"0",IF(LEFT(DN90,1)="1",3.0,DO90),$D$5+$E$5*(EF90*DY90/($K$5*1000))+$F$5*(EF90*DY90/($K$5*1000))*MAX(MIN(DL90,$J$5),$I$5)*MAX(MIN(DL90,$J$5),$I$5)+$G$5*MAX(MIN(DL90,$J$5),$I$5)*(EF90*DY90/($K$5*1000))+$H$5*(EF90*DY90/($K$5*1000))*(EF90*DY90/($K$5*1000)))</f>
        <v>0</v>
      </c>
      <c r="S90">
        <f>J90*(1000-(1000*0.61365*exp(17.502*W90/(240.97+W90))/(DY90+DZ90)+DT90)/2)/(1000*0.61365*exp(17.502*W90/(240.97+W90))/(DY90+DZ90)-DT90)</f>
        <v>0</v>
      </c>
      <c r="T90">
        <f>1/((DM90+1)/(Q90/1.6)+1/(R90/1.37)) + DM90/((DM90+1)/(Q90/1.6) + DM90/(R90/1.37))</f>
        <v>0</v>
      </c>
      <c r="U90">
        <f>(DH90*DK90)</f>
        <v>0</v>
      </c>
      <c r="V90">
        <f>(EA90+(U90+2*0.95*5.67E-8*(((EA90+$B$7)+273)^4-(EA90+273)^4)-44100*J90)/(1.84*29.3*R90+8*0.95*5.67E-8*(EA90+273)^3))</f>
        <v>0</v>
      </c>
      <c r="W90">
        <f>($C$7*EB90+$D$7*EC90+$E$7*V90)</f>
        <v>0</v>
      </c>
      <c r="X90">
        <f>0.61365*exp(17.502*W90/(240.97+W90))</f>
        <v>0</v>
      </c>
      <c r="Y90">
        <f>(Z90/AA90*100)</f>
        <v>0</v>
      </c>
      <c r="Z90">
        <f>DT90*(DY90+DZ90)/1000</f>
        <v>0</v>
      </c>
      <c r="AA90">
        <f>0.61365*exp(17.502*EA90/(240.97+EA90))</f>
        <v>0</v>
      </c>
      <c r="AB90">
        <f>(X90-DT90*(DY90+DZ90)/1000)</f>
        <v>0</v>
      </c>
      <c r="AC90">
        <f>(-J90*44100)</f>
        <v>0</v>
      </c>
      <c r="AD90">
        <f>2*29.3*R90*0.92*(EA90-W90)</f>
        <v>0</v>
      </c>
      <c r="AE90">
        <f>2*0.95*5.67E-8*(((EA90+$B$7)+273)^4-(W90+273)^4)</f>
        <v>0</v>
      </c>
      <c r="AF90">
        <f>U90+AE90+AC90+AD90</f>
        <v>0</v>
      </c>
      <c r="AG90">
        <f>DX90*AU90*(DS90-DR90*(1000-AU90*DU90)/(1000-AU90*DT90))/(100*DL90)</f>
        <v>0</v>
      </c>
      <c r="AH90">
        <f>1000*DX90*AU90*(DT90-DU90)/(100*DL90*(1000-AU90*DT90))</f>
        <v>0</v>
      </c>
      <c r="AI90">
        <f>(AJ90 - AK90 - DY90*1E3/(8.314*(EA90+273.15)) * AM90/DX90 * AL90) * DX90/(100*DL90) * (1000 - DU90)/1000</f>
        <v>0</v>
      </c>
      <c r="AJ90">
        <v>1235.621632225199</v>
      </c>
      <c r="AK90">
        <v>1213.296181818182</v>
      </c>
      <c r="AL90">
        <v>3.406395540647308</v>
      </c>
      <c r="AM90">
        <v>65.49916496234485</v>
      </c>
      <c r="AN90">
        <f>(AP90 - AO90 + DY90*1E3/(8.314*(EA90+273.15)) * AR90/DX90 * AQ90) * DX90/(100*DL90) * 1000/(1000 - AP90)</f>
        <v>0</v>
      </c>
      <c r="AO90">
        <v>21.77590131553691</v>
      </c>
      <c r="AP90">
        <v>22.47710484848485</v>
      </c>
      <c r="AQ90">
        <v>-2.057586870856338E-06</v>
      </c>
      <c r="AR90">
        <v>120.8464226283581</v>
      </c>
      <c r="AS90">
        <v>4</v>
      </c>
      <c r="AT90">
        <v>1</v>
      </c>
      <c r="AU90">
        <f>IF(AS90*$H$13&gt;=AW90,1.0,(AW90/(AW90-AS90*$H$13)))</f>
        <v>0</v>
      </c>
      <c r="AV90">
        <f>(AU90-1)*100</f>
        <v>0</v>
      </c>
      <c r="AW90">
        <f>MAX(0,($B$13+$C$13*EF90)/(1+$D$13*EF90)*DY90/(EA90+273)*$E$13)</f>
        <v>0</v>
      </c>
      <c r="AX90" t="s">
        <v>437</v>
      </c>
      <c r="AY90" t="s">
        <v>437</v>
      </c>
      <c r="AZ90">
        <v>0</v>
      </c>
      <c r="BA90">
        <v>0</v>
      </c>
      <c r="BB90">
        <f>1-AZ90/BA90</f>
        <v>0</v>
      </c>
      <c r="BC90">
        <v>0</v>
      </c>
      <c r="BD90" t="s">
        <v>437</v>
      </c>
      <c r="BE90" t="s">
        <v>437</v>
      </c>
      <c r="BF90">
        <v>0</v>
      </c>
      <c r="BG90">
        <v>0</v>
      </c>
      <c r="BH90">
        <f>1-BF90/BG90</f>
        <v>0</v>
      </c>
      <c r="BI90">
        <v>0.5</v>
      </c>
      <c r="BJ90">
        <f>DI90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437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DH90">
        <f>$B$11*EG90+$C$11*EH90+$F$11*ES90*(1-EV90)</f>
        <v>0</v>
      </c>
      <c r="DI90">
        <f>DH90*DJ90</f>
        <v>0</v>
      </c>
      <c r="DJ90">
        <f>($B$11*$D$9+$C$11*$D$9+$F$11*((FF90+EX90)/MAX(FF90+EX90+FG90, 0.1)*$I$9+FG90/MAX(FF90+EX90+FG90, 0.1)*$J$9))/($B$11+$C$11+$F$11)</f>
        <v>0</v>
      </c>
      <c r="DK90">
        <f>($B$11*$K$9+$C$11*$K$9+$F$11*((FF90+EX90)/MAX(FF90+EX90+FG90, 0.1)*$P$9+FG90/MAX(FF90+EX90+FG90, 0.1)*$Q$9))/($B$11+$C$11+$F$11)</f>
        <v>0</v>
      </c>
      <c r="DL90">
        <v>1.91</v>
      </c>
      <c r="DM90">
        <v>0.5</v>
      </c>
      <c r="DN90" t="s">
        <v>438</v>
      </c>
      <c r="DO90">
        <v>2</v>
      </c>
      <c r="DP90" t="b">
        <v>1</v>
      </c>
      <c r="DQ90">
        <v>1759247264.214286</v>
      </c>
      <c r="DR90">
        <v>1161.832857142857</v>
      </c>
      <c r="DS90">
        <v>1192.996428571429</v>
      </c>
      <c r="DT90">
        <v>22.47988571428571</v>
      </c>
      <c r="DU90">
        <v>21.77478928571429</v>
      </c>
      <c r="DV90">
        <v>1160.778214285714</v>
      </c>
      <c r="DW90">
        <v>22.26926785714285</v>
      </c>
      <c r="DX90">
        <v>499.9868214285714</v>
      </c>
      <c r="DY90">
        <v>90.92832142857142</v>
      </c>
      <c r="DZ90">
        <v>0.05309456428571429</v>
      </c>
      <c r="EA90">
        <v>29.256</v>
      </c>
      <c r="EB90">
        <v>29.98381428571429</v>
      </c>
      <c r="EC90">
        <v>999.9000000000002</v>
      </c>
      <c r="ED90">
        <v>0</v>
      </c>
      <c r="EE90">
        <v>0</v>
      </c>
      <c r="EF90">
        <v>9996.247857142856</v>
      </c>
      <c r="EG90">
        <v>0</v>
      </c>
      <c r="EH90">
        <v>12.20232857142857</v>
      </c>
      <c r="EI90">
        <v>-31.16421428571429</v>
      </c>
      <c r="EJ90">
        <v>1188.551071428572</v>
      </c>
      <c r="EK90">
        <v>1219.552142857143</v>
      </c>
      <c r="EL90">
        <v>0.7050954642857142</v>
      </c>
      <c r="EM90">
        <v>1192.996428571429</v>
      </c>
      <c r="EN90">
        <v>21.77478928571429</v>
      </c>
      <c r="EO90">
        <v>2.044058928571429</v>
      </c>
      <c r="EP90">
        <v>1.979946071428571</v>
      </c>
      <c r="EQ90">
        <v>17.789825</v>
      </c>
      <c r="ER90">
        <v>17.284875</v>
      </c>
      <c r="ES90">
        <v>2000.02</v>
      </c>
      <c r="ET90">
        <v>0.9800001785714283</v>
      </c>
      <c r="EU90">
        <v>0.01999961428571428</v>
      </c>
      <c r="EV90">
        <v>0</v>
      </c>
      <c r="EW90">
        <v>204.7361071428572</v>
      </c>
      <c r="EX90">
        <v>5.000560000000001</v>
      </c>
      <c r="EY90">
        <v>4280.269642857143</v>
      </c>
      <c r="EZ90">
        <v>17295.05714285715</v>
      </c>
      <c r="FA90">
        <v>42.07774999999999</v>
      </c>
      <c r="FB90">
        <v>42.375</v>
      </c>
      <c r="FC90">
        <v>41.875</v>
      </c>
      <c r="FD90">
        <v>41.35699999999999</v>
      </c>
      <c r="FE90">
        <v>42.72075</v>
      </c>
      <c r="FF90">
        <v>1955.12</v>
      </c>
      <c r="FG90">
        <v>39.9</v>
      </c>
      <c r="FH90">
        <v>0</v>
      </c>
      <c r="FI90">
        <v>1759247285.8</v>
      </c>
      <c r="FJ90">
        <v>0</v>
      </c>
      <c r="FK90">
        <v>204.74604</v>
      </c>
      <c r="FL90">
        <v>0.00969229018290509</v>
      </c>
      <c r="FM90">
        <v>-9.229230806901379</v>
      </c>
      <c r="FN90">
        <v>4280.1712</v>
      </c>
      <c r="FO90">
        <v>15</v>
      </c>
      <c r="FP90">
        <v>0</v>
      </c>
      <c r="FQ90" t="s">
        <v>439</v>
      </c>
      <c r="FR90">
        <v>1747148579.5</v>
      </c>
      <c r="FS90">
        <v>1747148584.5</v>
      </c>
      <c r="FT90">
        <v>0</v>
      </c>
      <c r="FU90">
        <v>0.162</v>
      </c>
      <c r="FV90">
        <v>-0.001</v>
      </c>
      <c r="FW90">
        <v>0.139</v>
      </c>
      <c r="FX90">
        <v>0.058</v>
      </c>
      <c r="FY90">
        <v>420</v>
      </c>
      <c r="FZ90">
        <v>16</v>
      </c>
      <c r="GA90">
        <v>0.19</v>
      </c>
      <c r="GB90">
        <v>0.02</v>
      </c>
      <c r="GC90">
        <v>-31.047405</v>
      </c>
      <c r="GD90">
        <v>-2.48250281425885</v>
      </c>
      <c r="GE90">
        <v>0.2516825261614323</v>
      </c>
      <c r="GF90">
        <v>0</v>
      </c>
      <c r="GG90">
        <v>204.7674117647059</v>
      </c>
      <c r="GH90">
        <v>-0.2383804525107711</v>
      </c>
      <c r="GI90">
        <v>0.1930771131602572</v>
      </c>
      <c r="GJ90">
        <v>1</v>
      </c>
      <c r="GK90">
        <v>0.70799</v>
      </c>
      <c r="GL90">
        <v>-0.06086208630394151</v>
      </c>
      <c r="GM90">
        <v>0.00602800440444431</v>
      </c>
      <c r="GN90">
        <v>1</v>
      </c>
      <c r="GO90">
        <v>2</v>
      </c>
      <c r="GP90">
        <v>3</v>
      </c>
      <c r="GQ90" t="s">
        <v>446</v>
      </c>
      <c r="GR90">
        <v>3.1273</v>
      </c>
      <c r="GS90">
        <v>2.73107</v>
      </c>
      <c r="GT90">
        <v>0.174682</v>
      </c>
      <c r="GU90">
        <v>0.178766</v>
      </c>
      <c r="GV90">
        <v>0.102527</v>
      </c>
      <c r="GW90">
        <v>0.100829</v>
      </c>
      <c r="GX90">
        <v>24696.7</v>
      </c>
      <c r="GY90">
        <v>23865</v>
      </c>
      <c r="GZ90">
        <v>30469.4</v>
      </c>
      <c r="HA90">
        <v>29319.3</v>
      </c>
      <c r="HB90">
        <v>37748.4</v>
      </c>
      <c r="HC90">
        <v>34685.5</v>
      </c>
      <c r="HD90">
        <v>46613.1</v>
      </c>
      <c r="HE90">
        <v>43557.4</v>
      </c>
      <c r="HF90">
        <v>1.81378</v>
      </c>
      <c r="HG90">
        <v>1.83683</v>
      </c>
      <c r="HH90">
        <v>0.104904</v>
      </c>
      <c r="HI90">
        <v>0</v>
      </c>
      <c r="HJ90">
        <v>28.2775</v>
      </c>
      <c r="HK90">
        <v>999.9</v>
      </c>
      <c r="HL90">
        <v>56.5</v>
      </c>
      <c r="HM90">
        <v>30.5</v>
      </c>
      <c r="HN90">
        <v>27.2455</v>
      </c>
      <c r="HO90">
        <v>62.3874</v>
      </c>
      <c r="HP90">
        <v>16.847</v>
      </c>
      <c r="HQ90">
        <v>1</v>
      </c>
      <c r="HR90">
        <v>0.203003</v>
      </c>
      <c r="HS90">
        <v>0.268652</v>
      </c>
      <c r="HT90">
        <v>20.2008</v>
      </c>
      <c r="HU90">
        <v>5.22822</v>
      </c>
      <c r="HV90">
        <v>11.974</v>
      </c>
      <c r="HW90">
        <v>4.96985</v>
      </c>
      <c r="HX90">
        <v>3.28948</v>
      </c>
      <c r="HY90">
        <v>9999</v>
      </c>
      <c r="HZ90">
        <v>9999</v>
      </c>
      <c r="IA90">
        <v>9999</v>
      </c>
      <c r="IB90">
        <v>17.6</v>
      </c>
      <c r="IC90">
        <v>4.97291</v>
      </c>
      <c r="ID90">
        <v>1.8772</v>
      </c>
      <c r="IE90">
        <v>1.87531</v>
      </c>
      <c r="IF90">
        <v>1.87807</v>
      </c>
      <c r="IG90">
        <v>1.87483</v>
      </c>
      <c r="IH90">
        <v>1.87837</v>
      </c>
      <c r="II90">
        <v>1.87546</v>
      </c>
      <c r="IJ90">
        <v>1.87667</v>
      </c>
      <c r="IK90">
        <v>0</v>
      </c>
      <c r="IL90">
        <v>0</v>
      </c>
      <c r="IM90">
        <v>0</v>
      </c>
      <c r="IN90">
        <v>0</v>
      </c>
      <c r="IO90" t="s">
        <v>441</v>
      </c>
      <c r="IP90" t="s">
        <v>442</v>
      </c>
      <c r="IQ90" t="s">
        <v>443</v>
      </c>
      <c r="IR90" t="s">
        <v>443</v>
      </c>
      <c r="IS90" t="s">
        <v>443</v>
      </c>
      <c r="IT90" t="s">
        <v>443</v>
      </c>
      <c r="IU90">
        <v>0</v>
      </c>
      <c r="IV90">
        <v>100</v>
      </c>
      <c r="IW90">
        <v>100</v>
      </c>
      <c r="IX90">
        <v>1.08</v>
      </c>
      <c r="IY90">
        <v>0.2106</v>
      </c>
      <c r="IZ90">
        <v>-0.1222274518627452</v>
      </c>
      <c r="JA90">
        <v>0.001328938755811441</v>
      </c>
      <c r="JB90">
        <v>-5.633165956792918E-07</v>
      </c>
      <c r="JC90">
        <v>2.510553891376428E-10</v>
      </c>
      <c r="JD90">
        <v>-0.04678033270444259</v>
      </c>
      <c r="JE90">
        <v>-0.0009625096320519332</v>
      </c>
      <c r="JF90">
        <v>0.0006953178313022573</v>
      </c>
      <c r="JG90">
        <v>-5.973937232829655E-06</v>
      </c>
      <c r="JH90">
        <v>1</v>
      </c>
      <c r="JI90">
        <v>2112</v>
      </c>
      <c r="JJ90">
        <v>1</v>
      </c>
      <c r="JK90">
        <v>26</v>
      </c>
      <c r="JL90">
        <v>201644.9</v>
      </c>
      <c r="JM90">
        <v>201644.8</v>
      </c>
      <c r="JN90">
        <v>2.60742</v>
      </c>
      <c r="JO90">
        <v>2.52075</v>
      </c>
      <c r="JP90">
        <v>1.39893</v>
      </c>
      <c r="JQ90">
        <v>2.33276</v>
      </c>
      <c r="JR90">
        <v>1.44897</v>
      </c>
      <c r="JS90">
        <v>2.59277</v>
      </c>
      <c r="JT90">
        <v>37.027</v>
      </c>
      <c r="JU90">
        <v>23.9912</v>
      </c>
      <c r="JV90">
        <v>18</v>
      </c>
      <c r="JW90">
        <v>477.422</v>
      </c>
      <c r="JX90">
        <v>461.663</v>
      </c>
      <c r="JY90">
        <v>27.0759</v>
      </c>
      <c r="JZ90">
        <v>29.8162</v>
      </c>
      <c r="KA90">
        <v>29.9999</v>
      </c>
      <c r="KB90">
        <v>29.5003</v>
      </c>
      <c r="KC90">
        <v>29.5617</v>
      </c>
      <c r="KD90">
        <v>52.196</v>
      </c>
      <c r="KE90">
        <v>29.5158</v>
      </c>
      <c r="KF90">
        <v>64.0896</v>
      </c>
      <c r="KG90">
        <v>27.0881</v>
      </c>
      <c r="KH90">
        <v>1242.34</v>
      </c>
      <c r="KI90">
        <v>21.7465</v>
      </c>
      <c r="KJ90">
        <v>100.733</v>
      </c>
      <c r="KK90">
        <v>100.198</v>
      </c>
    </row>
    <row r="91" spans="1:297">
      <c r="A91">
        <v>75</v>
      </c>
      <c r="B91">
        <v>1759247277</v>
      </c>
      <c r="C91">
        <v>461.4000000953674</v>
      </c>
      <c r="D91" t="s">
        <v>593</v>
      </c>
      <c r="E91" t="s">
        <v>594</v>
      </c>
      <c r="F91">
        <v>5</v>
      </c>
      <c r="G91" t="s">
        <v>435</v>
      </c>
      <c r="H91" t="s">
        <v>436</v>
      </c>
      <c r="I91">
        <v>1759247269.5</v>
      </c>
      <c r="J91">
        <f>(K91)/1000</f>
        <v>0</v>
      </c>
      <c r="K91">
        <f>IF(DP91, AN91, AH91)</f>
        <v>0</v>
      </c>
      <c r="L91">
        <f>IF(DP91, AI91, AG91)</f>
        <v>0</v>
      </c>
      <c r="M91">
        <f>DR91 - IF(AU91&gt;1, L91*DL91*100.0/(AW91), 0)</f>
        <v>0</v>
      </c>
      <c r="N91">
        <f>((T91-J91/2)*M91-L91)/(T91+J91/2)</f>
        <v>0</v>
      </c>
      <c r="O91">
        <f>N91*(DY91+DZ91)/1000.0</f>
        <v>0</v>
      </c>
      <c r="P91">
        <f>(DR91 - IF(AU91&gt;1, L91*DL91*100.0/(AW91), 0))*(DY91+DZ91)/1000.0</f>
        <v>0</v>
      </c>
      <c r="Q91">
        <f>2.0/((1/S91-1/R91)+SIGN(S91)*SQRT((1/S91-1/R91)*(1/S91-1/R91) + 4*DM91/((DM91+1)*(DM91+1))*(2*1/S91*1/R91-1/R91*1/R91)))</f>
        <v>0</v>
      </c>
      <c r="R91">
        <f>IF(LEFT(DN91,1)&lt;&gt;"0",IF(LEFT(DN91,1)="1",3.0,DO91),$D$5+$E$5*(EF91*DY91/($K$5*1000))+$F$5*(EF91*DY91/($K$5*1000))*MAX(MIN(DL91,$J$5),$I$5)*MAX(MIN(DL91,$J$5),$I$5)+$G$5*MAX(MIN(DL91,$J$5),$I$5)*(EF91*DY91/($K$5*1000))+$H$5*(EF91*DY91/($K$5*1000))*(EF91*DY91/($K$5*1000)))</f>
        <v>0</v>
      </c>
      <c r="S91">
        <f>J91*(1000-(1000*0.61365*exp(17.502*W91/(240.97+W91))/(DY91+DZ91)+DT91)/2)/(1000*0.61365*exp(17.502*W91/(240.97+W91))/(DY91+DZ91)-DT91)</f>
        <v>0</v>
      </c>
      <c r="T91">
        <f>1/((DM91+1)/(Q91/1.6)+1/(R91/1.37)) + DM91/((DM91+1)/(Q91/1.6) + DM91/(R91/1.37))</f>
        <v>0</v>
      </c>
      <c r="U91">
        <f>(DH91*DK91)</f>
        <v>0</v>
      </c>
      <c r="V91">
        <f>(EA91+(U91+2*0.95*5.67E-8*(((EA91+$B$7)+273)^4-(EA91+273)^4)-44100*J91)/(1.84*29.3*R91+8*0.95*5.67E-8*(EA91+273)^3))</f>
        <v>0</v>
      </c>
      <c r="W91">
        <f>($C$7*EB91+$D$7*EC91+$E$7*V91)</f>
        <v>0</v>
      </c>
      <c r="X91">
        <f>0.61365*exp(17.502*W91/(240.97+W91))</f>
        <v>0</v>
      </c>
      <c r="Y91">
        <f>(Z91/AA91*100)</f>
        <v>0</v>
      </c>
      <c r="Z91">
        <f>DT91*(DY91+DZ91)/1000</f>
        <v>0</v>
      </c>
      <c r="AA91">
        <f>0.61365*exp(17.502*EA91/(240.97+EA91))</f>
        <v>0</v>
      </c>
      <c r="AB91">
        <f>(X91-DT91*(DY91+DZ91)/1000)</f>
        <v>0</v>
      </c>
      <c r="AC91">
        <f>(-J91*44100)</f>
        <v>0</v>
      </c>
      <c r="AD91">
        <f>2*29.3*R91*0.92*(EA91-W91)</f>
        <v>0</v>
      </c>
      <c r="AE91">
        <f>2*0.95*5.67E-8*(((EA91+$B$7)+273)^4-(W91+273)^4)</f>
        <v>0</v>
      </c>
      <c r="AF91">
        <f>U91+AE91+AC91+AD91</f>
        <v>0</v>
      </c>
      <c r="AG91">
        <f>DX91*AU91*(DS91-DR91*(1000-AU91*DU91)/(1000-AU91*DT91))/(100*DL91)</f>
        <v>0</v>
      </c>
      <c r="AH91">
        <f>1000*DX91*AU91*(DT91-DU91)/(100*DL91*(1000-AU91*DT91))</f>
        <v>0</v>
      </c>
      <c r="AI91">
        <f>(AJ91 - AK91 - DY91*1E3/(8.314*(EA91+273.15)) * AM91/DX91 * AL91) * DX91/(100*DL91) * (1000 - DU91)/1000</f>
        <v>0</v>
      </c>
      <c r="AJ91">
        <v>1252.786065009609</v>
      </c>
      <c r="AK91">
        <v>1230.427272727272</v>
      </c>
      <c r="AL91">
        <v>3.422873293255795</v>
      </c>
      <c r="AM91">
        <v>65.49916496234485</v>
      </c>
      <c r="AN91">
        <f>(AP91 - AO91 + DY91*1E3/(8.314*(EA91+273.15)) * AR91/DX91 * AQ91) * DX91/(100*DL91) * 1000/(1000 - AP91)</f>
        <v>0</v>
      </c>
      <c r="AO91">
        <v>21.77649845321508</v>
      </c>
      <c r="AP91">
        <v>22.47601090909091</v>
      </c>
      <c r="AQ91">
        <v>-6.35533908989517E-06</v>
      </c>
      <c r="AR91">
        <v>120.8464226283581</v>
      </c>
      <c r="AS91">
        <v>4</v>
      </c>
      <c r="AT91">
        <v>1</v>
      </c>
      <c r="AU91">
        <f>IF(AS91*$H$13&gt;=AW91,1.0,(AW91/(AW91-AS91*$H$13)))</f>
        <v>0</v>
      </c>
      <c r="AV91">
        <f>(AU91-1)*100</f>
        <v>0</v>
      </c>
      <c r="AW91">
        <f>MAX(0,($B$13+$C$13*EF91)/(1+$D$13*EF91)*DY91/(EA91+273)*$E$13)</f>
        <v>0</v>
      </c>
      <c r="AX91" t="s">
        <v>437</v>
      </c>
      <c r="AY91" t="s">
        <v>437</v>
      </c>
      <c r="AZ91">
        <v>0</v>
      </c>
      <c r="BA91">
        <v>0</v>
      </c>
      <c r="BB91">
        <f>1-AZ91/BA91</f>
        <v>0</v>
      </c>
      <c r="BC91">
        <v>0</v>
      </c>
      <c r="BD91" t="s">
        <v>437</v>
      </c>
      <c r="BE91" t="s">
        <v>437</v>
      </c>
      <c r="BF91">
        <v>0</v>
      </c>
      <c r="BG91">
        <v>0</v>
      </c>
      <c r="BH91">
        <f>1-BF91/BG91</f>
        <v>0</v>
      </c>
      <c r="BI91">
        <v>0.5</v>
      </c>
      <c r="BJ91">
        <f>DI91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437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DH91">
        <f>$B$11*EG91+$C$11*EH91+$F$11*ES91*(1-EV91)</f>
        <v>0</v>
      </c>
      <c r="DI91">
        <f>DH91*DJ91</f>
        <v>0</v>
      </c>
      <c r="DJ91">
        <f>($B$11*$D$9+$C$11*$D$9+$F$11*((FF91+EX91)/MAX(FF91+EX91+FG91, 0.1)*$I$9+FG91/MAX(FF91+EX91+FG91, 0.1)*$J$9))/($B$11+$C$11+$F$11)</f>
        <v>0</v>
      </c>
      <c r="DK91">
        <f>($B$11*$K$9+$C$11*$K$9+$F$11*((FF91+EX91)/MAX(FF91+EX91+FG91, 0.1)*$P$9+FG91/MAX(FF91+EX91+FG91, 0.1)*$Q$9))/($B$11+$C$11+$F$11)</f>
        <v>0</v>
      </c>
      <c r="DL91">
        <v>1.91</v>
      </c>
      <c r="DM91">
        <v>0.5</v>
      </c>
      <c r="DN91" t="s">
        <v>438</v>
      </c>
      <c r="DO91">
        <v>2</v>
      </c>
      <c r="DP91" t="b">
        <v>1</v>
      </c>
      <c r="DQ91">
        <v>1759247269.5</v>
      </c>
      <c r="DR91">
        <v>1179.390740740741</v>
      </c>
      <c r="DS91">
        <v>1210.701851851852</v>
      </c>
      <c r="DT91">
        <v>22.47779629629629</v>
      </c>
      <c r="DU91">
        <v>21.77574444444445</v>
      </c>
      <c r="DV91">
        <v>1178.318888888889</v>
      </c>
      <c r="DW91">
        <v>22.26721851851851</v>
      </c>
      <c r="DX91">
        <v>500.0568148148148</v>
      </c>
      <c r="DY91">
        <v>90.92811481481479</v>
      </c>
      <c r="DZ91">
        <v>0.05327476666666668</v>
      </c>
      <c r="EA91">
        <v>29.25410740740741</v>
      </c>
      <c r="EB91">
        <v>29.98333703703704</v>
      </c>
      <c r="EC91">
        <v>999.9000000000001</v>
      </c>
      <c r="ED91">
        <v>0</v>
      </c>
      <c r="EE91">
        <v>0</v>
      </c>
      <c r="EF91">
        <v>9995.227407407408</v>
      </c>
      <c r="EG91">
        <v>0</v>
      </c>
      <c r="EH91">
        <v>12.20222222222222</v>
      </c>
      <c r="EI91">
        <v>-31.31151481481482</v>
      </c>
      <c r="EJ91">
        <v>1206.51</v>
      </c>
      <c r="EK91">
        <v>1237.652592592593</v>
      </c>
      <c r="EL91">
        <v>0.702051074074074</v>
      </c>
      <c r="EM91">
        <v>1210.701851851852</v>
      </c>
      <c r="EN91">
        <v>21.77574444444445</v>
      </c>
      <c r="EO91">
        <v>2.043864814814815</v>
      </c>
      <c r="EP91">
        <v>1.980027777777778</v>
      </c>
      <c r="EQ91">
        <v>17.7883037037037</v>
      </c>
      <c r="ER91">
        <v>17.28552962962963</v>
      </c>
      <c r="ES91">
        <v>2000.017037037037</v>
      </c>
      <c r="ET91">
        <v>0.9800001111111108</v>
      </c>
      <c r="EU91">
        <v>0.01999968888888889</v>
      </c>
      <c r="EV91">
        <v>0</v>
      </c>
      <c r="EW91">
        <v>204.6780370370371</v>
      </c>
      <c r="EX91">
        <v>5.000560000000001</v>
      </c>
      <c r="EY91">
        <v>4279.399259259259</v>
      </c>
      <c r="EZ91">
        <v>17295.03333333333</v>
      </c>
      <c r="FA91">
        <v>42.06199999999999</v>
      </c>
      <c r="FB91">
        <v>42.375</v>
      </c>
      <c r="FC91">
        <v>41.875</v>
      </c>
      <c r="FD91">
        <v>41.34699999999999</v>
      </c>
      <c r="FE91">
        <v>42.71266666666666</v>
      </c>
      <c r="FF91">
        <v>1955.117037037037</v>
      </c>
      <c r="FG91">
        <v>39.9</v>
      </c>
      <c r="FH91">
        <v>0</v>
      </c>
      <c r="FI91">
        <v>1759247291.2</v>
      </c>
      <c r="FJ91">
        <v>0</v>
      </c>
      <c r="FK91">
        <v>204.6903076923077</v>
      </c>
      <c r="FL91">
        <v>0.08170938735327467</v>
      </c>
      <c r="FM91">
        <v>-13.64547009105143</v>
      </c>
      <c r="FN91">
        <v>4279.304230769231</v>
      </c>
      <c r="FO91">
        <v>15</v>
      </c>
      <c r="FP91">
        <v>0</v>
      </c>
      <c r="FQ91" t="s">
        <v>439</v>
      </c>
      <c r="FR91">
        <v>1747148579.5</v>
      </c>
      <c r="FS91">
        <v>1747148584.5</v>
      </c>
      <c r="FT91">
        <v>0</v>
      </c>
      <c r="FU91">
        <v>0.162</v>
      </c>
      <c r="FV91">
        <v>-0.001</v>
      </c>
      <c r="FW91">
        <v>0.139</v>
      </c>
      <c r="FX91">
        <v>0.058</v>
      </c>
      <c r="FY91">
        <v>420</v>
      </c>
      <c r="FZ91">
        <v>16</v>
      </c>
      <c r="GA91">
        <v>0.19</v>
      </c>
      <c r="GB91">
        <v>0.02</v>
      </c>
      <c r="GC91">
        <v>-31.193095</v>
      </c>
      <c r="GD91">
        <v>-1.711967729831046</v>
      </c>
      <c r="GE91">
        <v>0.1772833113268139</v>
      </c>
      <c r="GF91">
        <v>0</v>
      </c>
      <c r="GG91">
        <v>204.7389411764706</v>
      </c>
      <c r="GH91">
        <v>-0.2877005447004106</v>
      </c>
      <c r="GI91">
        <v>0.1940030231990773</v>
      </c>
      <c r="GJ91">
        <v>1</v>
      </c>
      <c r="GK91">
        <v>0.7045079999999999</v>
      </c>
      <c r="GL91">
        <v>-0.0397835572232651</v>
      </c>
      <c r="GM91">
        <v>0.00399923370784954</v>
      </c>
      <c r="GN91">
        <v>1</v>
      </c>
      <c r="GO91">
        <v>2</v>
      </c>
      <c r="GP91">
        <v>3</v>
      </c>
      <c r="GQ91" t="s">
        <v>446</v>
      </c>
      <c r="GR91">
        <v>3.1269</v>
      </c>
      <c r="GS91">
        <v>2.73107</v>
      </c>
      <c r="GT91">
        <v>0.176205</v>
      </c>
      <c r="GU91">
        <v>0.180291</v>
      </c>
      <c r="GV91">
        <v>0.102525</v>
      </c>
      <c r="GW91">
        <v>0.100832</v>
      </c>
      <c r="GX91">
        <v>24651.1</v>
      </c>
      <c r="GY91">
        <v>23820.9</v>
      </c>
      <c r="GZ91">
        <v>30469.4</v>
      </c>
      <c r="HA91">
        <v>29319.6</v>
      </c>
      <c r="HB91">
        <v>37748.8</v>
      </c>
      <c r="HC91">
        <v>34685.8</v>
      </c>
      <c r="HD91">
        <v>46613.4</v>
      </c>
      <c r="HE91">
        <v>43557.7</v>
      </c>
      <c r="HF91">
        <v>1.81317</v>
      </c>
      <c r="HG91">
        <v>1.83742</v>
      </c>
      <c r="HH91">
        <v>0.1048</v>
      </c>
      <c r="HI91">
        <v>0</v>
      </c>
      <c r="HJ91">
        <v>28.2731</v>
      </c>
      <c r="HK91">
        <v>999.9</v>
      </c>
      <c r="HL91">
        <v>56.5</v>
      </c>
      <c r="HM91">
        <v>30.5</v>
      </c>
      <c r="HN91">
        <v>27.2429</v>
      </c>
      <c r="HO91">
        <v>62.6974</v>
      </c>
      <c r="HP91">
        <v>16.879</v>
      </c>
      <c r="HQ91">
        <v>1</v>
      </c>
      <c r="HR91">
        <v>0.202721</v>
      </c>
      <c r="HS91">
        <v>0.27488</v>
      </c>
      <c r="HT91">
        <v>20.2008</v>
      </c>
      <c r="HU91">
        <v>5.22807</v>
      </c>
      <c r="HV91">
        <v>11.974</v>
      </c>
      <c r="HW91">
        <v>4.96985</v>
      </c>
      <c r="HX91">
        <v>3.2895</v>
      </c>
      <c r="HY91">
        <v>9999</v>
      </c>
      <c r="HZ91">
        <v>9999</v>
      </c>
      <c r="IA91">
        <v>9999</v>
      </c>
      <c r="IB91">
        <v>17.6</v>
      </c>
      <c r="IC91">
        <v>4.97289</v>
      </c>
      <c r="ID91">
        <v>1.87722</v>
      </c>
      <c r="IE91">
        <v>1.87531</v>
      </c>
      <c r="IF91">
        <v>1.87807</v>
      </c>
      <c r="IG91">
        <v>1.87482</v>
      </c>
      <c r="IH91">
        <v>1.87839</v>
      </c>
      <c r="II91">
        <v>1.87548</v>
      </c>
      <c r="IJ91">
        <v>1.87667</v>
      </c>
      <c r="IK91">
        <v>0</v>
      </c>
      <c r="IL91">
        <v>0</v>
      </c>
      <c r="IM91">
        <v>0</v>
      </c>
      <c r="IN91">
        <v>0</v>
      </c>
      <c r="IO91" t="s">
        <v>441</v>
      </c>
      <c r="IP91" t="s">
        <v>442</v>
      </c>
      <c r="IQ91" t="s">
        <v>443</v>
      </c>
      <c r="IR91" t="s">
        <v>443</v>
      </c>
      <c r="IS91" t="s">
        <v>443</v>
      </c>
      <c r="IT91" t="s">
        <v>443</v>
      </c>
      <c r="IU91">
        <v>0</v>
      </c>
      <c r="IV91">
        <v>100</v>
      </c>
      <c r="IW91">
        <v>100</v>
      </c>
      <c r="IX91">
        <v>1.1</v>
      </c>
      <c r="IY91">
        <v>0.2105</v>
      </c>
      <c r="IZ91">
        <v>-0.1222274518627452</v>
      </c>
      <c r="JA91">
        <v>0.001328938755811441</v>
      </c>
      <c r="JB91">
        <v>-5.633165956792918E-07</v>
      </c>
      <c r="JC91">
        <v>2.510553891376428E-10</v>
      </c>
      <c r="JD91">
        <v>-0.04678033270444259</v>
      </c>
      <c r="JE91">
        <v>-0.0009625096320519332</v>
      </c>
      <c r="JF91">
        <v>0.0006953178313022573</v>
      </c>
      <c r="JG91">
        <v>-5.973937232829655E-06</v>
      </c>
      <c r="JH91">
        <v>1</v>
      </c>
      <c r="JI91">
        <v>2112</v>
      </c>
      <c r="JJ91">
        <v>1</v>
      </c>
      <c r="JK91">
        <v>26</v>
      </c>
      <c r="JL91">
        <v>201645</v>
      </c>
      <c r="JM91">
        <v>201644.9</v>
      </c>
      <c r="JN91">
        <v>2.63794</v>
      </c>
      <c r="JO91">
        <v>2.52686</v>
      </c>
      <c r="JP91">
        <v>1.39893</v>
      </c>
      <c r="JQ91">
        <v>2.33276</v>
      </c>
      <c r="JR91">
        <v>1.44897</v>
      </c>
      <c r="JS91">
        <v>2.56714</v>
      </c>
      <c r="JT91">
        <v>37.027</v>
      </c>
      <c r="JU91">
        <v>23.9912</v>
      </c>
      <c r="JV91">
        <v>18</v>
      </c>
      <c r="JW91">
        <v>477.092</v>
      </c>
      <c r="JX91">
        <v>462.05</v>
      </c>
      <c r="JY91">
        <v>27.0881</v>
      </c>
      <c r="JZ91">
        <v>29.8156</v>
      </c>
      <c r="KA91">
        <v>29.9998</v>
      </c>
      <c r="KB91">
        <v>29.5003</v>
      </c>
      <c r="KC91">
        <v>29.5617</v>
      </c>
      <c r="KD91">
        <v>52.7991</v>
      </c>
      <c r="KE91">
        <v>29.5158</v>
      </c>
      <c r="KF91">
        <v>64.0896</v>
      </c>
      <c r="KG91">
        <v>27.1011</v>
      </c>
      <c r="KH91">
        <v>1255.76</v>
      </c>
      <c r="KI91">
        <v>21.7465</v>
      </c>
      <c r="KJ91">
        <v>100.733</v>
      </c>
      <c r="KK91">
        <v>100.199</v>
      </c>
    </row>
    <row r="92" spans="1:297">
      <c r="A92">
        <v>76</v>
      </c>
      <c r="B92">
        <v>1759247282</v>
      </c>
      <c r="C92">
        <v>466.4000000953674</v>
      </c>
      <c r="D92" t="s">
        <v>595</v>
      </c>
      <c r="E92" t="s">
        <v>596</v>
      </c>
      <c r="F92">
        <v>5</v>
      </c>
      <c r="G92" t="s">
        <v>435</v>
      </c>
      <c r="H92" t="s">
        <v>436</v>
      </c>
      <c r="I92">
        <v>1759247274.214286</v>
      </c>
      <c r="J92">
        <f>(K92)/1000</f>
        <v>0</v>
      </c>
      <c r="K92">
        <f>IF(DP92, AN92, AH92)</f>
        <v>0</v>
      </c>
      <c r="L92">
        <f>IF(DP92, AI92, AG92)</f>
        <v>0</v>
      </c>
      <c r="M92">
        <f>DR92 - IF(AU92&gt;1, L92*DL92*100.0/(AW92), 0)</f>
        <v>0</v>
      </c>
      <c r="N92">
        <f>((T92-J92/2)*M92-L92)/(T92+J92/2)</f>
        <v>0</v>
      </c>
      <c r="O92">
        <f>N92*(DY92+DZ92)/1000.0</f>
        <v>0</v>
      </c>
      <c r="P92">
        <f>(DR92 - IF(AU92&gt;1, L92*DL92*100.0/(AW92), 0))*(DY92+DZ92)/1000.0</f>
        <v>0</v>
      </c>
      <c r="Q92">
        <f>2.0/((1/S92-1/R92)+SIGN(S92)*SQRT((1/S92-1/R92)*(1/S92-1/R92) + 4*DM92/((DM92+1)*(DM92+1))*(2*1/S92*1/R92-1/R92*1/R92)))</f>
        <v>0</v>
      </c>
      <c r="R92">
        <f>IF(LEFT(DN92,1)&lt;&gt;"0",IF(LEFT(DN92,1)="1",3.0,DO92),$D$5+$E$5*(EF92*DY92/($K$5*1000))+$F$5*(EF92*DY92/($K$5*1000))*MAX(MIN(DL92,$J$5),$I$5)*MAX(MIN(DL92,$J$5),$I$5)+$G$5*MAX(MIN(DL92,$J$5),$I$5)*(EF92*DY92/($K$5*1000))+$H$5*(EF92*DY92/($K$5*1000))*(EF92*DY92/($K$5*1000)))</f>
        <v>0</v>
      </c>
      <c r="S92">
        <f>J92*(1000-(1000*0.61365*exp(17.502*W92/(240.97+W92))/(DY92+DZ92)+DT92)/2)/(1000*0.61365*exp(17.502*W92/(240.97+W92))/(DY92+DZ92)-DT92)</f>
        <v>0</v>
      </c>
      <c r="T92">
        <f>1/((DM92+1)/(Q92/1.6)+1/(R92/1.37)) + DM92/((DM92+1)/(Q92/1.6) + DM92/(R92/1.37))</f>
        <v>0</v>
      </c>
      <c r="U92">
        <f>(DH92*DK92)</f>
        <v>0</v>
      </c>
      <c r="V92">
        <f>(EA92+(U92+2*0.95*5.67E-8*(((EA92+$B$7)+273)^4-(EA92+273)^4)-44100*J92)/(1.84*29.3*R92+8*0.95*5.67E-8*(EA92+273)^3))</f>
        <v>0</v>
      </c>
      <c r="W92">
        <f>($C$7*EB92+$D$7*EC92+$E$7*V92)</f>
        <v>0</v>
      </c>
      <c r="X92">
        <f>0.61365*exp(17.502*W92/(240.97+W92))</f>
        <v>0</v>
      </c>
      <c r="Y92">
        <f>(Z92/AA92*100)</f>
        <v>0</v>
      </c>
      <c r="Z92">
        <f>DT92*(DY92+DZ92)/1000</f>
        <v>0</v>
      </c>
      <c r="AA92">
        <f>0.61365*exp(17.502*EA92/(240.97+EA92))</f>
        <v>0</v>
      </c>
      <c r="AB92">
        <f>(X92-DT92*(DY92+DZ92)/1000)</f>
        <v>0</v>
      </c>
      <c r="AC92">
        <f>(-J92*44100)</f>
        <v>0</v>
      </c>
      <c r="AD92">
        <f>2*29.3*R92*0.92*(EA92-W92)</f>
        <v>0</v>
      </c>
      <c r="AE92">
        <f>2*0.95*5.67E-8*(((EA92+$B$7)+273)^4-(W92+273)^4)</f>
        <v>0</v>
      </c>
      <c r="AF92">
        <f>U92+AE92+AC92+AD92</f>
        <v>0</v>
      </c>
      <c r="AG92">
        <f>DX92*AU92*(DS92-DR92*(1000-AU92*DU92)/(1000-AU92*DT92))/(100*DL92)</f>
        <v>0</v>
      </c>
      <c r="AH92">
        <f>1000*DX92*AU92*(DT92-DU92)/(100*DL92*(1000-AU92*DT92))</f>
        <v>0</v>
      </c>
      <c r="AI92">
        <f>(AJ92 - AK92 - DY92*1E3/(8.314*(EA92+273.15)) * AM92/DX92 * AL92) * DX92/(100*DL92) * (1000 - DU92)/1000</f>
        <v>0</v>
      </c>
      <c r="AJ92">
        <v>1270.102834757511</v>
      </c>
      <c r="AK92">
        <v>1247.684545454545</v>
      </c>
      <c r="AL92">
        <v>3.448011879505694</v>
      </c>
      <c r="AM92">
        <v>65.49916496234485</v>
      </c>
      <c r="AN92">
        <f>(AP92 - AO92 + DY92*1E3/(8.314*(EA92+273.15)) * AR92/DX92 * AQ92) * DX92/(100*DL92) * 1000/(1000 - AP92)</f>
        <v>0</v>
      </c>
      <c r="AO92">
        <v>21.77798787134099</v>
      </c>
      <c r="AP92">
        <v>22.47585818181818</v>
      </c>
      <c r="AQ92">
        <v>-1.412744693132121E-06</v>
      </c>
      <c r="AR92">
        <v>120.8464226283581</v>
      </c>
      <c r="AS92">
        <v>4</v>
      </c>
      <c r="AT92">
        <v>1</v>
      </c>
      <c r="AU92">
        <f>IF(AS92*$H$13&gt;=AW92,1.0,(AW92/(AW92-AS92*$H$13)))</f>
        <v>0</v>
      </c>
      <c r="AV92">
        <f>(AU92-1)*100</f>
        <v>0</v>
      </c>
      <c r="AW92">
        <f>MAX(0,($B$13+$C$13*EF92)/(1+$D$13*EF92)*DY92/(EA92+273)*$E$13)</f>
        <v>0</v>
      </c>
      <c r="AX92" t="s">
        <v>437</v>
      </c>
      <c r="AY92" t="s">
        <v>437</v>
      </c>
      <c r="AZ92">
        <v>0</v>
      </c>
      <c r="BA92">
        <v>0</v>
      </c>
      <c r="BB92">
        <f>1-AZ92/BA92</f>
        <v>0</v>
      </c>
      <c r="BC92">
        <v>0</v>
      </c>
      <c r="BD92" t="s">
        <v>437</v>
      </c>
      <c r="BE92" t="s">
        <v>437</v>
      </c>
      <c r="BF92">
        <v>0</v>
      </c>
      <c r="BG92">
        <v>0</v>
      </c>
      <c r="BH92">
        <f>1-BF92/BG92</f>
        <v>0</v>
      </c>
      <c r="BI92">
        <v>0.5</v>
      </c>
      <c r="BJ92">
        <f>DI92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437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DH92">
        <f>$B$11*EG92+$C$11*EH92+$F$11*ES92*(1-EV92)</f>
        <v>0</v>
      </c>
      <c r="DI92">
        <f>DH92*DJ92</f>
        <v>0</v>
      </c>
      <c r="DJ92">
        <f>($B$11*$D$9+$C$11*$D$9+$F$11*((FF92+EX92)/MAX(FF92+EX92+FG92, 0.1)*$I$9+FG92/MAX(FF92+EX92+FG92, 0.1)*$J$9))/($B$11+$C$11+$F$11)</f>
        <v>0</v>
      </c>
      <c r="DK92">
        <f>($B$11*$K$9+$C$11*$K$9+$F$11*((FF92+EX92)/MAX(FF92+EX92+FG92, 0.1)*$P$9+FG92/MAX(FF92+EX92+FG92, 0.1)*$Q$9))/($B$11+$C$11+$F$11)</f>
        <v>0</v>
      </c>
      <c r="DL92">
        <v>1.91</v>
      </c>
      <c r="DM92">
        <v>0.5</v>
      </c>
      <c r="DN92" t="s">
        <v>438</v>
      </c>
      <c r="DO92">
        <v>2</v>
      </c>
      <c r="DP92" t="b">
        <v>1</v>
      </c>
      <c r="DQ92">
        <v>1759247274.214286</v>
      </c>
      <c r="DR92">
        <v>1195.168928571429</v>
      </c>
      <c r="DS92">
        <v>1226.562142857143</v>
      </c>
      <c r="DT92">
        <v>22.47644642857143</v>
      </c>
      <c r="DU92">
        <v>21.77656428571428</v>
      </c>
      <c r="DV92">
        <v>1194.080357142857</v>
      </c>
      <c r="DW92">
        <v>22.26588928571428</v>
      </c>
      <c r="DX92">
        <v>499.9733214285715</v>
      </c>
      <c r="DY92">
        <v>90.92856785714285</v>
      </c>
      <c r="DZ92">
        <v>0.05351172142857143</v>
      </c>
      <c r="EA92">
        <v>29.25207142857143</v>
      </c>
      <c r="EB92">
        <v>29.98270357142857</v>
      </c>
      <c r="EC92">
        <v>999.9000000000002</v>
      </c>
      <c r="ED92">
        <v>0</v>
      </c>
      <c r="EE92">
        <v>0</v>
      </c>
      <c r="EF92">
        <v>9981.714642857143</v>
      </c>
      <c r="EG92">
        <v>0</v>
      </c>
      <c r="EH92">
        <v>12.20010357142857</v>
      </c>
      <c r="EI92">
        <v>-31.39333214285714</v>
      </c>
      <c r="EJ92">
        <v>1222.649642857143</v>
      </c>
      <c r="EK92">
        <v>1253.866785714286</v>
      </c>
      <c r="EL92">
        <v>0.6998782142857145</v>
      </c>
      <c r="EM92">
        <v>1226.562142857143</v>
      </c>
      <c r="EN92">
        <v>21.77656428571428</v>
      </c>
      <c r="EO92">
        <v>2.043752142857143</v>
      </c>
      <c r="EP92">
        <v>1.980112142857143</v>
      </c>
      <c r="EQ92">
        <v>17.78742857142857</v>
      </c>
      <c r="ER92">
        <v>17.28619642857143</v>
      </c>
      <c r="ES92">
        <v>1999.993928571429</v>
      </c>
      <c r="ET92">
        <v>0.9799997857142857</v>
      </c>
      <c r="EU92">
        <v>0.01999993928571429</v>
      </c>
      <c r="EV92">
        <v>0</v>
      </c>
      <c r="EW92">
        <v>204.605</v>
      </c>
      <c r="EX92">
        <v>5.000560000000001</v>
      </c>
      <c r="EY92">
        <v>4278.401071428571</v>
      </c>
      <c r="EZ92">
        <v>17294.83214285714</v>
      </c>
      <c r="FA92">
        <v>42.06199999999999</v>
      </c>
      <c r="FB92">
        <v>42.37049999999999</v>
      </c>
      <c r="FC92">
        <v>41.875</v>
      </c>
      <c r="FD92">
        <v>41.34125</v>
      </c>
      <c r="FE92">
        <v>42.69824999999998</v>
      </c>
      <c r="FF92">
        <v>1955.093928571428</v>
      </c>
      <c r="FG92">
        <v>39.9</v>
      </c>
      <c r="FH92">
        <v>0</v>
      </c>
      <c r="FI92">
        <v>1759247296</v>
      </c>
      <c r="FJ92">
        <v>0</v>
      </c>
      <c r="FK92">
        <v>204.6368461538462</v>
      </c>
      <c r="FL92">
        <v>-1.716512828955209</v>
      </c>
      <c r="FM92">
        <v>-8.564786305478821</v>
      </c>
      <c r="FN92">
        <v>4278.407692307693</v>
      </c>
      <c r="FO92">
        <v>15</v>
      </c>
      <c r="FP92">
        <v>0</v>
      </c>
      <c r="FQ92" t="s">
        <v>439</v>
      </c>
      <c r="FR92">
        <v>1747148579.5</v>
      </c>
      <c r="FS92">
        <v>1747148584.5</v>
      </c>
      <c r="FT92">
        <v>0</v>
      </c>
      <c r="FU92">
        <v>0.162</v>
      </c>
      <c r="FV92">
        <v>-0.001</v>
      </c>
      <c r="FW92">
        <v>0.139</v>
      </c>
      <c r="FX92">
        <v>0.058</v>
      </c>
      <c r="FY92">
        <v>420</v>
      </c>
      <c r="FZ92">
        <v>16</v>
      </c>
      <c r="GA92">
        <v>0.19</v>
      </c>
      <c r="GB92">
        <v>0.02</v>
      </c>
      <c r="GC92">
        <v>-31.35714</v>
      </c>
      <c r="GD92">
        <v>-1.169034146341393</v>
      </c>
      <c r="GE92">
        <v>0.1255759268331314</v>
      </c>
      <c r="GF92">
        <v>0</v>
      </c>
      <c r="GG92">
        <v>204.6439705882353</v>
      </c>
      <c r="GH92">
        <v>-0.9260657055529761</v>
      </c>
      <c r="GI92">
        <v>0.2346538734208741</v>
      </c>
      <c r="GJ92">
        <v>1</v>
      </c>
      <c r="GK92">
        <v>0.7011292499999999</v>
      </c>
      <c r="GL92">
        <v>-0.02615921200750597</v>
      </c>
      <c r="GM92">
        <v>0.002608238924542764</v>
      </c>
      <c r="GN92">
        <v>1</v>
      </c>
      <c r="GO92">
        <v>2</v>
      </c>
      <c r="GP92">
        <v>3</v>
      </c>
      <c r="GQ92" t="s">
        <v>446</v>
      </c>
      <c r="GR92">
        <v>3.12704</v>
      </c>
      <c r="GS92">
        <v>2.73151</v>
      </c>
      <c r="GT92">
        <v>0.177721</v>
      </c>
      <c r="GU92">
        <v>0.181804</v>
      </c>
      <c r="GV92">
        <v>0.102524</v>
      </c>
      <c r="GW92">
        <v>0.100835</v>
      </c>
      <c r="GX92">
        <v>24605.8</v>
      </c>
      <c r="GY92">
        <v>23777.2</v>
      </c>
      <c r="GZ92">
        <v>30469.5</v>
      </c>
      <c r="HA92">
        <v>29319.9</v>
      </c>
      <c r="HB92">
        <v>37749.3</v>
      </c>
      <c r="HC92">
        <v>34686</v>
      </c>
      <c r="HD92">
        <v>46613.8</v>
      </c>
      <c r="HE92">
        <v>43557.9</v>
      </c>
      <c r="HF92">
        <v>1.81352</v>
      </c>
      <c r="HG92">
        <v>1.83727</v>
      </c>
      <c r="HH92">
        <v>0.104643</v>
      </c>
      <c r="HI92">
        <v>0</v>
      </c>
      <c r="HJ92">
        <v>28.2702</v>
      </c>
      <c r="HK92">
        <v>999.9</v>
      </c>
      <c r="HL92">
        <v>56.5</v>
      </c>
      <c r="HM92">
        <v>30.6</v>
      </c>
      <c r="HN92">
        <v>27.396</v>
      </c>
      <c r="HO92">
        <v>62.6774</v>
      </c>
      <c r="HP92">
        <v>17.1034</v>
      </c>
      <c r="HQ92">
        <v>1</v>
      </c>
      <c r="HR92">
        <v>0.202452</v>
      </c>
      <c r="HS92">
        <v>0.255792</v>
      </c>
      <c r="HT92">
        <v>20.2008</v>
      </c>
      <c r="HU92">
        <v>5.22897</v>
      </c>
      <c r="HV92">
        <v>11.974</v>
      </c>
      <c r="HW92">
        <v>4.97015</v>
      </c>
      <c r="HX92">
        <v>3.28965</v>
      </c>
      <c r="HY92">
        <v>9999</v>
      </c>
      <c r="HZ92">
        <v>9999</v>
      </c>
      <c r="IA92">
        <v>9999</v>
      </c>
      <c r="IB92">
        <v>17.6</v>
      </c>
      <c r="IC92">
        <v>4.97288</v>
      </c>
      <c r="ID92">
        <v>1.87724</v>
      </c>
      <c r="IE92">
        <v>1.87531</v>
      </c>
      <c r="IF92">
        <v>1.87814</v>
      </c>
      <c r="IG92">
        <v>1.87485</v>
      </c>
      <c r="IH92">
        <v>1.87844</v>
      </c>
      <c r="II92">
        <v>1.87551</v>
      </c>
      <c r="IJ92">
        <v>1.87668</v>
      </c>
      <c r="IK92">
        <v>0</v>
      </c>
      <c r="IL92">
        <v>0</v>
      </c>
      <c r="IM92">
        <v>0</v>
      </c>
      <c r="IN92">
        <v>0</v>
      </c>
      <c r="IO92" t="s">
        <v>441</v>
      </c>
      <c r="IP92" t="s">
        <v>442</v>
      </c>
      <c r="IQ92" t="s">
        <v>443</v>
      </c>
      <c r="IR92" t="s">
        <v>443</v>
      </c>
      <c r="IS92" t="s">
        <v>443</v>
      </c>
      <c r="IT92" t="s">
        <v>443</v>
      </c>
      <c r="IU92">
        <v>0</v>
      </c>
      <c r="IV92">
        <v>100</v>
      </c>
      <c r="IW92">
        <v>100</v>
      </c>
      <c r="IX92">
        <v>1.12</v>
      </c>
      <c r="IY92">
        <v>0.2105</v>
      </c>
      <c r="IZ92">
        <v>-0.1222274518627452</v>
      </c>
      <c r="JA92">
        <v>0.001328938755811441</v>
      </c>
      <c r="JB92">
        <v>-5.633165956792918E-07</v>
      </c>
      <c r="JC92">
        <v>2.510553891376428E-10</v>
      </c>
      <c r="JD92">
        <v>-0.04678033270444259</v>
      </c>
      <c r="JE92">
        <v>-0.0009625096320519332</v>
      </c>
      <c r="JF92">
        <v>0.0006953178313022573</v>
      </c>
      <c r="JG92">
        <v>-5.973937232829655E-06</v>
      </c>
      <c r="JH92">
        <v>1</v>
      </c>
      <c r="JI92">
        <v>2112</v>
      </c>
      <c r="JJ92">
        <v>1</v>
      </c>
      <c r="JK92">
        <v>26</v>
      </c>
      <c r="JL92">
        <v>201645</v>
      </c>
      <c r="JM92">
        <v>201645</v>
      </c>
      <c r="JN92">
        <v>2.66357</v>
      </c>
      <c r="JO92">
        <v>2.53296</v>
      </c>
      <c r="JP92">
        <v>1.39893</v>
      </c>
      <c r="JQ92">
        <v>2.33276</v>
      </c>
      <c r="JR92">
        <v>1.44897</v>
      </c>
      <c r="JS92">
        <v>2.45728</v>
      </c>
      <c r="JT92">
        <v>37.027</v>
      </c>
      <c r="JU92">
        <v>23.9824</v>
      </c>
      <c r="JV92">
        <v>18</v>
      </c>
      <c r="JW92">
        <v>477.268</v>
      </c>
      <c r="JX92">
        <v>461.945</v>
      </c>
      <c r="JY92">
        <v>27.0993</v>
      </c>
      <c r="JZ92">
        <v>29.813</v>
      </c>
      <c r="KA92">
        <v>29.9999</v>
      </c>
      <c r="KB92">
        <v>29.4977</v>
      </c>
      <c r="KC92">
        <v>29.5606</v>
      </c>
      <c r="KD92">
        <v>53.3118</v>
      </c>
      <c r="KE92">
        <v>29.5158</v>
      </c>
      <c r="KF92">
        <v>64.0896</v>
      </c>
      <c r="KG92">
        <v>27.1158</v>
      </c>
      <c r="KH92">
        <v>1275.79</v>
      </c>
      <c r="KI92">
        <v>21.7465</v>
      </c>
      <c r="KJ92">
        <v>100.734</v>
      </c>
      <c r="KK92">
        <v>100.2</v>
      </c>
    </row>
    <row r="93" spans="1:297">
      <c r="A93">
        <v>77</v>
      </c>
      <c r="B93">
        <v>1759247287</v>
      </c>
      <c r="C93">
        <v>471.4000000953674</v>
      </c>
      <c r="D93" t="s">
        <v>597</v>
      </c>
      <c r="E93" t="s">
        <v>598</v>
      </c>
      <c r="F93">
        <v>5</v>
      </c>
      <c r="G93" t="s">
        <v>435</v>
      </c>
      <c r="H93" t="s">
        <v>436</v>
      </c>
      <c r="I93">
        <v>1759247279.5</v>
      </c>
      <c r="J93">
        <f>(K93)/1000</f>
        <v>0</v>
      </c>
      <c r="K93">
        <f>IF(DP93, AN93, AH93)</f>
        <v>0</v>
      </c>
      <c r="L93">
        <f>IF(DP93, AI93, AG93)</f>
        <v>0</v>
      </c>
      <c r="M93">
        <f>DR93 - IF(AU93&gt;1, L93*DL93*100.0/(AW93), 0)</f>
        <v>0</v>
      </c>
      <c r="N93">
        <f>((T93-J93/2)*M93-L93)/(T93+J93/2)</f>
        <v>0</v>
      </c>
      <c r="O93">
        <f>N93*(DY93+DZ93)/1000.0</f>
        <v>0</v>
      </c>
      <c r="P93">
        <f>(DR93 - IF(AU93&gt;1, L93*DL93*100.0/(AW93), 0))*(DY93+DZ93)/1000.0</f>
        <v>0</v>
      </c>
      <c r="Q93">
        <f>2.0/((1/S93-1/R93)+SIGN(S93)*SQRT((1/S93-1/R93)*(1/S93-1/R93) + 4*DM93/((DM93+1)*(DM93+1))*(2*1/S93*1/R93-1/R93*1/R93)))</f>
        <v>0</v>
      </c>
      <c r="R93">
        <f>IF(LEFT(DN93,1)&lt;&gt;"0",IF(LEFT(DN93,1)="1",3.0,DO93),$D$5+$E$5*(EF93*DY93/($K$5*1000))+$F$5*(EF93*DY93/($K$5*1000))*MAX(MIN(DL93,$J$5),$I$5)*MAX(MIN(DL93,$J$5),$I$5)+$G$5*MAX(MIN(DL93,$J$5),$I$5)*(EF93*DY93/($K$5*1000))+$H$5*(EF93*DY93/($K$5*1000))*(EF93*DY93/($K$5*1000)))</f>
        <v>0</v>
      </c>
      <c r="S93">
        <f>J93*(1000-(1000*0.61365*exp(17.502*W93/(240.97+W93))/(DY93+DZ93)+DT93)/2)/(1000*0.61365*exp(17.502*W93/(240.97+W93))/(DY93+DZ93)-DT93)</f>
        <v>0</v>
      </c>
      <c r="T93">
        <f>1/((DM93+1)/(Q93/1.6)+1/(R93/1.37)) + DM93/((DM93+1)/(Q93/1.6) + DM93/(R93/1.37))</f>
        <v>0</v>
      </c>
      <c r="U93">
        <f>(DH93*DK93)</f>
        <v>0</v>
      </c>
      <c r="V93">
        <f>(EA93+(U93+2*0.95*5.67E-8*(((EA93+$B$7)+273)^4-(EA93+273)^4)-44100*J93)/(1.84*29.3*R93+8*0.95*5.67E-8*(EA93+273)^3))</f>
        <v>0</v>
      </c>
      <c r="W93">
        <f>($C$7*EB93+$D$7*EC93+$E$7*V93)</f>
        <v>0</v>
      </c>
      <c r="X93">
        <f>0.61365*exp(17.502*W93/(240.97+W93))</f>
        <v>0</v>
      </c>
      <c r="Y93">
        <f>(Z93/AA93*100)</f>
        <v>0</v>
      </c>
      <c r="Z93">
        <f>DT93*(DY93+DZ93)/1000</f>
        <v>0</v>
      </c>
      <c r="AA93">
        <f>0.61365*exp(17.502*EA93/(240.97+EA93))</f>
        <v>0</v>
      </c>
      <c r="AB93">
        <f>(X93-DT93*(DY93+DZ93)/1000)</f>
        <v>0</v>
      </c>
      <c r="AC93">
        <f>(-J93*44100)</f>
        <v>0</v>
      </c>
      <c r="AD93">
        <f>2*29.3*R93*0.92*(EA93-W93)</f>
        <v>0</v>
      </c>
      <c r="AE93">
        <f>2*0.95*5.67E-8*(((EA93+$B$7)+273)^4-(W93+273)^4)</f>
        <v>0</v>
      </c>
      <c r="AF93">
        <f>U93+AE93+AC93+AD93</f>
        <v>0</v>
      </c>
      <c r="AG93">
        <f>DX93*AU93*(DS93-DR93*(1000-AU93*DU93)/(1000-AU93*DT93))/(100*DL93)</f>
        <v>0</v>
      </c>
      <c r="AH93">
        <f>1000*DX93*AU93*(DT93-DU93)/(100*DL93*(1000-AU93*DT93))</f>
        <v>0</v>
      </c>
      <c r="AI93">
        <f>(AJ93 - AK93 - DY93*1E3/(8.314*(EA93+273.15)) * AM93/DX93 * AL93) * DX93/(100*DL93) * (1000 - DU93)/1000</f>
        <v>0</v>
      </c>
      <c r="AJ93">
        <v>1287.396930637935</v>
      </c>
      <c r="AK93">
        <v>1264.759151515151</v>
      </c>
      <c r="AL93">
        <v>3.415308325528392</v>
      </c>
      <c r="AM93">
        <v>65.49916496234485</v>
      </c>
      <c r="AN93">
        <f>(AP93 - AO93 + DY93*1E3/(8.314*(EA93+273.15)) * AR93/DX93 * AQ93) * DX93/(100*DL93) * 1000/(1000 - AP93)</f>
        <v>0</v>
      </c>
      <c r="AO93">
        <v>21.77650872626672</v>
      </c>
      <c r="AP93">
        <v>22.47317575757576</v>
      </c>
      <c r="AQ93">
        <v>-1.219852793830109E-05</v>
      </c>
      <c r="AR93">
        <v>120.8464226283581</v>
      </c>
      <c r="AS93">
        <v>4</v>
      </c>
      <c r="AT93">
        <v>1</v>
      </c>
      <c r="AU93">
        <f>IF(AS93*$H$13&gt;=AW93,1.0,(AW93/(AW93-AS93*$H$13)))</f>
        <v>0</v>
      </c>
      <c r="AV93">
        <f>(AU93-1)*100</f>
        <v>0</v>
      </c>
      <c r="AW93">
        <f>MAX(0,($B$13+$C$13*EF93)/(1+$D$13*EF93)*DY93/(EA93+273)*$E$13)</f>
        <v>0</v>
      </c>
      <c r="AX93" t="s">
        <v>437</v>
      </c>
      <c r="AY93" t="s">
        <v>437</v>
      </c>
      <c r="AZ93">
        <v>0</v>
      </c>
      <c r="BA93">
        <v>0</v>
      </c>
      <c r="BB93">
        <f>1-AZ93/BA93</f>
        <v>0</v>
      </c>
      <c r="BC93">
        <v>0</v>
      </c>
      <c r="BD93" t="s">
        <v>437</v>
      </c>
      <c r="BE93" t="s">
        <v>437</v>
      </c>
      <c r="BF93">
        <v>0</v>
      </c>
      <c r="BG93">
        <v>0</v>
      </c>
      <c r="BH93">
        <f>1-BF93/BG93</f>
        <v>0</v>
      </c>
      <c r="BI93">
        <v>0.5</v>
      </c>
      <c r="BJ93">
        <f>DI93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437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DH93">
        <f>$B$11*EG93+$C$11*EH93+$F$11*ES93*(1-EV93)</f>
        <v>0</v>
      </c>
      <c r="DI93">
        <f>DH93*DJ93</f>
        <v>0</v>
      </c>
      <c r="DJ93">
        <f>($B$11*$D$9+$C$11*$D$9+$F$11*((FF93+EX93)/MAX(FF93+EX93+FG93, 0.1)*$I$9+FG93/MAX(FF93+EX93+FG93, 0.1)*$J$9))/($B$11+$C$11+$F$11)</f>
        <v>0</v>
      </c>
      <c r="DK93">
        <f>($B$11*$K$9+$C$11*$K$9+$F$11*((FF93+EX93)/MAX(FF93+EX93+FG93, 0.1)*$P$9+FG93/MAX(FF93+EX93+FG93, 0.1)*$Q$9))/($B$11+$C$11+$F$11)</f>
        <v>0</v>
      </c>
      <c r="DL93">
        <v>1.91</v>
      </c>
      <c r="DM93">
        <v>0.5</v>
      </c>
      <c r="DN93" t="s">
        <v>438</v>
      </c>
      <c r="DO93">
        <v>2</v>
      </c>
      <c r="DP93" t="b">
        <v>1</v>
      </c>
      <c r="DQ93">
        <v>1759247279.5</v>
      </c>
      <c r="DR93">
        <v>1212.881851851852</v>
      </c>
      <c r="DS93">
        <v>1244.374444444444</v>
      </c>
      <c r="DT93">
        <v>22.47564444444444</v>
      </c>
      <c r="DU93">
        <v>21.77708518518518</v>
      </c>
      <c r="DV93">
        <v>1211.774814814815</v>
      </c>
      <c r="DW93">
        <v>22.26509259259259</v>
      </c>
      <c r="DX93">
        <v>500.0077777777778</v>
      </c>
      <c r="DY93">
        <v>90.92897407407408</v>
      </c>
      <c r="DZ93">
        <v>0.05355255555555555</v>
      </c>
      <c r="EA93">
        <v>29.25043333333333</v>
      </c>
      <c r="EB93">
        <v>29.9776037037037</v>
      </c>
      <c r="EC93">
        <v>999.9000000000001</v>
      </c>
      <c r="ED93">
        <v>0</v>
      </c>
      <c r="EE93">
        <v>0</v>
      </c>
      <c r="EF93">
        <v>9982.150740740741</v>
      </c>
      <c r="EG93">
        <v>0</v>
      </c>
      <c r="EH93">
        <v>12.20908888888889</v>
      </c>
      <c r="EI93">
        <v>-31.49157777777778</v>
      </c>
      <c r="EJ93">
        <v>1240.77</v>
      </c>
      <c r="EK93">
        <v>1272.076296296296</v>
      </c>
      <c r="EL93">
        <v>0.6985472592592594</v>
      </c>
      <c r="EM93">
        <v>1244.374444444444</v>
      </c>
      <c r="EN93">
        <v>21.77708518518518</v>
      </c>
      <c r="EO93">
        <v>2.043687407407407</v>
      </c>
      <c r="EP93">
        <v>1.980168148148148</v>
      </c>
      <c r="EQ93">
        <v>17.78692962962963</v>
      </c>
      <c r="ER93">
        <v>17.28664814814815</v>
      </c>
      <c r="ES93">
        <v>1999.99</v>
      </c>
      <c r="ET93">
        <v>0.9799997037037037</v>
      </c>
      <c r="EU93">
        <v>0.02000002592592593</v>
      </c>
      <c r="EV93">
        <v>0</v>
      </c>
      <c r="EW93">
        <v>204.5352962962963</v>
      </c>
      <c r="EX93">
        <v>5.000560000000001</v>
      </c>
      <c r="EY93">
        <v>4277.633333333333</v>
      </c>
      <c r="EZ93">
        <v>17294.8037037037</v>
      </c>
      <c r="FA93">
        <v>42.06199999999999</v>
      </c>
      <c r="FB93">
        <v>42.37033333333333</v>
      </c>
      <c r="FC93">
        <v>41.875</v>
      </c>
      <c r="FD93">
        <v>41.33533333333332</v>
      </c>
      <c r="FE93">
        <v>42.68933333333332</v>
      </c>
      <c r="FF93">
        <v>1955.09</v>
      </c>
      <c r="FG93">
        <v>39.9</v>
      </c>
      <c r="FH93">
        <v>0</v>
      </c>
      <c r="FI93">
        <v>1759247300.8</v>
      </c>
      <c r="FJ93">
        <v>0</v>
      </c>
      <c r="FK93">
        <v>204.5522692307692</v>
      </c>
      <c r="FL93">
        <v>-0.7763760678433623</v>
      </c>
      <c r="FM93">
        <v>-6.581538469381373</v>
      </c>
      <c r="FN93">
        <v>4277.764230769231</v>
      </c>
      <c r="FO93">
        <v>15</v>
      </c>
      <c r="FP93">
        <v>0</v>
      </c>
      <c r="FQ93" t="s">
        <v>439</v>
      </c>
      <c r="FR93">
        <v>1747148579.5</v>
      </c>
      <c r="FS93">
        <v>1747148584.5</v>
      </c>
      <c r="FT93">
        <v>0</v>
      </c>
      <c r="FU93">
        <v>0.162</v>
      </c>
      <c r="FV93">
        <v>-0.001</v>
      </c>
      <c r="FW93">
        <v>0.139</v>
      </c>
      <c r="FX93">
        <v>0.058</v>
      </c>
      <c r="FY93">
        <v>420</v>
      </c>
      <c r="FZ93">
        <v>16</v>
      </c>
      <c r="GA93">
        <v>0.19</v>
      </c>
      <c r="GB93">
        <v>0.02</v>
      </c>
      <c r="GC93">
        <v>-31.43653</v>
      </c>
      <c r="GD93">
        <v>-1.229952720450285</v>
      </c>
      <c r="GE93">
        <v>0.1331053120652966</v>
      </c>
      <c r="GF93">
        <v>0</v>
      </c>
      <c r="GG93">
        <v>204.6106176470588</v>
      </c>
      <c r="GH93">
        <v>-1.330038201110664</v>
      </c>
      <c r="GI93">
        <v>0.2431558462610653</v>
      </c>
      <c r="GJ93">
        <v>0</v>
      </c>
      <c r="GK93">
        <v>0.6996618</v>
      </c>
      <c r="GL93">
        <v>-0.01716592120075052</v>
      </c>
      <c r="GM93">
        <v>0.001773717483140985</v>
      </c>
      <c r="GN93">
        <v>1</v>
      </c>
      <c r="GO93">
        <v>1</v>
      </c>
      <c r="GP93">
        <v>3</v>
      </c>
      <c r="GQ93" t="s">
        <v>463</v>
      </c>
      <c r="GR93">
        <v>3.12691</v>
      </c>
      <c r="GS93">
        <v>2.7313</v>
      </c>
      <c r="GT93">
        <v>0.179213</v>
      </c>
      <c r="GU93">
        <v>0.183269</v>
      </c>
      <c r="GV93">
        <v>0.102517</v>
      </c>
      <c r="GW93">
        <v>0.100833</v>
      </c>
      <c r="GX93">
        <v>24560.6</v>
      </c>
      <c r="GY93">
        <v>23734.5</v>
      </c>
      <c r="GZ93">
        <v>30468.9</v>
      </c>
      <c r="HA93">
        <v>29319.9</v>
      </c>
      <c r="HB93">
        <v>37749</v>
      </c>
      <c r="HC93">
        <v>34686.2</v>
      </c>
      <c r="HD93">
        <v>46612.9</v>
      </c>
      <c r="HE93">
        <v>43558.1</v>
      </c>
      <c r="HF93">
        <v>1.8134</v>
      </c>
      <c r="HG93">
        <v>1.83745</v>
      </c>
      <c r="HH93">
        <v>0.104517</v>
      </c>
      <c r="HI93">
        <v>0</v>
      </c>
      <c r="HJ93">
        <v>28.2665</v>
      </c>
      <c r="HK93">
        <v>999.9</v>
      </c>
      <c r="HL93">
        <v>56.5</v>
      </c>
      <c r="HM93">
        <v>30.6</v>
      </c>
      <c r="HN93">
        <v>27.3995</v>
      </c>
      <c r="HO93">
        <v>63.2574</v>
      </c>
      <c r="HP93">
        <v>17.2035</v>
      </c>
      <c r="HQ93">
        <v>1</v>
      </c>
      <c r="HR93">
        <v>0.202355</v>
      </c>
      <c r="HS93">
        <v>0.236653</v>
      </c>
      <c r="HT93">
        <v>20.2007</v>
      </c>
      <c r="HU93">
        <v>5.23032</v>
      </c>
      <c r="HV93">
        <v>11.974</v>
      </c>
      <c r="HW93">
        <v>4.97075</v>
      </c>
      <c r="HX93">
        <v>3.28965</v>
      </c>
      <c r="HY93">
        <v>9999</v>
      </c>
      <c r="HZ93">
        <v>9999</v>
      </c>
      <c r="IA93">
        <v>9999</v>
      </c>
      <c r="IB93">
        <v>17.6</v>
      </c>
      <c r="IC93">
        <v>4.9729</v>
      </c>
      <c r="ID93">
        <v>1.8772</v>
      </c>
      <c r="IE93">
        <v>1.87531</v>
      </c>
      <c r="IF93">
        <v>1.87809</v>
      </c>
      <c r="IG93">
        <v>1.87484</v>
      </c>
      <c r="IH93">
        <v>1.87841</v>
      </c>
      <c r="II93">
        <v>1.8755</v>
      </c>
      <c r="IJ93">
        <v>1.87668</v>
      </c>
      <c r="IK93">
        <v>0</v>
      </c>
      <c r="IL93">
        <v>0</v>
      </c>
      <c r="IM93">
        <v>0</v>
      </c>
      <c r="IN93">
        <v>0</v>
      </c>
      <c r="IO93" t="s">
        <v>441</v>
      </c>
      <c r="IP93" t="s">
        <v>442</v>
      </c>
      <c r="IQ93" t="s">
        <v>443</v>
      </c>
      <c r="IR93" t="s">
        <v>443</v>
      </c>
      <c r="IS93" t="s">
        <v>443</v>
      </c>
      <c r="IT93" t="s">
        <v>443</v>
      </c>
      <c r="IU93">
        <v>0</v>
      </c>
      <c r="IV93">
        <v>100</v>
      </c>
      <c r="IW93">
        <v>100</v>
      </c>
      <c r="IX93">
        <v>1.13</v>
      </c>
      <c r="IY93">
        <v>0.2105</v>
      </c>
      <c r="IZ93">
        <v>-0.1222274518627452</v>
      </c>
      <c r="JA93">
        <v>0.001328938755811441</v>
      </c>
      <c r="JB93">
        <v>-5.633165956792918E-07</v>
      </c>
      <c r="JC93">
        <v>2.510553891376428E-10</v>
      </c>
      <c r="JD93">
        <v>-0.04678033270444259</v>
      </c>
      <c r="JE93">
        <v>-0.0009625096320519332</v>
      </c>
      <c r="JF93">
        <v>0.0006953178313022573</v>
      </c>
      <c r="JG93">
        <v>-5.973937232829655E-06</v>
      </c>
      <c r="JH93">
        <v>1</v>
      </c>
      <c r="JI93">
        <v>2112</v>
      </c>
      <c r="JJ93">
        <v>1</v>
      </c>
      <c r="JK93">
        <v>26</v>
      </c>
      <c r="JL93">
        <v>201645.1</v>
      </c>
      <c r="JM93">
        <v>201645</v>
      </c>
      <c r="JN93">
        <v>2.69287</v>
      </c>
      <c r="JO93">
        <v>2.52686</v>
      </c>
      <c r="JP93">
        <v>1.39893</v>
      </c>
      <c r="JQ93">
        <v>2.33154</v>
      </c>
      <c r="JR93">
        <v>1.44897</v>
      </c>
      <c r="JS93">
        <v>2.53662</v>
      </c>
      <c r="JT93">
        <v>37.027</v>
      </c>
      <c r="JU93">
        <v>23.9999</v>
      </c>
      <c r="JV93">
        <v>18</v>
      </c>
      <c r="JW93">
        <v>477.199</v>
      </c>
      <c r="JX93">
        <v>462.047</v>
      </c>
      <c r="JY93">
        <v>27.1137</v>
      </c>
      <c r="JZ93">
        <v>29.8128</v>
      </c>
      <c r="KA93">
        <v>29.9998</v>
      </c>
      <c r="KB93">
        <v>29.4977</v>
      </c>
      <c r="KC93">
        <v>29.5591</v>
      </c>
      <c r="KD93">
        <v>53.9177</v>
      </c>
      <c r="KE93">
        <v>29.5158</v>
      </c>
      <c r="KF93">
        <v>63.7164</v>
      </c>
      <c r="KG93">
        <v>27.1356</v>
      </c>
      <c r="KH93">
        <v>1289.18</v>
      </c>
      <c r="KI93">
        <v>21.7466</v>
      </c>
      <c r="KJ93">
        <v>100.732</v>
      </c>
      <c r="KK93">
        <v>100.2</v>
      </c>
    </row>
    <row r="94" spans="1:297">
      <c r="A94">
        <v>78</v>
      </c>
      <c r="B94">
        <v>1759247292</v>
      </c>
      <c r="C94">
        <v>476.4000000953674</v>
      </c>
      <c r="D94" t="s">
        <v>599</v>
      </c>
      <c r="E94" t="s">
        <v>600</v>
      </c>
      <c r="F94">
        <v>5</v>
      </c>
      <c r="G94" t="s">
        <v>435</v>
      </c>
      <c r="H94" t="s">
        <v>436</v>
      </c>
      <c r="I94">
        <v>1759247284.214286</v>
      </c>
      <c r="J94">
        <f>(K94)/1000</f>
        <v>0</v>
      </c>
      <c r="K94">
        <f>IF(DP94, AN94, AH94)</f>
        <v>0</v>
      </c>
      <c r="L94">
        <f>IF(DP94, AI94, AG94)</f>
        <v>0</v>
      </c>
      <c r="M94">
        <f>DR94 - IF(AU94&gt;1, L94*DL94*100.0/(AW94), 0)</f>
        <v>0</v>
      </c>
      <c r="N94">
        <f>((T94-J94/2)*M94-L94)/(T94+J94/2)</f>
        <v>0</v>
      </c>
      <c r="O94">
        <f>N94*(DY94+DZ94)/1000.0</f>
        <v>0</v>
      </c>
      <c r="P94">
        <f>(DR94 - IF(AU94&gt;1, L94*DL94*100.0/(AW94), 0))*(DY94+DZ94)/1000.0</f>
        <v>0</v>
      </c>
      <c r="Q94">
        <f>2.0/((1/S94-1/R94)+SIGN(S94)*SQRT((1/S94-1/R94)*(1/S94-1/R94) + 4*DM94/((DM94+1)*(DM94+1))*(2*1/S94*1/R94-1/R94*1/R94)))</f>
        <v>0</v>
      </c>
      <c r="R94">
        <f>IF(LEFT(DN94,1)&lt;&gt;"0",IF(LEFT(DN94,1)="1",3.0,DO94),$D$5+$E$5*(EF94*DY94/($K$5*1000))+$F$5*(EF94*DY94/($K$5*1000))*MAX(MIN(DL94,$J$5),$I$5)*MAX(MIN(DL94,$J$5),$I$5)+$G$5*MAX(MIN(DL94,$J$5),$I$5)*(EF94*DY94/($K$5*1000))+$H$5*(EF94*DY94/($K$5*1000))*(EF94*DY94/($K$5*1000)))</f>
        <v>0</v>
      </c>
      <c r="S94">
        <f>J94*(1000-(1000*0.61365*exp(17.502*W94/(240.97+W94))/(DY94+DZ94)+DT94)/2)/(1000*0.61365*exp(17.502*W94/(240.97+W94))/(DY94+DZ94)-DT94)</f>
        <v>0</v>
      </c>
      <c r="T94">
        <f>1/((DM94+1)/(Q94/1.6)+1/(R94/1.37)) + DM94/((DM94+1)/(Q94/1.6) + DM94/(R94/1.37))</f>
        <v>0</v>
      </c>
      <c r="U94">
        <f>(DH94*DK94)</f>
        <v>0</v>
      </c>
      <c r="V94">
        <f>(EA94+(U94+2*0.95*5.67E-8*(((EA94+$B$7)+273)^4-(EA94+273)^4)-44100*J94)/(1.84*29.3*R94+8*0.95*5.67E-8*(EA94+273)^3))</f>
        <v>0</v>
      </c>
      <c r="W94">
        <f>($C$7*EB94+$D$7*EC94+$E$7*V94)</f>
        <v>0</v>
      </c>
      <c r="X94">
        <f>0.61365*exp(17.502*W94/(240.97+W94))</f>
        <v>0</v>
      </c>
      <c r="Y94">
        <f>(Z94/AA94*100)</f>
        <v>0</v>
      </c>
      <c r="Z94">
        <f>DT94*(DY94+DZ94)/1000</f>
        <v>0</v>
      </c>
      <c r="AA94">
        <f>0.61365*exp(17.502*EA94/(240.97+EA94))</f>
        <v>0</v>
      </c>
      <c r="AB94">
        <f>(X94-DT94*(DY94+DZ94)/1000)</f>
        <v>0</v>
      </c>
      <c r="AC94">
        <f>(-J94*44100)</f>
        <v>0</v>
      </c>
      <c r="AD94">
        <f>2*29.3*R94*0.92*(EA94-W94)</f>
        <v>0</v>
      </c>
      <c r="AE94">
        <f>2*0.95*5.67E-8*(((EA94+$B$7)+273)^4-(W94+273)^4)</f>
        <v>0</v>
      </c>
      <c r="AF94">
        <f>U94+AE94+AC94+AD94</f>
        <v>0</v>
      </c>
      <c r="AG94">
        <f>DX94*AU94*(DS94-DR94*(1000-AU94*DU94)/(1000-AU94*DT94))/(100*DL94)</f>
        <v>0</v>
      </c>
      <c r="AH94">
        <f>1000*DX94*AU94*(DT94-DU94)/(100*DL94*(1000-AU94*DT94))</f>
        <v>0</v>
      </c>
      <c r="AI94">
        <f>(AJ94 - AK94 - DY94*1E3/(8.314*(EA94+273.15)) * AM94/DX94 * AL94) * DX94/(100*DL94) * (1000 - DU94)/1000</f>
        <v>0</v>
      </c>
      <c r="AJ94">
        <v>1304.125577463201</v>
      </c>
      <c r="AK94">
        <v>1281.708242424241</v>
      </c>
      <c r="AL94">
        <v>3.384770657721419</v>
      </c>
      <c r="AM94">
        <v>65.49916496234485</v>
      </c>
      <c r="AN94">
        <f>(AP94 - AO94 + DY94*1E3/(8.314*(EA94+273.15)) * AR94/DX94 * AQ94) * DX94/(100*DL94) * 1000/(1000 - AP94)</f>
        <v>0</v>
      </c>
      <c r="AO94">
        <v>21.77389685658319</v>
      </c>
      <c r="AP94">
        <v>22.47093333333333</v>
      </c>
      <c r="AQ94">
        <v>-1.095619344265589E-05</v>
      </c>
      <c r="AR94">
        <v>120.8464226283581</v>
      </c>
      <c r="AS94">
        <v>4</v>
      </c>
      <c r="AT94">
        <v>1</v>
      </c>
      <c r="AU94">
        <f>IF(AS94*$H$13&gt;=AW94,1.0,(AW94/(AW94-AS94*$H$13)))</f>
        <v>0</v>
      </c>
      <c r="AV94">
        <f>(AU94-1)*100</f>
        <v>0</v>
      </c>
      <c r="AW94">
        <f>MAX(0,($B$13+$C$13*EF94)/(1+$D$13*EF94)*DY94/(EA94+273)*$E$13)</f>
        <v>0</v>
      </c>
      <c r="AX94" t="s">
        <v>437</v>
      </c>
      <c r="AY94" t="s">
        <v>437</v>
      </c>
      <c r="AZ94">
        <v>0</v>
      </c>
      <c r="BA94">
        <v>0</v>
      </c>
      <c r="BB94">
        <f>1-AZ94/BA94</f>
        <v>0</v>
      </c>
      <c r="BC94">
        <v>0</v>
      </c>
      <c r="BD94" t="s">
        <v>437</v>
      </c>
      <c r="BE94" t="s">
        <v>437</v>
      </c>
      <c r="BF94">
        <v>0</v>
      </c>
      <c r="BG94">
        <v>0</v>
      </c>
      <c r="BH94">
        <f>1-BF94/BG94</f>
        <v>0</v>
      </c>
      <c r="BI94">
        <v>0.5</v>
      </c>
      <c r="BJ94">
        <f>DI94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437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DH94">
        <f>$B$11*EG94+$C$11*EH94+$F$11*ES94*(1-EV94)</f>
        <v>0</v>
      </c>
      <c r="DI94">
        <f>DH94*DJ94</f>
        <v>0</v>
      </c>
      <c r="DJ94">
        <f>($B$11*$D$9+$C$11*$D$9+$F$11*((FF94+EX94)/MAX(FF94+EX94+FG94, 0.1)*$I$9+FG94/MAX(FF94+EX94+FG94, 0.1)*$J$9))/($B$11+$C$11+$F$11)</f>
        <v>0</v>
      </c>
      <c r="DK94">
        <f>($B$11*$K$9+$C$11*$K$9+$F$11*((FF94+EX94)/MAX(FF94+EX94+FG94, 0.1)*$P$9+FG94/MAX(FF94+EX94+FG94, 0.1)*$Q$9))/($B$11+$C$11+$F$11)</f>
        <v>0</v>
      </c>
      <c r="DL94">
        <v>1.91</v>
      </c>
      <c r="DM94">
        <v>0.5</v>
      </c>
      <c r="DN94" t="s">
        <v>438</v>
      </c>
      <c r="DO94">
        <v>2</v>
      </c>
      <c r="DP94" t="b">
        <v>1</v>
      </c>
      <c r="DQ94">
        <v>1759247284.214286</v>
      </c>
      <c r="DR94">
        <v>1228.667142857143</v>
      </c>
      <c r="DS94">
        <v>1260.175</v>
      </c>
      <c r="DT94">
        <v>22.47428928571428</v>
      </c>
      <c r="DU94">
        <v>21.77625</v>
      </c>
      <c r="DV94">
        <v>1227.542142857143</v>
      </c>
      <c r="DW94">
        <v>22.26377142857142</v>
      </c>
      <c r="DX94">
        <v>499.9626071428571</v>
      </c>
      <c r="DY94">
        <v>90.92838214285713</v>
      </c>
      <c r="DZ94">
        <v>0.05370449285714286</v>
      </c>
      <c r="EA94">
        <v>29.24900714285714</v>
      </c>
      <c r="EB94">
        <v>29.9749</v>
      </c>
      <c r="EC94">
        <v>999.9000000000002</v>
      </c>
      <c r="ED94">
        <v>0</v>
      </c>
      <c r="EE94">
        <v>0</v>
      </c>
      <c r="EF94">
        <v>9989.443571428574</v>
      </c>
      <c r="EG94">
        <v>0</v>
      </c>
      <c r="EH94">
        <v>12.213625</v>
      </c>
      <c r="EI94">
        <v>-31.50777857142858</v>
      </c>
      <c r="EJ94">
        <v>1256.916428571428</v>
      </c>
      <c r="EK94">
        <v>1288.227857142857</v>
      </c>
      <c r="EL94">
        <v>0.6980303214285714</v>
      </c>
      <c r="EM94">
        <v>1260.175</v>
      </c>
      <c r="EN94">
        <v>21.77625</v>
      </c>
      <c r="EO94">
        <v>2.04355</v>
      </c>
      <c r="EP94">
        <v>1.980079642857143</v>
      </c>
      <c r="EQ94">
        <v>17.78587857142857</v>
      </c>
      <c r="ER94">
        <v>17.28593571428572</v>
      </c>
      <c r="ES94">
        <v>1999.990714285714</v>
      </c>
      <c r="ET94">
        <v>0.9799996785714284</v>
      </c>
      <c r="EU94">
        <v>0.02000004285714286</v>
      </c>
      <c r="EV94">
        <v>0</v>
      </c>
      <c r="EW94">
        <v>204.4344642857143</v>
      </c>
      <c r="EX94">
        <v>5.000560000000001</v>
      </c>
      <c r="EY94">
        <v>4277.008571428571</v>
      </c>
      <c r="EZ94">
        <v>17294.81428571429</v>
      </c>
      <c r="FA94">
        <v>42.06199999999999</v>
      </c>
      <c r="FB94">
        <v>42.35699999999999</v>
      </c>
      <c r="FC94">
        <v>41.875</v>
      </c>
      <c r="FD94">
        <v>41.32774999999999</v>
      </c>
      <c r="FE94">
        <v>42.68699999999998</v>
      </c>
      <c r="FF94">
        <v>1955.090714285714</v>
      </c>
      <c r="FG94">
        <v>39.9</v>
      </c>
      <c r="FH94">
        <v>0</v>
      </c>
      <c r="FI94">
        <v>1759247306.2</v>
      </c>
      <c r="FJ94">
        <v>0</v>
      </c>
      <c r="FK94">
        <v>204.43792</v>
      </c>
      <c r="FL94">
        <v>-0.4373846191324214</v>
      </c>
      <c r="FM94">
        <v>-9.686923087251417</v>
      </c>
      <c r="FN94">
        <v>4276.9964</v>
      </c>
      <c r="FO94">
        <v>15</v>
      </c>
      <c r="FP94">
        <v>0</v>
      </c>
      <c r="FQ94" t="s">
        <v>439</v>
      </c>
      <c r="FR94">
        <v>1747148579.5</v>
      </c>
      <c r="FS94">
        <v>1747148584.5</v>
      </c>
      <c r="FT94">
        <v>0</v>
      </c>
      <c r="FU94">
        <v>0.162</v>
      </c>
      <c r="FV94">
        <v>-0.001</v>
      </c>
      <c r="FW94">
        <v>0.139</v>
      </c>
      <c r="FX94">
        <v>0.058</v>
      </c>
      <c r="FY94">
        <v>420</v>
      </c>
      <c r="FZ94">
        <v>16</v>
      </c>
      <c r="GA94">
        <v>0.19</v>
      </c>
      <c r="GB94">
        <v>0.02</v>
      </c>
      <c r="GC94">
        <v>-31.48297</v>
      </c>
      <c r="GD94">
        <v>-0.2523894934333665</v>
      </c>
      <c r="GE94">
        <v>0.1095509999954357</v>
      </c>
      <c r="GF94">
        <v>1</v>
      </c>
      <c r="GG94">
        <v>204.5113823529412</v>
      </c>
      <c r="GH94">
        <v>-0.827853326337528</v>
      </c>
      <c r="GI94">
        <v>0.2204003062218811</v>
      </c>
      <c r="GJ94">
        <v>1</v>
      </c>
      <c r="GK94">
        <v>0.698538275</v>
      </c>
      <c r="GL94">
        <v>-0.007027260787994461</v>
      </c>
      <c r="GM94">
        <v>0.001640452437401039</v>
      </c>
      <c r="GN94">
        <v>1</v>
      </c>
      <c r="GO94">
        <v>3</v>
      </c>
      <c r="GP94">
        <v>3</v>
      </c>
      <c r="GQ94" t="s">
        <v>440</v>
      </c>
      <c r="GR94">
        <v>3.12703</v>
      </c>
      <c r="GS94">
        <v>2.73161</v>
      </c>
      <c r="GT94">
        <v>0.180684</v>
      </c>
      <c r="GU94">
        <v>0.184758</v>
      </c>
      <c r="GV94">
        <v>0.102507</v>
      </c>
      <c r="GW94">
        <v>0.100796</v>
      </c>
      <c r="GX94">
        <v>24516.9</v>
      </c>
      <c r="GY94">
        <v>23690.8</v>
      </c>
      <c r="GZ94">
        <v>30469.4</v>
      </c>
      <c r="HA94">
        <v>29319.5</v>
      </c>
      <c r="HB94">
        <v>37750</v>
      </c>
      <c r="HC94">
        <v>34687.3</v>
      </c>
      <c r="HD94">
        <v>46613.5</v>
      </c>
      <c r="HE94">
        <v>43557.5</v>
      </c>
      <c r="HF94">
        <v>1.81352</v>
      </c>
      <c r="HG94">
        <v>1.83713</v>
      </c>
      <c r="HH94">
        <v>0.105277</v>
      </c>
      <c r="HI94">
        <v>0</v>
      </c>
      <c r="HJ94">
        <v>28.263</v>
      </c>
      <c r="HK94">
        <v>999.9</v>
      </c>
      <c r="HL94">
        <v>56.5</v>
      </c>
      <c r="HM94">
        <v>30.6</v>
      </c>
      <c r="HN94">
        <v>27.3967</v>
      </c>
      <c r="HO94">
        <v>63.2374</v>
      </c>
      <c r="HP94">
        <v>17.1314</v>
      </c>
      <c r="HQ94">
        <v>1</v>
      </c>
      <c r="HR94">
        <v>0.201728</v>
      </c>
      <c r="HS94">
        <v>0.208115</v>
      </c>
      <c r="HT94">
        <v>20.2007</v>
      </c>
      <c r="HU94">
        <v>5.22837</v>
      </c>
      <c r="HV94">
        <v>11.974</v>
      </c>
      <c r="HW94">
        <v>4.97</v>
      </c>
      <c r="HX94">
        <v>3.28958</v>
      </c>
      <c r="HY94">
        <v>9999</v>
      </c>
      <c r="HZ94">
        <v>9999</v>
      </c>
      <c r="IA94">
        <v>9999</v>
      </c>
      <c r="IB94">
        <v>17.6</v>
      </c>
      <c r="IC94">
        <v>4.97288</v>
      </c>
      <c r="ID94">
        <v>1.87719</v>
      </c>
      <c r="IE94">
        <v>1.87531</v>
      </c>
      <c r="IF94">
        <v>1.87808</v>
      </c>
      <c r="IG94">
        <v>1.87483</v>
      </c>
      <c r="IH94">
        <v>1.87837</v>
      </c>
      <c r="II94">
        <v>1.87546</v>
      </c>
      <c r="IJ94">
        <v>1.87668</v>
      </c>
      <c r="IK94">
        <v>0</v>
      </c>
      <c r="IL94">
        <v>0</v>
      </c>
      <c r="IM94">
        <v>0</v>
      </c>
      <c r="IN94">
        <v>0</v>
      </c>
      <c r="IO94" t="s">
        <v>441</v>
      </c>
      <c r="IP94" t="s">
        <v>442</v>
      </c>
      <c r="IQ94" t="s">
        <v>443</v>
      </c>
      <c r="IR94" t="s">
        <v>443</v>
      </c>
      <c r="IS94" t="s">
        <v>443</v>
      </c>
      <c r="IT94" t="s">
        <v>443</v>
      </c>
      <c r="IU94">
        <v>0</v>
      </c>
      <c r="IV94">
        <v>100</v>
      </c>
      <c r="IW94">
        <v>100</v>
      </c>
      <c r="IX94">
        <v>1.15</v>
      </c>
      <c r="IY94">
        <v>0.2104</v>
      </c>
      <c r="IZ94">
        <v>-0.1222274518627452</v>
      </c>
      <c r="JA94">
        <v>0.001328938755811441</v>
      </c>
      <c r="JB94">
        <v>-5.633165956792918E-07</v>
      </c>
      <c r="JC94">
        <v>2.510553891376428E-10</v>
      </c>
      <c r="JD94">
        <v>-0.04678033270444259</v>
      </c>
      <c r="JE94">
        <v>-0.0009625096320519332</v>
      </c>
      <c r="JF94">
        <v>0.0006953178313022573</v>
      </c>
      <c r="JG94">
        <v>-5.973937232829655E-06</v>
      </c>
      <c r="JH94">
        <v>1</v>
      </c>
      <c r="JI94">
        <v>2112</v>
      </c>
      <c r="JJ94">
        <v>1</v>
      </c>
      <c r="JK94">
        <v>26</v>
      </c>
      <c r="JL94">
        <v>201645.2</v>
      </c>
      <c r="JM94">
        <v>201645.1</v>
      </c>
      <c r="JN94">
        <v>2.71851</v>
      </c>
      <c r="JO94">
        <v>2.52319</v>
      </c>
      <c r="JP94">
        <v>1.39893</v>
      </c>
      <c r="JQ94">
        <v>2.33276</v>
      </c>
      <c r="JR94">
        <v>1.44897</v>
      </c>
      <c r="JS94">
        <v>2.60376</v>
      </c>
      <c r="JT94">
        <v>37.027</v>
      </c>
      <c r="JU94">
        <v>23.9999</v>
      </c>
      <c r="JV94">
        <v>18</v>
      </c>
      <c r="JW94">
        <v>477.264</v>
      </c>
      <c r="JX94">
        <v>461.837</v>
      </c>
      <c r="JY94">
        <v>27.1324</v>
      </c>
      <c r="JZ94">
        <v>29.8104</v>
      </c>
      <c r="KA94">
        <v>29.9998</v>
      </c>
      <c r="KB94">
        <v>29.4971</v>
      </c>
      <c r="KC94">
        <v>29.5591</v>
      </c>
      <c r="KD94">
        <v>54.4333</v>
      </c>
      <c r="KE94">
        <v>29.5158</v>
      </c>
      <c r="KF94">
        <v>63.7164</v>
      </c>
      <c r="KG94">
        <v>27.1543</v>
      </c>
      <c r="KH94">
        <v>1309.21</v>
      </c>
      <c r="KI94">
        <v>21.7494</v>
      </c>
      <c r="KJ94">
        <v>100.733</v>
      </c>
      <c r="KK94">
        <v>100.198</v>
      </c>
    </row>
    <row r="95" spans="1:297">
      <c r="A95">
        <v>79</v>
      </c>
      <c r="B95">
        <v>1759247297</v>
      </c>
      <c r="C95">
        <v>481.4000000953674</v>
      </c>
      <c r="D95" t="s">
        <v>601</v>
      </c>
      <c r="E95" t="s">
        <v>602</v>
      </c>
      <c r="F95">
        <v>5</v>
      </c>
      <c r="G95" t="s">
        <v>435</v>
      </c>
      <c r="H95" t="s">
        <v>436</v>
      </c>
      <c r="I95">
        <v>1759247289.5</v>
      </c>
      <c r="J95">
        <f>(K95)/1000</f>
        <v>0</v>
      </c>
      <c r="K95">
        <f>IF(DP95, AN95, AH95)</f>
        <v>0</v>
      </c>
      <c r="L95">
        <f>IF(DP95, AI95, AG95)</f>
        <v>0</v>
      </c>
      <c r="M95">
        <f>DR95 - IF(AU95&gt;1, L95*DL95*100.0/(AW95), 0)</f>
        <v>0</v>
      </c>
      <c r="N95">
        <f>((T95-J95/2)*M95-L95)/(T95+J95/2)</f>
        <v>0</v>
      </c>
      <c r="O95">
        <f>N95*(DY95+DZ95)/1000.0</f>
        <v>0</v>
      </c>
      <c r="P95">
        <f>(DR95 - IF(AU95&gt;1, L95*DL95*100.0/(AW95), 0))*(DY95+DZ95)/1000.0</f>
        <v>0</v>
      </c>
      <c r="Q95">
        <f>2.0/((1/S95-1/R95)+SIGN(S95)*SQRT((1/S95-1/R95)*(1/S95-1/R95) + 4*DM95/((DM95+1)*(DM95+1))*(2*1/S95*1/R95-1/R95*1/R95)))</f>
        <v>0</v>
      </c>
      <c r="R95">
        <f>IF(LEFT(DN95,1)&lt;&gt;"0",IF(LEFT(DN95,1)="1",3.0,DO95),$D$5+$E$5*(EF95*DY95/($K$5*1000))+$F$5*(EF95*DY95/($K$5*1000))*MAX(MIN(DL95,$J$5),$I$5)*MAX(MIN(DL95,$J$5),$I$5)+$G$5*MAX(MIN(DL95,$J$5),$I$5)*(EF95*DY95/($K$5*1000))+$H$5*(EF95*DY95/($K$5*1000))*(EF95*DY95/($K$5*1000)))</f>
        <v>0</v>
      </c>
      <c r="S95">
        <f>J95*(1000-(1000*0.61365*exp(17.502*W95/(240.97+W95))/(DY95+DZ95)+DT95)/2)/(1000*0.61365*exp(17.502*W95/(240.97+W95))/(DY95+DZ95)-DT95)</f>
        <v>0</v>
      </c>
      <c r="T95">
        <f>1/((DM95+1)/(Q95/1.6)+1/(R95/1.37)) + DM95/((DM95+1)/(Q95/1.6) + DM95/(R95/1.37))</f>
        <v>0</v>
      </c>
      <c r="U95">
        <f>(DH95*DK95)</f>
        <v>0</v>
      </c>
      <c r="V95">
        <f>(EA95+(U95+2*0.95*5.67E-8*(((EA95+$B$7)+273)^4-(EA95+273)^4)-44100*J95)/(1.84*29.3*R95+8*0.95*5.67E-8*(EA95+273)^3))</f>
        <v>0</v>
      </c>
      <c r="W95">
        <f>($C$7*EB95+$D$7*EC95+$E$7*V95)</f>
        <v>0</v>
      </c>
      <c r="X95">
        <f>0.61365*exp(17.502*W95/(240.97+W95))</f>
        <v>0</v>
      </c>
      <c r="Y95">
        <f>(Z95/AA95*100)</f>
        <v>0</v>
      </c>
      <c r="Z95">
        <f>DT95*(DY95+DZ95)/1000</f>
        <v>0</v>
      </c>
      <c r="AA95">
        <f>0.61365*exp(17.502*EA95/(240.97+EA95))</f>
        <v>0</v>
      </c>
      <c r="AB95">
        <f>(X95-DT95*(DY95+DZ95)/1000)</f>
        <v>0</v>
      </c>
      <c r="AC95">
        <f>(-J95*44100)</f>
        <v>0</v>
      </c>
      <c r="AD95">
        <f>2*29.3*R95*0.92*(EA95-W95)</f>
        <v>0</v>
      </c>
      <c r="AE95">
        <f>2*0.95*5.67E-8*(((EA95+$B$7)+273)^4-(W95+273)^4)</f>
        <v>0</v>
      </c>
      <c r="AF95">
        <f>U95+AE95+AC95+AD95</f>
        <v>0</v>
      </c>
      <c r="AG95">
        <f>DX95*AU95*(DS95-DR95*(1000-AU95*DU95)/(1000-AU95*DT95))/(100*DL95)</f>
        <v>0</v>
      </c>
      <c r="AH95">
        <f>1000*DX95*AU95*(DT95-DU95)/(100*DL95*(1000-AU95*DT95))</f>
        <v>0</v>
      </c>
      <c r="AI95">
        <f>(AJ95 - AK95 - DY95*1E3/(8.314*(EA95+273.15)) * AM95/DX95 * AL95) * DX95/(100*DL95) * (1000 - DU95)/1000</f>
        <v>0</v>
      </c>
      <c r="AJ95">
        <v>1321.60163739207</v>
      </c>
      <c r="AK95">
        <v>1298.942181818182</v>
      </c>
      <c r="AL95">
        <v>3.446130978777578</v>
      </c>
      <c r="AM95">
        <v>65.49916496234485</v>
      </c>
      <c r="AN95">
        <f>(AP95 - AO95 + DY95*1E3/(8.314*(EA95+273.15)) * AR95/DX95 * AQ95) * DX95/(100*DL95) * 1000/(1000 - AP95)</f>
        <v>0</v>
      </c>
      <c r="AO95">
        <v>21.75974026803463</v>
      </c>
      <c r="AP95">
        <v>22.46473878787877</v>
      </c>
      <c r="AQ95">
        <v>-1.904336190258182E-05</v>
      </c>
      <c r="AR95">
        <v>120.8464226283581</v>
      </c>
      <c r="AS95">
        <v>4</v>
      </c>
      <c r="AT95">
        <v>1</v>
      </c>
      <c r="AU95">
        <f>IF(AS95*$H$13&gt;=AW95,1.0,(AW95/(AW95-AS95*$H$13)))</f>
        <v>0</v>
      </c>
      <c r="AV95">
        <f>(AU95-1)*100</f>
        <v>0</v>
      </c>
      <c r="AW95">
        <f>MAX(0,($B$13+$C$13*EF95)/(1+$D$13*EF95)*DY95/(EA95+273)*$E$13)</f>
        <v>0</v>
      </c>
      <c r="AX95" t="s">
        <v>437</v>
      </c>
      <c r="AY95" t="s">
        <v>437</v>
      </c>
      <c r="AZ95">
        <v>0</v>
      </c>
      <c r="BA95">
        <v>0</v>
      </c>
      <c r="BB95">
        <f>1-AZ95/BA95</f>
        <v>0</v>
      </c>
      <c r="BC95">
        <v>0</v>
      </c>
      <c r="BD95" t="s">
        <v>437</v>
      </c>
      <c r="BE95" t="s">
        <v>437</v>
      </c>
      <c r="BF95">
        <v>0</v>
      </c>
      <c r="BG95">
        <v>0</v>
      </c>
      <c r="BH95">
        <f>1-BF95/BG95</f>
        <v>0</v>
      </c>
      <c r="BI95">
        <v>0.5</v>
      </c>
      <c r="BJ95">
        <f>DI95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437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DH95">
        <f>$B$11*EG95+$C$11*EH95+$F$11*ES95*(1-EV95)</f>
        <v>0</v>
      </c>
      <c r="DI95">
        <f>DH95*DJ95</f>
        <v>0</v>
      </c>
      <c r="DJ95">
        <f>($B$11*$D$9+$C$11*$D$9+$F$11*((FF95+EX95)/MAX(FF95+EX95+FG95, 0.1)*$I$9+FG95/MAX(FF95+EX95+FG95, 0.1)*$J$9))/($B$11+$C$11+$F$11)</f>
        <v>0</v>
      </c>
      <c r="DK95">
        <f>($B$11*$K$9+$C$11*$K$9+$F$11*((FF95+EX95)/MAX(FF95+EX95+FG95, 0.1)*$P$9+FG95/MAX(FF95+EX95+FG95, 0.1)*$Q$9))/($B$11+$C$11+$F$11)</f>
        <v>0</v>
      </c>
      <c r="DL95">
        <v>1.91</v>
      </c>
      <c r="DM95">
        <v>0.5</v>
      </c>
      <c r="DN95" t="s">
        <v>438</v>
      </c>
      <c r="DO95">
        <v>2</v>
      </c>
      <c r="DP95" t="b">
        <v>1</v>
      </c>
      <c r="DQ95">
        <v>1759247289.5</v>
      </c>
      <c r="DR95">
        <v>1246.328518518518</v>
      </c>
      <c r="DS95">
        <v>1277.899629629629</v>
      </c>
      <c r="DT95">
        <v>22.47156666666667</v>
      </c>
      <c r="DU95">
        <v>21.77054074074074</v>
      </c>
      <c r="DV95">
        <v>1245.183703703704</v>
      </c>
      <c r="DW95">
        <v>22.2611037037037</v>
      </c>
      <c r="DX95">
        <v>499.9688518518519</v>
      </c>
      <c r="DY95">
        <v>90.92836666666665</v>
      </c>
      <c r="DZ95">
        <v>0.05377919629629629</v>
      </c>
      <c r="EA95">
        <v>29.24816666666667</v>
      </c>
      <c r="EB95">
        <v>29.97692962962962</v>
      </c>
      <c r="EC95">
        <v>999.9000000000001</v>
      </c>
      <c r="ED95">
        <v>0</v>
      </c>
      <c r="EE95">
        <v>0</v>
      </c>
      <c r="EF95">
        <v>9999.563703703703</v>
      </c>
      <c r="EG95">
        <v>0</v>
      </c>
      <c r="EH95">
        <v>12.21548148148148</v>
      </c>
      <c r="EI95">
        <v>-31.57087407407408</v>
      </c>
      <c r="EJ95">
        <v>1274.979259259259</v>
      </c>
      <c r="EK95">
        <v>1306.339259259259</v>
      </c>
      <c r="EL95">
        <v>0.7010240740740741</v>
      </c>
      <c r="EM95">
        <v>1277.899629629629</v>
      </c>
      <c r="EN95">
        <v>21.77054074074074</v>
      </c>
      <c r="EO95">
        <v>2.043302222222222</v>
      </c>
      <c r="EP95">
        <v>1.97956037037037</v>
      </c>
      <c r="EQ95">
        <v>17.78395185185185</v>
      </c>
      <c r="ER95">
        <v>17.28177777777778</v>
      </c>
      <c r="ES95">
        <v>1999.997777777777</v>
      </c>
      <c r="ET95">
        <v>0.9799997037037037</v>
      </c>
      <c r="EU95">
        <v>0.02000002592592593</v>
      </c>
      <c r="EV95">
        <v>0</v>
      </c>
      <c r="EW95">
        <v>204.4614444444444</v>
      </c>
      <c r="EX95">
        <v>5.000560000000001</v>
      </c>
      <c r="EY95">
        <v>4276.28037037037</v>
      </c>
      <c r="EZ95">
        <v>17294.87037037037</v>
      </c>
      <c r="FA95">
        <v>42.06199999999999</v>
      </c>
      <c r="FB95">
        <v>42.35399999999999</v>
      </c>
      <c r="FC95">
        <v>41.875</v>
      </c>
      <c r="FD95">
        <v>41.32133333333332</v>
      </c>
      <c r="FE95">
        <v>42.68699999999998</v>
      </c>
      <c r="FF95">
        <v>1955.097777777778</v>
      </c>
      <c r="FG95">
        <v>39.9</v>
      </c>
      <c r="FH95">
        <v>0</v>
      </c>
      <c r="FI95">
        <v>1759247311</v>
      </c>
      <c r="FJ95">
        <v>0</v>
      </c>
      <c r="FK95">
        <v>204.45172</v>
      </c>
      <c r="FL95">
        <v>0.3110769211103454</v>
      </c>
      <c r="FM95">
        <v>-9.016923098662284</v>
      </c>
      <c r="FN95">
        <v>4276.35</v>
      </c>
      <c r="FO95">
        <v>15</v>
      </c>
      <c r="FP95">
        <v>0</v>
      </c>
      <c r="FQ95" t="s">
        <v>439</v>
      </c>
      <c r="FR95">
        <v>1747148579.5</v>
      </c>
      <c r="FS95">
        <v>1747148584.5</v>
      </c>
      <c r="FT95">
        <v>0</v>
      </c>
      <c r="FU95">
        <v>0.162</v>
      </c>
      <c r="FV95">
        <v>-0.001</v>
      </c>
      <c r="FW95">
        <v>0.139</v>
      </c>
      <c r="FX95">
        <v>0.058</v>
      </c>
      <c r="FY95">
        <v>420</v>
      </c>
      <c r="FZ95">
        <v>16</v>
      </c>
      <c r="GA95">
        <v>0.19</v>
      </c>
      <c r="GB95">
        <v>0.02</v>
      </c>
      <c r="GC95">
        <v>-31.5520725</v>
      </c>
      <c r="GD95">
        <v>-0.4949482176359418</v>
      </c>
      <c r="GE95">
        <v>0.1341585833770988</v>
      </c>
      <c r="GF95">
        <v>1</v>
      </c>
      <c r="GG95">
        <v>204.4645</v>
      </c>
      <c r="GH95">
        <v>-0.388220015373924</v>
      </c>
      <c r="GI95">
        <v>0.1996868504316038</v>
      </c>
      <c r="GJ95">
        <v>1</v>
      </c>
      <c r="GK95">
        <v>0.6998321749999999</v>
      </c>
      <c r="GL95">
        <v>0.02548524202626384</v>
      </c>
      <c r="GM95">
        <v>0.003792449689102671</v>
      </c>
      <c r="GN95">
        <v>1</v>
      </c>
      <c r="GO95">
        <v>3</v>
      </c>
      <c r="GP95">
        <v>3</v>
      </c>
      <c r="GQ95" t="s">
        <v>440</v>
      </c>
      <c r="GR95">
        <v>3.12708</v>
      </c>
      <c r="GS95">
        <v>2.73185</v>
      </c>
      <c r="GT95">
        <v>0.182171</v>
      </c>
      <c r="GU95">
        <v>0.186221</v>
      </c>
      <c r="GV95">
        <v>0.102491</v>
      </c>
      <c r="GW95">
        <v>0.100776</v>
      </c>
      <c r="GX95">
        <v>24472.6</v>
      </c>
      <c r="GY95">
        <v>23648.7</v>
      </c>
      <c r="GZ95">
        <v>30469.6</v>
      </c>
      <c r="HA95">
        <v>29320</v>
      </c>
      <c r="HB95">
        <v>37751.1</v>
      </c>
      <c r="HC95">
        <v>34688.8</v>
      </c>
      <c r="HD95">
        <v>46613.8</v>
      </c>
      <c r="HE95">
        <v>43558.2</v>
      </c>
      <c r="HF95">
        <v>1.8136</v>
      </c>
      <c r="HG95">
        <v>1.83713</v>
      </c>
      <c r="HH95">
        <v>0.106014</v>
      </c>
      <c r="HI95">
        <v>0</v>
      </c>
      <c r="HJ95">
        <v>28.2599</v>
      </c>
      <c r="HK95">
        <v>999.9</v>
      </c>
      <c r="HL95">
        <v>56.5</v>
      </c>
      <c r="HM95">
        <v>30.6</v>
      </c>
      <c r="HN95">
        <v>27.3971</v>
      </c>
      <c r="HO95">
        <v>63.1274</v>
      </c>
      <c r="HP95">
        <v>16.9511</v>
      </c>
      <c r="HQ95">
        <v>1</v>
      </c>
      <c r="HR95">
        <v>0.201811</v>
      </c>
      <c r="HS95">
        <v>0.193834</v>
      </c>
      <c r="HT95">
        <v>20.2006</v>
      </c>
      <c r="HU95">
        <v>5.22837</v>
      </c>
      <c r="HV95">
        <v>11.974</v>
      </c>
      <c r="HW95">
        <v>4.96995</v>
      </c>
      <c r="HX95">
        <v>3.28953</v>
      </c>
      <c r="HY95">
        <v>9999</v>
      </c>
      <c r="HZ95">
        <v>9999</v>
      </c>
      <c r="IA95">
        <v>9999</v>
      </c>
      <c r="IB95">
        <v>17.6</v>
      </c>
      <c r="IC95">
        <v>4.97289</v>
      </c>
      <c r="ID95">
        <v>1.87717</v>
      </c>
      <c r="IE95">
        <v>1.87531</v>
      </c>
      <c r="IF95">
        <v>1.87806</v>
      </c>
      <c r="IG95">
        <v>1.87481</v>
      </c>
      <c r="IH95">
        <v>1.87837</v>
      </c>
      <c r="II95">
        <v>1.87546</v>
      </c>
      <c r="IJ95">
        <v>1.87667</v>
      </c>
      <c r="IK95">
        <v>0</v>
      </c>
      <c r="IL95">
        <v>0</v>
      </c>
      <c r="IM95">
        <v>0</v>
      </c>
      <c r="IN95">
        <v>0</v>
      </c>
      <c r="IO95" t="s">
        <v>441</v>
      </c>
      <c r="IP95" t="s">
        <v>442</v>
      </c>
      <c r="IQ95" t="s">
        <v>443</v>
      </c>
      <c r="IR95" t="s">
        <v>443</v>
      </c>
      <c r="IS95" t="s">
        <v>443</v>
      </c>
      <c r="IT95" t="s">
        <v>443</v>
      </c>
      <c r="IU95">
        <v>0</v>
      </c>
      <c r="IV95">
        <v>100</v>
      </c>
      <c r="IW95">
        <v>100</v>
      </c>
      <c r="IX95">
        <v>1.18</v>
      </c>
      <c r="IY95">
        <v>0.2103</v>
      </c>
      <c r="IZ95">
        <v>-0.1222274518627452</v>
      </c>
      <c r="JA95">
        <v>0.001328938755811441</v>
      </c>
      <c r="JB95">
        <v>-5.633165956792918E-07</v>
      </c>
      <c r="JC95">
        <v>2.510553891376428E-10</v>
      </c>
      <c r="JD95">
        <v>-0.04678033270444259</v>
      </c>
      <c r="JE95">
        <v>-0.0009625096320519332</v>
      </c>
      <c r="JF95">
        <v>0.0006953178313022573</v>
      </c>
      <c r="JG95">
        <v>-5.973937232829655E-06</v>
      </c>
      <c r="JH95">
        <v>1</v>
      </c>
      <c r="JI95">
        <v>2112</v>
      </c>
      <c r="JJ95">
        <v>1</v>
      </c>
      <c r="JK95">
        <v>26</v>
      </c>
      <c r="JL95">
        <v>201645.3</v>
      </c>
      <c r="JM95">
        <v>201645.2</v>
      </c>
      <c r="JN95">
        <v>2.74902</v>
      </c>
      <c r="JO95">
        <v>2.5293</v>
      </c>
      <c r="JP95">
        <v>1.39893</v>
      </c>
      <c r="JQ95">
        <v>2.33154</v>
      </c>
      <c r="JR95">
        <v>1.44897</v>
      </c>
      <c r="JS95">
        <v>2.56348</v>
      </c>
      <c r="JT95">
        <v>37.027</v>
      </c>
      <c r="JU95">
        <v>23.9912</v>
      </c>
      <c r="JV95">
        <v>18</v>
      </c>
      <c r="JW95">
        <v>477.293</v>
      </c>
      <c r="JX95">
        <v>461.822</v>
      </c>
      <c r="JY95">
        <v>27.1523</v>
      </c>
      <c r="JZ95">
        <v>29.809</v>
      </c>
      <c r="KA95">
        <v>29.9999</v>
      </c>
      <c r="KB95">
        <v>29.4952</v>
      </c>
      <c r="KC95">
        <v>29.5572</v>
      </c>
      <c r="KD95">
        <v>55.033</v>
      </c>
      <c r="KE95">
        <v>29.5158</v>
      </c>
      <c r="KF95">
        <v>63.7164</v>
      </c>
      <c r="KG95">
        <v>27.1639</v>
      </c>
      <c r="KH95">
        <v>1322.59</v>
      </c>
      <c r="KI95">
        <v>21.7557</v>
      </c>
      <c r="KJ95">
        <v>100.734</v>
      </c>
      <c r="KK95">
        <v>100.2</v>
      </c>
    </row>
    <row r="96" spans="1:297">
      <c r="A96">
        <v>80</v>
      </c>
      <c r="B96">
        <v>1759247302</v>
      </c>
      <c r="C96">
        <v>486.4000000953674</v>
      </c>
      <c r="D96" t="s">
        <v>603</v>
      </c>
      <c r="E96" t="s">
        <v>604</v>
      </c>
      <c r="F96">
        <v>5</v>
      </c>
      <c r="G96" t="s">
        <v>435</v>
      </c>
      <c r="H96" t="s">
        <v>436</v>
      </c>
      <c r="I96">
        <v>1759247294.214286</v>
      </c>
      <c r="J96">
        <f>(K96)/1000</f>
        <v>0</v>
      </c>
      <c r="K96">
        <f>IF(DP96, AN96, AH96)</f>
        <v>0</v>
      </c>
      <c r="L96">
        <f>IF(DP96, AI96, AG96)</f>
        <v>0</v>
      </c>
      <c r="M96">
        <f>DR96 - IF(AU96&gt;1, L96*DL96*100.0/(AW96), 0)</f>
        <v>0</v>
      </c>
      <c r="N96">
        <f>((T96-J96/2)*M96-L96)/(T96+J96/2)</f>
        <v>0</v>
      </c>
      <c r="O96">
        <f>N96*(DY96+DZ96)/1000.0</f>
        <v>0</v>
      </c>
      <c r="P96">
        <f>(DR96 - IF(AU96&gt;1, L96*DL96*100.0/(AW96), 0))*(DY96+DZ96)/1000.0</f>
        <v>0</v>
      </c>
      <c r="Q96">
        <f>2.0/((1/S96-1/R96)+SIGN(S96)*SQRT((1/S96-1/R96)*(1/S96-1/R96) + 4*DM96/((DM96+1)*(DM96+1))*(2*1/S96*1/R96-1/R96*1/R96)))</f>
        <v>0</v>
      </c>
      <c r="R96">
        <f>IF(LEFT(DN96,1)&lt;&gt;"0",IF(LEFT(DN96,1)="1",3.0,DO96),$D$5+$E$5*(EF96*DY96/($K$5*1000))+$F$5*(EF96*DY96/($K$5*1000))*MAX(MIN(DL96,$J$5),$I$5)*MAX(MIN(DL96,$J$5),$I$5)+$G$5*MAX(MIN(DL96,$J$5),$I$5)*(EF96*DY96/($K$5*1000))+$H$5*(EF96*DY96/($K$5*1000))*(EF96*DY96/($K$5*1000)))</f>
        <v>0</v>
      </c>
      <c r="S96">
        <f>J96*(1000-(1000*0.61365*exp(17.502*W96/(240.97+W96))/(DY96+DZ96)+DT96)/2)/(1000*0.61365*exp(17.502*W96/(240.97+W96))/(DY96+DZ96)-DT96)</f>
        <v>0</v>
      </c>
      <c r="T96">
        <f>1/((DM96+1)/(Q96/1.6)+1/(R96/1.37)) + DM96/((DM96+1)/(Q96/1.6) + DM96/(R96/1.37))</f>
        <v>0</v>
      </c>
      <c r="U96">
        <f>(DH96*DK96)</f>
        <v>0</v>
      </c>
      <c r="V96">
        <f>(EA96+(U96+2*0.95*5.67E-8*(((EA96+$B$7)+273)^4-(EA96+273)^4)-44100*J96)/(1.84*29.3*R96+8*0.95*5.67E-8*(EA96+273)^3))</f>
        <v>0</v>
      </c>
      <c r="W96">
        <f>($C$7*EB96+$D$7*EC96+$E$7*V96)</f>
        <v>0</v>
      </c>
      <c r="X96">
        <f>0.61365*exp(17.502*W96/(240.97+W96))</f>
        <v>0</v>
      </c>
      <c r="Y96">
        <f>(Z96/AA96*100)</f>
        <v>0</v>
      </c>
      <c r="Z96">
        <f>DT96*(DY96+DZ96)/1000</f>
        <v>0</v>
      </c>
      <c r="AA96">
        <f>0.61365*exp(17.502*EA96/(240.97+EA96))</f>
        <v>0</v>
      </c>
      <c r="AB96">
        <f>(X96-DT96*(DY96+DZ96)/1000)</f>
        <v>0</v>
      </c>
      <c r="AC96">
        <f>(-J96*44100)</f>
        <v>0</v>
      </c>
      <c r="AD96">
        <f>2*29.3*R96*0.92*(EA96-W96)</f>
        <v>0</v>
      </c>
      <c r="AE96">
        <f>2*0.95*5.67E-8*(((EA96+$B$7)+273)^4-(W96+273)^4)</f>
        <v>0</v>
      </c>
      <c r="AF96">
        <f>U96+AE96+AC96+AD96</f>
        <v>0</v>
      </c>
      <c r="AG96">
        <f>DX96*AU96*(DS96-DR96*(1000-AU96*DU96)/(1000-AU96*DT96))/(100*DL96)</f>
        <v>0</v>
      </c>
      <c r="AH96">
        <f>1000*DX96*AU96*(DT96-DU96)/(100*DL96*(1000-AU96*DT96))</f>
        <v>0</v>
      </c>
      <c r="AI96">
        <f>(AJ96 - AK96 - DY96*1E3/(8.314*(EA96+273.15)) * AM96/DX96 * AL96) * DX96/(100*DL96) * (1000 - DU96)/1000</f>
        <v>0</v>
      </c>
      <c r="AJ96">
        <v>1338.61070975143</v>
      </c>
      <c r="AK96">
        <v>1316.189757575758</v>
      </c>
      <c r="AL96">
        <v>3.466308637726558</v>
      </c>
      <c r="AM96">
        <v>65.49916496234485</v>
      </c>
      <c r="AN96">
        <f>(AP96 - AO96 + DY96*1E3/(8.314*(EA96+273.15)) * AR96/DX96 * AQ96) * DX96/(100*DL96) * 1000/(1000 - AP96)</f>
        <v>0</v>
      </c>
      <c r="AO96">
        <v>21.76046937547254</v>
      </c>
      <c r="AP96">
        <v>22.45892181818181</v>
      </c>
      <c r="AQ96">
        <v>-1.736518164887327E-05</v>
      </c>
      <c r="AR96">
        <v>120.8464226283581</v>
      </c>
      <c r="AS96">
        <v>4</v>
      </c>
      <c r="AT96">
        <v>1</v>
      </c>
      <c r="AU96">
        <f>IF(AS96*$H$13&gt;=AW96,1.0,(AW96/(AW96-AS96*$H$13)))</f>
        <v>0</v>
      </c>
      <c r="AV96">
        <f>(AU96-1)*100</f>
        <v>0</v>
      </c>
      <c r="AW96">
        <f>MAX(0,($B$13+$C$13*EF96)/(1+$D$13*EF96)*DY96/(EA96+273)*$E$13)</f>
        <v>0</v>
      </c>
      <c r="AX96" t="s">
        <v>437</v>
      </c>
      <c r="AY96" t="s">
        <v>437</v>
      </c>
      <c r="AZ96">
        <v>0</v>
      </c>
      <c r="BA96">
        <v>0</v>
      </c>
      <c r="BB96">
        <f>1-AZ96/BA96</f>
        <v>0</v>
      </c>
      <c r="BC96">
        <v>0</v>
      </c>
      <c r="BD96" t="s">
        <v>437</v>
      </c>
      <c r="BE96" t="s">
        <v>437</v>
      </c>
      <c r="BF96">
        <v>0</v>
      </c>
      <c r="BG96">
        <v>0</v>
      </c>
      <c r="BH96">
        <f>1-BF96/BG96</f>
        <v>0</v>
      </c>
      <c r="BI96">
        <v>0.5</v>
      </c>
      <c r="BJ96">
        <f>DI96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437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DH96">
        <f>$B$11*EG96+$C$11*EH96+$F$11*ES96*(1-EV96)</f>
        <v>0</v>
      </c>
      <c r="DI96">
        <f>DH96*DJ96</f>
        <v>0</v>
      </c>
      <c r="DJ96">
        <f>($B$11*$D$9+$C$11*$D$9+$F$11*((FF96+EX96)/MAX(FF96+EX96+FG96, 0.1)*$I$9+FG96/MAX(FF96+EX96+FG96, 0.1)*$J$9))/($B$11+$C$11+$F$11)</f>
        <v>0</v>
      </c>
      <c r="DK96">
        <f>($B$11*$K$9+$C$11*$K$9+$F$11*((FF96+EX96)/MAX(FF96+EX96+FG96, 0.1)*$P$9+FG96/MAX(FF96+EX96+FG96, 0.1)*$Q$9))/($B$11+$C$11+$F$11)</f>
        <v>0</v>
      </c>
      <c r="DL96">
        <v>1.91</v>
      </c>
      <c r="DM96">
        <v>0.5</v>
      </c>
      <c r="DN96" t="s">
        <v>438</v>
      </c>
      <c r="DO96">
        <v>2</v>
      </c>
      <c r="DP96" t="b">
        <v>1</v>
      </c>
      <c r="DQ96">
        <v>1759247294.214286</v>
      </c>
      <c r="DR96">
        <v>1262.101428571428</v>
      </c>
      <c r="DS96">
        <v>1293.658214285714</v>
      </c>
      <c r="DT96">
        <v>22.46740357142857</v>
      </c>
      <c r="DU96">
        <v>21.76535714285714</v>
      </c>
      <c r="DV96">
        <v>1260.938928571429</v>
      </c>
      <c r="DW96">
        <v>22.25702857142858</v>
      </c>
      <c r="DX96">
        <v>499.9784642857143</v>
      </c>
      <c r="DY96">
        <v>90.92832142857142</v>
      </c>
      <c r="DZ96">
        <v>0.05380569285714285</v>
      </c>
      <c r="EA96">
        <v>29.24771428571429</v>
      </c>
      <c r="EB96">
        <v>29.97985</v>
      </c>
      <c r="EC96">
        <v>999.9000000000002</v>
      </c>
      <c r="ED96">
        <v>0</v>
      </c>
      <c r="EE96">
        <v>0</v>
      </c>
      <c r="EF96">
        <v>10009.53285714286</v>
      </c>
      <c r="EG96">
        <v>0</v>
      </c>
      <c r="EH96">
        <v>12.346775</v>
      </c>
      <c r="EI96">
        <v>-31.55756071428571</v>
      </c>
      <c r="EJ96">
        <v>1291.108571428571</v>
      </c>
      <c r="EK96">
        <v>1322.441785714286</v>
      </c>
      <c r="EL96">
        <v>0.7020400357142856</v>
      </c>
      <c r="EM96">
        <v>1293.658214285714</v>
      </c>
      <c r="EN96">
        <v>21.76535714285714</v>
      </c>
      <c r="EO96">
        <v>2.042922857142857</v>
      </c>
      <c r="EP96">
        <v>1.979087857142857</v>
      </c>
      <c r="EQ96">
        <v>17.781</v>
      </c>
      <c r="ER96">
        <v>17.27800714285715</v>
      </c>
      <c r="ES96">
        <v>1999.986785714286</v>
      </c>
      <c r="ET96">
        <v>0.9799995714285713</v>
      </c>
      <c r="EU96">
        <v>0.02000015357142857</v>
      </c>
      <c r="EV96">
        <v>0</v>
      </c>
      <c r="EW96">
        <v>204.4362499999999</v>
      </c>
      <c r="EX96">
        <v>5.000560000000001</v>
      </c>
      <c r="EY96">
        <v>4275.871785714286</v>
      </c>
      <c r="EZ96">
        <v>17294.76428571429</v>
      </c>
      <c r="FA96">
        <v>42.06199999999999</v>
      </c>
      <c r="FB96">
        <v>42.33899999999998</v>
      </c>
      <c r="FC96">
        <v>41.875</v>
      </c>
      <c r="FD96">
        <v>41.31649999999998</v>
      </c>
      <c r="FE96">
        <v>42.68699999999998</v>
      </c>
      <c r="FF96">
        <v>1955.086785714286</v>
      </c>
      <c r="FG96">
        <v>39.9</v>
      </c>
      <c r="FH96">
        <v>0</v>
      </c>
      <c r="FI96">
        <v>1759247315.8</v>
      </c>
      <c r="FJ96">
        <v>0</v>
      </c>
      <c r="FK96">
        <v>204.42536</v>
      </c>
      <c r="FL96">
        <v>0.4436153753834786</v>
      </c>
      <c r="FM96">
        <v>-2.940000018959836</v>
      </c>
      <c r="FN96">
        <v>4275.922399999999</v>
      </c>
      <c r="FO96">
        <v>15</v>
      </c>
      <c r="FP96">
        <v>0</v>
      </c>
      <c r="FQ96" t="s">
        <v>439</v>
      </c>
      <c r="FR96">
        <v>1747148579.5</v>
      </c>
      <c r="FS96">
        <v>1747148584.5</v>
      </c>
      <c r="FT96">
        <v>0</v>
      </c>
      <c r="FU96">
        <v>0.162</v>
      </c>
      <c r="FV96">
        <v>-0.001</v>
      </c>
      <c r="FW96">
        <v>0.139</v>
      </c>
      <c r="FX96">
        <v>0.058</v>
      </c>
      <c r="FY96">
        <v>420</v>
      </c>
      <c r="FZ96">
        <v>16</v>
      </c>
      <c r="GA96">
        <v>0.19</v>
      </c>
      <c r="GB96">
        <v>0.02</v>
      </c>
      <c r="GC96">
        <v>-31.57336829268293</v>
      </c>
      <c r="GD96">
        <v>-0.1549128919860603</v>
      </c>
      <c r="GE96">
        <v>0.1280417051703807</v>
      </c>
      <c r="GF96">
        <v>1</v>
      </c>
      <c r="GG96">
        <v>204.4573529411765</v>
      </c>
      <c r="GH96">
        <v>-0.1665393449059196</v>
      </c>
      <c r="GI96">
        <v>0.1870218424413894</v>
      </c>
      <c r="GJ96">
        <v>1</v>
      </c>
      <c r="GK96">
        <v>0.701003731707317</v>
      </c>
      <c r="GL96">
        <v>0.0257233588850185</v>
      </c>
      <c r="GM96">
        <v>0.004091834617598209</v>
      </c>
      <c r="GN96">
        <v>1</v>
      </c>
      <c r="GO96">
        <v>3</v>
      </c>
      <c r="GP96">
        <v>3</v>
      </c>
      <c r="GQ96" t="s">
        <v>440</v>
      </c>
      <c r="GR96">
        <v>3.12726</v>
      </c>
      <c r="GS96">
        <v>2.73134</v>
      </c>
      <c r="GT96">
        <v>0.183641</v>
      </c>
      <c r="GU96">
        <v>0.187668</v>
      </c>
      <c r="GV96">
        <v>0.102468</v>
      </c>
      <c r="GW96">
        <v>0.10078</v>
      </c>
      <c r="GX96">
        <v>24429.1</v>
      </c>
      <c r="GY96">
        <v>23606.5</v>
      </c>
      <c r="GZ96">
        <v>30470.3</v>
      </c>
      <c r="HA96">
        <v>29319.8</v>
      </c>
      <c r="HB96">
        <v>37752.5</v>
      </c>
      <c r="HC96">
        <v>34688.7</v>
      </c>
      <c r="HD96">
        <v>46614.3</v>
      </c>
      <c r="HE96">
        <v>43558.3</v>
      </c>
      <c r="HF96">
        <v>1.81395</v>
      </c>
      <c r="HG96">
        <v>1.83692</v>
      </c>
      <c r="HH96">
        <v>0.105351</v>
      </c>
      <c r="HI96">
        <v>0</v>
      </c>
      <c r="HJ96">
        <v>28.2564</v>
      </c>
      <c r="HK96">
        <v>999.9</v>
      </c>
      <c r="HL96">
        <v>56.5</v>
      </c>
      <c r="HM96">
        <v>30.6</v>
      </c>
      <c r="HN96">
        <v>27.4011</v>
      </c>
      <c r="HO96">
        <v>63.0174</v>
      </c>
      <c r="HP96">
        <v>17.0954</v>
      </c>
      <c r="HQ96">
        <v>1</v>
      </c>
      <c r="HR96">
        <v>0.201405</v>
      </c>
      <c r="HS96">
        <v>0.213592</v>
      </c>
      <c r="HT96">
        <v>20.2007</v>
      </c>
      <c r="HU96">
        <v>5.22867</v>
      </c>
      <c r="HV96">
        <v>11.974</v>
      </c>
      <c r="HW96">
        <v>4.9702</v>
      </c>
      <c r="HX96">
        <v>3.28953</v>
      </c>
      <c r="HY96">
        <v>9999</v>
      </c>
      <c r="HZ96">
        <v>9999</v>
      </c>
      <c r="IA96">
        <v>9999</v>
      </c>
      <c r="IB96">
        <v>17.6</v>
      </c>
      <c r="IC96">
        <v>4.97289</v>
      </c>
      <c r="ID96">
        <v>1.87718</v>
      </c>
      <c r="IE96">
        <v>1.87531</v>
      </c>
      <c r="IF96">
        <v>1.87808</v>
      </c>
      <c r="IG96">
        <v>1.87484</v>
      </c>
      <c r="IH96">
        <v>1.87838</v>
      </c>
      <c r="II96">
        <v>1.87546</v>
      </c>
      <c r="IJ96">
        <v>1.87668</v>
      </c>
      <c r="IK96">
        <v>0</v>
      </c>
      <c r="IL96">
        <v>0</v>
      </c>
      <c r="IM96">
        <v>0</v>
      </c>
      <c r="IN96">
        <v>0</v>
      </c>
      <c r="IO96" t="s">
        <v>441</v>
      </c>
      <c r="IP96" t="s">
        <v>442</v>
      </c>
      <c r="IQ96" t="s">
        <v>443</v>
      </c>
      <c r="IR96" t="s">
        <v>443</v>
      </c>
      <c r="IS96" t="s">
        <v>443</v>
      </c>
      <c r="IT96" t="s">
        <v>443</v>
      </c>
      <c r="IU96">
        <v>0</v>
      </c>
      <c r="IV96">
        <v>100</v>
      </c>
      <c r="IW96">
        <v>100</v>
      </c>
      <c r="IX96">
        <v>1.19</v>
      </c>
      <c r="IY96">
        <v>0.2102</v>
      </c>
      <c r="IZ96">
        <v>-0.1222274518627452</v>
      </c>
      <c r="JA96">
        <v>0.001328938755811441</v>
      </c>
      <c r="JB96">
        <v>-5.633165956792918E-07</v>
      </c>
      <c r="JC96">
        <v>2.510553891376428E-10</v>
      </c>
      <c r="JD96">
        <v>-0.04678033270444259</v>
      </c>
      <c r="JE96">
        <v>-0.0009625096320519332</v>
      </c>
      <c r="JF96">
        <v>0.0006953178313022573</v>
      </c>
      <c r="JG96">
        <v>-5.973937232829655E-06</v>
      </c>
      <c r="JH96">
        <v>1</v>
      </c>
      <c r="JI96">
        <v>2112</v>
      </c>
      <c r="JJ96">
        <v>1</v>
      </c>
      <c r="JK96">
        <v>26</v>
      </c>
      <c r="JL96">
        <v>201645.4</v>
      </c>
      <c r="JM96">
        <v>201645.3</v>
      </c>
      <c r="JN96">
        <v>2.77466</v>
      </c>
      <c r="JO96">
        <v>2.53174</v>
      </c>
      <c r="JP96">
        <v>1.39893</v>
      </c>
      <c r="JQ96">
        <v>2.33276</v>
      </c>
      <c r="JR96">
        <v>1.44897</v>
      </c>
      <c r="JS96">
        <v>2.44995</v>
      </c>
      <c r="JT96">
        <v>37.027</v>
      </c>
      <c r="JU96">
        <v>23.9912</v>
      </c>
      <c r="JV96">
        <v>18</v>
      </c>
      <c r="JW96">
        <v>477.486</v>
      </c>
      <c r="JX96">
        <v>461.688</v>
      </c>
      <c r="JY96">
        <v>27.1662</v>
      </c>
      <c r="JZ96">
        <v>29.8079</v>
      </c>
      <c r="KA96">
        <v>29.9998</v>
      </c>
      <c r="KB96">
        <v>29.4952</v>
      </c>
      <c r="KC96">
        <v>29.5566</v>
      </c>
      <c r="KD96">
        <v>55.5492</v>
      </c>
      <c r="KE96">
        <v>29.5158</v>
      </c>
      <c r="KF96">
        <v>63.7164</v>
      </c>
      <c r="KG96">
        <v>27.1772</v>
      </c>
      <c r="KH96">
        <v>1342.62</v>
      </c>
      <c r="KI96">
        <v>21.7654</v>
      </c>
      <c r="KJ96">
        <v>100.735</v>
      </c>
      <c r="KK96">
        <v>100.2</v>
      </c>
    </row>
    <row r="97" spans="1:297">
      <c r="A97">
        <v>81</v>
      </c>
      <c r="B97">
        <v>1759247307</v>
      </c>
      <c r="C97">
        <v>491.4000000953674</v>
      </c>
      <c r="D97" t="s">
        <v>605</v>
      </c>
      <c r="E97" t="s">
        <v>606</v>
      </c>
      <c r="F97">
        <v>5</v>
      </c>
      <c r="G97" t="s">
        <v>435</v>
      </c>
      <c r="H97" t="s">
        <v>436</v>
      </c>
      <c r="I97">
        <v>1759247299.5</v>
      </c>
      <c r="J97">
        <f>(K97)/1000</f>
        <v>0</v>
      </c>
      <c r="K97">
        <f>IF(DP97, AN97, AH97)</f>
        <v>0</v>
      </c>
      <c r="L97">
        <f>IF(DP97, AI97, AG97)</f>
        <v>0</v>
      </c>
      <c r="M97">
        <f>DR97 - IF(AU97&gt;1, L97*DL97*100.0/(AW97), 0)</f>
        <v>0</v>
      </c>
      <c r="N97">
        <f>((T97-J97/2)*M97-L97)/(T97+J97/2)</f>
        <v>0</v>
      </c>
      <c r="O97">
        <f>N97*(DY97+DZ97)/1000.0</f>
        <v>0</v>
      </c>
      <c r="P97">
        <f>(DR97 - IF(AU97&gt;1, L97*DL97*100.0/(AW97), 0))*(DY97+DZ97)/1000.0</f>
        <v>0</v>
      </c>
      <c r="Q97">
        <f>2.0/((1/S97-1/R97)+SIGN(S97)*SQRT((1/S97-1/R97)*(1/S97-1/R97) + 4*DM97/((DM97+1)*(DM97+1))*(2*1/S97*1/R97-1/R97*1/R97)))</f>
        <v>0</v>
      </c>
      <c r="R97">
        <f>IF(LEFT(DN97,1)&lt;&gt;"0",IF(LEFT(DN97,1)="1",3.0,DO97),$D$5+$E$5*(EF97*DY97/($K$5*1000))+$F$5*(EF97*DY97/($K$5*1000))*MAX(MIN(DL97,$J$5),$I$5)*MAX(MIN(DL97,$J$5),$I$5)+$G$5*MAX(MIN(DL97,$J$5),$I$5)*(EF97*DY97/($K$5*1000))+$H$5*(EF97*DY97/($K$5*1000))*(EF97*DY97/($K$5*1000)))</f>
        <v>0</v>
      </c>
      <c r="S97">
        <f>J97*(1000-(1000*0.61365*exp(17.502*W97/(240.97+W97))/(DY97+DZ97)+DT97)/2)/(1000*0.61365*exp(17.502*W97/(240.97+W97))/(DY97+DZ97)-DT97)</f>
        <v>0</v>
      </c>
      <c r="T97">
        <f>1/((DM97+1)/(Q97/1.6)+1/(R97/1.37)) + DM97/((DM97+1)/(Q97/1.6) + DM97/(R97/1.37))</f>
        <v>0</v>
      </c>
      <c r="U97">
        <f>(DH97*DK97)</f>
        <v>0</v>
      </c>
      <c r="V97">
        <f>(EA97+(U97+2*0.95*5.67E-8*(((EA97+$B$7)+273)^4-(EA97+273)^4)-44100*J97)/(1.84*29.3*R97+8*0.95*5.67E-8*(EA97+273)^3))</f>
        <v>0</v>
      </c>
      <c r="W97">
        <f>($C$7*EB97+$D$7*EC97+$E$7*V97)</f>
        <v>0</v>
      </c>
      <c r="X97">
        <f>0.61365*exp(17.502*W97/(240.97+W97))</f>
        <v>0</v>
      </c>
      <c r="Y97">
        <f>(Z97/AA97*100)</f>
        <v>0</v>
      </c>
      <c r="Z97">
        <f>DT97*(DY97+DZ97)/1000</f>
        <v>0</v>
      </c>
      <c r="AA97">
        <f>0.61365*exp(17.502*EA97/(240.97+EA97))</f>
        <v>0</v>
      </c>
      <c r="AB97">
        <f>(X97-DT97*(DY97+DZ97)/1000)</f>
        <v>0</v>
      </c>
      <c r="AC97">
        <f>(-J97*44100)</f>
        <v>0</v>
      </c>
      <c r="AD97">
        <f>2*29.3*R97*0.92*(EA97-W97)</f>
        <v>0</v>
      </c>
      <c r="AE97">
        <f>2*0.95*5.67E-8*(((EA97+$B$7)+273)^4-(W97+273)^4)</f>
        <v>0</v>
      </c>
      <c r="AF97">
        <f>U97+AE97+AC97+AD97</f>
        <v>0</v>
      </c>
      <c r="AG97">
        <f>DX97*AU97*(DS97-DR97*(1000-AU97*DU97)/(1000-AU97*DT97))/(100*DL97)</f>
        <v>0</v>
      </c>
      <c r="AH97">
        <f>1000*DX97*AU97*(DT97-DU97)/(100*DL97*(1000-AU97*DT97))</f>
        <v>0</v>
      </c>
      <c r="AI97">
        <f>(AJ97 - AK97 - DY97*1E3/(8.314*(EA97+273.15)) * AM97/DX97 * AL97) * DX97/(100*DL97) * (1000 - DU97)/1000</f>
        <v>0</v>
      </c>
      <c r="AJ97">
        <v>1355.694902239926</v>
      </c>
      <c r="AK97">
        <v>1333.139515151515</v>
      </c>
      <c r="AL97">
        <v>3.38041658861713</v>
      </c>
      <c r="AM97">
        <v>65.49916496234485</v>
      </c>
      <c r="AN97">
        <f>(AP97 - AO97 + DY97*1E3/(8.314*(EA97+273.15)) * AR97/DX97 * AQ97) * DX97/(100*DL97) * 1000/(1000 - AP97)</f>
        <v>0</v>
      </c>
      <c r="AO97">
        <v>21.76123043190911</v>
      </c>
      <c r="AP97">
        <v>22.45379151515151</v>
      </c>
      <c r="AQ97">
        <v>-1.119452042181908E-05</v>
      </c>
      <c r="AR97">
        <v>120.8464226283581</v>
      </c>
      <c r="AS97">
        <v>4</v>
      </c>
      <c r="AT97">
        <v>1</v>
      </c>
      <c r="AU97">
        <f>IF(AS97*$H$13&gt;=AW97,1.0,(AW97/(AW97-AS97*$H$13)))</f>
        <v>0</v>
      </c>
      <c r="AV97">
        <f>(AU97-1)*100</f>
        <v>0</v>
      </c>
      <c r="AW97">
        <f>MAX(0,($B$13+$C$13*EF97)/(1+$D$13*EF97)*DY97/(EA97+273)*$E$13)</f>
        <v>0</v>
      </c>
      <c r="AX97" t="s">
        <v>437</v>
      </c>
      <c r="AY97" t="s">
        <v>437</v>
      </c>
      <c r="AZ97">
        <v>0</v>
      </c>
      <c r="BA97">
        <v>0</v>
      </c>
      <c r="BB97">
        <f>1-AZ97/BA97</f>
        <v>0</v>
      </c>
      <c r="BC97">
        <v>0</v>
      </c>
      <c r="BD97" t="s">
        <v>437</v>
      </c>
      <c r="BE97" t="s">
        <v>437</v>
      </c>
      <c r="BF97">
        <v>0</v>
      </c>
      <c r="BG97">
        <v>0</v>
      </c>
      <c r="BH97">
        <f>1-BF97/BG97</f>
        <v>0</v>
      </c>
      <c r="BI97">
        <v>0.5</v>
      </c>
      <c r="BJ97">
        <f>DI97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437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DH97">
        <f>$B$11*EG97+$C$11*EH97+$F$11*ES97*(1-EV97)</f>
        <v>0</v>
      </c>
      <c r="DI97">
        <f>DH97*DJ97</f>
        <v>0</v>
      </c>
      <c r="DJ97">
        <f>($B$11*$D$9+$C$11*$D$9+$F$11*((FF97+EX97)/MAX(FF97+EX97+FG97, 0.1)*$I$9+FG97/MAX(FF97+EX97+FG97, 0.1)*$J$9))/($B$11+$C$11+$F$11)</f>
        <v>0</v>
      </c>
      <c r="DK97">
        <f>($B$11*$K$9+$C$11*$K$9+$F$11*((FF97+EX97)/MAX(FF97+EX97+FG97, 0.1)*$P$9+FG97/MAX(FF97+EX97+FG97, 0.1)*$Q$9))/($B$11+$C$11+$F$11)</f>
        <v>0</v>
      </c>
      <c r="DL97">
        <v>1.91</v>
      </c>
      <c r="DM97">
        <v>0.5</v>
      </c>
      <c r="DN97" t="s">
        <v>438</v>
      </c>
      <c r="DO97">
        <v>2</v>
      </c>
      <c r="DP97" t="b">
        <v>1</v>
      </c>
      <c r="DQ97">
        <v>1759247299.5</v>
      </c>
      <c r="DR97">
        <v>1279.822962962963</v>
      </c>
      <c r="DS97">
        <v>1311.404444444445</v>
      </c>
      <c r="DT97">
        <v>22.46175555555556</v>
      </c>
      <c r="DU97">
        <v>21.76052962962963</v>
      </c>
      <c r="DV97">
        <v>1278.641481481481</v>
      </c>
      <c r="DW97">
        <v>22.2515</v>
      </c>
      <c r="DX97">
        <v>500.011037037037</v>
      </c>
      <c r="DY97">
        <v>90.92825185185184</v>
      </c>
      <c r="DZ97">
        <v>0.05371967407407408</v>
      </c>
      <c r="EA97">
        <v>29.24717777777778</v>
      </c>
      <c r="EB97">
        <v>29.98254444444444</v>
      </c>
      <c r="EC97">
        <v>999.9000000000001</v>
      </c>
      <c r="ED97">
        <v>0</v>
      </c>
      <c r="EE97">
        <v>0</v>
      </c>
      <c r="EF97">
        <v>10005.23518518518</v>
      </c>
      <c r="EG97">
        <v>0</v>
      </c>
      <c r="EH97">
        <v>12.6015037037037</v>
      </c>
      <c r="EI97">
        <v>-31.58137037037038</v>
      </c>
      <c r="EJ97">
        <v>1309.229259259259</v>
      </c>
      <c r="EK97">
        <v>1340.575185185185</v>
      </c>
      <c r="EL97">
        <v>0.7012247037037037</v>
      </c>
      <c r="EM97">
        <v>1311.404444444445</v>
      </c>
      <c r="EN97">
        <v>21.76052962962963</v>
      </c>
      <c r="EO97">
        <v>2.042407777777778</v>
      </c>
      <c r="EP97">
        <v>1.978646666666666</v>
      </c>
      <c r="EQ97">
        <v>17.77698888888889</v>
      </c>
      <c r="ER97">
        <v>17.27448888888889</v>
      </c>
      <c r="ES97">
        <v>1999.99962962963</v>
      </c>
      <c r="ET97">
        <v>0.9799997037037037</v>
      </c>
      <c r="EU97">
        <v>0.02000002962962963</v>
      </c>
      <c r="EV97">
        <v>0</v>
      </c>
      <c r="EW97">
        <v>204.4454814814815</v>
      </c>
      <c r="EX97">
        <v>5.000560000000001</v>
      </c>
      <c r="EY97">
        <v>4275.465925925925</v>
      </c>
      <c r="EZ97">
        <v>17294.87777777778</v>
      </c>
      <c r="FA97">
        <v>42.06199999999999</v>
      </c>
      <c r="FB97">
        <v>42.33066666666665</v>
      </c>
      <c r="FC97">
        <v>41.875</v>
      </c>
      <c r="FD97">
        <v>41.31666666666666</v>
      </c>
      <c r="FE97">
        <v>42.68699999999998</v>
      </c>
      <c r="FF97">
        <v>1955.099629629629</v>
      </c>
      <c r="FG97">
        <v>39.9</v>
      </c>
      <c r="FH97">
        <v>0</v>
      </c>
      <c r="FI97">
        <v>1759247321.2</v>
      </c>
      <c r="FJ97">
        <v>0</v>
      </c>
      <c r="FK97">
        <v>204.4385384615385</v>
      </c>
      <c r="FL97">
        <v>-0.4203760686512992</v>
      </c>
      <c r="FM97">
        <v>-6.379487203302035</v>
      </c>
      <c r="FN97">
        <v>4275.498461538462</v>
      </c>
      <c r="FO97">
        <v>15</v>
      </c>
      <c r="FP97">
        <v>0</v>
      </c>
      <c r="FQ97" t="s">
        <v>439</v>
      </c>
      <c r="FR97">
        <v>1747148579.5</v>
      </c>
      <c r="FS97">
        <v>1747148584.5</v>
      </c>
      <c r="FT97">
        <v>0</v>
      </c>
      <c r="FU97">
        <v>0.162</v>
      </c>
      <c r="FV97">
        <v>-0.001</v>
      </c>
      <c r="FW97">
        <v>0.139</v>
      </c>
      <c r="FX97">
        <v>0.058</v>
      </c>
      <c r="FY97">
        <v>420</v>
      </c>
      <c r="FZ97">
        <v>16</v>
      </c>
      <c r="GA97">
        <v>0.19</v>
      </c>
      <c r="GB97">
        <v>0.02</v>
      </c>
      <c r="GC97">
        <v>-31.54004390243902</v>
      </c>
      <c r="GD97">
        <v>-0.05157282229966244</v>
      </c>
      <c r="GE97">
        <v>0.132753341878436</v>
      </c>
      <c r="GF97">
        <v>1</v>
      </c>
      <c r="GG97">
        <v>204.4479117647059</v>
      </c>
      <c r="GH97">
        <v>-0.03579832117492211</v>
      </c>
      <c r="GI97">
        <v>0.2084818185960599</v>
      </c>
      <c r="GJ97">
        <v>1</v>
      </c>
      <c r="GK97">
        <v>0.7005724634146342</v>
      </c>
      <c r="GL97">
        <v>-0.007715581881531484</v>
      </c>
      <c r="GM97">
        <v>0.004534211239646284</v>
      </c>
      <c r="GN97">
        <v>1</v>
      </c>
      <c r="GO97">
        <v>3</v>
      </c>
      <c r="GP97">
        <v>3</v>
      </c>
      <c r="GQ97" t="s">
        <v>440</v>
      </c>
      <c r="GR97">
        <v>3.127</v>
      </c>
      <c r="GS97">
        <v>2.7312</v>
      </c>
      <c r="GT97">
        <v>0.185077</v>
      </c>
      <c r="GU97">
        <v>0.189111</v>
      </c>
      <c r="GV97">
        <v>0.102451</v>
      </c>
      <c r="GW97">
        <v>0.100781</v>
      </c>
      <c r="GX97">
        <v>24386.1</v>
      </c>
      <c r="GY97">
        <v>23564.6</v>
      </c>
      <c r="GZ97">
        <v>30470.2</v>
      </c>
      <c r="HA97">
        <v>29319.9</v>
      </c>
      <c r="HB97">
        <v>37753.5</v>
      </c>
      <c r="HC97">
        <v>34688.8</v>
      </c>
      <c r="HD97">
        <v>46614.5</v>
      </c>
      <c r="HE97">
        <v>43558.2</v>
      </c>
      <c r="HF97">
        <v>1.81365</v>
      </c>
      <c r="HG97">
        <v>1.83755</v>
      </c>
      <c r="HH97">
        <v>0.106156</v>
      </c>
      <c r="HI97">
        <v>0</v>
      </c>
      <c r="HJ97">
        <v>28.2526</v>
      </c>
      <c r="HK97">
        <v>999.9</v>
      </c>
      <c r="HL97">
        <v>56.5</v>
      </c>
      <c r="HM97">
        <v>30.6</v>
      </c>
      <c r="HN97">
        <v>27.4018</v>
      </c>
      <c r="HO97">
        <v>63.4474</v>
      </c>
      <c r="HP97">
        <v>17.1995</v>
      </c>
      <c r="HQ97">
        <v>1</v>
      </c>
      <c r="HR97">
        <v>0.201291</v>
      </c>
      <c r="HS97">
        <v>0.204839</v>
      </c>
      <c r="HT97">
        <v>20.2007</v>
      </c>
      <c r="HU97">
        <v>5.22777</v>
      </c>
      <c r="HV97">
        <v>11.974</v>
      </c>
      <c r="HW97">
        <v>4.9698</v>
      </c>
      <c r="HX97">
        <v>3.28955</v>
      </c>
      <c r="HY97">
        <v>9999</v>
      </c>
      <c r="HZ97">
        <v>9999</v>
      </c>
      <c r="IA97">
        <v>9999</v>
      </c>
      <c r="IB97">
        <v>17.6</v>
      </c>
      <c r="IC97">
        <v>4.97289</v>
      </c>
      <c r="ID97">
        <v>1.8772</v>
      </c>
      <c r="IE97">
        <v>1.87531</v>
      </c>
      <c r="IF97">
        <v>1.87805</v>
      </c>
      <c r="IG97">
        <v>1.87481</v>
      </c>
      <c r="IH97">
        <v>1.87839</v>
      </c>
      <c r="II97">
        <v>1.87546</v>
      </c>
      <c r="IJ97">
        <v>1.87668</v>
      </c>
      <c r="IK97">
        <v>0</v>
      </c>
      <c r="IL97">
        <v>0</v>
      </c>
      <c r="IM97">
        <v>0</v>
      </c>
      <c r="IN97">
        <v>0</v>
      </c>
      <c r="IO97" t="s">
        <v>441</v>
      </c>
      <c r="IP97" t="s">
        <v>442</v>
      </c>
      <c r="IQ97" t="s">
        <v>443</v>
      </c>
      <c r="IR97" t="s">
        <v>443</v>
      </c>
      <c r="IS97" t="s">
        <v>443</v>
      </c>
      <c r="IT97" t="s">
        <v>443</v>
      </c>
      <c r="IU97">
        <v>0</v>
      </c>
      <c r="IV97">
        <v>100</v>
      </c>
      <c r="IW97">
        <v>100</v>
      </c>
      <c r="IX97">
        <v>1.21</v>
      </c>
      <c r="IY97">
        <v>0.21</v>
      </c>
      <c r="IZ97">
        <v>-0.1222274518627452</v>
      </c>
      <c r="JA97">
        <v>0.001328938755811441</v>
      </c>
      <c r="JB97">
        <v>-5.633165956792918E-07</v>
      </c>
      <c r="JC97">
        <v>2.510553891376428E-10</v>
      </c>
      <c r="JD97">
        <v>-0.04678033270444259</v>
      </c>
      <c r="JE97">
        <v>-0.0009625096320519332</v>
      </c>
      <c r="JF97">
        <v>0.0006953178313022573</v>
      </c>
      <c r="JG97">
        <v>-5.973937232829655E-06</v>
      </c>
      <c r="JH97">
        <v>1</v>
      </c>
      <c r="JI97">
        <v>2112</v>
      </c>
      <c r="JJ97">
        <v>1</v>
      </c>
      <c r="JK97">
        <v>26</v>
      </c>
      <c r="JL97">
        <v>201645.5</v>
      </c>
      <c r="JM97">
        <v>201645.4</v>
      </c>
      <c r="JN97">
        <v>2.80396</v>
      </c>
      <c r="JO97">
        <v>2.52197</v>
      </c>
      <c r="JP97">
        <v>1.39893</v>
      </c>
      <c r="JQ97">
        <v>2.33154</v>
      </c>
      <c r="JR97">
        <v>1.44897</v>
      </c>
      <c r="JS97">
        <v>2.54639</v>
      </c>
      <c r="JT97">
        <v>37.027</v>
      </c>
      <c r="JU97">
        <v>23.9999</v>
      </c>
      <c r="JV97">
        <v>18</v>
      </c>
      <c r="JW97">
        <v>477.308</v>
      </c>
      <c r="JX97">
        <v>462.092</v>
      </c>
      <c r="JY97">
        <v>27.1776</v>
      </c>
      <c r="JZ97">
        <v>29.8053</v>
      </c>
      <c r="KA97">
        <v>30</v>
      </c>
      <c r="KB97">
        <v>29.4932</v>
      </c>
      <c r="KC97">
        <v>29.5566</v>
      </c>
      <c r="KD97">
        <v>56.1296</v>
      </c>
      <c r="KE97">
        <v>29.5158</v>
      </c>
      <c r="KF97">
        <v>63.7164</v>
      </c>
      <c r="KG97">
        <v>27.1912</v>
      </c>
      <c r="KH97">
        <v>1356.02</v>
      </c>
      <c r="KI97">
        <v>21.7762</v>
      </c>
      <c r="KJ97">
        <v>100.736</v>
      </c>
      <c r="KK97">
        <v>100.2</v>
      </c>
    </row>
    <row r="98" spans="1:297">
      <c r="A98">
        <v>82</v>
      </c>
      <c r="B98">
        <v>1759247312</v>
      </c>
      <c r="C98">
        <v>496.4000000953674</v>
      </c>
      <c r="D98" t="s">
        <v>607</v>
      </c>
      <c r="E98" t="s">
        <v>608</v>
      </c>
      <c r="F98">
        <v>5</v>
      </c>
      <c r="G98" t="s">
        <v>435</v>
      </c>
      <c r="H98" t="s">
        <v>436</v>
      </c>
      <c r="I98">
        <v>1759247304.214286</v>
      </c>
      <c r="J98">
        <f>(K98)/1000</f>
        <v>0</v>
      </c>
      <c r="K98">
        <f>IF(DP98, AN98, AH98)</f>
        <v>0</v>
      </c>
      <c r="L98">
        <f>IF(DP98, AI98, AG98)</f>
        <v>0</v>
      </c>
      <c r="M98">
        <f>DR98 - IF(AU98&gt;1, L98*DL98*100.0/(AW98), 0)</f>
        <v>0</v>
      </c>
      <c r="N98">
        <f>((T98-J98/2)*M98-L98)/(T98+J98/2)</f>
        <v>0</v>
      </c>
      <c r="O98">
        <f>N98*(DY98+DZ98)/1000.0</f>
        <v>0</v>
      </c>
      <c r="P98">
        <f>(DR98 - IF(AU98&gt;1, L98*DL98*100.0/(AW98), 0))*(DY98+DZ98)/1000.0</f>
        <v>0</v>
      </c>
      <c r="Q98">
        <f>2.0/((1/S98-1/R98)+SIGN(S98)*SQRT((1/S98-1/R98)*(1/S98-1/R98) + 4*DM98/((DM98+1)*(DM98+1))*(2*1/S98*1/R98-1/R98*1/R98)))</f>
        <v>0</v>
      </c>
      <c r="R98">
        <f>IF(LEFT(DN98,1)&lt;&gt;"0",IF(LEFT(DN98,1)="1",3.0,DO98),$D$5+$E$5*(EF98*DY98/($K$5*1000))+$F$5*(EF98*DY98/($K$5*1000))*MAX(MIN(DL98,$J$5),$I$5)*MAX(MIN(DL98,$J$5),$I$5)+$G$5*MAX(MIN(DL98,$J$5),$I$5)*(EF98*DY98/($K$5*1000))+$H$5*(EF98*DY98/($K$5*1000))*(EF98*DY98/($K$5*1000)))</f>
        <v>0</v>
      </c>
      <c r="S98">
        <f>J98*(1000-(1000*0.61365*exp(17.502*W98/(240.97+W98))/(DY98+DZ98)+DT98)/2)/(1000*0.61365*exp(17.502*W98/(240.97+W98))/(DY98+DZ98)-DT98)</f>
        <v>0</v>
      </c>
      <c r="T98">
        <f>1/((DM98+1)/(Q98/1.6)+1/(R98/1.37)) + DM98/((DM98+1)/(Q98/1.6) + DM98/(R98/1.37))</f>
        <v>0</v>
      </c>
      <c r="U98">
        <f>(DH98*DK98)</f>
        <v>0</v>
      </c>
      <c r="V98">
        <f>(EA98+(U98+2*0.95*5.67E-8*(((EA98+$B$7)+273)^4-(EA98+273)^4)-44100*J98)/(1.84*29.3*R98+8*0.95*5.67E-8*(EA98+273)^3))</f>
        <v>0</v>
      </c>
      <c r="W98">
        <f>($C$7*EB98+$D$7*EC98+$E$7*V98)</f>
        <v>0</v>
      </c>
      <c r="X98">
        <f>0.61365*exp(17.502*W98/(240.97+W98))</f>
        <v>0</v>
      </c>
      <c r="Y98">
        <f>(Z98/AA98*100)</f>
        <v>0</v>
      </c>
      <c r="Z98">
        <f>DT98*(DY98+DZ98)/1000</f>
        <v>0</v>
      </c>
      <c r="AA98">
        <f>0.61365*exp(17.502*EA98/(240.97+EA98))</f>
        <v>0</v>
      </c>
      <c r="AB98">
        <f>(X98-DT98*(DY98+DZ98)/1000)</f>
        <v>0</v>
      </c>
      <c r="AC98">
        <f>(-J98*44100)</f>
        <v>0</v>
      </c>
      <c r="AD98">
        <f>2*29.3*R98*0.92*(EA98-W98)</f>
        <v>0</v>
      </c>
      <c r="AE98">
        <f>2*0.95*5.67E-8*(((EA98+$B$7)+273)^4-(W98+273)^4)</f>
        <v>0</v>
      </c>
      <c r="AF98">
        <f>U98+AE98+AC98+AD98</f>
        <v>0</v>
      </c>
      <c r="AG98">
        <f>DX98*AU98*(DS98-DR98*(1000-AU98*DU98)/(1000-AU98*DT98))/(100*DL98)</f>
        <v>0</v>
      </c>
      <c r="AH98">
        <f>1000*DX98*AU98*(DT98-DU98)/(100*DL98*(1000-AU98*DT98))</f>
        <v>0</v>
      </c>
      <c r="AI98">
        <f>(AJ98 - AK98 - DY98*1E3/(8.314*(EA98+273.15)) * AM98/DX98 * AL98) * DX98/(100*DL98) * (1000 - DU98)/1000</f>
        <v>0</v>
      </c>
      <c r="AJ98">
        <v>1372.848030025234</v>
      </c>
      <c r="AK98">
        <v>1350.224242424242</v>
      </c>
      <c r="AL98">
        <v>3.41596644812773</v>
      </c>
      <c r="AM98">
        <v>65.49916496234485</v>
      </c>
      <c r="AN98">
        <f>(AP98 - AO98 + DY98*1E3/(8.314*(EA98+273.15)) * AR98/DX98 * AQ98) * DX98/(100*DL98) * 1000/(1000 - AP98)</f>
        <v>0</v>
      </c>
      <c r="AO98">
        <v>21.7599557745967</v>
      </c>
      <c r="AP98">
        <v>22.45112363636364</v>
      </c>
      <c r="AQ98">
        <v>-4.281744646425475E-06</v>
      </c>
      <c r="AR98">
        <v>120.8464226283581</v>
      </c>
      <c r="AS98">
        <v>4</v>
      </c>
      <c r="AT98">
        <v>1</v>
      </c>
      <c r="AU98">
        <f>IF(AS98*$H$13&gt;=AW98,1.0,(AW98/(AW98-AS98*$H$13)))</f>
        <v>0</v>
      </c>
      <c r="AV98">
        <f>(AU98-1)*100</f>
        <v>0</v>
      </c>
      <c r="AW98">
        <f>MAX(0,($B$13+$C$13*EF98)/(1+$D$13*EF98)*DY98/(EA98+273)*$E$13)</f>
        <v>0</v>
      </c>
      <c r="AX98" t="s">
        <v>437</v>
      </c>
      <c r="AY98" t="s">
        <v>437</v>
      </c>
      <c r="AZ98">
        <v>0</v>
      </c>
      <c r="BA98">
        <v>0</v>
      </c>
      <c r="BB98">
        <f>1-AZ98/BA98</f>
        <v>0</v>
      </c>
      <c r="BC98">
        <v>0</v>
      </c>
      <c r="BD98" t="s">
        <v>437</v>
      </c>
      <c r="BE98" t="s">
        <v>437</v>
      </c>
      <c r="BF98">
        <v>0</v>
      </c>
      <c r="BG98">
        <v>0</v>
      </c>
      <c r="BH98">
        <f>1-BF98/BG98</f>
        <v>0</v>
      </c>
      <c r="BI98">
        <v>0.5</v>
      </c>
      <c r="BJ98">
        <f>DI98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437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DH98">
        <f>$B$11*EG98+$C$11*EH98+$F$11*ES98*(1-EV98)</f>
        <v>0</v>
      </c>
      <c r="DI98">
        <f>DH98*DJ98</f>
        <v>0</v>
      </c>
      <c r="DJ98">
        <f>($B$11*$D$9+$C$11*$D$9+$F$11*((FF98+EX98)/MAX(FF98+EX98+FG98, 0.1)*$I$9+FG98/MAX(FF98+EX98+FG98, 0.1)*$J$9))/($B$11+$C$11+$F$11)</f>
        <v>0</v>
      </c>
      <c r="DK98">
        <f>($B$11*$K$9+$C$11*$K$9+$F$11*((FF98+EX98)/MAX(FF98+EX98+FG98, 0.1)*$P$9+FG98/MAX(FF98+EX98+FG98, 0.1)*$Q$9))/($B$11+$C$11+$F$11)</f>
        <v>0</v>
      </c>
      <c r="DL98">
        <v>1.91</v>
      </c>
      <c r="DM98">
        <v>0.5</v>
      </c>
      <c r="DN98" t="s">
        <v>438</v>
      </c>
      <c r="DO98">
        <v>2</v>
      </c>
      <c r="DP98" t="b">
        <v>1</v>
      </c>
      <c r="DQ98">
        <v>1759247304.214286</v>
      </c>
      <c r="DR98">
        <v>1295.601428571429</v>
      </c>
      <c r="DS98">
        <v>1327.164642857143</v>
      </c>
      <c r="DT98">
        <v>22.45660357142857</v>
      </c>
      <c r="DU98">
        <v>21.760275</v>
      </c>
      <c r="DV98">
        <v>1294.402142857143</v>
      </c>
      <c r="DW98">
        <v>22.24645714285714</v>
      </c>
      <c r="DX98">
        <v>500.02775</v>
      </c>
      <c r="DY98">
        <v>90.92706785714287</v>
      </c>
      <c r="DZ98">
        <v>0.05347539285714285</v>
      </c>
      <c r="EA98">
        <v>29.24678571428571</v>
      </c>
      <c r="EB98">
        <v>29.9791</v>
      </c>
      <c r="EC98">
        <v>999.9000000000002</v>
      </c>
      <c r="ED98">
        <v>0</v>
      </c>
      <c r="EE98">
        <v>0</v>
      </c>
      <c r="EF98">
        <v>10014.50821428572</v>
      </c>
      <c r="EG98">
        <v>0</v>
      </c>
      <c r="EH98">
        <v>12.62503214285715</v>
      </c>
      <c r="EI98">
        <v>-31.56308571428571</v>
      </c>
      <c r="EJ98">
        <v>1325.363571428572</v>
      </c>
      <c r="EK98">
        <v>1356.685</v>
      </c>
      <c r="EL98">
        <v>0.6963275357142856</v>
      </c>
      <c r="EM98">
        <v>1327.164642857143</v>
      </c>
      <c r="EN98">
        <v>21.760275</v>
      </c>
      <c r="EO98">
        <v>2.041912142857143</v>
      </c>
      <c r="EP98">
        <v>1.978597142857142</v>
      </c>
      <c r="EQ98">
        <v>17.77313928571428</v>
      </c>
      <c r="ER98">
        <v>17.2741</v>
      </c>
      <c r="ES98">
        <v>1999.996071428572</v>
      </c>
      <c r="ET98">
        <v>0.9799996785714286</v>
      </c>
      <c r="EU98">
        <v>0.02000005</v>
      </c>
      <c r="EV98">
        <v>0</v>
      </c>
      <c r="EW98">
        <v>204.4514285714286</v>
      </c>
      <c r="EX98">
        <v>5.000560000000001</v>
      </c>
      <c r="EY98">
        <v>4274.799642857143</v>
      </c>
      <c r="EZ98">
        <v>17294.85</v>
      </c>
      <c r="FA98">
        <v>42.06199999999999</v>
      </c>
      <c r="FB98">
        <v>42.31874999999999</v>
      </c>
      <c r="FC98">
        <v>41.875</v>
      </c>
      <c r="FD98">
        <v>41.31199999999999</v>
      </c>
      <c r="FE98">
        <v>42.68699999999998</v>
      </c>
      <c r="FF98">
        <v>1955.096071428572</v>
      </c>
      <c r="FG98">
        <v>39.9</v>
      </c>
      <c r="FH98">
        <v>0</v>
      </c>
      <c r="FI98">
        <v>1759247326</v>
      </c>
      <c r="FJ98">
        <v>0</v>
      </c>
      <c r="FK98">
        <v>204.4562307692308</v>
      </c>
      <c r="FL98">
        <v>0.4562051309925426</v>
      </c>
      <c r="FM98">
        <v>-14.50666666598168</v>
      </c>
      <c r="FN98">
        <v>4274.80923076923</v>
      </c>
      <c r="FO98">
        <v>15</v>
      </c>
      <c r="FP98">
        <v>0</v>
      </c>
      <c r="FQ98" t="s">
        <v>439</v>
      </c>
      <c r="FR98">
        <v>1747148579.5</v>
      </c>
      <c r="FS98">
        <v>1747148584.5</v>
      </c>
      <c r="FT98">
        <v>0</v>
      </c>
      <c r="FU98">
        <v>0.162</v>
      </c>
      <c r="FV98">
        <v>-0.001</v>
      </c>
      <c r="FW98">
        <v>0.139</v>
      </c>
      <c r="FX98">
        <v>0.058</v>
      </c>
      <c r="FY98">
        <v>420</v>
      </c>
      <c r="FZ98">
        <v>16</v>
      </c>
      <c r="GA98">
        <v>0.19</v>
      </c>
      <c r="GB98">
        <v>0.02</v>
      </c>
      <c r="GC98">
        <v>-31.5942625</v>
      </c>
      <c r="GD98">
        <v>0.328184240150092</v>
      </c>
      <c r="GE98">
        <v>0.1116040404454518</v>
      </c>
      <c r="GF98">
        <v>1</v>
      </c>
      <c r="GG98">
        <v>204.4629117647059</v>
      </c>
      <c r="GH98">
        <v>0.06650878697278778</v>
      </c>
      <c r="GI98">
        <v>0.2092866550433594</v>
      </c>
      <c r="GJ98">
        <v>1</v>
      </c>
      <c r="GK98">
        <v>0.69884335</v>
      </c>
      <c r="GL98">
        <v>-0.06219399624765557</v>
      </c>
      <c r="GM98">
        <v>0.006149164225933468</v>
      </c>
      <c r="GN98">
        <v>1</v>
      </c>
      <c r="GO98">
        <v>3</v>
      </c>
      <c r="GP98">
        <v>3</v>
      </c>
      <c r="GQ98" t="s">
        <v>440</v>
      </c>
      <c r="GR98">
        <v>3.12738</v>
      </c>
      <c r="GS98">
        <v>2.73094</v>
      </c>
      <c r="GT98">
        <v>0.186511</v>
      </c>
      <c r="GU98">
        <v>0.190556</v>
      </c>
      <c r="GV98">
        <v>0.102441</v>
      </c>
      <c r="GW98">
        <v>0.100777</v>
      </c>
      <c r="GX98">
        <v>24343</v>
      </c>
      <c r="GY98">
        <v>23522.3</v>
      </c>
      <c r="GZ98">
        <v>30470.2</v>
      </c>
      <c r="HA98">
        <v>29319.5</v>
      </c>
      <c r="HB98">
        <v>37753.8</v>
      </c>
      <c r="HC98">
        <v>34688.5</v>
      </c>
      <c r="HD98">
        <v>46614.2</v>
      </c>
      <c r="HE98">
        <v>43557.5</v>
      </c>
      <c r="HF98">
        <v>1.81387</v>
      </c>
      <c r="HG98">
        <v>1.8371</v>
      </c>
      <c r="HH98">
        <v>0.106025</v>
      </c>
      <c r="HI98">
        <v>0</v>
      </c>
      <c r="HJ98">
        <v>28.2479</v>
      </c>
      <c r="HK98">
        <v>999.9</v>
      </c>
      <c r="HL98">
        <v>56.4</v>
      </c>
      <c r="HM98">
        <v>30.6</v>
      </c>
      <c r="HN98">
        <v>27.352</v>
      </c>
      <c r="HO98">
        <v>62.9774</v>
      </c>
      <c r="HP98">
        <v>16.883</v>
      </c>
      <c r="HQ98">
        <v>1</v>
      </c>
      <c r="HR98">
        <v>0.201288</v>
      </c>
      <c r="HS98">
        <v>0.1897</v>
      </c>
      <c r="HT98">
        <v>20.2006</v>
      </c>
      <c r="HU98">
        <v>5.22837</v>
      </c>
      <c r="HV98">
        <v>11.974</v>
      </c>
      <c r="HW98">
        <v>4.9697</v>
      </c>
      <c r="HX98">
        <v>3.28945</v>
      </c>
      <c r="HY98">
        <v>9999</v>
      </c>
      <c r="HZ98">
        <v>9999</v>
      </c>
      <c r="IA98">
        <v>9999</v>
      </c>
      <c r="IB98">
        <v>17.6</v>
      </c>
      <c r="IC98">
        <v>4.97289</v>
      </c>
      <c r="ID98">
        <v>1.87724</v>
      </c>
      <c r="IE98">
        <v>1.87531</v>
      </c>
      <c r="IF98">
        <v>1.87811</v>
      </c>
      <c r="IG98">
        <v>1.87484</v>
      </c>
      <c r="IH98">
        <v>1.87842</v>
      </c>
      <c r="II98">
        <v>1.87549</v>
      </c>
      <c r="IJ98">
        <v>1.87668</v>
      </c>
      <c r="IK98">
        <v>0</v>
      </c>
      <c r="IL98">
        <v>0</v>
      </c>
      <c r="IM98">
        <v>0</v>
      </c>
      <c r="IN98">
        <v>0</v>
      </c>
      <c r="IO98" t="s">
        <v>441</v>
      </c>
      <c r="IP98" t="s">
        <v>442</v>
      </c>
      <c r="IQ98" t="s">
        <v>443</v>
      </c>
      <c r="IR98" t="s">
        <v>443</v>
      </c>
      <c r="IS98" t="s">
        <v>443</v>
      </c>
      <c r="IT98" t="s">
        <v>443</v>
      </c>
      <c r="IU98">
        <v>0</v>
      </c>
      <c r="IV98">
        <v>100</v>
      </c>
      <c r="IW98">
        <v>100</v>
      </c>
      <c r="IX98">
        <v>1.22</v>
      </c>
      <c r="IY98">
        <v>0.2101</v>
      </c>
      <c r="IZ98">
        <v>-0.1222274518627452</v>
      </c>
      <c r="JA98">
        <v>0.001328938755811441</v>
      </c>
      <c r="JB98">
        <v>-5.633165956792918E-07</v>
      </c>
      <c r="JC98">
        <v>2.510553891376428E-10</v>
      </c>
      <c r="JD98">
        <v>-0.04678033270444259</v>
      </c>
      <c r="JE98">
        <v>-0.0009625096320519332</v>
      </c>
      <c r="JF98">
        <v>0.0006953178313022573</v>
      </c>
      <c r="JG98">
        <v>-5.973937232829655E-06</v>
      </c>
      <c r="JH98">
        <v>1</v>
      </c>
      <c r="JI98">
        <v>2112</v>
      </c>
      <c r="JJ98">
        <v>1</v>
      </c>
      <c r="JK98">
        <v>26</v>
      </c>
      <c r="JL98">
        <v>201645.5</v>
      </c>
      <c r="JM98">
        <v>201645.5</v>
      </c>
      <c r="JN98">
        <v>2.82959</v>
      </c>
      <c r="JO98">
        <v>2.51953</v>
      </c>
      <c r="JP98">
        <v>1.39893</v>
      </c>
      <c r="JQ98">
        <v>2.33276</v>
      </c>
      <c r="JR98">
        <v>1.44897</v>
      </c>
      <c r="JS98">
        <v>2.59888</v>
      </c>
      <c r="JT98">
        <v>37.0509</v>
      </c>
      <c r="JU98">
        <v>23.9999</v>
      </c>
      <c r="JV98">
        <v>18</v>
      </c>
      <c r="JW98">
        <v>477.428</v>
      </c>
      <c r="JX98">
        <v>461.782</v>
      </c>
      <c r="JY98">
        <v>27.1902</v>
      </c>
      <c r="JZ98">
        <v>29.8046</v>
      </c>
      <c r="KA98">
        <v>30</v>
      </c>
      <c r="KB98">
        <v>29.4927</v>
      </c>
      <c r="KC98">
        <v>29.5541</v>
      </c>
      <c r="KD98">
        <v>56.6425</v>
      </c>
      <c r="KE98">
        <v>29.5158</v>
      </c>
      <c r="KF98">
        <v>63.7164</v>
      </c>
      <c r="KG98">
        <v>27.2088</v>
      </c>
      <c r="KH98">
        <v>1376.07</v>
      </c>
      <c r="KI98">
        <v>21.7846</v>
      </c>
      <c r="KJ98">
        <v>100.735</v>
      </c>
      <c r="KK98">
        <v>100.199</v>
      </c>
    </row>
    <row r="99" spans="1:297">
      <c r="A99">
        <v>83</v>
      </c>
      <c r="B99">
        <v>1759247317</v>
      </c>
      <c r="C99">
        <v>501.4000000953674</v>
      </c>
      <c r="D99" t="s">
        <v>609</v>
      </c>
      <c r="E99" t="s">
        <v>610</v>
      </c>
      <c r="F99">
        <v>5</v>
      </c>
      <c r="G99" t="s">
        <v>435</v>
      </c>
      <c r="H99" t="s">
        <v>436</v>
      </c>
      <c r="I99">
        <v>1759247309.5</v>
      </c>
      <c r="J99">
        <f>(K99)/1000</f>
        <v>0</v>
      </c>
      <c r="K99">
        <f>IF(DP99, AN99, AH99)</f>
        <v>0</v>
      </c>
      <c r="L99">
        <f>IF(DP99, AI99, AG99)</f>
        <v>0</v>
      </c>
      <c r="M99">
        <f>DR99 - IF(AU99&gt;1, L99*DL99*100.0/(AW99), 0)</f>
        <v>0</v>
      </c>
      <c r="N99">
        <f>((T99-J99/2)*M99-L99)/(T99+J99/2)</f>
        <v>0</v>
      </c>
      <c r="O99">
        <f>N99*(DY99+DZ99)/1000.0</f>
        <v>0</v>
      </c>
      <c r="P99">
        <f>(DR99 - IF(AU99&gt;1, L99*DL99*100.0/(AW99), 0))*(DY99+DZ99)/1000.0</f>
        <v>0</v>
      </c>
      <c r="Q99">
        <f>2.0/((1/S99-1/R99)+SIGN(S99)*SQRT((1/S99-1/R99)*(1/S99-1/R99) + 4*DM99/((DM99+1)*(DM99+1))*(2*1/S99*1/R99-1/R99*1/R99)))</f>
        <v>0</v>
      </c>
      <c r="R99">
        <f>IF(LEFT(DN99,1)&lt;&gt;"0",IF(LEFT(DN99,1)="1",3.0,DO99),$D$5+$E$5*(EF99*DY99/($K$5*1000))+$F$5*(EF99*DY99/($K$5*1000))*MAX(MIN(DL99,$J$5),$I$5)*MAX(MIN(DL99,$J$5),$I$5)+$G$5*MAX(MIN(DL99,$J$5),$I$5)*(EF99*DY99/($K$5*1000))+$H$5*(EF99*DY99/($K$5*1000))*(EF99*DY99/($K$5*1000)))</f>
        <v>0</v>
      </c>
      <c r="S99">
        <f>J99*(1000-(1000*0.61365*exp(17.502*W99/(240.97+W99))/(DY99+DZ99)+DT99)/2)/(1000*0.61365*exp(17.502*W99/(240.97+W99))/(DY99+DZ99)-DT99)</f>
        <v>0</v>
      </c>
      <c r="T99">
        <f>1/((DM99+1)/(Q99/1.6)+1/(R99/1.37)) + DM99/((DM99+1)/(Q99/1.6) + DM99/(R99/1.37))</f>
        <v>0</v>
      </c>
      <c r="U99">
        <f>(DH99*DK99)</f>
        <v>0</v>
      </c>
      <c r="V99">
        <f>(EA99+(U99+2*0.95*5.67E-8*(((EA99+$B$7)+273)^4-(EA99+273)^4)-44100*J99)/(1.84*29.3*R99+8*0.95*5.67E-8*(EA99+273)^3))</f>
        <v>0</v>
      </c>
      <c r="W99">
        <f>($C$7*EB99+$D$7*EC99+$E$7*V99)</f>
        <v>0</v>
      </c>
      <c r="X99">
        <f>0.61365*exp(17.502*W99/(240.97+W99))</f>
        <v>0</v>
      </c>
      <c r="Y99">
        <f>(Z99/AA99*100)</f>
        <v>0</v>
      </c>
      <c r="Z99">
        <f>DT99*(DY99+DZ99)/1000</f>
        <v>0</v>
      </c>
      <c r="AA99">
        <f>0.61365*exp(17.502*EA99/(240.97+EA99))</f>
        <v>0</v>
      </c>
      <c r="AB99">
        <f>(X99-DT99*(DY99+DZ99)/1000)</f>
        <v>0</v>
      </c>
      <c r="AC99">
        <f>(-J99*44100)</f>
        <v>0</v>
      </c>
      <c r="AD99">
        <f>2*29.3*R99*0.92*(EA99-W99)</f>
        <v>0</v>
      </c>
      <c r="AE99">
        <f>2*0.95*5.67E-8*(((EA99+$B$7)+273)^4-(W99+273)^4)</f>
        <v>0</v>
      </c>
      <c r="AF99">
        <f>U99+AE99+AC99+AD99</f>
        <v>0</v>
      </c>
      <c r="AG99">
        <f>DX99*AU99*(DS99-DR99*(1000-AU99*DU99)/(1000-AU99*DT99))/(100*DL99)</f>
        <v>0</v>
      </c>
      <c r="AH99">
        <f>1000*DX99*AU99*(DT99-DU99)/(100*DL99*(1000-AU99*DT99))</f>
        <v>0</v>
      </c>
      <c r="AI99">
        <f>(AJ99 - AK99 - DY99*1E3/(8.314*(EA99+273.15)) * AM99/DX99 * AL99) * DX99/(100*DL99) * (1000 - DU99)/1000</f>
        <v>0</v>
      </c>
      <c r="AJ99">
        <v>1390.076925975374</v>
      </c>
      <c r="AK99">
        <v>1367.369090909091</v>
      </c>
      <c r="AL99">
        <v>3.43841460869927</v>
      </c>
      <c r="AM99">
        <v>65.49916496234485</v>
      </c>
      <c r="AN99">
        <f>(AP99 - AO99 + DY99*1E3/(8.314*(EA99+273.15)) * AR99/DX99 * AQ99) * DX99/(100*DL99) * 1000/(1000 - AP99)</f>
        <v>0</v>
      </c>
      <c r="AO99">
        <v>21.75962302484382</v>
      </c>
      <c r="AP99">
        <v>22.44867333333333</v>
      </c>
      <c r="AQ99">
        <v>-7.000647410193569E-06</v>
      </c>
      <c r="AR99">
        <v>120.8464226283581</v>
      </c>
      <c r="AS99">
        <v>4</v>
      </c>
      <c r="AT99">
        <v>1</v>
      </c>
      <c r="AU99">
        <f>IF(AS99*$H$13&gt;=AW99,1.0,(AW99/(AW99-AS99*$H$13)))</f>
        <v>0</v>
      </c>
      <c r="AV99">
        <f>(AU99-1)*100</f>
        <v>0</v>
      </c>
      <c r="AW99">
        <f>MAX(0,($B$13+$C$13*EF99)/(1+$D$13*EF99)*DY99/(EA99+273)*$E$13)</f>
        <v>0</v>
      </c>
      <c r="AX99" t="s">
        <v>437</v>
      </c>
      <c r="AY99" t="s">
        <v>437</v>
      </c>
      <c r="AZ99">
        <v>0</v>
      </c>
      <c r="BA99">
        <v>0</v>
      </c>
      <c r="BB99">
        <f>1-AZ99/BA99</f>
        <v>0</v>
      </c>
      <c r="BC99">
        <v>0</v>
      </c>
      <c r="BD99" t="s">
        <v>437</v>
      </c>
      <c r="BE99" t="s">
        <v>437</v>
      </c>
      <c r="BF99">
        <v>0</v>
      </c>
      <c r="BG99">
        <v>0</v>
      </c>
      <c r="BH99">
        <f>1-BF99/BG99</f>
        <v>0</v>
      </c>
      <c r="BI99">
        <v>0.5</v>
      </c>
      <c r="BJ99">
        <f>DI99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437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DH99">
        <f>$B$11*EG99+$C$11*EH99+$F$11*ES99*(1-EV99)</f>
        <v>0</v>
      </c>
      <c r="DI99">
        <f>DH99*DJ99</f>
        <v>0</v>
      </c>
      <c r="DJ99">
        <f>($B$11*$D$9+$C$11*$D$9+$F$11*((FF99+EX99)/MAX(FF99+EX99+FG99, 0.1)*$I$9+FG99/MAX(FF99+EX99+FG99, 0.1)*$J$9))/($B$11+$C$11+$F$11)</f>
        <v>0</v>
      </c>
      <c r="DK99">
        <f>($B$11*$K$9+$C$11*$K$9+$F$11*((FF99+EX99)/MAX(FF99+EX99+FG99, 0.1)*$P$9+FG99/MAX(FF99+EX99+FG99, 0.1)*$Q$9))/($B$11+$C$11+$F$11)</f>
        <v>0</v>
      </c>
      <c r="DL99">
        <v>1.91</v>
      </c>
      <c r="DM99">
        <v>0.5</v>
      </c>
      <c r="DN99" t="s">
        <v>438</v>
      </c>
      <c r="DO99">
        <v>2</v>
      </c>
      <c r="DP99" t="b">
        <v>1</v>
      </c>
      <c r="DQ99">
        <v>1759247309.5</v>
      </c>
      <c r="DR99">
        <v>1313.262592592592</v>
      </c>
      <c r="DS99">
        <v>1344.896296296296</v>
      </c>
      <c r="DT99">
        <v>22.45247777777777</v>
      </c>
      <c r="DU99">
        <v>21.7602962962963</v>
      </c>
      <c r="DV99">
        <v>1312.043703703703</v>
      </c>
      <c r="DW99">
        <v>22.24241851851852</v>
      </c>
      <c r="DX99">
        <v>500.0224814814815</v>
      </c>
      <c r="DY99">
        <v>90.92537777777778</v>
      </c>
      <c r="DZ99">
        <v>0.05329445555555557</v>
      </c>
      <c r="EA99">
        <v>29.24812222222222</v>
      </c>
      <c r="EB99">
        <v>29.97738888888889</v>
      </c>
      <c r="EC99">
        <v>999.9000000000001</v>
      </c>
      <c r="ED99">
        <v>0</v>
      </c>
      <c r="EE99">
        <v>0</v>
      </c>
      <c r="EF99">
        <v>10001.75777777778</v>
      </c>
      <c r="EG99">
        <v>0</v>
      </c>
      <c r="EH99">
        <v>12.49462222222222</v>
      </c>
      <c r="EI99">
        <v>-31.63340740740741</v>
      </c>
      <c r="EJ99">
        <v>1343.425185185185</v>
      </c>
      <c r="EK99">
        <v>1374.811481481481</v>
      </c>
      <c r="EL99">
        <v>0.6921865185185183</v>
      </c>
      <c r="EM99">
        <v>1344.896296296296</v>
      </c>
      <c r="EN99">
        <v>21.7602962962963</v>
      </c>
      <c r="EO99">
        <v>2.041499259259259</v>
      </c>
      <c r="EP99">
        <v>1.978562222222222</v>
      </c>
      <c r="EQ99">
        <v>17.76992962962963</v>
      </c>
      <c r="ER99">
        <v>17.27381111111111</v>
      </c>
      <c r="ES99">
        <v>1999.999629629629</v>
      </c>
      <c r="ET99">
        <v>0.9799997037037036</v>
      </c>
      <c r="EU99">
        <v>0.02000002962962963</v>
      </c>
      <c r="EV99">
        <v>0</v>
      </c>
      <c r="EW99">
        <v>204.4311111111111</v>
      </c>
      <c r="EX99">
        <v>5.000560000000001</v>
      </c>
      <c r="EY99">
        <v>4273.685185185185</v>
      </c>
      <c r="EZ99">
        <v>17294.88148148148</v>
      </c>
      <c r="FA99">
        <v>41.92551851851851</v>
      </c>
      <c r="FB99">
        <v>42.31666666666666</v>
      </c>
      <c r="FC99">
        <v>41.84244444444443</v>
      </c>
      <c r="FD99">
        <v>41.30518518518519</v>
      </c>
      <c r="FE99">
        <v>42.70788888888887</v>
      </c>
      <c r="FF99">
        <v>1955.09962962963</v>
      </c>
      <c r="FG99">
        <v>39.9</v>
      </c>
      <c r="FH99">
        <v>0</v>
      </c>
      <c r="FI99">
        <v>1759247330.8</v>
      </c>
      <c r="FJ99">
        <v>0</v>
      </c>
      <c r="FK99">
        <v>204.4186153846154</v>
      </c>
      <c r="FL99">
        <v>-0.7806495602135985</v>
      </c>
      <c r="FM99">
        <v>-14.68410262405646</v>
      </c>
      <c r="FN99">
        <v>4273.762692307693</v>
      </c>
      <c r="FO99">
        <v>15</v>
      </c>
      <c r="FP99">
        <v>0</v>
      </c>
      <c r="FQ99" t="s">
        <v>439</v>
      </c>
      <c r="FR99">
        <v>1747148579.5</v>
      </c>
      <c r="FS99">
        <v>1747148584.5</v>
      </c>
      <c r="FT99">
        <v>0</v>
      </c>
      <c r="FU99">
        <v>0.162</v>
      </c>
      <c r="FV99">
        <v>-0.001</v>
      </c>
      <c r="FW99">
        <v>0.139</v>
      </c>
      <c r="FX99">
        <v>0.058</v>
      </c>
      <c r="FY99">
        <v>420</v>
      </c>
      <c r="FZ99">
        <v>16</v>
      </c>
      <c r="GA99">
        <v>0.19</v>
      </c>
      <c r="GB99">
        <v>0.02</v>
      </c>
      <c r="GC99">
        <v>-31.6096325</v>
      </c>
      <c r="GD99">
        <v>-0.8605384615383939</v>
      </c>
      <c r="GE99">
        <v>0.1308420830381039</v>
      </c>
      <c r="GF99">
        <v>0</v>
      </c>
      <c r="GG99">
        <v>204.447</v>
      </c>
      <c r="GH99">
        <v>-0.3321313941606858</v>
      </c>
      <c r="GI99">
        <v>0.2156252195224789</v>
      </c>
      <c r="GJ99">
        <v>1</v>
      </c>
      <c r="GK99">
        <v>0.695519875</v>
      </c>
      <c r="GL99">
        <v>-0.05267640900563012</v>
      </c>
      <c r="GM99">
        <v>0.005336135409580139</v>
      </c>
      <c r="GN99">
        <v>1</v>
      </c>
      <c r="GO99">
        <v>2</v>
      </c>
      <c r="GP99">
        <v>3</v>
      </c>
      <c r="GQ99" t="s">
        <v>446</v>
      </c>
      <c r="GR99">
        <v>3.12714</v>
      </c>
      <c r="GS99">
        <v>2.73092</v>
      </c>
      <c r="GT99">
        <v>0.187947</v>
      </c>
      <c r="GU99">
        <v>0.19196</v>
      </c>
      <c r="GV99">
        <v>0.102434</v>
      </c>
      <c r="GW99">
        <v>0.100775</v>
      </c>
      <c r="GX99">
        <v>24299.2</v>
      </c>
      <c r="GY99">
        <v>23481.5</v>
      </c>
      <c r="GZ99">
        <v>30469.1</v>
      </c>
      <c r="HA99">
        <v>29319.6</v>
      </c>
      <c r="HB99">
        <v>37753.1</v>
      </c>
      <c r="HC99">
        <v>34688.7</v>
      </c>
      <c r="HD99">
        <v>46612.8</v>
      </c>
      <c r="HE99">
        <v>43557.6</v>
      </c>
      <c r="HF99">
        <v>1.81375</v>
      </c>
      <c r="HG99">
        <v>1.83748</v>
      </c>
      <c r="HH99">
        <v>0.106581</v>
      </c>
      <c r="HI99">
        <v>0</v>
      </c>
      <c r="HJ99">
        <v>28.2436</v>
      </c>
      <c r="HK99">
        <v>999.9</v>
      </c>
      <c r="HL99">
        <v>56.4</v>
      </c>
      <c r="HM99">
        <v>30.6</v>
      </c>
      <c r="HN99">
        <v>27.3495</v>
      </c>
      <c r="HO99">
        <v>62.7174</v>
      </c>
      <c r="HP99">
        <v>16.899</v>
      </c>
      <c r="HQ99">
        <v>1</v>
      </c>
      <c r="HR99">
        <v>0.201207</v>
      </c>
      <c r="HS99">
        <v>0.162143</v>
      </c>
      <c r="HT99">
        <v>20.2009</v>
      </c>
      <c r="HU99">
        <v>5.22927</v>
      </c>
      <c r="HV99">
        <v>11.974</v>
      </c>
      <c r="HW99">
        <v>4.9702</v>
      </c>
      <c r="HX99">
        <v>3.28968</v>
      </c>
      <c r="HY99">
        <v>9999</v>
      </c>
      <c r="HZ99">
        <v>9999</v>
      </c>
      <c r="IA99">
        <v>9999</v>
      </c>
      <c r="IB99">
        <v>17.6</v>
      </c>
      <c r="IC99">
        <v>4.97286</v>
      </c>
      <c r="ID99">
        <v>1.87724</v>
      </c>
      <c r="IE99">
        <v>1.87531</v>
      </c>
      <c r="IF99">
        <v>1.87812</v>
      </c>
      <c r="IG99">
        <v>1.87485</v>
      </c>
      <c r="IH99">
        <v>1.87843</v>
      </c>
      <c r="II99">
        <v>1.87549</v>
      </c>
      <c r="IJ99">
        <v>1.87668</v>
      </c>
      <c r="IK99">
        <v>0</v>
      </c>
      <c r="IL99">
        <v>0</v>
      </c>
      <c r="IM99">
        <v>0</v>
      </c>
      <c r="IN99">
        <v>0</v>
      </c>
      <c r="IO99" t="s">
        <v>441</v>
      </c>
      <c r="IP99" t="s">
        <v>442</v>
      </c>
      <c r="IQ99" t="s">
        <v>443</v>
      </c>
      <c r="IR99" t="s">
        <v>443</v>
      </c>
      <c r="IS99" t="s">
        <v>443</v>
      </c>
      <c r="IT99" t="s">
        <v>443</v>
      </c>
      <c r="IU99">
        <v>0</v>
      </c>
      <c r="IV99">
        <v>100</v>
      </c>
      <c r="IW99">
        <v>100</v>
      </c>
      <c r="IX99">
        <v>1.24</v>
      </c>
      <c r="IY99">
        <v>0.21</v>
      </c>
      <c r="IZ99">
        <v>-0.1222274518627452</v>
      </c>
      <c r="JA99">
        <v>0.001328938755811441</v>
      </c>
      <c r="JB99">
        <v>-5.633165956792918E-07</v>
      </c>
      <c r="JC99">
        <v>2.510553891376428E-10</v>
      </c>
      <c r="JD99">
        <v>-0.04678033270444259</v>
      </c>
      <c r="JE99">
        <v>-0.0009625096320519332</v>
      </c>
      <c r="JF99">
        <v>0.0006953178313022573</v>
      </c>
      <c r="JG99">
        <v>-5.973937232829655E-06</v>
      </c>
      <c r="JH99">
        <v>1</v>
      </c>
      <c r="JI99">
        <v>2112</v>
      </c>
      <c r="JJ99">
        <v>1</v>
      </c>
      <c r="JK99">
        <v>26</v>
      </c>
      <c r="JL99">
        <v>201645.6</v>
      </c>
      <c r="JM99">
        <v>201645.5</v>
      </c>
      <c r="JN99">
        <v>2.86011</v>
      </c>
      <c r="JO99">
        <v>2.53052</v>
      </c>
      <c r="JP99">
        <v>1.39893</v>
      </c>
      <c r="JQ99">
        <v>2.33276</v>
      </c>
      <c r="JR99">
        <v>1.44897</v>
      </c>
      <c r="JS99">
        <v>2.53174</v>
      </c>
      <c r="JT99">
        <v>37.0509</v>
      </c>
      <c r="JU99">
        <v>23.9912</v>
      </c>
      <c r="JV99">
        <v>18</v>
      </c>
      <c r="JW99">
        <v>477.355</v>
      </c>
      <c r="JX99">
        <v>462.024</v>
      </c>
      <c r="JY99">
        <v>27.206</v>
      </c>
      <c r="JZ99">
        <v>29.8027</v>
      </c>
      <c r="KA99">
        <v>29.9999</v>
      </c>
      <c r="KB99">
        <v>29.4919</v>
      </c>
      <c r="KC99">
        <v>29.5541</v>
      </c>
      <c r="KD99">
        <v>57.2394</v>
      </c>
      <c r="KE99">
        <v>29.5158</v>
      </c>
      <c r="KF99">
        <v>63.7164</v>
      </c>
      <c r="KG99">
        <v>27.2242</v>
      </c>
      <c r="KH99">
        <v>1389.46</v>
      </c>
      <c r="KI99">
        <v>21.7958</v>
      </c>
      <c r="KJ99">
        <v>100.732</v>
      </c>
      <c r="KK99">
        <v>100.199</v>
      </c>
    </row>
    <row r="100" spans="1:297">
      <c r="A100">
        <v>84</v>
      </c>
      <c r="B100">
        <v>1759247322</v>
      </c>
      <c r="C100">
        <v>506.4000000953674</v>
      </c>
      <c r="D100" t="s">
        <v>611</v>
      </c>
      <c r="E100" t="s">
        <v>612</v>
      </c>
      <c r="F100">
        <v>5</v>
      </c>
      <c r="G100" t="s">
        <v>435</v>
      </c>
      <c r="H100" t="s">
        <v>436</v>
      </c>
      <c r="I100">
        <v>1759247314.214286</v>
      </c>
      <c r="J100">
        <f>(K100)/1000</f>
        <v>0</v>
      </c>
      <c r="K100">
        <f>IF(DP100, AN100, AH100)</f>
        <v>0</v>
      </c>
      <c r="L100">
        <f>IF(DP100, AI100, AG100)</f>
        <v>0</v>
      </c>
      <c r="M100">
        <f>DR100 - IF(AU100&gt;1, L100*DL100*100.0/(AW100), 0)</f>
        <v>0</v>
      </c>
      <c r="N100">
        <f>((T100-J100/2)*M100-L100)/(T100+J100/2)</f>
        <v>0</v>
      </c>
      <c r="O100">
        <f>N100*(DY100+DZ100)/1000.0</f>
        <v>0</v>
      </c>
      <c r="P100">
        <f>(DR100 - IF(AU100&gt;1, L100*DL100*100.0/(AW100), 0))*(DY100+DZ100)/1000.0</f>
        <v>0</v>
      </c>
      <c r="Q100">
        <f>2.0/((1/S100-1/R100)+SIGN(S100)*SQRT((1/S100-1/R100)*(1/S100-1/R100) + 4*DM100/((DM100+1)*(DM100+1))*(2*1/S100*1/R100-1/R100*1/R100)))</f>
        <v>0</v>
      </c>
      <c r="R100">
        <f>IF(LEFT(DN100,1)&lt;&gt;"0",IF(LEFT(DN100,1)="1",3.0,DO100),$D$5+$E$5*(EF100*DY100/($K$5*1000))+$F$5*(EF100*DY100/($K$5*1000))*MAX(MIN(DL100,$J$5),$I$5)*MAX(MIN(DL100,$J$5),$I$5)+$G$5*MAX(MIN(DL100,$J$5),$I$5)*(EF100*DY100/($K$5*1000))+$H$5*(EF100*DY100/($K$5*1000))*(EF100*DY100/($K$5*1000)))</f>
        <v>0</v>
      </c>
      <c r="S100">
        <f>J100*(1000-(1000*0.61365*exp(17.502*W100/(240.97+W100))/(DY100+DZ100)+DT100)/2)/(1000*0.61365*exp(17.502*W100/(240.97+W100))/(DY100+DZ100)-DT100)</f>
        <v>0</v>
      </c>
      <c r="T100">
        <f>1/((DM100+1)/(Q100/1.6)+1/(R100/1.37)) + DM100/((DM100+1)/(Q100/1.6) + DM100/(R100/1.37))</f>
        <v>0</v>
      </c>
      <c r="U100">
        <f>(DH100*DK100)</f>
        <v>0</v>
      </c>
      <c r="V100">
        <f>(EA100+(U100+2*0.95*5.67E-8*(((EA100+$B$7)+273)^4-(EA100+273)^4)-44100*J100)/(1.84*29.3*R100+8*0.95*5.67E-8*(EA100+273)^3))</f>
        <v>0</v>
      </c>
      <c r="W100">
        <f>($C$7*EB100+$D$7*EC100+$E$7*V100)</f>
        <v>0</v>
      </c>
      <c r="X100">
        <f>0.61365*exp(17.502*W100/(240.97+W100))</f>
        <v>0</v>
      </c>
      <c r="Y100">
        <f>(Z100/AA100*100)</f>
        <v>0</v>
      </c>
      <c r="Z100">
        <f>DT100*(DY100+DZ100)/1000</f>
        <v>0</v>
      </c>
      <c r="AA100">
        <f>0.61365*exp(17.502*EA100/(240.97+EA100))</f>
        <v>0</v>
      </c>
      <c r="AB100">
        <f>(X100-DT100*(DY100+DZ100)/1000)</f>
        <v>0</v>
      </c>
      <c r="AC100">
        <f>(-J100*44100)</f>
        <v>0</v>
      </c>
      <c r="AD100">
        <f>2*29.3*R100*0.92*(EA100-W100)</f>
        <v>0</v>
      </c>
      <c r="AE100">
        <f>2*0.95*5.67E-8*(((EA100+$B$7)+273)^4-(W100+273)^4)</f>
        <v>0</v>
      </c>
      <c r="AF100">
        <f>U100+AE100+AC100+AD100</f>
        <v>0</v>
      </c>
      <c r="AG100">
        <f>DX100*AU100*(DS100-DR100*(1000-AU100*DU100)/(1000-AU100*DT100))/(100*DL100)</f>
        <v>0</v>
      </c>
      <c r="AH100">
        <f>1000*DX100*AU100*(DT100-DU100)/(100*DL100*(1000-AU100*DT100))</f>
        <v>0</v>
      </c>
      <c r="AI100">
        <f>(AJ100 - AK100 - DY100*1E3/(8.314*(EA100+273.15)) * AM100/DX100 * AL100) * DX100/(100*DL100) * (1000 - DU100)/1000</f>
        <v>0</v>
      </c>
      <c r="AJ100">
        <v>1407.009313223901</v>
      </c>
      <c r="AK100">
        <v>1384.43193939394</v>
      </c>
      <c r="AL100">
        <v>3.402852245286178</v>
      </c>
      <c r="AM100">
        <v>65.49916496234485</v>
      </c>
      <c r="AN100">
        <f>(AP100 - AO100 + DY100*1E3/(8.314*(EA100+273.15)) * AR100/DX100 * AQ100) * DX100/(100*DL100) * 1000/(1000 - AP100)</f>
        <v>0</v>
      </c>
      <c r="AO100">
        <v>21.75981981973706</v>
      </c>
      <c r="AP100">
        <v>22.44678121212121</v>
      </c>
      <c r="AQ100">
        <v>-2.459665506828535E-06</v>
      </c>
      <c r="AR100">
        <v>120.8464226283581</v>
      </c>
      <c r="AS100">
        <v>4</v>
      </c>
      <c r="AT100">
        <v>1</v>
      </c>
      <c r="AU100">
        <f>IF(AS100*$H$13&gt;=AW100,1.0,(AW100/(AW100-AS100*$H$13)))</f>
        <v>0</v>
      </c>
      <c r="AV100">
        <f>(AU100-1)*100</f>
        <v>0</v>
      </c>
      <c r="AW100">
        <f>MAX(0,($B$13+$C$13*EF100)/(1+$D$13*EF100)*DY100/(EA100+273)*$E$13)</f>
        <v>0</v>
      </c>
      <c r="AX100" t="s">
        <v>437</v>
      </c>
      <c r="AY100" t="s">
        <v>437</v>
      </c>
      <c r="AZ100">
        <v>0</v>
      </c>
      <c r="BA100">
        <v>0</v>
      </c>
      <c r="BB100">
        <f>1-AZ100/BA100</f>
        <v>0</v>
      </c>
      <c r="BC100">
        <v>0</v>
      </c>
      <c r="BD100" t="s">
        <v>437</v>
      </c>
      <c r="BE100" t="s">
        <v>437</v>
      </c>
      <c r="BF100">
        <v>0</v>
      </c>
      <c r="BG100">
        <v>0</v>
      </c>
      <c r="BH100">
        <f>1-BF100/BG100</f>
        <v>0</v>
      </c>
      <c r="BI100">
        <v>0.5</v>
      </c>
      <c r="BJ100">
        <f>DI100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437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DH100">
        <f>$B$11*EG100+$C$11*EH100+$F$11*ES100*(1-EV100)</f>
        <v>0</v>
      </c>
      <c r="DI100">
        <f>DH100*DJ100</f>
        <v>0</v>
      </c>
      <c r="DJ100">
        <f>($B$11*$D$9+$C$11*$D$9+$F$11*((FF100+EX100)/MAX(FF100+EX100+FG100, 0.1)*$I$9+FG100/MAX(FF100+EX100+FG100, 0.1)*$J$9))/($B$11+$C$11+$F$11)</f>
        <v>0</v>
      </c>
      <c r="DK100">
        <f>($B$11*$K$9+$C$11*$K$9+$F$11*((FF100+EX100)/MAX(FF100+EX100+FG100, 0.1)*$P$9+FG100/MAX(FF100+EX100+FG100, 0.1)*$Q$9))/($B$11+$C$11+$F$11)</f>
        <v>0</v>
      </c>
      <c r="DL100">
        <v>1.91</v>
      </c>
      <c r="DM100">
        <v>0.5</v>
      </c>
      <c r="DN100" t="s">
        <v>438</v>
      </c>
      <c r="DO100">
        <v>2</v>
      </c>
      <c r="DP100" t="b">
        <v>1</v>
      </c>
      <c r="DQ100">
        <v>1759247314.214286</v>
      </c>
      <c r="DR100">
        <v>1329.006071428571</v>
      </c>
      <c r="DS100">
        <v>1360.681071428571</v>
      </c>
      <c r="DT100">
        <v>22.44963928571428</v>
      </c>
      <c r="DU100">
        <v>21.76001785714286</v>
      </c>
      <c r="DV100">
        <v>1327.768928571428</v>
      </c>
      <c r="DW100">
        <v>22.23964285714286</v>
      </c>
      <c r="DX100">
        <v>500.0009642857143</v>
      </c>
      <c r="DY100">
        <v>90.92458214285716</v>
      </c>
      <c r="DZ100">
        <v>0.05327991785714286</v>
      </c>
      <c r="EA100">
        <v>29.25079642857142</v>
      </c>
      <c r="EB100">
        <v>29.97662857142857</v>
      </c>
      <c r="EC100">
        <v>999.9000000000002</v>
      </c>
      <c r="ED100">
        <v>0</v>
      </c>
      <c r="EE100">
        <v>0</v>
      </c>
      <c r="EF100">
        <v>9997.985714285713</v>
      </c>
      <c r="EG100">
        <v>0</v>
      </c>
      <c r="EH100">
        <v>12.25900714285714</v>
      </c>
      <c r="EI100">
        <v>-31.67401071428572</v>
      </c>
      <c r="EJ100">
        <v>1359.526428571429</v>
      </c>
      <c r="EK100">
        <v>1390.9475</v>
      </c>
      <c r="EL100">
        <v>0.689635392857143</v>
      </c>
      <c r="EM100">
        <v>1360.681071428571</v>
      </c>
      <c r="EN100">
        <v>21.76001785714286</v>
      </c>
      <c r="EO100">
        <v>2.041223928571429</v>
      </c>
      <c r="EP100">
        <v>1.978519642857143</v>
      </c>
      <c r="EQ100">
        <v>17.76778928571428</v>
      </c>
      <c r="ER100">
        <v>17.27346428571429</v>
      </c>
      <c r="ES100">
        <v>2000.003214285714</v>
      </c>
      <c r="ET100">
        <v>0.9799997142857142</v>
      </c>
      <c r="EU100">
        <v>0.02000004642857143</v>
      </c>
      <c r="EV100">
        <v>0</v>
      </c>
      <c r="EW100">
        <v>204.4095</v>
      </c>
      <c r="EX100">
        <v>5.000560000000001</v>
      </c>
      <c r="EY100">
        <v>4272.648928571429</v>
      </c>
      <c r="EZ100">
        <v>17294.90357142857</v>
      </c>
      <c r="FA100">
        <v>41.83671428571428</v>
      </c>
      <c r="FB100">
        <v>42.31649999999998</v>
      </c>
      <c r="FC100">
        <v>41.83010714285713</v>
      </c>
      <c r="FD100">
        <v>41.31217857142856</v>
      </c>
      <c r="FE100">
        <v>42.71610714285713</v>
      </c>
      <c r="FF100">
        <v>1955.103214285715</v>
      </c>
      <c r="FG100">
        <v>39.9</v>
      </c>
      <c r="FH100">
        <v>0</v>
      </c>
      <c r="FI100">
        <v>1759247336.2</v>
      </c>
      <c r="FJ100">
        <v>0</v>
      </c>
      <c r="FK100">
        <v>204.409</v>
      </c>
      <c r="FL100">
        <v>-0.9239230634620492</v>
      </c>
      <c r="FM100">
        <v>-12.02461542594242</v>
      </c>
      <c r="FN100">
        <v>4272.488</v>
      </c>
      <c r="FO100">
        <v>15</v>
      </c>
      <c r="FP100">
        <v>0</v>
      </c>
      <c r="FQ100" t="s">
        <v>439</v>
      </c>
      <c r="FR100">
        <v>1747148579.5</v>
      </c>
      <c r="FS100">
        <v>1747148584.5</v>
      </c>
      <c r="FT100">
        <v>0</v>
      </c>
      <c r="FU100">
        <v>0.162</v>
      </c>
      <c r="FV100">
        <v>-0.001</v>
      </c>
      <c r="FW100">
        <v>0.139</v>
      </c>
      <c r="FX100">
        <v>0.058</v>
      </c>
      <c r="FY100">
        <v>420</v>
      </c>
      <c r="FZ100">
        <v>16</v>
      </c>
      <c r="GA100">
        <v>0.19</v>
      </c>
      <c r="GB100">
        <v>0.02</v>
      </c>
      <c r="GC100">
        <v>-31.629255</v>
      </c>
      <c r="GD100">
        <v>-0.5964157598498616</v>
      </c>
      <c r="GE100">
        <v>0.1206544817858004</v>
      </c>
      <c r="GF100">
        <v>0</v>
      </c>
      <c r="GG100">
        <v>204.4190294117647</v>
      </c>
      <c r="GH100">
        <v>-0.3866004515081168</v>
      </c>
      <c r="GI100">
        <v>0.2182515393509653</v>
      </c>
      <c r="GJ100">
        <v>1</v>
      </c>
      <c r="GK100">
        <v>0.69105365</v>
      </c>
      <c r="GL100">
        <v>-0.03059407879925211</v>
      </c>
      <c r="GM100">
        <v>0.003091217491135156</v>
      </c>
      <c r="GN100">
        <v>1</v>
      </c>
      <c r="GO100">
        <v>2</v>
      </c>
      <c r="GP100">
        <v>3</v>
      </c>
      <c r="GQ100" t="s">
        <v>446</v>
      </c>
      <c r="GR100">
        <v>3.12702</v>
      </c>
      <c r="GS100">
        <v>2.7312</v>
      </c>
      <c r="GT100">
        <v>0.189358</v>
      </c>
      <c r="GU100">
        <v>0.193385</v>
      </c>
      <c r="GV100">
        <v>0.102429</v>
      </c>
      <c r="GW100">
        <v>0.100776</v>
      </c>
      <c r="GX100">
        <v>24256.6</v>
      </c>
      <c r="GY100">
        <v>23439.9</v>
      </c>
      <c r="GZ100">
        <v>30468.7</v>
      </c>
      <c r="HA100">
        <v>29319.5</v>
      </c>
      <c r="HB100">
        <v>37752.9</v>
      </c>
      <c r="HC100">
        <v>34688.5</v>
      </c>
      <c r="HD100">
        <v>46612.3</v>
      </c>
      <c r="HE100">
        <v>43557.4</v>
      </c>
      <c r="HF100">
        <v>1.8138</v>
      </c>
      <c r="HG100">
        <v>1.8374</v>
      </c>
      <c r="HH100">
        <v>0.106364</v>
      </c>
      <c r="HI100">
        <v>0</v>
      </c>
      <c r="HJ100">
        <v>28.2406</v>
      </c>
      <c r="HK100">
        <v>999.9</v>
      </c>
      <c r="HL100">
        <v>56.4</v>
      </c>
      <c r="HM100">
        <v>30.6</v>
      </c>
      <c r="HN100">
        <v>27.3525</v>
      </c>
      <c r="HO100">
        <v>62.9974</v>
      </c>
      <c r="HP100">
        <v>16.9551</v>
      </c>
      <c r="HQ100">
        <v>1</v>
      </c>
      <c r="HR100">
        <v>0.200579</v>
      </c>
      <c r="HS100">
        <v>0.161563</v>
      </c>
      <c r="HT100">
        <v>20.2009</v>
      </c>
      <c r="HU100">
        <v>5.22927</v>
      </c>
      <c r="HV100">
        <v>11.974</v>
      </c>
      <c r="HW100">
        <v>4.97025</v>
      </c>
      <c r="HX100">
        <v>3.28965</v>
      </c>
      <c r="HY100">
        <v>9999</v>
      </c>
      <c r="HZ100">
        <v>9999</v>
      </c>
      <c r="IA100">
        <v>9999</v>
      </c>
      <c r="IB100">
        <v>17.6</v>
      </c>
      <c r="IC100">
        <v>4.97287</v>
      </c>
      <c r="ID100">
        <v>1.87725</v>
      </c>
      <c r="IE100">
        <v>1.87531</v>
      </c>
      <c r="IF100">
        <v>1.8781</v>
      </c>
      <c r="IG100">
        <v>1.87485</v>
      </c>
      <c r="IH100">
        <v>1.87843</v>
      </c>
      <c r="II100">
        <v>1.87549</v>
      </c>
      <c r="IJ100">
        <v>1.87668</v>
      </c>
      <c r="IK100">
        <v>0</v>
      </c>
      <c r="IL100">
        <v>0</v>
      </c>
      <c r="IM100">
        <v>0</v>
      </c>
      <c r="IN100">
        <v>0</v>
      </c>
      <c r="IO100" t="s">
        <v>441</v>
      </c>
      <c r="IP100" t="s">
        <v>442</v>
      </c>
      <c r="IQ100" t="s">
        <v>443</v>
      </c>
      <c r="IR100" t="s">
        <v>443</v>
      </c>
      <c r="IS100" t="s">
        <v>443</v>
      </c>
      <c r="IT100" t="s">
        <v>443</v>
      </c>
      <c r="IU100">
        <v>0</v>
      </c>
      <c r="IV100">
        <v>100</v>
      </c>
      <c r="IW100">
        <v>100</v>
      </c>
      <c r="IX100">
        <v>1.27</v>
      </c>
      <c r="IY100">
        <v>0.21</v>
      </c>
      <c r="IZ100">
        <v>-0.1222274518627452</v>
      </c>
      <c r="JA100">
        <v>0.001328938755811441</v>
      </c>
      <c r="JB100">
        <v>-5.633165956792918E-07</v>
      </c>
      <c r="JC100">
        <v>2.510553891376428E-10</v>
      </c>
      <c r="JD100">
        <v>-0.04678033270444259</v>
      </c>
      <c r="JE100">
        <v>-0.0009625096320519332</v>
      </c>
      <c r="JF100">
        <v>0.0006953178313022573</v>
      </c>
      <c r="JG100">
        <v>-5.973937232829655E-06</v>
      </c>
      <c r="JH100">
        <v>1</v>
      </c>
      <c r="JI100">
        <v>2112</v>
      </c>
      <c r="JJ100">
        <v>1</v>
      </c>
      <c r="JK100">
        <v>26</v>
      </c>
      <c r="JL100">
        <v>201645.7</v>
      </c>
      <c r="JM100">
        <v>201645.6</v>
      </c>
      <c r="JN100">
        <v>2.88452</v>
      </c>
      <c r="JO100">
        <v>2.5293</v>
      </c>
      <c r="JP100">
        <v>1.39893</v>
      </c>
      <c r="JQ100">
        <v>2.33154</v>
      </c>
      <c r="JR100">
        <v>1.44897</v>
      </c>
      <c r="JS100">
        <v>2.4707</v>
      </c>
      <c r="JT100">
        <v>37.0509</v>
      </c>
      <c r="JU100">
        <v>23.9912</v>
      </c>
      <c r="JV100">
        <v>18</v>
      </c>
      <c r="JW100">
        <v>477.371</v>
      </c>
      <c r="JX100">
        <v>461.962</v>
      </c>
      <c r="JY100">
        <v>27.2245</v>
      </c>
      <c r="JZ100">
        <v>29.8007</v>
      </c>
      <c r="KA100">
        <v>29.9998</v>
      </c>
      <c r="KB100">
        <v>29.4901</v>
      </c>
      <c r="KC100">
        <v>29.5522</v>
      </c>
      <c r="KD100">
        <v>57.7441</v>
      </c>
      <c r="KE100">
        <v>29.5158</v>
      </c>
      <c r="KF100">
        <v>63.7164</v>
      </c>
      <c r="KG100">
        <v>27.2408</v>
      </c>
      <c r="KH100">
        <v>1409.49</v>
      </c>
      <c r="KI100">
        <v>21.8053</v>
      </c>
      <c r="KJ100">
        <v>100.731</v>
      </c>
      <c r="KK100">
        <v>100.198</v>
      </c>
    </row>
    <row r="101" spans="1:297">
      <c r="A101">
        <v>85</v>
      </c>
      <c r="B101">
        <v>1759247327</v>
      </c>
      <c r="C101">
        <v>511.4000000953674</v>
      </c>
      <c r="D101" t="s">
        <v>613</v>
      </c>
      <c r="E101" t="s">
        <v>614</v>
      </c>
      <c r="F101">
        <v>5</v>
      </c>
      <c r="G101" t="s">
        <v>435</v>
      </c>
      <c r="H101" t="s">
        <v>436</v>
      </c>
      <c r="I101">
        <v>1759247319.5</v>
      </c>
      <c r="J101">
        <f>(K101)/1000</f>
        <v>0</v>
      </c>
      <c r="K101">
        <f>IF(DP101, AN101, AH101)</f>
        <v>0</v>
      </c>
      <c r="L101">
        <f>IF(DP101, AI101, AG101)</f>
        <v>0</v>
      </c>
      <c r="M101">
        <f>DR101 - IF(AU101&gt;1, L101*DL101*100.0/(AW101), 0)</f>
        <v>0</v>
      </c>
      <c r="N101">
        <f>((T101-J101/2)*M101-L101)/(T101+J101/2)</f>
        <v>0</v>
      </c>
      <c r="O101">
        <f>N101*(DY101+DZ101)/1000.0</f>
        <v>0</v>
      </c>
      <c r="P101">
        <f>(DR101 - IF(AU101&gt;1, L101*DL101*100.0/(AW101), 0))*(DY101+DZ101)/1000.0</f>
        <v>0</v>
      </c>
      <c r="Q101">
        <f>2.0/((1/S101-1/R101)+SIGN(S101)*SQRT((1/S101-1/R101)*(1/S101-1/R101) + 4*DM101/((DM101+1)*(DM101+1))*(2*1/S101*1/R101-1/R101*1/R101)))</f>
        <v>0</v>
      </c>
      <c r="R101">
        <f>IF(LEFT(DN101,1)&lt;&gt;"0",IF(LEFT(DN101,1)="1",3.0,DO101),$D$5+$E$5*(EF101*DY101/($K$5*1000))+$F$5*(EF101*DY101/($K$5*1000))*MAX(MIN(DL101,$J$5),$I$5)*MAX(MIN(DL101,$J$5),$I$5)+$G$5*MAX(MIN(DL101,$J$5),$I$5)*(EF101*DY101/($K$5*1000))+$H$5*(EF101*DY101/($K$5*1000))*(EF101*DY101/($K$5*1000)))</f>
        <v>0</v>
      </c>
      <c r="S101">
        <f>J101*(1000-(1000*0.61365*exp(17.502*W101/(240.97+W101))/(DY101+DZ101)+DT101)/2)/(1000*0.61365*exp(17.502*W101/(240.97+W101))/(DY101+DZ101)-DT101)</f>
        <v>0</v>
      </c>
      <c r="T101">
        <f>1/((DM101+1)/(Q101/1.6)+1/(R101/1.37)) + DM101/((DM101+1)/(Q101/1.6) + DM101/(R101/1.37))</f>
        <v>0</v>
      </c>
      <c r="U101">
        <f>(DH101*DK101)</f>
        <v>0</v>
      </c>
      <c r="V101">
        <f>(EA101+(U101+2*0.95*5.67E-8*(((EA101+$B$7)+273)^4-(EA101+273)^4)-44100*J101)/(1.84*29.3*R101+8*0.95*5.67E-8*(EA101+273)^3))</f>
        <v>0</v>
      </c>
      <c r="W101">
        <f>($C$7*EB101+$D$7*EC101+$E$7*V101)</f>
        <v>0</v>
      </c>
      <c r="X101">
        <f>0.61365*exp(17.502*W101/(240.97+W101))</f>
        <v>0</v>
      </c>
      <c r="Y101">
        <f>(Z101/AA101*100)</f>
        <v>0</v>
      </c>
      <c r="Z101">
        <f>DT101*(DY101+DZ101)/1000</f>
        <v>0</v>
      </c>
      <c r="AA101">
        <f>0.61365*exp(17.502*EA101/(240.97+EA101))</f>
        <v>0</v>
      </c>
      <c r="AB101">
        <f>(X101-DT101*(DY101+DZ101)/1000)</f>
        <v>0</v>
      </c>
      <c r="AC101">
        <f>(-J101*44100)</f>
        <v>0</v>
      </c>
      <c r="AD101">
        <f>2*29.3*R101*0.92*(EA101-W101)</f>
        <v>0</v>
      </c>
      <c r="AE101">
        <f>2*0.95*5.67E-8*(((EA101+$B$7)+273)^4-(W101+273)^4)</f>
        <v>0</v>
      </c>
      <c r="AF101">
        <f>U101+AE101+AC101+AD101</f>
        <v>0</v>
      </c>
      <c r="AG101">
        <f>DX101*AU101*(DS101-DR101*(1000-AU101*DU101)/(1000-AU101*DT101))/(100*DL101)</f>
        <v>0</v>
      </c>
      <c r="AH101">
        <f>1000*DX101*AU101*(DT101-DU101)/(100*DL101*(1000-AU101*DT101))</f>
        <v>0</v>
      </c>
      <c r="AI101">
        <f>(AJ101 - AK101 - DY101*1E3/(8.314*(EA101+273.15)) * AM101/DX101 * AL101) * DX101/(100*DL101) * (1000 - DU101)/1000</f>
        <v>0</v>
      </c>
      <c r="AJ101">
        <v>1424.406900526473</v>
      </c>
      <c r="AK101">
        <v>1401.572787878788</v>
      </c>
      <c r="AL101">
        <v>3.441237261948801</v>
      </c>
      <c r="AM101">
        <v>65.49916496234485</v>
      </c>
      <c r="AN101">
        <f>(AP101 - AO101 + DY101*1E3/(8.314*(EA101+273.15)) * AR101/DX101 * AQ101) * DX101/(100*DL101) * 1000/(1000 - AP101)</f>
        <v>0</v>
      </c>
      <c r="AO101">
        <v>21.76183881140584</v>
      </c>
      <c r="AP101">
        <v>22.4458703030303</v>
      </c>
      <c r="AQ101">
        <v>-4.058755001928151E-06</v>
      </c>
      <c r="AR101">
        <v>120.8464226283581</v>
      </c>
      <c r="AS101">
        <v>4</v>
      </c>
      <c r="AT101">
        <v>1</v>
      </c>
      <c r="AU101">
        <f>IF(AS101*$H$13&gt;=AW101,1.0,(AW101/(AW101-AS101*$H$13)))</f>
        <v>0</v>
      </c>
      <c r="AV101">
        <f>(AU101-1)*100</f>
        <v>0</v>
      </c>
      <c r="AW101">
        <f>MAX(0,($B$13+$C$13*EF101)/(1+$D$13*EF101)*DY101/(EA101+273)*$E$13)</f>
        <v>0</v>
      </c>
      <c r="AX101" t="s">
        <v>437</v>
      </c>
      <c r="AY101" t="s">
        <v>437</v>
      </c>
      <c r="AZ101">
        <v>0</v>
      </c>
      <c r="BA101">
        <v>0</v>
      </c>
      <c r="BB101">
        <f>1-AZ101/BA101</f>
        <v>0</v>
      </c>
      <c r="BC101">
        <v>0</v>
      </c>
      <c r="BD101" t="s">
        <v>437</v>
      </c>
      <c r="BE101" t="s">
        <v>437</v>
      </c>
      <c r="BF101">
        <v>0</v>
      </c>
      <c r="BG101">
        <v>0</v>
      </c>
      <c r="BH101">
        <f>1-BF101/BG101</f>
        <v>0</v>
      </c>
      <c r="BI101">
        <v>0.5</v>
      </c>
      <c r="BJ101">
        <f>DI101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437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DH101">
        <f>$B$11*EG101+$C$11*EH101+$F$11*ES101*(1-EV101)</f>
        <v>0</v>
      </c>
      <c r="DI101">
        <f>DH101*DJ101</f>
        <v>0</v>
      </c>
      <c r="DJ101">
        <f>($B$11*$D$9+$C$11*$D$9+$F$11*((FF101+EX101)/MAX(FF101+EX101+FG101, 0.1)*$I$9+FG101/MAX(FF101+EX101+FG101, 0.1)*$J$9))/($B$11+$C$11+$F$11)</f>
        <v>0</v>
      </c>
      <c r="DK101">
        <f>($B$11*$K$9+$C$11*$K$9+$F$11*((FF101+EX101)/MAX(FF101+EX101+FG101, 0.1)*$P$9+FG101/MAX(FF101+EX101+FG101, 0.1)*$Q$9))/($B$11+$C$11+$F$11)</f>
        <v>0</v>
      </c>
      <c r="DL101">
        <v>1.91</v>
      </c>
      <c r="DM101">
        <v>0.5</v>
      </c>
      <c r="DN101" t="s">
        <v>438</v>
      </c>
      <c r="DO101">
        <v>2</v>
      </c>
      <c r="DP101" t="b">
        <v>1</v>
      </c>
      <c r="DQ101">
        <v>1759247319.5</v>
      </c>
      <c r="DR101">
        <v>1346.678888888889</v>
      </c>
      <c r="DS101">
        <v>1378.444074074074</v>
      </c>
      <c r="DT101">
        <v>22.4478962962963</v>
      </c>
      <c r="DU101">
        <v>21.76031851851852</v>
      </c>
      <c r="DV101">
        <v>1345.422222222222</v>
      </c>
      <c r="DW101">
        <v>22.23793703703704</v>
      </c>
      <c r="DX101">
        <v>500.0012962962962</v>
      </c>
      <c r="DY101">
        <v>90.92446296296296</v>
      </c>
      <c r="DZ101">
        <v>0.05327982222222222</v>
      </c>
      <c r="EA101">
        <v>29.25405555555556</v>
      </c>
      <c r="EB101">
        <v>29.9784962962963</v>
      </c>
      <c r="EC101">
        <v>999.9000000000001</v>
      </c>
      <c r="ED101">
        <v>0</v>
      </c>
      <c r="EE101">
        <v>0</v>
      </c>
      <c r="EF101">
        <v>9991.622222222222</v>
      </c>
      <c r="EG101">
        <v>0</v>
      </c>
      <c r="EH101">
        <v>12.1913</v>
      </c>
      <c r="EI101">
        <v>-31.7642037037037</v>
      </c>
      <c r="EJ101">
        <v>1377.603703703704</v>
      </c>
      <c r="EK101">
        <v>1409.106666666667</v>
      </c>
      <c r="EL101">
        <v>0.687596</v>
      </c>
      <c r="EM101">
        <v>1378.444074074074</v>
      </c>
      <c r="EN101">
        <v>21.76031851851852</v>
      </c>
      <c r="EO101">
        <v>2.041064074074074</v>
      </c>
      <c r="EP101">
        <v>1.978544444444444</v>
      </c>
      <c r="EQ101">
        <v>17.76653703703704</v>
      </c>
      <c r="ER101">
        <v>17.27365555555555</v>
      </c>
      <c r="ES101">
        <v>2000.009629629629</v>
      </c>
      <c r="ET101">
        <v>0.9799997407407406</v>
      </c>
      <c r="EU101">
        <v>0.02000002592592593</v>
      </c>
      <c r="EV101">
        <v>0</v>
      </c>
      <c r="EW101">
        <v>204.3195185185185</v>
      </c>
      <c r="EX101">
        <v>5.000560000000001</v>
      </c>
      <c r="EY101">
        <v>4271.798888888889</v>
      </c>
      <c r="EZ101">
        <v>17294.96296296296</v>
      </c>
      <c r="FA101">
        <v>41.74288888888889</v>
      </c>
      <c r="FB101">
        <v>42.32599999999999</v>
      </c>
      <c r="FC101">
        <v>41.82603703703703</v>
      </c>
      <c r="FD101">
        <v>41.3238148148148</v>
      </c>
      <c r="FE101">
        <v>42.7497037037037</v>
      </c>
      <c r="FF101">
        <v>1955.10962962963</v>
      </c>
      <c r="FG101">
        <v>39.9</v>
      </c>
      <c r="FH101">
        <v>0</v>
      </c>
      <c r="FI101">
        <v>1759247341</v>
      </c>
      <c r="FJ101">
        <v>0</v>
      </c>
      <c r="FK101">
        <v>204.3046</v>
      </c>
      <c r="FL101">
        <v>-0.6384615278910932</v>
      </c>
      <c r="FM101">
        <v>-9.111538457419487</v>
      </c>
      <c r="FN101">
        <v>4271.727199999999</v>
      </c>
      <c r="FO101">
        <v>15</v>
      </c>
      <c r="FP101">
        <v>0</v>
      </c>
      <c r="FQ101" t="s">
        <v>439</v>
      </c>
      <c r="FR101">
        <v>1747148579.5</v>
      </c>
      <c r="FS101">
        <v>1747148584.5</v>
      </c>
      <c r="FT101">
        <v>0</v>
      </c>
      <c r="FU101">
        <v>0.162</v>
      </c>
      <c r="FV101">
        <v>-0.001</v>
      </c>
      <c r="FW101">
        <v>0.139</v>
      </c>
      <c r="FX101">
        <v>0.058</v>
      </c>
      <c r="FY101">
        <v>420</v>
      </c>
      <c r="FZ101">
        <v>16</v>
      </c>
      <c r="GA101">
        <v>0.19</v>
      </c>
      <c r="GB101">
        <v>0.02</v>
      </c>
      <c r="GC101">
        <v>-31.7148125</v>
      </c>
      <c r="GD101">
        <v>-0.7572439024390061</v>
      </c>
      <c r="GE101">
        <v>0.1350810760015999</v>
      </c>
      <c r="GF101">
        <v>0</v>
      </c>
      <c r="GG101">
        <v>204.3729705882353</v>
      </c>
      <c r="GH101">
        <v>-0.7617265022178364</v>
      </c>
      <c r="GI101">
        <v>0.2311316769205916</v>
      </c>
      <c r="GJ101">
        <v>1</v>
      </c>
      <c r="GK101">
        <v>0.68897045</v>
      </c>
      <c r="GL101">
        <v>-0.02344435272045012</v>
      </c>
      <c r="GM101">
        <v>0.002336349416825312</v>
      </c>
      <c r="GN101">
        <v>1</v>
      </c>
      <c r="GO101">
        <v>2</v>
      </c>
      <c r="GP101">
        <v>3</v>
      </c>
      <c r="GQ101" t="s">
        <v>446</v>
      </c>
      <c r="GR101">
        <v>3.12703</v>
      </c>
      <c r="GS101">
        <v>2.73107</v>
      </c>
      <c r="GT101">
        <v>0.190777</v>
      </c>
      <c r="GU101">
        <v>0.194799</v>
      </c>
      <c r="GV101">
        <v>0.102426</v>
      </c>
      <c r="GW101">
        <v>0.100781</v>
      </c>
      <c r="GX101">
        <v>24214.8</v>
      </c>
      <c r="GY101">
        <v>23399.2</v>
      </c>
      <c r="GZ101">
        <v>30469.5</v>
      </c>
      <c r="HA101">
        <v>29320</v>
      </c>
      <c r="HB101">
        <v>37753.9</v>
      </c>
      <c r="HC101">
        <v>34689.2</v>
      </c>
      <c r="HD101">
        <v>46613.2</v>
      </c>
      <c r="HE101">
        <v>43558.3</v>
      </c>
      <c r="HF101">
        <v>1.81378</v>
      </c>
      <c r="HG101">
        <v>1.83735</v>
      </c>
      <c r="HH101">
        <v>0.107244</v>
      </c>
      <c r="HI101">
        <v>0</v>
      </c>
      <c r="HJ101">
        <v>28.2375</v>
      </c>
      <c r="HK101">
        <v>999.9</v>
      </c>
      <c r="HL101">
        <v>56.4</v>
      </c>
      <c r="HM101">
        <v>30.6</v>
      </c>
      <c r="HN101">
        <v>27.3521</v>
      </c>
      <c r="HO101">
        <v>63.0674</v>
      </c>
      <c r="HP101">
        <v>17.1835</v>
      </c>
      <c r="HQ101">
        <v>1</v>
      </c>
      <c r="HR101">
        <v>0.200602</v>
      </c>
      <c r="HS101">
        <v>0.138124</v>
      </c>
      <c r="HT101">
        <v>20.2007</v>
      </c>
      <c r="HU101">
        <v>5.22867</v>
      </c>
      <c r="HV101">
        <v>11.974</v>
      </c>
      <c r="HW101">
        <v>4.97015</v>
      </c>
      <c r="HX101">
        <v>3.28965</v>
      </c>
      <c r="HY101">
        <v>9999</v>
      </c>
      <c r="HZ101">
        <v>9999</v>
      </c>
      <c r="IA101">
        <v>9999</v>
      </c>
      <c r="IB101">
        <v>17.6</v>
      </c>
      <c r="IC101">
        <v>4.97288</v>
      </c>
      <c r="ID101">
        <v>1.87722</v>
      </c>
      <c r="IE101">
        <v>1.87531</v>
      </c>
      <c r="IF101">
        <v>1.87808</v>
      </c>
      <c r="IG101">
        <v>1.87485</v>
      </c>
      <c r="IH101">
        <v>1.87841</v>
      </c>
      <c r="II101">
        <v>1.87547</v>
      </c>
      <c r="IJ101">
        <v>1.87668</v>
      </c>
      <c r="IK101">
        <v>0</v>
      </c>
      <c r="IL101">
        <v>0</v>
      </c>
      <c r="IM101">
        <v>0</v>
      </c>
      <c r="IN101">
        <v>0</v>
      </c>
      <c r="IO101" t="s">
        <v>441</v>
      </c>
      <c r="IP101" t="s">
        <v>442</v>
      </c>
      <c r="IQ101" t="s">
        <v>443</v>
      </c>
      <c r="IR101" t="s">
        <v>443</v>
      </c>
      <c r="IS101" t="s">
        <v>443</v>
      </c>
      <c r="IT101" t="s">
        <v>443</v>
      </c>
      <c r="IU101">
        <v>0</v>
      </c>
      <c r="IV101">
        <v>100</v>
      </c>
      <c r="IW101">
        <v>100</v>
      </c>
      <c r="IX101">
        <v>1.28</v>
      </c>
      <c r="IY101">
        <v>0.2099</v>
      </c>
      <c r="IZ101">
        <v>-0.1222274518627452</v>
      </c>
      <c r="JA101">
        <v>0.001328938755811441</v>
      </c>
      <c r="JB101">
        <v>-5.633165956792918E-07</v>
      </c>
      <c r="JC101">
        <v>2.510553891376428E-10</v>
      </c>
      <c r="JD101">
        <v>-0.04678033270444259</v>
      </c>
      <c r="JE101">
        <v>-0.0009625096320519332</v>
      </c>
      <c r="JF101">
        <v>0.0006953178313022573</v>
      </c>
      <c r="JG101">
        <v>-5.973937232829655E-06</v>
      </c>
      <c r="JH101">
        <v>1</v>
      </c>
      <c r="JI101">
        <v>2112</v>
      </c>
      <c r="JJ101">
        <v>1</v>
      </c>
      <c r="JK101">
        <v>26</v>
      </c>
      <c r="JL101">
        <v>201645.8</v>
      </c>
      <c r="JM101">
        <v>201645.7</v>
      </c>
      <c r="JN101">
        <v>2.9126</v>
      </c>
      <c r="JO101">
        <v>2.51953</v>
      </c>
      <c r="JP101">
        <v>1.39893</v>
      </c>
      <c r="JQ101">
        <v>2.33276</v>
      </c>
      <c r="JR101">
        <v>1.44897</v>
      </c>
      <c r="JS101">
        <v>2.57812</v>
      </c>
      <c r="JT101">
        <v>37.0509</v>
      </c>
      <c r="JU101">
        <v>23.9999</v>
      </c>
      <c r="JV101">
        <v>18</v>
      </c>
      <c r="JW101">
        <v>477.357</v>
      </c>
      <c r="JX101">
        <v>461.924</v>
      </c>
      <c r="JY101">
        <v>27.2386</v>
      </c>
      <c r="JZ101">
        <v>29.8</v>
      </c>
      <c r="KA101">
        <v>29.9999</v>
      </c>
      <c r="KB101">
        <v>29.49</v>
      </c>
      <c r="KC101">
        <v>29.5515</v>
      </c>
      <c r="KD101">
        <v>58.3236</v>
      </c>
      <c r="KE101">
        <v>29.5158</v>
      </c>
      <c r="KF101">
        <v>63.7164</v>
      </c>
      <c r="KG101">
        <v>27.2537</v>
      </c>
      <c r="KH101">
        <v>1422.85</v>
      </c>
      <c r="KI101">
        <v>21.8152</v>
      </c>
      <c r="KJ101">
        <v>100.733</v>
      </c>
      <c r="KK101">
        <v>100.2</v>
      </c>
    </row>
    <row r="102" spans="1:297">
      <c r="A102">
        <v>86</v>
      </c>
      <c r="B102">
        <v>1759247332</v>
      </c>
      <c r="C102">
        <v>516.4000000953674</v>
      </c>
      <c r="D102" t="s">
        <v>615</v>
      </c>
      <c r="E102" t="s">
        <v>616</v>
      </c>
      <c r="F102">
        <v>5</v>
      </c>
      <c r="G102" t="s">
        <v>435</v>
      </c>
      <c r="H102" t="s">
        <v>436</v>
      </c>
      <c r="I102">
        <v>1759247324.214286</v>
      </c>
      <c r="J102">
        <f>(K102)/1000</f>
        <v>0</v>
      </c>
      <c r="K102">
        <f>IF(DP102, AN102, AH102)</f>
        <v>0</v>
      </c>
      <c r="L102">
        <f>IF(DP102, AI102, AG102)</f>
        <v>0</v>
      </c>
      <c r="M102">
        <f>DR102 - IF(AU102&gt;1, L102*DL102*100.0/(AW102), 0)</f>
        <v>0</v>
      </c>
      <c r="N102">
        <f>((T102-J102/2)*M102-L102)/(T102+J102/2)</f>
        <v>0</v>
      </c>
      <c r="O102">
        <f>N102*(DY102+DZ102)/1000.0</f>
        <v>0</v>
      </c>
      <c r="P102">
        <f>(DR102 - IF(AU102&gt;1, L102*DL102*100.0/(AW102), 0))*(DY102+DZ102)/1000.0</f>
        <v>0</v>
      </c>
      <c r="Q102">
        <f>2.0/((1/S102-1/R102)+SIGN(S102)*SQRT((1/S102-1/R102)*(1/S102-1/R102) + 4*DM102/((DM102+1)*(DM102+1))*(2*1/S102*1/R102-1/R102*1/R102)))</f>
        <v>0</v>
      </c>
      <c r="R102">
        <f>IF(LEFT(DN102,1)&lt;&gt;"0",IF(LEFT(DN102,1)="1",3.0,DO102),$D$5+$E$5*(EF102*DY102/($K$5*1000))+$F$5*(EF102*DY102/($K$5*1000))*MAX(MIN(DL102,$J$5),$I$5)*MAX(MIN(DL102,$J$5),$I$5)+$G$5*MAX(MIN(DL102,$J$5),$I$5)*(EF102*DY102/($K$5*1000))+$H$5*(EF102*DY102/($K$5*1000))*(EF102*DY102/($K$5*1000)))</f>
        <v>0</v>
      </c>
      <c r="S102">
        <f>J102*(1000-(1000*0.61365*exp(17.502*W102/(240.97+W102))/(DY102+DZ102)+DT102)/2)/(1000*0.61365*exp(17.502*W102/(240.97+W102))/(DY102+DZ102)-DT102)</f>
        <v>0</v>
      </c>
      <c r="T102">
        <f>1/((DM102+1)/(Q102/1.6)+1/(R102/1.37)) + DM102/((DM102+1)/(Q102/1.6) + DM102/(R102/1.37))</f>
        <v>0</v>
      </c>
      <c r="U102">
        <f>(DH102*DK102)</f>
        <v>0</v>
      </c>
      <c r="V102">
        <f>(EA102+(U102+2*0.95*5.67E-8*(((EA102+$B$7)+273)^4-(EA102+273)^4)-44100*J102)/(1.84*29.3*R102+8*0.95*5.67E-8*(EA102+273)^3))</f>
        <v>0</v>
      </c>
      <c r="W102">
        <f>($C$7*EB102+$D$7*EC102+$E$7*V102)</f>
        <v>0</v>
      </c>
      <c r="X102">
        <f>0.61365*exp(17.502*W102/(240.97+W102))</f>
        <v>0</v>
      </c>
      <c r="Y102">
        <f>(Z102/AA102*100)</f>
        <v>0</v>
      </c>
      <c r="Z102">
        <f>DT102*(DY102+DZ102)/1000</f>
        <v>0</v>
      </c>
      <c r="AA102">
        <f>0.61365*exp(17.502*EA102/(240.97+EA102))</f>
        <v>0</v>
      </c>
      <c r="AB102">
        <f>(X102-DT102*(DY102+DZ102)/1000)</f>
        <v>0</v>
      </c>
      <c r="AC102">
        <f>(-J102*44100)</f>
        <v>0</v>
      </c>
      <c r="AD102">
        <f>2*29.3*R102*0.92*(EA102-W102)</f>
        <v>0</v>
      </c>
      <c r="AE102">
        <f>2*0.95*5.67E-8*(((EA102+$B$7)+273)^4-(W102+273)^4)</f>
        <v>0</v>
      </c>
      <c r="AF102">
        <f>U102+AE102+AC102+AD102</f>
        <v>0</v>
      </c>
      <c r="AG102">
        <f>DX102*AU102*(DS102-DR102*(1000-AU102*DU102)/(1000-AU102*DT102))/(100*DL102)</f>
        <v>0</v>
      </c>
      <c r="AH102">
        <f>1000*DX102*AU102*(DT102-DU102)/(100*DL102*(1000-AU102*DT102))</f>
        <v>0</v>
      </c>
      <c r="AI102">
        <f>(AJ102 - AK102 - DY102*1E3/(8.314*(EA102+273.15)) * AM102/DX102 * AL102) * DX102/(100*DL102) * (1000 - DU102)/1000</f>
        <v>0</v>
      </c>
      <c r="AJ102">
        <v>1441.431340563136</v>
      </c>
      <c r="AK102">
        <v>1418.737151515152</v>
      </c>
      <c r="AL102">
        <v>3.433054287643417</v>
      </c>
      <c r="AM102">
        <v>65.49916496234485</v>
      </c>
      <c r="AN102">
        <f>(AP102 - AO102 + DY102*1E3/(8.314*(EA102+273.15)) * AR102/DX102 * AQ102) * DX102/(100*DL102) * 1000/(1000 - AP102)</f>
        <v>0</v>
      </c>
      <c r="AO102">
        <v>21.75984655811989</v>
      </c>
      <c r="AP102">
        <v>22.44490909090908</v>
      </c>
      <c r="AQ102">
        <v>-1.24113251687266E-06</v>
      </c>
      <c r="AR102">
        <v>120.8464226283581</v>
      </c>
      <c r="AS102">
        <v>4</v>
      </c>
      <c r="AT102">
        <v>1</v>
      </c>
      <c r="AU102">
        <f>IF(AS102*$H$13&gt;=AW102,1.0,(AW102/(AW102-AS102*$H$13)))</f>
        <v>0</v>
      </c>
      <c r="AV102">
        <f>(AU102-1)*100</f>
        <v>0</v>
      </c>
      <c r="AW102">
        <f>MAX(0,($B$13+$C$13*EF102)/(1+$D$13*EF102)*DY102/(EA102+273)*$E$13)</f>
        <v>0</v>
      </c>
      <c r="AX102" t="s">
        <v>437</v>
      </c>
      <c r="AY102" t="s">
        <v>437</v>
      </c>
      <c r="AZ102">
        <v>0</v>
      </c>
      <c r="BA102">
        <v>0</v>
      </c>
      <c r="BB102">
        <f>1-AZ102/BA102</f>
        <v>0</v>
      </c>
      <c r="BC102">
        <v>0</v>
      </c>
      <c r="BD102" t="s">
        <v>437</v>
      </c>
      <c r="BE102" t="s">
        <v>437</v>
      </c>
      <c r="BF102">
        <v>0</v>
      </c>
      <c r="BG102">
        <v>0</v>
      </c>
      <c r="BH102">
        <f>1-BF102/BG102</f>
        <v>0</v>
      </c>
      <c r="BI102">
        <v>0.5</v>
      </c>
      <c r="BJ102">
        <f>DI102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437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DH102">
        <f>$B$11*EG102+$C$11*EH102+$F$11*ES102*(1-EV102)</f>
        <v>0</v>
      </c>
      <c r="DI102">
        <f>DH102*DJ102</f>
        <v>0</v>
      </c>
      <c r="DJ102">
        <f>($B$11*$D$9+$C$11*$D$9+$F$11*((FF102+EX102)/MAX(FF102+EX102+FG102, 0.1)*$I$9+FG102/MAX(FF102+EX102+FG102, 0.1)*$J$9))/($B$11+$C$11+$F$11)</f>
        <v>0</v>
      </c>
      <c r="DK102">
        <f>($B$11*$K$9+$C$11*$K$9+$F$11*((FF102+EX102)/MAX(FF102+EX102+FG102, 0.1)*$P$9+FG102/MAX(FF102+EX102+FG102, 0.1)*$Q$9))/($B$11+$C$11+$F$11)</f>
        <v>0</v>
      </c>
      <c r="DL102">
        <v>1.91</v>
      </c>
      <c r="DM102">
        <v>0.5</v>
      </c>
      <c r="DN102" t="s">
        <v>438</v>
      </c>
      <c r="DO102">
        <v>2</v>
      </c>
      <c r="DP102" t="b">
        <v>1</v>
      </c>
      <c r="DQ102">
        <v>1759247324.214286</v>
      </c>
      <c r="DR102">
        <v>1362.466785714286</v>
      </c>
      <c r="DS102">
        <v>1394.233928571429</v>
      </c>
      <c r="DT102">
        <v>22.446275</v>
      </c>
      <c r="DU102">
        <v>21.76041785714286</v>
      </c>
      <c r="DV102">
        <v>1361.191071428571</v>
      </c>
      <c r="DW102">
        <v>22.23634285714286</v>
      </c>
      <c r="DX102">
        <v>499.9765357142857</v>
      </c>
      <c r="DY102">
        <v>90.92491785714286</v>
      </c>
      <c r="DZ102">
        <v>0.05333056428571429</v>
      </c>
      <c r="EA102">
        <v>29.25625714285714</v>
      </c>
      <c r="EB102">
        <v>29.98025714285714</v>
      </c>
      <c r="EC102">
        <v>999.9000000000002</v>
      </c>
      <c r="ED102">
        <v>0</v>
      </c>
      <c r="EE102">
        <v>0</v>
      </c>
      <c r="EF102">
        <v>10001.72035714286</v>
      </c>
      <c r="EG102">
        <v>0</v>
      </c>
      <c r="EH102">
        <v>12.1913</v>
      </c>
      <c r="EI102">
        <v>-31.76685714285714</v>
      </c>
      <c r="EJ102">
        <v>1393.751071428571</v>
      </c>
      <c r="EK102">
        <v>1425.248214285714</v>
      </c>
      <c r="EL102">
        <v>0.6858753571428571</v>
      </c>
      <c r="EM102">
        <v>1394.233928571429</v>
      </c>
      <c r="EN102">
        <v>21.76041785714286</v>
      </c>
      <c r="EO102">
        <v>2.040927142857142</v>
      </c>
      <c r="EP102">
        <v>1.978562857142858</v>
      </c>
      <c r="EQ102">
        <v>17.76547142857143</v>
      </c>
      <c r="ER102">
        <v>17.27381071428571</v>
      </c>
      <c r="ES102">
        <v>2000.01</v>
      </c>
      <c r="ET102">
        <v>0.9799997142857143</v>
      </c>
      <c r="EU102">
        <v>0.02000004642857143</v>
      </c>
      <c r="EV102">
        <v>0</v>
      </c>
      <c r="EW102">
        <v>204.29025</v>
      </c>
      <c r="EX102">
        <v>5.000560000000001</v>
      </c>
      <c r="EY102">
        <v>4271.185357142857</v>
      </c>
      <c r="EZ102">
        <v>17294.96071428572</v>
      </c>
      <c r="FA102">
        <v>41.72521428571427</v>
      </c>
      <c r="FB102">
        <v>42.32099999999998</v>
      </c>
      <c r="FC102">
        <v>41.82782142857142</v>
      </c>
      <c r="FD102">
        <v>41.32332142857143</v>
      </c>
      <c r="FE102">
        <v>42.72289285714284</v>
      </c>
      <c r="FF102">
        <v>1955.11</v>
      </c>
      <c r="FG102">
        <v>39.9</v>
      </c>
      <c r="FH102">
        <v>0</v>
      </c>
      <c r="FI102">
        <v>1759247346.4</v>
      </c>
      <c r="FJ102">
        <v>0</v>
      </c>
      <c r="FK102">
        <v>204.2897307692308</v>
      </c>
      <c r="FL102">
        <v>-1.066153846199335</v>
      </c>
      <c r="FM102">
        <v>-6.279999995692255</v>
      </c>
      <c r="FN102">
        <v>4271.068076923077</v>
      </c>
      <c r="FO102">
        <v>15</v>
      </c>
      <c r="FP102">
        <v>0</v>
      </c>
      <c r="FQ102" t="s">
        <v>439</v>
      </c>
      <c r="FR102">
        <v>1747148579.5</v>
      </c>
      <c r="FS102">
        <v>1747148584.5</v>
      </c>
      <c r="FT102">
        <v>0</v>
      </c>
      <c r="FU102">
        <v>0.162</v>
      </c>
      <c r="FV102">
        <v>-0.001</v>
      </c>
      <c r="FW102">
        <v>0.139</v>
      </c>
      <c r="FX102">
        <v>0.058</v>
      </c>
      <c r="FY102">
        <v>420</v>
      </c>
      <c r="FZ102">
        <v>16</v>
      </c>
      <c r="GA102">
        <v>0.19</v>
      </c>
      <c r="GB102">
        <v>0.02</v>
      </c>
      <c r="GC102">
        <v>-31.76475</v>
      </c>
      <c r="GD102">
        <v>-0.4878033771106781</v>
      </c>
      <c r="GE102">
        <v>0.1203162187736965</v>
      </c>
      <c r="GF102">
        <v>1</v>
      </c>
      <c r="GG102">
        <v>204.3432352941176</v>
      </c>
      <c r="GH102">
        <v>-0.786401827260553</v>
      </c>
      <c r="GI102">
        <v>0.2040975918270939</v>
      </c>
      <c r="GJ102">
        <v>1</v>
      </c>
      <c r="GK102">
        <v>0.6871432000000001</v>
      </c>
      <c r="GL102">
        <v>-0.02352587617260979</v>
      </c>
      <c r="GM102">
        <v>0.0023655055611856</v>
      </c>
      <c r="GN102">
        <v>1</v>
      </c>
      <c r="GO102">
        <v>3</v>
      </c>
      <c r="GP102">
        <v>3</v>
      </c>
      <c r="GQ102" t="s">
        <v>440</v>
      </c>
      <c r="GR102">
        <v>3.12713</v>
      </c>
      <c r="GS102">
        <v>2.73148</v>
      </c>
      <c r="GT102">
        <v>0.192175</v>
      </c>
      <c r="GU102">
        <v>0.19618</v>
      </c>
      <c r="GV102">
        <v>0.102424</v>
      </c>
      <c r="GW102">
        <v>0.100776</v>
      </c>
      <c r="GX102">
        <v>24172.6</v>
      </c>
      <c r="GY102">
        <v>23359</v>
      </c>
      <c r="GZ102">
        <v>30469.2</v>
      </c>
      <c r="HA102">
        <v>29319.9</v>
      </c>
      <c r="HB102">
        <v>37753.9</v>
      </c>
      <c r="HC102">
        <v>34689.3</v>
      </c>
      <c r="HD102">
        <v>46612.9</v>
      </c>
      <c r="HE102">
        <v>43558.1</v>
      </c>
      <c r="HF102">
        <v>1.81395</v>
      </c>
      <c r="HG102">
        <v>1.83748</v>
      </c>
      <c r="HH102">
        <v>0.107333</v>
      </c>
      <c r="HI102">
        <v>0</v>
      </c>
      <c r="HJ102">
        <v>28.2375</v>
      </c>
      <c r="HK102">
        <v>999.9</v>
      </c>
      <c r="HL102">
        <v>56.4</v>
      </c>
      <c r="HM102">
        <v>30.6</v>
      </c>
      <c r="HN102">
        <v>27.3524</v>
      </c>
      <c r="HO102">
        <v>63.0774</v>
      </c>
      <c r="HP102">
        <v>17.1474</v>
      </c>
      <c r="HQ102">
        <v>1</v>
      </c>
      <c r="HR102">
        <v>0.200615</v>
      </c>
      <c r="HS102">
        <v>0.144058</v>
      </c>
      <c r="HT102">
        <v>20.2006</v>
      </c>
      <c r="HU102">
        <v>5.22867</v>
      </c>
      <c r="HV102">
        <v>11.974</v>
      </c>
      <c r="HW102">
        <v>4.96995</v>
      </c>
      <c r="HX102">
        <v>3.28963</v>
      </c>
      <c r="HY102">
        <v>9999</v>
      </c>
      <c r="HZ102">
        <v>9999</v>
      </c>
      <c r="IA102">
        <v>9999</v>
      </c>
      <c r="IB102">
        <v>17.6</v>
      </c>
      <c r="IC102">
        <v>4.97288</v>
      </c>
      <c r="ID102">
        <v>1.87717</v>
      </c>
      <c r="IE102">
        <v>1.87531</v>
      </c>
      <c r="IF102">
        <v>1.87806</v>
      </c>
      <c r="IG102">
        <v>1.8748</v>
      </c>
      <c r="IH102">
        <v>1.87837</v>
      </c>
      <c r="II102">
        <v>1.87546</v>
      </c>
      <c r="IJ102">
        <v>1.87667</v>
      </c>
      <c r="IK102">
        <v>0</v>
      </c>
      <c r="IL102">
        <v>0</v>
      </c>
      <c r="IM102">
        <v>0</v>
      </c>
      <c r="IN102">
        <v>0</v>
      </c>
      <c r="IO102" t="s">
        <v>441</v>
      </c>
      <c r="IP102" t="s">
        <v>442</v>
      </c>
      <c r="IQ102" t="s">
        <v>443</v>
      </c>
      <c r="IR102" t="s">
        <v>443</v>
      </c>
      <c r="IS102" t="s">
        <v>443</v>
      </c>
      <c r="IT102" t="s">
        <v>443</v>
      </c>
      <c r="IU102">
        <v>0</v>
      </c>
      <c r="IV102">
        <v>100</v>
      </c>
      <c r="IW102">
        <v>100</v>
      </c>
      <c r="IX102">
        <v>1.3</v>
      </c>
      <c r="IY102">
        <v>0.21</v>
      </c>
      <c r="IZ102">
        <v>-0.1222274518627452</v>
      </c>
      <c r="JA102">
        <v>0.001328938755811441</v>
      </c>
      <c r="JB102">
        <v>-5.633165956792918E-07</v>
      </c>
      <c r="JC102">
        <v>2.510553891376428E-10</v>
      </c>
      <c r="JD102">
        <v>-0.04678033270444259</v>
      </c>
      <c r="JE102">
        <v>-0.0009625096320519332</v>
      </c>
      <c r="JF102">
        <v>0.0006953178313022573</v>
      </c>
      <c r="JG102">
        <v>-5.973937232829655E-06</v>
      </c>
      <c r="JH102">
        <v>1</v>
      </c>
      <c r="JI102">
        <v>2112</v>
      </c>
      <c r="JJ102">
        <v>1</v>
      </c>
      <c r="JK102">
        <v>26</v>
      </c>
      <c r="JL102">
        <v>201645.9</v>
      </c>
      <c r="JM102">
        <v>201645.8</v>
      </c>
      <c r="JN102">
        <v>2.93945</v>
      </c>
      <c r="JO102">
        <v>2.52319</v>
      </c>
      <c r="JP102">
        <v>1.39893</v>
      </c>
      <c r="JQ102">
        <v>2.33154</v>
      </c>
      <c r="JR102">
        <v>1.44897</v>
      </c>
      <c r="JS102">
        <v>2.58301</v>
      </c>
      <c r="JT102">
        <v>37.0509</v>
      </c>
      <c r="JU102">
        <v>23.9999</v>
      </c>
      <c r="JV102">
        <v>18</v>
      </c>
      <c r="JW102">
        <v>477.437</v>
      </c>
      <c r="JX102">
        <v>462</v>
      </c>
      <c r="JY102">
        <v>27.2547</v>
      </c>
      <c r="JZ102">
        <v>29.7975</v>
      </c>
      <c r="KA102">
        <v>29.9999</v>
      </c>
      <c r="KB102">
        <v>29.4875</v>
      </c>
      <c r="KC102">
        <v>29.5509</v>
      </c>
      <c r="KD102">
        <v>58.8274</v>
      </c>
      <c r="KE102">
        <v>29.5158</v>
      </c>
      <c r="KF102">
        <v>63.7164</v>
      </c>
      <c r="KG102">
        <v>27.2653</v>
      </c>
      <c r="KH102">
        <v>1442.89</v>
      </c>
      <c r="KI102">
        <v>21.8238</v>
      </c>
      <c r="KJ102">
        <v>100.732</v>
      </c>
      <c r="KK102">
        <v>100.2</v>
      </c>
    </row>
    <row r="103" spans="1:297">
      <c r="A103">
        <v>87</v>
      </c>
      <c r="B103">
        <v>1759247337</v>
      </c>
      <c r="C103">
        <v>521.4000000953674</v>
      </c>
      <c r="D103" t="s">
        <v>617</v>
      </c>
      <c r="E103" t="s">
        <v>618</v>
      </c>
      <c r="F103">
        <v>5</v>
      </c>
      <c r="G103" t="s">
        <v>435</v>
      </c>
      <c r="H103" t="s">
        <v>436</v>
      </c>
      <c r="I103">
        <v>1759247329.5</v>
      </c>
      <c r="J103">
        <f>(K103)/1000</f>
        <v>0</v>
      </c>
      <c r="K103">
        <f>IF(DP103, AN103, AH103)</f>
        <v>0</v>
      </c>
      <c r="L103">
        <f>IF(DP103, AI103, AG103)</f>
        <v>0</v>
      </c>
      <c r="M103">
        <f>DR103 - IF(AU103&gt;1, L103*DL103*100.0/(AW103), 0)</f>
        <v>0</v>
      </c>
      <c r="N103">
        <f>((T103-J103/2)*M103-L103)/(T103+J103/2)</f>
        <v>0</v>
      </c>
      <c r="O103">
        <f>N103*(DY103+DZ103)/1000.0</f>
        <v>0</v>
      </c>
      <c r="P103">
        <f>(DR103 - IF(AU103&gt;1, L103*DL103*100.0/(AW103), 0))*(DY103+DZ103)/1000.0</f>
        <v>0</v>
      </c>
      <c r="Q103">
        <f>2.0/((1/S103-1/R103)+SIGN(S103)*SQRT((1/S103-1/R103)*(1/S103-1/R103) + 4*DM103/((DM103+1)*(DM103+1))*(2*1/S103*1/R103-1/R103*1/R103)))</f>
        <v>0</v>
      </c>
      <c r="R103">
        <f>IF(LEFT(DN103,1)&lt;&gt;"0",IF(LEFT(DN103,1)="1",3.0,DO103),$D$5+$E$5*(EF103*DY103/($K$5*1000))+$F$5*(EF103*DY103/($K$5*1000))*MAX(MIN(DL103,$J$5),$I$5)*MAX(MIN(DL103,$J$5),$I$5)+$G$5*MAX(MIN(DL103,$J$5),$I$5)*(EF103*DY103/($K$5*1000))+$H$5*(EF103*DY103/($K$5*1000))*(EF103*DY103/($K$5*1000)))</f>
        <v>0</v>
      </c>
      <c r="S103">
        <f>J103*(1000-(1000*0.61365*exp(17.502*W103/(240.97+W103))/(DY103+DZ103)+DT103)/2)/(1000*0.61365*exp(17.502*W103/(240.97+W103))/(DY103+DZ103)-DT103)</f>
        <v>0</v>
      </c>
      <c r="T103">
        <f>1/((DM103+1)/(Q103/1.6)+1/(R103/1.37)) + DM103/((DM103+1)/(Q103/1.6) + DM103/(R103/1.37))</f>
        <v>0</v>
      </c>
      <c r="U103">
        <f>(DH103*DK103)</f>
        <v>0</v>
      </c>
      <c r="V103">
        <f>(EA103+(U103+2*0.95*5.67E-8*(((EA103+$B$7)+273)^4-(EA103+273)^4)-44100*J103)/(1.84*29.3*R103+8*0.95*5.67E-8*(EA103+273)^3))</f>
        <v>0</v>
      </c>
      <c r="W103">
        <f>($C$7*EB103+$D$7*EC103+$E$7*V103)</f>
        <v>0</v>
      </c>
      <c r="X103">
        <f>0.61365*exp(17.502*W103/(240.97+W103))</f>
        <v>0</v>
      </c>
      <c r="Y103">
        <f>(Z103/AA103*100)</f>
        <v>0</v>
      </c>
      <c r="Z103">
        <f>DT103*(DY103+DZ103)/1000</f>
        <v>0</v>
      </c>
      <c r="AA103">
        <f>0.61365*exp(17.502*EA103/(240.97+EA103))</f>
        <v>0</v>
      </c>
      <c r="AB103">
        <f>(X103-DT103*(DY103+DZ103)/1000)</f>
        <v>0</v>
      </c>
      <c r="AC103">
        <f>(-J103*44100)</f>
        <v>0</v>
      </c>
      <c r="AD103">
        <f>2*29.3*R103*0.92*(EA103-W103)</f>
        <v>0</v>
      </c>
      <c r="AE103">
        <f>2*0.95*5.67E-8*(((EA103+$B$7)+273)^4-(W103+273)^4)</f>
        <v>0</v>
      </c>
      <c r="AF103">
        <f>U103+AE103+AC103+AD103</f>
        <v>0</v>
      </c>
      <c r="AG103">
        <f>DX103*AU103*(DS103-DR103*(1000-AU103*DU103)/(1000-AU103*DT103))/(100*DL103)</f>
        <v>0</v>
      </c>
      <c r="AH103">
        <f>1000*DX103*AU103*(DT103-DU103)/(100*DL103*(1000-AU103*DT103))</f>
        <v>0</v>
      </c>
      <c r="AI103">
        <f>(AJ103 - AK103 - DY103*1E3/(8.314*(EA103+273.15)) * AM103/DX103 * AL103) * DX103/(100*DL103) * (1000 - DU103)/1000</f>
        <v>0</v>
      </c>
      <c r="AJ103">
        <v>1458.688750270159</v>
      </c>
      <c r="AK103">
        <v>1435.761878787879</v>
      </c>
      <c r="AL103">
        <v>3.401577471630071</v>
      </c>
      <c r="AM103">
        <v>65.49916496234485</v>
      </c>
      <c r="AN103">
        <f>(AP103 - AO103 + DY103*1E3/(8.314*(EA103+273.15)) * AR103/DX103 * AQ103) * DX103/(100*DL103) * 1000/(1000 - AP103)</f>
        <v>0</v>
      </c>
      <c r="AO103">
        <v>21.76105267598897</v>
      </c>
      <c r="AP103">
        <v>22.44217333333333</v>
      </c>
      <c r="AQ103">
        <v>-7.876562856334969E-06</v>
      </c>
      <c r="AR103">
        <v>120.8464226283581</v>
      </c>
      <c r="AS103">
        <v>4</v>
      </c>
      <c r="AT103">
        <v>1</v>
      </c>
      <c r="AU103">
        <f>IF(AS103*$H$13&gt;=AW103,1.0,(AW103/(AW103-AS103*$H$13)))</f>
        <v>0</v>
      </c>
      <c r="AV103">
        <f>(AU103-1)*100</f>
        <v>0</v>
      </c>
      <c r="AW103">
        <f>MAX(0,($B$13+$C$13*EF103)/(1+$D$13*EF103)*DY103/(EA103+273)*$E$13)</f>
        <v>0</v>
      </c>
      <c r="AX103" t="s">
        <v>437</v>
      </c>
      <c r="AY103" t="s">
        <v>437</v>
      </c>
      <c r="AZ103">
        <v>0</v>
      </c>
      <c r="BA103">
        <v>0</v>
      </c>
      <c r="BB103">
        <f>1-AZ103/BA103</f>
        <v>0</v>
      </c>
      <c r="BC103">
        <v>0</v>
      </c>
      <c r="BD103" t="s">
        <v>437</v>
      </c>
      <c r="BE103" t="s">
        <v>437</v>
      </c>
      <c r="BF103">
        <v>0</v>
      </c>
      <c r="BG103">
        <v>0</v>
      </c>
      <c r="BH103">
        <f>1-BF103/BG103</f>
        <v>0</v>
      </c>
      <c r="BI103">
        <v>0.5</v>
      </c>
      <c r="BJ103">
        <f>DI103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437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DH103">
        <f>$B$11*EG103+$C$11*EH103+$F$11*ES103*(1-EV103)</f>
        <v>0</v>
      </c>
      <c r="DI103">
        <f>DH103*DJ103</f>
        <v>0</v>
      </c>
      <c r="DJ103">
        <f>($B$11*$D$9+$C$11*$D$9+$F$11*((FF103+EX103)/MAX(FF103+EX103+FG103, 0.1)*$I$9+FG103/MAX(FF103+EX103+FG103, 0.1)*$J$9))/($B$11+$C$11+$F$11)</f>
        <v>0</v>
      </c>
      <c r="DK103">
        <f>($B$11*$K$9+$C$11*$K$9+$F$11*((FF103+EX103)/MAX(FF103+EX103+FG103, 0.1)*$P$9+FG103/MAX(FF103+EX103+FG103, 0.1)*$Q$9))/($B$11+$C$11+$F$11)</f>
        <v>0</v>
      </c>
      <c r="DL103">
        <v>1.91</v>
      </c>
      <c r="DM103">
        <v>0.5</v>
      </c>
      <c r="DN103" t="s">
        <v>438</v>
      </c>
      <c r="DO103">
        <v>2</v>
      </c>
      <c r="DP103" t="b">
        <v>1</v>
      </c>
      <c r="DQ103">
        <v>1759247329.5</v>
      </c>
      <c r="DR103">
        <v>1380.146296296296</v>
      </c>
      <c r="DS103">
        <v>1412.025925925926</v>
      </c>
      <c r="DT103">
        <v>22.44516296296296</v>
      </c>
      <c r="DU103">
        <v>21.76078888888889</v>
      </c>
      <c r="DV103">
        <v>1378.850370370371</v>
      </c>
      <c r="DW103">
        <v>22.23524074074075</v>
      </c>
      <c r="DX103">
        <v>500.0038888888889</v>
      </c>
      <c r="DY103">
        <v>90.92494074074072</v>
      </c>
      <c r="DZ103">
        <v>0.05343208518518518</v>
      </c>
      <c r="EA103">
        <v>29.25862222222222</v>
      </c>
      <c r="EB103">
        <v>29.98427037037037</v>
      </c>
      <c r="EC103">
        <v>999.9000000000001</v>
      </c>
      <c r="ED103">
        <v>0</v>
      </c>
      <c r="EE103">
        <v>0</v>
      </c>
      <c r="EF103">
        <v>10004.40037037037</v>
      </c>
      <c r="EG103">
        <v>0</v>
      </c>
      <c r="EH103">
        <v>12.1913</v>
      </c>
      <c r="EI103">
        <v>-31.87958148148148</v>
      </c>
      <c r="EJ103">
        <v>1411.835925925926</v>
      </c>
      <c r="EK103">
        <v>1443.437037037037</v>
      </c>
      <c r="EL103">
        <v>0.6843806296296298</v>
      </c>
      <c r="EM103">
        <v>1412.025925925926</v>
      </c>
      <c r="EN103">
        <v>21.76078888888889</v>
      </c>
      <c r="EO103">
        <v>2.040825555555555</v>
      </c>
      <c r="EP103">
        <v>1.978597407407408</v>
      </c>
      <c r="EQ103">
        <v>17.76468518518519</v>
      </c>
      <c r="ER103">
        <v>17.27408888888889</v>
      </c>
      <c r="ES103">
        <v>1999.999259259259</v>
      </c>
      <c r="ET103">
        <v>0.9799995925925925</v>
      </c>
      <c r="EU103">
        <v>0.02000014074074074</v>
      </c>
      <c r="EV103">
        <v>0</v>
      </c>
      <c r="EW103">
        <v>204.252</v>
      </c>
      <c r="EX103">
        <v>5.000560000000001</v>
      </c>
      <c r="EY103">
        <v>4270.337407407407</v>
      </c>
      <c r="EZ103">
        <v>17294.87407407408</v>
      </c>
      <c r="FA103">
        <v>41.68037037037037</v>
      </c>
      <c r="FB103">
        <v>42.32599999999999</v>
      </c>
      <c r="FC103">
        <v>41.81222222222222</v>
      </c>
      <c r="FD103">
        <v>41.30985185185185</v>
      </c>
      <c r="FE103">
        <v>42.70803703703703</v>
      </c>
      <c r="FF103">
        <v>1955.099259259259</v>
      </c>
      <c r="FG103">
        <v>39.9</v>
      </c>
      <c r="FH103">
        <v>0</v>
      </c>
      <c r="FI103">
        <v>1759247351.2</v>
      </c>
      <c r="FJ103">
        <v>0</v>
      </c>
      <c r="FK103">
        <v>204.2545769230769</v>
      </c>
      <c r="FL103">
        <v>0.3030085496018723</v>
      </c>
      <c r="FM103">
        <v>-11.28649573236993</v>
      </c>
      <c r="FN103">
        <v>4270.300384615384</v>
      </c>
      <c r="FO103">
        <v>15</v>
      </c>
      <c r="FP103">
        <v>0</v>
      </c>
      <c r="FQ103" t="s">
        <v>439</v>
      </c>
      <c r="FR103">
        <v>1747148579.5</v>
      </c>
      <c r="FS103">
        <v>1747148584.5</v>
      </c>
      <c r="FT103">
        <v>0</v>
      </c>
      <c r="FU103">
        <v>0.162</v>
      </c>
      <c r="FV103">
        <v>-0.001</v>
      </c>
      <c r="FW103">
        <v>0.139</v>
      </c>
      <c r="FX103">
        <v>0.058</v>
      </c>
      <c r="FY103">
        <v>420</v>
      </c>
      <c r="FZ103">
        <v>16</v>
      </c>
      <c r="GA103">
        <v>0.19</v>
      </c>
      <c r="GB103">
        <v>0.02</v>
      </c>
      <c r="GC103">
        <v>-31.79643658536585</v>
      </c>
      <c r="GD103">
        <v>-1.008487108013886</v>
      </c>
      <c r="GE103">
        <v>0.14432410132229</v>
      </c>
      <c r="GF103">
        <v>0</v>
      </c>
      <c r="GG103">
        <v>204.2884117647059</v>
      </c>
      <c r="GH103">
        <v>-0.2770053461818253</v>
      </c>
      <c r="GI103">
        <v>0.1959002023310779</v>
      </c>
      <c r="GJ103">
        <v>1</v>
      </c>
      <c r="GK103">
        <v>0.6854442926829268</v>
      </c>
      <c r="GL103">
        <v>-0.01684034843205547</v>
      </c>
      <c r="GM103">
        <v>0.001824293037060768</v>
      </c>
      <c r="GN103">
        <v>1</v>
      </c>
      <c r="GO103">
        <v>2</v>
      </c>
      <c r="GP103">
        <v>3</v>
      </c>
      <c r="GQ103" t="s">
        <v>446</v>
      </c>
      <c r="GR103">
        <v>3.12704</v>
      </c>
      <c r="GS103">
        <v>2.73144</v>
      </c>
      <c r="GT103">
        <v>0.193568</v>
      </c>
      <c r="GU103">
        <v>0.197571</v>
      </c>
      <c r="GV103">
        <v>0.10242</v>
      </c>
      <c r="GW103">
        <v>0.100781</v>
      </c>
      <c r="GX103">
        <v>24131.2</v>
      </c>
      <c r="GY103">
        <v>23318.7</v>
      </c>
      <c r="GZ103">
        <v>30469.6</v>
      </c>
      <c r="HA103">
        <v>29320.2</v>
      </c>
      <c r="HB103">
        <v>37754.3</v>
      </c>
      <c r="HC103">
        <v>34689.5</v>
      </c>
      <c r="HD103">
        <v>46613.1</v>
      </c>
      <c r="HE103">
        <v>43558.5</v>
      </c>
      <c r="HF103">
        <v>1.81343</v>
      </c>
      <c r="HG103">
        <v>1.8378</v>
      </c>
      <c r="HH103">
        <v>0.107788</v>
      </c>
      <c r="HI103">
        <v>0</v>
      </c>
      <c r="HJ103">
        <v>28.2351</v>
      </c>
      <c r="HK103">
        <v>999.9</v>
      </c>
      <c r="HL103">
        <v>56.4</v>
      </c>
      <c r="HM103">
        <v>30.6</v>
      </c>
      <c r="HN103">
        <v>27.3503</v>
      </c>
      <c r="HO103">
        <v>63.0574</v>
      </c>
      <c r="HP103">
        <v>16.9591</v>
      </c>
      <c r="HQ103">
        <v>1</v>
      </c>
      <c r="HR103">
        <v>0.200041</v>
      </c>
      <c r="HS103">
        <v>0.145556</v>
      </c>
      <c r="HT103">
        <v>20.2008</v>
      </c>
      <c r="HU103">
        <v>5.22807</v>
      </c>
      <c r="HV103">
        <v>11.974</v>
      </c>
      <c r="HW103">
        <v>4.96975</v>
      </c>
      <c r="HX103">
        <v>3.28953</v>
      </c>
      <c r="HY103">
        <v>9999</v>
      </c>
      <c r="HZ103">
        <v>9999</v>
      </c>
      <c r="IA103">
        <v>9999</v>
      </c>
      <c r="IB103">
        <v>17.6</v>
      </c>
      <c r="IC103">
        <v>4.97287</v>
      </c>
      <c r="ID103">
        <v>1.87719</v>
      </c>
      <c r="IE103">
        <v>1.87531</v>
      </c>
      <c r="IF103">
        <v>1.87807</v>
      </c>
      <c r="IG103">
        <v>1.87484</v>
      </c>
      <c r="IH103">
        <v>1.87839</v>
      </c>
      <c r="II103">
        <v>1.87546</v>
      </c>
      <c r="IJ103">
        <v>1.87668</v>
      </c>
      <c r="IK103">
        <v>0</v>
      </c>
      <c r="IL103">
        <v>0</v>
      </c>
      <c r="IM103">
        <v>0</v>
      </c>
      <c r="IN103">
        <v>0</v>
      </c>
      <c r="IO103" t="s">
        <v>441</v>
      </c>
      <c r="IP103" t="s">
        <v>442</v>
      </c>
      <c r="IQ103" t="s">
        <v>443</v>
      </c>
      <c r="IR103" t="s">
        <v>443</v>
      </c>
      <c r="IS103" t="s">
        <v>443</v>
      </c>
      <c r="IT103" t="s">
        <v>443</v>
      </c>
      <c r="IU103">
        <v>0</v>
      </c>
      <c r="IV103">
        <v>100</v>
      </c>
      <c r="IW103">
        <v>100</v>
      </c>
      <c r="IX103">
        <v>1.33</v>
      </c>
      <c r="IY103">
        <v>0.2098</v>
      </c>
      <c r="IZ103">
        <v>-0.1222274518627452</v>
      </c>
      <c r="JA103">
        <v>0.001328938755811441</v>
      </c>
      <c r="JB103">
        <v>-5.633165956792918E-07</v>
      </c>
      <c r="JC103">
        <v>2.510553891376428E-10</v>
      </c>
      <c r="JD103">
        <v>-0.04678033270444259</v>
      </c>
      <c r="JE103">
        <v>-0.0009625096320519332</v>
      </c>
      <c r="JF103">
        <v>0.0006953178313022573</v>
      </c>
      <c r="JG103">
        <v>-5.973937232829655E-06</v>
      </c>
      <c r="JH103">
        <v>1</v>
      </c>
      <c r="JI103">
        <v>2112</v>
      </c>
      <c r="JJ103">
        <v>1</v>
      </c>
      <c r="JK103">
        <v>26</v>
      </c>
      <c r="JL103">
        <v>201646</v>
      </c>
      <c r="JM103">
        <v>201645.9</v>
      </c>
      <c r="JN103">
        <v>2.96753</v>
      </c>
      <c r="JO103">
        <v>2.5293</v>
      </c>
      <c r="JP103">
        <v>1.39893</v>
      </c>
      <c r="JQ103">
        <v>2.33154</v>
      </c>
      <c r="JR103">
        <v>1.44897</v>
      </c>
      <c r="JS103">
        <v>2.49512</v>
      </c>
      <c r="JT103">
        <v>37.0509</v>
      </c>
      <c r="JU103">
        <v>23.9912</v>
      </c>
      <c r="JV103">
        <v>18</v>
      </c>
      <c r="JW103">
        <v>477.148</v>
      </c>
      <c r="JX103">
        <v>462.195</v>
      </c>
      <c r="JY103">
        <v>27.2662</v>
      </c>
      <c r="JZ103">
        <v>29.7955</v>
      </c>
      <c r="KA103">
        <v>29.9999</v>
      </c>
      <c r="KB103">
        <v>29.4874</v>
      </c>
      <c r="KC103">
        <v>29.549</v>
      </c>
      <c r="KD103">
        <v>59.4113</v>
      </c>
      <c r="KE103">
        <v>29.5158</v>
      </c>
      <c r="KF103">
        <v>63.3442</v>
      </c>
      <c r="KG103">
        <v>27.2731</v>
      </c>
      <c r="KH103">
        <v>1456.25</v>
      </c>
      <c r="KI103">
        <v>21.8357</v>
      </c>
      <c r="KJ103">
        <v>100.733</v>
      </c>
      <c r="KK103">
        <v>100.201</v>
      </c>
    </row>
    <row r="104" spans="1:297">
      <c r="A104">
        <v>88</v>
      </c>
      <c r="B104">
        <v>1759247342</v>
      </c>
      <c r="C104">
        <v>526.4000000953674</v>
      </c>
      <c r="D104" t="s">
        <v>619</v>
      </c>
      <c r="E104" t="s">
        <v>620</v>
      </c>
      <c r="F104">
        <v>5</v>
      </c>
      <c r="G104" t="s">
        <v>435</v>
      </c>
      <c r="H104" t="s">
        <v>436</v>
      </c>
      <c r="I104">
        <v>1759247334.214286</v>
      </c>
      <c r="J104">
        <f>(K104)/1000</f>
        <v>0</v>
      </c>
      <c r="K104">
        <f>IF(DP104, AN104, AH104)</f>
        <v>0</v>
      </c>
      <c r="L104">
        <f>IF(DP104, AI104, AG104)</f>
        <v>0</v>
      </c>
      <c r="M104">
        <f>DR104 - IF(AU104&gt;1, L104*DL104*100.0/(AW104), 0)</f>
        <v>0</v>
      </c>
      <c r="N104">
        <f>((T104-J104/2)*M104-L104)/(T104+J104/2)</f>
        <v>0</v>
      </c>
      <c r="O104">
        <f>N104*(DY104+DZ104)/1000.0</f>
        <v>0</v>
      </c>
      <c r="P104">
        <f>(DR104 - IF(AU104&gt;1, L104*DL104*100.0/(AW104), 0))*(DY104+DZ104)/1000.0</f>
        <v>0</v>
      </c>
      <c r="Q104">
        <f>2.0/((1/S104-1/R104)+SIGN(S104)*SQRT((1/S104-1/R104)*(1/S104-1/R104) + 4*DM104/((DM104+1)*(DM104+1))*(2*1/S104*1/R104-1/R104*1/R104)))</f>
        <v>0</v>
      </c>
      <c r="R104">
        <f>IF(LEFT(DN104,1)&lt;&gt;"0",IF(LEFT(DN104,1)="1",3.0,DO104),$D$5+$E$5*(EF104*DY104/($K$5*1000))+$F$5*(EF104*DY104/($K$5*1000))*MAX(MIN(DL104,$J$5),$I$5)*MAX(MIN(DL104,$J$5),$I$5)+$G$5*MAX(MIN(DL104,$J$5),$I$5)*(EF104*DY104/($K$5*1000))+$H$5*(EF104*DY104/($K$5*1000))*(EF104*DY104/($K$5*1000)))</f>
        <v>0</v>
      </c>
      <c r="S104">
        <f>J104*(1000-(1000*0.61365*exp(17.502*W104/(240.97+W104))/(DY104+DZ104)+DT104)/2)/(1000*0.61365*exp(17.502*W104/(240.97+W104))/(DY104+DZ104)-DT104)</f>
        <v>0</v>
      </c>
      <c r="T104">
        <f>1/((DM104+1)/(Q104/1.6)+1/(R104/1.37)) + DM104/((DM104+1)/(Q104/1.6) + DM104/(R104/1.37))</f>
        <v>0</v>
      </c>
      <c r="U104">
        <f>(DH104*DK104)</f>
        <v>0</v>
      </c>
      <c r="V104">
        <f>(EA104+(U104+2*0.95*5.67E-8*(((EA104+$B$7)+273)^4-(EA104+273)^4)-44100*J104)/(1.84*29.3*R104+8*0.95*5.67E-8*(EA104+273)^3))</f>
        <v>0</v>
      </c>
      <c r="W104">
        <f>($C$7*EB104+$D$7*EC104+$E$7*V104)</f>
        <v>0</v>
      </c>
      <c r="X104">
        <f>0.61365*exp(17.502*W104/(240.97+W104))</f>
        <v>0</v>
      </c>
      <c r="Y104">
        <f>(Z104/AA104*100)</f>
        <v>0</v>
      </c>
      <c r="Z104">
        <f>DT104*(DY104+DZ104)/1000</f>
        <v>0</v>
      </c>
      <c r="AA104">
        <f>0.61365*exp(17.502*EA104/(240.97+EA104))</f>
        <v>0</v>
      </c>
      <c r="AB104">
        <f>(X104-DT104*(DY104+DZ104)/1000)</f>
        <v>0</v>
      </c>
      <c r="AC104">
        <f>(-J104*44100)</f>
        <v>0</v>
      </c>
      <c r="AD104">
        <f>2*29.3*R104*0.92*(EA104-W104)</f>
        <v>0</v>
      </c>
      <c r="AE104">
        <f>2*0.95*5.67E-8*(((EA104+$B$7)+273)^4-(W104+273)^4)</f>
        <v>0</v>
      </c>
      <c r="AF104">
        <f>U104+AE104+AC104+AD104</f>
        <v>0</v>
      </c>
      <c r="AG104">
        <f>DX104*AU104*(DS104-DR104*(1000-AU104*DU104)/(1000-AU104*DT104))/(100*DL104)</f>
        <v>0</v>
      </c>
      <c r="AH104">
        <f>1000*DX104*AU104*(DT104-DU104)/(100*DL104*(1000-AU104*DT104))</f>
        <v>0</v>
      </c>
      <c r="AI104">
        <f>(AJ104 - AK104 - DY104*1E3/(8.314*(EA104+273.15)) * AM104/DX104 * AL104) * DX104/(100*DL104) * (1000 - DU104)/1000</f>
        <v>0</v>
      </c>
      <c r="AJ104">
        <v>1475.469340136147</v>
      </c>
      <c r="AK104">
        <v>1452.755515151515</v>
      </c>
      <c r="AL104">
        <v>3.381749921950242</v>
      </c>
      <c r="AM104">
        <v>65.49916496234485</v>
      </c>
      <c r="AN104">
        <f>(AP104 - AO104 + DY104*1E3/(8.314*(EA104+273.15)) * AR104/DX104 * AQ104) * DX104/(100*DL104) * 1000/(1000 - AP104)</f>
        <v>0</v>
      </c>
      <c r="AO104">
        <v>21.75102906533723</v>
      </c>
      <c r="AP104">
        <v>22.43889999999999</v>
      </c>
      <c r="AQ104">
        <v>-6.784186575143052E-06</v>
      </c>
      <c r="AR104">
        <v>120.8464226283581</v>
      </c>
      <c r="AS104">
        <v>4</v>
      </c>
      <c r="AT104">
        <v>1</v>
      </c>
      <c r="AU104">
        <f>IF(AS104*$H$13&gt;=AW104,1.0,(AW104/(AW104-AS104*$H$13)))</f>
        <v>0</v>
      </c>
      <c r="AV104">
        <f>(AU104-1)*100</f>
        <v>0</v>
      </c>
      <c r="AW104">
        <f>MAX(0,($B$13+$C$13*EF104)/(1+$D$13*EF104)*DY104/(EA104+273)*$E$13)</f>
        <v>0</v>
      </c>
      <c r="AX104" t="s">
        <v>437</v>
      </c>
      <c r="AY104" t="s">
        <v>437</v>
      </c>
      <c r="AZ104">
        <v>0</v>
      </c>
      <c r="BA104">
        <v>0</v>
      </c>
      <c r="BB104">
        <f>1-AZ104/BA104</f>
        <v>0</v>
      </c>
      <c r="BC104">
        <v>0</v>
      </c>
      <c r="BD104" t="s">
        <v>437</v>
      </c>
      <c r="BE104" t="s">
        <v>437</v>
      </c>
      <c r="BF104">
        <v>0</v>
      </c>
      <c r="BG104">
        <v>0</v>
      </c>
      <c r="BH104">
        <f>1-BF104/BG104</f>
        <v>0</v>
      </c>
      <c r="BI104">
        <v>0.5</v>
      </c>
      <c r="BJ104">
        <f>DI104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437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DH104">
        <f>$B$11*EG104+$C$11*EH104+$F$11*ES104*(1-EV104)</f>
        <v>0</v>
      </c>
      <c r="DI104">
        <f>DH104*DJ104</f>
        <v>0</v>
      </c>
      <c r="DJ104">
        <f>($B$11*$D$9+$C$11*$D$9+$F$11*((FF104+EX104)/MAX(FF104+EX104+FG104, 0.1)*$I$9+FG104/MAX(FF104+EX104+FG104, 0.1)*$J$9))/($B$11+$C$11+$F$11)</f>
        <v>0</v>
      </c>
      <c r="DK104">
        <f>($B$11*$K$9+$C$11*$K$9+$F$11*((FF104+EX104)/MAX(FF104+EX104+FG104, 0.1)*$P$9+FG104/MAX(FF104+EX104+FG104, 0.1)*$Q$9))/($B$11+$C$11+$F$11)</f>
        <v>0</v>
      </c>
      <c r="DL104">
        <v>1.91</v>
      </c>
      <c r="DM104">
        <v>0.5</v>
      </c>
      <c r="DN104" t="s">
        <v>438</v>
      </c>
      <c r="DO104">
        <v>2</v>
      </c>
      <c r="DP104" t="b">
        <v>1</v>
      </c>
      <c r="DQ104">
        <v>1759247334.214286</v>
      </c>
      <c r="DR104">
        <v>1395.907857142857</v>
      </c>
      <c r="DS104">
        <v>1427.770714285714</v>
      </c>
      <c r="DT104">
        <v>22.44343571428572</v>
      </c>
      <c r="DU104">
        <v>21.75801071428571</v>
      </c>
      <c r="DV104">
        <v>1394.592857142857</v>
      </c>
      <c r="DW104">
        <v>22.23356071428572</v>
      </c>
      <c r="DX104">
        <v>499.9673571428572</v>
      </c>
      <c r="DY104">
        <v>90.92646785714285</v>
      </c>
      <c r="DZ104">
        <v>0.05365058928571428</v>
      </c>
      <c r="EA104">
        <v>29.26200357142858</v>
      </c>
      <c r="EB104">
        <v>29.98992142857143</v>
      </c>
      <c r="EC104">
        <v>999.9000000000002</v>
      </c>
      <c r="ED104">
        <v>0</v>
      </c>
      <c r="EE104">
        <v>0</v>
      </c>
      <c r="EF104">
        <v>10000.96107142857</v>
      </c>
      <c r="EG104">
        <v>0</v>
      </c>
      <c r="EH104">
        <v>12.1913</v>
      </c>
      <c r="EI104">
        <v>-31.86263928571428</v>
      </c>
      <c r="EJ104">
        <v>1427.957142857143</v>
      </c>
      <c r="EK104">
        <v>1459.528571428571</v>
      </c>
      <c r="EL104">
        <v>0.6854339642857143</v>
      </c>
      <c r="EM104">
        <v>1427.770714285714</v>
      </c>
      <c r="EN104">
        <v>21.75801071428571</v>
      </c>
      <c r="EO104">
        <v>2.0407025</v>
      </c>
      <c r="EP104">
        <v>1.978378928571429</v>
      </c>
      <c r="EQ104">
        <v>17.76373571428572</v>
      </c>
      <c r="ER104">
        <v>17.27233928571429</v>
      </c>
      <c r="ES104">
        <v>1999.996785714286</v>
      </c>
      <c r="ET104">
        <v>0.9799995357142857</v>
      </c>
      <c r="EU104">
        <v>0.02000016071428571</v>
      </c>
      <c r="EV104">
        <v>0</v>
      </c>
      <c r="EW104">
        <v>204.2672857142857</v>
      </c>
      <c r="EX104">
        <v>5.000560000000001</v>
      </c>
      <c r="EY104">
        <v>4269.421428571428</v>
      </c>
      <c r="EZ104">
        <v>17294.86071428571</v>
      </c>
      <c r="FA104">
        <v>41.67607142857143</v>
      </c>
      <c r="FB104">
        <v>42.31874999999998</v>
      </c>
      <c r="FC104">
        <v>41.78099999999999</v>
      </c>
      <c r="FD104">
        <v>41.28764285714284</v>
      </c>
      <c r="FE104">
        <v>42.66932142857141</v>
      </c>
      <c r="FF104">
        <v>1955.096785714286</v>
      </c>
      <c r="FG104">
        <v>39.9</v>
      </c>
      <c r="FH104">
        <v>0</v>
      </c>
      <c r="FI104">
        <v>1759247356</v>
      </c>
      <c r="FJ104">
        <v>0</v>
      </c>
      <c r="FK104">
        <v>204.2349230769231</v>
      </c>
      <c r="FL104">
        <v>-0.4836239270979211</v>
      </c>
      <c r="FM104">
        <v>-12.18803417637672</v>
      </c>
      <c r="FN104">
        <v>4269.486923076924</v>
      </c>
      <c r="FO104">
        <v>15</v>
      </c>
      <c r="FP104">
        <v>0</v>
      </c>
      <c r="FQ104" t="s">
        <v>439</v>
      </c>
      <c r="FR104">
        <v>1747148579.5</v>
      </c>
      <c r="FS104">
        <v>1747148584.5</v>
      </c>
      <c r="FT104">
        <v>0</v>
      </c>
      <c r="FU104">
        <v>0.162</v>
      </c>
      <c r="FV104">
        <v>-0.001</v>
      </c>
      <c r="FW104">
        <v>0.139</v>
      </c>
      <c r="FX104">
        <v>0.058</v>
      </c>
      <c r="FY104">
        <v>420</v>
      </c>
      <c r="FZ104">
        <v>16</v>
      </c>
      <c r="GA104">
        <v>0.19</v>
      </c>
      <c r="GB104">
        <v>0.02</v>
      </c>
      <c r="GC104">
        <v>-31.8638825</v>
      </c>
      <c r="GD104">
        <v>-0.1145031894934109</v>
      </c>
      <c r="GE104">
        <v>0.1264952190549113</v>
      </c>
      <c r="GF104">
        <v>1</v>
      </c>
      <c r="GG104">
        <v>204.2358529411765</v>
      </c>
      <c r="GH104">
        <v>-0.004354466491012075</v>
      </c>
      <c r="GI104">
        <v>0.1777847562367888</v>
      </c>
      <c r="GJ104">
        <v>1</v>
      </c>
      <c r="GK104">
        <v>0.6853398000000001</v>
      </c>
      <c r="GL104">
        <v>0.00912128330206385</v>
      </c>
      <c r="GM104">
        <v>0.002852179764671232</v>
      </c>
      <c r="GN104">
        <v>1</v>
      </c>
      <c r="GO104">
        <v>3</v>
      </c>
      <c r="GP104">
        <v>3</v>
      </c>
      <c r="GQ104" t="s">
        <v>440</v>
      </c>
      <c r="GR104">
        <v>3.12701</v>
      </c>
      <c r="GS104">
        <v>2.732</v>
      </c>
      <c r="GT104">
        <v>0.194939</v>
      </c>
      <c r="GU104">
        <v>0.198964</v>
      </c>
      <c r="GV104">
        <v>0.102406</v>
      </c>
      <c r="GW104">
        <v>0.100733</v>
      </c>
      <c r="GX104">
        <v>24090.1</v>
      </c>
      <c r="GY104">
        <v>23278</v>
      </c>
      <c r="GZ104">
        <v>30469.6</v>
      </c>
      <c r="HA104">
        <v>29319.9</v>
      </c>
      <c r="HB104">
        <v>37755.3</v>
      </c>
      <c r="HC104">
        <v>34691.1</v>
      </c>
      <c r="HD104">
        <v>46613.5</v>
      </c>
      <c r="HE104">
        <v>43558</v>
      </c>
      <c r="HF104">
        <v>1.81375</v>
      </c>
      <c r="HG104">
        <v>1.83755</v>
      </c>
      <c r="HH104">
        <v>0.108197</v>
      </c>
      <c r="HI104">
        <v>0</v>
      </c>
      <c r="HJ104">
        <v>28.2351</v>
      </c>
      <c r="HK104">
        <v>999.9</v>
      </c>
      <c r="HL104">
        <v>56.4</v>
      </c>
      <c r="HM104">
        <v>30.6</v>
      </c>
      <c r="HN104">
        <v>27.3527</v>
      </c>
      <c r="HO104">
        <v>63.0974</v>
      </c>
      <c r="HP104">
        <v>17.1875</v>
      </c>
      <c r="HQ104">
        <v>1</v>
      </c>
      <c r="HR104">
        <v>0.200183</v>
      </c>
      <c r="HS104">
        <v>0.158045</v>
      </c>
      <c r="HT104">
        <v>20.2005</v>
      </c>
      <c r="HU104">
        <v>5.22732</v>
      </c>
      <c r="HV104">
        <v>11.974</v>
      </c>
      <c r="HW104">
        <v>4.97005</v>
      </c>
      <c r="HX104">
        <v>3.28948</v>
      </c>
      <c r="HY104">
        <v>9999</v>
      </c>
      <c r="HZ104">
        <v>9999</v>
      </c>
      <c r="IA104">
        <v>9999</v>
      </c>
      <c r="IB104">
        <v>17.6</v>
      </c>
      <c r="IC104">
        <v>4.97288</v>
      </c>
      <c r="ID104">
        <v>1.87722</v>
      </c>
      <c r="IE104">
        <v>1.87531</v>
      </c>
      <c r="IF104">
        <v>1.87807</v>
      </c>
      <c r="IG104">
        <v>1.87484</v>
      </c>
      <c r="IH104">
        <v>1.8784</v>
      </c>
      <c r="II104">
        <v>1.87547</v>
      </c>
      <c r="IJ104">
        <v>1.87668</v>
      </c>
      <c r="IK104">
        <v>0</v>
      </c>
      <c r="IL104">
        <v>0</v>
      </c>
      <c r="IM104">
        <v>0</v>
      </c>
      <c r="IN104">
        <v>0</v>
      </c>
      <c r="IO104" t="s">
        <v>441</v>
      </c>
      <c r="IP104" t="s">
        <v>442</v>
      </c>
      <c r="IQ104" t="s">
        <v>443</v>
      </c>
      <c r="IR104" t="s">
        <v>443</v>
      </c>
      <c r="IS104" t="s">
        <v>443</v>
      </c>
      <c r="IT104" t="s">
        <v>443</v>
      </c>
      <c r="IU104">
        <v>0</v>
      </c>
      <c r="IV104">
        <v>100</v>
      </c>
      <c r="IW104">
        <v>100</v>
      </c>
      <c r="IX104">
        <v>1.34</v>
      </c>
      <c r="IY104">
        <v>0.2098</v>
      </c>
      <c r="IZ104">
        <v>-0.1222274518627452</v>
      </c>
      <c r="JA104">
        <v>0.001328938755811441</v>
      </c>
      <c r="JB104">
        <v>-5.633165956792918E-07</v>
      </c>
      <c r="JC104">
        <v>2.510553891376428E-10</v>
      </c>
      <c r="JD104">
        <v>-0.04678033270444259</v>
      </c>
      <c r="JE104">
        <v>-0.0009625096320519332</v>
      </c>
      <c r="JF104">
        <v>0.0006953178313022573</v>
      </c>
      <c r="JG104">
        <v>-5.973937232829655E-06</v>
      </c>
      <c r="JH104">
        <v>1</v>
      </c>
      <c r="JI104">
        <v>2112</v>
      </c>
      <c r="JJ104">
        <v>1</v>
      </c>
      <c r="JK104">
        <v>26</v>
      </c>
      <c r="JL104">
        <v>201646</v>
      </c>
      <c r="JM104">
        <v>201646</v>
      </c>
      <c r="JN104">
        <v>2.99194</v>
      </c>
      <c r="JO104">
        <v>2.52563</v>
      </c>
      <c r="JP104">
        <v>1.39893</v>
      </c>
      <c r="JQ104">
        <v>2.33276</v>
      </c>
      <c r="JR104">
        <v>1.44897</v>
      </c>
      <c r="JS104">
        <v>2.50244</v>
      </c>
      <c r="JT104">
        <v>37.0509</v>
      </c>
      <c r="JU104">
        <v>23.9999</v>
      </c>
      <c r="JV104">
        <v>18</v>
      </c>
      <c r="JW104">
        <v>477.311</v>
      </c>
      <c r="JX104">
        <v>462.033</v>
      </c>
      <c r="JY104">
        <v>27.2755</v>
      </c>
      <c r="JZ104">
        <v>29.7949</v>
      </c>
      <c r="KA104">
        <v>30.0001</v>
      </c>
      <c r="KB104">
        <v>29.485</v>
      </c>
      <c r="KC104">
        <v>29.549</v>
      </c>
      <c r="KD104">
        <v>59.9029</v>
      </c>
      <c r="KE104">
        <v>29.2345</v>
      </c>
      <c r="KF104">
        <v>63.3442</v>
      </c>
      <c r="KG104">
        <v>27.2741</v>
      </c>
      <c r="KH104">
        <v>1476.28</v>
      </c>
      <c r="KI104">
        <v>21.8527</v>
      </c>
      <c r="KJ104">
        <v>100.734</v>
      </c>
      <c r="KK104">
        <v>100.2</v>
      </c>
    </row>
    <row r="105" spans="1:297">
      <c r="A105">
        <v>89</v>
      </c>
      <c r="B105">
        <v>1759247347</v>
      </c>
      <c r="C105">
        <v>531.4000000953674</v>
      </c>
      <c r="D105" t="s">
        <v>621</v>
      </c>
      <c r="E105" t="s">
        <v>622</v>
      </c>
      <c r="F105">
        <v>5</v>
      </c>
      <c r="G105" t="s">
        <v>435</v>
      </c>
      <c r="H105" t="s">
        <v>436</v>
      </c>
      <c r="I105">
        <v>1759247339.5</v>
      </c>
      <c r="J105">
        <f>(K105)/1000</f>
        <v>0</v>
      </c>
      <c r="K105">
        <f>IF(DP105, AN105, AH105)</f>
        <v>0</v>
      </c>
      <c r="L105">
        <f>IF(DP105, AI105, AG105)</f>
        <v>0</v>
      </c>
      <c r="M105">
        <f>DR105 - IF(AU105&gt;1, L105*DL105*100.0/(AW105), 0)</f>
        <v>0</v>
      </c>
      <c r="N105">
        <f>((T105-J105/2)*M105-L105)/(T105+J105/2)</f>
        <v>0</v>
      </c>
      <c r="O105">
        <f>N105*(DY105+DZ105)/1000.0</f>
        <v>0</v>
      </c>
      <c r="P105">
        <f>(DR105 - IF(AU105&gt;1, L105*DL105*100.0/(AW105), 0))*(DY105+DZ105)/1000.0</f>
        <v>0</v>
      </c>
      <c r="Q105">
        <f>2.0/((1/S105-1/R105)+SIGN(S105)*SQRT((1/S105-1/R105)*(1/S105-1/R105) + 4*DM105/((DM105+1)*(DM105+1))*(2*1/S105*1/R105-1/R105*1/R105)))</f>
        <v>0</v>
      </c>
      <c r="R105">
        <f>IF(LEFT(DN105,1)&lt;&gt;"0",IF(LEFT(DN105,1)="1",3.0,DO105),$D$5+$E$5*(EF105*DY105/($K$5*1000))+$F$5*(EF105*DY105/($K$5*1000))*MAX(MIN(DL105,$J$5),$I$5)*MAX(MIN(DL105,$J$5),$I$5)+$G$5*MAX(MIN(DL105,$J$5),$I$5)*(EF105*DY105/($K$5*1000))+$H$5*(EF105*DY105/($K$5*1000))*(EF105*DY105/($K$5*1000)))</f>
        <v>0</v>
      </c>
      <c r="S105">
        <f>J105*(1000-(1000*0.61365*exp(17.502*W105/(240.97+W105))/(DY105+DZ105)+DT105)/2)/(1000*0.61365*exp(17.502*W105/(240.97+W105))/(DY105+DZ105)-DT105)</f>
        <v>0</v>
      </c>
      <c r="T105">
        <f>1/((DM105+1)/(Q105/1.6)+1/(R105/1.37)) + DM105/((DM105+1)/(Q105/1.6) + DM105/(R105/1.37))</f>
        <v>0</v>
      </c>
      <c r="U105">
        <f>(DH105*DK105)</f>
        <v>0</v>
      </c>
      <c r="V105">
        <f>(EA105+(U105+2*0.95*5.67E-8*(((EA105+$B$7)+273)^4-(EA105+273)^4)-44100*J105)/(1.84*29.3*R105+8*0.95*5.67E-8*(EA105+273)^3))</f>
        <v>0</v>
      </c>
      <c r="W105">
        <f>($C$7*EB105+$D$7*EC105+$E$7*V105)</f>
        <v>0</v>
      </c>
      <c r="X105">
        <f>0.61365*exp(17.502*W105/(240.97+W105))</f>
        <v>0</v>
      </c>
      <c r="Y105">
        <f>(Z105/AA105*100)</f>
        <v>0</v>
      </c>
      <c r="Z105">
        <f>DT105*(DY105+DZ105)/1000</f>
        <v>0</v>
      </c>
      <c r="AA105">
        <f>0.61365*exp(17.502*EA105/(240.97+EA105))</f>
        <v>0</v>
      </c>
      <c r="AB105">
        <f>(X105-DT105*(DY105+DZ105)/1000)</f>
        <v>0</v>
      </c>
      <c r="AC105">
        <f>(-J105*44100)</f>
        <v>0</v>
      </c>
      <c r="AD105">
        <f>2*29.3*R105*0.92*(EA105-W105)</f>
        <v>0</v>
      </c>
      <c r="AE105">
        <f>2*0.95*5.67E-8*(((EA105+$B$7)+273)^4-(W105+273)^4)</f>
        <v>0</v>
      </c>
      <c r="AF105">
        <f>U105+AE105+AC105+AD105</f>
        <v>0</v>
      </c>
      <c r="AG105">
        <f>DX105*AU105*(DS105-DR105*(1000-AU105*DU105)/(1000-AU105*DT105))/(100*DL105)</f>
        <v>0</v>
      </c>
      <c r="AH105">
        <f>1000*DX105*AU105*(DT105-DU105)/(100*DL105*(1000-AU105*DT105))</f>
        <v>0</v>
      </c>
      <c r="AI105">
        <f>(AJ105 - AK105 - DY105*1E3/(8.314*(EA105+273.15)) * AM105/DX105 * AL105) * DX105/(100*DL105) * (1000 - DU105)/1000</f>
        <v>0</v>
      </c>
      <c r="AJ105">
        <v>1492.644653164082</v>
      </c>
      <c r="AK105">
        <v>1469.904242424242</v>
      </c>
      <c r="AL105">
        <v>3.433130666579343</v>
      </c>
      <c r="AM105">
        <v>65.49916496234485</v>
      </c>
      <c r="AN105">
        <f>(AP105 - AO105 + DY105*1E3/(8.314*(EA105+273.15)) * AR105/DX105 * AQ105) * DX105/(100*DL105) * 1000/(1000 - AP105)</f>
        <v>0</v>
      </c>
      <c r="AO105">
        <v>21.76504604913246</v>
      </c>
      <c r="AP105">
        <v>22.4335612121212</v>
      </c>
      <c r="AQ105">
        <v>-9.702674970218282E-06</v>
      </c>
      <c r="AR105">
        <v>120.8464226283581</v>
      </c>
      <c r="AS105">
        <v>4</v>
      </c>
      <c r="AT105">
        <v>1</v>
      </c>
      <c r="AU105">
        <f>IF(AS105*$H$13&gt;=AW105,1.0,(AW105/(AW105-AS105*$H$13)))</f>
        <v>0</v>
      </c>
      <c r="AV105">
        <f>(AU105-1)*100</f>
        <v>0</v>
      </c>
      <c r="AW105">
        <f>MAX(0,($B$13+$C$13*EF105)/(1+$D$13*EF105)*DY105/(EA105+273)*$E$13)</f>
        <v>0</v>
      </c>
      <c r="AX105" t="s">
        <v>437</v>
      </c>
      <c r="AY105" t="s">
        <v>437</v>
      </c>
      <c r="AZ105">
        <v>0</v>
      </c>
      <c r="BA105">
        <v>0</v>
      </c>
      <c r="BB105">
        <f>1-AZ105/BA105</f>
        <v>0</v>
      </c>
      <c r="BC105">
        <v>0</v>
      </c>
      <c r="BD105" t="s">
        <v>437</v>
      </c>
      <c r="BE105" t="s">
        <v>437</v>
      </c>
      <c r="BF105">
        <v>0</v>
      </c>
      <c r="BG105">
        <v>0</v>
      </c>
      <c r="BH105">
        <f>1-BF105/BG105</f>
        <v>0</v>
      </c>
      <c r="BI105">
        <v>0.5</v>
      </c>
      <c r="BJ105">
        <f>DI105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437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DH105">
        <f>$B$11*EG105+$C$11*EH105+$F$11*ES105*(1-EV105)</f>
        <v>0</v>
      </c>
      <c r="DI105">
        <f>DH105*DJ105</f>
        <v>0</v>
      </c>
      <c r="DJ105">
        <f>($B$11*$D$9+$C$11*$D$9+$F$11*((FF105+EX105)/MAX(FF105+EX105+FG105, 0.1)*$I$9+FG105/MAX(FF105+EX105+FG105, 0.1)*$J$9))/($B$11+$C$11+$F$11)</f>
        <v>0</v>
      </c>
      <c r="DK105">
        <f>($B$11*$K$9+$C$11*$K$9+$F$11*((FF105+EX105)/MAX(FF105+EX105+FG105, 0.1)*$P$9+FG105/MAX(FF105+EX105+FG105, 0.1)*$Q$9))/($B$11+$C$11+$F$11)</f>
        <v>0</v>
      </c>
      <c r="DL105">
        <v>1.91</v>
      </c>
      <c r="DM105">
        <v>0.5</v>
      </c>
      <c r="DN105" t="s">
        <v>438</v>
      </c>
      <c r="DO105">
        <v>2</v>
      </c>
      <c r="DP105" t="b">
        <v>1</v>
      </c>
      <c r="DQ105">
        <v>1759247339.5</v>
      </c>
      <c r="DR105">
        <v>1413.551481481481</v>
      </c>
      <c r="DS105">
        <v>1445.443703703704</v>
      </c>
      <c r="DT105">
        <v>22.43990740740741</v>
      </c>
      <c r="DU105">
        <v>21.75838148148148</v>
      </c>
      <c r="DV105">
        <v>1412.214814814815</v>
      </c>
      <c r="DW105">
        <v>22.23010370370371</v>
      </c>
      <c r="DX105">
        <v>500.0003703703704</v>
      </c>
      <c r="DY105">
        <v>90.92684074074072</v>
      </c>
      <c r="DZ105">
        <v>0.05392176666666666</v>
      </c>
      <c r="EA105">
        <v>29.26519629629629</v>
      </c>
      <c r="EB105">
        <v>29.99649259259259</v>
      </c>
      <c r="EC105">
        <v>999.9000000000001</v>
      </c>
      <c r="ED105">
        <v>0</v>
      </c>
      <c r="EE105">
        <v>0</v>
      </c>
      <c r="EF105">
        <v>9999.678148148148</v>
      </c>
      <c r="EG105">
        <v>0</v>
      </c>
      <c r="EH105">
        <v>12.1913</v>
      </c>
      <c r="EI105">
        <v>-31.89148888888889</v>
      </c>
      <c r="EJ105">
        <v>1446.00037037037</v>
      </c>
      <c r="EK105">
        <v>1477.594444444445</v>
      </c>
      <c r="EL105">
        <v>0.6815271851851853</v>
      </c>
      <c r="EM105">
        <v>1445.443703703704</v>
      </c>
      <c r="EN105">
        <v>21.75838148148148</v>
      </c>
      <c r="EO105">
        <v>2.040389259259259</v>
      </c>
      <c r="EP105">
        <v>1.978421481481482</v>
      </c>
      <c r="EQ105">
        <v>17.7613037037037</v>
      </c>
      <c r="ER105">
        <v>17.27267777777778</v>
      </c>
      <c r="ES105">
        <v>2000.018148148148</v>
      </c>
      <c r="ET105">
        <v>0.9799998148148148</v>
      </c>
      <c r="EU105">
        <v>0.01999991851851852</v>
      </c>
      <c r="EV105">
        <v>0</v>
      </c>
      <c r="EW105">
        <v>204.2087037037037</v>
      </c>
      <c r="EX105">
        <v>5.000560000000001</v>
      </c>
      <c r="EY105">
        <v>4268.628148148148</v>
      </c>
      <c r="EZ105">
        <v>17295.05925925926</v>
      </c>
      <c r="FA105">
        <v>41.68255555555555</v>
      </c>
      <c r="FB105">
        <v>42.31666666666666</v>
      </c>
      <c r="FC105">
        <v>41.77525925925926</v>
      </c>
      <c r="FD105">
        <v>41.27522222222222</v>
      </c>
      <c r="FE105">
        <v>42.65485185185184</v>
      </c>
      <c r="FF105">
        <v>1955.118148148148</v>
      </c>
      <c r="FG105">
        <v>39.9</v>
      </c>
      <c r="FH105">
        <v>0</v>
      </c>
      <c r="FI105">
        <v>1759247360.8</v>
      </c>
      <c r="FJ105">
        <v>0</v>
      </c>
      <c r="FK105">
        <v>204.1832692307692</v>
      </c>
      <c r="FL105">
        <v>-0.8969230754071613</v>
      </c>
      <c r="FM105">
        <v>-5.837948742470751</v>
      </c>
      <c r="FN105">
        <v>4268.758461538461</v>
      </c>
      <c r="FO105">
        <v>15</v>
      </c>
      <c r="FP105">
        <v>0</v>
      </c>
      <c r="FQ105" t="s">
        <v>439</v>
      </c>
      <c r="FR105">
        <v>1747148579.5</v>
      </c>
      <c r="FS105">
        <v>1747148584.5</v>
      </c>
      <c r="FT105">
        <v>0</v>
      </c>
      <c r="FU105">
        <v>0.162</v>
      </c>
      <c r="FV105">
        <v>-0.001</v>
      </c>
      <c r="FW105">
        <v>0.139</v>
      </c>
      <c r="FX105">
        <v>0.058</v>
      </c>
      <c r="FY105">
        <v>420</v>
      </c>
      <c r="FZ105">
        <v>16</v>
      </c>
      <c r="GA105">
        <v>0.19</v>
      </c>
      <c r="GB105">
        <v>0.02</v>
      </c>
      <c r="GC105">
        <v>-31.866975</v>
      </c>
      <c r="GD105">
        <v>-0.4060142589117878</v>
      </c>
      <c r="GE105">
        <v>0.1463203108765151</v>
      </c>
      <c r="GF105">
        <v>1</v>
      </c>
      <c r="GG105">
        <v>204.2189117647059</v>
      </c>
      <c r="GH105">
        <v>-0.5637433131971417</v>
      </c>
      <c r="GI105">
        <v>0.1906538852980434</v>
      </c>
      <c r="GJ105">
        <v>1</v>
      </c>
      <c r="GK105">
        <v>0.6838797999999999</v>
      </c>
      <c r="GL105">
        <v>-0.01243404878048819</v>
      </c>
      <c r="GM105">
        <v>0.005876459764177749</v>
      </c>
      <c r="GN105">
        <v>1</v>
      </c>
      <c r="GO105">
        <v>3</v>
      </c>
      <c r="GP105">
        <v>3</v>
      </c>
      <c r="GQ105" t="s">
        <v>440</v>
      </c>
      <c r="GR105">
        <v>3.12709</v>
      </c>
      <c r="GS105">
        <v>2.73199</v>
      </c>
      <c r="GT105">
        <v>0.196313</v>
      </c>
      <c r="GU105">
        <v>0.200309</v>
      </c>
      <c r="GV105">
        <v>0.102393</v>
      </c>
      <c r="GW105">
        <v>0.100836</v>
      </c>
      <c r="GX105">
        <v>24049.4</v>
      </c>
      <c r="GY105">
        <v>23239</v>
      </c>
      <c r="GZ105">
        <v>30470.2</v>
      </c>
      <c r="HA105">
        <v>29320.1</v>
      </c>
      <c r="HB105">
        <v>37756.4</v>
      </c>
      <c r="HC105">
        <v>34687.5</v>
      </c>
      <c r="HD105">
        <v>46614</v>
      </c>
      <c r="HE105">
        <v>43558.4</v>
      </c>
      <c r="HF105">
        <v>1.81402</v>
      </c>
      <c r="HG105">
        <v>1.83753</v>
      </c>
      <c r="HH105">
        <v>0.107676</v>
      </c>
      <c r="HI105">
        <v>0</v>
      </c>
      <c r="HJ105">
        <v>28.2351</v>
      </c>
      <c r="HK105">
        <v>999.9</v>
      </c>
      <c r="HL105">
        <v>56.4</v>
      </c>
      <c r="HM105">
        <v>30.6</v>
      </c>
      <c r="HN105">
        <v>27.3509</v>
      </c>
      <c r="HO105">
        <v>63.0474</v>
      </c>
      <c r="HP105">
        <v>17.1675</v>
      </c>
      <c r="HQ105">
        <v>1</v>
      </c>
      <c r="HR105">
        <v>0.200122</v>
      </c>
      <c r="HS105">
        <v>0.180684</v>
      </c>
      <c r="HT105">
        <v>20.2006</v>
      </c>
      <c r="HU105">
        <v>5.22882</v>
      </c>
      <c r="HV105">
        <v>11.974</v>
      </c>
      <c r="HW105">
        <v>4.97015</v>
      </c>
      <c r="HX105">
        <v>3.28958</v>
      </c>
      <c r="HY105">
        <v>9999</v>
      </c>
      <c r="HZ105">
        <v>9999</v>
      </c>
      <c r="IA105">
        <v>9999</v>
      </c>
      <c r="IB105">
        <v>17.6</v>
      </c>
      <c r="IC105">
        <v>4.97288</v>
      </c>
      <c r="ID105">
        <v>1.87723</v>
      </c>
      <c r="IE105">
        <v>1.87531</v>
      </c>
      <c r="IF105">
        <v>1.87805</v>
      </c>
      <c r="IG105">
        <v>1.87483</v>
      </c>
      <c r="IH105">
        <v>1.8784</v>
      </c>
      <c r="II105">
        <v>1.87547</v>
      </c>
      <c r="IJ105">
        <v>1.87668</v>
      </c>
      <c r="IK105">
        <v>0</v>
      </c>
      <c r="IL105">
        <v>0</v>
      </c>
      <c r="IM105">
        <v>0</v>
      </c>
      <c r="IN105">
        <v>0</v>
      </c>
      <c r="IO105" t="s">
        <v>441</v>
      </c>
      <c r="IP105" t="s">
        <v>442</v>
      </c>
      <c r="IQ105" t="s">
        <v>443</v>
      </c>
      <c r="IR105" t="s">
        <v>443</v>
      </c>
      <c r="IS105" t="s">
        <v>443</v>
      </c>
      <c r="IT105" t="s">
        <v>443</v>
      </c>
      <c r="IU105">
        <v>0</v>
      </c>
      <c r="IV105">
        <v>100</v>
      </c>
      <c r="IW105">
        <v>100</v>
      </c>
      <c r="IX105">
        <v>1.37</v>
      </c>
      <c r="IY105">
        <v>0.2097</v>
      </c>
      <c r="IZ105">
        <v>-0.1222274518627452</v>
      </c>
      <c r="JA105">
        <v>0.001328938755811441</v>
      </c>
      <c r="JB105">
        <v>-5.633165956792918E-07</v>
      </c>
      <c r="JC105">
        <v>2.510553891376428E-10</v>
      </c>
      <c r="JD105">
        <v>-0.04678033270444259</v>
      </c>
      <c r="JE105">
        <v>-0.0009625096320519332</v>
      </c>
      <c r="JF105">
        <v>0.0006953178313022573</v>
      </c>
      <c r="JG105">
        <v>-5.973937232829655E-06</v>
      </c>
      <c r="JH105">
        <v>1</v>
      </c>
      <c r="JI105">
        <v>2112</v>
      </c>
      <c r="JJ105">
        <v>1</v>
      </c>
      <c r="JK105">
        <v>26</v>
      </c>
      <c r="JL105">
        <v>201646.1</v>
      </c>
      <c r="JM105">
        <v>201646</v>
      </c>
      <c r="JN105">
        <v>3.02124</v>
      </c>
      <c r="JO105">
        <v>2.51953</v>
      </c>
      <c r="JP105">
        <v>1.39893</v>
      </c>
      <c r="JQ105">
        <v>2.33154</v>
      </c>
      <c r="JR105">
        <v>1.44897</v>
      </c>
      <c r="JS105">
        <v>2.58301</v>
      </c>
      <c r="JT105">
        <v>37.0509</v>
      </c>
      <c r="JU105">
        <v>23.9999</v>
      </c>
      <c r="JV105">
        <v>18</v>
      </c>
      <c r="JW105">
        <v>477.462</v>
      </c>
      <c r="JX105">
        <v>461.998</v>
      </c>
      <c r="JY105">
        <v>27.2779</v>
      </c>
      <c r="JZ105">
        <v>29.7924</v>
      </c>
      <c r="KA105">
        <v>30</v>
      </c>
      <c r="KB105">
        <v>29.485</v>
      </c>
      <c r="KC105">
        <v>29.5465</v>
      </c>
      <c r="KD105">
        <v>60.4832</v>
      </c>
      <c r="KE105">
        <v>29.2345</v>
      </c>
      <c r="KF105">
        <v>63.3442</v>
      </c>
      <c r="KG105">
        <v>27.1622</v>
      </c>
      <c r="KH105">
        <v>1489.66</v>
      </c>
      <c r="KI105">
        <v>21.8647</v>
      </c>
      <c r="KJ105">
        <v>100.735</v>
      </c>
      <c r="KK105">
        <v>100.201</v>
      </c>
    </row>
    <row r="106" spans="1:297">
      <c r="A106">
        <v>90</v>
      </c>
      <c r="B106">
        <v>1759247352</v>
      </c>
      <c r="C106">
        <v>536.4000000953674</v>
      </c>
      <c r="D106" t="s">
        <v>623</v>
      </c>
      <c r="E106" t="s">
        <v>624</v>
      </c>
      <c r="F106">
        <v>5</v>
      </c>
      <c r="G106" t="s">
        <v>435</v>
      </c>
      <c r="H106" t="s">
        <v>436</v>
      </c>
      <c r="I106">
        <v>1759247344.214286</v>
      </c>
      <c r="J106">
        <f>(K106)/1000</f>
        <v>0</v>
      </c>
      <c r="K106">
        <f>IF(DP106, AN106, AH106)</f>
        <v>0</v>
      </c>
      <c r="L106">
        <f>IF(DP106, AI106, AG106)</f>
        <v>0</v>
      </c>
      <c r="M106">
        <f>DR106 - IF(AU106&gt;1, L106*DL106*100.0/(AW106), 0)</f>
        <v>0</v>
      </c>
      <c r="N106">
        <f>((T106-J106/2)*M106-L106)/(T106+J106/2)</f>
        <v>0</v>
      </c>
      <c r="O106">
        <f>N106*(DY106+DZ106)/1000.0</f>
        <v>0</v>
      </c>
      <c r="P106">
        <f>(DR106 - IF(AU106&gt;1, L106*DL106*100.0/(AW106), 0))*(DY106+DZ106)/1000.0</f>
        <v>0</v>
      </c>
      <c r="Q106">
        <f>2.0/((1/S106-1/R106)+SIGN(S106)*SQRT((1/S106-1/R106)*(1/S106-1/R106) + 4*DM106/((DM106+1)*(DM106+1))*(2*1/S106*1/R106-1/R106*1/R106)))</f>
        <v>0</v>
      </c>
      <c r="R106">
        <f>IF(LEFT(DN106,1)&lt;&gt;"0",IF(LEFT(DN106,1)="1",3.0,DO106),$D$5+$E$5*(EF106*DY106/($K$5*1000))+$F$5*(EF106*DY106/($K$5*1000))*MAX(MIN(DL106,$J$5),$I$5)*MAX(MIN(DL106,$J$5),$I$5)+$G$5*MAX(MIN(DL106,$J$5),$I$5)*(EF106*DY106/($K$5*1000))+$H$5*(EF106*DY106/($K$5*1000))*(EF106*DY106/($K$5*1000)))</f>
        <v>0</v>
      </c>
      <c r="S106">
        <f>J106*(1000-(1000*0.61365*exp(17.502*W106/(240.97+W106))/(DY106+DZ106)+DT106)/2)/(1000*0.61365*exp(17.502*W106/(240.97+W106))/(DY106+DZ106)-DT106)</f>
        <v>0</v>
      </c>
      <c r="T106">
        <f>1/((DM106+1)/(Q106/1.6)+1/(R106/1.37)) + DM106/((DM106+1)/(Q106/1.6) + DM106/(R106/1.37))</f>
        <v>0</v>
      </c>
      <c r="U106">
        <f>(DH106*DK106)</f>
        <v>0</v>
      </c>
      <c r="V106">
        <f>(EA106+(U106+2*0.95*5.67E-8*(((EA106+$B$7)+273)^4-(EA106+273)^4)-44100*J106)/(1.84*29.3*R106+8*0.95*5.67E-8*(EA106+273)^3))</f>
        <v>0</v>
      </c>
      <c r="W106">
        <f>($C$7*EB106+$D$7*EC106+$E$7*V106)</f>
        <v>0</v>
      </c>
      <c r="X106">
        <f>0.61365*exp(17.502*W106/(240.97+W106))</f>
        <v>0</v>
      </c>
      <c r="Y106">
        <f>(Z106/AA106*100)</f>
        <v>0</v>
      </c>
      <c r="Z106">
        <f>DT106*(DY106+DZ106)/1000</f>
        <v>0</v>
      </c>
      <c r="AA106">
        <f>0.61365*exp(17.502*EA106/(240.97+EA106))</f>
        <v>0</v>
      </c>
      <c r="AB106">
        <f>(X106-DT106*(DY106+DZ106)/1000)</f>
        <v>0</v>
      </c>
      <c r="AC106">
        <f>(-J106*44100)</f>
        <v>0</v>
      </c>
      <c r="AD106">
        <f>2*29.3*R106*0.92*(EA106-W106)</f>
        <v>0</v>
      </c>
      <c r="AE106">
        <f>2*0.95*5.67E-8*(((EA106+$B$7)+273)^4-(W106+273)^4)</f>
        <v>0</v>
      </c>
      <c r="AF106">
        <f>U106+AE106+AC106+AD106</f>
        <v>0</v>
      </c>
      <c r="AG106">
        <f>DX106*AU106*(DS106-DR106*(1000-AU106*DU106)/(1000-AU106*DT106))/(100*DL106)</f>
        <v>0</v>
      </c>
      <c r="AH106">
        <f>1000*DX106*AU106*(DT106-DU106)/(100*DL106*(1000-AU106*DT106))</f>
        <v>0</v>
      </c>
      <c r="AI106">
        <f>(AJ106 - AK106 - DY106*1E3/(8.314*(EA106+273.15)) * AM106/DX106 * AL106) * DX106/(100*DL106) * (1000 - DU106)/1000</f>
        <v>0</v>
      </c>
      <c r="AJ106">
        <v>1509.760453638685</v>
      </c>
      <c r="AK106">
        <v>1486.844848484848</v>
      </c>
      <c r="AL106">
        <v>3.389940084801869</v>
      </c>
      <c r="AM106">
        <v>65.49916496234485</v>
      </c>
      <c r="AN106">
        <f>(AP106 - AO106 + DY106*1E3/(8.314*(EA106+273.15)) * AR106/DX106 * AQ106) * DX106/(100*DL106) * 1000/(1000 - AP106)</f>
        <v>0</v>
      </c>
      <c r="AO106">
        <v>21.77937978310802</v>
      </c>
      <c r="AP106">
        <v>22.43859272727272</v>
      </c>
      <c r="AQ106">
        <v>1.22288265051236E-05</v>
      </c>
      <c r="AR106">
        <v>120.8464226283581</v>
      </c>
      <c r="AS106">
        <v>4</v>
      </c>
      <c r="AT106">
        <v>1</v>
      </c>
      <c r="AU106">
        <f>IF(AS106*$H$13&gt;=AW106,1.0,(AW106/(AW106-AS106*$H$13)))</f>
        <v>0</v>
      </c>
      <c r="AV106">
        <f>(AU106-1)*100</f>
        <v>0</v>
      </c>
      <c r="AW106">
        <f>MAX(0,($B$13+$C$13*EF106)/(1+$D$13*EF106)*DY106/(EA106+273)*$E$13)</f>
        <v>0</v>
      </c>
      <c r="AX106" t="s">
        <v>437</v>
      </c>
      <c r="AY106" t="s">
        <v>437</v>
      </c>
      <c r="AZ106">
        <v>0</v>
      </c>
      <c r="BA106">
        <v>0</v>
      </c>
      <c r="BB106">
        <f>1-AZ106/BA106</f>
        <v>0</v>
      </c>
      <c r="BC106">
        <v>0</v>
      </c>
      <c r="BD106" t="s">
        <v>437</v>
      </c>
      <c r="BE106" t="s">
        <v>437</v>
      </c>
      <c r="BF106">
        <v>0</v>
      </c>
      <c r="BG106">
        <v>0</v>
      </c>
      <c r="BH106">
        <f>1-BF106/BG106</f>
        <v>0</v>
      </c>
      <c r="BI106">
        <v>0.5</v>
      </c>
      <c r="BJ106">
        <f>DI106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437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DH106">
        <f>$B$11*EG106+$C$11*EH106+$F$11*ES106*(1-EV106)</f>
        <v>0</v>
      </c>
      <c r="DI106">
        <f>DH106*DJ106</f>
        <v>0</v>
      </c>
      <c r="DJ106">
        <f>($B$11*$D$9+$C$11*$D$9+$F$11*((FF106+EX106)/MAX(FF106+EX106+FG106, 0.1)*$I$9+FG106/MAX(FF106+EX106+FG106, 0.1)*$J$9))/($B$11+$C$11+$F$11)</f>
        <v>0</v>
      </c>
      <c r="DK106">
        <f>($B$11*$K$9+$C$11*$K$9+$F$11*((FF106+EX106)/MAX(FF106+EX106+FG106, 0.1)*$P$9+FG106/MAX(FF106+EX106+FG106, 0.1)*$Q$9))/($B$11+$C$11+$F$11)</f>
        <v>0</v>
      </c>
      <c r="DL106">
        <v>1.91</v>
      </c>
      <c r="DM106">
        <v>0.5</v>
      </c>
      <c r="DN106" t="s">
        <v>438</v>
      </c>
      <c r="DO106">
        <v>2</v>
      </c>
      <c r="DP106" t="b">
        <v>1</v>
      </c>
      <c r="DQ106">
        <v>1759247344.214286</v>
      </c>
      <c r="DR106">
        <v>1429.254642857143</v>
      </c>
      <c r="DS106">
        <v>1461.166071428572</v>
      </c>
      <c r="DT106">
        <v>22.43749642857143</v>
      </c>
      <c r="DU106">
        <v>21.76434642857143</v>
      </c>
      <c r="DV106">
        <v>1427.897857142857</v>
      </c>
      <c r="DW106">
        <v>22.22773571428572</v>
      </c>
      <c r="DX106">
        <v>499.9890357142858</v>
      </c>
      <c r="DY106">
        <v>90.92792499999997</v>
      </c>
      <c r="DZ106">
        <v>0.05401516071428571</v>
      </c>
      <c r="EA106">
        <v>29.26679285714286</v>
      </c>
      <c r="EB106">
        <v>29.99619642857143</v>
      </c>
      <c r="EC106">
        <v>999.9000000000002</v>
      </c>
      <c r="ED106">
        <v>0</v>
      </c>
      <c r="EE106">
        <v>0</v>
      </c>
      <c r="EF106">
        <v>10012.115</v>
      </c>
      <c r="EG106">
        <v>0</v>
      </c>
      <c r="EH106">
        <v>12.1913</v>
      </c>
      <c r="EI106">
        <v>-31.91045357142857</v>
      </c>
      <c r="EJ106">
        <v>1462.059285714286</v>
      </c>
      <c r="EK106">
        <v>1493.675</v>
      </c>
      <c r="EL106">
        <v>0.67315</v>
      </c>
      <c r="EM106">
        <v>1461.166071428572</v>
      </c>
      <c r="EN106">
        <v>21.76434642857143</v>
      </c>
      <c r="EO106">
        <v>2.040193928571429</v>
      </c>
      <c r="EP106">
        <v>1.9789875</v>
      </c>
      <c r="EQ106">
        <v>17.75978571428571</v>
      </c>
      <c r="ER106">
        <v>17.2772</v>
      </c>
      <c r="ES106">
        <v>2000.024642857143</v>
      </c>
      <c r="ET106">
        <v>0.9799998928571428</v>
      </c>
      <c r="EU106">
        <v>0.01999983571428571</v>
      </c>
      <c r="EV106">
        <v>0</v>
      </c>
      <c r="EW106">
        <v>204.1390714285714</v>
      </c>
      <c r="EX106">
        <v>5.000560000000001</v>
      </c>
      <c r="EY106">
        <v>4268.010357142857</v>
      </c>
      <c r="EZ106">
        <v>17295.11785714286</v>
      </c>
      <c r="FA106">
        <v>41.67603571428572</v>
      </c>
      <c r="FB106">
        <v>42.31424999999998</v>
      </c>
      <c r="FC106">
        <v>41.76542857142856</v>
      </c>
      <c r="FD106">
        <v>41.27439285714286</v>
      </c>
      <c r="FE106">
        <v>42.65157142857142</v>
      </c>
      <c r="FF106">
        <v>1955.124642857143</v>
      </c>
      <c r="FG106">
        <v>39.9</v>
      </c>
      <c r="FH106">
        <v>0</v>
      </c>
      <c r="FI106">
        <v>1759247366.2</v>
      </c>
      <c r="FJ106">
        <v>0</v>
      </c>
      <c r="FK106">
        <v>204.10148</v>
      </c>
      <c r="FL106">
        <v>-0.7926923093428453</v>
      </c>
      <c r="FM106">
        <v>-6.976153864305553</v>
      </c>
      <c r="FN106">
        <v>4267.983200000001</v>
      </c>
      <c r="FO106">
        <v>15</v>
      </c>
      <c r="FP106">
        <v>0</v>
      </c>
      <c r="FQ106" t="s">
        <v>439</v>
      </c>
      <c r="FR106">
        <v>1747148579.5</v>
      </c>
      <c r="FS106">
        <v>1747148584.5</v>
      </c>
      <c r="FT106">
        <v>0</v>
      </c>
      <c r="FU106">
        <v>0.162</v>
      </c>
      <c r="FV106">
        <v>-0.001</v>
      </c>
      <c r="FW106">
        <v>0.139</v>
      </c>
      <c r="FX106">
        <v>0.058</v>
      </c>
      <c r="FY106">
        <v>420</v>
      </c>
      <c r="FZ106">
        <v>16</v>
      </c>
      <c r="GA106">
        <v>0.19</v>
      </c>
      <c r="GB106">
        <v>0.02</v>
      </c>
      <c r="GC106">
        <v>-31.9161975</v>
      </c>
      <c r="GD106">
        <v>-0.3982435272044488</v>
      </c>
      <c r="GE106">
        <v>0.1522429563025826</v>
      </c>
      <c r="GF106">
        <v>1</v>
      </c>
      <c r="GG106">
        <v>204.1585882352941</v>
      </c>
      <c r="GH106">
        <v>-0.7480825073549791</v>
      </c>
      <c r="GI106">
        <v>0.1990103629650334</v>
      </c>
      <c r="GJ106">
        <v>1</v>
      </c>
      <c r="GK106">
        <v>0.67574935</v>
      </c>
      <c r="GL106">
        <v>-0.1091728255159491</v>
      </c>
      <c r="GM106">
        <v>0.01342724696009945</v>
      </c>
      <c r="GN106">
        <v>0</v>
      </c>
      <c r="GO106">
        <v>2</v>
      </c>
      <c r="GP106">
        <v>3</v>
      </c>
      <c r="GQ106" t="s">
        <v>446</v>
      </c>
      <c r="GR106">
        <v>3.12708</v>
      </c>
      <c r="GS106">
        <v>2.7319</v>
      </c>
      <c r="GT106">
        <v>0.197666</v>
      </c>
      <c r="GU106">
        <v>0.201683</v>
      </c>
      <c r="GV106">
        <v>0.102411</v>
      </c>
      <c r="GW106">
        <v>0.100863</v>
      </c>
      <c r="GX106">
        <v>24008.5</v>
      </c>
      <c r="GY106">
        <v>23198.8</v>
      </c>
      <c r="GZ106">
        <v>30469.7</v>
      </c>
      <c r="HA106">
        <v>29319.9</v>
      </c>
      <c r="HB106">
        <v>37755.1</v>
      </c>
      <c r="HC106">
        <v>34686.2</v>
      </c>
      <c r="HD106">
        <v>46613.2</v>
      </c>
      <c r="HE106">
        <v>43557.9</v>
      </c>
      <c r="HF106">
        <v>1.8137</v>
      </c>
      <c r="HG106">
        <v>1.83783</v>
      </c>
      <c r="HH106">
        <v>0.107922</v>
      </c>
      <c r="HI106">
        <v>0</v>
      </c>
      <c r="HJ106">
        <v>28.2351</v>
      </c>
      <c r="HK106">
        <v>999.9</v>
      </c>
      <c r="HL106">
        <v>56.4</v>
      </c>
      <c r="HM106">
        <v>30.6</v>
      </c>
      <c r="HN106">
        <v>27.3484</v>
      </c>
      <c r="HO106">
        <v>62.9974</v>
      </c>
      <c r="HP106">
        <v>16.9591</v>
      </c>
      <c r="HQ106">
        <v>1</v>
      </c>
      <c r="HR106">
        <v>0.20064</v>
      </c>
      <c r="HS106">
        <v>0.5875</v>
      </c>
      <c r="HT106">
        <v>20.1992</v>
      </c>
      <c r="HU106">
        <v>5.22912</v>
      </c>
      <c r="HV106">
        <v>11.974</v>
      </c>
      <c r="HW106">
        <v>4.97</v>
      </c>
      <c r="HX106">
        <v>3.28958</v>
      </c>
      <c r="HY106">
        <v>9999</v>
      </c>
      <c r="HZ106">
        <v>9999</v>
      </c>
      <c r="IA106">
        <v>9999</v>
      </c>
      <c r="IB106">
        <v>17.6</v>
      </c>
      <c r="IC106">
        <v>4.97287</v>
      </c>
      <c r="ID106">
        <v>1.87722</v>
      </c>
      <c r="IE106">
        <v>1.87532</v>
      </c>
      <c r="IF106">
        <v>1.8781</v>
      </c>
      <c r="IG106">
        <v>1.87484</v>
      </c>
      <c r="IH106">
        <v>1.87845</v>
      </c>
      <c r="II106">
        <v>1.87548</v>
      </c>
      <c r="IJ106">
        <v>1.87668</v>
      </c>
      <c r="IK106">
        <v>0</v>
      </c>
      <c r="IL106">
        <v>0</v>
      </c>
      <c r="IM106">
        <v>0</v>
      </c>
      <c r="IN106">
        <v>0</v>
      </c>
      <c r="IO106" t="s">
        <v>441</v>
      </c>
      <c r="IP106" t="s">
        <v>442</v>
      </c>
      <c r="IQ106" t="s">
        <v>443</v>
      </c>
      <c r="IR106" t="s">
        <v>443</v>
      </c>
      <c r="IS106" t="s">
        <v>443</v>
      </c>
      <c r="IT106" t="s">
        <v>443</v>
      </c>
      <c r="IU106">
        <v>0</v>
      </c>
      <c r="IV106">
        <v>100</v>
      </c>
      <c r="IW106">
        <v>100</v>
      </c>
      <c r="IX106">
        <v>1.39</v>
      </c>
      <c r="IY106">
        <v>0.2098</v>
      </c>
      <c r="IZ106">
        <v>-0.1222274518627452</v>
      </c>
      <c r="JA106">
        <v>0.001328938755811441</v>
      </c>
      <c r="JB106">
        <v>-5.633165956792918E-07</v>
      </c>
      <c r="JC106">
        <v>2.510553891376428E-10</v>
      </c>
      <c r="JD106">
        <v>-0.04678033270444259</v>
      </c>
      <c r="JE106">
        <v>-0.0009625096320519332</v>
      </c>
      <c r="JF106">
        <v>0.0006953178313022573</v>
      </c>
      <c r="JG106">
        <v>-5.973937232829655E-06</v>
      </c>
      <c r="JH106">
        <v>1</v>
      </c>
      <c r="JI106">
        <v>2112</v>
      </c>
      <c r="JJ106">
        <v>1</v>
      </c>
      <c r="JK106">
        <v>26</v>
      </c>
      <c r="JL106">
        <v>201646.2</v>
      </c>
      <c r="JM106">
        <v>201646.1</v>
      </c>
      <c r="JN106">
        <v>3.04688</v>
      </c>
      <c r="JO106">
        <v>2.51953</v>
      </c>
      <c r="JP106">
        <v>1.39893</v>
      </c>
      <c r="JQ106">
        <v>2.33154</v>
      </c>
      <c r="JR106">
        <v>1.44897</v>
      </c>
      <c r="JS106">
        <v>2.57812</v>
      </c>
      <c r="JT106">
        <v>37.0747</v>
      </c>
      <c r="JU106">
        <v>23.9912</v>
      </c>
      <c r="JV106">
        <v>18</v>
      </c>
      <c r="JW106">
        <v>477.267</v>
      </c>
      <c r="JX106">
        <v>462.192</v>
      </c>
      <c r="JY106">
        <v>27.2059</v>
      </c>
      <c r="JZ106">
        <v>29.7904</v>
      </c>
      <c r="KA106">
        <v>30.0004</v>
      </c>
      <c r="KB106">
        <v>29.4824</v>
      </c>
      <c r="KC106">
        <v>29.5465</v>
      </c>
      <c r="KD106">
        <v>60.9807</v>
      </c>
      <c r="KE106">
        <v>28.9475</v>
      </c>
      <c r="KF106">
        <v>63.3442</v>
      </c>
      <c r="KG106">
        <v>27.184</v>
      </c>
      <c r="KH106">
        <v>1503.01</v>
      </c>
      <c r="KI106">
        <v>21.8749</v>
      </c>
      <c r="KJ106">
        <v>100.733</v>
      </c>
      <c r="KK106">
        <v>100.2</v>
      </c>
    </row>
    <row r="107" spans="1:297">
      <c r="A107">
        <v>91</v>
      </c>
      <c r="B107">
        <v>1759247357</v>
      </c>
      <c r="C107">
        <v>541.4000000953674</v>
      </c>
      <c r="D107" t="s">
        <v>625</v>
      </c>
      <c r="E107" t="s">
        <v>626</v>
      </c>
      <c r="F107">
        <v>5</v>
      </c>
      <c r="G107" t="s">
        <v>435</v>
      </c>
      <c r="H107" t="s">
        <v>436</v>
      </c>
      <c r="I107">
        <v>1759247349.5</v>
      </c>
      <c r="J107">
        <f>(K107)/1000</f>
        <v>0</v>
      </c>
      <c r="K107">
        <f>IF(DP107, AN107, AH107)</f>
        <v>0</v>
      </c>
      <c r="L107">
        <f>IF(DP107, AI107, AG107)</f>
        <v>0</v>
      </c>
      <c r="M107">
        <f>DR107 - IF(AU107&gt;1, L107*DL107*100.0/(AW107), 0)</f>
        <v>0</v>
      </c>
      <c r="N107">
        <f>((T107-J107/2)*M107-L107)/(T107+J107/2)</f>
        <v>0</v>
      </c>
      <c r="O107">
        <f>N107*(DY107+DZ107)/1000.0</f>
        <v>0</v>
      </c>
      <c r="P107">
        <f>(DR107 - IF(AU107&gt;1, L107*DL107*100.0/(AW107), 0))*(DY107+DZ107)/1000.0</f>
        <v>0</v>
      </c>
      <c r="Q107">
        <f>2.0/((1/S107-1/R107)+SIGN(S107)*SQRT((1/S107-1/R107)*(1/S107-1/R107) + 4*DM107/((DM107+1)*(DM107+1))*(2*1/S107*1/R107-1/R107*1/R107)))</f>
        <v>0</v>
      </c>
      <c r="R107">
        <f>IF(LEFT(DN107,1)&lt;&gt;"0",IF(LEFT(DN107,1)="1",3.0,DO107),$D$5+$E$5*(EF107*DY107/($K$5*1000))+$F$5*(EF107*DY107/($K$5*1000))*MAX(MIN(DL107,$J$5),$I$5)*MAX(MIN(DL107,$J$5),$I$5)+$G$5*MAX(MIN(DL107,$J$5),$I$5)*(EF107*DY107/($K$5*1000))+$H$5*(EF107*DY107/($K$5*1000))*(EF107*DY107/($K$5*1000)))</f>
        <v>0</v>
      </c>
      <c r="S107">
        <f>J107*(1000-(1000*0.61365*exp(17.502*W107/(240.97+W107))/(DY107+DZ107)+DT107)/2)/(1000*0.61365*exp(17.502*W107/(240.97+W107))/(DY107+DZ107)-DT107)</f>
        <v>0</v>
      </c>
      <c r="T107">
        <f>1/((DM107+1)/(Q107/1.6)+1/(R107/1.37)) + DM107/((DM107+1)/(Q107/1.6) + DM107/(R107/1.37))</f>
        <v>0</v>
      </c>
      <c r="U107">
        <f>(DH107*DK107)</f>
        <v>0</v>
      </c>
      <c r="V107">
        <f>(EA107+(U107+2*0.95*5.67E-8*(((EA107+$B$7)+273)^4-(EA107+273)^4)-44100*J107)/(1.84*29.3*R107+8*0.95*5.67E-8*(EA107+273)^3))</f>
        <v>0</v>
      </c>
      <c r="W107">
        <f>($C$7*EB107+$D$7*EC107+$E$7*V107)</f>
        <v>0</v>
      </c>
      <c r="X107">
        <f>0.61365*exp(17.502*W107/(240.97+W107))</f>
        <v>0</v>
      </c>
      <c r="Y107">
        <f>(Z107/AA107*100)</f>
        <v>0</v>
      </c>
      <c r="Z107">
        <f>DT107*(DY107+DZ107)/1000</f>
        <v>0</v>
      </c>
      <c r="AA107">
        <f>0.61365*exp(17.502*EA107/(240.97+EA107))</f>
        <v>0</v>
      </c>
      <c r="AB107">
        <f>(X107-DT107*(DY107+DZ107)/1000)</f>
        <v>0</v>
      </c>
      <c r="AC107">
        <f>(-J107*44100)</f>
        <v>0</v>
      </c>
      <c r="AD107">
        <f>2*29.3*R107*0.92*(EA107-W107)</f>
        <v>0</v>
      </c>
      <c r="AE107">
        <f>2*0.95*5.67E-8*(((EA107+$B$7)+273)^4-(W107+273)^4)</f>
        <v>0</v>
      </c>
      <c r="AF107">
        <f>U107+AE107+AC107+AD107</f>
        <v>0</v>
      </c>
      <c r="AG107">
        <f>DX107*AU107*(DS107-DR107*(1000-AU107*DU107)/(1000-AU107*DT107))/(100*DL107)</f>
        <v>0</v>
      </c>
      <c r="AH107">
        <f>1000*DX107*AU107*(DT107-DU107)/(100*DL107*(1000-AU107*DT107))</f>
        <v>0</v>
      </c>
      <c r="AI107">
        <f>(AJ107 - AK107 - DY107*1E3/(8.314*(EA107+273.15)) * AM107/DX107 * AL107) * DX107/(100*DL107) * (1000 - DU107)/1000</f>
        <v>0</v>
      </c>
      <c r="AJ107">
        <v>1527.222812833872</v>
      </c>
      <c r="AK107">
        <v>1504.110727272727</v>
      </c>
      <c r="AL107">
        <v>3.46721089862276</v>
      </c>
      <c r="AM107">
        <v>65.49916496234485</v>
      </c>
      <c r="AN107">
        <f>(AP107 - AO107 + DY107*1E3/(8.314*(EA107+273.15)) * AR107/DX107 * AQ107) * DX107/(100*DL107) * 1000/(1000 - AP107)</f>
        <v>0</v>
      </c>
      <c r="AO107">
        <v>21.84641351380471</v>
      </c>
      <c r="AP107">
        <v>22.45138363636363</v>
      </c>
      <c r="AQ107">
        <v>2.848506092321643E-05</v>
      </c>
      <c r="AR107">
        <v>120.8464226283581</v>
      </c>
      <c r="AS107">
        <v>4</v>
      </c>
      <c r="AT107">
        <v>1</v>
      </c>
      <c r="AU107">
        <f>IF(AS107*$H$13&gt;=AW107,1.0,(AW107/(AW107-AS107*$H$13)))</f>
        <v>0</v>
      </c>
      <c r="AV107">
        <f>(AU107-1)*100</f>
        <v>0</v>
      </c>
      <c r="AW107">
        <f>MAX(0,($B$13+$C$13*EF107)/(1+$D$13*EF107)*DY107/(EA107+273)*$E$13)</f>
        <v>0</v>
      </c>
      <c r="AX107" t="s">
        <v>437</v>
      </c>
      <c r="AY107" t="s">
        <v>437</v>
      </c>
      <c r="AZ107">
        <v>0</v>
      </c>
      <c r="BA107">
        <v>0</v>
      </c>
      <c r="BB107">
        <f>1-AZ107/BA107</f>
        <v>0</v>
      </c>
      <c r="BC107">
        <v>0</v>
      </c>
      <c r="BD107" t="s">
        <v>437</v>
      </c>
      <c r="BE107" t="s">
        <v>437</v>
      </c>
      <c r="BF107">
        <v>0</v>
      </c>
      <c r="BG107">
        <v>0</v>
      </c>
      <c r="BH107">
        <f>1-BF107/BG107</f>
        <v>0</v>
      </c>
      <c r="BI107">
        <v>0.5</v>
      </c>
      <c r="BJ107">
        <f>DI107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437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DH107">
        <f>$B$11*EG107+$C$11*EH107+$F$11*ES107*(1-EV107)</f>
        <v>0</v>
      </c>
      <c r="DI107">
        <f>DH107*DJ107</f>
        <v>0</v>
      </c>
      <c r="DJ107">
        <f>($B$11*$D$9+$C$11*$D$9+$F$11*((FF107+EX107)/MAX(FF107+EX107+FG107, 0.1)*$I$9+FG107/MAX(FF107+EX107+FG107, 0.1)*$J$9))/($B$11+$C$11+$F$11)</f>
        <v>0</v>
      </c>
      <c r="DK107">
        <f>($B$11*$K$9+$C$11*$K$9+$F$11*((FF107+EX107)/MAX(FF107+EX107+FG107, 0.1)*$P$9+FG107/MAX(FF107+EX107+FG107, 0.1)*$Q$9))/($B$11+$C$11+$F$11)</f>
        <v>0</v>
      </c>
      <c r="DL107">
        <v>1.91</v>
      </c>
      <c r="DM107">
        <v>0.5</v>
      </c>
      <c r="DN107" t="s">
        <v>438</v>
      </c>
      <c r="DO107">
        <v>2</v>
      </c>
      <c r="DP107" t="b">
        <v>1</v>
      </c>
      <c r="DQ107">
        <v>1759247349.5</v>
      </c>
      <c r="DR107">
        <v>1446.877777777778</v>
      </c>
      <c r="DS107">
        <v>1478.918518518518</v>
      </c>
      <c r="DT107">
        <v>22.43751481481482</v>
      </c>
      <c r="DU107">
        <v>21.79246666666666</v>
      </c>
      <c r="DV107">
        <v>1445.498888888889</v>
      </c>
      <c r="DW107">
        <v>22.22774444444444</v>
      </c>
      <c r="DX107">
        <v>500.0307037037036</v>
      </c>
      <c r="DY107">
        <v>90.92798518518518</v>
      </c>
      <c r="DZ107">
        <v>0.05394326296296297</v>
      </c>
      <c r="EA107">
        <v>29.26706296296296</v>
      </c>
      <c r="EB107">
        <v>29.99536666666666</v>
      </c>
      <c r="EC107">
        <v>999.9000000000001</v>
      </c>
      <c r="ED107">
        <v>0</v>
      </c>
      <c r="EE107">
        <v>0</v>
      </c>
      <c r="EF107">
        <v>10023.39259259259</v>
      </c>
      <c r="EG107">
        <v>0</v>
      </c>
      <c r="EH107">
        <v>12.1913</v>
      </c>
      <c r="EI107">
        <v>-32.04002592592592</v>
      </c>
      <c r="EJ107">
        <v>1480.087037037037</v>
      </c>
      <c r="EK107">
        <v>1511.864814814815</v>
      </c>
      <c r="EL107">
        <v>0.6450467777777779</v>
      </c>
      <c r="EM107">
        <v>1478.918518518518</v>
      </c>
      <c r="EN107">
        <v>21.79246666666666</v>
      </c>
      <c r="EO107">
        <v>2.040197037037037</v>
      </c>
      <c r="EP107">
        <v>1.981544814814815</v>
      </c>
      <c r="EQ107">
        <v>17.7598</v>
      </c>
      <c r="ER107">
        <v>17.29761481481481</v>
      </c>
      <c r="ES107">
        <v>2000.039259259259</v>
      </c>
      <c r="ET107">
        <v>0.9800000370370369</v>
      </c>
      <c r="EU107">
        <v>0.0199996962962963</v>
      </c>
      <c r="EV107">
        <v>0</v>
      </c>
      <c r="EW107">
        <v>204.0748518518518</v>
      </c>
      <c r="EX107">
        <v>5.000560000000001</v>
      </c>
      <c r="EY107">
        <v>4267.461481481481</v>
      </c>
      <c r="EZ107">
        <v>17295.22592592593</v>
      </c>
      <c r="FA107">
        <v>41.67325925925925</v>
      </c>
      <c r="FB107">
        <v>42.30748148148148</v>
      </c>
      <c r="FC107">
        <v>41.77529629629629</v>
      </c>
      <c r="FD107">
        <v>41.30307407407408</v>
      </c>
      <c r="FE107">
        <v>42.69188888888888</v>
      </c>
      <c r="FF107">
        <v>1955.139259259259</v>
      </c>
      <c r="FG107">
        <v>39.9</v>
      </c>
      <c r="FH107">
        <v>0</v>
      </c>
      <c r="FI107">
        <v>1759247371</v>
      </c>
      <c r="FJ107">
        <v>0</v>
      </c>
      <c r="FK107">
        <v>204.0912</v>
      </c>
      <c r="FL107">
        <v>-0.07453845811485678</v>
      </c>
      <c r="FM107">
        <v>-9.061538465399984</v>
      </c>
      <c r="FN107">
        <v>4267.4164</v>
      </c>
      <c r="FO107">
        <v>15</v>
      </c>
      <c r="FP107">
        <v>0</v>
      </c>
      <c r="FQ107" t="s">
        <v>439</v>
      </c>
      <c r="FR107">
        <v>1747148579.5</v>
      </c>
      <c r="FS107">
        <v>1747148584.5</v>
      </c>
      <c r="FT107">
        <v>0</v>
      </c>
      <c r="FU107">
        <v>0.162</v>
      </c>
      <c r="FV107">
        <v>-0.001</v>
      </c>
      <c r="FW107">
        <v>0.139</v>
      </c>
      <c r="FX107">
        <v>0.058</v>
      </c>
      <c r="FY107">
        <v>420</v>
      </c>
      <c r="FZ107">
        <v>16</v>
      </c>
      <c r="GA107">
        <v>0.19</v>
      </c>
      <c r="GB107">
        <v>0.02</v>
      </c>
      <c r="GC107">
        <v>-31.9884756097561</v>
      </c>
      <c r="GD107">
        <v>-1.374409756097604</v>
      </c>
      <c r="GE107">
        <v>0.2003150248014703</v>
      </c>
      <c r="GF107">
        <v>0</v>
      </c>
      <c r="GG107">
        <v>204.1092352941176</v>
      </c>
      <c r="GH107">
        <v>-0.7928800589650078</v>
      </c>
      <c r="GI107">
        <v>0.202521902784036</v>
      </c>
      <c r="GJ107">
        <v>1</v>
      </c>
      <c r="GK107">
        <v>0.6607538292682927</v>
      </c>
      <c r="GL107">
        <v>-0.2661575958188159</v>
      </c>
      <c r="GM107">
        <v>0.03030964205347656</v>
      </c>
      <c r="GN107">
        <v>0</v>
      </c>
      <c r="GO107">
        <v>1</v>
      </c>
      <c r="GP107">
        <v>3</v>
      </c>
      <c r="GQ107" t="s">
        <v>463</v>
      </c>
      <c r="GR107">
        <v>3.12721</v>
      </c>
      <c r="GS107">
        <v>2.73182</v>
      </c>
      <c r="GT107">
        <v>0.199022</v>
      </c>
      <c r="GU107">
        <v>0.203022</v>
      </c>
      <c r="GV107">
        <v>0.102462</v>
      </c>
      <c r="GW107">
        <v>0.101181</v>
      </c>
      <c r="GX107">
        <v>23967.9</v>
      </c>
      <c r="GY107">
        <v>23159.8</v>
      </c>
      <c r="GZ107">
        <v>30469.7</v>
      </c>
      <c r="HA107">
        <v>29319.8</v>
      </c>
      <c r="HB107">
        <v>37753</v>
      </c>
      <c r="HC107">
        <v>34673.7</v>
      </c>
      <c r="HD107">
        <v>46613.2</v>
      </c>
      <c r="HE107">
        <v>43557.6</v>
      </c>
      <c r="HF107">
        <v>1.81393</v>
      </c>
      <c r="HG107">
        <v>1.83792</v>
      </c>
      <c r="HH107">
        <v>0.107571</v>
      </c>
      <c r="HI107">
        <v>0</v>
      </c>
      <c r="HJ107">
        <v>28.2351</v>
      </c>
      <c r="HK107">
        <v>999.9</v>
      </c>
      <c r="HL107">
        <v>56.4</v>
      </c>
      <c r="HM107">
        <v>30.6</v>
      </c>
      <c r="HN107">
        <v>27.35</v>
      </c>
      <c r="HO107">
        <v>63.1574</v>
      </c>
      <c r="HP107">
        <v>16.899</v>
      </c>
      <c r="HQ107">
        <v>1</v>
      </c>
      <c r="HR107">
        <v>0.200793</v>
      </c>
      <c r="HS107">
        <v>0.313363</v>
      </c>
      <c r="HT107">
        <v>20.2002</v>
      </c>
      <c r="HU107">
        <v>5.22942</v>
      </c>
      <c r="HV107">
        <v>11.974</v>
      </c>
      <c r="HW107">
        <v>4.97045</v>
      </c>
      <c r="HX107">
        <v>3.28965</v>
      </c>
      <c r="HY107">
        <v>9999</v>
      </c>
      <c r="HZ107">
        <v>9999</v>
      </c>
      <c r="IA107">
        <v>9999</v>
      </c>
      <c r="IB107">
        <v>17.6</v>
      </c>
      <c r="IC107">
        <v>4.97288</v>
      </c>
      <c r="ID107">
        <v>1.87718</v>
      </c>
      <c r="IE107">
        <v>1.8753</v>
      </c>
      <c r="IF107">
        <v>1.87805</v>
      </c>
      <c r="IG107">
        <v>1.87483</v>
      </c>
      <c r="IH107">
        <v>1.87837</v>
      </c>
      <c r="II107">
        <v>1.87546</v>
      </c>
      <c r="IJ107">
        <v>1.87668</v>
      </c>
      <c r="IK107">
        <v>0</v>
      </c>
      <c r="IL107">
        <v>0</v>
      </c>
      <c r="IM107">
        <v>0</v>
      </c>
      <c r="IN107">
        <v>0</v>
      </c>
      <c r="IO107" t="s">
        <v>441</v>
      </c>
      <c r="IP107" t="s">
        <v>442</v>
      </c>
      <c r="IQ107" t="s">
        <v>443</v>
      </c>
      <c r="IR107" t="s">
        <v>443</v>
      </c>
      <c r="IS107" t="s">
        <v>443</v>
      </c>
      <c r="IT107" t="s">
        <v>443</v>
      </c>
      <c r="IU107">
        <v>0</v>
      </c>
      <c r="IV107">
        <v>100</v>
      </c>
      <c r="IW107">
        <v>100</v>
      </c>
      <c r="IX107">
        <v>1.41</v>
      </c>
      <c r="IY107">
        <v>0.2101</v>
      </c>
      <c r="IZ107">
        <v>-0.1222274518627452</v>
      </c>
      <c r="JA107">
        <v>0.001328938755811441</v>
      </c>
      <c r="JB107">
        <v>-5.633165956792918E-07</v>
      </c>
      <c r="JC107">
        <v>2.510553891376428E-10</v>
      </c>
      <c r="JD107">
        <v>-0.04678033270444259</v>
      </c>
      <c r="JE107">
        <v>-0.0009625096320519332</v>
      </c>
      <c r="JF107">
        <v>0.0006953178313022573</v>
      </c>
      <c r="JG107">
        <v>-5.973937232829655E-06</v>
      </c>
      <c r="JH107">
        <v>1</v>
      </c>
      <c r="JI107">
        <v>2112</v>
      </c>
      <c r="JJ107">
        <v>1</v>
      </c>
      <c r="JK107">
        <v>26</v>
      </c>
      <c r="JL107">
        <v>201646.3</v>
      </c>
      <c r="JM107">
        <v>201646.2</v>
      </c>
      <c r="JN107">
        <v>3.07495</v>
      </c>
      <c r="JO107">
        <v>2.5293</v>
      </c>
      <c r="JP107">
        <v>1.39893</v>
      </c>
      <c r="JQ107">
        <v>2.33154</v>
      </c>
      <c r="JR107">
        <v>1.44897</v>
      </c>
      <c r="JS107">
        <v>2.50977</v>
      </c>
      <c r="JT107">
        <v>37.0509</v>
      </c>
      <c r="JU107">
        <v>23.9824</v>
      </c>
      <c r="JV107">
        <v>18</v>
      </c>
      <c r="JW107">
        <v>477.391</v>
      </c>
      <c r="JX107">
        <v>462.252</v>
      </c>
      <c r="JY107">
        <v>27.1683</v>
      </c>
      <c r="JZ107">
        <v>29.7891</v>
      </c>
      <c r="KA107">
        <v>30.0001</v>
      </c>
      <c r="KB107">
        <v>29.4824</v>
      </c>
      <c r="KC107">
        <v>29.5458</v>
      </c>
      <c r="KD107">
        <v>61.549</v>
      </c>
      <c r="KE107">
        <v>28.9475</v>
      </c>
      <c r="KF107">
        <v>63.3442</v>
      </c>
      <c r="KG107">
        <v>27.1878</v>
      </c>
      <c r="KH107">
        <v>1523.05</v>
      </c>
      <c r="KI107">
        <v>21.8605</v>
      </c>
      <c r="KJ107">
        <v>100.733</v>
      </c>
      <c r="KK107">
        <v>100.199</v>
      </c>
    </row>
    <row r="108" spans="1:297">
      <c r="A108">
        <v>92</v>
      </c>
      <c r="B108">
        <v>1759247362</v>
      </c>
      <c r="C108">
        <v>546.4000000953674</v>
      </c>
      <c r="D108" t="s">
        <v>627</v>
      </c>
      <c r="E108" t="s">
        <v>628</v>
      </c>
      <c r="F108">
        <v>5</v>
      </c>
      <c r="G108" t="s">
        <v>435</v>
      </c>
      <c r="H108" t="s">
        <v>436</v>
      </c>
      <c r="I108">
        <v>1759247354.214286</v>
      </c>
      <c r="J108">
        <f>(K108)/1000</f>
        <v>0</v>
      </c>
      <c r="K108">
        <f>IF(DP108, AN108, AH108)</f>
        <v>0</v>
      </c>
      <c r="L108">
        <f>IF(DP108, AI108, AG108)</f>
        <v>0</v>
      </c>
      <c r="M108">
        <f>DR108 - IF(AU108&gt;1, L108*DL108*100.0/(AW108), 0)</f>
        <v>0</v>
      </c>
      <c r="N108">
        <f>((T108-J108/2)*M108-L108)/(T108+J108/2)</f>
        <v>0</v>
      </c>
      <c r="O108">
        <f>N108*(DY108+DZ108)/1000.0</f>
        <v>0</v>
      </c>
      <c r="P108">
        <f>(DR108 - IF(AU108&gt;1, L108*DL108*100.0/(AW108), 0))*(DY108+DZ108)/1000.0</f>
        <v>0</v>
      </c>
      <c r="Q108">
        <f>2.0/((1/S108-1/R108)+SIGN(S108)*SQRT((1/S108-1/R108)*(1/S108-1/R108) + 4*DM108/((DM108+1)*(DM108+1))*(2*1/S108*1/R108-1/R108*1/R108)))</f>
        <v>0</v>
      </c>
      <c r="R108">
        <f>IF(LEFT(DN108,1)&lt;&gt;"0",IF(LEFT(DN108,1)="1",3.0,DO108),$D$5+$E$5*(EF108*DY108/($K$5*1000))+$F$5*(EF108*DY108/($K$5*1000))*MAX(MIN(DL108,$J$5),$I$5)*MAX(MIN(DL108,$J$5),$I$5)+$G$5*MAX(MIN(DL108,$J$5),$I$5)*(EF108*DY108/($K$5*1000))+$H$5*(EF108*DY108/($K$5*1000))*(EF108*DY108/($K$5*1000)))</f>
        <v>0</v>
      </c>
      <c r="S108">
        <f>J108*(1000-(1000*0.61365*exp(17.502*W108/(240.97+W108))/(DY108+DZ108)+DT108)/2)/(1000*0.61365*exp(17.502*W108/(240.97+W108))/(DY108+DZ108)-DT108)</f>
        <v>0</v>
      </c>
      <c r="T108">
        <f>1/((DM108+1)/(Q108/1.6)+1/(R108/1.37)) + DM108/((DM108+1)/(Q108/1.6) + DM108/(R108/1.37))</f>
        <v>0</v>
      </c>
      <c r="U108">
        <f>(DH108*DK108)</f>
        <v>0</v>
      </c>
      <c r="V108">
        <f>(EA108+(U108+2*0.95*5.67E-8*(((EA108+$B$7)+273)^4-(EA108+273)^4)-44100*J108)/(1.84*29.3*R108+8*0.95*5.67E-8*(EA108+273)^3))</f>
        <v>0</v>
      </c>
      <c r="W108">
        <f>($C$7*EB108+$D$7*EC108+$E$7*V108)</f>
        <v>0</v>
      </c>
      <c r="X108">
        <f>0.61365*exp(17.502*W108/(240.97+W108))</f>
        <v>0</v>
      </c>
      <c r="Y108">
        <f>(Z108/AA108*100)</f>
        <v>0</v>
      </c>
      <c r="Z108">
        <f>DT108*(DY108+DZ108)/1000</f>
        <v>0</v>
      </c>
      <c r="AA108">
        <f>0.61365*exp(17.502*EA108/(240.97+EA108))</f>
        <v>0</v>
      </c>
      <c r="AB108">
        <f>(X108-DT108*(DY108+DZ108)/1000)</f>
        <v>0</v>
      </c>
      <c r="AC108">
        <f>(-J108*44100)</f>
        <v>0</v>
      </c>
      <c r="AD108">
        <f>2*29.3*R108*0.92*(EA108-W108)</f>
        <v>0</v>
      </c>
      <c r="AE108">
        <f>2*0.95*5.67E-8*(((EA108+$B$7)+273)^4-(W108+273)^4)</f>
        <v>0</v>
      </c>
      <c r="AF108">
        <f>U108+AE108+AC108+AD108</f>
        <v>0</v>
      </c>
      <c r="AG108">
        <f>DX108*AU108*(DS108-DR108*(1000-AU108*DU108)/(1000-AU108*DT108))/(100*DL108)</f>
        <v>0</v>
      </c>
      <c r="AH108">
        <f>1000*DX108*AU108*(DT108-DU108)/(100*DL108*(1000-AU108*DT108))</f>
        <v>0</v>
      </c>
      <c r="AI108">
        <f>(AJ108 - AK108 - DY108*1E3/(8.314*(EA108+273.15)) * AM108/DX108 * AL108) * DX108/(100*DL108) * (1000 - DU108)/1000</f>
        <v>0</v>
      </c>
      <c r="AJ108">
        <v>1544.295806352405</v>
      </c>
      <c r="AK108">
        <v>1521.163272727272</v>
      </c>
      <c r="AL108">
        <v>3.416217150573803</v>
      </c>
      <c r="AM108">
        <v>65.49916496234485</v>
      </c>
      <c r="AN108">
        <f>(AP108 - AO108 + DY108*1E3/(8.314*(EA108+273.15)) * AR108/DX108 * AQ108) * DX108/(100*DL108) * 1000/(1000 - AP108)</f>
        <v>0</v>
      </c>
      <c r="AO108">
        <v>21.89444316748816</v>
      </c>
      <c r="AP108">
        <v>22.48983272727272</v>
      </c>
      <c r="AQ108">
        <v>0.007638443311449026</v>
      </c>
      <c r="AR108">
        <v>120.8464226283581</v>
      </c>
      <c r="AS108">
        <v>4</v>
      </c>
      <c r="AT108">
        <v>1</v>
      </c>
      <c r="AU108">
        <f>IF(AS108*$H$13&gt;=AW108,1.0,(AW108/(AW108-AS108*$H$13)))</f>
        <v>0</v>
      </c>
      <c r="AV108">
        <f>(AU108-1)*100</f>
        <v>0</v>
      </c>
      <c r="AW108">
        <f>MAX(0,($B$13+$C$13*EF108)/(1+$D$13*EF108)*DY108/(EA108+273)*$E$13)</f>
        <v>0</v>
      </c>
      <c r="AX108" t="s">
        <v>437</v>
      </c>
      <c r="AY108" t="s">
        <v>437</v>
      </c>
      <c r="AZ108">
        <v>0</v>
      </c>
      <c r="BA108">
        <v>0</v>
      </c>
      <c r="BB108">
        <f>1-AZ108/BA108</f>
        <v>0</v>
      </c>
      <c r="BC108">
        <v>0</v>
      </c>
      <c r="BD108" t="s">
        <v>437</v>
      </c>
      <c r="BE108" t="s">
        <v>437</v>
      </c>
      <c r="BF108">
        <v>0</v>
      </c>
      <c r="BG108">
        <v>0</v>
      </c>
      <c r="BH108">
        <f>1-BF108/BG108</f>
        <v>0</v>
      </c>
      <c r="BI108">
        <v>0.5</v>
      </c>
      <c r="BJ108">
        <f>DI108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437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DH108">
        <f>$B$11*EG108+$C$11*EH108+$F$11*ES108*(1-EV108)</f>
        <v>0</v>
      </c>
      <c r="DI108">
        <f>DH108*DJ108</f>
        <v>0</v>
      </c>
      <c r="DJ108">
        <f>($B$11*$D$9+$C$11*$D$9+$F$11*((FF108+EX108)/MAX(FF108+EX108+FG108, 0.1)*$I$9+FG108/MAX(FF108+EX108+FG108, 0.1)*$J$9))/($B$11+$C$11+$F$11)</f>
        <v>0</v>
      </c>
      <c r="DK108">
        <f>($B$11*$K$9+$C$11*$K$9+$F$11*((FF108+EX108)/MAX(FF108+EX108+FG108, 0.1)*$P$9+FG108/MAX(FF108+EX108+FG108, 0.1)*$Q$9))/($B$11+$C$11+$F$11)</f>
        <v>0</v>
      </c>
      <c r="DL108">
        <v>1.91</v>
      </c>
      <c r="DM108">
        <v>0.5</v>
      </c>
      <c r="DN108" t="s">
        <v>438</v>
      </c>
      <c r="DO108">
        <v>2</v>
      </c>
      <c r="DP108" t="b">
        <v>1</v>
      </c>
      <c r="DQ108">
        <v>1759247354.214286</v>
      </c>
      <c r="DR108">
        <v>1462.602857142857</v>
      </c>
      <c r="DS108">
        <v>1494.722142857143</v>
      </c>
      <c r="DT108">
        <v>22.45065714285714</v>
      </c>
      <c r="DU108">
        <v>21.83400714285714</v>
      </c>
      <c r="DV108">
        <v>1461.204642857143</v>
      </c>
      <c r="DW108">
        <v>22.24061428571429</v>
      </c>
      <c r="DX108">
        <v>500.0677857142858</v>
      </c>
      <c r="DY108">
        <v>90.9278607142857</v>
      </c>
      <c r="DZ108">
        <v>0.05366471785714285</v>
      </c>
      <c r="EA108">
        <v>29.26635</v>
      </c>
      <c r="EB108">
        <v>29.99243571428571</v>
      </c>
      <c r="EC108">
        <v>999.9000000000002</v>
      </c>
      <c r="ED108">
        <v>0</v>
      </c>
      <c r="EE108">
        <v>0</v>
      </c>
      <c r="EF108">
        <v>10027.93571428572</v>
      </c>
      <c r="EG108">
        <v>0</v>
      </c>
      <c r="EH108">
        <v>12.1913</v>
      </c>
      <c r="EI108">
        <v>-32.11822142857143</v>
      </c>
      <c r="EJ108">
        <v>1496.194642857143</v>
      </c>
      <c r="EK108">
        <v>1528.085714285714</v>
      </c>
      <c r="EL108">
        <v>0.6166501071428571</v>
      </c>
      <c r="EM108">
        <v>1494.722142857143</v>
      </c>
      <c r="EN108">
        <v>21.83400714285714</v>
      </c>
      <c r="EO108">
        <v>2.041389642857143</v>
      </c>
      <c r="EP108">
        <v>1.985318928571429</v>
      </c>
      <c r="EQ108">
        <v>17.76906785714286</v>
      </c>
      <c r="ER108">
        <v>17.32769285714286</v>
      </c>
      <c r="ES108">
        <v>2000.039642857143</v>
      </c>
      <c r="ET108">
        <v>0.9800000357142855</v>
      </c>
      <c r="EU108">
        <v>0.019999725</v>
      </c>
      <c r="EV108">
        <v>0</v>
      </c>
      <c r="EW108">
        <v>204.0488928571428</v>
      </c>
      <c r="EX108">
        <v>5.000560000000001</v>
      </c>
      <c r="EY108">
        <v>4266.760714285714</v>
      </c>
      <c r="EZ108">
        <v>17295.22857142857</v>
      </c>
      <c r="FA108">
        <v>41.66717857142856</v>
      </c>
      <c r="FB108">
        <v>42.31214285714284</v>
      </c>
      <c r="FC108">
        <v>41.76989285714285</v>
      </c>
      <c r="FD108">
        <v>41.30117857142857</v>
      </c>
      <c r="FE108">
        <v>42.70057142857141</v>
      </c>
      <c r="FF108">
        <v>1955.139642857143</v>
      </c>
      <c r="FG108">
        <v>39.9</v>
      </c>
      <c r="FH108">
        <v>0</v>
      </c>
      <c r="FI108">
        <v>1759247375.8</v>
      </c>
      <c r="FJ108">
        <v>0</v>
      </c>
      <c r="FK108">
        <v>204.08132</v>
      </c>
      <c r="FL108">
        <v>-0.01353846383559852</v>
      </c>
      <c r="FM108">
        <v>-7.25230769509681</v>
      </c>
      <c r="FN108">
        <v>4266.6308</v>
      </c>
      <c r="FO108">
        <v>15</v>
      </c>
      <c r="FP108">
        <v>0</v>
      </c>
      <c r="FQ108" t="s">
        <v>439</v>
      </c>
      <c r="FR108">
        <v>1747148579.5</v>
      </c>
      <c r="FS108">
        <v>1747148584.5</v>
      </c>
      <c r="FT108">
        <v>0</v>
      </c>
      <c r="FU108">
        <v>0.162</v>
      </c>
      <c r="FV108">
        <v>-0.001</v>
      </c>
      <c r="FW108">
        <v>0.139</v>
      </c>
      <c r="FX108">
        <v>0.058</v>
      </c>
      <c r="FY108">
        <v>420</v>
      </c>
      <c r="FZ108">
        <v>16</v>
      </c>
      <c r="GA108">
        <v>0.19</v>
      </c>
      <c r="GB108">
        <v>0.02</v>
      </c>
      <c r="GC108">
        <v>-32.0645675</v>
      </c>
      <c r="GD108">
        <v>-1.0222795497185</v>
      </c>
      <c r="GE108">
        <v>0.1666352534542137</v>
      </c>
      <c r="GF108">
        <v>0</v>
      </c>
      <c r="GG108">
        <v>204.0885588235294</v>
      </c>
      <c r="GH108">
        <v>-0.1415278837013066</v>
      </c>
      <c r="GI108">
        <v>0.1964142068625359</v>
      </c>
      <c r="GJ108">
        <v>1</v>
      </c>
      <c r="GK108">
        <v>0.630859375</v>
      </c>
      <c r="GL108">
        <v>-0.386678352720451</v>
      </c>
      <c r="GM108">
        <v>0.04012886247184655</v>
      </c>
      <c r="GN108">
        <v>0</v>
      </c>
      <c r="GO108">
        <v>1</v>
      </c>
      <c r="GP108">
        <v>3</v>
      </c>
      <c r="GQ108" t="s">
        <v>463</v>
      </c>
      <c r="GR108">
        <v>3.12721</v>
      </c>
      <c r="GS108">
        <v>2.73101</v>
      </c>
      <c r="GT108">
        <v>0.200356</v>
      </c>
      <c r="GU108">
        <v>0.204357</v>
      </c>
      <c r="GV108">
        <v>0.102577</v>
      </c>
      <c r="GW108">
        <v>0.101217</v>
      </c>
      <c r="GX108">
        <v>23927.6</v>
      </c>
      <c r="GY108">
        <v>23121</v>
      </c>
      <c r="GZ108">
        <v>30469.3</v>
      </c>
      <c r="HA108">
        <v>29319.9</v>
      </c>
      <c r="HB108">
        <v>37747.8</v>
      </c>
      <c r="HC108">
        <v>34672.5</v>
      </c>
      <c r="HD108">
        <v>46612.8</v>
      </c>
      <c r="HE108">
        <v>43557.8</v>
      </c>
      <c r="HF108">
        <v>1.8141</v>
      </c>
      <c r="HG108">
        <v>1.83777</v>
      </c>
      <c r="HH108">
        <v>0.108071</v>
      </c>
      <c r="HI108">
        <v>0</v>
      </c>
      <c r="HJ108">
        <v>28.2351</v>
      </c>
      <c r="HK108">
        <v>999.9</v>
      </c>
      <c r="HL108">
        <v>56.4</v>
      </c>
      <c r="HM108">
        <v>30.6</v>
      </c>
      <c r="HN108">
        <v>27.3506</v>
      </c>
      <c r="HO108">
        <v>62.5074</v>
      </c>
      <c r="HP108">
        <v>17.0232</v>
      </c>
      <c r="HQ108">
        <v>1</v>
      </c>
      <c r="HR108">
        <v>0.200518</v>
      </c>
      <c r="HS108">
        <v>0.255112</v>
      </c>
      <c r="HT108">
        <v>20.2003</v>
      </c>
      <c r="HU108">
        <v>5.22852</v>
      </c>
      <c r="HV108">
        <v>11.974</v>
      </c>
      <c r="HW108">
        <v>4.9701</v>
      </c>
      <c r="HX108">
        <v>3.28958</v>
      </c>
      <c r="HY108">
        <v>9999</v>
      </c>
      <c r="HZ108">
        <v>9999</v>
      </c>
      <c r="IA108">
        <v>9999</v>
      </c>
      <c r="IB108">
        <v>17.6</v>
      </c>
      <c r="IC108">
        <v>4.97288</v>
      </c>
      <c r="ID108">
        <v>1.87716</v>
      </c>
      <c r="IE108">
        <v>1.87531</v>
      </c>
      <c r="IF108">
        <v>1.87805</v>
      </c>
      <c r="IG108">
        <v>1.87479</v>
      </c>
      <c r="IH108">
        <v>1.87837</v>
      </c>
      <c r="II108">
        <v>1.87546</v>
      </c>
      <c r="IJ108">
        <v>1.87667</v>
      </c>
      <c r="IK108">
        <v>0</v>
      </c>
      <c r="IL108">
        <v>0</v>
      </c>
      <c r="IM108">
        <v>0</v>
      </c>
      <c r="IN108">
        <v>0</v>
      </c>
      <c r="IO108" t="s">
        <v>441</v>
      </c>
      <c r="IP108" t="s">
        <v>442</v>
      </c>
      <c r="IQ108" t="s">
        <v>443</v>
      </c>
      <c r="IR108" t="s">
        <v>443</v>
      </c>
      <c r="IS108" t="s">
        <v>443</v>
      </c>
      <c r="IT108" t="s">
        <v>443</v>
      </c>
      <c r="IU108">
        <v>0</v>
      </c>
      <c r="IV108">
        <v>100</v>
      </c>
      <c r="IW108">
        <v>100</v>
      </c>
      <c r="IX108">
        <v>1.43</v>
      </c>
      <c r="IY108">
        <v>0.2109</v>
      </c>
      <c r="IZ108">
        <v>-0.1222274518627452</v>
      </c>
      <c r="JA108">
        <v>0.001328938755811441</v>
      </c>
      <c r="JB108">
        <v>-5.633165956792918E-07</v>
      </c>
      <c r="JC108">
        <v>2.510553891376428E-10</v>
      </c>
      <c r="JD108">
        <v>-0.04678033270444259</v>
      </c>
      <c r="JE108">
        <v>-0.0009625096320519332</v>
      </c>
      <c r="JF108">
        <v>0.0006953178313022573</v>
      </c>
      <c r="JG108">
        <v>-5.973937232829655E-06</v>
      </c>
      <c r="JH108">
        <v>1</v>
      </c>
      <c r="JI108">
        <v>2112</v>
      </c>
      <c r="JJ108">
        <v>1</v>
      </c>
      <c r="JK108">
        <v>26</v>
      </c>
      <c r="JL108">
        <v>201646.4</v>
      </c>
      <c r="JM108">
        <v>201646.3</v>
      </c>
      <c r="JN108">
        <v>3.09937</v>
      </c>
      <c r="JO108">
        <v>2.52319</v>
      </c>
      <c r="JP108">
        <v>1.39893</v>
      </c>
      <c r="JQ108">
        <v>2.33154</v>
      </c>
      <c r="JR108">
        <v>1.44897</v>
      </c>
      <c r="JS108">
        <v>2.48535</v>
      </c>
      <c r="JT108">
        <v>37.0747</v>
      </c>
      <c r="JU108">
        <v>23.9912</v>
      </c>
      <c r="JV108">
        <v>18</v>
      </c>
      <c r="JW108">
        <v>477.474</v>
      </c>
      <c r="JX108">
        <v>462.14</v>
      </c>
      <c r="JY108">
        <v>27.1745</v>
      </c>
      <c r="JZ108">
        <v>29.7873</v>
      </c>
      <c r="KA108">
        <v>29.9999</v>
      </c>
      <c r="KB108">
        <v>29.4804</v>
      </c>
      <c r="KC108">
        <v>29.5439</v>
      </c>
      <c r="KD108">
        <v>62.039</v>
      </c>
      <c r="KE108">
        <v>28.9475</v>
      </c>
      <c r="KF108">
        <v>63.3442</v>
      </c>
      <c r="KG108">
        <v>27.1922</v>
      </c>
      <c r="KH108">
        <v>1536.42</v>
      </c>
      <c r="KI108">
        <v>21.8573</v>
      </c>
      <c r="KJ108">
        <v>100.732</v>
      </c>
      <c r="KK108">
        <v>100.2</v>
      </c>
    </row>
    <row r="109" spans="1:297">
      <c r="A109">
        <v>93</v>
      </c>
      <c r="B109">
        <v>1759247366.5</v>
      </c>
      <c r="C109">
        <v>550.9000000953674</v>
      </c>
      <c r="D109" t="s">
        <v>629</v>
      </c>
      <c r="E109" t="s">
        <v>630</v>
      </c>
      <c r="F109">
        <v>5</v>
      </c>
      <c r="G109" t="s">
        <v>435</v>
      </c>
      <c r="H109" t="s">
        <v>436</v>
      </c>
      <c r="I109">
        <v>1759247358.660714</v>
      </c>
      <c r="J109">
        <f>(K109)/1000</f>
        <v>0</v>
      </c>
      <c r="K109">
        <f>IF(DP109, AN109, AH109)</f>
        <v>0</v>
      </c>
      <c r="L109">
        <f>IF(DP109, AI109, AG109)</f>
        <v>0</v>
      </c>
      <c r="M109">
        <f>DR109 - IF(AU109&gt;1, L109*DL109*100.0/(AW109), 0)</f>
        <v>0</v>
      </c>
      <c r="N109">
        <f>((T109-J109/2)*M109-L109)/(T109+J109/2)</f>
        <v>0</v>
      </c>
      <c r="O109">
        <f>N109*(DY109+DZ109)/1000.0</f>
        <v>0</v>
      </c>
      <c r="P109">
        <f>(DR109 - IF(AU109&gt;1, L109*DL109*100.0/(AW109), 0))*(DY109+DZ109)/1000.0</f>
        <v>0</v>
      </c>
      <c r="Q109">
        <f>2.0/((1/S109-1/R109)+SIGN(S109)*SQRT((1/S109-1/R109)*(1/S109-1/R109) + 4*DM109/((DM109+1)*(DM109+1))*(2*1/S109*1/R109-1/R109*1/R109)))</f>
        <v>0</v>
      </c>
      <c r="R109">
        <f>IF(LEFT(DN109,1)&lt;&gt;"0",IF(LEFT(DN109,1)="1",3.0,DO109),$D$5+$E$5*(EF109*DY109/($K$5*1000))+$F$5*(EF109*DY109/($K$5*1000))*MAX(MIN(DL109,$J$5),$I$5)*MAX(MIN(DL109,$J$5),$I$5)+$G$5*MAX(MIN(DL109,$J$5),$I$5)*(EF109*DY109/($K$5*1000))+$H$5*(EF109*DY109/($K$5*1000))*(EF109*DY109/($K$5*1000)))</f>
        <v>0</v>
      </c>
      <c r="S109">
        <f>J109*(1000-(1000*0.61365*exp(17.502*W109/(240.97+W109))/(DY109+DZ109)+DT109)/2)/(1000*0.61365*exp(17.502*W109/(240.97+W109))/(DY109+DZ109)-DT109)</f>
        <v>0</v>
      </c>
      <c r="T109">
        <f>1/((DM109+1)/(Q109/1.6)+1/(R109/1.37)) + DM109/((DM109+1)/(Q109/1.6) + DM109/(R109/1.37))</f>
        <v>0</v>
      </c>
      <c r="U109">
        <f>(DH109*DK109)</f>
        <v>0</v>
      </c>
      <c r="V109">
        <f>(EA109+(U109+2*0.95*5.67E-8*(((EA109+$B$7)+273)^4-(EA109+273)^4)-44100*J109)/(1.84*29.3*R109+8*0.95*5.67E-8*(EA109+273)^3))</f>
        <v>0</v>
      </c>
      <c r="W109">
        <f>($C$7*EB109+$D$7*EC109+$E$7*V109)</f>
        <v>0</v>
      </c>
      <c r="X109">
        <f>0.61365*exp(17.502*W109/(240.97+W109))</f>
        <v>0</v>
      </c>
      <c r="Y109">
        <f>(Z109/AA109*100)</f>
        <v>0</v>
      </c>
      <c r="Z109">
        <f>DT109*(DY109+DZ109)/1000</f>
        <v>0</v>
      </c>
      <c r="AA109">
        <f>0.61365*exp(17.502*EA109/(240.97+EA109))</f>
        <v>0</v>
      </c>
      <c r="AB109">
        <f>(X109-DT109*(DY109+DZ109)/1000)</f>
        <v>0</v>
      </c>
      <c r="AC109">
        <f>(-J109*44100)</f>
        <v>0</v>
      </c>
      <c r="AD109">
        <f>2*29.3*R109*0.92*(EA109-W109)</f>
        <v>0</v>
      </c>
      <c r="AE109">
        <f>2*0.95*5.67E-8*(((EA109+$B$7)+273)^4-(W109+273)^4)</f>
        <v>0</v>
      </c>
      <c r="AF109">
        <f>U109+AE109+AC109+AD109</f>
        <v>0</v>
      </c>
      <c r="AG109">
        <f>DX109*AU109*(DS109-DR109*(1000-AU109*DU109)/(1000-AU109*DT109))/(100*DL109)</f>
        <v>0</v>
      </c>
      <c r="AH109">
        <f>1000*DX109*AU109*(DT109-DU109)/(100*DL109*(1000-AU109*DT109))</f>
        <v>0</v>
      </c>
      <c r="AI109">
        <f>(AJ109 - AK109 - DY109*1E3/(8.314*(EA109+273.15)) * AM109/DX109 * AL109) * DX109/(100*DL109) * (1000 - DU109)/1000</f>
        <v>0</v>
      </c>
      <c r="AJ109">
        <v>1559.767993893081</v>
      </c>
      <c r="AK109">
        <v>1536.516424242424</v>
      </c>
      <c r="AL109">
        <v>3.404933208453782</v>
      </c>
      <c r="AM109">
        <v>65.49916496234485</v>
      </c>
      <c r="AN109">
        <f>(AP109 - AO109 + DY109*1E3/(8.314*(EA109+273.15)) * AR109/DX109 * AQ109) * DX109/(100*DL109) * 1000/(1000 - AP109)</f>
        <v>0</v>
      </c>
      <c r="AO109">
        <v>21.89827348772522</v>
      </c>
      <c r="AP109">
        <v>22.50856</v>
      </c>
      <c r="AQ109">
        <v>0.00228162213295198</v>
      </c>
      <c r="AR109">
        <v>120.8464226283581</v>
      </c>
      <c r="AS109">
        <v>4</v>
      </c>
      <c r="AT109">
        <v>1</v>
      </c>
      <c r="AU109">
        <f>IF(AS109*$H$13&gt;=AW109,1.0,(AW109/(AW109-AS109*$H$13)))</f>
        <v>0</v>
      </c>
      <c r="AV109">
        <f>(AU109-1)*100</f>
        <v>0</v>
      </c>
      <c r="AW109">
        <f>MAX(0,($B$13+$C$13*EF109)/(1+$D$13*EF109)*DY109/(EA109+273)*$E$13)</f>
        <v>0</v>
      </c>
      <c r="AX109" t="s">
        <v>437</v>
      </c>
      <c r="AY109" t="s">
        <v>437</v>
      </c>
      <c r="AZ109">
        <v>0</v>
      </c>
      <c r="BA109">
        <v>0</v>
      </c>
      <c r="BB109">
        <f>1-AZ109/BA109</f>
        <v>0</v>
      </c>
      <c r="BC109">
        <v>0</v>
      </c>
      <c r="BD109" t="s">
        <v>437</v>
      </c>
      <c r="BE109" t="s">
        <v>437</v>
      </c>
      <c r="BF109">
        <v>0</v>
      </c>
      <c r="BG109">
        <v>0</v>
      </c>
      <c r="BH109">
        <f>1-BF109/BG109</f>
        <v>0</v>
      </c>
      <c r="BI109">
        <v>0.5</v>
      </c>
      <c r="BJ109">
        <f>DI109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437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DH109">
        <f>$B$11*EG109+$C$11*EH109+$F$11*ES109*(1-EV109)</f>
        <v>0</v>
      </c>
      <c r="DI109">
        <f>DH109*DJ109</f>
        <v>0</v>
      </c>
      <c r="DJ109">
        <f>($B$11*$D$9+$C$11*$D$9+$F$11*((FF109+EX109)/MAX(FF109+EX109+FG109, 0.1)*$I$9+FG109/MAX(FF109+EX109+FG109, 0.1)*$J$9))/($B$11+$C$11+$F$11)</f>
        <v>0</v>
      </c>
      <c r="DK109">
        <f>($B$11*$K$9+$C$11*$K$9+$F$11*((FF109+EX109)/MAX(FF109+EX109+FG109, 0.1)*$P$9+FG109/MAX(FF109+EX109+FG109, 0.1)*$Q$9))/($B$11+$C$11+$F$11)</f>
        <v>0</v>
      </c>
      <c r="DL109">
        <v>1.91</v>
      </c>
      <c r="DM109">
        <v>0.5</v>
      </c>
      <c r="DN109" t="s">
        <v>438</v>
      </c>
      <c r="DO109">
        <v>2</v>
      </c>
      <c r="DP109" t="b">
        <v>1</v>
      </c>
      <c r="DQ109">
        <v>1759247358.660714</v>
      </c>
      <c r="DR109">
        <v>1477.453571428571</v>
      </c>
      <c r="DS109">
        <v>1509.606428571429</v>
      </c>
      <c r="DT109">
        <v>22.46968214285715</v>
      </c>
      <c r="DU109">
        <v>21.86815714285714</v>
      </c>
      <c r="DV109">
        <v>1476.035714285714</v>
      </c>
      <c r="DW109">
        <v>22.25924642857143</v>
      </c>
      <c r="DX109">
        <v>500.0649285714285</v>
      </c>
      <c r="DY109">
        <v>90.92684642857144</v>
      </c>
      <c r="DZ109">
        <v>0.05352123571428571</v>
      </c>
      <c r="EA109">
        <v>29.26595357142857</v>
      </c>
      <c r="EB109">
        <v>29.99446428571428</v>
      </c>
      <c r="EC109">
        <v>999.9000000000002</v>
      </c>
      <c r="ED109">
        <v>0</v>
      </c>
      <c r="EE109">
        <v>0</v>
      </c>
      <c r="EF109">
        <v>10016.155</v>
      </c>
      <c r="EG109">
        <v>0</v>
      </c>
      <c r="EH109">
        <v>12.19472857142857</v>
      </c>
      <c r="EI109">
        <v>-32.15241071428571</v>
      </c>
      <c r="EJ109">
        <v>1511.416071428571</v>
      </c>
      <c r="EK109">
        <v>1543.356071428571</v>
      </c>
      <c r="EL109">
        <v>0.6015245357142857</v>
      </c>
      <c r="EM109">
        <v>1509.606428571429</v>
      </c>
      <c r="EN109">
        <v>21.86815714285714</v>
      </c>
      <c r="EO109">
        <v>2.043097142857143</v>
      </c>
      <c r="EP109">
        <v>1.988401785714286</v>
      </c>
      <c r="EQ109">
        <v>17.78232857142858</v>
      </c>
      <c r="ER109">
        <v>17.35225714285714</v>
      </c>
      <c r="ES109">
        <v>2000.020357142857</v>
      </c>
      <c r="ET109">
        <v>0.9799997857142856</v>
      </c>
      <c r="EU109">
        <v>0.01999994285714286</v>
      </c>
      <c r="EV109">
        <v>0</v>
      </c>
      <c r="EW109">
        <v>204.0626785714285</v>
      </c>
      <c r="EX109">
        <v>5.000560000000001</v>
      </c>
      <c r="EY109">
        <v>4266.15857142857</v>
      </c>
      <c r="EZ109">
        <v>17295.05714285714</v>
      </c>
      <c r="FA109">
        <v>41.68953571428572</v>
      </c>
      <c r="FB109">
        <v>42.31214285714284</v>
      </c>
      <c r="FC109">
        <v>41.77207142857142</v>
      </c>
      <c r="FD109">
        <v>41.29896428571428</v>
      </c>
      <c r="FE109">
        <v>42.7027857142857</v>
      </c>
      <c r="FF109">
        <v>1955.120357142857</v>
      </c>
      <c r="FG109">
        <v>39.9</v>
      </c>
      <c r="FH109">
        <v>0</v>
      </c>
      <c r="FI109">
        <v>1759247380.6</v>
      </c>
      <c r="FJ109">
        <v>0</v>
      </c>
      <c r="FK109">
        <v>204.0858</v>
      </c>
      <c r="FL109">
        <v>-0.02215384578782042</v>
      </c>
      <c r="FM109">
        <v>-6.309230777279206</v>
      </c>
      <c r="FN109">
        <v>4266.02</v>
      </c>
      <c r="FO109">
        <v>15</v>
      </c>
      <c r="FP109">
        <v>0</v>
      </c>
      <c r="FQ109" t="s">
        <v>439</v>
      </c>
      <c r="FR109">
        <v>1747148579.5</v>
      </c>
      <c r="FS109">
        <v>1747148584.5</v>
      </c>
      <c r="FT109">
        <v>0</v>
      </c>
      <c r="FU109">
        <v>0.162</v>
      </c>
      <c r="FV109">
        <v>-0.001</v>
      </c>
      <c r="FW109">
        <v>0.139</v>
      </c>
      <c r="FX109">
        <v>0.058</v>
      </c>
      <c r="FY109">
        <v>420</v>
      </c>
      <c r="FZ109">
        <v>16</v>
      </c>
      <c r="GA109">
        <v>0.19</v>
      </c>
      <c r="GB109">
        <v>0.02</v>
      </c>
      <c r="GC109">
        <v>-32.10515</v>
      </c>
      <c r="GD109">
        <v>-0.615804878048726</v>
      </c>
      <c r="GE109">
        <v>0.1417183950657077</v>
      </c>
      <c r="GF109">
        <v>0</v>
      </c>
      <c r="GG109">
        <v>204.0829117647059</v>
      </c>
      <c r="GH109">
        <v>0.2251336890197208</v>
      </c>
      <c r="GI109">
        <v>0.1863840702053093</v>
      </c>
      <c r="GJ109">
        <v>1</v>
      </c>
      <c r="GK109">
        <v>0.6156067999999999</v>
      </c>
      <c r="GL109">
        <v>-0.2576222138836784</v>
      </c>
      <c r="GM109">
        <v>0.03274332826943528</v>
      </c>
      <c r="GN109">
        <v>0</v>
      </c>
      <c r="GO109">
        <v>1</v>
      </c>
      <c r="GP109">
        <v>3</v>
      </c>
      <c r="GQ109" t="s">
        <v>463</v>
      </c>
      <c r="GR109">
        <v>3.12682</v>
      </c>
      <c r="GS109">
        <v>2.73125</v>
      </c>
      <c r="GT109">
        <v>0.201551</v>
      </c>
      <c r="GU109">
        <v>0.205503</v>
      </c>
      <c r="GV109">
        <v>0.102632</v>
      </c>
      <c r="GW109">
        <v>0.101224</v>
      </c>
      <c r="GX109">
        <v>23892.3</v>
      </c>
      <c r="GY109">
        <v>23087.7</v>
      </c>
      <c r="GZ109">
        <v>30470</v>
      </c>
      <c r="HA109">
        <v>29319.9</v>
      </c>
      <c r="HB109">
        <v>37746.4</v>
      </c>
      <c r="HC109">
        <v>34672.3</v>
      </c>
      <c r="HD109">
        <v>46613.8</v>
      </c>
      <c r="HE109">
        <v>43557.8</v>
      </c>
      <c r="HF109">
        <v>1.81355</v>
      </c>
      <c r="HG109">
        <v>1.83812</v>
      </c>
      <c r="HH109">
        <v>0.108048</v>
      </c>
      <c r="HI109">
        <v>0</v>
      </c>
      <c r="HJ109">
        <v>28.235</v>
      </c>
      <c r="HK109">
        <v>999.9</v>
      </c>
      <c r="HL109">
        <v>56.4</v>
      </c>
      <c r="HM109">
        <v>30.6</v>
      </c>
      <c r="HN109">
        <v>27.3518</v>
      </c>
      <c r="HO109">
        <v>63.1874</v>
      </c>
      <c r="HP109">
        <v>17.1354</v>
      </c>
      <c r="HQ109">
        <v>1</v>
      </c>
      <c r="HR109">
        <v>0.199982</v>
      </c>
      <c r="HS109">
        <v>0.223995</v>
      </c>
      <c r="HT109">
        <v>20.2003</v>
      </c>
      <c r="HU109">
        <v>5.22912</v>
      </c>
      <c r="HV109">
        <v>11.974</v>
      </c>
      <c r="HW109">
        <v>4.9702</v>
      </c>
      <c r="HX109">
        <v>3.28955</v>
      </c>
      <c r="HY109">
        <v>9999</v>
      </c>
      <c r="HZ109">
        <v>9999</v>
      </c>
      <c r="IA109">
        <v>9999</v>
      </c>
      <c r="IB109">
        <v>17.6</v>
      </c>
      <c r="IC109">
        <v>4.9729</v>
      </c>
      <c r="ID109">
        <v>1.87715</v>
      </c>
      <c r="IE109">
        <v>1.8753</v>
      </c>
      <c r="IF109">
        <v>1.87805</v>
      </c>
      <c r="IG109">
        <v>1.87483</v>
      </c>
      <c r="IH109">
        <v>1.87836</v>
      </c>
      <c r="II109">
        <v>1.87546</v>
      </c>
      <c r="IJ109">
        <v>1.87668</v>
      </c>
      <c r="IK109">
        <v>0</v>
      </c>
      <c r="IL109">
        <v>0</v>
      </c>
      <c r="IM109">
        <v>0</v>
      </c>
      <c r="IN109">
        <v>0</v>
      </c>
      <c r="IO109" t="s">
        <v>441</v>
      </c>
      <c r="IP109" t="s">
        <v>442</v>
      </c>
      <c r="IQ109" t="s">
        <v>443</v>
      </c>
      <c r="IR109" t="s">
        <v>443</v>
      </c>
      <c r="IS109" t="s">
        <v>443</v>
      </c>
      <c r="IT109" t="s">
        <v>443</v>
      </c>
      <c r="IU109">
        <v>0</v>
      </c>
      <c r="IV109">
        <v>100</v>
      </c>
      <c r="IW109">
        <v>100</v>
      </c>
      <c r="IX109">
        <v>1.45</v>
      </c>
      <c r="IY109">
        <v>0.2112</v>
      </c>
      <c r="IZ109">
        <v>-0.1222274518627452</v>
      </c>
      <c r="JA109">
        <v>0.001328938755811441</v>
      </c>
      <c r="JB109">
        <v>-5.633165956792918E-07</v>
      </c>
      <c r="JC109">
        <v>2.510553891376428E-10</v>
      </c>
      <c r="JD109">
        <v>-0.04678033270444259</v>
      </c>
      <c r="JE109">
        <v>-0.0009625096320519332</v>
      </c>
      <c r="JF109">
        <v>0.0006953178313022573</v>
      </c>
      <c r="JG109">
        <v>-5.973937232829655E-06</v>
      </c>
      <c r="JH109">
        <v>1</v>
      </c>
      <c r="JI109">
        <v>2112</v>
      </c>
      <c r="JJ109">
        <v>1</v>
      </c>
      <c r="JK109">
        <v>26</v>
      </c>
      <c r="JL109">
        <v>201646.5</v>
      </c>
      <c r="JM109">
        <v>201646.4</v>
      </c>
      <c r="JN109">
        <v>3.12134</v>
      </c>
      <c r="JO109">
        <v>2.51953</v>
      </c>
      <c r="JP109">
        <v>1.39893</v>
      </c>
      <c r="JQ109">
        <v>2.33154</v>
      </c>
      <c r="JR109">
        <v>1.44897</v>
      </c>
      <c r="JS109">
        <v>2.60864</v>
      </c>
      <c r="JT109">
        <v>37.0747</v>
      </c>
      <c r="JU109">
        <v>23.9999</v>
      </c>
      <c r="JV109">
        <v>18</v>
      </c>
      <c r="JW109">
        <v>477.169</v>
      </c>
      <c r="JX109">
        <v>462.361</v>
      </c>
      <c r="JY109">
        <v>27.1828</v>
      </c>
      <c r="JZ109">
        <v>29.7851</v>
      </c>
      <c r="KA109">
        <v>29.9999</v>
      </c>
      <c r="KB109">
        <v>29.4799</v>
      </c>
      <c r="KC109">
        <v>29.5431</v>
      </c>
      <c r="KD109">
        <v>62.4779</v>
      </c>
      <c r="KE109">
        <v>28.9475</v>
      </c>
      <c r="KF109">
        <v>63.3442</v>
      </c>
      <c r="KG109">
        <v>27.1922</v>
      </c>
      <c r="KH109">
        <v>1557.16</v>
      </c>
      <c r="KI109">
        <v>21.8573</v>
      </c>
      <c r="KJ109">
        <v>100.734</v>
      </c>
      <c r="KK109">
        <v>100.199</v>
      </c>
    </row>
    <row r="110" spans="1:297">
      <c r="A110">
        <v>94</v>
      </c>
      <c r="B110">
        <v>1759247372</v>
      </c>
      <c r="C110">
        <v>556.4000000953674</v>
      </c>
      <c r="D110" t="s">
        <v>631</v>
      </c>
      <c r="E110" t="s">
        <v>632</v>
      </c>
      <c r="F110">
        <v>5</v>
      </c>
      <c r="G110" t="s">
        <v>435</v>
      </c>
      <c r="H110" t="s">
        <v>436</v>
      </c>
      <c r="I110">
        <v>1759247364.232143</v>
      </c>
      <c r="J110">
        <f>(K110)/1000</f>
        <v>0</v>
      </c>
      <c r="K110">
        <f>IF(DP110, AN110, AH110)</f>
        <v>0</v>
      </c>
      <c r="L110">
        <f>IF(DP110, AI110, AG110)</f>
        <v>0</v>
      </c>
      <c r="M110">
        <f>DR110 - IF(AU110&gt;1, L110*DL110*100.0/(AW110), 0)</f>
        <v>0</v>
      </c>
      <c r="N110">
        <f>((T110-J110/2)*M110-L110)/(T110+J110/2)</f>
        <v>0</v>
      </c>
      <c r="O110">
        <f>N110*(DY110+DZ110)/1000.0</f>
        <v>0</v>
      </c>
      <c r="P110">
        <f>(DR110 - IF(AU110&gt;1, L110*DL110*100.0/(AW110), 0))*(DY110+DZ110)/1000.0</f>
        <v>0</v>
      </c>
      <c r="Q110">
        <f>2.0/((1/S110-1/R110)+SIGN(S110)*SQRT((1/S110-1/R110)*(1/S110-1/R110) + 4*DM110/((DM110+1)*(DM110+1))*(2*1/S110*1/R110-1/R110*1/R110)))</f>
        <v>0</v>
      </c>
      <c r="R110">
        <f>IF(LEFT(DN110,1)&lt;&gt;"0",IF(LEFT(DN110,1)="1",3.0,DO110),$D$5+$E$5*(EF110*DY110/($K$5*1000))+$F$5*(EF110*DY110/($K$5*1000))*MAX(MIN(DL110,$J$5),$I$5)*MAX(MIN(DL110,$J$5),$I$5)+$G$5*MAX(MIN(DL110,$J$5),$I$5)*(EF110*DY110/($K$5*1000))+$H$5*(EF110*DY110/($K$5*1000))*(EF110*DY110/($K$5*1000)))</f>
        <v>0</v>
      </c>
      <c r="S110">
        <f>J110*(1000-(1000*0.61365*exp(17.502*W110/(240.97+W110))/(DY110+DZ110)+DT110)/2)/(1000*0.61365*exp(17.502*W110/(240.97+W110))/(DY110+DZ110)-DT110)</f>
        <v>0</v>
      </c>
      <c r="T110">
        <f>1/((DM110+1)/(Q110/1.6)+1/(R110/1.37)) + DM110/((DM110+1)/(Q110/1.6) + DM110/(R110/1.37))</f>
        <v>0</v>
      </c>
      <c r="U110">
        <f>(DH110*DK110)</f>
        <v>0</v>
      </c>
      <c r="V110">
        <f>(EA110+(U110+2*0.95*5.67E-8*(((EA110+$B$7)+273)^4-(EA110+273)^4)-44100*J110)/(1.84*29.3*R110+8*0.95*5.67E-8*(EA110+273)^3))</f>
        <v>0</v>
      </c>
      <c r="W110">
        <f>($C$7*EB110+$D$7*EC110+$E$7*V110)</f>
        <v>0</v>
      </c>
      <c r="X110">
        <f>0.61365*exp(17.502*W110/(240.97+W110))</f>
        <v>0</v>
      </c>
      <c r="Y110">
        <f>(Z110/AA110*100)</f>
        <v>0</v>
      </c>
      <c r="Z110">
        <f>DT110*(DY110+DZ110)/1000</f>
        <v>0</v>
      </c>
      <c r="AA110">
        <f>0.61365*exp(17.502*EA110/(240.97+EA110))</f>
        <v>0</v>
      </c>
      <c r="AB110">
        <f>(X110-DT110*(DY110+DZ110)/1000)</f>
        <v>0</v>
      </c>
      <c r="AC110">
        <f>(-J110*44100)</f>
        <v>0</v>
      </c>
      <c r="AD110">
        <f>2*29.3*R110*0.92*(EA110-W110)</f>
        <v>0</v>
      </c>
      <c r="AE110">
        <f>2*0.95*5.67E-8*(((EA110+$B$7)+273)^4-(W110+273)^4)</f>
        <v>0</v>
      </c>
      <c r="AF110">
        <f>U110+AE110+AC110+AD110</f>
        <v>0</v>
      </c>
      <c r="AG110">
        <f>DX110*AU110*(DS110-DR110*(1000-AU110*DU110)/(1000-AU110*DT110))/(100*DL110)</f>
        <v>0</v>
      </c>
      <c r="AH110">
        <f>1000*DX110*AU110*(DT110-DU110)/(100*DL110*(1000-AU110*DT110))</f>
        <v>0</v>
      </c>
      <c r="AI110">
        <f>(AJ110 - AK110 - DY110*1E3/(8.314*(EA110+273.15)) * AM110/DX110 * AL110) * DX110/(100*DL110) * (1000 - DU110)/1000</f>
        <v>0</v>
      </c>
      <c r="AJ110">
        <v>1577.489116579012</v>
      </c>
      <c r="AK110">
        <v>1554.937212121212</v>
      </c>
      <c r="AL110">
        <v>3.342868709023886</v>
      </c>
      <c r="AM110">
        <v>65.49916496234485</v>
      </c>
      <c r="AN110">
        <f>(AP110 - AO110 + DY110*1E3/(8.314*(EA110+273.15)) * AR110/DX110 * AQ110) * DX110/(100*DL110) * 1000/(1000 - AP110)</f>
        <v>0</v>
      </c>
      <c r="AO110">
        <v>21.90401805699944</v>
      </c>
      <c r="AP110">
        <v>22.52130121212121</v>
      </c>
      <c r="AQ110">
        <v>0.0004752668940083594</v>
      </c>
      <c r="AR110">
        <v>120.8464226283581</v>
      </c>
      <c r="AS110">
        <v>4</v>
      </c>
      <c r="AT110">
        <v>1</v>
      </c>
      <c r="AU110">
        <f>IF(AS110*$H$13&gt;=AW110,1.0,(AW110/(AW110-AS110*$H$13)))</f>
        <v>0</v>
      </c>
      <c r="AV110">
        <f>(AU110-1)*100</f>
        <v>0</v>
      </c>
      <c r="AW110">
        <f>MAX(0,($B$13+$C$13*EF110)/(1+$D$13*EF110)*DY110/(EA110+273)*$E$13)</f>
        <v>0</v>
      </c>
      <c r="AX110" t="s">
        <v>437</v>
      </c>
      <c r="AY110" t="s">
        <v>437</v>
      </c>
      <c r="AZ110">
        <v>0</v>
      </c>
      <c r="BA110">
        <v>0</v>
      </c>
      <c r="BB110">
        <f>1-AZ110/BA110</f>
        <v>0</v>
      </c>
      <c r="BC110">
        <v>0</v>
      </c>
      <c r="BD110" t="s">
        <v>437</v>
      </c>
      <c r="BE110" t="s">
        <v>437</v>
      </c>
      <c r="BF110">
        <v>0</v>
      </c>
      <c r="BG110">
        <v>0</v>
      </c>
      <c r="BH110">
        <f>1-BF110/BG110</f>
        <v>0</v>
      </c>
      <c r="BI110">
        <v>0.5</v>
      </c>
      <c r="BJ110">
        <f>DI110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437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DH110">
        <f>$B$11*EG110+$C$11*EH110+$F$11*ES110*(1-EV110)</f>
        <v>0</v>
      </c>
      <c r="DI110">
        <f>DH110*DJ110</f>
        <v>0</v>
      </c>
      <c r="DJ110">
        <f>($B$11*$D$9+$C$11*$D$9+$F$11*((FF110+EX110)/MAX(FF110+EX110+FG110, 0.1)*$I$9+FG110/MAX(FF110+EX110+FG110, 0.1)*$J$9))/($B$11+$C$11+$F$11)</f>
        <v>0</v>
      </c>
      <c r="DK110">
        <f>($B$11*$K$9+$C$11*$K$9+$F$11*((FF110+EX110)/MAX(FF110+EX110+FG110, 0.1)*$P$9+FG110/MAX(FF110+EX110+FG110, 0.1)*$Q$9))/($B$11+$C$11+$F$11)</f>
        <v>0</v>
      </c>
      <c r="DL110">
        <v>1.91</v>
      </c>
      <c r="DM110">
        <v>0.5</v>
      </c>
      <c r="DN110" t="s">
        <v>438</v>
      </c>
      <c r="DO110">
        <v>2</v>
      </c>
      <c r="DP110" t="b">
        <v>1</v>
      </c>
      <c r="DQ110">
        <v>1759247364.232143</v>
      </c>
      <c r="DR110">
        <v>1495.983214285714</v>
      </c>
      <c r="DS110">
        <v>1527.885</v>
      </c>
      <c r="DT110">
        <v>22.497325</v>
      </c>
      <c r="DU110">
        <v>21.89731071428572</v>
      </c>
      <c r="DV110">
        <v>1494.540357142857</v>
      </c>
      <c r="DW110">
        <v>22.28632500000001</v>
      </c>
      <c r="DX110">
        <v>500.0589999999999</v>
      </c>
      <c r="DY110">
        <v>90.92510714285716</v>
      </c>
      <c r="DZ110">
        <v>0.05337777142857143</v>
      </c>
      <c r="EA110">
        <v>29.26226785714285</v>
      </c>
      <c r="EB110">
        <v>29.99589285714286</v>
      </c>
      <c r="EC110">
        <v>999.9000000000002</v>
      </c>
      <c r="ED110">
        <v>0</v>
      </c>
      <c r="EE110">
        <v>0</v>
      </c>
      <c r="EF110">
        <v>10014.375</v>
      </c>
      <c r="EG110">
        <v>0</v>
      </c>
      <c r="EH110">
        <v>12.20455</v>
      </c>
      <c r="EI110">
        <v>-31.90165</v>
      </c>
      <c r="EJ110">
        <v>1530.414285714286</v>
      </c>
      <c r="EK110">
        <v>1562.090357142857</v>
      </c>
      <c r="EL110">
        <v>0.6000147499999999</v>
      </c>
      <c r="EM110">
        <v>1527.885</v>
      </c>
      <c r="EN110">
        <v>21.89731071428572</v>
      </c>
      <c r="EO110">
        <v>2.0455725</v>
      </c>
      <c r="EP110">
        <v>1.991015357142857</v>
      </c>
      <c r="EQ110">
        <v>17.80155714285714</v>
      </c>
      <c r="ER110">
        <v>17.37305714285714</v>
      </c>
      <c r="ES110">
        <v>1999.976785714285</v>
      </c>
      <c r="ET110">
        <v>0.9799992857142856</v>
      </c>
      <c r="EU110">
        <v>0.02000037857142858</v>
      </c>
      <c r="EV110">
        <v>0</v>
      </c>
      <c r="EW110">
        <v>204.05725</v>
      </c>
      <c r="EX110">
        <v>5.000560000000001</v>
      </c>
      <c r="EY110">
        <v>4265.462857142858</v>
      </c>
      <c r="EZ110">
        <v>17294.67857142857</v>
      </c>
      <c r="FA110">
        <v>41.64485714285713</v>
      </c>
      <c r="FB110">
        <v>42.3142857142857</v>
      </c>
      <c r="FC110">
        <v>41.74528571428571</v>
      </c>
      <c r="FD110">
        <v>41.25882142857143</v>
      </c>
      <c r="FE110">
        <v>42.66707142857143</v>
      </c>
      <c r="FF110">
        <v>1955.076785714286</v>
      </c>
      <c r="FG110">
        <v>39.9</v>
      </c>
      <c r="FH110">
        <v>0</v>
      </c>
      <c r="FI110">
        <v>1759247386</v>
      </c>
      <c r="FJ110">
        <v>0</v>
      </c>
      <c r="FK110">
        <v>204.0612692307692</v>
      </c>
      <c r="FL110">
        <v>-0.6974700950627638</v>
      </c>
      <c r="FM110">
        <v>-4.083076892244633</v>
      </c>
      <c r="FN110">
        <v>4265.462692307692</v>
      </c>
      <c r="FO110">
        <v>15</v>
      </c>
      <c r="FP110">
        <v>0</v>
      </c>
      <c r="FQ110" t="s">
        <v>439</v>
      </c>
      <c r="FR110">
        <v>1747148579.5</v>
      </c>
      <c r="FS110">
        <v>1747148584.5</v>
      </c>
      <c r="FT110">
        <v>0</v>
      </c>
      <c r="FU110">
        <v>0.162</v>
      </c>
      <c r="FV110">
        <v>-0.001</v>
      </c>
      <c r="FW110">
        <v>0.139</v>
      </c>
      <c r="FX110">
        <v>0.058</v>
      </c>
      <c r="FY110">
        <v>420</v>
      </c>
      <c r="FZ110">
        <v>16</v>
      </c>
      <c r="GA110">
        <v>0.19</v>
      </c>
      <c r="GB110">
        <v>0.02</v>
      </c>
      <c r="GC110">
        <v>-32.0015775</v>
      </c>
      <c r="GD110">
        <v>2.464789868668009</v>
      </c>
      <c r="GE110">
        <v>0.3017210487250603</v>
      </c>
      <c r="GF110">
        <v>0</v>
      </c>
      <c r="GG110">
        <v>204.0615588235294</v>
      </c>
      <c r="GH110">
        <v>-0.2218945772335911</v>
      </c>
      <c r="GI110">
        <v>0.1972429363793743</v>
      </c>
      <c r="GJ110">
        <v>1</v>
      </c>
      <c r="GK110">
        <v>0.6048339</v>
      </c>
      <c r="GL110">
        <v>-0.02775915196998198</v>
      </c>
      <c r="GM110">
        <v>0.02292661303354684</v>
      </c>
      <c r="GN110">
        <v>1</v>
      </c>
      <c r="GO110">
        <v>2</v>
      </c>
      <c r="GP110">
        <v>3</v>
      </c>
      <c r="GQ110" t="s">
        <v>446</v>
      </c>
      <c r="GR110">
        <v>3.12727</v>
      </c>
      <c r="GS110">
        <v>2.7309</v>
      </c>
      <c r="GT110">
        <v>0.202975</v>
      </c>
      <c r="GU110">
        <v>0.206939</v>
      </c>
      <c r="GV110">
        <v>0.102668</v>
      </c>
      <c r="GW110">
        <v>0.101244</v>
      </c>
      <c r="GX110">
        <v>23850</v>
      </c>
      <c r="GY110">
        <v>23046.3</v>
      </c>
      <c r="GZ110">
        <v>30470.3</v>
      </c>
      <c r="HA110">
        <v>29320.3</v>
      </c>
      <c r="HB110">
        <v>37745.3</v>
      </c>
      <c r="HC110">
        <v>34672.1</v>
      </c>
      <c r="HD110">
        <v>46614.2</v>
      </c>
      <c r="HE110">
        <v>43558.5</v>
      </c>
      <c r="HF110">
        <v>1.8143</v>
      </c>
      <c r="HG110">
        <v>1.83753</v>
      </c>
      <c r="HH110">
        <v>0.107855</v>
      </c>
      <c r="HI110">
        <v>0</v>
      </c>
      <c r="HJ110">
        <v>28.2321</v>
      </c>
      <c r="HK110">
        <v>999.9</v>
      </c>
      <c r="HL110">
        <v>56.4</v>
      </c>
      <c r="HM110">
        <v>30.6</v>
      </c>
      <c r="HN110">
        <v>27.3524</v>
      </c>
      <c r="HO110">
        <v>62.9474</v>
      </c>
      <c r="HP110">
        <v>16.9752</v>
      </c>
      <c r="HQ110">
        <v>1</v>
      </c>
      <c r="HR110">
        <v>0.199985</v>
      </c>
      <c r="HS110">
        <v>0.21945</v>
      </c>
      <c r="HT110">
        <v>20.2004</v>
      </c>
      <c r="HU110">
        <v>5.22837</v>
      </c>
      <c r="HV110">
        <v>11.974</v>
      </c>
      <c r="HW110">
        <v>4.97005</v>
      </c>
      <c r="HX110">
        <v>3.2896</v>
      </c>
      <c r="HY110">
        <v>9999</v>
      </c>
      <c r="HZ110">
        <v>9999</v>
      </c>
      <c r="IA110">
        <v>9999</v>
      </c>
      <c r="IB110">
        <v>17.6</v>
      </c>
      <c r="IC110">
        <v>4.97289</v>
      </c>
      <c r="ID110">
        <v>1.87721</v>
      </c>
      <c r="IE110">
        <v>1.87531</v>
      </c>
      <c r="IF110">
        <v>1.8781</v>
      </c>
      <c r="IG110">
        <v>1.87485</v>
      </c>
      <c r="IH110">
        <v>1.87842</v>
      </c>
      <c r="II110">
        <v>1.8755</v>
      </c>
      <c r="IJ110">
        <v>1.87668</v>
      </c>
      <c r="IK110">
        <v>0</v>
      </c>
      <c r="IL110">
        <v>0</v>
      </c>
      <c r="IM110">
        <v>0</v>
      </c>
      <c r="IN110">
        <v>0</v>
      </c>
      <c r="IO110" t="s">
        <v>441</v>
      </c>
      <c r="IP110" t="s">
        <v>442</v>
      </c>
      <c r="IQ110" t="s">
        <v>443</v>
      </c>
      <c r="IR110" t="s">
        <v>443</v>
      </c>
      <c r="IS110" t="s">
        <v>443</v>
      </c>
      <c r="IT110" t="s">
        <v>443</v>
      </c>
      <c r="IU110">
        <v>0</v>
      </c>
      <c r="IV110">
        <v>100</v>
      </c>
      <c r="IW110">
        <v>100</v>
      </c>
      <c r="IX110">
        <v>1.47</v>
      </c>
      <c r="IY110">
        <v>0.2115</v>
      </c>
      <c r="IZ110">
        <v>-0.1222274518627452</v>
      </c>
      <c r="JA110">
        <v>0.001328938755811441</v>
      </c>
      <c r="JB110">
        <v>-5.633165956792918E-07</v>
      </c>
      <c r="JC110">
        <v>2.510553891376428E-10</v>
      </c>
      <c r="JD110">
        <v>-0.04678033270444259</v>
      </c>
      <c r="JE110">
        <v>-0.0009625096320519332</v>
      </c>
      <c r="JF110">
        <v>0.0006953178313022573</v>
      </c>
      <c r="JG110">
        <v>-5.973937232829655E-06</v>
      </c>
      <c r="JH110">
        <v>1</v>
      </c>
      <c r="JI110">
        <v>2112</v>
      </c>
      <c r="JJ110">
        <v>1</v>
      </c>
      <c r="JK110">
        <v>26</v>
      </c>
      <c r="JL110">
        <v>201646.5</v>
      </c>
      <c r="JM110">
        <v>201646.5</v>
      </c>
      <c r="JN110">
        <v>3.15063</v>
      </c>
      <c r="JO110">
        <v>2.52075</v>
      </c>
      <c r="JP110">
        <v>1.39893</v>
      </c>
      <c r="JQ110">
        <v>2.33154</v>
      </c>
      <c r="JR110">
        <v>1.44897</v>
      </c>
      <c r="JS110">
        <v>2.58911</v>
      </c>
      <c r="JT110">
        <v>37.0747</v>
      </c>
      <c r="JU110">
        <v>23.9999</v>
      </c>
      <c r="JV110">
        <v>18</v>
      </c>
      <c r="JW110">
        <v>477.568</v>
      </c>
      <c r="JX110">
        <v>461.958</v>
      </c>
      <c r="JY110">
        <v>27.1912</v>
      </c>
      <c r="JZ110">
        <v>29.7839</v>
      </c>
      <c r="KA110">
        <v>29.9999</v>
      </c>
      <c r="KB110">
        <v>29.4779</v>
      </c>
      <c r="KC110">
        <v>29.5413</v>
      </c>
      <c r="KD110">
        <v>63.0769</v>
      </c>
      <c r="KE110">
        <v>28.9475</v>
      </c>
      <c r="KF110">
        <v>63.3442</v>
      </c>
      <c r="KG110">
        <v>27.1963</v>
      </c>
      <c r="KH110">
        <v>1570.53</v>
      </c>
      <c r="KI110">
        <v>21.8573</v>
      </c>
      <c r="KJ110">
        <v>100.735</v>
      </c>
      <c r="KK110">
        <v>100.201</v>
      </c>
    </row>
    <row r="111" spans="1:297">
      <c r="A111">
        <v>95</v>
      </c>
      <c r="B111">
        <v>1759247376.5</v>
      </c>
      <c r="C111">
        <v>560.9000000953674</v>
      </c>
      <c r="D111" t="s">
        <v>633</v>
      </c>
      <c r="E111" t="s">
        <v>634</v>
      </c>
      <c r="F111">
        <v>5</v>
      </c>
      <c r="G111" t="s">
        <v>435</v>
      </c>
      <c r="H111" t="s">
        <v>436</v>
      </c>
      <c r="I111">
        <v>1759247368.678571</v>
      </c>
      <c r="J111">
        <f>(K111)/1000</f>
        <v>0</v>
      </c>
      <c r="K111">
        <f>IF(DP111, AN111, AH111)</f>
        <v>0</v>
      </c>
      <c r="L111">
        <f>IF(DP111, AI111, AG111)</f>
        <v>0</v>
      </c>
      <c r="M111">
        <f>DR111 - IF(AU111&gt;1, L111*DL111*100.0/(AW111), 0)</f>
        <v>0</v>
      </c>
      <c r="N111">
        <f>((T111-J111/2)*M111-L111)/(T111+J111/2)</f>
        <v>0</v>
      </c>
      <c r="O111">
        <f>N111*(DY111+DZ111)/1000.0</f>
        <v>0</v>
      </c>
      <c r="P111">
        <f>(DR111 - IF(AU111&gt;1, L111*DL111*100.0/(AW111), 0))*(DY111+DZ111)/1000.0</f>
        <v>0</v>
      </c>
      <c r="Q111">
        <f>2.0/((1/S111-1/R111)+SIGN(S111)*SQRT((1/S111-1/R111)*(1/S111-1/R111) + 4*DM111/((DM111+1)*(DM111+1))*(2*1/S111*1/R111-1/R111*1/R111)))</f>
        <v>0</v>
      </c>
      <c r="R111">
        <f>IF(LEFT(DN111,1)&lt;&gt;"0",IF(LEFT(DN111,1)="1",3.0,DO111),$D$5+$E$5*(EF111*DY111/($K$5*1000))+$F$5*(EF111*DY111/($K$5*1000))*MAX(MIN(DL111,$J$5),$I$5)*MAX(MIN(DL111,$J$5),$I$5)+$G$5*MAX(MIN(DL111,$J$5),$I$5)*(EF111*DY111/($K$5*1000))+$H$5*(EF111*DY111/($K$5*1000))*(EF111*DY111/($K$5*1000)))</f>
        <v>0</v>
      </c>
      <c r="S111">
        <f>J111*(1000-(1000*0.61365*exp(17.502*W111/(240.97+W111))/(DY111+DZ111)+DT111)/2)/(1000*0.61365*exp(17.502*W111/(240.97+W111))/(DY111+DZ111)-DT111)</f>
        <v>0</v>
      </c>
      <c r="T111">
        <f>1/((DM111+1)/(Q111/1.6)+1/(R111/1.37)) + DM111/((DM111+1)/(Q111/1.6) + DM111/(R111/1.37))</f>
        <v>0</v>
      </c>
      <c r="U111">
        <f>(DH111*DK111)</f>
        <v>0</v>
      </c>
      <c r="V111">
        <f>(EA111+(U111+2*0.95*5.67E-8*(((EA111+$B$7)+273)^4-(EA111+273)^4)-44100*J111)/(1.84*29.3*R111+8*0.95*5.67E-8*(EA111+273)^3))</f>
        <v>0</v>
      </c>
      <c r="W111">
        <f>($C$7*EB111+$D$7*EC111+$E$7*V111)</f>
        <v>0</v>
      </c>
      <c r="X111">
        <f>0.61365*exp(17.502*W111/(240.97+W111))</f>
        <v>0</v>
      </c>
      <c r="Y111">
        <f>(Z111/AA111*100)</f>
        <v>0</v>
      </c>
      <c r="Z111">
        <f>DT111*(DY111+DZ111)/1000</f>
        <v>0</v>
      </c>
      <c r="AA111">
        <f>0.61365*exp(17.502*EA111/(240.97+EA111))</f>
        <v>0</v>
      </c>
      <c r="AB111">
        <f>(X111-DT111*(DY111+DZ111)/1000)</f>
        <v>0</v>
      </c>
      <c r="AC111">
        <f>(-J111*44100)</f>
        <v>0</v>
      </c>
      <c r="AD111">
        <f>2*29.3*R111*0.92*(EA111-W111)</f>
        <v>0</v>
      </c>
      <c r="AE111">
        <f>2*0.95*5.67E-8*(((EA111+$B$7)+273)^4-(W111+273)^4)</f>
        <v>0</v>
      </c>
      <c r="AF111">
        <f>U111+AE111+AC111+AD111</f>
        <v>0</v>
      </c>
      <c r="AG111">
        <f>DX111*AU111*(DS111-DR111*(1000-AU111*DU111)/(1000-AU111*DT111))/(100*DL111)</f>
        <v>0</v>
      </c>
      <c r="AH111">
        <f>1000*DX111*AU111*(DT111-DU111)/(100*DL111*(1000-AU111*DT111))</f>
        <v>0</v>
      </c>
      <c r="AI111">
        <f>(AJ111 - AK111 - DY111*1E3/(8.314*(EA111+273.15)) * AM111/DX111 * AL111) * DX111/(100*DL111) * (1000 - DU111)/1000</f>
        <v>0</v>
      </c>
      <c r="AJ111">
        <v>1592.983780443222</v>
      </c>
      <c r="AK111">
        <v>1570.062121212121</v>
      </c>
      <c r="AL111">
        <v>3.361988120494135</v>
      </c>
      <c r="AM111">
        <v>65.49916496234485</v>
      </c>
      <c r="AN111">
        <f>(AP111 - AO111 + DY111*1E3/(8.314*(EA111+273.15)) * AR111/DX111 * AQ111) * DX111/(100*DL111) * 1000/(1000 - AP111)</f>
        <v>0</v>
      </c>
      <c r="AO111">
        <v>21.90509552953722</v>
      </c>
      <c r="AP111">
        <v>22.5266896969697</v>
      </c>
      <c r="AQ111">
        <v>0.0001816543502590891</v>
      </c>
      <c r="AR111">
        <v>120.8464226283581</v>
      </c>
      <c r="AS111">
        <v>4</v>
      </c>
      <c r="AT111">
        <v>1</v>
      </c>
      <c r="AU111">
        <f>IF(AS111*$H$13&gt;=AW111,1.0,(AW111/(AW111-AS111*$H$13)))</f>
        <v>0</v>
      </c>
      <c r="AV111">
        <f>(AU111-1)*100</f>
        <v>0</v>
      </c>
      <c r="AW111">
        <f>MAX(0,($B$13+$C$13*EF111)/(1+$D$13*EF111)*DY111/(EA111+273)*$E$13)</f>
        <v>0</v>
      </c>
      <c r="AX111" t="s">
        <v>437</v>
      </c>
      <c r="AY111" t="s">
        <v>437</v>
      </c>
      <c r="AZ111">
        <v>0</v>
      </c>
      <c r="BA111">
        <v>0</v>
      </c>
      <c r="BB111">
        <f>1-AZ111/BA111</f>
        <v>0</v>
      </c>
      <c r="BC111">
        <v>0</v>
      </c>
      <c r="BD111" t="s">
        <v>437</v>
      </c>
      <c r="BE111" t="s">
        <v>437</v>
      </c>
      <c r="BF111">
        <v>0</v>
      </c>
      <c r="BG111">
        <v>0</v>
      </c>
      <c r="BH111">
        <f>1-BF111/BG111</f>
        <v>0</v>
      </c>
      <c r="BI111">
        <v>0.5</v>
      </c>
      <c r="BJ111">
        <f>DI111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437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DH111">
        <f>$B$11*EG111+$C$11*EH111+$F$11*ES111*(1-EV111)</f>
        <v>0</v>
      </c>
      <c r="DI111">
        <f>DH111*DJ111</f>
        <v>0</v>
      </c>
      <c r="DJ111">
        <f>($B$11*$D$9+$C$11*$D$9+$F$11*((FF111+EX111)/MAX(FF111+EX111+FG111, 0.1)*$I$9+FG111/MAX(FF111+EX111+FG111, 0.1)*$J$9))/($B$11+$C$11+$F$11)</f>
        <v>0</v>
      </c>
      <c r="DK111">
        <f>($B$11*$K$9+$C$11*$K$9+$F$11*((FF111+EX111)/MAX(FF111+EX111+FG111, 0.1)*$P$9+FG111/MAX(FF111+EX111+FG111, 0.1)*$Q$9))/($B$11+$C$11+$F$11)</f>
        <v>0</v>
      </c>
      <c r="DL111">
        <v>1.91</v>
      </c>
      <c r="DM111">
        <v>0.5</v>
      </c>
      <c r="DN111" t="s">
        <v>438</v>
      </c>
      <c r="DO111">
        <v>2</v>
      </c>
      <c r="DP111" t="b">
        <v>1</v>
      </c>
      <c r="DQ111">
        <v>1759247368.678571</v>
      </c>
      <c r="DR111">
        <v>1510.6525</v>
      </c>
      <c r="DS111">
        <v>1542.488928571429</v>
      </c>
      <c r="DT111">
        <v>22.51289285714286</v>
      </c>
      <c r="DU111">
        <v>21.90149642857143</v>
      </c>
      <c r="DV111">
        <v>1509.19</v>
      </c>
      <c r="DW111">
        <v>22.30156785714285</v>
      </c>
      <c r="DX111">
        <v>500.0199642857143</v>
      </c>
      <c r="DY111">
        <v>90.92482857142859</v>
      </c>
      <c r="DZ111">
        <v>0.05331371428571428</v>
      </c>
      <c r="EA111">
        <v>29.25916428571428</v>
      </c>
      <c r="EB111">
        <v>29.99626428571429</v>
      </c>
      <c r="EC111">
        <v>999.9000000000002</v>
      </c>
      <c r="ED111">
        <v>0</v>
      </c>
      <c r="EE111">
        <v>0</v>
      </c>
      <c r="EF111">
        <v>10006.36071428571</v>
      </c>
      <c r="EG111">
        <v>0</v>
      </c>
      <c r="EH111">
        <v>12.20969642857143</v>
      </c>
      <c r="EI111">
        <v>-31.83661428571428</v>
      </c>
      <c r="EJ111">
        <v>1545.446071428572</v>
      </c>
      <c r="EK111">
        <v>1577.028571428571</v>
      </c>
      <c r="EL111">
        <v>0.6113949642857143</v>
      </c>
      <c r="EM111">
        <v>1542.488928571429</v>
      </c>
      <c r="EN111">
        <v>21.90149642857143</v>
      </c>
      <c r="EO111">
        <v>2.046981071428572</v>
      </c>
      <c r="EP111">
        <v>1.99139</v>
      </c>
      <c r="EQ111">
        <v>17.81249642857143</v>
      </c>
      <c r="ER111">
        <v>17.37603571428571</v>
      </c>
      <c r="ES111">
        <v>1999.988214285714</v>
      </c>
      <c r="ET111">
        <v>0.9799994285714284</v>
      </c>
      <c r="EU111">
        <v>0.02000026785714286</v>
      </c>
      <c r="EV111">
        <v>0</v>
      </c>
      <c r="EW111">
        <v>204.0145714285714</v>
      </c>
      <c r="EX111">
        <v>5.000560000000001</v>
      </c>
      <c r="EY111">
        <v>4264.969642857143</v>
      </c>
      <c r="EZ111">
        <v>17294.77857142857</v>
      </c>
      <c r="FA111">
        <v>41.66260714285713</v>
      </c>
      <c r="FB111">
        <v>42.31199999999999</v>
      </c>
      <c r="FC111">
        <v>41.74753571428571</v>
      </c>
      <c r="FD111">
        <v>41.25660714285714</v>
      </c>
      <c r="FE111">
        <v>42.66260714285713</v>
      </c>
      <c r="FF111">
        <v>1955.088214285714</v>
      </c>
      <c r="FG111">
        <v>39.9</v>
      </c>
      <c r="FH111">
        <v>0</v>
      </c>
      <c r="FI111">
        <v>1759247390.2</v>
      </c>
      <c r="FJ111">
        <v>0</v>
      </c>
      <c r="FK111">
        <v>204.04524</v>
      </c>
      <c r="FL111">
        <v>-0.2483077043453561</v>
      </c>
      <c r="FM111">
        <v>-5.526153829475501</v>
      </c>
      <c r="FN111">
        <v>4264.9556</v>
      </c>
      <c r="FO111">
        <v>15</v>
      </c>
      <c r="FP111">
        <v>0</v>
      </c>
      <c r="FQ111" t="s">
        <v>439</v>
      </c>
      <c r="FR111">
        <v>1747148579.5</v>
      </c>
      <c r="FS111">
        <v>1747148584.5</v>
      </c>
      <c r="FT111">
        <v>0</v>
      </c>
      <c r="FU111">
        <v>0.162</v>
      </c>
      <c r="FV111">
        <v>-0.001</v>
      </c>
      <c r="FW111">
        <v>0.139</v>
      </c>
      <c r="FX111">
        <v>0.058</v>
      </c>
      <c r="FY111">
        <v>420</v>
      </c>
      <c r="FZ111">
        <v>16</v>
      </c>
      <c r="GA111">
        <v>0.19</v>
      </c>
      <c r="GB111">
        <v>0.02</v>
      </c>
      <c r="GC111">
        <v>-31.90869756097561</v>
      </c>
      <c r="GD111">
        <v>1.434986759581834</v>
      </c>
      <c r="GE111">
        <v>0.2640905290899824</v>
      </c>
      <c r="GF111">
        <v>0</v>
      </c>
      <c r="GG111">
        <v>204.0700882352941</v>
      </c>
      <c r="GH111">
        <v>-0.5208708988985818</v>
      </c>
      <c r="GI111">
        <v>0.1801366095408876</v>
      </c>
      <c r="GJ111">
        <v>1</v>
      </c>
      <c r="GK111">
        <v>0.6029402195121951</v>
      </c>
      <c r="GL111">
        <v>0.1551561114982558</v>
      </c>
      <c r="GM111">
        <v>0.01621952695396357</v>
      </c>
      <c r="GN111">
        <v>0</v>
      </c>
      <c r="GO111">
        <v>1</v>
      </c>
      <c r="GP111">
        <v>3</v>
      </c>
      <c r="GQ111" t="s">
        <v>463</v>
      </c>
      <c r="GR111">
        <v>3.12714</v>
      </c>
      <c r="GS111">
        <v>2.73092</v>
      </c>
      <c r="GT111">
        <v>0.204143</v>
      </c>
      <c r="GU111">
        <v>0.208112</v>
      </c>
      <c r="GV111">
        <v>0.102688</v>
      </c>
      <c r="GW111">
        <v>0.10125</v>
      </c>
      <c r="GX111">
        <v>23815.1</v>
      </c>
      <c r="GY111">
        <v>23012.2</v>
      </c>
      <c r="GZ111">
        <v>30470.5</v>
      </c>
      <c r="HA111">
        <v>29320.4</v>
      </c>
      <c r="HB111">
        <v>37744.9</v>
      </c>
      <c r="HC111">
        <v>34671.9</v>
      </c>
      <c r="HD111">
        <v>46614.7</v>
      </c>
      <c r="HE111">
        <v>43558.3</v>
      </c>
      <c r="HF111">
        <v>1.8142</v>
      </c>
      <c r="HG111">
        <v>1.83783</v>
      </c>
      <c r="HH111">
        <v>0.108629</v>
      </c>
      <c r="HI111">
        <v>0</v>
      </c>
      <c r="HJ111">
        <v>28.2284</v>
      </c>
      <c r="HK111">
        <v>999.9</v>
      </c>
      <c r="HL111">
        <v>56.4</v>
      </c>
      <c r="HM111">
        <v>30.6</v>
      </c>
      <c r="HN111">
        <v>27.3544</v>
      </c>
      <c r="HO111">
        <v>62.5174</v>
      </c>
      <c r="HP111">
        <v>17.0393</v>
      </c>
      <c r="HQ111">
        <v>1</v>
      </c>
      <c r="HR111">
        <v>0.199794</v>
      </c>
      <c r="HS111">
        <v>0.220817</v>
      </c>
      <c r="HT111">
        <v>20.2007</v>
      </c>
      <c r="HU111">
        <v>5.22837</v>
      </c>
      <c r="HV111">
        <v>11.974</v>
      </c>
      <c r="HW111">
        <v>4.9701</v>
      </c>
      <c r="HX111">
        <v>3.2895</v>
      </c>
      <c r="HY111">
        <v>9999</v>
      </c>
      <c r="HZ111">
        <v>9999</v>
      </c>
      <c r="IA111">
        <v>9999</v>
      </c>
      <c r="IB111">
        <v>17.6</v>
      </c>
      <c r="IC111">
        <v>4.97288</v>
      </c>
      <c r="ID111">
        <v>1.87722</v>
      </c>
      <c r="IE111">
        <v>1.87532</v>
      </c>
      <c r="IF111">
        <v>1.87809</v>
      </c>
      <c r="IG111">
        <v>1.87485</v>
      </c>
      <c r="IH111">
        <v>1.8784</v>
      </c>
      <c r="II111">
        <v>1.87548</v>
      </c>
      <c r="IJ111">
        <v>1.87669</v>
      </c>
      <c r="IK111">
        <v>0</v>
      </c>
      <c r="IL111">
        <v>0</v>
      </c>
      <c r="IM111">
        <v>0</v>
      </c>
      <c r="IN111">
        <v>0</v>
      </c>
      <c r="IO111" t="s">
        <v>441</v>
      </c>
      <c r="IP111" t="s">
        <v>442</v>
      </c>
      <c r="IQ111" t="s">
        <v>443</v>
      </c>
      <c r="IR111" t="s">
        <v>443</v>
      </c>
      <c r="IS111" t="s">
        <v>443</v>
      </c>
      <c r="IT111" t="s">
        <v>443</v>
      </c>
      <c r="IU111">
        <v>0</v>
      </c>
      <c r="IV111">
        <v>100</v>
      </c>
      <c r="IW111">
        <v>100</v>
      </c>
      <c r="IX111">
        <v>1.5</v>
      </c>
      <c r="IY111">
        <v>0.2117</v>
      </c>
      <c r="IZ111">
        <v>-0.1222274518627452</v>
      </c>
      <c r="JA111">
        <v>0.001328938755811441</v>
      </c>
      <c r="JB111">
        <v>-5.633165956792918E-07</v>
      </c>
      <c r="JC111">
        <v>2.510553891376428E-10</v>
      </c>
      <c r="JD111">
        <v>-0.04678033270444259</v>
      </c>
      <c r="JE111">
        <v>-0.0009625096320519332</v>
      </c>
      <c r="JF111">
        <v>0.0006953178313022573</v>
      </c>
      <c r="JG111">
        <v>-5.973937232829655E-06</v>
      </c>
      <c r="JH111">
        <v>1</v>
      </c>
      <c r="JI111">
        <v>2112</v>
      </c>
      <c r="JJ111">
        <v>1</v>
      </c>
      <c r="JK111">
        <v>26</v>
      </c>
      <c r="JL111">
        <v>201646.6</v>
      </c>
      <c r="JM111">
        <v>201646.5</v>
      </c>
      <c r="JN111">
        <v>3.17383</v>
      </c>
      <c r="JO111">
        <v>2.53052</v>
      </c>
      <c r="JP111">
        <v>1.39893</v>
      </c>
      <c r="JQ111">
        <v>2.33154</v>
      </c>
      <c r="JR111">
        <v>1.44897</v>
      </c>
      <c r="JS111">
        <v>2.45972</v>
      </c>
      <c r="JT111">
        <v>37.0747</v>
      </c>
      <c r="JU111">
        <v>23.9824</v>
      </c>
      <c r="JV111">
        <v>18</v>
      </c>
      <c r="JW111">
        <v>477.51</v>
      </c>
      <c r="JX111">
        <v>462.147</v>
      </c>
      <c r="JY111">
        <v>27.1951</v>
      </c>
      <c r="JZ111">
        <v>29.7821</v>
      </c>
      <c r="KA111">
        <v>29.9998</v>
      </c>
      <c r="KB111">
        <v>29.4774</v>
      </c>
      <c r="KC111">
        <v>29.5406</v>
      </c>
      <c r="KD111">
        <v>63.5329</v>
      </c>
      <c r="KE111">
        <v>28.9475</v>
      </c>
      <c r="KF111">
        <v>63.3442</v>
      </c>
      <c r="KG111">
        <v>27.1963</v>
      </c>
      <c r="KH111">
        <v>1590.57</v>
      </c>
      <c r="KI111">
        <v>21.8573</v>
      </c>
      <c r="KJ111">
        <v>100.736</v>
      </c>
      <c r="KK111">
        <v>100.201</v>
      </c>
    </row>
    <row r="112" spans="1:297">
      <c r="A112">
        <v>96</v>
      </c>
      <c r="B112">
        <v>1759247382</v>
      </c>
      <c r="C112">
        <v>566.4000000953674</v>
      </c>
      <c r="D112" t="s">
        <v>635</v>
      </c>
      <c r="E112" t="s">
        <v>636</v>
      </c>
      <c r="F112">
        <v>5</v>
      </c>
      <c r="G112" t="s">
        <v>435</v>
      </c>
      <c r="H112" t="s">
        <v>436</v>
      </c>
      <c r="I112">
        <v>1759247374.25</v>
      </c>
      <c r="J112">
        <f>(K112)/1000</f>
        <v>0</v>
      </c>
      <c r="K112">
        <f>IF(DP112, AN112, AH112)</f>
        <v>0</v>
      </c>
      <c r="L112">
        <f>IF(DP112, AI112, AG112)</f>
        <v>0</v>
      </c>
      <c r="M112">
        <f>DR112 - IF(AU112&gt;1, L112*DL112*100.0/(AW112), 0)</f>
        <v>0</v>
      </c>
      <c r="N112">
        <f>((T112-J112/2)*M112-L112)/(T112+J112/2)</f>
        <v>0</v>
      </c>
      <c r="O112">
        <f>N112*(DY112+DZ112)/1000.0</f>
        <v>0</v>
      </c>
      <c r="P112">
        <f>(DR112 - IF(AU112&gt;1, L112*DL112*100.0/(AW112), 0))*(DY112+DZ112)/1000.0</f>
        <v>0</v>
      </c>
      <c r="Q112">
        <f>2.0/((1/S112-1/R112)+SIGN(S112)*SQRT((1/S112-1/R112)*(1/S112-1/R112) + 4*DM112/((DM112+1)*(DM112+1))*(2*1/S112*1/R112-1/R112*1/R112)))</f>
        <v>0</v>
      </c>
      <c r="R112">
        <f>IF(LEFT(DN112,1)&lt;&gt;"0",IF(LEFT(DN112,1)="1",3.0,DO112),$D$5+$E$5*(EF112*DY112/($K$5*1000))+$F$5*(EF112*DY112/($K$5*1000))*MAX(MIN(DL112,$J$5),$I$5)*MAX(MIN(DL112,$J$5),$I$5)+$G$5*MAX(MIN(DL112,$J$5),$I$5)*(EF112*DY112/($K$5*1000))+$H$5*(EF112*DY112/($K$5*1000))*(EF112*DY112/($K$5*1000)))</f>
        <v>0</v>
      </c>
      <c r="S112">
        <f>J112*(1000-(1000*0.61365*exp(17.502*W112/(240.97+W112))/(DY112+DZ112)+DT112)/2)/(1000*0.61365*exp(17.502*W112/(240.97+W112))/(DY112+DZ112)-DT112)</f>
        <v>0</v>
      </c>
      <c r="T112">
        <f>1/((DM112+1)/(Q112/1.6)+1/(R112/1.37)) + DM112/((DM112+1)/(Q112/1.6) + DM112/(R112/1.37))</f>
        <v>0</v>
      </c>
      <c r="U112">
        <f>(DH112*DK112)</f>
        <v>0</v>
      </c>
      <c r="V112">
        <f>(EA112+(U112+2*0.95*5.67E-8*(((EA112+$B$7)+273)^4-(EA112+273)^4)-44100*J112)/(1.84*29.3*R112+8*0.95*5.67E-8*(EA112+273)^3))</f>
        <v>0</v>
      </c>
      <c r="W112">
        <f>($C$7*EB112+$D$7*EC112+$E$7*V112)</f>
        <v>0</v>
      </c>
      <c r="X112">
        <f>0.61365*exp(17.502*W112/(240.97+W112))</f>
        <v>0</v>
      </c>
      <c r="Y112">
        <f>(Z112/AA112*100)</f>
        <v>0</v>
      </c>
      <c r="Z112">
        <f>DT112*(DY112+DZ112)/1000</f>
        <v>0</v>
      </c>
      <c r="AA112">
        <f>0.61365*exp(17.502*EA112/(240.97+EA112))</f>
        <v>0</v>
      </c>
      <c r="AB112">
        <f>(X112-DT112*(DY112+DZ112)/1000)</f>
        <v>0</v>
      </c>
      <c r="AC112">
        <f>(-J112*44100)</f>
        <v>0</v>
      </c>
      <c r="AD112">
        <f>2*29.3*R112*0.92*(EA112-W112)</f>
        <v>0</v>
      </c>
      <c r="AE112">
        <f>2*0.95*5.67E-8*(((EA112+$B$7)+273)^4-(W112+273)^4)</f>
        <v>0</v>
      </c>
      <c r="AF112">
        <f>U112+AE112+AC112+AD112</f>
        <v>0</v>
      </c>
      <c r="AG112">
        <f>DX112*AU112*(DS112-DR112*(1000-AU112*DU112)/(1000-AU112*DT112))/(100*DL112)</f>
        <v>0</v>
      </c>
      <c r="AH112">
        <f>1000*DX112*AU112*(DT112-DU112)/(100*DL112*(1000-AU112*DT112))</f>
        <v>0</v>
      </c>
      <c r="AI112">
        <f>(AJ112 - AK112 - DY112*1E3/(8.314*(EA112+273.15)) * AM112/DX112 * AL112) * DX112/(100*DL112) * (1000 - DU112)/1000</f>
        <v>0</v>
      </c>
      <c r="AJ112">
        <v>1611.915339991986</v>
      </c>
      <c r="AK112">
        <v>1588.750363636364</v>
      </c>
      <c r="AL112">
        <v>3.386568615364288</v>
      </c>
      <c r="AM112">
        <v>65.49916496234485</v>
      </c>
      <c r="AN112">
        <f>(AP112 - AO112 + DY112*1E3/(8.314*(EA112+273.15)) * AR112/DX112 * AQ112) * DX112/(100*DL112) * 1000/(1000 - AP112)</f>
        <v>0</v>
      </c>
      <c r="AO112">
        <v>21.90837458717433</v>
      </c>
      <c r="AP112">
        <v>22.53285696969698</v>
      </c>
      <c r="AQ112">
        <v>0.0001126333597187173</v>
      </c>
      <c r="AR112">
        <v>120.8464226283581</v>
      </c>
      <c r="AS112">
        <v>4</v>
      </c>
      <c r="AT112">
        <v>1</v>
      </c>
      <c r="AU112">
        <f>IF(AS112*$H$13&gt;=AW112,1.0,(AW112/(AW112-AS112*$H$13)))</f>
        <v>0</v>
      </c>
      <c r="AV112">
        <f>(AU112-1)*100</f>
        <v>0</v>
      </c>
      <c r="AW112">
        <f>MAX(0,($B$13+$C$13*EF112)/(1+$D$13*EF112)*DY112/(EA112+273)*$E$13)</f>
        <v>0</v>
      </c>
      <c r="AX112" t="s">
        <v>437</v>
      </c>
      <c r="AY112" t="s">
        <v>437</v>
      </c>
      <c r="AZ112">
        <v>0</v>
      </c>
      <c r="BA112">
        <v>0</v>
      </c>
      <c r="BB112">
        <f>1-AZ112/BA112</f>
        <v>0</v>
      </c>
      <c r="BC112">
        <v>0</v>
      </c>
      <c r="BD112" t="s">
        <v>437</v>
      </c>
      <c r="BE112" t="s">
        <v>437</v>
      </c>
      <c r="BF112">
        <v>0</v>
      </c>
      <c r="BG112">
        <v>0</v>
      </c>
      <c r="BH112">
        <f>1-BF112/BG112</f>
        <v>0</v>
      </c>
      <c r="BI112">
        <v>0.5</v>
      </c>
      <c r="BJ112">
        <f>DI112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437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DH112">
        <f>$B$11*EG112+$C$11*EH112+$F$11*ES112*(1-EV112)</f>
        <v>0</v>
      </c>
      <c r="DI112">
        <f>DH112*DJ112</f>
        <v>0</v>
      </c>
      <c r="DJ112">
        <f>($B$11*$D$9+$C$11*$D$9+$F$11*((FF112+EX112)/MAX(FF112+EX112+FG112, 0.1)*$I$9+FG112/MAX(FF112+EX112+FG112, 0.1)*$J$9))/($B$11+$C$11+$F$11)</f>
        <v>0</v>
      </c>
      <c r="DK112">
        <f>($B$11*$K$9+$C$11*$K$9+$F$11*((FF112+EX112)/MAX(FF112+EX112+FG112, 0.1)*$P$9+FG112/MAX(FF112+EX112+FG112, 0.1)*$Q$9))/($B$11+$C$11+$F$11)</f>
        <v>0</v>
      </c>
      <c r="DL112">
        <v>1.91</v>
      </c>
      <c r="DM112">
        <v>0.5</v>
      </c>
      <c r="DN112" t="s">
        <v>438</v>
      </c>
      <c r="DO112">
        <v>2</v>
      </c>
      <c r="DP112" t="b">
        <v>1</v>
      </c>
      <c r="DQ112">
        <v>1759247374.25</v>
      </c>
      <c r="DR112">
        <v>1529.005714285714</v>
      </c>
      <c r="DS112">
        <v>1560.8625</v>
      </c>
      <c r="DT112">
        <v>22.52423571428571</v>
      </c>
      <c r="DU112">
        <v>21.90525</v>
      </c>
      <c r="DV112">
        <v>1527.518214285714</v>
      </c>
      <c r="DW112">
        <v>22.31268571428572</v>
      </c>
      <c r="DX112">
        <v>500.0141785714286</v>
      </c>
      <c r="DY112">
        <v>90.92484999999999</v>
      </c>
      <c r="DZ112">
        <v>0.05315442142857143</v>
      </c>
      <c r="EA112">
        <v>29.25526428571428</v>
      </c>
      <c r="EB112">
        <v>30.000275</v>
      </c>
      <c r="EC112">
        <v>999.9000000000002</v>
      </c>
      <c r="ED112">
        <v>0</v>
      </c>
      <c r="EE112">
        <v>0</v>
      </c>
      <c r="EF112">
        <v>10004.86571428571</v>
      </c>
      <c r="EG112">
        <v>0</v>
      </c>
      <c r="EH112">
        <v>12.21288571428571</v>
      </c>
      <c r="EI112">
        <v>-31.85689285714286</v>
      </c>
      <c r="EJ112">
        <v>1564.240357142857</v>
      </c>
      <c r="EK112">
        <v>1595.819285714286</v>
      </c>
      <c r="EL112">
        <v>0.6189798214285714</v>
      </c>
      <c r="EM112">
        <v>1560.8625</v>
      </c>
      <c r="EN112">
        <v>21.90525</v>
      </c>
      <c r="EO112">
        <v>2.048013571428572</v>
      </c>
      <c r="EP112">
        <v>1.991732857142857</v>
      </c>
      <c r="EQ112">
        <v>17.82051071428571</v>
      </c>
      <c r="ER112">
        <v>17.37876071428571</v>
      </c>
      <c r="ES112">
        <v>1999.978571428572</v>
      </c>
      <c r="ET112">
        <v>0.9799992857142856</v>
      </c>
      <c r="EU112">
        <v>0.02000037857142858</v>
      </c>
      <c r="EV112">
        <v>0</v>
      </c>
      <c r="EW112">
        <v>203.9782142857143</v>
      </c>
      <c r="EX112">
        <v>5.000560000000001</v>
      </c>
      <c r="EY112">
        <v>4264.331428571429</v>
      </c>
      <c r="EZ112">
        <v>17294.68928571428</v>
      </c>
      <c r="FA112">
        <v>41.67153571428571</v>
      </c>
      <c r="FB112">
        <v>42.31199999999999</v>
      </c>
      <c r="FC112">
        <v>41.74535714285713</v>
      </c>
      <c r="FD112">
        <v>41.24985714285714</v>
      </c>
      <c r="FE112">
        <v>42.6715357142857</v>
      </c>
      <c r="FF112">
        <v>1955.078571428571</v>
      </c>
      <c r="FG112">
        <v>39.9</v>
      </c>
      <c r="FH112">
        <v>0</v>
      </c>
      <c r="FI112">
        <v>1759247396.2</v>
      </c>
      <c r="FJ112">
        <v>0</v>
      </c>
      <c r="FK112">
        <v>203.98808</v>
      </c>
      <c r="FL112">
        <v>-0.5791538450657507</v>
      </c>
      <c r="FM112">
        <v>-8.966923092260709</v>
      </c>
      <c r="FN112">
        <v>4264.226000000001</v>
      </c>
      <c r="FO112">
        <v>15</v>
      </c>
      <c r="FP112">
        <v>0</v>
      </c>
      <c r="FQ112" t="s">
        <v>439</v>
      </c>
      <c r="FR112">
        <v>1747148579.5</v>
      </c>
      <c r="FS112">
        <v>1747148584.5</v>
      </c>
      <c r="FT112">
        <v>0</v>
      </c>
      <c r="FU112">
        <v>0.162</v>
      </c>
      <c r="FV112">
        <v>-0.001</v>
      </c>
      <c r="FW112">
        <v>0.139</v>
      </c>
      <c r="FX112">
        <v>0.058</v>
      </c>
      <c r="FY112">
        <v>420</v>
      </c>
      <c r="FZ112">
        <v>16</v>
      </c>
      <c r="GA112">
        <v>0.19</v>
      </c>
      <c r="GB112">
        <v>0.02</v>
      </c>
      <c r="GC112">
        <v>-31.905215</v>
      </c>
      <c r="GD112">
        <v>-0.7894176360225048</v>
      </c>
      <c r="GE112">
        <v>0.2672958123035227</v>
      </c>
      <c r="GF112">
        <v>0</v>
      </c>
      <c r="GG112">
        <v>204.0163529411765</v>
      </c>
      <c r="GH112">
        <v>-0.5034682975191621</v>
      </c>
      <c r="GI112">
        <v>0.1868309840711572</v>
      </c>
      <c r="GJ112">
        <v>1</v>
      </c>
      <c r="GK112">
        <v>0.6151956249999999</v>
      </c>
      <c r="GL112">
        <v>0.07390438649155744</v>
      </c>
      <c r="GM112">
        <v>0.007585995915789498</v>
      </c>
      <c r="GN112">
        <v>1</v>
      </c>
      <c r="GO112">
        <v>2</v>
      </c>
      <c r="GP112">
        <v>3</v>
      </c>
      <c r="GQ112" t="s">
        <v>446</v>
      </c>
      <c r="GR112">
        <v>3.12694</v>
      </c>
      <c r="GS112">
        <v>2.73089</v>
      </c>
      <c r="GT112">
        <v>0.205571</v>
      </c>
      <c r="GU112">
        <v>0.209543</v>
      </c>
      <c r="GV112">
        <v>0.102705</v>
      </c>
      <c r="GW112">
        <v>0.101259</v>
      </c>
      <c r="GX112">
        <v>23772.8</v>
      </c>
      <c r="GY112">
        <v>22970.6</v>
      </c>
      <c r="GZ112">
        <v>30471.1</v>
      </c>
      <c r="HA112">
        <v>29320.3</v>
      </c>
      <c r="HB112">
        <v>37745.2</v>
      </c>
      <c r="HC112">
        <v>34671.8</v>
      </c>
      <c r="HD112">
        <v>46615.8</v>
      </c>
      <c r="HE112">
        <v>43558.5</v>
      </c>
      <c r="HF112">
        <v>1.81352</v>
      </c>
      <c r="HG112">
        <v>1.83838</v>
      </c>
      <c r="HH112">
        <v>0.109076</v>
      </c>
      <c r="HI112">
        <v>0</v>
      </c>
      <c r="HJ112">
        <v>28.2243</v>
      </c>
      <c r="HK112">
        <v>999.9</v>
      </c>
      <c r="HL112">
        <v>56.3</v>
      </c>
      <c r="HM112">
        <v>30.6</v>
      </c>
      <c r="HN112">
        <v>27.3036</v>
      </c>
      <c r="HO112">
        <v>62.3674</v>
      </c>
      <c r="HP112">
        <v>16.9271</v>
      </c>
      <c r="HQ112">
        <v>1</v>
      </c>
      <c r="HR112">
        <v>0.199416</v>
      </c>
      <c r="HS112">
        <v>0.220975</v>
      </c>
      <c r="HT112">
        <v>20.2006</v>
      </c>
      <c r="HU112">
        <v>5.22897</v>
      </c>
      <c r="HV112">
        <v>11.974</v>
      </c>
      <c r="HW112">
        <v>4.9704</v>
      </c>
      <c r="HX112">
        <v>3.2895</v>
      </c>
      <c r="HY112">
        <v>9999</v>
      </c>
      <c r="HZ112">
        <v>9999</v>
      </c>
      <c r="IA112">
        <v>9999</v>
      </c>
      <c r="IB112">
        <v>17.6</v>
      </c>
      <c r="IC112">
        <v>4.9729</v>
      </c>
      <c r="ID112">
        <v>1.8772</v>
      </c>
      <c r="IE112">
        <v>1.87531</v>
      </c>
      <c r="IF112">
        <v>1.87806</v>
      </c>
      <c r="IG112">
        <v>1.87484</v>
      </c>
      <c r="IH112">
        <v>1.8784</v>
      </c>
      <c r="II112">
        <v>1.87546</v>
      </c>
      <c r="IJ112">
        <v>1.87668</v>
      </c>
      <c r="IK112">
        <v>0</v>
      </c>
      <c r="IL112">
        <v>0</v>
      </c>
      <c r="IM112">
        <v>0</v>
      </c>
      <c r="IN112">
        <v>0</v>
      </c>
      <c r="IO112" t="s">
        <v>441</v>
      </c>
      <c r="IP112" t="s">
        <v>442</v>
      </c>
      <c r="IQ112" t="s">
        <v>443</v>
      </c>
      <c r="IR112" t="s">
        <v>443</v>
      </c>
      <c r="IS112" t="s">
        <v>443</v>
      </c>
      <c r="IT112" t="s">
        <v>443</v>
      </c>
      <c r="IU112">
        <v>0</v>
      </c>
      <c r="IV112">
        <v>100</v>
      </c>
      <c r="IW112">
        <v>100</v>
      </c>
      <c r="IX112">
        <v>1.52</v>
      </c>
      <c r="IY112">
        <v>0.2118</v>
      </c>
      <c r="IZ112">
        <v>-0.1222274518627452</v>
      </c>
      <c r="JA112">
        <v>0.001328938755811441</v>
      </c>
      <c r="JB112">
        <v>-5.633165956792918E-07</v>
      </c>
      <c r="JC112">
        <v>2.510553891376428E-10</v>
      </c>
      <c r="JD112">
        <v>-0.04678033270444259</v>
      </c>
      <c r="JE112">
        <v>-0.0009625096320519332</v>
      </c>
      <c r="JF112">
        <v>0.0006953178313022573</v>
      </c>
      <c r="JG112">
        <v>-5.973937232829655E-06</v>
      </c>
      <c r="JH112">
        <v>1</v>
      </c>
      <c r="JI112">
        <v>2112</v>
      </c>
      <c r="JJ112">
        <v>1</v>
      </c>
      <c r="JK112">
        <v>26</v>
      </c>
      <c r="JL112">
        <v>201646.7</v>
      </c>
      <c r="JM112">
        <v>201646.6</v>
      </c>
      <c r="JN112">
        <v>3.20435</v>
      </c>
      <c r="JO112">
        <v>2.52808</v>
      </c>
      <c r="JP112">
        <v>1.39893</v>
      </c>
      <c r="JQ112">
        <v>2.33154</v>
      </c>
      <c r="JR112">
        <v>1.44897</v>
      </c>
      <c r="JS112">
        <v>2.44507</v>
      </c>
      <c r="JT112">
        <v>37.0986</v>
      </c>
      <c r="JU112">
        <v>23.9824</v>
      </c>
      <c r="JV112">
        <v>18</v>
      </c>
      <c r="JW112">
        <v>477.126</v>
      </c>
      <c r="JX112">
        <v>462.489</v>
      </c>
      <c r="JY112">
        <v>27.1998</v>
      </c>
      <c r="JZ112">
        <v>29.7796</v>
      </c>
      <c r="KA112">
        <v>29.9999</v>
      </c>
      <c r="KB112">
        <v>29.4754</v>
      </c>
      <c r="KC112">
        <v>29.5388</v>
      </c>
      <c r="KD112">
        <v>64.13249999999999</v>
      </c>
      <c r="KE112">
        <v>28.9475</v>
      </c>
      <c r="KF112">
        <v>63.3442</v>
      </c>
      <c r="KG112">
        <v>27.1919</v>
      </c>
      <c r="KH112">
        <v>1603.97</v>
      </c>
      <c r="KI112">
        <v>21.857</v>
      </c>
      <c r="KJ112">
        <v>100.738</v>
      </c>
      <c r="KK112">
        <v>100.201</v>
      </c>
    </row>
    <row r="113" spans="1:297">
      <c r="A113">
        <v>97</v>
      </c>
      <c r="B113">
        <v>1759249455.1</v>
      </c>
      <c r="C113">
        <v>2639.5</v>
      </c>
      <c r="D113" t="s">
        <v>637</v>
      </c>
      <c r="E113" t="s">
        <v>638</v>
      </c>
      <c r="F113">
        <v>5</v>
      </c>
      <c r="G113" t="s">
        <v>639</v>
      </c>
      <c r="H113" t="s">
        <v>436</v>
      </c>
      <c r="I113">
        <v>1759249447.099999</v>
      </c>
      <c r="J113">
        <f>(K113)/1000</f>
        <v>0</v>
      </c>
      <c r="K113">
        <f>IF(DP113, AN113, AH113)</f>
        <v>0</v>
      </c>
      <c r="L113">
        <f>IF(DP113, AI113, AG113)</f>
        <v>0</v>
      </c>
      <c r="M113">
        <f>DR113 - IF(AU113&gt;1, L113*DL113*100.0/(AW113), 0)</f>
        <v>0</v>
      </c>
      <c r="N113">
        <f>((T113-J113/2)*M113-L113)/(T113+J113/2)</f>
        <v>0</v>
      </c>
      <c r="O113">
        <f>N113*(DY113+DZ113)/1000.0</f>
        <v>0</v>
      </c>
      <c r="P113">
        <f>(DR113 - IF(AU113&gt;1, L113*DL113*100.0/(AW113), 0))*(DY113+DZ113)/1000.0</f>
        <v>0</v>
      </c>
      <c r="Q113">
        <f>2.0/((1/S113-1/R113)+SIGN(S113)*SQRT((1/S113-1/R113)*(1/S113-1/R113) + 4*DM113/((DM113+1)*(DM113+1))*(2*1/S113*1/R113-1/R113*1/R113)))</f>
        <v>0</v>
      </c>
      <c r="R113">
        <f>IF(LEFT(DN113,1)&lt;&gt;"0",IF(LEFT(DN113,1)="1",3.0,DO113),$D$5+$E$5*(EF113*DY113/($K$5*1000))+$F$5*(EF113*DY113/($K$5*1000))*MAX(MIN(DL113,$J$5),$I$5)*MAX(MIN(DL113,$J$5),$I$5)+$G$5*MAX(MIN(DL113,$J$5),$I$5)*(EF113*DY113/($K$5*1000))+$H$5*(EF113*DY113/($K$5*1000))*(EF113*DY113/($K$5*1000)))</f>
        <v>0</v>
      </c>
      <c r="S113">
        <f>J113*(1000-(1000*0.61365*exp(17.502*W113/(240.97+W113))/(DY113+DZ113)+DT113)/2)/(1000*0.61365*exp(17.502*W113/(240.97+W113))/(DY113+DZ113)-DT113)</f>
        <v>0</v>
      </c>
      <c r="T113">
        <f>1/((DM113+1)/(Q113/1.6)+1/(R113/1.37)) + DM113/((DM113+1)/(Q113/1.6) + DM113/(R113/1.37))</f>
        <v>0</v>
      </c>
      <c r="U113">
        <f>(DH113*DK113)</f>
        <v>0</v>
      </c>
      <c r="V113">
        <f>(EA113+(U113+2*0.95*5.67E-8*(((EA113+$B$7)+273)^4-(EA113+273)^4)-44100*J113)/(1.84*29.3*R113+8*0.95*5.67E-8*(EA113+273)^3))</f>
        <v>0</v>
      </c>
      <c r="W113">
        <f>($C$7*EB113+$D$7*EC113+$E$7*V113)</f>
        <v>0</v>
      </c>
      <c r="X113">
        <f>0.61365*exp(17.502*W113/(240.97+W113))</f>
        <v>0</v>
      </c>
      <c r="Y113">
        <f>(Z113/AA113*100)</f>
        <v>0</v>
      </c>
      <c r="Z113">
        <f>DT113*(DY113+DZ113)/1000</f>
        <v>0</v>
      </c>
      <c r="AA113">
        <f>0.61365*exp(17.502*EA113/(240.97+EA113))</f>
        <v>0</v>
      </c>
      <c r="AB113">
        <f>(X113-DT113*(DY113+DZ113)/1000)</f>
        <v>0</v>
      </c>
      <c r="AC113">
        <f>(-J113*44100)</f>
        <v>0</v>
      </c>
      <c r="AD113">
        <f>2*29.3*R113*0.92*(EA113-W113)</f>
        <v>0</v>
      </c>
      <c r="AE113">
        <f>2*0.95*5.67E-8*(((EA113+$B$7)+273)^4-(W113+273)^4)</f>
        <v>0</v>
      </c>
      <c r="AF113">
        <f>U113+AE113+AC113+AD113</f>
        <v>0</v>
      </c>
      <c r="AG113">
        <f>DX113*AU113*(DS113-DR113*(1000-AU113*DU113)/(1000-AU113*DT113))/(100*DL113)</f>
        <v>0</v>
      </c>
      <c r="AH113">
        <f>1000*DX113*AU113*(DT113-DU113)/(100*DL113*(1000-AU113*DT113))</f>
        <v>0</v>
      </c>
      <c r="AI113">
        <f>(AJ113 - AK113 - DY113*1E3/(8.314*(EA113+273.15)) * AM113/DX113 * AL113) * DX113/(100*DL113) * (1000 - DU113)/1000</f>
        <v>0</v>
      </c>
      <c r="AJ113">
        <v>427.8898036559704</v>
      </c>
      <c r="AK113">
        <v>412.3673393939395</v>
      </c>
      <c r="AL113">
        <v>-0.02127655338587536</v>
      </c>
      <c r="AM113">
        <v>65.4967932541347</v>
      </c>
      <c r="AN113">
        <f>(AP113 - AO113 + DY113*1E3/(8.314*(EA113+273.15)) * AR113/DX113 * AQ113) * DX113/(100*DL113) * 1000/(1000 - AP113)</f>
        <v>0</v>
      </c>
      <c r="AO113">
        <v>18.64017650999703</v>
      </c>
      <c r="AP113">
        <v>22.92279636363636</v>
      </c>
      <c r="AQ113">
        <v>0.0002969720010718625</v>
      </c>
      <c r="AR113">
        <v>120.790661753282</v>
      </c>
      <c r="AS113">
        <v>2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MAX(0,($B$13+$C$13*EF113)/(1+$D$13*EF113)*DY113/(EA113+273)*$E$13)</f>
        <v>0</v>
      </c>
      <c r="AX113" t="s">
        <v>437</v>
      </c>
      <c r="AY113" t="s">
        <v>437</v>
      </c>
      <c r="AZ113">
        <v>0</v>
      </c>
      <c r="BA113">
        <v>0</v>
      </c>
      <c r="BB113">
        <f>1-AZ113/BA113</f>
        <v>0</v>
      </c>
      <c r="BC113">
        <v>0</v>
      </c>
      <c r="BD113" t="s">
        <v>437</v>
      </c>
      <c r="BE113" t="s">
        <v>437</v>
      </c>
      <c r="BF113">
        <v>0</v>
      </c>
      <c r="BG113">
        <v>0</v>
      </c>
      <c r="BH113">
        <f>1-BF113/BG113</f>
        <v>0</v>
      </c>
      <c r="BI113">
        <v>0.5</v>
      </c>
      <c r="BJ113">
        <f>DI113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437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DH113">
        <f>$B$11*EG113+$C$11*EH113+$F$11*ES113*(1-EV113)</f>
        <v>0</v>
      </c>
      <c r="DI113">
        <f>DH113*DJ113</f>
        <v>0</v>
      </c>
      <c r="DJ113">
        <f>($B$11*$D$9+$C$11*$D$9+$F$11*((FF113+EX113)/MAX(FF113+EX113+FG113, 0.1)*$I$9+FG113/MAX(FF113+EX113+FG113, 0.1)*$J$9))/($B$11+$C$11+$F$11)</f>
        <v>0</v>
      </c>
      <c r="DK113">
        <f>($B$11*$K$9+$C$11*$K$9+$F$11*((FF113+EX113)/MAX(FF113+EX113+FG113, 0.1)*$P$9+FG113/MAX(FF113+EX113+FG113, 0.1)*$Q$9))/($B$11+$C$11+$F$11)</f>
        <v>0</v>
      </c>
      <c r="DL113">
        <v>4.38</v>
      </c>
      <c r="DM113">
        <v>0.5</v>
      </c>
      <c r="DN113" t="s">
        <v>438</v>
      </c>
      <c r="DO113">
        <v>2</v>
      </c>
      <c r="DP113" t="b">
        <v>1</v>
      </c>
      <c r="DQ113">
        <v>1759249447.099999</v>
      </c>
      <c r="DR113">
        <v>402.9402258064516</v>
      </c>
      <c r="DS113">
        <v>419.9758387096774</v>
      </c>
      <c r="DT113">
        <v>22.90899677419355</v>
      </c>
      <c r="DU113">
        <v>18.64325806451613</v>
      </c>
      <c r="DV113">
        <v>402.6023225806452</v>
      </c>
      <c r="DW113">
        <v>22.68943870967742</v>
      </c>
      <c r="DX113">
        <v>499.9533870967742</v>
      </c>
      <c r="DY113">
        <v>90.91921290322581</v>
      </c>
      <c r="DZ113">
        <v>0.05158296451612902</v>
      </c>
      <c r="EA113">
        <v>29.63265483870968</v>
      </c>
      <c r="EB113">
        <v>30.01773225806451</v>
      </c>
      <c r="EC113">
        <v>999.9000000000003</v>
      </c>
      <c r="ED113">
        <v>0</v>
      </c>
      <c r="EE113">
        <v>0</v>
      </c>
      <c r="EF113">
        <v>9989.353225806452</v>
      </c>
      <c r="EG113">
        <v>0</v>
      </c>
      <c r="EH113">
        <v>11.6948</v>
      </c>
      <c r="EI113">
        <v>-17.03558064516129</v>
      </c>
      <c r="EJ113">
        <v>412.3875806451613</v>
      </c>
      <c r="EK113">
        <v>427.9542580645161</v>
      </c>
      <c r="EL113">
        <v>4.265735806451612</v>
      </c>
      <c r="EM113">
        <v>419.9758387096774</v>
      </c>
      <c r="EN113">
        <v>18.64325806451613</v>
      </c>
      <c r="EO113">
        <v>2.082868709677419</v>
      </c>
      <c r="EP113">
        <v>1.695031290322581</v>
      </c>
      <c r="EQ113">
        <v>18.08877419354839</v>
      </c>
      <c r="ER113">
        <v>14.851</v>
      </c>
      <c r="ES113">
        <v>1999.993225806451</v>
      </c>
      <c r="ET113">
        <v>0.9799943870967746</v>
      </c>
      <c r="EU113">
        <v>0.02000571290322581</v>
      </c>
      <c r="EV113">
        <v>0</v>
      </c>
      <c r="EW113">
        <v>830.209129032258</v>
      </c>
      <c r="EX113">
        <v>5.000560000000002</v>
      </c>
      <c r="EY113">
        <v>16830.84838709678</v>
      </c>
      <c r="EZ113">
        <v>17294.7870967742</v>
      </c>
      <c r="FA113">
        <v>41.18699999999998</v>
      </c>
      <c r="FB113">
        <v>41.375</v>
      </c>
      <c r="FC113">
        <v>40.879</v>
      </c>
      <c r="FD113">
        <v>40.52399999999999</v>
      </c>
      <c r="FE113">
        <v>41.93699999999998</v>
      </c>
      <c r="FF113">
        <v>1955.083225806452</v>
      </c>
      <c r="FG113">
        <v>39.91000000000001</v>
      </c>
      <c r="FH113">
        <v>0</v>
      </c>
      <c r="FI113">
        <v>1759249469.2</v>
      </c>
      <c r="FJ113">
        <v>0</v>
      </c>
      <c r="FK113">
        <v>830.2120384615384</v>
      </c>
      <c r="FL113">
        <v>-1.066769223746551</v>
      </c>
      <c r="FM113">
        <v>-10.11623925874201</v>
      </c>
      <c r="FN113">
        <v>16830.88846153846</v>
      </c>
      <c r="FO113">
        <v>15</v>
      </c>
      <c r="FP113">
        <v>0</v>
      </c>
      <c r="FQ113" t="s">
        <v>439</v>
      </c>
      <c r="FR113">
        <v>1747148579.5</v>
      </c>
      <c r="FS113">
        <v>1747148584.5</v>
      </c>
      <c r="FT113">
        <v>0</v>
      </c>
      <c r="FU113">
        <v>0.162</v>
      </c>
      <c r="FV113">
        <v>-0.001</v>
      </c>
      <c r="FW113">
        <v>0.139</v>
      </c>
      <c r="FX113">
        <v>0.058</v>
      </c>
      <c r="FY113">
        <v>420</v>
      </c>
      <c r="FZ113">
        <v>16</v>
      </c>
      <c r="GA113">
        <v>0.19</v>
      </c>
      <c r="GB113">
        <v>0.02</v>
      </c>
      <c r="GC113">
        <v>-17.0259375</v>
      </c>
      <c r="GD113">
        <v>-0.08985253283300298</v>
      </c>
      <c r="GE113">
        <v>0.08237731995974402</v>
      </c>
      <c r="GF113">
        <v>1</v>
      </c>
      <c r="GG113">
        <v>830.2940000000001</v>
      </c>
      <c r="GH113">
        <v>-1.055614968731231</v>
      </c>
      <c r="GI113">
        <v>0.248063203521158</v>
      </c>
      <c r="GJ113">
        <v>0</v>
      </c>
      <c r="GK113">
        <v>4.26521575</v>
      </c>
      <c r="GL113">
        <v>0.05028506566603325</v>
      </c>
      <c r="GM113">
        <v>0.01318134076782407</v>
      </c>
      <c r="GN113">
        <v>1</v>
      </c>
      <c r="GO113">
        <v>2</v>
      </c>
      <c r="GP113">
        <v>3</v>
      </c>
      <c r="GQ113" t="s">
        <v>446</v>
      </c>
      <c r="GR113">
        <v>3.12818</v>
      </c>
      <c r="GS113">
        <v>2.72939</v>
      </c>
      <c r="GT113">
        <v>0.0835351</v>
      </c>
      <c r="GU113">
        <v>0.08667519999999999</v>
      </c>
      <c r="GV113">
        <v>0.104195</v>
      </c>
      <c r="GW113">
        <v>0.0906399</v>
      </c>
      <c r="GX113">
        <v>27508.8</v>
      </c>
      <c r="GY113">
        <v>26600.2</v>
      </c>
      <c r="GZ113">
        <v>30556</v>
      </c>
      <c r="HA113">
        <v>29377.1</v>
      </c>
      <c r="HB113">
        <v>37767.7</v>
      </c>
      <c r="HC113">
        <v>35143.5</v>
      </c>
      <c r="HD113">
        <v>46736.6</v>
      </c>
      <c r="HE113">
        <v>43644.7</v>
      </c>
      <c r="HF113">
        <v>1.83075</v>
      </c>
      <c r="HG113">
        <v>1.83797</v>
      </c>
      <c r="HH113">
        <v>0.135109</v>
      </c>
      <c r="HI113">
        <v>0</v>
      </c>
      <c r="HJ113">
        <v>27.8299</v>
      </c>
      <c r="HK113">
        <v>999.9</v>
      </c>
      <c r="HL113">
        <v>50.6</v>
      </c>
      <c r="HM113">
        <v>31</v>
      </c>
      <c r="HN113">
        <v>25.1081</v>
      </c>
      <c r="HO113">
        <v>63.123</v>
      </c>
      <c r="HP113">
        <v>17.8486</v>
      </c>
      <c r="HQ113">
        <v>1</v>
      </c>
      <c r="HR113">
        <v>0.110638</v>
      </c>
      <c r="HS113">
        <v>-0.340937</v>
      </c>
      <c r="HT113">
        <v>20.2021</v>
      </c>
      <c r="HU113">
        <v>5.23137</v>
      </c>
      <c r="HV113">
        <v>11.974</v>
      </c>
      <c r="HW113">
        <v>4.9709</v>
      </c>
      <c r="HX113">
        <v>3.29035</v>
      </c>
      <c r="HY113">
        <v>9999</v>
      </c>
      <c r="HZ113">
        <v>9999</v>
      </c>
      <c r="IA113">
        <v>9999</v>
      </c>
      <c r="IB113">
        <v>18.2</v>
      </c>
      <c r="IC113">
        <v>4.97288</v>
      </c>
      <c r="ID113">
        <v>1.87717</v>
      </c>
      <c r="IE113">
        <v>1.87527</v>
      </c>
      <c r="IF113">
        <v>1.87806</v>
      </c>
      <c r="IG113">
        <v>1.87483</v>
      </c>
      <c r="IH113">
        <v>1.87838</v>
      </c>
      <c r="II113">
        <v>1.87546</v>
      </c>
      <c r="IJ113">
        <v>1.87668</v>
      </c>
      <c r="IK113">
        <v>0</v>
      </c>
      <c r="IL113">
        <v>0</v>
      </c>
      <c r="IM113">
        <v>0</v>
      </c>
      <c r="IN113">
        <v>0</v>
      </c>
      <c r="IO113" t="s">
        <v>441</v>
      </c>
      <c r="IP113" t="s">
        <v>442</v>
      </c>
      <c r="IQ113" t="s">
        <v>443</v>
      </c>
      <c r="IR113" t="s">
        <v>443</v>
      </c>
      <c r="IS113" t="s">
        <v>443</v>
      </c>
      <c r="IT113" t="s">
        <v>443</v>
      </c>
      <c r="IU113">
        <v>0</v>
      </c>
      <c r="IV113">
        <v>100</v>
      </c>
      <c r="IW113">
        <v>100</v>
      </c>
      <c r="IX113">
        <v>0.338</v>
      </c>
      <c r="IY113">
        <v>0.2198</v>
      </c>
      <c r="IZ113">
        <v>-0.1222274518627452</v>
      </c>
      <c r="JA113">
        <v>0.001328938755811441</v>
      </c>
      <c r="JB113">
        <v>-5.633165956792918E-07</v>
      </c>
      <c r="JC113">
        <v>2.510553891376428E-10</v>
      </c>
      <c r="JD113">
        <v>-0.04678033270444259</v>
      </c>
      <c r="JE113">
        <v>-0.0009625096320519332</v>
      </c>
      <c r="JF113">
        <v>0.0006953178313022573</v>
      </c>
      <c r="JG113">
        <v>-5.973937232829655E-06</v>
      </c>
      <c r="JH113">
        <v>1</v>
      </c>
      <c r="JI113">
        <v>2112</v>
      </c>
      <c r="JJ113">
        <v>1</v>
      </c>
      <c r="JK113">
        <v>26</v>
      </c>
      <c r="JL113">
        <v>201681.3</v>
      </c>
      <c r="JM113">
        <v>201681.2</v>
      </c>
      <c r="JN113">
        <v>1.09619</v>
      </c>
      <c r="JO113">
        <v>2.5415</v>
      </c>
      <c r="JP113">
        <v>1.39893</v>
      </c>
      <c r="JQ113">
        <v>2.323</v>
      </c>
      <c r="JR113">
        <v>1.44897</v>
      </c>
      <c r="JS113">
        <v>2.56226</v>
      </c>
      <c r="JT113">
        <v>36.6233</v>
      </c>
      <c r="JU113">
        <v>23.9912</v>
      </c>
      <c r="JV113">
        <v>18</v>
      </c>
      <c r="JW113">
        <v>479.212</v>
      </c>
      <c r="JX113">
        <v>453.489</v>
      </c>
      <c r="JY113">
        <v>28.1339</v>
      </c>
      <c r="JZ113">
        <v>28.6193</v>
      </c>
      <c r="KA113">
        <v>30.0002</v>
      </c>
      <c r="KB113">
        <v>28.3351</v>
      </c>
      <c r="KC113">
        <v>28.4043</v>
      </c>
      <c r="KD113">
        <v>21.9755</v>
      </c>
      <c r="KE113">
        <v>31.3653</v>
      </c>
      <c r="KF113">
        <v>26.9131</v>
      </c>
      <c r="KG113">
        <v>28.1136</v>
      </c>
      <c r="KH113">
        <v>413.278</v>
      </c>
      <c r="KI113">
        <v>18.6059</v>
      </c>
      <c r="KJ113">
        <v>101.007</v>
      </c>
      <c r="KK113">
        <v>100.398</v>
      </c>
    </row>
    <row r="114" spans="1:297">
      <c r="A114">
        <v>98</v>
      </c>
      <c r="B114">
        <v>1759249460.1</v>
      </c>
      <c r="C114">
        <v>2644.5</v>
      </c>
      <c r="D114" t="s">
        <v>640</v>
      </c>
      <c r="E114" t="s">
        <v>641</v>
      </c>
      <c r="F114">
        <v>5</v>
      </c>
      <c r="G114" t="s">
        <v>639</v>
      </c>
      <c r="H114" t="s">
        <v>436</v>
      </c>
      <c r="I114">
        <v>1759249452.255172</v>
      </c>
      <c r="J114">
        <f>(K114)/1000</f>
        <v>0</v>
      </c>
      <c r="K114">
        <f>IF(DP114, AN114, AH114)</f>
        <v>0</v>
      </c>
      <c r="L114">
        <f>IF(DP114, AI114, AG114)</f>
        <v>0</v>
      </c>
      <c r="M114">
        <f>DR114 - IF(AU114&gt;1, L114*DL114*100.0/(AW114), 0)</f>
        <v>0</v>
      </c>
      <c r="N114">
        <f>((T114-J114/2)*M114-L114)/(T114+J114/2)</f>
        <v>0</v>
      </c>
      <c r="O114">
        <f>N114*(DY114+DZ114)/1000.0</f>
        <v>0</v>
      </c>
      <c r="P114">
        <f>(DR114 - IF(AU114&gt;1, L114*DL114*100.0/(AW114), 0))*(DY114+DZ114)/1000.0</f>
        <v>0</v>
      </c>
      <c r="Q114">
        <f>2.0/((1/S114-1/R114)+SIGN(S114)*SQRT((1/S114-1/R114)*(1/S114-1/R114) + 4*DM114/((DM114+1)*(DM114+1))*(2*1/S114*1/R114-1/R114*1/R114)))</f>
        <v>0</v>
      </c>
      <c r="R114">
        <f>IF(LEFT(DN114,1)&lt;&gt;"0",IF(LEFT(DN114,1)="1",3.0,DO114),$D$5+$E$5*(EF114*DY114/($K$5*1000))+$F$5*(EF114*DY114/($K$5*1000))*MAX(MIN(DL114,$J$5),$I$5)*MAX(MIN(DL114,$J$5),$I$5)+$G$5*MAX(MIN(DL114,$J$5),$I$5)*(EF114*DY114/($K$5*1000))+$H$5*(EF114*DY114/($K$5*1000))*(EF114*DY114/($K$5*1000)))</f>
        <v>0</v>
      </c>
      <c r="S114">
        <f>J114*(1000-(1000*0.61365*exp(17.502*W114/(240.97+W114))/(DY114+DZ114)+DT114)/2)/(1000*0.61365*exp(17.502*W114/(240.97+W114))/(DY114+DZ114)-DT114)</f>
        <v>0</v>
      </c>
      <c r="T114">
        <f>1/((DM114+1)/(Q114/1.6)+1/(R114/1.37)) + DM114/((DM114+1)/(Q114/1.6) + DM114/(R114/1.37))</f>
        <v>0</v>
      </c>
      <c r="U114">
        <f>(DH114*DK114)</f>
        <v>0</v>
      </c>
      <c r="V114">
        <f>(EA114+(U114+2*0.95*5.67E-8*(((EA114+$B$7)+273)^4-(EA114+273)^4)-44100*J114)/(1.84*29.3*R114+8*0.95*5.67E-8*(EA114+273)^3))</f>
        <v>0</v>
      </c>
      <c r="W114">
        <f>($C$7*EB114+$D$7*EC114+$E$7*V114)</f>
        <v>0</v>
      </c>
      <c r="X114">
        <f>0.61365*exp(17.502*W114/(240.97+W114))</f>
        <v>0</v>
      </c>
      <c r="Y114">
        <f>(Z114/AA114*100)</f>
        <v>0</v>
      </c>
      <c r="Z114">
        <f>DT114*(DY114+DZ114)/1000</f>
        <v>0</v>
      </c>
      <c r="AA114">
        <f>0.61365*exp(17.502*EA114/(240.97+EA114))</f>
        <v>0</v>
      </c>
      <c r="AB114">
        <f>(X114-DT114*(DY114+DZ114)/1000)</f>
        <v>0</v>
      </c>
      <c r="AC114">
        <f>(-J114*44100)</f>
        <v>0</v>
      </c>
      <c r="AD114">
        <f>2*29.3*R114*0.92*(EA114-W114)</f>
        <v>0</v>
      </c>
      <c r="AE114">
        <f>2*0.95*5.67E-8*(((EA114+$B$7)+273)^4-(W114+273)^4)</f>
        <v>0</v>
      </c>
      <c r="AF114">
        <f>U114+AE114+AC114+AD114</f>
        <v>0</v>
      </c>
      <c r="AG114">
        <f>DX114*AU114*(DS114-DR114*(1000-AU114*DU114)/(1000-AU114*DT114))/(100*DL114)</f>
        <v>0</v>
      </c>
      <c r="AH114">
        <f>1000*DX114*AU114*(DT114-DU114)/(100*DL114*(1000-AU114*DT114))</f>
        <v>0</v>
      </c>
      <c r="AI114">
        <f>(AJ114 - AK114 - DY114*1E3/(8.314*(EA114+273.15)) * AM114/DX114 * AL114) * DX114/(100*DL114) * (1000 - DU114)/1000</f>
        <v>0</v>
      </c>
      <c r="AJ114">
        <v>427.8688132727637</v>
      </c>
      <c r="AK114">
        <v>412.2551454545455</v>
      </c>
      <c r="AL114">
        <v>-0.02696613823772202</v>
      </c>
      <c r="AM114">
        <v>65.4967932541347</v>
      </c>
      <c r="AN114">
        <f>(AP114 - AO114 + DY114*1E3/(8.314*(EA114+273.15)) * AR114/DX114 * AQ114) * DX114/(100*DL114) * 1000/(1000 - AP114)</f>
        <v>0</v>
      </c>
      <c r="AO114">
        <v>18.63043583888889</v>
      </c>
      <c r="AP114">
        <v>22.91902909090908</v>
      </c>
      <c r="AQ114">
        <v>-0.0001014607486270936</v>
      </c>
      <c r="AR114">
        <v>120.790661753282</v>
      </c>
      <c r="AS114">
        <v>2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MAX(0,($B$13+$C$13*EF114)/(1+$D$13*EF114)*DY114/(EA114+273)*$E$13)</f>
        <v>0</v>
      </c>
      <c r="AX114" t="s">
        <v>437</v>
      </c>
      <c r="AY114" t="s">
        <v>437</v>
      </c>
      <c r="AZ114">
        <v>0</v>
      </c>
      <c r="BA114">
        <v>0</v>
      </c>
      <c r="BB114">
        <f>1-AZ114/BA114</f>
        <v>0</v>
      </c>
      <c r="BC114">
        <v>0</v>
      </c>
      <c r="BD114" t="s">
        <v>437</v>
      </c>
      <c r="BE114" t="s">
        <v>437</v>
      </c>
      <c r="BF114">
        <v>0</v>
      </c>
      <c r="BG114">
        <v>0</v>
      </c>
      <c r="BH114">
        <f>1-BF114/BG114</f>
        <v>0</v>
      </c>
      <c r="BI114">
        <v>0.5</v>
      </c>
      <c r="BJ114">
        <f>DI114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437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DH114">
        <f>$B$11*EG114+$C$11*EH114+$F$11*ES114*(1-EV114)</f>
        <v>0</v>
      </c>
      <c r="DI114">
        <f>DH114*DJ114</f>
        <v>0</v>
      </c>
      <c r="DJ114">
        <f>($B$11*$D$9+$C$11*$D$9+$F$11*((FF114+EX114)/MAX(FF114+EX114+FG114, 0.1)*$I$9+FG114/MAX(FF114+EX114+FG114, 0.1)*$J$9))/($B$11+$C$11+$F$11)</f>
        <v>0</v>
      </c>
      <c r="DK114">
        <f>($B$11*$K$9+$C$11*$K$9+$F$11*((FF114+EX114)/MAX(FF114+EX114+FG114, 0.1)*$P$9+FG114/MAX(FF114+EX114+FG114, 0.1)*$Q$9))/($B$11+$C$11+$F$11)</f>
        <v>0</v>
      </c>
      <c r="DL114">
        <v>4.38</v>
      </c>
      <c r="DM114">
        <v>0.5</v>
      </c>
      <c r="DN114" t="s">
        <v>438</v>
      </c>
      <c r="DO114">
        <v>2</v>
      </c>
      <c r="DP114" t="b">
        <v>1</v>
      </c>
      <c r="DQ114">
        <v>1759249452.255172</v>
      </c>
      <c r="DR114">
        <v>402.9227931034482</v>
      </c>
      <c r="DS114">
        <v>419.8098965517242</v>
      </c>
      <c r="DT114">
        <v>22.91721724137931</v>
      </c>
      <c r="DU114">
        <v>18.63924827586207</v>
      </c>
      <c r="DV114">
        <v>402.5848965517241</v>
      </c>
      <c r="DW114">
        <v>22.69748620689655</v>
      </c>
      <c r="DX114">
        <v>499.9780689655171</v>
      </c>
      <c r="DY114">
        <v>90.91895517241379</v>
      </c>
      <c r="DZ114">
        <v>0.05154798620689655</v>
      </c>
      <c r="EA114">
        <v>29.63005862068965</v>
      </c>
      <c r="EB114">
        <v>30.02398965517241</v>
      </c>
      <c r="EC114">
        <v>999.9000000000002</v>
      </c>
      <c r="ED114">
        <v>0</v>
      </c>
      <c r="EE114">
        <v>0</v>
      </c>
      <c r="EF114">
        <v>10002.63034482758</v>
      </c>
      <c r="EG114">
        <v>0</v>
      </c>
      <c r="EH114">
        <v>11.6948</v>
      </c>
      <c r="EI114">
        <v>-16.88706551724138</v>
      </c>
      <c r="EJ114">
        <v>412.3732413793103</v>
      </c>
      <c r="EK114">
        <v>427.7834137931034</v>
      </c>
      <c r="EL114">
        <v>4.27797</v>
      </c>
      <c r="EM114">
        <v>419.8098965517242</v>
      </c>
      <c r="EN114">
        <v>18.63924827586207</v>
      </c>
      <c r="EO114">
        <v>2.08361</v>
      </c>
      <c r="EP114">
        <v>1.694662068965517</v>
      </c>
      <c r="EQ114">
        <v>18.09443793103448</v>
      </c>
      <c r="ER114">
        <v>14.84762068965517</v>
      </c>
      <c r="ES114">
        <v>2000.033103448276</v>
      </c>
      <c r="ET114">
        <v>0.9799948275862072</v>
      </c>
      <c r="EU114">
        <v>0.0200052724137931</v>
      </c>
      <c r="EV114">
        <v>0</v>
      </c>
      <c r="EW114">
        <v>830.1167931034482</v>
      </c>
      <c r="EX114">
        <v>5.000560000000001</v>
      </c>
      <c r="EY114">
        <v>16830.11379310345</v>
      </c>
      <c r="EZ114">
        <v>17295.13103448276</v>
      </c>
      <c r="FA114">
        <v>41.20003448275861</v>
      </c>
      <c r="FB114">
        <v>41.375</v>
      </c>
      <c r="FC114">
        <v>40.87927586206897</v>
      </c>
      <c r="FD114">
        <v>40.52565517241379</v>
      </c>
      <c r="FE114">
        <v>41.93699999999998</v>
      </c>
      <c r="FF114">
        <v>1955.123103448275</v>
      </c>
      <c r="FG114">
        <v>39.91</v>
      </c>
      <c r="FH114">
        <v>0</v>
      </c>
      <c r="FI114">
        <v>1759249474</v>
      </c>
      <c r="FJ114">
        <v>0</v>
      </c>
      <c r="FK114">
        <v>830.1187307692308</v>
      </c>
      <c r="FL114">
        <v>-0.945811956610967</v>
      </c>
      <c r="FM114">
        <v>-13.35726487635516</v>
      </c>
      <c r="FN114">
        <v>16830.05769230769</v>
      </c>
      <c r="FO114">
        <v>15</v>
      </c>
      <c r="FP114">
        <v>0</v>
      </c>
      <c r="FQ114" t="s">
        <v>439</v>
      </c>
      <c r="FR114">
        <v>1747148579.5</v>
      </c>
      <c r="FS114">
        <v>1747148584.5</v>
      </c>
      <c r="FT114">
        <v>0</v>
      </c>
      <c r="FU114">
        <v>0.162</v>
      </c>
      <c r="FV114">
        <v>-0.001</v>
      </c>
      <c r="FW114">
        <v>0.139</v>
      </c>
      <c r="FX114">
        <v>0.058</v>
      </c>
      <c r="FY114">
        <v>420</v>
      </c>
      <c r="FZ114">
        <v>16</v>
      </c>
      <c r="GA114">
        <v>0.19</v>
      </c>
      <c r="GB114">
        <v>0.02</v>
      </c>
      <c r="GC114">
        <v>-16.9689625</v>
      </c>
      <c r="GD114">
        <v>1.187228893058182</v>
      </c>
      <c r="GE114">
        <v>0.2293360718329109</v>
      </c>
      <c r="GF114">
        <v>0</v>
      </c>
      <c r="GG114">
        <v>830.1693823529412</v>
      </c>
      <c r="GH114">
        <v>-0.9462337623143686</v>
      </c>
      <c r="GI114">
        <v>0.2515507216664954</v>
      </c>
      <c r="GJ114">
        <v>1</v>
      </c>
      <c r="GK114">
        <v>4.270988</v>
      </c>
      <c r="GL114">
        <v>0.1439004878048756</v>
      </c>
      <c r="GM114">
        <v>0.01396265630172144</v>
      </c>
      <c r="GN114">
        <v>0</v>
      </c>
      <c r="GO114">
        <v>1</v>
      </c>
      <c r="GP114">
        <v>3</v>
      </c>
      <c r="GQ114" t="s">
        <v>463</v>
      </c>
      <c r="GR114">
        <v>3.12851</v>
      </c>
      <c r="GS114">
        <v>2.72854</v>
      </c>
      <c r="GT114">
        <v>0.0835056</v>
      </c>
      <c r="GU114">
        <v>0.08627070000000001</v>
      </c>
      <c r="GV114">
        <v>0.104186</v>
      </c>
      <c r="GW114">
        <v>0.0906135</v>
      </c>
      <c r="GX114">
        <v>27509.6</v>
      </c>
      <c r="GY114">
        <v>26611.7</v>
      </c>
      <c r="GZ114">
        <v>30555.9</v>
      </c>
      <c r="HA114">
        <v>29376.9</v>
      </c>
      <c r="HB114">
        <v>37768.3</v>
      </c>
      <c r="HC114">
        <v>35144.5</v>
      </c>
      <c r="HD114">
        <v>46736.9</v>
      </c>
      <c r="HE114">
        <v>43644.6</v>
      </c>
      <c r="HF114">
        <v>1.83115</v>
      </c>
      <c r="HG114">
        <v>1.83735</v>
      </c>
      <c r="HH114">
        <v>0.134449</v>
      </c>
      <c r="HI114">
        <v>0</v>
      </c>
      <c r="HJ114">
        <v>27.834</v>
      </c>
      <c r="HK114">
        <v>999.9</v>
      </c>
      <c r="HL114">
        <v>50.5</v>
      </c>
      <c r="HM114">
        <v>31</v>
      </c>
      <c r="HN114">
        <v>25.0581</v>
      </c>
      <c r="HO114">
        <v>62.563</v>
      </c>
      <c r="HP114">
        <v>17.5481</v>
      </c>
      <c r="HQ114">
        <v>1</v>
      </c>
      <c r="HR114">
        <v>0.11062</v>
      </c>
      <c r="HS114">
        <v>-0.291413</v>
      </c>
      <c r="HT114">
        <v>20.2016</v>
      </c>
      <c r="HU114">
        <v>5.22792</v>
      </c>
      <c r="HV114">
        <v>11.974</v>
      </c>
      <c r="HW114">
        <v>4.96965</v>
      </c>
      <c r="HX114">
        <v>3.28963</v>
      </c>
      <c r="HY114">
        <v>9999</v>
      </c>
      <c r="HZ114">
        <v>9999</v>
      </c>
      <c r="IA114">
        <v>9999</v>
      </c>
      <c r="IB114">
        <v>18.2</v>
      </c>
      <c r="IC114">
        <v>4.9729</v>
      </c>
      <c r="ID114">
        <v>1.87719</v>
      </c>
      <c r="IE114">
        <v>1.8753</v>
      </c>
      <c r="IF114">
        <v>1.87805</v>
      </c>
      <c r="IG114">
        <v>1.87485</v>
      </c>
      <c r="IH114">
        <v>1.87838</v>
      </c>
      <c r="II114">
        <v>1.87548</v>
      </c>
      <c r="IJ114">
        <v>1.87668</v>
      </c>
      <c r="IK114">
        <v>0</v>
      </c>
      <c r="IL114">
        <v>0</v>
      </c>
      <c r="IM114">
        <v>0</v>
      </c>
      <c r="IN114">
        <v>0</v>
      </c>
      <c r="IO114" t="s">
        <v>441</v>
      </c>
      <c r="IP114" t="s">
        <v>442</v>
      </c>
      <c r="IQ114" t="s">
        <v>443</v>
      </c>
      <c r="IR114" t="s">
        <v>443</v>
      </c>
      <c r="IS114" t="s">
        <v>443</v>
      </c>
      <c r="IT114" t="s">
        <v>443</v>
      </c>
      <c r="IU114">
        <v>0</v>
      </c>
      <c r="IV114">
        <v>100</v>
      </c>
      <c r="IW114">
        <v>100</v>
      </c>
      <c r="IX114">
        <v>0.338</v>
      </c>
      <c r="IY114">
        <v>0.2198</v>
      </c>
      <c r="IZ114">
        <v>-0.1222274518627452</v>
      </c>
      <c r="JA114">
        <v>0.001328938755811441</v>
      </c>
      <c r="JB114">
        <v>-5.633165956792918E-07</v>
      </c>
      <c r="JC114">
        <v>2.510553891376428E-10</v>
      </c>
      <c r="JD114">
        <v>-0.04678033270444259</v>
      </c>
      <c r="JE114">
        <v>-0.0009625096320519332</v>
      </c>
      <c r="JF114">
        <v>0.0006953178313022573</v>
      </c>
      <c r="JG114">
        <v>-5.973937232829655E-06</v>
      </c>
      <c r="JH114">
        <v>1</v>
      </c>
      <c r="JI114">
        <v>2112</v>
      </c>
      <c r="JJ114">
        <v>1</v>
      </c>
      <c r="JK114">
        <v>26</v>
      </c>
      <c r="JL114">
        <v>201681.3</v>
      </c>
      <c r="JM114">
        <v>201681.3</v>
      </c>
      <c r="JN114">
        <v>1.06934</v>
      </c>
      <c r="JO114">
        <v>2.54517</v>
      </c>
      <c r="JP114">
        <v>1.39893</v>
      </c>
      <c r="JQ114">
        <v>2.32422</v>
      </c>
      <c r="JR114">
        <v>1.44897</v>
      </c>
      <c r="JS114">
        <v>2.46704</v>
      </c>
      <c r="JT114">
        <v>36.5996</v>
      </c>
      <c r="JU114">
        <v>23.9824</v>
      </c>
      <c r="JV114">
        <v>18</v>
      </c>
      <c r="JW114">
        <v>479.431</v>
      </c>
      <c r="JX114">
        <v>453.093</v>
      </c>
      <c r="JY114">
        <v>28.1096</v>
      </c>
      <c r="JZ114">
        <v>28.6206</v>
      </c>
      <c r="KA114">
        <v>30.0002</v>
      </c>
      <c r="KB114">
        <v>28.3351</v>
      </c>
      <c r="KC114">
        <v>28.4043</v>
      </c>
      <c r="KD114">
        <v>21.439</v>
      </c>
      <c r="KE114">
        <v>31.3653</v>
      </c>
      <c r="KF114">
        <v>26.9131</v>
      </c>
      <c r="KG114">
        <v>28.0834</v>
      </c>
      <c r="KH114">
        <v>399.905</v>
      </c>
      <c r="KI114">
        <v>18.6</v>
      </c>
      <c r="KJ114">
        <v>101.008</v>
      </c>
      <c r="KK114">
        <v>100.397</v>
      </c>
    </row>
    <row r="115" spans="1:297">
      <c r="A115">
        <v>99</v>
      </c>
      <c r="B115">
        <v>1759249465.1</v>
      </c>
      <c r="C115">
        <v>2649.5</v>
      </c>
      <c r="D115" t="s">
        <v>642</v>
      </c>
      <c r="E115" t="s">
        <v>643</v>
      </c>
      <c r="F115">
        <v>5</v>
      </c>
      <c r="G115" t="s">
        <v>639</v>
      </c>
      <c r="H115" t="s">
        <v>436</v>
      </c>
      <c r="I115">
        <v>1759249457.332142</v>
      </c>
      <c r="J115">
        <f>(K115)/1000</f>
        <v>0</v>
      </c>
      <c r="K115">
        <f>IF(DP115, AN115, AH115)</f>
        <v>0</v>
      </c>
      <c r="L115">
        <f>IF(DP115, AI115, AG115)</f>
        <v>0</v>
      </c>
      <c r="M115">
        <f>DR115 - IF(AU115&gt;1, L115*DL115*100.0/(AW115), 0)</f>
        <v>0</v>
      </c>
      <c r="N115">
        <f>((T115-J115/2)*M115-L115)/(T115+J115/2)</f>
        <v>0</v>
      </c>
      <c r="O115">
        <f>N115*(DY115+DZ115)/1000.0</f>
        <v>0</v>
      </c>
      <c r="P115">
        <f>(DR115 - IF(AU115&gt;1, L115*DL115*100.0/(AW115), 0))*(DY115+DZ115)/1000.0</f>
        <v>0</v>
      </c>
      <c r="Q115">
        <f>2.0/((1/S115-1/R115)+SIGN(S115)*SQRT((1/S115-1/R115)*(1/S115-1/R115) + 4*DM115/((DM115+1)*(DM115+1))*(2*1/S115*1/R115-1/R115*1/R115)))</f>
        <v>0</v>
      </c>
      <c r="R115">
        <f>IF(LEFT(DN115,1)&lt;&gt;"0",IF(LEFT(DN115,1)="1",3.0,DO115),$D$5+$E$5*(EF115*DY115/($K$5*1000))+$F$5*(EF115*DY115/($K$5*1000))*MAX(MIN(DL115,$J$5),$I$5)*MAX(MIN(DL115,$J$5),$I$5)+$G$5*MAX(MIN(DL115,$J$5),$I$5)*(EF115*DY115/($K$5*1000))+$H$5*(EF115*DY115/($K$5*1000))*(EF115*DY115/($K$5*1000)))</f>
        <v>0</v>
      </c>
      <c r="S115">
        <f>J115*(1000-(1000*0.61365*exp(17.502*W115/(240.97+W115))/(DY115+DZ115)+DT115)/2)/(1000*0.61365*exp(17.502*W115/(240.97+W115))/(DY115+DZ115)-DT115)</f>
        <v>0</v>
      </c>
      <c r="T115">
        <f>1/((DM115+1)/(Q115/1.6)+1/(R115/1.37)) + DM115/((DM115+1)/(Q115/1.6) + DM115/(R115/1.37))</f>
        <v>0</v>
      </c>
      <c r="U115">
        <f>(DH115*DK115)</f>
        <v>0</v>
      </c>
      <c r="V115">
        <f>(EA115+(U115+2*0.95*5.67E-8*(((EA115+$B$7)+273)^4-(EA115+273)^4)-44100*J115)/(1.84*29.3*R115+8*0.95*5.67E-8*(EA115+273)^3))</f>
        <v>0</v>
      </c>
      <c r="W115">
        <f>($C$7*EB115+$D$7*EC115+$E$7*V115)</f>
        <v>0</v>
      </c>
      <c r="X115">
        <f>0.61365*exp(17.502*W115/(240.97+W115))</f>
        <v>0</v>
      </c>
      <c r="Y115">
        <f>(Z115/AA115*100)</f>
        <v>0</v>
      </c>
      <c r="Z115">
        <f>DT115*(DY115+DZ115)/1000</f>
        <v>0</v>
      </c>
      <c r="AA115">
        <f>0.61365*exp(17.502*EA115/(240.97+EA115))</f>
        <v>0</v>
      </c>
      <c r="AB115">
        <f>(X115-DT115*(DY115+DZ115)/1000)</f>
        <v>0</v>
      </c>
      <c r="AC115">
        <f>(-J115*44100)</f>
        <v>0</v>
      </c>
      <c r="AD115">
        <f>2*29.3*R115*0.92*(EA115-W115)</f>
        <v>0</v>
      </c>
      <c r="AE115">
        <f>2*0.95*5.67E-8*(((EA115+$B$7)+273)^4-(W115+273)^4)</f>
        <v>0</v>
      </c>
      <c r="AF115">
        <f>U115+AE115+AC115+AD115</f>
        <v>0</v>
      </c>
      <c r="AG115">
        <f>DX115*AU115*(DS115-DR115*(1000-AU115*DU115)/(1000-AU115*DT115))/(100*DL115)</f>
        <v>0</v>
      </c>
      <c r="AH115">
        <f>1000*DX115*AU115*(DT115-DU115)/(100*DL115*(1000-AU115*DT115))</f>
        <v>0</v>
      </c>
      <c r="AI115">
        <f>(AJ115 - AK115 - DY115*1E3/(8.314*(EA115+273.15)) * AM115/DX115 * AL115) * DX115/(100*DL115) * (1000 - DU115)/1000</f>
        <v>0</v>
      </c>
      <c r="AJ115">
        <v>421.1316290836477</v>
      </c>
      <c r="AK115">
        <v>409.136224242424</v>
      </c>
      <c r="AL115">
        <v>-0.7494841527840799</v>
      </c>
      <c r="AM115">
        <v>65.4967932541347</v>
      </c>
      <c r="AN115">
        <f>(AP115 - AO115 + DY115*1E3/(8.314*(EA115+273.15)) * AR115/DX115 * AQ115) * DX115/(100*DL115) * 1000/(1000 - AP115)</f>
        <v>0</v>
      </c>
      <c r="AO115">
        <v>18.62661193842265</v>
      </c>
      <c r="AP115">
        <v>22.91181757575757</v>
      </c>
      <c r="AQ115">
        <v>-0.0001427586134038083</v>
      </c>
      <c r="AR115">
        <v>120.790661753282</v>
      </c>
      <c r="AS115">
        <v>2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MAX(0,($B$13+$C$13*EF115)/(1+$D$13*EF115)*DY115/(EA115+273)*$E$13)</f>
        <v>0</v>
      </c>
      <c r="AX115" t="s">
        <v>437</v>
      </c>
      <c r="AY115" t="s">
        <v>437</v>
      </c>
      <c r="AZ115">
        <v>0</v>
      </c>
      <c r="BA115">
        <v>0</v>
      </c>
      <c r="BB115">
        <f>1-AZ115/BA115</f>
        <v>0</v>
      </c>
      <c r="BC115">
        <v>0</v>
      </c>
      <c r="BD115" t="s">
        <v>437</v>
      </c>
      <c r="BE115" t="s">
        <v>437</v>
      </c>
      <c r="BF115">
        <v>0</v>
      </c>
      <c r="BG115">
        <v>0</v>
      </c>
      <c r="BH115">
        <f>1-BF115/BG115</f>
        <v>0</v>
      </c>
      <c r="BI115">
        <v>0.5</v>
      </c>
      <c r="BJ115">
        <f>DI115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437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DH115">
        <f>$B$11*EG115+$C$11*EH115+$F$11*ES115*(1-EV115)</f>
        <v>0</v>
      </c>
      <c r="DI115">
        <f>DH115*DJ115</f>
        <v>0</v>
      </c>
      <c r="DJ115">
        <f>($B$11*$D$9+$C$11*$D$9+$F$11*((FF115+EX115)/MAX(FF115+EX115+FG115, 0.1)*$I$9+FG115/MAX(FF115+EX115+FG115, 0.1)*$J$9))/($B$11+$C$11+$F$11)</f>
        <v>0</v>
      </c>
      <c r="DK115">
        <f>($B$11*$K$9+$C$11*$K$9+$F$11*((FF115+EX115)/MAX(FF115+EX115+FG115, 0.1)*$P$9+FG115/MAX(FF115+EX115+FG115, 0.1)*$Q$9))/($B$11+$C$11+$F$11)</f>
        <v>0</v>
      </c>
      <c r="DL115">
        <v>4.38</v>
      </c>
      <c r="DM115">
        <v>0.5</v>
      </c>
      <c r="DN115" t="s">
        <v>438</v>
      </c>
      <c r="DO115">
        <v>2</v>
      </c>
      <c r="DP115" t="b">
        <v>1</v>
      </c>
      <c r="DQ115">
        <v>1759249457.332142</v>
      </c>
      <c r="DR115">
        <v>402.4568214285714</v>
      </c>
      <c r="DS115">
        <v>417.1194642857142</v>
      </c>
      <c r="DT115">
        <v>22.91828214285714</v>
      </c>
      <c r="DU115">
        <v>18.633025</v>
      </c>
      <c r="DV115">
        <v>402.1193571428571</v>
      </c>
      <c r="DW115">
        <v>22.69852857142857</v>
      </c>
      <c r="DX115">
        <v>499.9818571428572</v>
      </c>
      <c r="DY115">
        <v>90.91838214285713</v>
      </c>
      <c r="DZ115">
        <v>0.051249075</v>
      </c>
      <c r="EA115">
        <v>29.62834642857143</v>
      </c>
      <c r="EB115">
        <v>30.02631785714286</v>
      </c>
      <c r="EC115">
        <v>999.9000000000002</v>
      </c>
      <c r="ED115">
        <v>0</v>
      </c>
      <c r="EE115">
        <v>0</v>
      </c>
      <c r="EF115">
        <v>9998.285</v>
      </c>
      <c r="EG115">
        <v>0</v>
      </c>
      <c r="EH115">
        <v>11.6948</v>
      </c>
      <c r="EI115">
        <v>-14.6625725</v>
      </c>
      <c r="EJ115">
        <v>411.8968214285715</v>
      </c>
      <c r="EK115">
        <v>425.0392142857144</v>
      </c>
      <c r="EL115">
        <v>4.285256785714285</v>
      </c>
      <c r="EM115">
        <v>417.1194642857142</v>
      </c>
      <c r="EN115">
        <v>18.633025</v>
      </c>
      <c r="EO115">
        <v>2.083693571428572</v>
      </c>
      <c r="EP115">
        <v>1.694086428571429</v>
      </c>
      <c r="EQ115">
        <v>18.09507142857143</v>
      </c>
      <c r="ER115">
        <v>14.84233928571429</v>
      </c>
      <c r="ES115">
        <v>2000.015</v>
      </c>
      <c r="ET115">
        <v>0.9799947500000002</v>
      </c>
      <c r="EU115">
        <v>0.02000535</v>
      </c>
      <c r="EV115">
        <v>0</v>
      </c>
      <c r="EW115">
        <v>830.11475</v>
      </c>
      <c r="EX115">
        <v>5.000560000000001</v>
      </c>
      <c r="EY115">
        <v>16829.60714285714</v>
      </c>
      <c r="EZ115">
        <v>17294.97857142858</v>
      </c>
      <c r="FA115">
        <v>41.22075</v>
      </c>
      <c r="FB115">
        <v>41.375</v>
      </c>
      <c r="FC115">
        <v>40.87942857142857</v>
      </c>
      <c r="FD115">
        <v>40.53542857142856</v>
      </c>
      <c r="FE115">
        <v>41.93699999999999</v>
      </c>
      <c r="FF115">
        <v>1955.105</v>
      </c>
      <c r="FG115">
        <v>39.91</v>
      </c>
      <c r="FH115">
        <v>0</v>
      </c>
      <c r="FI115">
        <v>1759249479.4</v>
      </c>
      <c r="FJ115">
        <v>0</v>
      </c>
      <c r="FK115">
        <v>830.1184</v>
      </c>
      <c r="FL115">
        <v>0.7139230736612672</v>
      </c>
      <c r="FM115">
        <v>-0.6923076632664783</v>
      </c>
      <c r="FN115">
        <v>16829.496</v>
      </c>
      <c r="FO115">
        <v>15</v>
      </c>
      <c r="FP115">
        <v>0</v>
      </c>
      <c r="FQ115" t="s">
        <v>439</v>
      </c>
      <c r="FR115">
        <v>1747148579.5</v>
      </c>
      <c r="FS115">
        <v>1747148584.5</v>
      </c>
      <c r="FT115">
        <v>0</v>
      </c>
      <c r="FU115">
        <v>0.162</v>
      </c>
      <c r="FV115">
        <v>-0.001</v>
      </c>
      <c r="FW115">
        <v>0.139</v>
      </c>
      <c r="FX115">
        <v>0.058</v>
      </c>
      <c r="FY115">
        <v>420</v>
      </c>
      <c r="FZ115">
        <v>16</v>
      </c>
      <c r="GA115">
        <v>0.19</v>
      </c>
      <c r="GB115">
        <v>0.02</v>
      </c>
      <c r="GC115">
        <v>-15.36260804878049</v>
      </c>
      <c r="GD115">
        <v>23.19302445993031</v>
      </c>
      <c r="GE115">
        <v>3.009665092570138</v>
      </c>
      <c r="GF115">
        <v>0</v>
      </c>
      <c r="GG115">
        <v>830.1334117647059</v>
      </c>
      <c r="GH115">
        <v>-0.1526355959453634</v>
      </c>
      <c r="GI115">
        <v>0.2368368907133531</v>
      </c>
      <c r="GJ115">
        <v>1</v>
      </c>
      <c r="GK115">
        <v>4.280470487804878</v>
      </c>
      <c r="GL115">
        <v>0.09180250871080828</v>
      </c>
      <c r="GM115">
        <v>0.009854885615457602</v>
      </c>
      <c r="GN115">
        <v>1</v>
      </c>
      <c r="GO115">
        <v>2</v>
      </c>
      <c r="GP115">
        <v>3</v>
      </c>
      <c r="GQ115" t="s">
        <v>446</v>
      </c>
      <c r="GR115">
        <v>3.12815</v>
      </c>
      <c r="GS115">
        <v>2.72887</v>
      </c>
      <c r="GT115">
        <v>0.0829337</v>
      </c>
      <c r="GU115">
        <v>0.0842928</v>
      </c>
      <c r="GV115">
        <v>0.104162</v>
      </c>
      <c r="GW115">
        <v>0.0906078</v>
      </c>
      <c r="GX115">
        <v>27526.6</v>
      </c>
      <c r="GY115">
        <v>26669.8</v>
      </c>
      <c r="GZ115">
        <v>30555.6</v>
      </c>
      <c r="HA115">
        <v>29377.5</v>
      </c>
      <c r="HB115">
        <v>37768.9</v>
      </c>
      <c r="HC115">
        <v>35145.2</v>
      </c>
      <c r="HD115">
        <v>46736.3</v>
      </c>
      <c r="HE115">
        <v>43645.4</v>
      </c>
      <c r="HF115">
        <v>1.8306</v>
      </c>
      <c r="HG115">
        <v>1.838</v>
      </c>
      <c r="HH115">
        <v>0.134211</v>
      </c>
      <c r="HI115">
        <v>0</v>
      </c>
      <c r="HJ115">
        <v>27.8383</v>
      </c>
      <c r="HK115">
        <v>999.9</v>
      </c>
      <c r="HL115">
        <v>50.5</v>
      </c>
      <c r="HM115">
        <v>31</v>
      </c>
      <c r="HN115">
        <v>25.0583</v>
      </c>
      <c r="HO115">
        <v>62.063</v>
      </c>
      <c r="HP115">
        <v>17.8486</v>
      </c>
      <c r="HQ115">
        <v>1</v>
      </c>
      <c r="HR115">
        <v>0.110846</v>
      </c>
      <c r="HS115">
        <v>-0.266577</v>
      </c>
      <c r="HT115">
        <v>20.2017</v>
      </c>
      <c r="HU115">
        <v>5.22807</v>
      </c>
      <c r="HV115">
        <v>11.974</v>
      </c>
      <c r="HW115">
        <v>4.96975</v>
      </c>
      <c r="HX115">
        <v>3.2897</v>
      </c>
      <c r="HY115">
        <v>9999</v>
      </c>
      <c r="HZ115">
        <v>9999</v>
      </c>
      <c r="IA115">
        <v>9999</v>
      </c>
      <c r="IB115">
        <v>18.2</v>
      </c>
      <c r="IC115">
        <v>4.9729</v>
      </c>
      <c r="ID115">
        <v>1.87719</v>
      </c>
      <c r="IE115">
        <v>1.8753</v>
      </c>
      <c r="IF115">
        <v>1.87808</v>
      </c>
      <c r="IG115">
        <v>1.87485</v>
      </c>
      <c r="IH115">
        <v>1.87837</v>
      </c>
      <c r="II115">
        <v>1.87547</v>
      </c>
      <c r="IJ115">
        <v>1.87668</v>
      </c>
      <c r="IK115">
        <v>0</v>
      </c>
      <c r="IL115">
        <v>0</v>
      </c>
      <c r="IM115">
        <v>0</v>
      </c>
      <c r="IN115">
        <v>0</v>
      </c>
      <c r="IO115" t="s">
        <v>441</v>
      </c>
      <c r="IP115" t="s">
        <v>442</v>
      </c>
      <c r="IQ115" t="s">
        <v>443</v>
      </c>
      <c r="IR115" t="s">
        <v>443</v>
      </c>
      <c r="IS115" t="s">
        <v>443</v>
      </c>
      <c r="IT115" t="s">
        <v>443</v>
      </c>
      <c r="IU115">
        <v>0</v>
      </c>
      <c r="IV115">
        <v>100</v>
      </c>
      <c r="IW115">
        <v>100</v>
      </c>
      <c r="IX115">
        <v>0.334</v>
      </c>
      <c r="IY115">
        <v>0.2197</v>
      </c>
      <c r="IZ115">
        <v>-0.1222274518627452</v>
      </c>
      <c r="JA115">
        <v>0.001328938755811441</v>
      </c>
      <c r="JB115">
        <v>-5.633165956792918E-07</v>
      </c>
      <c r="JC115">
        <v>2.510553891376428E-10</v>
      </c>
      <c r="JD115">
        <v>-0.04678033270444259</v>
      </c>
      <c r="JE115">
        <v>-0.0009625096320519332</v>
      </c>
      <c r="JF115">
        <v>0.0006953178313022573</v>
      </c>
      <c r="JG115">
        <v>-5.973937232829655E-06</v>
      </c>
      <c r="JH115">
        <v>1</v>
      </c>
      <c r="JI115">
        <v>2112</v>
      </c>
      <c r="JJ115">
        <v>1</v>
      </c>
      <c r="JK115">
        <v>26</v>
      </c>
      <c r="JL115">
        <v>201681.4</v>
      </c>
      <c r="JM115">
        <v>201681.3</v>
      </c>
      <c r="JN115">
        <v>1.03882</v>
      </c>
      <c r="JO115">
        <v>2.54395</v>
      </c>
      <c r="JP115">
        <v>1.39893</v>
      </c>
      <c r="JQ115">
        <v>2.32422</v>
      </c>
      <c r="JR115">
        <v>1.44897</v>
      </c>
      <c r="JS115">
        <v>2.45239</v>
      </c>
      <c r="JT115">
        <v>36.6233</v>
      </c>
      <c r="JU115">
        <v>23.9912</v>
      </c>
      <c r="JV115">
        <v>18</v>
      </c>
      <c r="JW115">
        <v>479.13</v>
      </c>
      <c r="JX115">
        <v>453.505</v>
      </c>
      <c r="JY115">
        <v>28.0792</v>
      </c>
      <c r="JZ115">
        <v>28.6217</v>
      </c>
      <c r="KA115">
        <v>30.0003</v>
      </c>
      <c r="KB115">
        <v>28.3351</v>
      </c>
      <c r="KC115">
        <v>28.4043</v>
      </c>
      <c r="KD115">
        <v>20.8225</v>
      </c>
      <c r="KE115">
        <v>31.3653</v>
      </c>
      <c r="KF115">
        <v>26.9131</v>
      </c>
      <c r="KG115">
        <v>28.0573</v>
      </c>
      <c r="KH115">
        <v>379.87</v>
      </c>
      <c r="KI115">
        <v>18.5983</v>
      </c>
      <c r="KJ115">
        <v>101.006</v>
      </c>
      <c r="KK115">
        <v>100.399</v>
      </c>
    </row>
    <row r="116" spans="1:297">
      <c r="A116">
        <v>100</v>
      </c>
      <c r="B116">
        <v>1759249470.1</v>
      </c>
      <c r="C116">
        <v>2654.5</v>
      </c>
      <c r="D116" t="s">
        <v>644</v>
      </c>
      <c r="E116" t="s">
        <v>645</v>
      </c>
      <c r="F116">
        <v>5</v>
      </c>
      <c r="G116" t="s">
        <v>639</v>
      </c>
      <c r="H116" t="s">
        <v>436</v>
      </c>
      <c r="I116">
        <v>1759249462.6</v>
      </c>
      <c r="J116">
        <f>(K116)/1000</f>
        <v>0</v>
      </c>
      <c r="K116">
        <f>IF(DP116, AN116, AH116)</f>
        <v>0</v>
      </c>
      <c r="L116">
        <f>IF(DP116, AI116, AG116)</f>
        <v>0</v>
      </c>
      <c r="M116">
        <f>DR116 - IF(AU116&gt;1, L116*DL116*100.0/(AW116), 0)</f>
        <v>0</v>
      </c>
      <c r="N116">
        <f>((T116-J116/2)*M116-L116)/(T116+J116/2)</f>
        <v>0</v>
      </c>
      <c r="O116">
        <f>N116*(DY116+DZ116)/1000.0</f>
        <v>0</v>
      </c>
      <c r="P116">
        <f>(DR116 - IF(AU116&gt;1, L116*DL116*100.0/(AW116), 0))*(DY116+DZ116)/1000.0</f>
        <v>0</v>
      </c>
      <c r="Q116">
        <f>2.0/((1/S116-1/R116)+SIGN(S116)*SQRT((1/S116-1/R116)*(1/S116-1/R116) + 4*DM116/((DM116+1)*(DM116+1))*(2*1/S116*1/R116-1/R116*1/R116)))</f>
        <v>0</v>
      </c>
      <c r="R116">
        <f>IF(LEFT(DN116,1)&lt;&gt;"0",IF(LEFT(DN116,1)="1",3.0,DO116),$D$5+$E$5*(EF116*DY116/($K$5*1000))+$F$5*(EF116*DY116/($K$5*1000))*MAX(MIN(DL116,$J$5),$I$5)*MAX(MIN(DL116,$J$5),$I$5)+$G$5*MAX(MIN(DL116,$J$5),$I$5)*(EF116*DY116/($K$5*1000))+$H$5*(EF116*DY116/($K$5*1000))*(EF116*DY116/($K$5*1000)))</f>
        <v>0</v>
      </c>
      <c r="S116">
        <f>J116*(1000-(1000*0.61365*exp(17.502*W116/(240.97+W116))/(DY116+DZ116)+DT116)/2)/(1000*0.61365*exp(17.502*W116/(240.97+W116))/(DY116+DZ116)-DT116)</f>
        <v>0</v>
      </c>
      <c r="T116">
        <f>1/((DM116+1)/(Q116/1.6)+1/(R116/1.37)) + DM116/((DM116+1)/(Q116/1.6) + DM116/(R116/1.37))</f>
        <v>0</v>
      </c>
      <c r="U116">
        <f>(DH116*DK116)</f>
        <v>0</v>
      </c>
      <c r="V116">
        <f>(EA116+(U116+2*0.95*5.67E-8*(((EA116+$B$7)+273)^4-(EA116+273)^4)-44100*J116)/(1.84*29.3*R116+8*0.95*5.67E-8*(EA116+273)^3))</f>
        <v>0</v>
      </c>
      <c r="W116">
        <f>($C$7*EB116+$D$7*EC116+$E$7*V116)</f>
        <v>0</v>
      </c>
      <c r="X116">
        <f>0.61365*exp(17.502*W116/(240.97+W116))</f>
        <v>0</v>
      </c>
      <c r="Y116">
        <f>(Z116/AA116*100)</f>
        <v>0</v>
      </c>
      <c r="Z116">
        <f>DT116*(DY116+DZ116)/1000</f>
        <v>0</v>
      </c>
      <c r="AA116">
        <f>0.61365*exp(17.502*EA116/(240.97+EA116))</f>
        <v>0</v>
      </c>
      <c r="AB116">
        <f>(X116-DT116*(DY116+DZ116)/1000)</f>
        <v>0</v>
      </c>
      <c r="AC116">
        <f>(-J116*44100)</f>
        <v>0</v>
      </c>
      <c r="AD116">
        <f>2*29.3*R116*0.92*(EA116-W116)</f>
        <v>0</v>
      </c>
      <c r="AE116">
        <f>2*0.95*5.67E-8*(((EA116+$B$7)+273)^4-(W116+273)^4)</f>
        <v>0</v>
      </c>
      <c r="AF116">
        <f>U116+AE116+AC116+AD116</f>
        <v>0</v>
      </c>
      <c r="AG116">
        <f>DX116*AU116*(DS116-DR116*(1000-AU116*DU116)/(1000-AU116*DT116))/(100*DL116)</f>
        <v>0</v>
      </c>
      <c r="AH116">
        <f>1000*DX116*AU116*(DT116-DU116)/(100*DL116*(1000-AU116*DT116))</f>
        <v>0</v>
      </c>
      <c r="AI116">
        <f>(AJ116 - AK116 - DY116*1E3/(8.314*(EA116+273.15)) * AM116/DX116 * AL116) * DX116/(100*DL116) * (1000 - DU116)/1000</f>
        <v>0</v>
      </c>
      <c r="AJ116">
        <v>406.5510750661978</v>
      </c>
      <c r="AK116">
        <v>400.1812303030304</v>
      </c>
      <c r="AL116">
        <v>-1.915905792267927</v>
      </c>
      <c r="AM116">
        <v>65.4967932541347</v>
      </c>
      <c r="AN116">
        <f>(AP116 - AO116 + DY116*1E3/(8.314*(EA116+273.15)) * AR116/DX116 * AQ116) * DX116/(100*DL116) * 1000/(1000 - AP116)</f>
        <v>0</v>
      </c>
      <c r="AO116">
        <v>18.62276582109869</v>
      </c>
      <c r="AP116">
        <v>22.90963333333333</v>
      </c>
      <c r="AQ116">
        <v>-1.069588949391703E-05</v>
      </c>
      <c r="AR116">
        <v>120.790661753282</v>
      </c>
      <c r="AS116">
        <v>2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MAX(0,($B$13+$C$13*EF116)/(1+$D$13*EF116)*DY116/(EA116+273)*$E$13)</f>
        <v>0</v>
      </c>
      <c r="AX116" t="s">
        <v>437</v>
      </c>
      <c r="AY116" t="s">
        <v>437</v>
      </c>
      <c r="AZ116">
        <v>0</v>
      </c>
      <c r="BA116">
        <v>0</v>
      </c>
      <c r="BB116">
        <f>1-AZ116/BA116</f>
        <v>0</v>
      </c>
      <c r="BC116">
        <v>0</v>
      </c>
      <c r="BD116" t="s">
        <v>437</v>
      </c>
      <c r="BE116" t="s">
        <v>437</v>
      </c>
      <c r="BF116">
        <v>0</v>
      </c>
      <c r="BG116">
        <v>0</v>
      </c>
      <c r="BH116">
        <f>1-BF116/BG116</f>
        <v>0</v>
      </c>
      <c r="BI116">
        <v>0.5</v>
      </c>
      <c r="BJ116">
        <f>DI116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437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DH116">
        <f>$B$11*EG116+$C$11*EH116+$F$11*ES116*(1-EV116)</f>
        <v>0</v>
      </c>
      <c r="DI116">
        <f>DH116*DJ116</f>
        <v>0</v>
      </c>
      <c r="DJ116">
        <f>($B$11*$D$9+$C$11*$D$9+$F$11*((FF116+EX116)/MAX(FF116+EX116+FG116, 0.1)*$I$9+FG116/MAX(FF116+EX116+FG116, 0.1)*$J$9))/($B$11+$C$11+$F$11)</f>
        <v>0</v>
      </c>
      <c r="DK116">
        <f>($B$11*$K$9+$C$11*$K$9+$F$11*((FF116+EX116)/MAX(FF116+EX116+FG116, 0.1)*$P$9+FG116/MAX(FF116+EX116+FG116, 0.1)*$Q$9))/($B$11+$C$11+$F$11)</f>
        <v>0</v>
      </c>
      <c r="DL116">
        <v>4.38</v>
      </c>
      <c r="DM116">
        <v>0.5</v>
      </c>
      <c r="DN116" t="s">
        <v>438</v>
      </c>
      <c r="DO116">
        <v>2</v>
      </c>
      <c r="DP116" t="b">
        <v>1</v>
      </c>
      <c r="DQ116">
        <v>1759249462.6</v>
      </c>
      <c r="DR116">
        <v>399.7719259259259</v>
      </c>
      <c r="DS116">
        <v>409.3975555555556</v>
      </c>
      <c r="DT116">
        <v>22.91577777777778</v>
      </c>
      <c r="DU116">
        <v>18.6271962962963</v>
      </c>
      <c r="DV116">
        <v>399.4371481481482</v>
      </c>
      <c r="DW116">
        <v>22.69608518518519</v>
      </c>
      <c r="DX116">
        <v>500.0368518518518</v>
      </c>
      <c r="DY116">
        <v>90.91881851851851</v>
      </c>
      <c r="DZ116">
        <v>0.05086974074074074</v>
      </c>
      <c r="EA116">
        <v>29.62757777777778</v>
      </c>
      <c r="EB116">
        <v>30.02661111111111</v>
      </c>
      <c r="EC116">
        <v>999.9000000000001</v>
      </c>
      <c r="ED116">
        <v>0</v>
      </c>
      <c r="EE116">
        <v>0</v>
      </c>
      <c r="EF116">
        <v>10004.10111111111</v>
      </c>
      <c r="EG116">
        <v>0</v>
      </c>
      <c r="EH116">
        <v>11.6948</v>
      </c>
      <c r="EI116">
        <v>-9.625558592592593</v>
      </c>
      <c r="EJ116">
        <v>409.147962962963</v>
      </c>
      <c r="EK116">
        <v>417.1682962962963</v>
      </c>
      <c r="EL116">
        <v>4.288581481481482</v>
      </c>
      <c r="EM116">
        <v>409.3975555555556</v>
      </c>
      <c r="EN116">
        <v>18.6271962962963</v>
      </c>
      <c r="EO116">
        <v>2.083475925925926</v>
      </c>
      <c r="EP116">
        <v>1.693564074074074</v>
      </c>
      <c r="EQ116">
        <v>18.09341111111111</v>
      </c>
      <c r="ER116">
        <v>14.83755925925926</v>
      </c>
      <c r="ES116">
        <v>2000.013703703704</v>
      </c>
      <c r="ET116">
        <v>0.979994777777778</v>
      </c>
      <c r="EU116">
        <v>0.02000532222222222</v>
      </c>
      <c r="EV116">
        <v>0</v>
      </c>
      <c r="EW116">
        <v>830.1136296296297</v>
      </c>
      <c r="EX116">
        <v>5.000560000000001</v>
      </c>
      <c r="EY116">
        <v>16829.73333333333</v>
      </c>
      <c r="EZ116">
        <v>17294.96666666667</v>
      </c>
      <c r="FA116">
        <v>41.243</v>
      </c>
      <c r="FB116">
        <v>41.375</v>
      </c>
      <c r="FC116">
        <v>40.89107407407408</v>
      </c>
      <c r="FD116">
        <v>40.53444444444444</v>
      </c>
      <c r="FE116">
        <v>41.93699999999999</v>
      </c>
      <c r="FF116">
        <v>1955.103703703704</v>
      </c>
      <c r="FG116">
        <v>39.91</v>
      </c>
      <c r="FH116">
        <v>0</v>
      </c>
      <c r="FI116">
        <v>1759249484.2</v>
      </c>
      <c r="FJ116">
        <v>0</v>
      </c>
      <c r="FK116">
        <v>830.1006399999999</v>
      </c>
      <c r="FL116">
        <v>0.7744615414798682</v>
      </c>
      <c r="FM116">
        <v>7.146153783144872</v>
      </c>
      <c r="FN116">
        <v>16829.592</v>
      </c>
      <c r="FO116">
        <v>15</v>
      </c>
      <c r="FP116">
        <v>0</v>
      </c>
      <c r="FQ116" t="s">
        <v>439</v>
      </c>
      <c r="FR116">
        <v>1747148579.5</v>
      </c>
      <c r="FS116">
        <v>1747148584.5</v>
      </c>
      <c r="FT116">
        <v>0</v>
      </c>
      <c r="FU116">
        <v>0.162</v>
      </c>
      <c r="FV116">
        <v>-0.001</v>
      </c>
      <c r="FW116">
        <v>0.139</v>
      </c>
      <c r="FX116">
        <v>0.058</v>
      </c>
      <c r="FY116">
        <v>420</v>
      </c>
      <c r="FZ116">
        <v>16</v>
      </c>
      <c r="GA116">
        <v>0.19</v>
      </c>
      <c r="GB116">
        <v>0.02</v>
      </c>
      <c r="GC116">
        <v>-12.65517421951219</v>
      </c>
      <c r="GD116">
        <v>50.78996362369337</v>
      </c>
      <c r="GE116">
        <v>5.554686170874189</v>
      </c>
      <c r="GF116">
        <v>0</v>
      </c>
      <c r="GG116">
        <v>830.1199117647058</v>
      </c>
      <c r="GH116">
        <v>0.4314591316296965</v>
      </c>
      <c r="GI116">
        <v>0.2151034453804271</v>
      </c>
      <c r="GJ116">
        <v>1</v>
      </c>
      <c r="GK116">
        <v>4.284738048780488</v>
      </c>
      <c r="GL116">
        <v>0.04523540069686265</v>
      </c>
      <c r="GM116">
        <v>0.006230078580529383</v>
      </c>
      <c r="GN116">
        <v>1</v>
      </c>
      <c r="GO116">
        <v>2</v>
      </c>
      <c r="GP116">
        <v>3</v>
      </c>
      <c r="GQ116" t="s">
        <v>446</v>
      </c>
      <c r="GR116">
        <v>3.12822</v>
      </c>
      <c r="GS116">
        <v>2.72866</v>
      </c>
      <c r="GT116">
        <v>0.0814569</v>
      </c>
      <c r="GU116">
        <v>0.0817795</v>
      </c>
      <c r="GV116">
        <v>0.104155</v>
      </c>
      <c r="GW116">
        <v>0.0905866</v>
      </c>
      <c r="GX116">
        <v>27570.7</v>
      </c>
      <c r="GY116">
        <v>26742.9</v>
      </c>
      <c r="GZ116">
        <v>30555.5</v>
      </c>
      <c r="HA116">
        <v>29377.3</v>
      </c>
      <c r="HB116">
        <v>37768.9</v>
      </c>
      <c r="HC116">
        <v>35145.5</v>
      </c>
      <c r="HD116">
        <v>46736.1</v>
      </c>
      <c r="HE116">
        <v>43645</v>
      </c>
      <c r="HF116">
        <v>1.83062</v>
      </c>
      <c r="HG116">
        <v>1.83783</v>
      </c>
      <c r="HH116">
        <v>0.133239</v>
      </c>
      <c r="HI116">
        <v>0</v>
      </c>
      <c r="HJ116">
        <v>27.8418</v>
      </c>
      <c r="HK116">
        <v>999.9</v>
      </c>
      <c r="HL116">
        <v>50.5</v>
      </c>
      <c r="HM116">
        <v>31</v>
      </c>
      <c r="HN116">
        <v>25.0585</v>
      </c>
      <c r="HO116">
        <v>62.943</v>
      </c>
      <c r="HP116">
        <v>17.8045</v>
      </c>
      <c r="HQ116">
        <v>1</v>
      </c>
      <c r="HR116">
        <v>0.11108</v>
      </c>
      <c r="HS116">
        <v>-0.239523</v>
      </c>
      <c r="HT116">
        <v>20.2017</v>
      </c>
      <c r="HU116">
        <v>5.22747</v>
      </c>
      <c r="HV116">
        <v>11.974</v>
      </c>
      <c r="HW116">
        <v>4.96985</v>
      </c>
      <c r="HX116">
        <v>3.28958</v>
      </c>
      <c r="HY116">
        <v>9999</v>
      </c>
      <c r="HZ116">
        <v>9999</v>
      </c>
      <c r="IA116">
        <v>9999</v>
      </c>
      <c r="IB116">
        <v>18.2</v>
      </c>
      <c r="IC116">
        <v>4.9729</v>
      </c>
      <c r="ID116">
        <v>1.87721</v>
      </c>
      <c r="IE116">
        <v>1.8753</v>
      </c>
      <c r="IF116">
        <v>1.8781</v>
      </c>
      <c r="IG116">
        <v>1.87485</v>
      </c>
      <c r="IH116">
        <v>1.87841</v>
      </c>
      <c r="II116">
        <v>1.87548</v>
      </c>
      <c r="IJ116">
        <v>1.87668</v>
      </c>
      <c r="IK116">
        <v>0</v>
      </c>
      <c r="IL116">
        <v>0</v>
      </c>
      <c r="IM116">
        <v>0</v>
      </c>
      <c r="IN116">
        <v>0</v>
      </c>
      <c r="IO116" t="s">
        <v>441</v>
      </c>
      <c r="IP116" t="s">
        <v>442</v>
      </c>
      <c r="IQ116" t="s">
        <v>443</v>
      </c>
      <c r="IR116" t="s">
        <v>443</v>
      </c>
      <c r="IS116" t="s">
        <v>443</v>
      </c>
      <c r="IT116" t="s">
        <v>443</v>
      </c>
      <c r="IU116">
        <v>0</v>
      </c>
      <c r="IV116">
        <v>100</v>
      </c>
      <c r="IW116">
        <v>100</v>
      </c>
      <c r="IX116">
        <v>0.324</v>
      </c>
      <c r="IY116">
        <v>0.2196</v>
      </c>
      <c r="IZ116">
        <v>-0.1222274518627452</v>
      </c>
      <c r="JA116">
        <v>0.001328938755811441</v>
      </c>
      <c r="JB116">
        <v>-5.633165956792918E-07</v>
      </c>
      <c r="JC116">
        <v>2.510553891376428E-10</v>
      </c>
      <c r="JD116">
        <v>-0.04678033270444259</v>
      </c>
      <c r="JE116">
        <v>-0.0009625096320519332</v>
      </c>
      <c r="JF116">
        <v>0.0006953178313022573</v>
      </c>
      <c r="JG116">
        <v>-5.973937232829655E-06</v>
      </c>
      <c r="JH116">
        <v>1</v>
      </c>
      <c r="JI116">
        <v>2112</v>
      </c>
      <c r="JJ116">
        <v>1</v>
      </c>
      <c r="JK116">
        <v>26</v>
      </c>
      <c r="JL116">
        <v>201681.5</v>
      </c>
      <c r="JM116">
        <v>201681.4</v>
      </c>
      <c r="JN116">
        <v>1.0022</v>
      </c>
      <c r="JO116">
        <v>2.53418</v>
      </c>
      <c r="JP116">
        <v>1.39893</v>
      </c>
      <c r="JQ116">
        <v>2.32422</v>
      </c>
      <c r="JR116">
        <v>1.44897</v>
      </c>
      <c r="JS116">
        <v>2.5354</v>
      </c>
      <c r="JT116">
        <v>36.5996</v>
      </c>
      <c r="JU116">
        <v>23.9999</v>
      </c>
      <c r="JV116">
        <v>18</v>
      </c>
      <c r="JW116">
        <v>479.143</v>
      </c>
      <c r="JX116">
        <v>453.398</v>
      </c>
      <c r="JY116">
        <v>28.0505</v>
      </c>
      <c r="JZ116">
        <v>28.6236</v>
      </c>
      <c r="KA116">
        <v>30.0002</v>
      </c>
      <c r="KB116">
        <v>28.3351</v>
      </c>
      <c r="KC116">
        <v>28.4048</v>
      </c>
      <c r="KD116">
        <v>20.0889</v>
      </c>
      <c r="KE116">
        <v>31.3653</v>
      </c>
      <c r="KF116">
        <v>26.5399</v>
      </c>
      <c r="KG116">
        <v>28.0303</v>
      </c>
      <c r="KH116">
        <v>366.51</v>
      </c>
      <c r="KI116">
        <v>18.5975</v>
      </c>
      <c r="KJ116">
        <v>101.006</v>
      </c>
      <c r="KK116">
        <v>100.398</v>
      </c>
    </row>
    <row r="117" spans="1:297">
      <c r="A117">
        <v>101</v>
      </c>
      <c r="B117">
        <v>1759249475.1</v>
      </c>
      <c r="C117">
        <v>2659.5</v>
      </c>
      <c r="D117" t="s">
        <v>646</v>
      </c>
      <c r="E117" t="s">
        <v>647</v>
      </c>
      <c r="F117">
        <v>5</v>
      </c>
      <c r="G117" t="s">
        <v>639</v>
      </c>
      <c r="H117" t="s">
        <v>436</v>
      </c>
      <c r="I117">
        <v>1759249467.314285</v>
      </c>
      <c r="J117">
        <f>(K117)/1000</f>
        <v>0</v>
      </c>
      <c r="K117">
        <f>IF(DP117, AN117, AH117)</f>
        <v>0</v>
      </c>
      <c r="L117">
        <f>IF(DP117, AI117, AG117)</f>
        <v>0</v>
      </c>
      <c r="M117">
        <f>DR117 - IF(AU117&gt;1, L117*DL117*100.0/(AW117), 0)</f>
        <v>0</v>
      </c>
      <c r="N117">
        <f>((T117-J117/2)*M117-L117)/(T117+J117/2)</f>
        <v>0</v>
      </c>
      <c r="O117">
        <f>N117*(DY117+DZ117)/1000.0</f>
        <v>0</v>
      </c>
      <c r="P117">
        <f>(DR117 - IF(AU117&gt;1, L117*DL117*100.0/(AW117), 0))*(DY117+DZ117)/1000.0</f>
        <v>0</v>
      </c>
      <c r="Q117">
        <f>2.0/((1/S117-1/R117)+SIGN(S117)*SQRT((1/S117-1/R117)*(1/S117-1/R117) + 4*DM117/((DM117+1)*(DM117+1))*(2*1/S117*1/R117-1/R117*1/R117)))</f>
        <v>0</v>
      </c>
      <c r="R117">
        <f>IF(LEFT(DN117,1)&lt;&gt;"0",IF(LEFT(DN117,1)="1",3.0,DO117),$D$5+$E$5*(EF117*DY117/($K$5*1000))+$F$5*(EF117*DY117/($K$5*1000))*MAX(MIN(DL117,$J$5),$I$5)*MAX(MIN(DL117,$J$5),$I$5)+$G$5*MAX(MIN(DL117,$J$5),$I$5)*(EF117*DY117/($K$5*1000))+$H$5*(EF117*DY117/($K$5*1000))*(EF117*DY117/($K$5*1000)))</f>
        <v>0</v>
      </c>
      <c r="S117">
        <f>J117*(1000-(1000*0.61365*exp(17.502*W117/(240.97+W117))/(DY117+DZ117)+DT117)/2)/(1000*0.61365*exp(17.502*W117/(240.97+W117))/(DY117+DZ117)-DT117)</f>
        <v>0</v>
      </c>
      <c r="T117">
        <f>1/((DM117+1)/(Q117/1.6)+1/(R117/1.37)) + DM117/((DM117+1)/(Q117/1.6) + DM117/(R117/1.37))</f>
        <v>0</v>
      </c>
      <c r="U117">
        <f>(DH117*DK117)</f>
        <v>0</v>
      </c>
      <c r="V117">
        <f>(EA117+(U117+2*0.95*5.67E-8*(((EA117+$B$7)+273)^4-(EA117+273)^4)-44100*J117)/(1.84*29.3*R117+8*0.95*5.67E-8*(EA117+273)^3))</f>
        <v>0</v>
      </c>
      <c r="W117">
        <f>($C$7*EB117+$D$7*EC117+$E$7*V117)</f>
        <v>0</v>
      </c>
      <c r="X117">
        <f>0.61365*exp(17.502*W117/(240.97+W117))</f>
        <v>0</v>
      </c>
      <c r="Y117">
        <f>(Z117/AA117*100)</f>
        <v>0</v>
      </c>
      <c r="Z117">
        <f>DT117*(DY117+DZ117)/1000</f>
        <v>0</v>
      </c>
      <c r="AA117">
        <f>0.61365*exp(17.502*EA117/(240.97+EA117))</f>
        <v>0</v>
      </c>
      <c r="AB117">
        <f>(X117-DT117*(DY117+DZ117)/1000)</f>
        <v>0</v>
      </c>
      <c r="AC117">
        <f>(-J117*44100)</f>
        <v>0</v>
      </c>
      <c r="AD117">
        <f>2*29.3*R117*0.92*(EA117-W117)</f>
        <v>0</v>
      </c>
      <c r="AE117">
        <f>2*0.95*5.67E-8*(((EA117+$B$7)+273)^4-(W117+273)^4)</f>
        <v>0</v>
      </c>
      <c r="AF117">
        <f>U117+AE117+AC117+AD117</f>
        <v>0</v>
      </c>
      <c r="AG117">
        <f>DX117*AU117*(DS117-DR117*(1000-AU117*DU117)/(1000-AU117*DT117))/(100*DL117)</f>
        <v>0</v>
      </c>
      <c r="AH117">
        <f>1000*DX117*AU117*(DT117-DU117)/(100*DL117*(1000-AU117*DT117))</f>
        <v>0</v>
      </c>
      <c r="AI117">
        <f>(AJ117 - AK117 - DY117*1E3/(8.314*(EA117+273.15)) * AM117/DX117 * AL117) * DX117/(100*DL117) * (1000 - DU117)/1000</f>
        <v>0</v>
      </c>
      <c r="AJ117">
        <v>390.1399856034344</v>
      </c>
      <c r="AK117">
        <v>387.4664060606061</v>
      </c>
      <c r="AL117">
        <v>-2.603940610995847</v>
      </c>
      <c r="AM117">
        <v>65.4967932541347</v>
      </c>
      <c r="AN117">
        <f>(AP117 - AO117 + DY117*1E3/(8.314*(EA117+273.15)) * AR117/DX117 * AQ117) * DX117/(100*DL117) * 1000/(1000 - AP117)</f>
        <v>0</v>
      </c>
      <c r="AO117">
        <v>18.6147801426819</v>
      </c>
      <c r="AP117">
        <v>22.9041896969697</v>
      </c>
      <c r="AQ117">
        <v>-5.96698657464518E-05</v>
      </c>
      <c r="AR117">
        <v>120.790661753282</v>
      </c>
      <c r="AS117">
        <v>2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MAX(0,($B$13+$C$13*EF117)/(1+$D$13*EF117)*DY117/(EA117+273)*$E$13)</f>
        <v>0</v>
      </c>
      <c r="AX117" t="s">
        <v>437</v>
      </c>
      <c r="AY117" t="s">
        <v>437</v>
      </c>
      <c r="AZ117">
        <v>0</v>
      </c>
      <c r="BA117">
        <v>0</v>
      </c>
      <c r="BB117">
        <f>1-AZ117/BA117</f>
        <v>0</v>
      </c>
      <c r="BC117">
        <v>0</v>
      </c>
      <c r="BD117" t="s">
        <v>437</v>
      </c>
      <c r="BE117" t="s">
        <v>437</v>
      </c>
      <c r="BF117">
        <v>0</v>
      </c>
      <c r="BG117">
        <v>0</v>
      </c>
      <c r="BH117">
        <f>1-BF117/BG117</f>
        <v>0</v>
      </c>
      <c r="BI117">
        <v>0.5</v>
      </c>
      <c r="BJ117">
        <f>DI117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437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DH117">
        <f>$B$11*EG117+$C$11*EH117+$F$11*ES117*(1-EV117)</f>
        <v>0</v>
      </c>
      <c r="DI117">
        <f>DH117*DJ117</f>
        <v>0</v>
      </c>
      <c r="DJ117">
        <f>($B$11*$D$9+$C$11*$D$9+$F$11*((FF117+EX117)/MAX(FF117+EX117+FG117, 0.1)*$I$9+FG117/MAX(FF117+EX117+FG117, 0.1)*$J$9))/($B$11+$C$11+$F$11)</f>
        <v>0</v>
      </c>
      <c r="DK117">
        <f>($B$11*$K$9+$C$11*$K$9+$F$11*((FF117+EX117)/MAX(FF117+EX117+FG117, 0.1)*$P$9+FG117/MAX(FF117+EX117+FG117, 0.1)*$Q$9))/($B$11+$C$11+$F$11)</f>
        <v>0</v>
      </c>
      <c r="DL117">
        <v>4.38</v>
      </c>
      <c r="DM117">
        <v>0.5</v>
      </c>
      <c r="DN117" t="s">
        <v>438</v>
      </c>
      <c r="DO117">
        <v>2</v>
      </c>
      <c r="DP117" t="b">
        <v>1</v>
      </c>
      <c r="DQ117">
        <v>1759249467.314285</v>
      </c>
      <c r="DR117">
        <v>393.7421785714286</v>
      </c>
      <c r="DS117">
        <v>397.3436428571428</v>
      </c>
      <c r="DT117">
        <v>22.91124642857142</v>
      </c>
      <c r="DU117">
        <v>18.62212142857143</v>
      </c>
      <c r="DV117">
        <v>393.4135714285715</v>
      </c>
      <c r="DW117">
        <v>22.69164999999999</v>
      </c>
      <c r="DX117">
        <v>500.0477142857143</v>
      </c>
      <c r="DY117">
        <v>90.9183357142857</v>
      </c>
      <c r="DZ117">
        <v>0.05072171071428572</v>
      </c>
      <c r="EA117">
        <v>29.62828928571429</v>
      </c>
      <c r="EB117">
        <v>30.01436071428571</v>
      </c>
      <c r="EC117">
        <v>999.9000000000002</v>
      </c>
      <c r="ED117">
        <v>0</v>
      </c>
      <c r="EE117">
        <v>0</v>
      </c>
      <c r="EF117">
        <v>10005.69285714286</v>
      </c>
      <c r="EG117">
        <v>0</v>
      </c>
      <c r="EH117">
        <v>11.6948</v>
      </c>
      <c r="EI117">
        <v>-3.601357928571428</v>
      </c>
      <c r="EJ117">
        <v>402.9749642857143</v>
      </c>
      <c r="EK117">
        <v>404.8834642857142</v>
      </c>
      <c r="EL117">
        <v>4.2891275</v>
      </c>
      <c r="EM117">
        <v>397.3436428571428</v>
      </c>
      <c r="EN117">
        <v>18.62212142857143</v>
      </c>
      <c r="EO117">
        <v>2.083053214285715</v>
      </c>
      <c r="EP117">
        <v>1.693093571428572</v>
      </c>
      <c r="EQ117">
        <v>18.090175</v>
      </c>
      <c r="ER117">
        <v>14.83323928571428</v>
      </c>
      <c r="ES117">
        <v>1999.997857142857</v>
      </c>
      <c r="ET117">
        <v>0.9799946428571431</v>
      </c>
      <c r="EU117">
        <v>0.02000545714285715</v>
      </c>
      <c r="EV117">
        <v>0</v>
      </c>
      <c r="EW117">
        <v>829.9737857142857</v>
      </c>
      <c r="EX117">
        <v>5.000560000000001</v>
      </c>
      <c r="EY117">
        <v>16826.02142857142</v>
      </c>
      <c r="EZ117">
        <v>17294.82142857143</v>
      </c>
      <c r="FA117">
        <v>41.24775</v>
      </c>
      <c r="FB117">
        <v>41.375</v>
      </c>
      <c r="FC117">
        <v>40.89935714285713</v>
      </c>
      <c r="FD117">
        <v>40.53985714285714</v>
      </c>
      <c r="FE117">
        <v>41.94149999999998</v>
      </c>
      <c r="FF117">
        <v>1955.087857142857</v>
      </c>
      <c r="FG117">
        <v>39.91</v>
      </c>
      <c r="FH117">
        <v>0</v>
      </c>
      <c r="FI117">
        <v>1759249489</v>
      </c>
      <c r="FJ117">
        <v>0</v>
      </c>
      <c r="FK117">
        <v>829.95236</v>
      </c>
      <c r="FL117">
        <v>-3.859923063605815</v>
      </c>
      <c r="FM117">
        <v>-77.53846157969528</v>
      </c>
      <c r="FN117">
        <v>16825.5</v>
      </c>
      <c r="FO117">
        <v>15</v>
      </c>
      <c r="FP117">
        <v>0</v>
      </c>
      <c r="FQ117" t="s">
        <v>439</v>
      </c>
      <c r="FR117">
        <v>1747148579.5</v>
      </c>
      <c r="FS117">
        <v>1747148584.5</v>
      </c>
      <c r="FT117">
        <v>0</v>
      </c>
      <c r="FU117">
        <v>0.162</v>
      </c>
      <c r="FV117">
        <v>-0.001</v>
      </c>
      <c r="FW117">
        <v>0.139</v>
      </c>
      <c r="FX117">
        <v>0.058</v>
      </c>
      <c r="FY117">
        <v>420</v>
      </c>
      <c r="FZ117">
        <v>16</v>
      </c>
      <c r="GA117">
        <v>0.19</v>
      </c>
      <c r="GB117">
        <v>0.02</v>
      </c>
      <c r="GC117">
        <v>-7.310170225</v>
      </c>
      <c r="GD117">
        <v>77.41341195872425</v>
      </c>
      <c r="GE117">
        <v>7.534047268322944</v>
      </c>
      <c r="GF117">
        <v>0</v>
      </c>
      <c r="GG117">
        <v>830.0279117647059</v>
      </c>
      <c r="GH117">
        <v>-0.7245378110600337</v>
      </c>
      <c r="GI117">
        <v>0.2934532097834012</v>
      </c>
      <c r="GJ117">
        <v>1</v>
      </c>
      <c r="GK117">
        <v>4.28883975</v>
      </c>
      <c r="GL117">
        <v>0.004096547842399683</v>
      </c>
      <c r="GM117">
        <v>0.002104805795673304</v>
      </c>
      <c r="GN117">
        <v>1</v>
      </c>
      <c r="GO117">
        <v>2</v>
      </c>
      <c r="GP117">
        <v>3</v>
      </c>
      <c r="GQ117" t="s">
        <v>446</v>
      </c>
      <c r="GR117">
        <v>3.12856</v>
      </c>
      <c r="GS117">
        <v>2.72795</v>
      </c>
      <c r="GT117">
        <v>0.0794091</v>
      </c>
      <c r="GU117">
        <v>0.0790993</v>
      </c>
      <c r="GV117">
        <v>0.104135</v>
      </c>
      <c r="GW117">
        <v>0.09054909999999999</v>
      </c>
      <c r="GX117">
        <v>27631.7</v>
      </c>
      <c r="GY117">
        <v>26821.3</v>
      </c>
      <c r="GZ117">
        <v>30554.9</v>
      </c>
      <c r="HA117">
        <v>29377.7</v>
      </c>
      <c r="HB117">
        <v>37768.7</v>
      </c>
      <c r="HC117">
        <v>35147.4</v>
      </c>
      <c r="HD117">
        <v>46735.1</v>
      </c>
      <c r="HE117">
        <v>43645.7</v>
      </c>
      <c r="HF117">
        <v>1.83123</v>
      </c>
      <c r="HG117">
        <v>1.83725</v>
      </c>
      <c r="HH117">
        <v>0.130739</v>
      </c>
      <c r="HI117">
        <v>0</v>
      </c>
      <c r="HJ117">
        <v>27.8447</v>
      </c>
      <c r="HK117">
        <v>999.9</v>
      </c>
      <c r="HL117">
        <v>50.5</v>
      </c>
      <c r="HM117">
        <v>31</v>
      </c>
      <c r="HN117">
        <v>25.0604</v>
      </c>
      <c r="HO117">
        <v>63.283</v>
      </c>
      <c r="HP117">
        <v>17.7564</v>
      </c>
      <c r="HQ117">
        <v>1</v>
      </c>
      <c r="HR117">
        <v>0.111092</v>
      </c>
      <c r="HS117">
        <v>-0.278932</v>
      </c>
      <c r="HT117">
        <v>20.2018</v>
      </c>
      <c r="HU117">
        <v>5.22777</v>
      </c>
      <c r="HV117">
        <v>11.974</v>
      </c>
      <c r="HW117">
        <v>4.96985</v>
      </c>
      <c r="HX117">
        <v>3.28965</v>
      </c>
      <c r="HY117">
        <v>9999</v>
      </c>
      <c r="HZ117">
        <v>9999</v>
      </c>
      <c r="IA117">
        <v>9999</v>
      </c>
      <c r="IB117">
        <v>18.2</v>
      </c>
      <c r="IC117">
        <v>4.97291</v>
      </c>
      <c r="ID117">
        <v>1.87721</v>
      </c>
      <c r="IE117">
        <v>1.8753</v>
      </c>
      <c r="IF117">
        <v>1.87806</v>
      </c>
      <c r="IG117">
        <v>1.87485</v>
      </c>
      <c r="IH117">
        <v>1.8784</v>
      </c>
      <c r="II117">
        <v>1.87548</v>
      </c>
      <c r="IJ117">
        <v>1.87668</v>
      </c>
      <c r="IK117">
        <v>0</v>
      </c>
      <c r="IL117">
        <v>0</v>
      </c>
      <c r="IM117">
        <v>0</v>
      </c>
      <c r="IN117">
        <v>0</v>
      </c>
      <c r="IO117" t="s">
        <v>441</v>
      </c>
      <c r="IP117" t="s">
        <v>442</v>
      </c>
      <c r="IQ117" t="s">
        <v>443</v>
      </c>
      <c r="IR117" t="s">
        <v>443</v>
      </c>
      <c r="IS117" t="s">
        <v>443</v>
      </c>
      <c r="IT117" t="s">
        <v>443</v>
      </c>
      <c r="IU117">
        <v>0</v>
      </c>
      <c r="IV117">
        <v>100</v>
      </c>
      <c r="IW117">
        <v>100</v>
      </c>
      <c r="IX117">
        <v>0.312</v>
      </c>
      <c r="IY117">
        <v>0.2194</v>
      </c>
      <c r="IZ117">
        <v>-0.1222274518627452</v>
      </c>
      <c r="JA117">
        <v>0.001328938755811441</v>
      </c>
      <c r="JB117">
        <v>-5.633165956792918E-07</v>
      </c>
      <c r="JC117">
        <v>2.510553891376428E-10</v>
      </c>
      <c r="JD117">
        <v>-0.04678033270444259</v>
      </c>
      <c r="JE117">
        <v>-0.0009625096320519332</v>
      </c>
      <c r="JF117">
        <v>0.0006953178313022573</v>
      </c>
      <c r="JG117">
        <v>-5.973937232829655E-06</v>
      </c>
      <c r="JH117">
        <v>1</v>
      </c>
      <c r="JI117">
        <v>2112</v>
      </c>
      <c r="JJ117">
        <v>1</v>
      </c>
      <c r="JK117">
        <v>26</v>
      </c>
      <c r="JL117">
        <v>201681.6</v>
      </c>
      <c r="JM117">
        <v>201681.5</v>
      </c>
      <c r="JN117">
        <v>0.968018</v>
      </c>
      <c r="JO117">
        <v>2.54028</v>
      </c>
      <c r="JP117">
        <v>1.39893</v>
      </c>
      <c r="JQ117">
        <v>2.32422</v>
      </c>
      <c r="JR117">
        <v>1.44897</v>
      </c>
      <c r="JS117">
        <v>2.58911</v>
      </c>
      <c r="JT117">
        <v>36.6233</v>
      </c>
      <c r="JU117">
        <v>23.9912</v>
      </c>
      <c r="JV117">
        <v>18</v>
      </c>
      <c r="JW117">
        <v>479.488</v>
      </c>
      <c r="JX117">
        <v>453.048</v>
      </c>
      <c r="JY117">
        <v>28.023</v>
      </c>
      <c r="JZ117">
        <v>28.6242</v>
      </c>
      <c r="KA117">
        <v>30</v>
      </c>
      <c r="KB117">
        <v>28.3376</v>
      </c>
      <c r="KC117">
        <v>28.4067</v>
      </c>
      <c r="KD117">
        <v>19.4246</v>
      </c>
      <c r="KE117">
        <v>31.3653</v>
      </c>
      <c r="KF117">
        <v>26.5399</v>
      </c>
      <c r="KG117">
        <v>28.025</v>
      </c>
      <c r="KH117">
        <v>346.475</v>
      </c>
      <c r="KI117">
        <v>18.6</v>
      </c>
      <c r="KJ117">
        <v>101.004</v>
      </c>
      <c r="KK117">
        <v>100.4</v>
      </c>
    </row>
    <row r="118" spans="1:297">
      <c r="A118">
        <v>102</v>
      </c>
      <c r="B118">
        <v>1759249480.1</v>
      </c>
      <c r="C118">
        <v>2664.5</v>
      </c>
      <c r="D118" t="s">
        <v>648</v>
      </c>
      <c r="E118" t="s">
        <v>649</v>
      </c>
      <c r="F118">
        <v>5</v>
      </c>
      <c r="G118" t="s">
        <v>639</v>
      </c>
      <c r="H118" t="s">
        <v>436</v>
      </c>
      <c r="I118">
        <v>1759249472.6</v>
      </c>
      <c r="J118">
        <f>(K118)/1000</f>
        <v>0</v>
      </c>
      <c r="K118">
        <f>IF(DP118, AN118, AH118)</f>
        <v>0</v>
      </c>
      <c r="L118">
        <f>IF(DP118, AI118, AG118)</f>
        <v>0</v>
      </c>
      <c r="M118">
        <f>DR118 - IF(AU118&gt;1, L118*DL118*100.0/(AW118), 0)</f>
        <v>0</v>
      </c>
      <c r="N118">
        <f>((T118-J118/2)*M118-L118)/(T118+J118/2)</f>
        <v>0</v>
      </c>
      <c r="O118">
        <f>N118*(DY118+DZ118)/1000.0</f>
        <v>0</v>
      </c>
      <c r="P118">
        <f>(DR118 - IF(AU118&gt;1, L118*DL118*100.0/(AW118), 0))*(DY118+DZ118)/1000.0</f>
        <v>0</v>
      </c>
      <c r="Q118">
        <f>2.0/((1/S118-1/R118)+SIGN(S118)*SQRT((1/S118-1/R118)*(1/S118-1/R118) + 4*DM118/((DM118+1)*(DM118+1))*(2*1/S118*1/R118-1/R118*1/R118)))</f>
        <v>0</v>
      </c>
      <c r="R118">
        <f>IF(LEFT(DN118,1)&lt;&gt;"0",IF(LEFT(DN118,1)="1",3.0,DO118),$D$5+$E$5*(EF118*DY118/($K$5*1000))+$F$5*(EF118*DY118/($K$5*1000))*MAX(MIN(DL118,$J$5),$I$5)*MAX(MIN(DL118,$J$5),$I$5)+$G$5*MAX(MIN(DL118,$J$5),$I$5)*(EF118*DY118/($K$5*1000))+$H$5*(EF118*DY118/($K$5*1000))*(EF118*DY118/($K$5*1000)))</f>
        <v>0</v>
      </c>
      <c r="S118">
        <f>J118*(1000-(1000*0.61365*exp(17.502*W118/(240.97+W118))/(DY118+DZ118)+DT118)/2)/(1000*0.61365*exp(17.502*W118/(240.97+W118))/(DY118+DZ118)-DT118)</f>
        <v>0</v>
      </c>
      <c r="T118">
        <f>1/((DM118+1)/(Q118/1.6)+1/(R118/1.37)) + DM118/((DM118+1)/(Q118/1.6) + DM118/(R118/1.37))</f>
        <v>0</v>
      </c>
      <c r="U118">
        <f>(DH118*DK118)</f>
        <v>0</v>
      </c>
      <c r="V118">
        <f>(EA118+(U118+2*0.95*5.67E-8*(((EA118+$B$7)+273)^4-(EA118+273)^4)-44100*J118)/(1.84*29.3*R118+8*0.95*5.67E-8*(EA118+273)^3))</f>
        <v>0</v>
      </c>
      <c r="W118">
        <f>($C$7*EB118+$D$7*EC118+$E$7*V118)</f>
        <v>0</v>
      </c>
      <c r="X118">
        <f>0.61365*exp(17.502*W118/(240.97+W118))</f>
        <v>0</v>
      </c>
      <c r="Y118">
        <f>(Z118/AA118*100)</f>
        <v>0</v>
      </c>
      <c r="Z118">
        <f>DT118*(DY118+DZ118)/1000</f>
        <v>0</v>
      </c>
      <c r="AA118">
        <f>0.61365*exp(17.502*EA118/(240.97+EA118))</f>
        <v>0</v>
      </c>
      <c r="AB118">
        <f>(X118-DT118*(DY118+DZ118)/1000)</f>
        <v>0</v>
      </c>
      <c r="AC118">
        <f>(-J118*44100)</f>
        <v>0</v>
      </c>
      <c r="AD118">
        <f>2*29.3*R118*0.92*(EA118-W118)</f>
        <v>0</v>
      </c>
      <c r="AE118">
        <f>2*0.95*5.67E-8*(((EA118+$B$7)+273)^4-(W118+273)^4)</f>
        <v>0</v>
      </c>
      <c r="AF118">
        <f>U118+AE118+AC118+AD118</f>
        <v>0</v>
      </c>
      <c r="AG118">
        <f>DX118*AU118*(DS118-DR118*(1000-AU118*DU118)/(1000-AU118*DT118))/(100*DL118)</f>
        <v>0</v>
      </c>
      <c r="AH118">
        <f>1000*DX118*AU118*(DT118-DU118)/(100*DL118*(1000-AU118*DT118))</f>
        <v>0</v>
      </c>
      <c r="AI118">
        <f>(AJ118 - AK118 - DY118*1E3/(8.314*(EA118+273.15)) * AM118/DX118 * AL118) * DX118/(100*DL118) * (1000 - DU118)/1000</f>
        <v>0</v>
      </c>
      <c r="AJ118">
        <v>373.4138230940461</v>
      </c>
      <c r="AK118">
        <v>372.8452424242425</v>
      </c>
      <c r="AL118">
        <v>-2.949827209280528</v>
      </c>
      <c r="AM118">
        <v>65.4967932541347</v>
      </c>
      <c r="AN118">
        <f>(AP118 - AO118 + DY118*1E3/(8.314*(EA118+273.15)) * AR118/DX118 * AQ118) * DX118/(100*DL118) * 1000/(1000 - AP118)</f>
        <v>0</v>
      </c>
      <c r="AO118">
        <v>18.60452054234358</v>
      </c>
      <c r="AP118">
        <v>22.89415818181817</v>
      </c>
      <c r="AQ118">
        <v>-0.0001107856234499725</v>
      </c>
      <c r="AR118">
        <v>120.790661753282</v>
      </c>
      <c r="AS118">
        <v>2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MAX(0,($B$13+$C$13*EF118)/(1+$D$13*EF118)*DY118/(EA118+273)*$E$13)</f>
        <v>0</v>
      </c>
      <c r="AX118" t="s">
        <v>437</v>
      </c>
      <c r="AY118" t="s">
        <v>437</v>
      </c>
      <c r="AZ118">
        <v>0</v>
      </c>
      <c r="BA118">
        <v>0</v>
      </c>
      <c r="BB118">
        <f>1-AZ118/BA118</f>
        <v>0</v>
      </c>
      <c r="BC118">
        <v>0</v>
      </c>
      <c r="BD118" t="s">
        <v>437</v>
      </c>
      <c r="BE118" t="s">
        <v>437</v>
      </c>
      <c r="BF118">
        <v>0</v>
      </c>
      <c r="BG118">
        <v>0</v>
      </c>
      <c r="BH118">
        <f>1-BF118/BG118</f>
        <v>0</v>
      </c>
      <c r="BI118">
        <v>0.5</v>
      </c>
      <c r="BJ118">
        <f>DI118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437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DH118">
        <f>$B$11*EG118+$C$11*EH118+$F$11*ES118*(1-EV118)</f>
        <v>0</v>
      </c>
      <c r="DI118">
        <f>DH118*DJ118</f>
        <v>0</v>
      </c>
      <c r="DJ118">
        <f>($B$11*$D$9+$C$11*$D$9+$F$11*((FF118+EX118)/MAX(FF118+EX118+FG118, 0.1)*$I$9+FG118/MAX(FF118+EX118+FG118, 0.1)*$J$9))/($B$11+$C$11+$F$11)</f>
        <v>0</v>
      </c>
      <c r="DK118">
        <f>($B$11*$K$9+$C$11*$K$9+$F$11*((FF118+EX118)/MAX(FF118+EX118+FG118, 0.1)*$P$9+FG118/MAX(FF118+EX118+FG118, 0.1)*$Q$9))/($B$11+$C$11+$F$11)</f>
        <v>0</v>
      </c>
      <c r="DL118">
        <v>4.38</v>
      </c>
      <c r="DM118">
        <v>0.5</v>
      </c>
      <c r="DN118" t="s">
        <v>438</v>
      </c>
      <c r="DO118">
        <v>2</v>
      </c>
      <c r="DP118" t="b">
        <v>1</v>
      </c>
      <c r="DQ118">
        <v>1759249472.6</v>
      </c>
      <c r="DR118">
        <v>382.9516666666667</v>
      </c>
      <c r="DS118">
        <v>380.858037037037</v>
      </c>
      <c r="DT118">
        <v>22.90502592592593</v>
      </c>
      <c r="DU118">
        <v>18.61475185185185</v>
      </c>
      <c r="DV118">
        <v>382.6338518518519</v>
      </c>
      <c r="DW118">
        <v>22.68556296296296</v>
      </c>
      <c r="DX118">
        <v>500.0032962962963</v>
      </c>
      <c r="DY118">
        <v>90.91914444444444</v>
      </c>
      <c r="DZ118">
        <v>0.05070428888888889</v>
      </c>
      <c r="EA118">
        <v>29.62800740740741</v>
      </c>
      <c r="EB118">
        <v>29.99911851851852</v>
      </c>
      <c r="EC118">
        <v>999.9000000000001</v>
      </c>
      <c r="ED118">
        <v>0</v>
      </c>
      <c r="EE118">
        <v>0</v>
      </c>
      <c r="EF118">
        <v>10003.52</v>
      </c>
      <c r="EG118">
        <v>0</v>
      </c>
      <c r="EH118">
        <v>11.6948</v>
      </c>
      <c r="EI118">
        <v>2.093585111111111</v>
      </c>
      <c r="EJ118">
        <v>391.9288518518518</v>
      </c>
      <c r="EK118">
        <v>388.0822592592592</v>
      </c>
      <c r="EL118">
        <v>4.290274074074075</v>
      </c>
      <c r="EM118">
        <v>380.858037037037</v>
      </c>
      <c r="EN118">
        <v>18.61475185185185</v>
      </c>
      <c r="EO118">
        <v>2.082506296296296</v>
      </c>
      <c r="EP118">
        <v>1.692438148148148</v>
      </c>
      <c r="EQ118">
        <v>18.0859962962963</v>
      </c>
      <c r="ER118">
        <v>14.82724444444444</v>
      </c>
      <c r="ES118">
        <v>1999.991851851852</v>
      </c>
      <c r="ET118">
        <v>0.9799945555555558</v>
      </c>
      <c r="EU118">
        <v>0.02000554444444445</v>
      </c>
      <c r="EV118">
        <v>0</v>
      </c>
      <c r="EW118">
        <v>829.2561851851852</v>
      </c>
      <c r="EX118">
        <v>5.000560000000001</v>
      </c>
      <c r="EY118">
        <v>16810.92962962963</v>
      </c>
      <c r="EZ118">
        <v>17294.77037037037</v>
      </c>
      <c r="FA118">
        <v>41.25</v>
      </c>
      <c r="FB118">
        <v>41.375</v>
      </c>
      <c r="FC118">
        <v>40.91633333333333</v>
      </c>
      <c r="FD118">
        <v>40.55281481481481</v>
      </c>
      <c r="FE118">
        <v>41.95333333333333</v>
      </c>
      <c r="FF118">
        <v>1955.081851851852</v>
      </c>
      <c r="FG118">
        <v>39.91</v>
      </c>
      <c r="FH118">
        <v>0</v>
      </c>
      <c r="FI118">
        <v>1759249493.8</v>
      </c>
      <c r="FJ118">
        <v>0</v>
      </c>
      <c r="FK118">
        <v>829.2532799999999</v>
      </c>
      <c r="FL118">
        <v>-12.76084616015514</v>
      </c>
      <c r="FM118">
        <v>-268.0076928713586</v>
      </c>
      <c r="FN118">
        <v>16811.108</v>
      </c>
      <c r="FO118">
        <v>15</v>
      </c>
      <c r="FP118">
        <v>0</v>
      </c>
      <c r="FQ118" t="s">
        <v>439</v>
      </c>
      <c r="FR118">
        <v>1747148579.5</v>
      </c>
      <c r="FS118">
        <v>1747148584.5</v>
      </c>
      <c r="FT118">
        <v>0</v>
      </c>
      <c r="FU118">
        <v>0.162</v>
      </c>
      <c r="FV118">
        <v>-0.001</v>
      </c>
      <c r="FW118">
        <v>0.139</v>
      </c>
      <c r="FX118">
        <v>0.058</v>
      </c>
      <c r="FY118">
        <v>420</v>
      </c>
      <c r="FZ118">
        <v>16</v>
      </c>
      <c r="GA118">
        <v>0.19</v>
      </c>
      <c r="GB118">
        <v>0.02</v>
      </c>
      <c r="GC118">
        <v>-1.800222725</v>
      </c>
      <c r="GD118">
        <v>66.88581083302067</v>
      </c>
      <c r="GE118">
        <v>6.6089458653729</v>
      </c>
      <c r="GF118">
        <v>0</v>
      </c>
      <c r="GG118">
        <v>829.589705882353</v>
      </c>
      <c r="GH118">
        <v>-7.076088615424212</v>
      </c>
      <c r="GI118">
        <v>0.8454336697609082</v>
      </c>
      <c r="GJ118">
        <v>0</v>
      </c>
      <c r="GK118">
        <v>4.28991725</v>
      </c>
      <c r="GL118">
        <v>0.01510637898686065</v>
      </c>
      <c r="GM118">
        <v>0.002634012136931001</v>
      </c>
      <c r="GN118">
        <v>1</v>
      </c>
      <c r="GO118">
        <v>1</v>
      </c>
      <c r="GP118">
        <v>3</v>
      </c>
      <c r="GQ118" t="s">
        <v>463</v>
      </c>
      <c r="GR118">
        <v>3.12813</v>
      </c>
      <c r="GS118">
        <v>2.72894</v>
      </c>
      <c r="GT118">
        <v>0.0770468</v>
      </c>
      <c r="GU118">
        <v>0.0763389</v>
      </c>
      <c r="GV118">
        <v>0.104113</v>
      </c>
      <c r="GW118">
        <v>0.090531</v>
      </c>
      <c r="GX118">
        <v>27702</v>
      </c>
      <c r="GY118">
        <v>26901.4</v>
      </c>
      <c r="GZ118">
        <v>30554.2</v>
      </c>
      <c r="HA118">
        <v>29377.5</v>
      </c>
      <c r="HB118">
        <v>37769</v>
      </c>
      <c r="HC118">
        <v>35147.6</v>
      </c>
      <c r="HD118">
        <v>46734.4</v>
      </c>
      <c r="HE118">
        <v>43645.3</v>
      </c>
      <c r="HF118">
        <v>1.8307</v>
      </c>
      <c r="HG118">
        <v>1.8377</v>
      </c>
      <c r="HH118">
        <v>0.131316</v>
      </c>
      <c r="HI118">
        <v>0</v>
      </c>
      <c r="HJ118">
        <v>27.8471</v>
      </c>
      <c r="HK118">
        <v>999.9</v>
      </c>
      <c r="HL118">
        <v>50.5</v>
      </c>
      <c r="HM118">
        <v>31</v>
      </c>
      <c r="HN118">
        <v>25.0561</v>
      </c>
      <c r="HO118">
        <v>62.933</v>
      </c>
      <c r="HP118">
        <v>17.7885</v>
      </c>
      <c r="HQ118">
        <v>1</v>
      </c>
      <c r="HR118">
        <v>0.111019</v>
      </c>
      <c r="HS118">
        <v>-0.476364</v>
      </c>
      <c r="HT118">
        <v>20.2012</v>
      </c>
      <c r="HU118">
        <v>5.22822</v>
      </c>
      <c r="HV118">
        <v>11.974</v>
      </c>
      <c r="HW118">
        <v>4.96985</v>
      </c>
      <c r="HX118">
        <v>3.2897</v>
      </c>
      <c r="HY118">
        <v>9999</v>
      </c>
      <c r="HZ118">
        <v>9999</v>
      </c>
      <c r="IA118">
        <v>9999</v>
      </c>
      <c r="IB118">
        <v>18.2</v>
      </c>
      <c r="IC118">
        <v>4.97289</v>
      </c>
      <c r="ID118">
        <v>1.87717</v>
      </c>
      <c r="IE118">
        <v>1.87528</v>
      </c>
      <c r="IF118">
        <v>1.87805</v>
      </c>
      <c r="IG118">
        <v>1.87481</v>
      </c>
      <c r="IH118">
        <v>1.87838</v>
      </c>
      <c r="II118">
        <v>1.87547</v>
      </c>
      <c r="IJ118">
        <v>1.87668</v>
      </c>
      <c r="IK118">
        <v>0</v>
      </c>
      <c r="IL118">
        <v>0</v>
      </c>
      <c r="IM118">
        <v>0</v>
      </c>
      <c r="IN118">
        <v>0</v>
      </c>
      <c r="IO118" t="s">
        <v>441</v>
      </c>
      <c r="IP118" t="s">
        <v>442</v>
      </c>
      <c r="IQ118" t="s">
        <v>443</v>
      </c>
      <c r="IR118" t="s">
        <v>443</v>
      </c>
      <c r="IS118" t="s">
        <v>443</v>
      </c>
      <c r="IT118" t="s">
        <v>443</v>
      </c>
      <c r="IU118">
        <v>0</v>
      </c>
      <c r="IV118">
        <v>100</v>
      </c>
      <c r="IW118">
        <v>100</v>
      </c>
      <c r="IX118">
        <v>0.298</v>
      </c>
      <c r="IY118">
        <v>0.2193</v>
      </c>
      <c r="IZ118">
        <v>-0.1222274518627452</v>
      </c>
      <c r="JA118">
        <v>0.001328938755811441</v>
      </c>
      <c r="JB118">
        <v>-5.633165956792918E-07</v>
      </c>
      <c r="JC118">
        <v>2.510553891376428E-10</v>
      </c>
      <c r="JD118">
        <v>-0.04678033270444259</v>
      </c>
      <c r="JE118">
        <v>-0.0009625096320519332</v>
      </c>
      <c r="JF118">
        <v>0.0006953178313022573</v>
      </c>
      <c r="JG118">
        <v>-5.973937232829655E-06</v>
      </c>
      <c r="JH118">
        <v>1</v>
      </c>
      <c r="JI118">
        <v>2112</v>
      </c>
      <c r="JJ118">
        <v>1</v>
      </c>
      <c r="JK118">
        <v>26</v>
      </c>
      <c r="JL118">
        <v>201681.7</v>
      </c>
      <c r="JM118">
        <v>201681.6</v>
      </c>
      <c r="JN118">
        <v>0.931396</v>
      </c>
      <c r="JO118">
        <v>2.54028</v>
      </c>
      <c r="JP118">
        <v>1.39893</v>
      </c>
      <c r="JQ118">
        <v>2.323</v>
      </c>
      <c r="JR118">
        <v>1.44897</v>
      </c>
      <c r="JS118">
        <v>2.59399</v>
      </c>
      <c r="JT118">
        <v>36.5996</v>
      </c>
      <c r="JU118">
        <v>23.9999</v>
      </c>
      <c r="JV118">
        <v>18</v>
      </c>
      <c r="JW118">
        <v>479.201</v>
      </c>
      <c r="JX118">
        <v>453.333</v>
      </c>
      <c r="JY118">
        <v>28.0214</v>
      </c>
      <c r="JZ118">
        <v>28.6266</v>
      </c>
      <c r="KA118">
        <v>30.0001</v>
      </c>
      <c r="KB118">
        <v>28.3376</v>
      </c>
      <c r="KC118">
        <v>28.4067</v>
      </c>
      <c r="KD118">
        <v>18.677</v>
      </c>
      <c r="KE118">
        <v>31.3653</v>
      </c>
      <c r="KF118">
        <v>26.5399</v>
      </c>
      <c r="KG118">
        <v>28.0887</v>
      </c>
      <c r="KH118">
        <v>333.113</v>
      </c>
      <c r="KI118">
        <v>18.6001</v>
      </c>
      <c r="KJ118">
        <v>101.002</v>
      </c>
      <c r="KK118">
        <v>100.399</v>
      </c>
    </row>
    <row r="119" spans="1:297">
      <c r="A119">
        <v>103</v>
      </c>
      <c r="B119">
        <v>1759249485.1</v>
      </c>
      <c r="C119">
        <v>2669.5</v>
      </c>
      <c r="D119" t="s">
        <v>650</v>
      </c>
      <c r="E119" t="s">
        <v>651</v>
      </c>
      <c r="F119">
        <v>5</v>
      </c>
      <c r="G119" t="s">
        <v>639</v>
      </c>
      <c r="H119" t="s">
        <v>436</v>
      </c>
      <c r="I119">
        <v>1759249477.314285</v>
      </c>
      <c r="J119">
        <f>(K119)/1000</f>
        <v>0</v>
      </c>
      <c r="K119">
        <f>IF(DP119, AN119, AH119)</f>
        <v>0</v>
      </c>
      <c r="L119">
        <f>IF(DP119, AI119, AG119)</f>
        <v>0</v>
      </c>
      <c r="M119">
        <f>DR119 - IF(AU119&gt;1, L119*DL119*100.0/(AW119), 0)</f>
        <v>0</v>
      </c>
      <c r="N119">
        <f>((T119-J119/2)*M119-L119)/(T119+J119/2)</f>
        <v>0</v>
      </c>
      <c r="O119">
        <f>N119*(DY119+DZ119)/1000.0</f>
        <v>0</v>
      </c>
      <c r="P119">
        <f>(DR119 - IF(AU119&gt;1, L119*DL119*100.0/(AW119), 0))*(DY119+DZ119)/1000.0</f>
        <v>0</v>
      </c>
      <c r="Q119">
        <f>2.0/((1/S119-1/R119)+SIGN(S119)*SQRT((1/S119-1/R119)*(1/S119-1/R119) + 4*DM119/((DM119+1)*(DM119+1))*(2*1/S119*1/R119-1/R119*1/R119)))</f>
        <v>0</v>
      </c>
      <c r="R119">
        <f>IF(LEFT(DN119,1)&lt;&gt;"0",IF(LEFT(DN119,1)="1",3.0,DO119),$D$5+$E$5*(EF119*DY119/($K$5*1000))+$F$5*(EF119*DY119/($K$5*1000))*MAX(MIN(DL119,$J$5),$I$5)*MAX(MIN(DL119,$J$5),$I$5)+$G$5*MAX(MIN(DL119,$J$5),$I$5)*(EF119*DY119/($K$5*1000))+$H$5*(EF119*DY119/($K$5*1000))*(EF119*DY119/($K$5*1000)))</f>
        <v>0</v>
      </c>
      <c r="S119">
        <f>J119*(1000-(1000*0.61365*exp(17.502*W119/(240.97+W119))/(DY119+DZ119)+DT119)/2)/(1000*0.61365*exp(17.502*W119/(240.97+W119))/(DY119+DZ119)-DT119)</f>
        <v>0</v>
      </c>
      <c r="T119">
        <f>1/((DM119+1)/(Q119/1.6)+1/(R119/1.37)) + DM119/((DM119+1)/(Q119/1.6) + DM119/(R119/1.37))</f>
        <v>0</v>
      </c>
      <c r="U119">
        <f>(DH119*DK119)</f>
        <v>0</v>
      </c>
      <c r="V119">
        <f>(EA119+(U119+2*0.95*5.67E-8*(((EA119+$B$7)+273)^4-(EA119+273)^4)-44100*J119)/(1.84*29.3*R119+8*0.95*5.67E-8*(EA119+273)^3))</f>
        <v>0</v>
      </c>
      <c r="W119">
        <f>($C$7*EB119+$D$7*EC119+$E$7*V119)</f>
        <v>0</v>
      </c>
      <c r="X119">
        <f>0.61365*exp(17.502*W119/(240.97+W119))</f>
        <v>0</v>
      </c>
      <c r="Y119">
        <f>(Z119/AA119*100)</f>
        <v>0</v>
      </c>
      <c r="Z119">
        <f>DT119*(DY119+DZ119)/1000</f>
        <v>0</v>
      </c>
      <c r="AA119">
        <f>0.61365*exp(17.502*EA119/(240.97+EA119))</f>
        <v>0</v>
      </c>
      <c r="AB119">
        <f>(X119-DT119*(DY119+DZ119)/1000)</f>
        <v>0</v>
      </c>
      <c r="AC119">
        <f>(-J119*44100)</f>
        <v>0</v>
      </c>
      <c r="AD119">
        <f>2*29.3*R119*0.92*(EA119-W119)</f>
        <v>0</v>
      </c>
      <c r="AE119">
        <f>2*0.95*5.67E-8*(((EA119+$B$7)+273)^4-(W119+273)^4)</f>
        <v>0</v>
      </c>
      <c r="AF119">
        <f>U119+AE119+AC119+AD119</f>
        <v>0</v>
      </c>
      <c r="AG119">
        <f>DX119*AU119*(DS119-DR119*(1000-AU119*DU119)/(1000-AU119*DT119))/(100*DL119)</f>
        <v>0</v>
      </c>
      <c r="AH119">
        <f>1000*DX119*AU119*(DT119-DU119)/(100*DL119*(1000-AU119*DT119))</f>
        <v>0</v>
      </c>
      <c r="AI119">
        <f>(AJ119 - AK119 - DY119*1E3/(8.314*(EA119+273.15)) * AM119/DX119 * AL119) * DX119/(100*DL119) * (1000 - DU119)/1000</f>
        <v>0</v>
      </c>
      <c r="AJ119">
        <v>356.5527228099075</v>
      </c>
      <c r="AK119">
        <v>357.3055272727272</v>
      </c>
      <c r="AL119">
        <v>-3.119292191396141</v>
      </c>
      <c r="AM119">
        <v>65.4967932541347</v>
      </c>
      <c r="AN119">
        <f>(AP119 - AO119 + DY119*1E3/(8.314*(EA119+273.15)) * AR119/DX119 * AQ119) * DX119/(100*DL119) * 1000/(1000 - AP119)</f>
        <v>0</v>
      </c>
      <c r="AO119">
        <v>18.59983531315706</v>
      </c>
      <c r="AP119">
        <v>22.89334000000001</v>
      </c>
      <c r="AQ119">
        <v>5.366785393699453E-06</v>
      </c>
      <c r="AR119">
        <v>120.790661753282</v>
      </c>
      <c r="AS119">
        <v>2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MAX(0,($B$13+$C$13*EF119)/(1+$D$13*EF119)*DY119/(EA119+273)*$E$13)</f>
        <v>0</v>
      </c>
      <c r="AX119" t="s">
        <v>437</v>
      </c>
      <c r="AY119" t="s">
        <v>437</v>
      </c>
      <c r="AZ119">
        <v>0</v>
      </c>
      <c r="BA119">
        <v>0</v>
      </c>
      <c r="BB119">
        <f>1-AZ119/BA119</f>
        <v>0</v>
      </c>
      <c r="BC119">
        <v>0</v>
      </c>
      <c r="BD119" t="s">
        <v>437</v>
      </c>
      <c r="BE119" t="s">
        <v>437</v>
      </c>
      <c r="BF119">
        <v>0</v>
      </c>
      <c r="BG119">
        <v>0</v>
      </c>
      <c r="BH119">
        <f>1-BF119/BG119</f>
        <v>0</v>
      </c>
      <c r="BI119">
        <v>0.5</v>
      </c>
      <c r="BJ119">
        <f>DI119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437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DH119">
        <f>$B$11*EG119+$C$11*EH119+$F$11*ES119*(1-EV119)</f>
        <v>0</v>
      </c>
      <c r="DI119">
        <f>DH119*DJ119</f>
        <v>0</v>
      </c>
      <c r="DJ119">
        <f>($B$11*$D$9+$C$11*$D$9+$F$11*((FF119+EX119)/MAX(FF119+EX119+FG119, 0.1)*$I$9+FG119/MAX(FF119+EX119+FG119, 0.1)*$J$9))/($B$11+$C$11+$F$11)</f>
        <v>0</v>
      </c>
      <c r="DK119">
        <f>($B$11*$K$9+$C$11*$K$9+$F$11*((FF119+EX119)/MAX(FF119+EX119+FG119, 0.1)*$P$9+FG119/MAX(FF119+EX119+FG119, 0.1)*$Q$9))/($B$11+$C$11+$F$11)</f>
        <v>0</v>
      </c>
      <c r="DL119">
        <v>4.38</v>
      </c>
      <c r="DM119">
        <v>0.5</v>
      </c>
      <c r="DN119" t="s">
        <v>438</v>
      </c>
      <c r="DO119">
        <v>2</v>
      </c>
      <c r="DP119" t="b">
        <v>1</v>
      </c>
      <c r="DQ119">
        <v>1759249477.314285</v>
      </c>
      <c r="DR119">
        <v>370.4746071428572</v>
      </c>
      <c r="DS119">
        <v>365.4175</v>
      </c>
      <c r="DT119">
        <v>22.89981071428571</v>
      </c>
      <c r="DU119">
        <v>18.60755714285714</v>
      </c>
      <c r="DV119">
        <v>370.1694285714286</v>
      </c>
      <c r="DW119">
        <v>22.68044642857143</v>
      </c>
      <c r="DX119">
        <v>499.9828571428571</v>
      </c>
      <c r="DY119">
        <v>90.92045714285715</v>
      </c>
      <c r="DZ119">
        <v>0.05069673571428571</v>
      </c>
      <c r="EA119">
        <v>29.62561071428572</v>
      </c>
      <c r="EB119">
        <v>29.98874285714286</v>
      </c>
      <c r="EC119">
        <v>999.9000000000002</v>
      </c>
      <c r="ED119">
        <v>0</v>
      </c>
      <c r="EE119">
        <v>0</v>
      </c>
      <c r="EF119">
        <v>10006.56571428571</v>
      </c>
      <c r="EG119">
        <v>0</v>
      </c>
      <c r="EH119">
        <v>11.69790357142857</v>
      </c>
      <c r="EI119">
        <v>5.057061821428571</v>
      </c>
      <c r="EJ119">
        <v>379.15725</v>
      </c>
      <c r="EK119">
        <v>372.3460714285715</v>
      </c>
      <c r="EL119">
        <v>4.292259285714286</v>
      </c>
      <c r="EM119">
        <v>365.4175</v>
      </c>
      <c r="EN119">
        <v>18.60755714285714</v>
      </c>
      <c r="EO119">
        <v>2.082061785714286</v>
      </c>
      <c r="EP119">
        <v>1.6918075</v>
      </c>
      <c r="EQ119">
        <v>18.0826</v>
      </c>
      <c r="ER119">
        <v>14.82146428571428</v>
      </c>
      <c r="ES119">
        <v>1999.999285714285</v>
      </c>
      <c r="ET119">
        <v>0.9799946428571431</v>
      </c>
      <c r="EU119">
        <v>0.02000545714285714</v>
      </c>
      <c r="EV119">
        <v>0</v>
      </c>
      <c r="EW119">
        <v>827.8887142857144</v>
      </c>
      <c r="EX119">
        <v>5.000560000000001</v>
      </c>
      <c r="EY119">
        <v>16782</v>
      </c>
      <c r="EZ119">
        <v>17294.83928571429</v>
      </c>
      <c r="FA119">
        <v>41.25</v>
      </c>
      <c r="FB119">
        <v>41.375</v>
      </c>
      <c r="FC119">
        <v>40.92371428571428</v>
      </c>
      <c r="FD119">
        <v>40.55757142857142</v>
      </c>
      <c r="FE119">
        <v>41.96625</v>
      </c>
      <c r="FF119">
        <v>1955.089285714286</v>
      </c>
      <c r="FG119">
        <v>39.91</v>
      </c>
      <c r="FH119">
        <v>0</v>
      </c>
      <c r="FI119">
        <v>1759249499.2</v>
      </c>
      <c r="FJ119">
        <v>0</v>
      </c>
      <c r="FK119">
        <v>827.7206923076924</v>
      </c>
      <c r="FL119">
        <v>-22.90905983365427</v>
      </c>
      <c r="FM119">
        <v>-475.8905987538051</v>
      </c>
      <c r="FN119">
        <v>16779.27692307692</v>
      </c>
      <c r="FO119">
        <v>15</v>
      </c>
      <c r="FP119">
        <v>0</v>
      </c>
      <c r="FQ119" t="s">
        <v>439</v>
      </c>
      <c r="FR119">
        <v>1747148579.5</v>
      </c>
      <c r="FS119">
        <v>1747148584.5</v>
      </c>
      <c r="FT119">
        <v>0</v>
      </c>
      <c r="FU119">
        <v>0.162</v>
      </c>
      <c r="FV119">
        <v>-0.001</v>
      </c>
      <c r="FW119">
        <v>0.139</v>
      </c>
      <c r="FX119">
        <v>0.058</v>
      </c>
      <c r="FY119">
        <v>420</v>
      </c>
      <c r="FZ119">
        <v>16</v>
      </c>
      <c r="GA119">
        <v>0.19</v>
      </c>
      <c r="GB119">
        <v>0.02</v>
      </c>
      <c r="GC119">
        <v>2.962852707317073</v>
      </c>
      <c r="GD119">
        <v>39.9905351707317</v>
      </c>
      <c r="GE119">
        <v>4.104487667666372</v>
      </c>
      <c r="GF119">
        <v>0</v>
      </c>
      <c r="GG119">
        <v>828.466705882353</v>
      </c>
      <c r="GH119">
        <v>-16.88482810877218</v>
      </c>
      <c r="GI119">
        <v>1.745931363272764</v>
      </c>
      <c r="GJ119">
        <v>0</v>
      </c>
      <c r="GK119">
        <v>4.290891707317073</v>
      </c>
      <c r="GL119">
        <v>0.02638745644598927</v>
      </c>
      <c r="GM119">
        <v>0.002978441974802173</v>
      </c>
      <c r="GN119">
        <v>1</v>
      </c>
      <c r="GO119">
        <v>1</v>
      </c>
      <c r="GP119">
        <v>3</v>
      </c>
      <c r="GQ119" t="s">
        <v>463</v>
      </c>
      <c r="GR119">
        <v>3.12833</v>
      </c>
      <c r="GS119">
        <v>2.72864</v>
      </c>
      <c r="GT119">
        <v>0.07449699999999999</v>
      </c>
      <c r="GU119">
        <v>0.0735383</v>
      </c>
      <c r="GV119">
        <v>0.104106</v>
      </c>
      <c r="GW119">
        <v>0.090512</v>
      </c>
      <c r="GX119">
        <v>27778.8</v>
      </c>
      <c r="GY119">
        <v>26983.2</v>
      </c>
      <c r="GZ119">
        <v>30554.5</v>
      </c>
      <c r="HA119">
        <v>29377.8</v>
      </c>
      <c r="HB119">
        <v>37769.7</v>
      </c>
      <c r="HC119">
        <v>35148</v>
      </c>
      <c r="HD119">
        <v>46735.1</v>
      </c>
      <c r="HE119">
        <v>43645.2</v>
      </c>
      <c r="HF119">
        <v>1.83085</v>
      </c>
      <c r="HG119">
        <v>1.83738</v>
      </c>
      <c r="HH119">
        <v>0.131205</v>
      </c>
      <c r="HI119">
        <v>0</v>
      </c>
      <c r="HJ119">
        <v>27.85</v>
      </c>
      <c r="HK119">
        <v>999.9</v>
      </c>
      <c r="HL119">
        <v>50.5</v>
      </c>
      <c r="HM119">
        <v>31</v>
      </c>
      <c r="HN119">
        <v>25.0571</v>
      </c>
      <c r="HO119">
        <v>62.943</v>
      </c>
      <c r="HP119">
        <v>17.8165</v>
      </c>
      <c r="HQ119">
        <v>1</v>
      </c>
      <c r="HR119">
        <v>0.111255</v>
      </c>
      <c r="HS119">
        <v>-0.514611</v>
      </c>
      <c r="HT119">
        <v>20.201</v>
      </c>
      <c r="HU119">
        <v>5.22747</v>
      </c>
      <c r="HV119">
        <v>11.974</v>
      </c>
      <c r="HW119">
        <v>4.9695</v>
      </c>
      <c r="HX119">
        <v>3.28958</v>
      </c>
      <c r="HY119">
        <v>9999</v>
      </c>
      <c r="HZ119">
        <v>9999</v>
      </c>
      <c r="IA119">
        <v>9999</v>
      </c>
      <c r="IB119">
        <v>18.2</v>
      </c>
      <c r="IC119">
        <v>4.9729</v>
      </c>
      <c r="ID119">
        <v>1.87715</v>
      </c>
      <c r="IE119">
        <v>1.87529</v>
      </c>
      <c r="IF119">
        <v>1.87805</v>
      </c>
      <c r="IG119">
        <v>1.87482</v>
      </c>
      <c r="IH119">
        <v>1.87838</v>
      </c>
      <c r="II119">
        <v>1.87547</v>
      </c>
      <c r="IJ119">
        <v>1.87668</v>
      </c>
      <c r="IK119">
        <v>0</v>
      </c>
      <c r="IL119">
        <v>0</v>
      </c>
      <c r="IM119">
        <v>0</v>
      </c>
      <c r="IN119">
        <v>0</v>
      </c>
      <c r="IO119" t="s">
        <v>441</v>
      </c>
      <c r="IP119" t="s">
        <v>442</v>
      </c>
      <c r="IQ119" t="s">
        <v>443</v>
      </c>
      <c r="IR119" t="s">
        <v>443</v>
      </c>
      <c r="IS119" t="s">
        <v>443</v>
      </c>
      <c r="IT119" t="s">
        <v>443</v>
      </c>
      <c r="IU119">
        <v>0</v>
      </c>
      <c r="IV119">
        <v>100</v>
      </c>
      <c r="IW119">
        <v>100</v>
      </c>
      <c r="IX119">
        <v>0.282</v>
      </c>
      <c r="IY119">
        <v>0.2192</v>
      </c>
      <c r="IZ119">
        <v>-0.1222274518627452</v>
      </c>
      <c r="JA119">
        <v>0.001328938755811441</v>
      </c>
      <c r="JB119">
        <v>-5.633165956792918E-07</v>
      </c>
      <c r="JC119">
        <v>2.510553891376428E-10</v>
      </c>
      <c r="JD119">
        <v>-0.04678033270444259</v>
      </c>
      <c r="JE119">
        <v>-0.0009625096320519332</v>
      </c>
      <c r="JF119">
        <v>0.0006953178313022573</v>
      </c>
      <c r="JG119">
        <v>-5.973937232829655E-06</v>
      </c>
      <c r="JH119">
        <v>1</v>
      </c>
      <c r="JI119">
        <v>2112</v>
      </c>
      <c r="JJ119">
        <v>1</v>
      </c>
      <c r="JK119">
        <v>26</v>
      </c>
      <c r="JL119">
        <v>201681.8</v>
      </c>
      <c r="JM119">
        <v>201681.7</v>
      </c>
      <c r="JN119">
        <v>0.898438</v>
      </c>
      <c r="JO119">
        <v>2.55249</v>
      </c>
      <c r="JP119">
        <v>1.39893</v>
      </c>
      <c r="JQ119">
        <v>2.323</v>
      </c>
      <c r="JR119">
        <v>1.44897</v>
      </c>
      <c r="JS119">
        <v>2.51465</v>
      </c>
      <c r="JT119">
        <v>36.5996</v>
      </c>
      <c r="JU119">
        <v>23.9912</v>
      </c>
      <c r="JV119">
        <v>18</v>
      </c>
      <c r="JW119">
        <v>479.283</v>
      </c>
      <c r="JX119">
        <v>453.127</v>
      </c>
      <c r="JY119">
        <v>28.0796</v>
      </c>
      <c r="JZ119">
        <v>28.6273</v>
      </c>
      <c r="KA119">
        <v>30.0002</v>
      </c>
      <c r="KB119">
        <v>28.3376</v>
      </c>
      <c r="KC119">
        <v>28.4067</v>
      </c>
      <c r="KD119">
        <v>18.0031</v>
      </c>
      <c r="KE119">
        <v>31.3653</v>
      </c>
      <c r="KF119">
        <v>26.5399</v>
      </c>
      <c r="KG119">
        <v>28.0958</v>
      </c>
      <c r="KH119">
        <v>313.076</v>
      </c>
      <c r="KI119">
        <v>18.6028</v>
      </c>
      <c r="KJ119">
        <v>101.003</v>
      </c>
      <c r="KK119">
        <v>100.399</v>
      </c>
    </row>
    <row r="120" spans="1:297">
      <c r="A120">
        <v>104</v>
      </c>
      <c r="B120">
        <v>1759249490.1</v>
      </c>
      <c r="C120">
        <v>2674.5</v>
      </c>
      <c r="D120" t="s">
        <v>652</v>
      </c>
      <c r="E120" t="s">
        <v>653</v>
      </c>
      <c r="F120">
        <v>5</v>
      </c>
      <c r="G120" t="s">
        <v>639</v>
      </c>
      <c r="H120" t="s">
        <v>436</v>
      </c>
      <c r="I120">
        <v>1759249482.6</v>
      </c>
      <c r="J120">
        <f>(K120)/1000</f>
        <v>0</v>
      </c>
      <c r="K120">
        <f>IF(DP120, AN120, AH120)</f>
        <v>0</v>
      </c>
      <c r="L120">
        <f>IF(DP120, AI120, AG120)</f>
        <v>0</v>
      </c>
      <c r="M120">
        <f>DR120 - IF(AU120&gt;1, L120*DL120*100.0/(AW120), 0)</f>
        <v>0</v>
      </c>
      <c r="N120">
        <f>((T120-J120/2)*M120-L120)/(T120+J120/2)</f>
        <v>0</v>
      </c>
      <c r="O120">
        <f>N120*(DY120+DZ120)/1000.0</f>
        <v>0</v>
      </c>
      <c r="P120">
        <f>(DR120 - IF(AU120&gt;1, L120*DL120*100.0/(AW120), 0))*(DY120+DZ120)/1000.0</f>
        <v>0</v>
      </c>
      <c r="Q120">
        <f>2.0/((1/S120-1/R120)+SIGN(S120)*SQRT((1/S120-1/R120)*(1/S120-1/R120) + 4*DM120/((DM120+1)*(DM120+1))*(2*1/S120*1/R120-1/R120*1/R120)))</f>
        <v>0</v>
      </c>
      <c r="R120">
        <f>IF(LEFT(DN120,1)&lt;&gt;"0",IF(LEFT(DN120,1)="1",3.0,DO120),$D$5+$E$5*(EF120*DY120/($K$5*1000))+$F$5*(EF120*DY120/($K$5*1000))*MAX(MIN(DL120,$J$5),$I$5)*MAX(MIN(DL120,$J$5),$I$5)+$G$5*MAX(MIN(DL120,$J$5),$I$5)*(EF120*DY120/($K$5*1000))+$H$5*(EF120*DY120/($K$5*1000))*(EF120*DY120/($K$5*1000)))</f>
        <v>0</v>
      </c>
      <c r="S120">
        <f>J120*(1000-(1000*0.61365*exp(17.502*W120/(240.97+W120))/(DY120+DZ120)+DT120)/2)/(1000*0.61365*exp(17.502*W120/(240.97+W120))/(DY120+DZ120)-DT120)</f>
        <v>0</v>
      </c>
      <c r="T120">
        <f>1/((DM120+1)/(Q120/1.6)+1/(R120/1.37)) + DM120/((DM120+1)/(Q120/1.6) + DM120/(R120/1.37))</f>
        <v>0</v>
      </c>
      <c r="U120">
        <f>(DH120*DK120)</f>
        <v>0</v>
      </c>
      <c r="V120">
        <f>(EA120+(U120+2*0.95*5.67E-8*(((EA120+$B$7)+273)^4-(EA120+273)^4)-44100*J120)/(1.84*29.3*R120+8*0.95*5.67E-8*(EA120+273)^3))</f>
        <v>0</v>
      </c>
      <c r="W120">
        <f>($C$7*EB120+$D$7*EC120+$E$7*V120)</f>
        <v>0</v>
      </c>
      <c r="X120">
        <f>0.61365*exp(17.502*W120/(240.97+W120))</f>
        <v>0</v>
      </c>
      <c r="Y120">
        <f>(Z120/AA120*100)</f>
        <v>0</v>
      </c>
      <c r="Z120">
        <f>DT120*(DY120+DZ120)/1000</f>
        <v>0</v>
      </c>
      <c r="AA120">
        <f>0.61365*exp(17.502*EA120/(240.97+EA120))</f>
        <v>0</v>
      </c>
      <c r="AB120">
        <f>(X120-DT120*(DY120+DZ120)/1000)</f>
        <v>0</v>
      </c>
      <c r="AC120">
        <f>(-J120*44100)</f>
        <v>0</v>
      </c>
      <c r="AD120">
        <f>2*29.3*R120*0.92*(EA120-W120)</f>
        <v>0</v>
      </c>
      <c r="AE120">
        <f>2*0.95*5.67E-8*(((EA120+$B$7)+273)^4-(W120+273)^4)</f>
        <v>0</v>
      </c>
      <c r="AF120">
        <f>U120+AE120+AC120+AD120</f>
        <v>0</v>
      </c>
      <c r="AG120">
        <f>DX120*AU120*(DS120-DR120*(1000-AU120*DU120)/(1000-AU120*DT120))/(100*DL120)</f>
        <v>0</v>
      </c>
      <c r="AH120">
        <f>1000*DX120*AU120*(DT120-DU120)/(100*DL120*(1000-AU120*DT120))</f>
        <v>0</v>
      </c>
      <c r="AI120">
        <f>(AJ120 - AK120 - DY120*1E3/(8.314*(EA120+273.15)) * AM120/DX120 * AL120) * DX120/(100*DL120) * (1000 - DU120)/1000</f>
        <v>0</v>
      </c>
      <c r="AJ120">
        <v>339.6000649578624</v>
      </c>
      <c r="AK120">
        <v>341.3274606060606</v>
      </c>
      <c r="AL120">
        <v>-3.201223120481994</v>
      </c>
      <c r="AM120">
        <v>65.4967932541347</v>
      </c>
      <c r="AN120">
        <f>(AP120 - AO120 + DY120*1E3/(8.314*(EA120+273.15)) * AR120/DX120 * AQ120) * DX120/(100*DL120) * 1000/(1000 - AP120)</f>
        <v>0</v>
      </c>
      <c r="AO120">
        <v>18.5942597501431</v>
      </c>
      <c r="AP120">
        <v>22.88523878787879</v>
      </c>
      <c r="AQ120">
        <v>-8.068060964228242E-05</v>
      </c>
      <c r="AR120">
        <v>120.790661753282</v>
      </c>
      <c r="AS120">
        <v>2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MAX(0,($B$13+$C$13*EF120)/(1+$D$13*EF120)*DY120/(EA120+273)*$E$13)</f>
        <v>0</v>
      </c>
      <c r="AX120" t="s">
        <v>437</v>
      </c>
      <c r="AY120" t="s">
        <v>437</v>
      </c>
      <c r="AZ120">
        <v>0</v>
      </c>
      <c r="BA120">
        <v>0</v>
      </c>
      <c r="BB120">
        <f>1-AZ120/BA120</f>
        <v>0</v>
      </c>
      <c r="BC120">
        <v>0</v>
      </c>
      <c r="BD120" t="s">
        <v>437</v>
      </c>
      <c r="BE120" t="s">
        <v>437</v>
      </c>
      <c r="BF120">
        <v>0</v>
      </c>
      <c r="BG120">
        <v>0</v>
      </c>
      <c r="BH120">
        <f>1-BF120/BG120</f>
        <v>0</v>
      </c>
      <c r="BI120">
        <v>0.5</v>
      </c>
      <c r="BJ120">
        <f>DI120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437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DH120">
        <f>$B$11*EG120+$C$11*EH120+$F$11*ES120*(1-EV120)</f>
        <v>0</v>
      </c>
      <c r="DI120">
        <f>DH120*DJ120</f>
        <v>0</v>
      </c>
      <c r="DJ120">
        <f>($B$11*$D$9+$C$11*$D$9+$F$11*((FF120+EX120)/MAX(FF120+EX120+FG120, 0.1)*$I$9+FG120/MAX(FF120+EX120+FG120, 0.1)*$J$9))/($B$11+$C$11+$F$11)</f>
        <v>0</v>
      </c>
      <c r="DK120">
        <f>($B$11*$K$9+$C$11*$K$9+$F$11*((FF120+EX120)/MAX(FF120+EX120+FG120, 0.1)*$P$9+FG120/MAX(FF120+EX120+FG120, 0.1)*$Q$9))/($B$11+$C$11+$F$11)</f>
        <v>0</v>
      </c>
      <c r="DL120">
        <v>4.38</v>
      </c>
      <c r="DM120">
        <v>0.5</v>
      </c>
      <c r="DN120" t="s">
        <v>438</v>
      </c>
      <c r="DO120">
        <v>2</v>
      </c>
      <c r="DP120" t="b">
        <v>1</v>
      </c>
      <c r="DQ120">
        <v>1759249482.6</v>
      </c>
      <c r="DR120">
        <v>355.0512592592592</v>
      </c>
      <c r="DS120">
        <v>347.9425185185185</v>
      </c>
      <c r="DT120">
        <v>22.8932</v>
      </c>
      <c r="DU120">
        <v>18.6002037037037</v>
      </c>
      <c r="DV120">
        <v>354.7617037037037</v>
      </c>
      <c r="DW120">
        <v>22.67396666666667</v>
      </c>
      <c r="DX120">
        <v>499.9946666666667</v>
      </c>
      <c r="DY120">
        <v>90.92187407407408</v>
      </c>
      <c r="DZ120">
        <v>0.05077628148148147</v>
      </c>
      <c r="EA120">
        <v>29.62128888888889</v>
      </c>
      <c r="EB120">
        <v>29.98922592592593</v>
      </c>
      <c r="EC120">
        <v>999.9000000000001</v>
      </c>
      <c r="ED120">
        <v>0</v>
      </c>
      <c r="EE120">
        <v>0</v>
      </c>
      <c r="EF120">
        <v>10002.6862962963</v>
      </c>
      <c r="EG120">
        <v>0</v>
      </c>
      <c r="EH120">
        <v>11.69837777777778</v>
      </c>
      <c r="EI120">
        <v>7.108618148148149</v>
      </c>
      <c r="EJ120">
        <v>363.369925925926</v>
      </c>
      <c r="EK120">
        <v>354.5371481481482</v>
      </c>
      <c r="EL120">
        <v>4.292991111111111</v>
      </c>
      <c r="EM120">
        <v>347.9425185185185</v>
      </c>
      <c r="EN120">
        <v>18.6002037037037</v>
      </c>
      <c r="EO120">
        <v>2.081492222222222</v>
      </c>
      <c r="EP120">
        <v>1.691165555555556</v>
      </c>
      <c r="EQ120">
        <v>18.07824814814815</v>
      </c>
      <c r="ER120">
        <v>14.81558148148148</v>
      </c>
      <c r="ES120">
        <v>1999.972962962963</v>
      </c>
      <c r="ET120">
        <v>0.9799944444444447</v>
      </c>
      <c r="EU120">
        <v>0.02000565555555556</v>
      </c>
      <c r="EV120">
        <v>0</v>
      </c>
      <c r="EW120">
        <v>825.5858518518518</v>
      </c>
      <c r="EX120">
        <v>5.000560000000001</v>
      </c>
      <c r="EY120">
        <v>16735.25555555556</v>
      </c>
      <c r="EZ120">
        <v>17294.61111111111</v>
      </c>
      <c r="FA120">
        <v>41.25</v>
      </c>
      <c r="FB120">
        <v>41.375</v>
      </c>
      <c r="FC120">
        <v>40.93699999999999</v>
      </c>
      <c r="FD120">
        <v>40.56199999999999</v>
      </c>
      <c r="FE120">
        <v>41.98366666666666</v>
      </c>
      <c r="FF120">
        <v>1955.062962962963</v>
      </c>
      <c r="FG120">
        <v>39.91</v>
      </c>
      <c r="FH120">
        <v>0</v>
      </c>
      <c r="FI120">
        <v>1759249504</v>
      </c>
      <c r="FJ120">
        <v>0</v>
      </c>
      <c r="FK120">
        <v>825.6229615384614</v>
      </c>
      <c r="FL120">
        <v>-30.04728198940482</v>
      </c>
      <c r="FM120">
        <v>-612.3179479111682</v>
      </c>
      <c r="FN120">
        <v>16736.31923076923</v>
      </c>
      <c r="FO120">
        <v>15</v>
      </c>
      <c r="FP120">
        <v>0</v>
      </c>
      <c r="FQ120" t="s">
        <v>439</v>
      </c>
      <c r="FR120">
        <v>1747148579.5</v>
      </c>
      <c r="FS120">
        <v>1747148584.5</v>
      </c>
      <c r="FT120">
        <v>0</v>
      </c>
      <c r="FU120">
        <v>0.162</v>
      </c>
      <c r="FV120">
        <v>-0.001</v>
      </c>
      <c r="FW120">
        <v>0.139</v>
      </c>
      <c r="FX120">
        <v>0.058</v>
      </c>
      <c r="FY120">
        <v>420</v>
      </c>
      <c r="FZ120">
        <v>16</v>
      </c>
      <c r="GA120">
        <v>0.19</v>
      </c>
      <c r="GB120">
        <v>0.02</v>
      </c>
      <c r="GC120">
        <v>5.334274170731708</v>
      </c>
      <c r="GD120">
        <v>26.20091124041811</v>
      </c>
      <c r="GE120">
        <v>2.673395344504656</v>
      </c>
      <c r="GF120">
        <v>0</v>
      </c>
      <c r="GG120">
        <v>827.0332647058824</v>
      </c>
      <c r="GH120">
        <v>-24.74598929365756</v>
      </c>
      <c r="GI120">
        <v>2.474698012578547</v>
      </c>
      <c r="GJ120">
        <v>0</v>
      </c>
      <c r="GK120">
        <v>4.292240731707317</v>
      </c>
      <c r="GL120">
        <v>0.01378411149825713</v>
      </c>
      <c r="GM120">
        <v>0.002068163307044281</v>
      </c>
      <c r="GN120">
        <v>1</v>
      </c>
      <c r="GO120">
        <v>1</v>
      </c>
      <c r="GP120">
        <v>3</v>
      </c>
      <c r="GQ120" t="s">
        <v>463</v>
      </c>
      <c r="GR120">
        <v>3.12864</v>
      </c>
      <c r="GS120">
        <v>2.72815</v>
      </c>
      <c r="GT120">
        <v>0.07183440000000001</v>
      </c>
      <c r="GU120">
        <v>0.0706454</v>
      </c>
      <c r="GV120">
        <v>0.104077</v>
      </c>
      <c r="GW120">
        <v>0.0904947</v>
      </c>
      <c r="GX120">
        <v>27857.8</v>
      </c>
      <c r="GY120">
        <v>27066.6</v>
      </c>
      <c r="GZ120">
        <v>30553.5</v>
      </c>
      <c r="HA120">
        <v>29376.8</v>
      </c>
      <c r="HB120">
        <v>37769.4</v>
      </c>
      <c r="HC120">
        <v>35148.2</v>
      </c>
      <c r="HD120">
        <v>46733.5</v>
      </c>
      <c r="HE120">
        <v>43644.9</v>
      </c>
      <c r="HF120">
        <v>1.83127</v>
      </c>
      <c r="HG120">
        <v>1.837</v>
      </c>
      <c r="HH120">
        <v>0.130527</v>
      </c>
      <c r="HI120">
        <v>0</v>
      </c>
      <c r="HJ120">
        <v>27.853</v>
      </c>
      <c r="HK120">
        <v>999.9</v>
      </c>
      <c r="HL120">
        <v>50.5</v>
      </c>
      <c r="HM120">
        <v>31</v>
      </c>
      <c r="HN120">
        <v>25.0575</v>
      </c>
      <c r="HO120">
        <v>63.223</v>
      </c>
      <c r="HP120">
        <v>17.4639</v>
      </c>
      <c r="HQ120">
        <v>1</v>
      </c>
      <c r="HR120">
        <v>0.111242</v>
      </c>
      <c r="HS120">
        <v>-0.468764</v>
      </c>
      <c r="HT120">
        <v>20.2011</v>
      </c>
      <c r="HU120">
        <v>5.22867</v>
      </c>
      <c r="HV120">
        <v>11.974</v>
      </c>
      <c r="HW120">
        <v>4.96965</v>
      </c>
      <c r="HX120">
        <v>3.28978</v>
      </c>
      <c r="HY120">
        <v>9999</v>
      </c>
      <c r="HZ120">
        <v>9999</v>
      </c>
      <c r="IA120">
        <v>9999</v>
      </c>
      <c r="IB120">
        <v>18.2</v>
      </c>
      <c r="IC120">
        <v>4.9729</v>
      </c>
      <c r="ID120">
        <v>1.87714</v>
      </c>
      <c r="IE120">
        <v>1.87523</v>
      </c>
      <c r="IF120">
        <v>1.87805</v>
      </c>
      <c r="IG120">
        <v>1.87481</v>
      </c>
      <c r="IH120">
        <v>1.87838</v>
      </c>
      <c r="II120">
        <v>1.87546</v>
      </c>
      <c r="IJ120">
        <v>1.87668</v>
      </c>
      <c r="IK120">
        <v>0</v>
      </c>
      <c r="IL120">
        <v>0</v>
      </c>
      <c r="IM120">
        <v>0</v>
      </c>
      <c r="IN120">
        <v>0</v>
      </c>
      <c r="IO120" t="s">
        <v>441</v>
      </c>
      <c r="IP120" t="s">
        <v>442</v>
      </c>
      <c r="IQ120" t="s">
        <v>443</v>
      </c>
      <c r="IR120" t="s">
        <v>443</v>
      </c>
      <c r="IS120" t="s">
        <v>443</v>
      </c>
      <c r="IT120" t="s">
        <v>443</v>
      </c>
      <c r="IU120">
        <v>0</v>
      </c>
      <c r="IV120">
        <v>100</v>
      </c>
      <c r="IW120">
        <v>100</v>
      </c>
      <c r="IX120">
        <v>0.266</v>
      </c>
      <c r="IY120">
        <v>0.219</v>
      </c>
      <c r="IZ120">
        <v>-0.1222274518627452</v>
      </c>
      <c r="JA120">
        <v>0.001328938755811441</v>
      </c>
      <c r="JB120">
        <v>-5.633165956792918E-07</v>
      </c>
      <c r="JC120">
        <v>2.510553891376428E-10</v>
      </c>
      <c r="JD120">
        <v>-0.04678033270444259</v>
      </c>
      <c r="JE120">
        <v>-0.0009625096320519332</v>
      </c>
      <c r="JF120">
        <v>0.0006953178313022573</v>
      </c>
      <c r="JG120">
        <v>-5.973937232829655E-06</v>
      </c>
      <c r="JH120">
        <v>1</v>
      </c>
      <c r="JI120">
        <v>2112</v>
      </c>
      <c r="JJ120">
        <v>1</v>
      </c>
      <c r="JK120">
        <v>26</v>
      </c>
      <c r="JL120">
        <v>201681.8</v>
      </c>
      <c r="JM120">
        <v>201681.8</v>
      </c>
      <c r="JN120">
        <v>0.859375</v>
      </c>
      <c r="JO120">
        <v>2.55493</v>
      </c>
      <c r="JP120">
        <v>1.39893</v>
      </c>
      <c r="JQ120">
        <v>2.323</v>
      </c>
      <c r="JR120">
        <v>1.44897</v>
      </c>
      <c r="JS120">
        <v>2.44263</v>
      </c>
      <c r="JT120">
        <v>36.5996</v>
      </c>
      <c r="JU120">
        <v>23.9737</v>
      </c>
      <c r="JV120">
        <v>18</v>
      </c>
      <c r="JW120">
        <v>479.527</v>
      </c>
      <c r="JX120">
        <v>452.903</v>
      </c>
      <c r="JY120">
        <v>28.0997</v>
      </c>
      <c r="JZ120">
        <v>28.6291</v>
      </c>
      <c r="KA120">
        <v>30.0002</v>
      </c>
      <c r="KB120">
        <v>28.3394</v>
      </c>
      <c r="KC120">
        <v>28.4084</v>
      </c>
      <c r="KD120">
        <v>17.2407</v>
      </c>
      <c r="KE120">
        <v>31.3653</v>
      </c>
      <c r="KF120">
        <v>26.1659</v>
      </c>
      <c r="KG120">
        <v>28.1005</v>
      </c>
      <c r="KH120">
        <v>299.681</v>
      </c>
      <c r="KI120">
        <v>18.6028</v>
      </c>
      <c r="KJ120">
        <v>101</v>
      </c>
      <c r="KK120">
        <v>100.397</v>
      </c>
    </row>
    <row r="121" spans="1:297">
      <c r="A121">
        <v>105</v>
      </c>
      <c r="B121">
        <v>1759249495.1</v>
      </c>
      <c r="C121">
        <v>2679.5</v>
      </c>
      <c r="D121" t="s">
        <v>654</v>
      </c>
      <c r="E121" t="s">
        <v>655</v>
      </c>
      <c r="F121">
        <v>5</v>
      </c>
      <c r="G121" t="s">
        <v>639</v>
      </c>
      <c r="H121" t="s">
        <v>436</v>
      </c>
      <c r="I121">
        <v>1759249487.314285</v>
      </c>
      <c r="J121">
        <f>(K121)/1000</f>
        <v>0</v>
      </c>
      <c r="K121">
        <f>IF(DP121, AN121, AH121)</f>
        <v>0</v>
      </c>
      <c r="L121">
        <f>IF(DP121, AI121, AG121)</f>
        <v>0</v>
      </c>
      <c r="M121">
        <f>DR121 - IF(AU121&gt;1, L121*DL121*100.0/(AW121), 0)</f>
        <v>0</v>
      </c>
      <c r="N121">
        <f>((T121-J121/2)*M121-L121)/(T121+J121/2)</f>
        <v>0</v>
      </c>
      <c r="O121">
        <f>N121*(DY121+DZ121)/1000.0</f>
        <v>0</v>
      </c>
      <c r="P121">
        <f>(DR121 - IF(AU121&gt;1, L121*DL121*100.0/(AW121), 0))*(DY121+DZ121)/1000.0</f>
        <v>0</v>
      </c>
      <c r="Q121">
        <f>2.0/((1/S121-1/R121)+SIGN(S121)*SQRT((1/S121-1/R121)*(1/S121-1/R121) + 4*DM121/((DM121+1)*(DM121+1))*(2*1/S121*1/R121-1/R121*1/R121)))</f>
        <v>0</v>
      </c>
      <c r="R121">
        <f>IF(LEFT(DN121,1)&lt;&gt;"0",IF(LEFT(DN121,1)="1",3.0,DO121),$D$5+$E$5*(EF121*DY121/($K$5*1000))+$F$5*(EF121*DY121/($K$5*1000))*MAX(MIN(DL121,$J$5),$I$5)*MAX(MIN(DL121,$J$5),$I$5)+$G$5*MAX(MIN(DL121,$J$5),$I$5)*(EF121*DY121/($K$5*1000))+$H$5*(EF121*DY121/($K$5*1000))*(EF121*DY121/($K$5*1000)))</f>
        <v>0</v>
      </c>
      <c r="S121">
        <f>J121*(1000-(1000*0.61365*exp(17.502*W121/(240.97+W121))/(DY121+DZ121)+DT121)/2)/(1000*0.61365*exp(17.502*W121/(240.97+W121))/(DY121+DZ121)-DT121)</f>
        <v>0</v>
      </c>
      <c r="T121">
        <f>1/((DM121+1)/(Q121/1.6)+1/(R121/1.37)) + DM121/((DM121+1)/(Q121/1.6) + DM121/(R121/1.37))</f>
        <v>0</v>
      </c>
      <c r="U121">
        <f>(DH121*DK121)</f>
        <v>0</v>
      </c>
      <c r="V121">
        <f>(EA121+(U121+2*0.95*5.67E-8*(((EA121+$B$7)+273)^4-(EA121+273)^4)-44100*J121)/(1.84*29.3*R121+8*0.95*5.67E-8*(EA121+273)^3))</f>
        <v>0</v>
      </c>
      <c r="W121">
        <f>($C$7*EB121+$D$7*EC121+$E$7*V121)</f>
        <v>0</v>
      </c>
      <c r="X121">
        <f>0.61365*exp(17.502*W121/(240.97+W121))</f>
        <v>0</v>
      </c>
      <c r="Y121">
        <f>(Z121/AA121*100)</f>
        <v>0</v>
      </c>
      <c r="Z121">
        <f>DT121*(DY121+DZ121)/1000</f>
        <v>0</v>
      </c>
      <c r="AA121">
        <f>0.61365*exp(17.502*EA121/(240.97+EA121))</f>
        <v>0</v>
      </c>
      <c r="AB121">
        <f>(X121-DT121*(DY121+DZ121)/1000)</f>
        <v>0</v>
      </c>
      <c r="AC121">
        <f>(-J121*44100)</f>
        <v>0</v>
      </c>
      <c r="AD121">
        <f>2*29.3*R121*0.92*(EA121-W121)</f>
        <v>0</v>
      </c>
      <c r="AE121">
        <f>2*0.95*5.67E-8*(((EA121+$B$7)+273)^4-(W121+273)^4)</f>
        <v>0</v>
      </c>
      <c r="AF121">
        <f>U121+AE121+AC121+AD121</f>
        <v>0</v>
      </c>
      <c r="AG121">
        <f>DX121*AU121*(DS121-DR121*(1000-AU121*DU121)/(1000-AU121*DT121))/(100*DL121)</f>
        <v>0</v>
      </c>
      <c r="AH121">
        <f>1000*DX121*AU121*(DT121-DU121)/(100*DL121*(1000-AU121*DT121))</f>
        <v>0</v>
      </c>
      <c r="AI121">
        <f>(AJ121 - AK121 - DY121*1E3/(8.314*(EA121+273.15)) * AM121/DX121 * AL121) * DX121/(100*DL121) * (1000 - DU121)/1000</f>
        <v>0</v>
      </c>
      <c r="AJ121">
        <v>322.7183962126885</v>
      </c>
      <c r="AK121">
        <v>325.2947818181818</v>
      </c>
      <c r="AL121">
        <v>-3.205235714894043</v>
      </c>
      <c r="AM121">
        <v>65.4967932541347</v>
      </c>
      <c r="AN121">
        <f>(AP121 - AO121 + DY121*1E3/(8.314*(EA121+273.15)) * AR121/DX121 * AQ121) * DX121/(100*DL121) * 1000/(1000 - AP121)</f>
        <v>0</v>
      </c>
      <c r="AO121">
        <v>18.58418672509241</v>
      </c>
      <c r="AP121">
        <v>22.88892</v>
      </c>
      <c r="AQ121">
        <v>5.450088022426241E-05</v>
      </c>
      <c r="AR121">
        <v>120.790661753282</v>
      </c>
      <c r="AS121">
        <v>2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MAX(0,($B$13+$C$13*EF121)/(1+$D$13*EF121)*DY121/(EA121+273)*$E$13)</f>
        <v>0</v>
      </c>
      <c r="AX121" t="s">
        <v>437</v>
      </c>
      <c r="AY121" t="s">
        <v>437</v>
      </c>
      <c r="AZ121">
        <v>0</v>
      </c>
      <c r="BA121">
        <v>0</v>
      </c>
      <c r="BB121">
        <f>1-AZ121/BA121</f>
        <v>0</v>
      </c>
      <c r="BC121">
        <v>0</v>
      </c>
      <c r="BD121" t="s">
        <v>437</v>
      </c>
      <c r="BE121" t="s">
        <v>437</v>
      </c>
      <c r="BF121">
        <v>0</v>
      </c>
      <c r="BG121">
        <v>0</v>
      </c>
      <c r="BH121">
        <f>1-BF121/BG121</f>
        <v>0</v>
      </c>
      <c r="BI121">
        <v>0.5</v>
      </c>
      <c r="BJ121">
        <f>DI121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437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DH121">
        <f>$B$11*EG121+$C$11*EH121+$F$11*ES121*(1-EV121)</f>
        <v>0</v>
      </c>
      <c r="DI121">
        <f>DH121*DJ121</f>
        <v>0</v>
      </c>
      <c r="DJ121">
        <f>($B$11*$D$9+$C$11*$D$9+$F$11*((FF121+EX121)/MAX(FF121+EX121+FG121, 0.1)*$I$9+FG121/MAX(FF121+EX121+FG121, 0.1)*$J$9))/($B$11+$C$11+$F$11)</f>
        <v>0</v>
      </c>
      <c r="DK121">
        <f>($B$11*$K$9+$C$11*$K$9+$F$11*((FF121+EX121)/MAX(FF121+EX121+FG121, 0.1)*$P$9+FG121/MAX(FF121+EX121+FG121, 0.1)*$Q$9))/($B$11+$C$11+$F$11)</f>
        <v>0</v>
      </c>
      <c r="DL121">
        <v>4.38</v>
      </c>
      <c r="DM121">
        <v>0.5</v>
      </c>
      <c r="DN121" t="s">
        <v>438</v>
      </c>
      <c r="DO121">
        <v>2</v>
      </c>
      <c r="DP121" t="b">
        <v>1</v>
      </c>
      <c r="DQ121">
        <v>1759249487.314285</v>
      </c>
      <c r="DR121">
        <v>340.5968928571428</v>
      </c>
      <c r="DS121">
        <v>332.3187142857143</v>
      </c>
      <c r="DT121">
        <v>22.88938571428572</v>
      </c>
      <c r="DU121">
        <v>18.59394642857143</v>
      </c>
      <c r="DV121">
        <v>340.3222142857142</v>
      </c>
      <c r="DW121">
        <v>22.670225</v>
      </c>
      <c r="DX121">
        <v>500.0117857142857</v>
      </c>
      <c r="DY121">
        <v>90.92298571428572</v>
      </c>
      <c r="DZ121">
        <v>0.05055027499999999</v>
      </c>
      <c r="EA121">
        <v>29.62316428571429</v>
      </c>
      <c r="EB121">
        <v>29.98948214285715</v>
      </c>
      <c r="EC121">
        <v>999.9000000000002</v>
      </c>
      <c r="ED121">
        <v>0</v>
      </c>
      <c r="EE121">
        <v>0</v>
      </c>
      <c r="EF121">
        <v>10014.35678571429</v>
      </c>
      <c r="EG121">
        <v>0</v>
      </c>
      <c r="EH121">
        <v>11.69825</v>
      </c>
      <c r="EI121">
        <v>8.278152857142858</v>
      </c>
      <c r="EJ121">
        <v>348.5756428571428</v>
      </c>
      <c r="EK121">
        <v>338.6151071428571</v>
      </c>
      <c r="EL121">
        <v>4.295433571428571</v>
      </c>
      <c r="EM121">
        <v>332.3187142857143</v>
      </c>
      <c r="EN121">
        <v>18.59394642857143</v>
      </c>
      <c r="EO121">
        <v>2.081170357142857</v>
      </c>
      <c r="EP121">
        <v>1.6906175</v>
      </c>
      <c r="EQ121">
        <v>18.07579285714286</v>
      </c>
      <c r="ER121">
        <v>14.81054642857143</v>
      </c>
      <c r="ES121">
        <v>1999.997857142858</v>
      </c>
      <c r="ET121">
        <v>0.9799947500000002</v>
      </c>
      <c r="EU121">
        <v>0.02000535</v>
      </c>
      <c r="EV121">
        <v>0</v>
      </c>
      <c r="EW121">
        <v>823.0577142857144</v>
      </c>
      <c r="EX121">
        <v>5.000560000000001</v>
      </c>
      <c r="EY121">
        <v>16685.05</v>
      </c>
      <c r="EZ121">
        <v>17294.83214285714</v>
      </c>
      <c r="FA121">
        <v>41.25</v>
      </c>
      <c r="FB121">
        <v>41.375</v>
      </c>
      <c r="FC121">
        <v>40.93699999999999</v>
      </c>
      <c r="FD121">
        <v>40.5665</v>
      </c>
      <c r="FE121">
        <v>41.98424999999999</v>
      </c>
      <c r="FF121">
        <v>1955.087857142857</v>
      </c>
      <c r="FG121">
        <v>39.91</v>
      </c>
      <c r="FH121">
        <v>0</v>
      </c>
      <c r="FI121">
        <v>1759249509.4</v>
      </c>
      <c r="FJ121">
        <v>0</v>
      </c>
      <c r="FK121">
        <v>822.59388</v>
      </c>
      <c r="FL121">
        <v>-33.59646146202241</v>
      </c>
      <c r="FM121">
        <v>-686.2538451204928</v>
      </c>
      <c r="FN121">
        <v>16675.292</v>
      </c>
      <c r="FO121">
        <v>15</v>
      </c>
      <c r="FP121">
        <v>0</v>
      </c>
      <c r="FQ121" t="s">
        <v>439</v>
      </c>
      <c r="FR121">
        <v>1747148579.5</v>
      </c>
      <c r="FS121">
        <v>1747148584.5</v>
      </c>
      <c r="FT121">
        <v>0</v>
      </c>
      <c r="FU121">
        <v>0.162</v>
      </c>
      <c r="FV121">
        <v>-0.001</v>
      </c>
      <c r="FW121">
        <v>0.139</v>
      </c>
      <c r="FX121">
        <v>0.058</v>
      </c>
      <c r="FY121">
        <v>420</v>
      </c>
      <c r="FZ121">
        <v>16</v>
      </c>
      <c r="GA121">
        <v>0.19</v>
      </c>
      <c r="GB121">
        <v>0.02</v>
      </c>
      <c r="GC121">
        <v>7.228865121951221</v>
      </c>
      <c r="GD121">
        <v>16.60298090592335</v>
      </c>
      <c r="GE121">
        <v>1.669043131864777</v>
      </c>
      <c r="GF121">
        <v>0</v>
      </c>
      <c r="GG121">
        <v>824.8907352941177</v>
      </c>
      <c r="GH121">
        <v>-30.4227196352029</v>
      </c>
      <c r="GI121">
        <v>3.003768146343797</v>
      </c>
      <c r="GJ121">
        <v>0</v>
      </c>
      <c r="GK121">
        <v>4.293903658536586</v>
      </c>
      <c r="GL121">
        <v>0.01401512195122604</v>
      </c>
      <c r="GM121">
        <v>0.002998975236438096</v>
      </c>
      <c r="GN121">
        <v>1</v>
      </c>
      <c r="GO121">
        <v>1</v>
      </c>
      <c r="GP121">
        <v>3</v>
      </c>
      <c r="GQ121" t="s">
        <v>463</v>
      </c>
      <c r="GR121">
        <v>3.12833</v>
      </c>
      <c r="GS121">
        <v>2.72811</v>
      </c>
      <c r="GT121">
        <v>0.0691059</v>
      </c>
      <c r="GU121">
        <v>0.06772540000000001</v>
      </c>
      <c r="GV121">
        <v>0.104091</v>
      </c>
      <c r="GW121">
        <v>0.0904549</v>
      </c>
      <c r="GX121">
        <v>27940.2</v>
      </c>
      <c r="GY121">
        <v>27152.1</v>
      </c>
      <c r="GZ121">
        <v>30554.2</v>
      </c>
      <c r="HA121">
        <v>29377.3</v>
      </c>
      <c r="HB121">
        <v>37769.2</v>
      </c>
      <c r="HC121">
        <v>35149.7</v>
      </c>
      <c r="HD121">
        <v>46734.2</v>
      </c>
      <c r="HE121">
        <v>43645</v>
      </c>
      <c r="HF121">
        <v>1.83088</v>
      </c>
      <c r="HG121">
        <v>1.83727</v>
      </c>
      <c r="HH121">
        <v>0.130724</v>
      </c>
      <c r="HI121">
        <v>0</v>
      </c>
      <c r="HJ121">
        <v>27.8566</v>
      </c>
      <c r="HK121">
        <v>999.9</v>
      </c>
      <c r="HL121">
        <v>50.5</v>
      </c>
      <c r="HM121">
        <v>31</v>
      </c>
      <c r="HN121">
        <v>25.0577</v>
      </c>
      <c r="HO121">
        <v>62.543</v>
      </c>
      <c r="HP121">
        <v>17.8165</v>
      </c>
      <c r="HQ121">
        <v>1</v>
      </c>
      <c r="HR121">
        <v>0.111514</v>
      </c>
      <c r="HS121">
        <v>-0.448883</v>
      </c>
      <c r="HT121">
        <v>20.2008</v>
      </c>
      <c r="HU121">
        <v>5.22852</v>
      </c>
      <c r="HV121">
        <v>11.974</v>
      </c>
      <c r="HW121">
        <v>4.96975</v>
      </c>
      <c r="HX121">
        <v>3.28978</v>
      </c>
      <c r="HY121">
        <v>9999</v>
      </c>
      <c r="HZ121">
        <v>9999</v>
      </c>
      <c r="IA121">
        <v>9999</v>
      </c>
      <c r="IB121">
        <v>18.2</v>
      </c>
      <c r="IC121">
        <v>4.97288</v>
      </c>
      <c r="ID121">
        <v>1.87715</v>
      </c>
      <c r="IE121">
        <v>1.87525</v>
      </c>
      <c r="IF121">
        <v>1.87805</v>
      </c>
      <c r="IG121">
        <v>1.87479</v>
      </c>
      <c r="IH121">
        <v>1.87836</v>
      </c>
      <c r="II121">
        <v>1.87546</v>
      </c>
      <c r="IJ121">
        <v>1.87668</v>
      </c>
      <c r="IK121">
        <v>0</v>
      </c>
      <c r="IL121">
        <v>0</v>
      </c>
      <c r="IM121">
        <v>0</v>
      </c>
      <c r="IN121">
        <v>0</v>
      </c>
      <c r="IO121" t="s">
        <v>441</v>
      </c>
      <c r="IP121" t="s">
        <v>442</v>
      </c>
      <c r="IQ121" t="s">
        <v>443</v>
      </c>
      <c r="IR121" t="s">
        <v>443</v>
      </c>
      <c r="IS121" t="s">
        <v>443</v>
      </c>
      <c r="IT121" t="s">
        <v>443</v>
      </c>
      <c r="IU121">
        <v>0</v>
      </c>
      <c r="IV121">
        <v>100</v>
      </c>
      <c r="IW121">
        <v>100</v>
      </c>
      <c r="IX121">
        <v>0.249</v>
      </c>
      <c r="IY121">
        <v>0.2191</v>
      </c>
      <c r="IZ121">
        <v>-0.1222274518627452</v>
      </c>
      <c r="JA121">
        <v>0.001328938755811441</v>
      </c>
      <c r="JB121">
        <v>-5.633165956792918E-07</v>
      </c>
      <c r="JC121">
        <v>2.510553891376428E-10</v>
      </c>
      <c r="JD121">
        <v>-0.04678033270444259</v>
      </c>
      <c r="JE121">
        <v>-0.0009625096320519332</v>
      </c>
      <c r="JF121">
        <v>0.0006953178313022573</v>
      </c>
      <c r="JG121">
        <v>-5.973937232829655E-06</v>
      </c>
      <c r="JH121">
        <v>1</v>
      </c>
      <c r="JI121">
        <v>2112</v>
      </c>
      <c r="JJ121">
        <v>1</v>
      </c>
      <c r="JK121">
        <v>26</v>
      </c>
      <c r="JL121">
        <v>201681.9</v>
      </c>
      <c r="JM121">
        <v>201681.8</v>
      </c>
      <c r="JN121">
        <v>0.825195</v>
      </c>
      <c r="JO121">
        <v>2.55371</v>
      </c>
      <c r="JP121">
        <v>1.39893</v>
      </c>
      <c r="JQ121">
        <v>2.323</v>
      </c>
      <c r="JR121">
        <v>1.44897</v>
      </c>
      <c r="JS121">
        <v>2.51343</v>
      </c>
      <c r="JT121">
        <v>36.5996</v>
      </c>
      <c r="JU121">
        <v>23.9824</v>
      </c>
      <c r="JV121">
        <v>18</v>
      </c>
      <c r="JW121">
        <v>479.312</v>
      </c>
      <c r="JX121">
        <v>453.082</v>
      </c>
      <c r="JY121">
        <v>28.1079</v>
      </c>
      <c r="JZ121">
        <v>28.6315</v>
      </c>
      <c r="KA121">
        <v>30.0003</v>
      </c>
      <c r="KB121">
        <v>28.34</v>
      </c>
      <c r="KC121">
        <v>28.4091</v>
      </c>
      <c r="KD121">
        <v>16.5517</v>
      </c>
      <c r="KE121">
        <v>31.3653</v>
      </c>
      <c r="KF121">
        <v>26.1659</v>
      </c>
      <c r="KG121">
        <v>28.1116</v>
      </c>
      <c r="KH121">
        <v>279.647</v>
      </c>
      <c r="KI121">
        <v>18.6027</v>
      </c>
      <c r="KJ121">
        <v>101.002</v>
      </c>
      <c r="KK121">
        <v>100.398</v>
      </c>
    </row>
    <row r="122" spans="1:297">
      <c r="A122">
        <v>106</v>
      </c>
      <c r="B122">
        <v>1759249500.1</v>
      </c>
      <c r="C122">
        <v>2684.5</v>
      </c>
      <c r="D122" t="s">
        <v>656</v>
      </c>
      <c r="E122" t="s">
        <v>657</v>
      </c>
      <c r="F122">
        <v>5</v>
      </c>
      <c r="G122" t="s">
        <v>639</v>
      </c>
      <c r="H122" t="s">
        <v>436</v>
      </c>
      <c r="I122">
        <v>1759249492.6</v>
      </c>
      <c r="J122">
        <f>(K122)/1000</f>
        <v>0</v>
      </c>
      <c r="K122">
        <f>IF(DP122, AN122, AH122)</f>
        <v>0</v>
      </c>
      <c r="L122">
        <f>IF(DP122, AI122, AG122)</f>
        <v>0</v>
      </c>
      <c r="M122">
        <f>DR122 - IF(AU122&gt;1, L122*DL122*100.0/(AW122), 0)</f>
        <v>0</v>
      </c>
      <c r="N122">
        <f>((T122-J122/2)*M122-L122)/(T122+J122/2)</f>
        <v>0</v>
      </c>
      <c r="O122">
        <f>N122*(DY122+DZ122)/1000.0</f>
        <v>0</v>
      </c>
      <c r="P122">
        <f>(DR122 - IF(AU122&gt;1, L122*DL122*100.0/(AW122), 0))*(DY122+DZ122)/1000.0</f>
        <v>0</v>
      </c>
      <c r="Q122">
        <f>2.0/((1/S122-1/R122)+SIGN(S122)*SQRT((1/S122-1/R122)*(1/S122-1/R122) + 4*DM122/((DM122+1)*(DM122+1))*(2*1/S122*1/R122-1/R122*1/R122)))</f>
        <v>0</v>
      </c>
      <c r="R122">
        <f>IF(LEFT(DN122,1)&lt;&gt;"0",IF(LEFT(DN122,1)="1",3.0,DO122),$D$5+$E$5*(EF122*DY122/($K$5*1000))+$F$5*(EF122*DY122/($K$5*1000))*MAX(MIN(DL122,$J$5),$I$5)*MAX(MIN(DL122,$J$5),$I$5)+$G$5*MAX(MIN(DL122,$J$5),$I$5)*(EF122*DY122/($K$5*1000))+$H$5*(EF122*DY122/($K$5*1000))*(EF122*DY122/($K$5*1000)))</f>
        <v>0</v>
      </c>
      <c r="S122">
        <f>J122*(1000-(1000*0.61365*exp(17.502*W122/(240.97+W122))/(DY122+DZ122)+DT122)/2)/(1000*0.61365*exp(17.502*W122/(240.97+W122))/(DY122+DZ122)-DT122)</f>
        <v>0</v>
      </c>
      <c r="T122">
        <f>1/((DM122+1)/(Q122/1.6)+1/(R122/1.37)) + DM122/((DM122+1)/(Q122/1.6) + DM122/(R122/1.37))</f>
        <v>0</v>
      </c>
      <c r="U122">
        <f>(DH122*DK122)</f>
        <v>0</v>
      </c>
      <c r="V122">
        <f>(EA122+(U122+2*0.95*5.67E-8*(((EA122+$B$7)+273)^4-(EA122+273)^4)-44100*J122)/(1.84*29.3*R122+8*0.95*5.67E-8*(EA122+273)^3))</f>
        <v>0</v>
      </c>
      <c r="W122">
        <f>($C$7*EB122+$D$7*EC122+$E$7*V122)</f>
        <v>0</v>
      </c>
      <c r="X122">
        <f>0.61365*exp(17.502*W122/(240.97+W122))</f>
        <v>0</v>
      </c>
      <c r="Y122">
        <f>(Z122/AA122*100)</f>
        <v>0</v>
      </c>
      <c r="Z122">
        <f>DT122*(DY122+DZ122)/1000</f>
        <v>0</v>
      </c>
      <c r="AA122">
        <f>0.61365*exp(17.502*EA122/(240.97+EA122))</f>
        <v>0</v>
      </c>
      <c r="AB122">
        <f>(X122-DT122*(DY122+DZ122)/1000)</f>
        <v>0</v>
      </c>
      <c r="AC122">
        <f>(-J122*44100)</f>
        <v>0</v>
      </c>
      <c r="AD122">
        <f>2*29.3*R122*0.92*(EA122-W122)</f>
        <v>0</v>
      </c>
      <c r="AE122">
        <f>2*0.95*5.67E-8*(((EA122+$B$7)+273)^4-(W122+273)^4)</f>
        <v>0</v>
      </c>
      <c r="AF122">
        <f>U122+AE122+AC122+AD122</f>
        <v>0</v>
      </c>
      <c r="AG122">
        <f>DX122*AU122*(DS122-DR122*(1000-AU122*DU122)/(1000-AU122*DT122))/(100*DL122)</f>
        <v>0</v>
      </c>
      <c r="AH122">
        <f>1000*DX122*AU122*(DT122-DU122)/(100*DL122*(1000-AU122*DT122))</f>
        <v>0</v>
      </c>
      <c r="AI122">
        <f>(AJ122 - AK122 - DY122*1E3/(8.314*(EA122+273.15)) * AM122/DX122 * AL122) * DX122/(100*DL122) * (1000 - DU122)/1000</f>
        <v>0</v>
      </c>
      <c r="AJ122">
        <v>305.7665821712302</v>
      </c>
      <c r="AK122">
        <v>309.0458666666665</v>
      </c>
      <c r="AL122">
        <v>-3.247531018576834</v>
      </c>
      <c r="AM122">
        <v>65.4967932541347</v>
      </c>
      <c r="AN122">
        <f>(AP122 - AO122 + DY122*1E3/(8.314*(EA122+273.15)) * AR122/DX122 * AQ122) * DX122/(100*DL122) * 1000/(1000 - AP122)</f>
        <v>0</v>
      </c>
      <c r="AO122">
        <v>18.57637225484574</v>
      </c>
      <c r="AP122">
        <v>22.88345090909091</v>
      </c>
      <c r="AQ122">
        <v>-2.243493906252548E-05</v>
      </c>
      <c r="AR122">
        <v>120.790661753282</v>
      </c>
      <c r="AS122">
        <v>2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MAX(0,($B$13+$C$13*EF122)/(1+$D$13*EF122)*DY122/(EA122+273)*$E$13)</f>
        <v>0</v>
      </c>
      <c r="AX122" t="s">
        <v>437</v>
      </c>
      <c r="AY122" t="s">
        <v>437</v>
      </c>
      <c r="AZ122">
        <v>0</v>
      </c>
      <c r="BA122">
        <v>0</v>
      </c>
      <c r="BB122">
        <f>1-AZ122/BA122</f>
        <v>0</v>
      </c>
      <c r="BC122">
        <v>0</v>
      </c>
      <c r="BD122" t="s">
        <v>437</v>
      </c>
      <c r="BE122" t="s">
        <v>437</v>
      </c>
      <c r="BF122">
        <v>0</v>
      </c>
      <c r="BG122">
        <v>0</v>
      </c>
      <c r="BH122">
        <f>1-BF122/BG122</f>
        <v>0</v>
      </c>
      <c r="BI122">
        <v>0.5</v>
      </c>
      <c r="BJ122">
        <f>DI122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437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DH122">
        <f>$B$11*EG122+$C$11*EH122+$F$11*ES122*(1-EV122)</f>
        <v>0</v>
      </c>
      <c r="DI122">
        <f>DH122*DJ122</f>
        <v>0</v>
      </c>
      <c r="DJ122">
        <f>($B$11*$D$9+$C$11*$D$9+$F$11*((FF122+EX122)/MAX(FF122+EX122+FG122, 0.1)*$I$9+FG122/MAX(FF122+EX122+FG122, 0.1)*$J$9))/($B$11+$C$11+$F$11)</f>
        <v>0</v>
      </c>
      <c r="DK122">
        <f>($B$11*$K$9+$C$11*$K$9+$F$11*((FF122+EX122)/MAX(FF122+EX122+FG122, 0.1)*$P$9+FG122/MAX(FF122+EX122+FG122, 0.1)*$Q$9))/($B$11+$C$11+$F$11)</f>
        <v>0</v>
      </c>
      <c r="DL122">
        <v>4.38</v>
      </c>
      <c r="DM122">
        <v>0.5</v>
      </c>
      <c r="DN122" t="s">
        <v>438</v>
      </c>
      <c r="DO122">
        <v>2</v>
      </c>
      <c r="DP122" t="b">
        <v>1</v>
      </c>
      <c r="DQ122">
        <v>1759249492.6</v>
      </c>
      <c r="DR122">
        <v>324.0835555555555</v>
      </c>
      <c r="DS122">
        <v>314.757</v>
      </c>
      <c r="DT122">
        <v>22.88625925925925</v>
      </c>
      <c r="DU122">
        <v>18.5858037037037</v>
      </c>
      <c r="DV122">
        <v>323.8260370370371</v>
      </c>
      <c r="DW122">
        <v>22.66717407407408</v>
      </c>
      <c r="DX122">
        <v>500.0134444444444</v>
      </c>
      <c r="DY122">
        <v>90.92314444444443</v>
      </c>
      <c r="DZ122">
        <v>0.05056061111111111</v>
      </c>
      <c r="EA122">
        <v>29.6281</v>
      </c>
      <c r="EB122">
        <v>29.99254074074074</v>
      </c>
      <c r="EC122">
        <v>999.9000000000001</v>
      </c>
      <c r="ED122">
        <v>0</v>
      </c>
      <c r="EE122">
        <v>0</v>
      </c>
      <c r="EF122">
        <v>9998.174814814814</v>
      </c>
      <c r="EG122">
        <v>0</v>
      </c>
      <c r="EH122">
        <v>11.69515925925926</v>
      </c>
      <c r="EI122">
        <v>9.326606296296296</v>
      </c>
      <c r="EJ122">
        <v>331.6744444444445</v>
      </c>
      <c r="EK122">
        <v>320.7178888888889</v>
      </c>
      <c r="EL122">
        <v>4.300447407407408</v>
      </c>
      <c r="EM122">
        <v>314.757</v>
      </c>
      <c r="EN122">
        <v>18.5858037037037</v>
      </c>
      <c r="EO122">
        <v>2.08089</v>
      </c>
      <c r="EP122">
        <v>1.689880740740741</v>
      </c>
      <c r="EQ122">
        <v>18.07364814814815</v>
      </c>
      <c r="ER122">
        <v>14.80377777777778</v>
      </c>
      <c r="ES122">
        <v>1999.985555555555</v>
      </c>
      <c r="ET122">
        <v>0.9799946666666669</v>
      </c>
      <c r="EU122">
        <v>0.02000543333333333</v>
      </c>
      <c r="EV122">
        <v>0</v>
      </c>
      <c r="EW122">
        <v>820.1174444444443</v>
      </c>
      <c r="EX122">
        <v>5.000560000000001</v>
      </c>
      <c r="EY122">
        <v>16626.02222222222</v>
      </c>
      <c r="EZ122">
        <v>17294.71111111111</v>
      </c>
      <c r="FA122">
        <v>41.25</v>
      </c>
      <c r="FB122">
        <v>41.375</v>
      </c>
      <c r="FC122">
        <v>40.93699999999999</v>
      </c>
      <c r="FD122">
        <v>40.56666666666666</v>
      </c>
      <c r="FE122">
        <v>41.986</v>
      </c>
      <c r="FF122">
        <v>1955.075555555556</v>
      </c>
      <c r="FG122">
        <v>39.91</v>
      </c>
      <c r="FH122">
        <v>0</v>
      </c>
      <c r="FI122">
        <v>1759249514.2</v>
      </c>
      <c r="FJ122">
        <v>0</v>
      </c>
      <c r="FK122">
        <v>819.90788</v>
      </c>
      <c r="FL122">
        <v>-33.20346152262818</v>
      </c>
      <c r="FM122">
        <v>-674.8692307625303</v>
      </c>
      <c r="FN122">
        <v>16621.284</v>
      </c>
      <c r="FO122">
        <v>15</v>
      </c>
      <c r="FP122">
        <v>0</v>
      </c>
      <c r="FQ122" t="s">
        <v>439</v>
      </c>
      <c r="FR122">
        <v>1747148579.5</v>
      </c>
      <c r="FS122">
        <v>1747148584.5</v>
      </c>
      <c r="FT122">
        <v>0</v>
      </c>
      <c r="FU122">
        <v>0.162</v>
      </c>
      <c r="FV122">
        <v>-0.001</v>
      </c>
      <c r="FW122">
        <v>0.139</v>
      </c>
      <c r="FX122">
        <v>0.058</v>
      </c>
      <c r="FY122">
        <v>420</v>
      </c>
      <c r="FZ122">
        <v>16</v>
      </c>
      <c r="GA122">
        <v>0.19</v>
      </c>
      <c r="GB122">
        <v>0.02</v>
      </c>
      <c r="GC122">
        <v>8.659223749999999</v>
      </c>
      <c r="GD122">
        <v>11.89224821763601</v>
      </c>
      <c r="GE122">
        <v>1.148686160745587</v>
      </c>
      <c r="GF122">
        <v>0</v>
      </c>
      <c r="GG122">
        <v>822.0630882352941</v>
      </c>
      <c r="GH122">
        <v>-33.31876240459202</v>
      </c>
      <c r="GI122">
        <v>3.276754710592634</v>
      </c>
      <c r="GJ122">
        <v>0</v>
      </c>
      <c r="GK122">
        <v>4.298026249999999</v>
      </c>
      <c r="GL122">
        <v>0.05927808630393898</v>
      </c>
      <c r="GM122">
        <v>0.006718891905478201</v>
      </c>
      <c r="GN122">
        <v>1</v>
      </c>
      <c r="GO122">
        <v>1</v>
      </c>
      <c r="GP122">
        <v>3</v>
      </c>
      <c r="GQ122" t="s">
        <v>463</v>
      </c>
      <c r="GR122">
        <v>3.12845</v>
      </c>
      <c r="GS122">
        <v>2.72835</v>
      </c>
      <c r="GT122">
        <v>0.0662889</v>
      </c>
      <c r="GU122">
        <v>0.06469999999999999</v>
      </c>
      <c r="GV122">
        <v>0.104079</v>
      </c>
      <c r="GW122">
        <v>0.0904297</v>
      </c>
      <c r="GX122">
        <v>28024.2</v>
      </c>
      <c r="GY122">
        <v>27239.8</v>
      </c>
      <c r="GZ122">
        <v>30553.5</v>
      </c>
      <c r="HA122">
        <v>29376.9</v>
      </c>
      <c r="HB122">
        <v>37768.8</v>
      </c>
      <c r="HC122">
        <v>35150.2</v>
      </c>
      <c r="HD122">
        <v>46733.3</v>
      </c>
      <c r="HE122">
        <v>43644.7</v>
      </c>
      <c r="HF122">
        <v>1.83102</v>
      </c>
      <c r="HG122">
        <v>1.83703</v>
      </c>
      <c r="HH122">
        <v>0.132218</v>
      </c>
      <c r="HI122">
        <v>0</v>
      </c>
      <c r="HJ122">
        <v>27.8607</v>
      </c>
      <c r="HK122">
        <v>999.9</v>
      </c>
      <c r="HL122">
        <v>50.5</v>
      </c>
      <c r="HM122">
        <v>31</v>
      </c>
      <c r="HN122">
        <v>25.0589</v>
      </c>
      <c r="HO122">
        <v>62.883</v>
      </c>
      <c r="HP122">
        <v>17.7925</v>
      </c>
      <c r="HQ122">
        <v>1</v>
      </c>
      <c r="HR122">
        <v>0.111644</v>
      </c>
      <c r="HS122">
        <v>-0.439485</v>
      </c>
      <c r="HT122">
        <v>20.2008</v>
      </c>
      <c r="HU122">
        <v>5.22852</v>
      </c>
      <c r="HV122">
        <v>11.974</v>
      </c>
      <c r="HW122">
        <v>4.9698</v>
      </c>
      <c r="HX122">
        <v>3.28965</v>
      </c>
      <c r="HY122">
        <v>9999</v>
      </c>
      <c r="HZ122">
        <v>9999</v>
      </c>
      <c r="IA122">
        <v>9999</v>
      </c>
      <c r="IB122">
        <v>18.2</v>
      </c>
      <c r="IC122">
        <v>4.97289</v>
      </c>
      <c r="ID122">
        <v>1.87719</v>
      </c>
      <c r="IE122">
        <v>1.87528</v>
      </c>
      <c r="IF122">
        <v>1.87806</v>
      </c>
      <c r="IG122">
        <v>1.87484</v>
      </c>
      <c r="IH122">
        <v>1.87839</v>
      </c>
      <c r="II122">
        <v>1.87547</v>
      </c>
      <c r="IJ122">
        <v>1.87668</v>
      </c>
      <c r="IK122">
        <v>0</v>
      </c>
      <c r="IL122">
        <v>0</v>
      </c>
      <c r="IM122">
        <v>0</v>
      </c>
      <c r="IN122">
        <v>0</v>
      </c>
      <c r="IO122" t="s">
        <v>441</v>
      </c>
      <c r="IP122" t="s">
        <v>442</v>
      </c>
      <c r="IQ122" t="s">
        <v>443</v>
      </c>
      <c r="IR122" t="s">
        <v>443</v>
      </c>
      <c r="IS122" t="s">
        <v>443</v>
      </c>
      <c r="IT122" t="s">
        <v>443</v>
      </c>
      <c r="IU122">
        <v>0</v>
      </c>
      <c r="IV122">
        <v>100</v>
      </c>
      <c r="IW122">
        <v>100</v>
      </c>
      <c r="IX122">
        <v>0.232</v>
      </c>
      <c r="IY122">
        <v>0.219</v>
      </c>
      <c r="IZ122">
        <v>-0.1222274518627452</v>
      </c>
      <c r="JA122">
        <v>0.001328938755811441</v>
      </c>
      <c r="JB122">
        <v>-5.633165956792918E-07</v>
      </c>
      <c r="JC122">
        <v>2.510553891376428E-10</v>
      </c>
      <c r="JD122">
        <v>-0.04678033270444259</v>
      </c>
      <c r="JE122">
        <v>-0.0009625096320519332</v>
      </c>
      <c r="JF122">
        <v>0.0006953178313022573</v>
      </c>
      <c r="JG122">
        <v>-5.973937232829655E-06</v>
      </c>
      <c r="JH122">
        <v>1</v>
      </c>
      <c r="JI122">
        <v>2112</v>
      </c>
      <c r="JJ122">
        <v>1</v>
      </c>
      <c r="JK122">
        <v>26</v>
      </c>
      <c r="JL122">
        <v>201682</v>
      </c>
      <c r="JM122">
        <v>201681.9</v>
      </c>
      <c r="JN122">
        <v>0.786133</v>
      </c>
      <c r="JO122">
        <v>2.54028</v>
      </c>
      <c r="JP122">
        <v>1.39893</v>
      </c>
      <c r="JQ122">
        <v>2.323</v>
      </c>
      <c r="JR122">
        <v>1.44897</v>
      </c>
      <c r="JS122">
        <v>2.55127</v>
      </c>
      <c r="JT122">
        <v>36.5759</v>
      </c>
      <c r="JU122">
        <v>23.9999</v>
      </c>
      <c r="JV122">
        <v>18</v>
      </c>
      <c r="JW122">
        <v>479.394</v>
      </c>
      <c r="JX122">
        <v>452.924</v>
      </c>
      <c r="JY122">
        <v>28.1171</v>
      </c>
      <c r="JZ122">
        <v>28.6334</v>
      </c>
      <c r="KA122">
        <v>30.0001</v>
      </c>
      <c r="KB122">
        <v>28.34</v>
      </c>
      <c r="KC122">
        <v>28.4091</v>
      </c>
      <c r="KD122">
        <v>15.7842</v>
      </c>
      <c r="KE122">
        <v>31.3653</v>
      </c>
      <c r="KF122">
        <v>26.1659</v>
      </c>
      <c r="KG122">
        <v>28.1175</v>
      </c>
      <c r="KH122">
        <v>266.29</v>
      </c>
      <c r="KI122">
        <v>18.6027</v>
      </c>
      <c r="KJ122">
        <v>101</v>
      </c>
      <c r="KK122">
        <v>100.397</v>
      </c>
    </row>
    <row r="123" spans="1:297">
      <c r="A123">
        <v>107</v>
      </c>
      <c r="B123">
        <v>1759249505.1</v>
      </c>
      <c r="C123">
        <v>2689.5</v>
      </c>
      <c r="D123" t="s">
        <v>658</v>
      </c>
      <c r="E123" t="s">
        <v>659</v>
      </c>
      <c r="F123">
        <v>5</v>
      </c>
      <c r="G123" t="s">
        <v>639</v>
      </c>
      <c r="H123" t="s">
        <v>436</v>
      </c>
      <c r="I123">
        <v>1759249497.314285</v>
      </c>
      <c r="J123">
        <f>(K123)/1000</f>
        <v>0</v>
      </c>
      <c r="K123">
        <f>IF(DP123, AN123, AH123)</f>
        <v>0</v>
      </c>
      <c r="L123">
        <f>IF(DP123, AI123, AG123)</f>
        <v>0</v>
      </c>
      <c r="M123">
        <f>DR123 - IF(AU123&gt;1, L123*DL123*100.0/(AW123), 0)</f>
        <v>0</v>
      </c>
      <c r="N123">
        <f>((T123-J123/2)*M123-L123)/(T123+J123/2)</f>
        <v>0</v>
      </c>
      <c r="O123">
        <f>N123*(DY123+DZ123)/1000.0</f>
        <v>0</v>
      </c>
      <c r="P123">
        <f>(DR123 - IF(AU123&gt;1, L123*DL123*100.0/(AW123), 0))*(DY123+DZ123)/1000.0</f>
        <v>0</v>
      </c>
      <c r="Q123">
        <f>2.0/((1/S123-1/R123)+SIGN(S123)*SQRT((1/S123-1/R123)*(1/S123-1/R123) + 4*DM123/((DM123+1)*(DM123+1))*(2*1/S123*1/R123-1/R123*1/R123)))</f>
        <v>0</v>
      </c>
      <c r="R123">
        <f>IF(LEFT(DN123,1)&lt;&gt;"0",IF(LEFT(DN123,1)="1",3.0,DO123),$D$5+$E$5*(EF123*DY123/($K$5*1000))+$F$5*(EF123*DY123/($K$5*1000))*MAX(MIN(DL123,$J$5),$I$5)*MAX(MIN(DL123,$J$5),$I$5)+$G$5*MAX(MIN(DL123,$J$5),$I$5)*(EF123*DY123/($K$5*1000))+$H$5*(EF123*DY123/($K$5*1000))*(EF123*DY123/($K$5*1000)))</f>
        <v>0</v>
      </c>
      <c r="S123">
        <f>J123*(1000-(1000*0.61365*exp(17.502*W123/(240.97+W123))/(DY123+DZ123)+DT123)/2)/(1000*0.61365*exp(17.502*W123/(240.97+W123))/(DY123+DZ123)-DT123)</f>
        <v>0</v>
      </c>
      <c r="T123">
        <f>1/((DM123+1)/(Q123/1.6)+1/(R123/1.37)) + DM123/((DM123+1)/(Q123/1.6) + DM123/(R123/1.37))</f>
        <v>0</v>
      </c>
      <c r="U123">
        <f>(DH123*DK123)</f>
        <v>0</v>
      </c>
      <c r="V123">
        <f>(EA123+(U123+2*0.95*5.67E-8*(((EA123+$B$7)+273)^4-(EA123+273)^4)-44100*J123)/(1.84*29.3*R123+8*0.95*5.67E-8*(EA123+273)^3))</f>
        <v>0</v>
      </c>
      <c r="W123">
        <f>($C$7*EB123+$D$7*EC123+$E$7*V123)</f>
        <v>0</v>
      </c>
      <c r="X123">
        <f>0.61365*exp(17.502*W123/(240.97+W123))</f>
        <v>0</v>
      </c>
      <c r="Y123">
        <f>(Z123/AA123*100)</f>
        <v>0</v>
      </c>
      <c r="Z123">
        <f>DT123*(DY123+DZ123)/1000</f>
        <v>0</v>
      </c>
      <c r="AA123">
        <f>0.61365*exp(17.502*EA123/(240.97+EA123))</f>
        <v>0</v>
      </c>
      <c r="AB123">
        <f>(X123-DT123*(DY123+DZ123)/1000)</f>
        <v>0</v>
      </c>
      <c r="AC123">
        <f>(-J123*44100)</f>
        <v>0</v>
      </c>
      <c r="AD123">
        <f>2*29.3*R123*0.92*(EA123-W123)</f>
        <v>0</v>
      </c>
      <c r="AE123">
        <f>2*0.95*5.67E-8*(((EA123+$B$7)+273)^4-(W123+273)^4)</f>
        <v>0</v>
      </c>
      <c r="AF123">
        <f>U123+AE123+AC123+AD123</f>
        <v>0</v>
      </c>
      <c r="AG123">
        <f>DX123*AU123*(DS123-DR123*(1000-AU123*DU123)/(1000-AU123*DT123))/(100*DL123)</f>
        <v>0</v>
      </c>
      <c r="AH123">
        <f>1000*DX123*AU123*(DT123-DU123)/(100*DL123*(1000-AU123*DT123))</f>
        <v>0</v>
      </c>
      <c r="AI123">
        <f>(AJ123 - AK123 - DY123*1E3/(8.314*(EA123+273.15)) * AM123/DX123 * AL123) * DX123/(100*DL123) * (1000 - DU123)/1000</f>
        <v>0</v>
      </c>
      <c r="AJ123">
        <v>288.7972496187392</v>
      </c>
      <c r="AK123">
        <v>292.7920363636362</v>
      </c>
      <c r="AL123">
        <v>-3.241448309306259</v>
      </c>
      <c r="AM123">
        <v>65.4967932541347</v>
      </c>
      <c r="AN123">
        <f>(AP123 - AO123 + DY123*1E3/(8.314*(EA123+273.15)) * AR123/DX123 * AQ123) * DX123/(100*DL123) * 1000/(1000 - AP123)</f>
        <v>0</v>
      </c>
      <c r="AO123">
        <v>18.57091257136517</v>
      </c>
      <c r="AP123">
        <v>22.88098242424242</v>
      </c>
      <c r="AQ123">
        <v>-1.084746438794063E-05</v>
      </c>
      <c r="AR123">
        <v>120.790661753282</v>
      </c>
      <c r="AS123">
        <v>2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MAX(0,($B$13+$C$13*EF123)/(1+$D$13*EF123)*DY123/(EA123+273)*$E$13)</f>
        <v>0</v>
      </c>
      <c r="AX123" t="s">
        <v>437</v>
      </c>
      <c r="AY123" t="s">
        <v>437</v>
      </c>
      <c r="AZ123">
        <v>0</v>
      </c>
      <c r="BA123">
        <v>0</v>
      </c>
      <c r="BB123">
        <f>1-AZ123/BA123</f>
        <v>0</v>
      </c>
      <c r="BC123">
        <v>0</v>
      </c>
      <c r="BD123" t="s">
        <v>437</v>
      </c>
      <c r="BE123" t="s">
        <v>437</v>
      </c>
      <c r="BF123">
        <v>0</v>
      </c>
      <c r="BG123">
        <v>0</v>
      </c>
      <c r="BH123">
        <f>1-BF123/BG123</f>
        <v>0</v>
      </c>
      <c r="BI123">
        <v>0.5</v>
      </c>
      <c r="BJ123">
        <f>DI123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437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DH123">
        <f>$B$11*EG123+$C$11*EH123+$F$11*ES123*(1-EV123)</f>
        <v>0</v>
      </c>
      <c r="DI123">
        <f>DH123*DJ123</f>
        <v>0</v>
      </c>
      <c r="DJ123">
        <f>($B$11*$D$9+$C$11*$D$9+$F$11*((FF123+EX123)/MAX(FF123+EX123+FG123, 0.1)*$I$9+FG123/MAX(FF123+EX123+FG123, 0.1)*$J$9))/($B$11+$C$11+$F$11)</f>
        <v>0</v>
      </c>
      <c r="DK123">
        <f>($B$11*$K$9+$C$11*$K$9+$F$11*((FF123+EX123)/MAX(FF123+EX123+FG123, 0.1)*$P$9+FG123/MAX(FF123+EX123+FG123, 0.1)*$Q$9))/($B$11+$C$11+$F$11)</f>
        <v>0</v>
      </c>
      <c r="DL123">
        <v>4.38</v>
      </c>
      <c r="DM123">
        <v>0.5</v>
      </c>
      <c r="DN123" t="s">
        <v>438</v>
      </c>
      <c r="DO123">
        <v>2</v>
      </c>
      <c r="DP123" t="b">
        <v>1</v>
      </c>
      <c r="DQ123">
        <v>1759249497.314285</v>
      </c>
      <c r="DR123">
        <v>309.19425</v>
      </c>
      <c r="DS123">
        <v>299.0981785714285</v>
      </c>
      <c r="DT123">
        <v>22.88398214285714</v>
      </c>
      <c r="DU123">
        <v>18.57830714285714</v>
      </c>
      <c r="DV123">
        <v>308.95225</v>
      </c>
      <c r="DW123">
        <v>22.66494285714285</v>
      </c>
      <c r="DX123">
        <v>499.9976785714287</v>
      </c>
      <c r="DY123">
        <v>90.92381071428569</v>
      </c>
      <c r="DZ123">
        <v>0.05050873214285714</v>
      </c>
      <c r="EA123">
        <v>29.63376785714286</v>
      </c>
      <c r="EB123">
        <v>29.99329642857143</v>
      </c>
      <c r="EC123">
        <v>999.9000000000002</v>
      </c>
      <c r="ED123">
        <v>0</v>
      </c>
      <c r="EE123">
        <v>0</v>
      </c>
      <c r="EF123">
        <v>9993.684285714286</v>
      </c>
      <c r="EG123">
        <v>0</v>
      </c>
      <c r="EH123">
        <v>11.6948</v>
      </c>
      <c r="EI123">
        <v>10.096135</v>
      </c>
      <c r="EJ123">
        <v>316.4356071428572</v>
      </c>
      <c r="EK123">
        <v>304.7601071428571</v>
      </c>
      <c r="EL123">
        <v>4.305671428571428</v>
      </c>
      <c r="EM123">
        <v>299.0981785714285</v>
      </c>
      <c r="EN123">
        <v>18.57830714285714</v>
      </c>
      <c r="EO123">
        <v>2.080698571428572</v>
      </c>
      <c r="EP123">
        <v>1.689210714285714</v>
      </c>
      <c r="EQ123">
        <v>18.07218571428572</v>
      </c>
      <c r="ER123">
        <v>14.797625</v>
      </c>
      <c r="ES123">
        <v>1999.978214285715</v>
      </c>
      <c r="ET123">
        <v>0.9799946428571431</v>
      </c>
      <c r="EU123">
        <v>0.02000545714285714</v>
      </c>
      <c r="EV123">
        <v>0</v>
      </c>
      <c r="EW123">
        <v>817.6338928571429</v>
      </c>
      <c r="EX123">
        <v>5.000560000000001</v>
      </c>
      <c r="EY123">
        <v>16574.51071428571</v>
      </c>
      <c r="EZ123">
        <v>17294.65357142857</v>
      </c>
      <c r="FA123">
        <v>41.25</v>
      </c>
      <c r="FB123">
        <v>41.375</v>
      </c>
      <c r="FC123">
        <v>40.93699999999999</v>
      </c>
      <c r="FD123">
        <v>40.5665</v>
      </c>
      <c r="FE123">
        <v>41.9865</v>
      </c>
      <c r="FF123">
        <v>1955.068214285714</v>
      </c>
      <c r="FG123">
        <v>39.91</v>
      </c>
      <c r="FH123">
        <v>0</v>
      </c>
      <c r="FI123">
        <v>1759249519</v>
      </c>
      <c r="FJ123">
        <v>0</v>
      </c>
      <c r="FK123">
        <v>817.3712399999999</v>
      </c>
      <c r="FL123">
        <v>-30.42984610980283</v>
      </c>
      <c r="FM123">
        <v>-630.0923067610295</v>
      </c>
      <c r="FN123">
        <v>16569.064</v>
      </c>
      <c r="FO123">
        <v>15</v>
      </c>
      <c r="FP123">
        <v>0</v>
      </c>
      <c r="FQ123" t="s">
        <v>439</v>
      </c>
      <c r="FR123">
        <v>1747148579.5</v>
      </c>
      <c r="FS123">
        <v>1747148584.5</v>
      </c>
      <c r="FT123">
        <v>0</v>
      </c>
      <c r="FU123">
        <v>0.162</v>
      </c>
      <c r="FV123">
        <v>-0.001</v>
      </c>
      <c r="FW123">
        <v>0.139</v>
      </c>
      <c r="FX123">
        <v>0.058</v>
      </c>
      <c r="FY123">
        <v>420</v>
      </c>
      <c r="FZ123">
        <v>16</v>
      </c>
      <c r="GA123">
        <v>0.19</v>
      </c>
      <c r="GB123">
        <v>0.02</v>
      </c>
      <c r="GC123">
        <v>9.629993414634146</v>
      </c>
      <c r="GD123">
        <v>10.04947714285716</v>
      </c>
      <c r="GE123">
        <v>0.993804910760535</v>
      </c>
      <c r="GF123">
        <v>0</v>
      </c>
      <c r="GG123">
        <v>819.1680294117647</v>
      </c>
      <c r="GH123">
        <v>-32.30293350763053</v>
      </c>
      <c r="GI123">
        <v>3.178825157426538</v>
      </c>
      <c r="GJ123">
        <v>0</v>
      </c>
      <c r="GK123">
        <v>4.302474634146342</v>
      </c>
      <c r="GL123">
        <v>0.0698502439024456</v>
      </c>
      <c r="GM123">
        <v>0.007567047011609444</v>
      </c>
      <c r="GN123">
        <v>1</v>
      </c>
      <c r="GO123">
        <v>1</v>
      </c>
      <c r="GP123">
        <v>3</v>
      </c>
      <c r="GQ123" t="s">
        <v>463</v>
      </c>
      <c r="GR123">
        <v>3.12828</v>
      </c>
      <c r="GS123">
        <v>2.72853</v>
      </c>
      <c r="GT123">
        <v>0.06341769999999999</v>
      </c>
      <c r="GU123">
        <v>0.0616553</v>
      </c>
      <c r="GV123">
        <v>0.104076</v>
      </c>
      <c r="GW123">
        <v>0.0904114</v>
      </c>
      <c r="GX123">
        <v>28109.9</v>
      </c>
      <c r="GY123">
        <v>27328.5</v>
      </c>
      <c r="GZ123">
        <v>30553.1</v>
      </c>
      <c r="HA123">
        <v>29377</v>
      </c>
      <c r="HB123">
        <v>37767.9</v>
      </c>
      <c r="HC123">
        <v>35150.7</v>
      </c>
      <c r="HD123">
        <v>46732.4</v>
      </c>
      <c r="HE123">
        <v>43644.6</v>
      </c>
      <c r="HF123">
        <v>1.8306</v>
      </c>
      <c r="HG123">
        <v>1.83735</v>
      </c>
      <c r="HH123">
        <v>0.13024</v>
      </c>
      <c r="HI123">
        <v>0</v>
      </c>
      <c r="HJ123">
        <v>27.8654</v>
      </c>
      <c r="HK123">
        <v>999.9</v>
      </c>
      <c r="HL123">
        <v>50.4</v>
      </c>
      <c r="HM123">
        <v>31</v>
      </c>
      <c r="HN123">
        <v>25.0088</v>
      </c>
      <c r="HO123">
        <v>62.383</v>
      </c>
      <c r="HP123">
        <v>17.6202</v>
      </c>
      <c r="HQ123">
        <v>1</v>
      </c>
      <c r="HR123">
        <v>0.111758</v>
      </c>
      <c r="HS123">
        <v>-0.391699</v>
      </c>
      <c r="HT123">
        <v>20.2011</v>
      </c>
      <c r="HU123">
        <v>5.22852</v>
      </c>
      <c r="HV123">
        <v>11.974</v>
      </c>
      <c r="HW123">
        <v>4.9699</v>
      </c>
      <c r="HX123">
        <v>3.28978</v>
      </c>
      <c r="HY123">
        <v>9999</v>
      </c>
      <c r="HZ123">
        <v>9999</v>
      </c>
      <c r="IA123">
        <v>9999</v>
      </c>
      <c r="IB123">
        <v>18.2</v>
      </c>
      <c r="IC123">
        <v>4.9729</v>
      </c>
      <c r="ID123">
        <v>1.87715</v>
      </c>
      <c r="IE123">
        <v>1.87529</v>
      </c>
      <c r="IF123">
        <v>1.87806</v>
      </c>
      <c r="IG123">
        <v>1.87482</v>
      </c>
      <c r="IH123">
        <v>1.87837</v>
      </c>
      <c r="II123">
        <v>1.87546</v>
      </c>
      <c r="IJ123">
        <v>1.87668</v>
      </c>
      <c r="IK123">
        <v>0</v>
      </c>
      <c r="IL123">
        <v>0</v>
      </c>
      <c r="IM123">
        <v>0</v>
      </c>
      <c r="IN123">
        <v>0</v>
      </c>
      <c r="IO123" t="s">
        <v>441</v>
      </c>
      <c r="IP123" t="s">
        <v>442</v>
      </c>
      <c r="IQ123" t="s">
        <v>443</v>
      </c>
      <c r="IR123" t="s">
        <v>443</v>
      </c>
      <c r="IS123" t="s">
        <v>443</v>
      </c>
      <c r="IT123" t="s">
        <v>443</v>
      </c>
      <c r="IU123">
        <v>0</v>
      </c>
      <c r="IV123">
        <v>100</v>
      </c>
      <c r="IW123">
        <v>100</v>
      </c>
      <c r="IX123">
        <v>0.216</v>
      </c>
      <c r="IY123">
        <v>0.219</v>
      </c>
      <c r="IZ123">
        <v>-0.1222274518627452</v>
      </c>
      <c r="JA123">
        <v>0.001328938755811441</v>
      </c>
      <c r="JB123">
        <v>-5.633165956792918E-07</v>
      </c>
      <c r="JC123">
        <v>2.510553891376428E-10</v>
      </c>
      <c r="JD123">
        <v>-0.04678033270444259</v>
      </c>
      <c r="JE123">
        <v>-0.0009625096320519332</v>
      </c>
      <c r="JF123">
        <v>0.0006953178313022573</v>
      </c>
      <c r="JG123">
        <v>-5.973937232829655E-06</v>
      </c>
      <c r="JH123">
        <v>1</v>
      </c>
      <c r="JI123">
        <v>2112</v>
      </c>
      <c r="JJ123">
        <v>1</v>
      </c>
      <c r="JK123">
        <v>26</v>
      </c>
      <c r="JL123">
        <v>201682.1</v>
      </c>
      <c r="JM123">
        <v>201682</v>
      </c>
      <c r="JN123">
        <v>0.751953</v>
      </c>
      <c r="JO123">
        <v>2.55371</v>
      </c>
      <c r="JP123">
        <v>1.39893</v>
      </c>
      <c r="JQ123">
        <v>2.323</v>
      </c>
      <c r="JR123">
        <v>1.44897</v>
      </c>
      <c r="JS123">
        <v>2.49756</v>
      </c>
      <c r="JT123">
        <v>36.5996</v>
      </c>
      <c r="JU123">
        <v>23.9912</v>
      </c>
      <c r="JV123">
        <v>18</v>
      </c>
      <c r="JW123">
        <v>479.174</v>
      </c>
      <c r="JX123">
        <v>453.13</v>
      </c>
      <c r="JY123">
        <v>28.121</v>
      </c>
      <c r="JZ123">
        <v>28.6346</v>
      </c>
      <c r="KA123">
        <v>30.0001</v>
      </c>
      <c r="KB123">
        <v>28.3419</v>
      </c>
      <c r="KC123">
        <v>28.4091</v>
      </c>
      <c r="KD123">
        <v>15.0913</v>
      </c>
      <c r="KE123">
        <v>31.3653</v>
      </c>
      <c r="KF123">
        <v>26.1659</v>
      </c>
      <c r="KG123">
        <v>28.1046</v>
      </c>
      <c r="KH123">
        <v>246.257</v>
      </c>
      <c r="KI123">
        <v>18.6027</v>
      </c>
      <c r="KJ123">
        <v>100.998</v>
      </c>
      <c r="KK123">
        <v>100.397</v>
      </c>
    </row>
    <row r="124" spans="1:297">
      <c r="A124">
        <v>108</v>
      </c>
      <c r="B124">
        <v>1759249510.1</v>
      </c>
      <c r="C124">
        <v>2694.5</v>
      </c>
      <c r="D124" t="s">
        <v>660</v>
      </c>
      <c r="E124" t="s">
        <v>661</v>
      </c>
      <c r="F124">
        <v>5</v>
      </c>
      <c r="G124" t="s">
        <v>639</v>
      </c>
      <c r="H124" t="s">
        <v>436</v>
      </c>
      <c r="I124">
        <v>1759249502.6</v>
      </c>
      <c r="J124">
        <f>(K124)/1000</f>
        <v>0</v>
      </c>
      <c r="K124">
        <f>IF(DP124, AN124, AH124)</f>
        <v>0</v>
      </c>
      <c r="L124">
        <f>IF(DP124, AI124, AG124)</f>
        <v>0</v>
      </c>
      <c r="M124">
        <f>DR124 - IF(AU124&gt;1, L124*DL124*100.0/(AW124), 0)</f>
        <v>0</v>
      </c>
      <c r="N124">
        <f>((T124-J124/2)*M124-L124)/(T124+J124/2)</f>
        <v>0</v>
      </c>
      <c r="O124">
        <f>N124*(DY124+DZ124)/1000.0</f>
        <v>0</v>
      </c>
      <c r="P124">
        <f>(DR124 - IF(AU124&gt;1, L124*DL124*100.0/(AW124), 0))*(DY124+DZ124)/1000.0</f>
        <v>0</v>
      </c>
      <c r="Q124">
        <f>2.0/((1/S124-1/R124)+SIGN(S124)*SQRT((1/S124-1/R124)*(1/S124-1/R124) + 4*DM124/((DM124+1)*(DM124+1))*(2*1/S124*1/R124-1/R124*1/R124)))</f>
        <v>0</v>
      </c>
      <c r="R124">
        <f>IF(LEFT(DN124,1)&lt;&gt;"0",IF(LEFT(DN124,1)="1",3.0,DO124),$D$5+$E$5*(EF124*DY124/($K$5*1000))+$F$5*(EF124*DY124/($K$5*1000))*MAX(MIN(DL124,$J$5),$I$5)*MAX(MIN(DL124,$J$5),$I$5)+$G$5*MAX(MIN(DL124,$J$5),$I$5)*(EF124*DY124/($K$5*1000))+$H$5*(EF124*DY124/($K$5*1000))*(EF124*DY124/($K$5*1000)))</f>
        <v>0</v>
      </c>
      <c r="S124">
        <f>J124*(1000-(1000*0.61365*exp(17.502*W124/(240.97+W124))/(DY124+DZ124)+DT124)/2)/(1000*0.61365*exp(17.502*W124/(240.97+W124))/(DY124+DZ124)-DT124)</f>
        <v>0</v>
      </c>
      <c r="T124">
        <f>1/((DM124+1)/(Q124/1.6)+1/(R124/1.37)) + DM124/((DM124+1)/(Q124/1.6) + DM124/(R124/1.37))</f>
        <v>0</v>
      </c>
      <c r="U124">
        <f>(DH124*DK124)</f>
        <v>0</v>
      </c>
      <c r="V124">
        <f>(EA124+(U124+2*0.95*5.67E-8*(((EA124+$B$7)+273)^4-(EA124+273)^4)-44100*J124)/(1.84*29.3*R124+8*0.95*5.67E-8*(EA124+273)^3))</f>
        <v>0</v>
      </c>
      <c r="W124">
        <f>($C$7*EB124+$D$7*EC124+$E$7*V124)</f>
        <v>0</v>
      </c>
      <c r="X124">
        <f>0.61365*exp(17.502*W124/(240.97+W124))</f>
        <v>0</v>
      </c>
      <c r="Y124">
        <f>(Z124/AA124*100)</f>
        <v>0</v>
      </c>
      <c r="Z124">
        <f>DT124*(DY124+DZ124)/1000</f>
        <v>0</v>
      </c>
      <c r="AA124">
        <f>0.61365*exp(17.502*EA124/(240.97+EA124))</f>
        <v>0</v>
      </c>
      <c r="AB124">
        <f>(X124-DT124*(DY124+DZ124)/1000)</f>
        <v>0</v>
      </c>
      <c r="AC124">
        <f>(-J124*44100)</f>
        <v>0</v>
      </c>
      <c r="AD124">
        <f>2*29.3*R124*0.92*(EA124-W124)</f>
        <v>0</v>
      </c>
      <c r="AE124">
        <f>2*0.95*5.67E-8*(((EA124+$B$7)+273)^4-(W124+273)^4)</f>
        <v>0</v>
      </c>
      <c r="AF124">
        <f>U124+AE124+AC124+AD124</f>
        <v>0</v>
      </c>
      <c r="AG124">
        <f>DX124*AU124*(DS124-DR124*(1000-AU124*DU124)/(1000-AU124*DT124))/(100*DL124)</f>
        <v>0</v>
      </c>
      <c r="AH124">
        <f>1000*DX124*AU124*(DT124-DU124)/(100*DL124*(1000-AU124*DT124))</f>
        <v>0</v>
      </c>
      <c r="AI124">
        <f>(AJ124 - AK124 - DY124*1E3/(8.314*(EA124+273.15)) * AM124/DX124 * AL124) * DX124/(100*DL124) * (1000 - DU124)/1000</f>
        <v>0</v>
      </c>
      <c r="AJ124">
        <v>272.0513073068071</v>
      </c>
      <c r="AK124">
        <v>276.5986181818182</v>
      </c>
      <c r="AL124">
        <v>-3.23830972916792</v>
      </c>
      <c r="AM124">
        <v>65.4967932541347</v>
      </c>
      <c r="AN124">
        <f>(AP124 - AO124 + DY124*1E3/(8.314*(EA124+273.15)) * AR124/DX124 * AQ124) * DX124/(100*DL124) * 1000/(1000 - AP124)</f>
        <v>0</v>
      </c>
      <c r="AO124">
        <v>18.56563517255423</v>
      </c>
      <c r="AP124">
        <v>22.88146787878786</v>
      </c>
      <c r="AQ124">
        <v>-8.840844500160476E-06</v>
      </c>
      <c r="AR124">
        <v>120.790661753282</v>
      </c>
      <c r="AS124">
        <v>2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MAX(0,($B$13+$C$13*EF124)/(1+$D$13*EF124)*DY124/(EA124+273)*$E$13)</f>
        <v>0</v>
      </c>
      <c r="AX124" t="s">
        <v>437</v>
      </c>
      <c r="AY124" t="s">
        <v>437</v>
      </c>
      <c r="AZ124">
        <v>0</v>
      </c>
      <c r="BA124">
        <v>0</v>
      </c>
      <c r="BB124">
        <f>1-AZ124/BA124</f>
        <v>0</v>
      </c>
      <c r="BC124">
        <v>0</v>
      </c>
      <c r="BD124" t="s">
        <v>437</v>
      </c>
      <c r="BE124" t="s">
        <v>437</v>
      </c>
      <c r="BF124">
        <v>0</v>
      </c>
      <c r="BG124">
        <v>0</v>
      </c>
      <c r="BH124">
        <f>1-BF124/BG124</f>
        <v>0</v>
      </c>
      <c r="BI124">
        <v>0.5</v>
      </c>
      <c r="BJ124">
        <f>DI124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437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DH124">
        <f>$B$11*EG124+$C$11*EH124+$F$11*ES124*(1-EV124)</f>
        <v>0</v>
      </c>
      <c r="DI124">
        <f>DH124*DJ124</f>
        <v>0</v>
      </c>
      <c r="DJ124">
        <f>($B$11*$D$9+$C$11*$D$9+$F$11*((FF124+EX124)/MAX(FF124+EX124+FG124, 0.1)*$I$9+FG124/MAX(FF124+EX124+FG124, 0.1)*$J$9))/($B$11+$C$11+$F$11)</f>
        <v>0</v>
      </c>
      <c r="DK124">
        <f>($B$11*$K$9+$C$11*$K$9+$F$11*((FF124+EX124)/MAX(FF124+EX124+FG124, 0.1)*$P$9+FG124/MAX(FF124+EX124+FG124, 0.1)*$Q$9))/($B$11+$C$11+$F$11)</f>
        <v>0</v>
      </c>
      <c r="DL124">
        <v>4.38</v>
      </c>
      <c r="DM124">
        <v>0.5</v>
      </c>
      <c r="DN124" t="s">
        <v>438</v>
      </c>
      <c r="DO124">
        <v>2</v>
      </c>
      <c r="DP124" t="b">
        <v>1</v>
      </c>
      <c r="DQ124">
        <v>1759249502.6</v>
      </c>
      <c r="DR124">
        <v>292.4531111111111</v>
      </c>
      <c r="DS124">
        <v>281.5673333333333</v>
      </c>
      <c r="DT124">
        <v>22.88308518518518</v>
      </c>
      <c r="DU124">
        <v>18.57114074074074</v>
      </c>
      <c r="DV124">
        <v>292.2288888888889</v>
      </c>
      <c r="DW124">
        <v>22.66407037037037</v>
      </c>
      <c r="DX124">
        <v>500.0412222222222</v>
      </c>
      <c r="DY124">
        <v>90.9239037037037</v>
      </c>
      <c r="DZ124">
        <v>0.05050748518518519</v>
      </c>
      <c r="EA124">
        <v>29.63507407407407</v>
      </c>
      <c r="EB124">
        <v>30.0033962962963</v>
      </c>
      <c r="EC124">
        <v>999.9000000000001</v>
      </c>
      <c r="ED124">
        <v>0</v>
      </c>
      <c r="EE124">
        <v>0</v>
      </c>
      <c r="EF124">
        <v>10003.00777777778</v>
      </c>
      <c r="EG124">
        <v>0</v>
      </c>
      <c r="EH124">
        <v>11.6948</v>
      </c>
      <c r="EI124">
        <v>10.88584925925926</v>
      </c>
      <c r="EJ124">
        <v>299.302074074074</v>
      </c>
      <c r="EK124">
        <v>286.8951851851852</v>
      </c>
      <c r="EL124">
        <v>4.311948518518519</v>
      </c>
      <c r="EM124">
        <v>281.5673333333333</v>
      </c>
      <c r="EN124">
        <v>18.57114074074074</v>
      </c>
      <c r="EO124">
        <v>2.08061962962963</v>
      </c>
      <c r="EP124">
        <v>1.68856037037037</v>
      </c>
      <c r="EQ124">
        <v>18.07158888888889</v>
      </c>
      <c r="ER124">
        <v>14.79165185185185</v>
      </c>
      <c r="ES124">
        <v>1999.952592592593</v>
      </c>
      <c r="ET124">
        <v>0.9799944444444447</v>
      </c>
      <c r="EU124">
        <v>0.02000565555555556</v>
      </c>
      <c r="EV124">
        <v>0</v>
      </c>
      <c r="EW124">
        <v>815.0065555555555</v>
      </c>
      <c r="EX124">
        <v>5.000560000000001</v>
      </c>
      <c r="EY124">
        <v>16520.98148148148</v>
      </c>
      <c r="EZ124">
        <v>17294.43703703703</v>
      </c>
      <c r="FA124">
        <v>41.25</v>
      </c>
      <c r="FB124">
        <v>41.37959259259259</v>
      </c>
      <c r="FC124">
        <v>40.93699999999999</v>
      </c>
      <c r="FD124">
        <v>40.56666666666666</v>
      </c>
      <c r="FE124">
        <v>41.99533333333333</v>
      </c>
      <c r="FF124">
        <v>1955.042592592592</v>
      </c>
      <c r="FG124">
        <v>39.91</v>
      </c>
      <c r="FH124">
        <v>0</v>
      </c>
      <c r="FI124">
        <v>1759249523.8</v>
      </c>
      <c r="FJ124">
        <v>0</v>
      </c>
      <c r="FK124">
        <v>815.0295599999999</v>
      </c>
      <c r="FL124">
        <v>-28.25338467148343</v>
      </c>
      <c r="FM124">
        <v>-568.3000008157853</v>
      </c>
      <c r="FN124">
        <v>16521.052</v>
      </c>
      <c r="FO124">
        <v>15</v>
      </c>
      <c r="FP124">
        <v>0</v>
      </c>
      <c r="FQ124" t="s">
        <v>439</v>
      </c>
      <c r="FR124">
        <v>1747148579.5</v>
      </c>
      <c r="FS124">
        <v>1747148584.5</v>
      </c>
      <c r="FT124">
        <v>0</v>
      </c>
      <c r="FU124">
        <v>0.162</v>
      </c>
      <c r="FV124">
        <v>-0.001</v>
      </c>
      <c r="FW124">
        <v>0.139</v>
      </c>
      <c r="FX124">
        <v>0.058</v>
      </c>
      <c r="FY124">
        <v>420</v>
      </c>
      <c r="FZ124">
        <v>16</v>
      </c>
      <c r="GA124">
        <v>0.19</v>
      </c>
      <c r="GB124">
        <v>0.02</v>
      </c>
      <c r="GC124">
        <v>10.26247902439024</v>
      </c>
      <c r="GD124">
        <v>9.081514076655077</v>
      </c>
      <c r="GE124">
        <v>0.8987876218980193</v>
      </c>
      <c r="GF124">
        <v>0</v>
      </c>
      <c r="GG124">
        <v>817.0121176470589</v>
      </c>
      <c r="GH124">
        <v>-30.32235295804678</v>
      </c>
      <c r="GI124">
        <v>2.988352986913437</v>
      </c>
      <c r="GJ124">
        <v>0</v>
      </c>
      <c r="GK124">
        <v>4.307039512195121</v>
      </c>
      <c r="GL124">
        <v>0.07561379790941532</v>
      </c>
      <c r="GM124">
        <v>0.007982985244918335</v>
      </c>
      <c r="GN124">
        <v>1</v>
      </c>
      <c r="GO124">
        <v>1</v>
      </c>
      <c r="GP124">
        <v>3</v>
      </c>
      <c r="GQ124" t="s">
        <v>463</v>
      </c>
      <c r="GR124">
        <v>3.12839</v>
      </c>
      <c r="GS124">
        <v>2.72807</v>
      </c>
      <c r="GT124">
        <v>0.0604901</v>
      </c>
      <c r="GU124">
        <v>0.0585205</v>
      </c>
      <c r="GV124">
        <v>0.104072</v>
      </c>
      <c r="GW124">
        <v>0.0903939</v>
      </c>
      <c r="GX124">
        <v>28197.9</v>
      </c>
      <c r="GY124">
        <v>27419.8</v>
      </c>
      <c r="GZ124">
        <v>30553.2</v>
      </c>
      <c r="HA124">
        <v>29376.9</v>
      </c>
      <c r="HB124">
        <v>37768.1</v>
      </c>
      <c r="HC124">
        <v>35151.2</v>
      </c>
      <c r="HD124">
        <v>46732.7</v>
      </c>
      <c r="HE124">
        <v>43644.7</v>
      </c>
      <c r="HF124">
        <v>1.8309</v>
      </c>
      <c r="HG124">
        <v>1.83685</v>
      </c>
      <c r="HH124">
        <v>0.13233</v>
      </c>
      <c r="HI124">
        <v>0</v>
      </c>
      <c r="HJ124">
        <v>27.8713</v>
      </c>
      <c r="HK124">
        <v>999.9</v>
      </c>
      <c r="HL124">
        <v>50.4</v>
      </c>
      <c r="HM124">
        <v>31</v>
      </c>
      <c r="HN124">
        <v>25.008</v>
      </c>
      <c r="HO124">
        <v>62.963</v>
      </c>
      <c r="HP124">
        <v>17.7244</v>
      </c>
      <c r="HQ124">
        <v>1</v>
      </c>
      <c r="HR124">
        <v>0.111862</v>
      </c>
      <c r="HS124">
        <v>-0.38512</v>
      </c>
      <c r="HT124">
        <v>20.2012</v>
      </c>
      <c r="HU124">
        <v>5.22822</v>
      </c>
      <c r="HV124">
        <v>11.974</v>
      </c>
      <c r="HW124">
        <v>4.9698</v>
      </c>
      <c r="HX124">
        <v>3.28968</v>
      </c>
      <c r="HY124">
        <v>9999</v>
      </c>
      <c r="HZ124">
        <v>9999</v>
      </c>
      <c r="IA124">
        <v>9999</v>
      </c>
      <c r="IB124">
        <v>18.2</v>
      </c>
      <c r="IC124">
        <v>4.9729</v>
      </c>
      <c r="ID124">
        <v>1.87714</v>
      </c>
      <c r="IE124">
        <v>1.87529</v>
      </c>
      <c r="IF124">
        <v>1.87805</v>
      </c>
      <c r="IG124">
        <v>1.87481</v>
      </c>
      <c r="IH124">
        <v>1.87837</v>
      </c>
      <c r="II124">
        <v>1.87546</v>
      </c>
      <c r="IJ124">
        <v>1.87668</v>
      </c>
      <c r="IK124">
        <v>0</v>
      </c>
      <c r="IL124">
        <v>0</v>
      </c>
      <c r="IM124">
        <v>0</v>
      </c>
      <c r="IN124">
        <v>0</v>
      </c>
      <c r="IO124" t="s">
        <v>441</v>
      </c>
      <c r="IP124" t="s">
        <v>442</v>
      </c>
      <c r="IQ124" t="s">
        <v>443</v>
      </c>
      <c r="IR124" t="s">
        <v>443</v>
      </c>
      <c r="IS124" t="s">
        <v>443</v>
      </c>
      <c r="IT124" t="s">
        <v>443</v>
      </c>
      <c r="IU124">
        <v>0</v>
      </c>
      <c r="IV124">
        <v>100</v>
      </c>
      <c r="IW124">
        <v>100</v>
      </c>
      <c r="IX124">
        <v>0.199</v>
      </c>
      <c r="IY124">
        <v>0.219</v>
      </c>
      <c r="IZ124">
        <v>-0.1222274518627452</v>
      </c>
      <c r="JA124">
        <v>0.001328938755811441</v>
      </c>
      <c r="JB124">
        <v>-5.633165956792918E-07</v>
      </c>
      <c r="JC124">
        <v>2.510553891376428E-10</v>
      </c>
      <c r="JD124">
        <v>-0.04678033270444259</v>
      </c>
      <c r="JE124">
        <v>-0.0009625096320519332</v>
      </c>
      <c r="JF124">
        <v>0.0006953178313022573</v>
      </c>
      <c r="JG124">
        <v>-5.973937232829655E-06</v>
      </c>
      <c r="JH124">
        <v>1</v>
      </c>
      <c r="JI124">
        <v>2112</v>
      </c>
      <c r="JJ124">
        <v>1</v>
      </c>
      <c r="JK124">
        <v>26</v>
      </c>
      <c r="JL124">
        <v>201682.2</v>
      </c>
      <c r="JM124">
        <v>201682.1</v>
      </c>
      <c r="JN124">
        <v>0.7128910000000001</v>
      </c>
      <c r="JO124">
        <v>2.55371</v>
      </c>
      <c r="JP124">
        <v>1.39893</v>
      </c>
      <c r="JQ124">
        <v>2.323</v>
      </c>
      <c r="JR124">
        <v>1.44897</v>
      </c>
      <c r="JS124">
        <v>2.57812</v>
      </c>
      <c r="JT124">
        <v>36.5996</v>
      </c>
      <c r="JU124">
        <v>23.9999</v>
      </c>
      <c r="JV124">
        <v>18</v>
      </c>
      <c r="JW124">
        <v>479.342</v>
      </c>
      <c r="JX124">
        <v>452.827</v>
      </c>
      <c r="JY124">
        <v>28.109</v>
      </c>
      <c r="JZ124">
        <v>28.6364</v>
      </c>
      <c r="KA124">
        <v>30.0002</v>
      </c>
      <c r="KB124">
        <v>28.3424</v>
      </c>
      <c r="KC124">
        <v>28.4109</v>
      </c>
      <c r="KD124">
        <v>14.3094</v>
      </c>
      <c r="KE124">
        <v>31.3653</v>
      </c>
      <c r="KF124">
        <v>25.7908</v>
      </c>
      <c r="KG124">
        <v>28.1091</v>
      </c>
      <c r="KH124">
        <v>232.9</v>
      </c>
      <c r="KI124">
        <v>18.6027</v>
      </c>
      <c r="KJ124">
        <v>100.999</v>
      </c>
      <c r="KK124">
        <v>100.397</v>
      </c>
    </row>
    <row r="125" spans="1:297">
      <c r="A125">
        <v>109</v>
      </c>
      <c r="B125">
        <v>1759249515.1</v>
      </c>
      <c r="C125">
        <v>2699.5</v>
      </c>
      <c r="D125" t="s">
        <v>662</v>
      </c>
      <c r="E125" t="s">
        <v>663</v>
      </c>
      <c r="F125">
        <v>5</v>
      </c>
      <c r="G125" t="s">
        <v>639</v>
      </c>
      <c r="H125" t="s">
        <v>436</v>
      </c>
      <c r="I125">
        <v>1759249507.314285</v>
      </c>
      <c r="J125">
        <f>(K125)/1000</f>
        <v>0</v>
      </c>
      <c r="K125">
        <f>IF(DP125, AN125, AH125)</f>
        <v>0</v>
      </c>
      <c r="L125">
        <f>IF(DP125, AI125, AG125)</f>
        <v>0</v>
      </c>
      <c r="M125">
        <f>DR125 - IF(AU125&gt;1, L125*DL125*100.0/(AW125), 0)</f>
        <v>0</v>
      </c>
      <c r="N125">
        <f>((T125-J125/2)*M125-L125)/(T125+J125/2)</f>
        <v>0</v>
      </c>
      <c r="O125">
        <f>N125*(DY125+DZ125)/1000.0</f>
        <v>0</v>
      </c>
      <c r="P125">
        <f>(DR125 - IF(AU125&gt;1, L125*DL125*100.0/(AW125), 0))*(DY125+DZ125)/1000.0</f>
        <v>0</v>
      </c>
      <c r="Q125">
        <f>2.0/((1/S125-1/R125)+SIGN(S125)*SQRT((1/S125-1/R125)*(1/S125-1/R125) + 4*DM125/((DM125+1)*(DM125+1))*(2*1/S125*1/R125-1/R125*1/R125)))</f>
        <v>0</v>
      </c>
      <c r="R125">
        <f>IF(LEFT(DN125,1)&lt;&gt;"0",IF(LEFT(DN125,1)="1",3.0,DO125),$D$5+$E$5*(EF125*DY125/($K$5*1000))+$F$5*(EF125*DY125/($K$5*1000))*MAX(MIN(DL125,$J$5),$I$5)*MAX(MIN(DL125,$J$5),$I$5)+$G$5*MAX(MIN(DL125,$J$5),$I$5)*(EF125*DY125/($K$5*1000))+$H$5*(EF125*DY125/($K$5*1000))*(EF125*DY125/($K$5*1000)))</f>
        <v>0</v>
      </c>
      <c r="S125">
        <f>J125*(1000-(1000*0.61365*exp(17.502*W125/(240.97+W125))/(DY125+DZ125)+DT125)/2)/(1000*0.61365*exp(17.502*W125/(240.97+W125))/(DY125+DZ125)-DT125)</f>
        <v>0</v>
      </c>
      <c r="T125">
        <f>1/((DM125+1)/(Q125/1.6)+1/(R125/1.37)) + DM125/((DM125+1)/(Q125/1.6) + DM125/(R125/1.37))</f>
        <v>0</v>
      </c>
      <c r="U125">
        <f>(DH125*DK125)</f>
        <v>0</v>
      </c>
      <c r="V125">
        <f>(EA125+(U125+2*0.95*5.67E-8*(((EA125+$B$7)+273)^4-(EA125+273)^4)-44100*J125)/(1.84*29.3*R125+8*0.95*5.67E-8*(EA125+273)^3))</f>
        <v>0</v>
      </c>
      <c r="W125">
        <f>($C$7*EB125+$D$7*EC125+$E$7*V125)</f>
        <v>0</v>
      </c>
      <c r="X125">
        <f>0.61365*exp(17.502*W125/(240.97+W125))</f>
        <v>0</v>
      </c>
      <c r="Y125">
        <f>(Z125/AA125*100)</f>
        <v>0</v>
      </c>
      <c r="Z125">
        <f>DT125*(DY125+DZ125)/1000</f>
        <v>0</v>
      </c>
      <c r="AA125">
        <f>0.61365*exp(17.502*EA125/(240.97+EA125))</f>
        <v>0</v>
      </c>
      <c r="AB125">
        <f>(X125-DT125*(DY125+DZ125)/1000)</f>
        <v>0</v>
      </c>
      <c r="AC125">
        <f>(-J125*44100)</f>
        <v>0</v>
      </c>
      <c r="AD125">
        <f>2*29.3*R125*0.92*(EA125-W125)</f>
        <v>0</v>
      </c>
      <c r="AE125">
        <f>2*0.95*5.67E-8*(((EA125+$B$7)+273)^4-(W125+273)^4)</f>
        <v>0</v>
      </c>
      <c r="AF125">
        <f>U125+AE125+AC125+AD125</f>
        <v>0</v>
      </c>
      <c r="AG125">
        <f>DX125*AU125*(DS125-DR125*(1000-AU125*DU125)/(1000-AU125*DT125))/(100*DL125)</f>
        <v>0</v>
      </c>
      <c r="AH125">
        <f>1000*DX125*AU125*(DT125-DU125)/(100*DL125*(1000-AU125*DT125))</f>
        <v>0</v>
      </c>
      <c r="AI125">
        <f>(AJ125 - AK125 - DY125*1E3/(8.314*(EA125+273.15)) * AM125/DX125 * AL125) * DX125/(100*DL125) * (1000 - DU125)/1000</f>
        <v>0</v>
      </c>
      <c r="AJ125">
        <v>255.189079325138</v>
      </c>
      <c r="AK125">
        <v>260.4252666666666</v>
      </c>
      <c r="AL125">
        <v>-3.231597595752511</v>
      </c>
      <c r="AM125">
        <v>65.4967932541347</v>
      </c>
      <c r="AN125">
        <f>(AP125 - AO125 + DY125*1E3/(8.314*(EA125+273.15)) * AR125/DX125 * AQ125) * DX125/(100*DL125) * 1000/(1000 - AP125)</f>
        <v>0</v>
      </c>
      <c r="AO125">
        <v>18.55499724340212</v>
      </c>
      <c r="AP125">
        <v>22.87934787878787</v>
      </c>
      <c r="AQ125">
        <v>-3.655080261199351E-06</v>
      </c>
      <c r="AR125">
        <v>120.790661753282</v>
      </c>
      <c r="AS125">
        <v>2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MAX(0,($B$13+$C$13*EF125)/(1+$D$13*EF125)*DY125/(EA125+273)*$E$13)</f>
        <v>0</v>
      </c>
      <c r="AX125" t="s">
        <v>437</v>
      </c>
      <c r="AY125" t="s">
        <v>437</v>
      </c>
      <c r="AZ125">
        <v>0</v>
      </c>
      <c r="BA125">
        <v>0</v>
      </c>
      <c r="BB125">
        <f>1-AZ125/BA125</f>
        <v>0</v>
      </c>
      <c r="BC125">
        <v>0</v>
      </c>
      <c r="BD125" t="s">
        <v>437</v>
      </c>
      <c r="BE125" t="s">
        <v>437</v>
      </c>
      <c r="BF125">
        <v>0</v>
      </c>
      <c r="BG125">
        <v>0</v>
      </c>
      <c r="BH125">
        <f>1-BF125/BG125</f>
        <v>0</v>
      </c>
      <c r="BI125">
        <v>0.5</v>
      </c>
      <c r="BJ125">
        <f>DI125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437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DH125">
        <f>$B$11*EG125+$C$11*EH125+$F$11*ES125*(1-EV125)</f>
        <v>0</v>
      </c>
      <c r="DI125">
        <f>DH125*DJ125</f>
        <v>0</v>
      </c>
      <c r="DJ125">
        <f>($B$11*$D$9+$C$11*$D$9+$F$11*((FF125+EX125)/MAX(FF125+EX125+FG125, 0.1)*$I$9+FG125/MAX(FF125+EX125+FG125, 0.1)*$J$9))/($B$11+$C$11+$F$11)</f>
        <v>0</v>
      </c>
      <c r="DK125">
        <f>($B$11*$K$9+$C$11*$K$9+$F$11*((FF125+EX125)/MAX(FF125+EX125+FG125, 0.1)*$P$9+FG125/MAX(FF125+EX125+FG125, 0.1)*$Q$9))/($B$11+$C$11+$F$11)</f>
        <v>0</v>
      </c>
      <c r="DL125">
        <v>4.38</v>
      </c>
      <c r="DM125">
        <v>0.5</v>
      </c>
      <c r="DN125" t="s">
        <v>438</v>
      </c>
      <c r="DO125">
        <v>2</v>
      </c>
      <c r="DP125" t="b">
        <v>1</v>
      </c>
      <c r="DQ125">
        <v>1759249507.314285</v>
      </c>
      <c r="DR125">
        <v>277.5080714285714</v>
      </c>
      <c r="DS125">
        <v>265.9703214285714</v>
      </c>
      <c r="DT125">
        <v>22.88145714285714</v>
      </c>
      <c r="DU125">
        <v>18.56456071428571</v>
      </c>
      <c r="DV125">
        <v>277.2998214285714</v>
      </c>
      <c r="DW125">
        <v>22.66247857142857</v>
      </c>
      <c r="DX125">
        <v>500.0049285714286</v>
      </c>
      <c r="DY125">
        <v>90.92397857142858</v>
      </c>
      <c r="DZ125">
        <v>0.05049434285714286</v>
      </c>
      <c r="EA125">
        <v>29.63620357142857</v>
      </c>
      <c r="EB125">
        <v>30.01491071428572</v>
      </c>
      <c r="EC125">
        <v>999.9000000000002</v>
      </c>
      <c r="ED125">
        <v>0</v>
      </c>
      <c r="EE125">
        <v>0</v>
      </c>
      <c r="EF125">
        <v>10003.52714285714</v>
      </c>
      <c r="EG125">
        <v>0</v>
      </c>
      <c r="EH125">
        <v>11.6948</v>
      </c>
      <c r="EI125">
        <v>11.53783928571428</v>
      </c>
      <c r="EJ125">
        <v>284.0065357142857</v>
      </c>
      <c r="EK125">
        <v>271.0012857142857</v>
      </c>
      <c r="EL125">
        <v>4.316905714285714</v>
      </c>
      <c r="EM125">
        <v>265.9703214285714</v>
      </c>
      <c r="EN125">
        <v>18.56456071428571</v>
      </c>
      <c r="EO125">
        <v>2.080473214285714</v>
      </c>
      <c r="EP125">
        <v>1.687963214285714</v>
      </c>
      <c r="EQ125">
        <v>18.07046785714286</v>
      </c>
      <c r="ER125">
        <v>14.78616785714286</v>
      </c>
      <c r="ES125">
        <v>1999.991071428572</v>
      </c>
      <c r="ET125">
        <v>0.9799948571428574</v>
      </c>
      <c r="EU125">
        <v>0.02000524285714286</v>
      </c>
      <c r="EV125">
        <v>0</v>
      </c>
      <c r="EW125">
        <v>812.9636071428574</v>
      </c>
      <c r="EX125">
        <v>5.000560000000001</v>
      </c>
      <c r="EY125">
        <v>16479.56071428571</v>
      </c>
      <c r="EZ125">
        <v>17294.78571428571</v>
      </c>
      <c r="FA125">
        <v>41.25</v>
      </c>
      <c r="FB125">
        <v>41.37942857142857</v>
      </c>
      <c r="FC125">
        <v>40.93699999999999</v>
      </c>
      <c r="FD125">
        <v>40.57099999999999</v>
      </c>
      <c r="FE125">
        <v>42</v>
      </c>
      <c r="FF125">
        <v>1955.081071428571</v>
      </c>
      <c r="FG125">
        <v>39.91</v>
      </c>
      <c r="FH125">
        <v>0</v>
      </c>
      <c r="FI125">
        <v>1759249529.2</v>
      </c>
      <c r="FJ125">
        <v>0</v>
      </c>
      <c r="FK125">
        <v>812.8368846153846</v>
      </c>
      <c r="FL125">
        <v>-24.54676925245921</v>
      </c>
      <c r="FM125">
        <v>-484.0957266988621</v>
      </c>
      <c r="FN125">
        <v>16476.75384615385</v>
      </c>
      <c r="FO125">
        <v>15</v>
      </c>
      <c r="FP125">
        <v>0</v>
      </c>
      <c r="FQ125" t="s">
        <v>439</v>
      </c>
      <c r="FR125">
        <v>1747148579.5</v>
      </c>
      <c r="FS125">
        <v>1747148584.5</v>
      </c>
      <c r="FT125">
        <v>0</v>
      </c>
      <c r="FU125">
        <v>0.162</v>
      </c>
      <c r="FV125">
        <v>-0.001</v>
      </c>
      <c r="FW125">
        <v>0.139</v>
      </c>
      <c r="FX125">
        <v>0.058</v>
      </c>
      <c r="FY125">
        <v>420</v>
      </c>
      <c r="FZ125">
        <v>16</v>
      </c>
      <c r="GA125">
        <v>0.19</v>
      </c>
      <c r="GB125">
        <v>0.02</v>
      </c>
      <c r="GC125">
        <v>11.00875634146342</v>
      </c>
      <c r="GD125">
        <v>8.454244390243906</v>
      </c>
      <c r="GE125">
        <v>0.8356870464963169</v>
      </c>
      <c r="GF125">
        <v>0</v>
      </c>
      <c r="GG125">
        <v>814.684617647059</v>
      </c>
      <c r="GH125">
        <v>-27.24398775640837</v>
      </c>
      <c r="GI125">
        <v>2.684933617480477</v>
      </c>
      <c r="GJ125">
        <v>0</v>
      </c>
      <c r="GK125">
        <v>4.313554390243902</v>
      </c>
      <c r="GL125">
        <v>0.05790982578397721</v>
      </c>
      <c r="GM125">
        <v>0.005979918854486734</v>
      </c>
      <c r="GN125">
        <v>1</v>
      </c>
      <c r="GO125">
        <v>1</v>
      </c>
      <c r="GP125">
        <v>3</v>
      </c>
      <c r="GQ125" t="s">
        <v>463</v>
      </c>
      <c r="GR125">
        <v>3.12834</v>
      </c>
      <c r="GS125">
        <v>2.72827</v>
      </c>
      <c r="GT125">
        <v>0.0575012</v>
      </c>
      <c r="GU125">
        <v>0.0553064</v>
      </c>
      <c r="GV125">
        <v>0.104064</v>
      </c>
      <c r="GW125">
        <v>0.0903558</v>
      </c>
      <c r="GX125">
        <v>28287.2</v>
      </c>
      <c r="GY125">
        <v>27513.2</v>
      </c>
      <c r="GZ125">
        <v>30552.8</v>
      </c>
      <c r="HA125">
        <v>29376.7</v>
      </c>
      <c r="HB125">
        <v>37768</v>
      </c>
      <c r="HC125">
        <v>35152.3</v>
      </c>
      <c r="HD125">
        <v>46732.3</v>
      </c>
      <c r="HE125">
        <v>43644.5</v>
      </c>
      <c r="HF125">
        <v>1.83067</v>
      </c>
      <c r="HG125">
        <v>1.83692</v>
      </c>
      <c r="HH125">
        <v>0.132337</v>
      </c>
      <c r="HI125">
        <v>0</v>
      </c>
      <c r="HJ125">
        <v>27.8773</v>
      </c>
      <c r="HK125">
        <v>999.9</v>
      </c>
      <c r="HL125">
        <v>50.4</v>
      </c>
      <c r="HM125">
        <v>31</v>
      </c>
      <c r="HN125">
        <v>25.0077</v>
      </c>
      <c r="HO125">
        <v>62.883</v>
      </c>
      <c r="HP125">
        <v>17.6202</v>
      </c>
      <c r="HQ125">
        <v>1</v>
      </c>
      <c r="HR125">
        <v>0.112045</v>
      </c>
      <c r="HS125">
        <v>-0.392778</v>
      </c>
      <c r="HT125">
        <v>20.201</v>
      </c>
      <c r="HU125">
        <v>5.22762</v>
      </c>
      <c r="HV125">
        <v>11.974</v>
      </c>
      <c r="HW125">
        <v>4.96955</v>
      </c>
      <c r="HX125">
        <v>3.28953</v>
      </c>
      <c r="HY125">
        <v>9999</v>
      </c>
      <c r="HZ125">
        <v>9999</v>
      </c>
      <c r="IA125">
        <v>9999</v>
      </c>
      <c r="IB125">
        <v>18.2</v>
      </c>
      <c r="IC125">
        <v>4.9729</v>
      </c>
      <c r="ID125">
        <v>1.87716</v>
      </c>
      <c r="IE125">
        <v>1.8753</v>
      </c>
      <c r="IF125">
        <v>1.87805</v>
      </c>
      <c r="IG125">
        <v>1.87484</v>
      </c>
      <c r="IH125">
        <v>1.87837</v>
      </c>
      <c r="II125">
        <v>1.87547</v>
      </c>
      <c r="IJ125">
        <v>1.87668</v>
      </c>
      <c r="IK125">
        <v>0</v>
      </c>
      <c r="IL125">
        <v>0</v>
      </c>
      <c r="IM125">
        <v>0</v>
      </c>
      <c r="IN125">
        <v>0</v>
      </c>
      <c r="IO125" t="s">
        <v>441</v>
      </c>
      <c r="IP125" t="s">
        <v>442</v>
      </c>
      <c r="IQ125" t="s">
        <v>443</v>
      </c>
      <c r="IR125" t="s">
        <v>443</v>
      </c>
      <c r="IS125" t="s">
        <v>443</v>
      </c>
      <c r="IT125" t="s">
        <v>443</v>
      </c>
      <c r="IU125">
        <v>0</v>
      </c>
      <c r="IV125">
        <v>100</v>
      </c>
      <c r="IW125">
        <v>100</v>
      </c>
      <c r="IX125">
        <v>0.182</v>
      </c>
      <c r="IY125">
        <v>0.2189</v>
      </c>
      <c r="IZ125">
        <v>-0.1222274518627452</v>
      </c>
      <c r="JA125">
        <v>0.001328938755811441</v>
      </c>
      <c r="JB125">
        <v>-5.633165956792918E-07</v>
      </c>
      <c r="JC125">
        <v>2.510553891376428E-10</v>
      </c>
      <c r="JD125">
        <v>-0.04678033270444259</v>
      </c>
      <c r="JE125">
        <v>-0.0009625096320519332</v>
      </c>
      <c r="JF125">
        <v>0.0006953178313022573</v>
      </c>
      <c r="JG125">
        <v>-5.973937232829655E-06</v>
      </c>
      <c r="JH125">
        <v>1</v>
      </c>
      <c r="JI125">
        <v>2112</v>
      </c>
      <c r="JJ125">
        <v>1</v>
      </c>
      <c r="JK125">
        <v>26</v>
      </c>
      <c r="JL125">
        <v>201682.3</v>
      </c>
      <c r="JM125">
        <v>201682.2</v>
      </c>
      <c r="JN125">
        <v>0.67749</v>
      </c>
      <c r="JO125">
        <v>2.56348</v>
      </c>
      <c r="JP125">
        <v>1.39893</v>
      </c>
      <c r="JQ125">
        <v>2.323</v>
      </c>
      <c r="JR125">
        <v>1.44897</v>
      </c>
      <c r="JS125">
        <v>2.54639</v>
      </c>
      <c r="JT125">
        <v>36.5996</v>
      </c>
      <c r="JU125">
        <v>23.9999</v>
      </c>
      <c r="JV125">
        <v>18</v>
      </c>
      <c r="JW125">
        <v>479.219</v>
      </c>
      <c r="JX125">
        <v>452.879</v>
      </c>
      <c r="JY125">
        <v>28.1093</v>
      </c>
      <c r="JZ125">
        <v>28.6389</v>
      </c>
      <c r="KA125">
        <v>30.0004</v>
      </c>
      <c r="KB125">
        <v>28.3424</v>
      </c>
      <c r="KC125">
        <v>28.4115</v>
      </c>
      <c r="KD125">
        <v>13.6051</v>
      </c>
      <c r="KE125">
        <v>31.3653</v>
      </c>
      <c r="KF125">
        <v>25.7908</v>
      </c>
      <c r="KG125">
        <v>28.109</v>
      </c>
      <c r="KH125">
        <v>219.543</v>
      </c>
      <c r="KI125">
        <v>18.6027</v>
      </c>
      <c r="KJ125">
        <v>100.997</v>
      </c>
      <c r="KK125">
        <v>100.397</v>
      </c>
    </row>
    <row r="126" spans="1:297">
      <c r="A126">
        <v>110</v>
      </c>
      <c r="B126">
        <v>1759249520.1</v>
      </c>
      <c r="C126">
        <v>2704.5</v>
      </c>
      <c r="D126" t="s">
        <v>664</v>
      </c>
      <c r="E126" t="s">
        <v>665</v>
      </c>
      <c r="F126">
        <v>5</v>
      </c>
      <c r="G126" t="s">
        <v>639</v>
      </c>
      <c r="H126" t="s">
        <v>436</v>
      </c>
      <c r="I126">
        <v>1759249512.6</v>
      </c>
      <c r="J126">
        <f>(K126)/1000</f>
        <v>0</v>
      </c>
      <c r="K126">
        <f>IF(DP126, AN126, AH126)</f>
        <v>0</v>
      </c>
      <c r="L126">
        <f>IF(DP126, AI126, AG126)</f>
        <v>0</v>
      </c>
      <c r="M126">
        <f>DR126 - IF(AU126&gt;1, L126*DL126*100.0/(AW126), 0)</f>
        <v>0</v>
      </c>
      <c r="N126">
        <f>((T126-J126/2)*M126-L126)/(T126+J126/2)</f>
        <v>0</v>
      </c>
      <c r="O126">
        <f>N126*(DY126+DZ126)/1000.0</f>
        <v>0</v>
      </c>
      <c r="P126">
        <f>(DR126 - IF(AU126&gt;1, L126*DL126*100.0/(AW126), 0))*(DY126+DZ126)/1000.0</f>
        <v>0</v>
      </c>
      <c r="Q126">
        <f>2.0/((1/S126-1/R126)+SIGN(S126)*SQRT((1/S126-1/R126)*(1/S126-1/R126) + 4*DM126/((DM126+1)*(DM126+1))*(2*1/S126*1/R126-1/R126*1/R126)))</f>
        <v>0</v>
      </c>
      <c r="R126">
        <f>IF(LEFT(DN126,1)&lt;&gt;"0",IF(LEFT(DN126,1)="1",3.0,DO126),$D$5+$E$5*(EF126*DY126/($K$5*1000))+$F$5*(EF126*DY126/($K$5*1000))*MAX(MIN(DL126,$J$5),$I$5)*MAX(MIN(DL126,$J$5),$I$5)+$G$5*MAX(MIN(DL126,$J$5),$I$5)*(EF126*DY126/($K$5*1000))+$H$5*(EF126*DY126/($K$5*1000))*(EF126*DY126/($K$5*1000)))</f>
        <v>0</v>
      </c>
      <c r="S126">
        <f>J126*(1000-(1000*0.61365*exp(17.502*W126/(240.97+W126))/(DY126+DZ126)+DT126)/2)/(1000*0.61365*exp(17.502*W126/(240.97+W126))/(DY126+DZ126)-DT126)</f>
        <v>0</v>
      </c>
      <c r="T126">
        <f>1/((DM126+1)/(Q126/1.6)+1/(R126/1.37)) + DM126/((DM126+1)/(Q126/1.6) + DM126/(R126/1.37))</f>
        <v>0</v>
      </c>
      <c r="U126">
        <f>(DH126*DK126)</f>
        <v>0</v>
      </c>
      <c r="V126">
        <f>(EA126+(U126+2*0.95*5.67E-8*(((EA126+$B$7)+273)^4-(EA126+273)^4)-44100*J126)/(1.84*29.3*R126+8*0.95*5.67E-8*(EA126+273)^3))</f>
        <v>0</v>
      </c>
      <c r="W126">
        <f>($C$7*EB126+$D$7*EC126+$E$7*V126)</f>
        <v>0</v>
      </c>
      <c r="X126">
        <f>0.61365*exp(17.502*W126/(240.97+W126))</f>
        <v>0</v>
      </c>
      <c r="Y126">
        <f>(Z126/AA126*100)</f>
        <v>0</v>
      </c>
      <c r="Z126">
        <f>DT126*(DY126+DZ126)/1000</f>
        <v>0</v>
      </c>
      <c r="AA126">
        <f>0.61365*exp(17.502*EA126/(240.97+EA126))</f>
        <v>0</v>
      </c>
      <c r="AB126">
        <f>(X126-DT126*(DY126+DZ126)/1000)</f>
        <v>0</v>
      </c>
      <c r="AC126">
        <f>(-J126*44100)</f>
        <v>0</v>
      </c>
      <c r="AD126">
        <f>2*29.3*R126*0.92*(EA126-W126)</f>
        <v>0</v>
      </c>
      <c r="AE126">
        <f>2*0.95*5.67E-8*(((EA126+$B$7)+273)^4-(W126+273)^4)</f>
        <v>0</v>
      </c>
      <c r="AF126">
        <f>U126+AE126+AC126+AD126</f>
        <v>0</v>
      </c>
      <c r="AG126">
        <f>DX126*AU126*(DS126-DR126*(1000-AU126*DU126)/(1000-AU126*DT126))/(100*DL126)</f>
        <v>0</v>
      </c>
      <c r="AH126">
        <f>1000*DX126*AU126*(DT126-DU126)/(100*DL126*(1000-AU126*DT126))</f>
        <v>0</v>
      </c>
      <c r="AI126">
        <f>(AJ126 - AK126 - DY126*1E3/(8.314*(EA126+273.15)) * AM126/DX126 * AL126) * DX126/(100*DL126) * (1000 - DU126)/1000</f>
        <v>0</v>
      </c>
      <c r="AJ126">
        <v>238.2690372901164</v>
      </c>
      <c r="AK126">
        <v>244.3304787878788</v>
      </c>
      <c r="AL126">
        <v>-3.2183792721081</v>
      </c>
      <c r="AM126">
        <v>65.4967932541347</v>
      </c>
      <c r="AN126">
        <f>(AP126 - AO126 + DY126*1E3/(8.314*(EA126+273.15)) * AR126/DX126 * AQ126) * DX126/(100*DL126) * 1000/(1000 - AP126)</f>
        <v>0</v>
      </c>
      <c r="AO126">
        <v>18.5481768268152</v>
      </c>
      <c r="AP126">
        <v>22.8769296969697</v>
      </c>
      <c r="AQ126">
        <v>-1.357720934135381E-05</v>
      </c>
      <c r="AR126">
        <v>120.790661753282</v>
      </c>
      <c r="AS126">
        <v>2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MAX(0,($B$13+$C$13*EF126)/(1+$D$13*EF126)*DY126/(EA126+273)*$E$13)</f>
        <v>0</v>
      </c>
      <c r="AX126" t="s">
        <v>437</v>
      </c>
      <c r="AY126" t="s">
        <v>437</v>
      </c>
      <c r="AZ126">
        <v>0</v>
      </c>
      <c r="BA126">
        <v>0</v>
      </c>
      <c r="BB126">
        <f>1-AZ126/BA126</f>
        <v>0</v>
      </c>
      <c r="BC126">
        <v>0</v>
      </c>
      <c r="BD126" t="s">
        <v>437</v>
      </c>
      <c r="BE126" t="s">
        <v>437</v>
      </c>
      <c r="BF126">
        <v>0</v>
      </c>
      <c r="BG126">
        <v>0</v>
      </c>
      <c r="BH126">
        <f>1-BF126/BG126</f>
        <v>0</v>
      </c>
      <c r="BI126">
        <v>0.5</v>
      </c>
      <c r="BJ126">
        <f>DI126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437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DH126">
        <f>$B$11*EG126+$C$11*EH126+$F$11*ES126*(1-EV126)</f>
        <v>0</v>
      </c>
      <c r="DI126">
        <f>DH126*DJ126</f>
        <v>0</v>
      </c>
      <c r="DJ126">
        <f>($B$11*$D$9+$C$11*$D$9+$F$11*((FF126+EX126)/MAX(FF126+EX126+FG126, 0.1)*$I$9+FG126/MAX(FF126+EX126+FG126, 0.1)*$J$9))/($B$11+$C$11+$F$11)</f>
        <v>0</v>
      </c>
      <c r="DK126">
        <f>($B$11*$K$9+$C$11*$K$9+$F$11*((FF126+EX126)/MAX(FF126+EX126+FG126, 0.1)*$P$9+FG126/MAX(FF126+EX126+FG126, 0.1)*$Q$9))/($B$11+$C$11+$F$11)</f>
        <v>0</v>
      </c>
      <c r="DL126">
        <v>4.38</v>
      </c>
      <c r="DM126">
        <v>0.5</v>
      </c>
      <c r="DN126" t="s">
        <v>438</v>
      </c>
      <c r="DO126">
        <v>2</v>
      </c>
      <c r="DP126" t="b">
        <v>1</v>
      </c>
      <c r="DQ126">
        <v>1759249512.6</v>
      </c>
      <c r="DR126">
        <v>260.803</v>
      </c>
      <c r="DS126">
        <v>248.4987407407408</v>
      </c>
      <c r="DT126">
        <v>22.88028148148148</v>
      </c>
      <c r="DU126">
        <v>18.5569</v>
      </c>
      <c r="DV126">
        <v>260.6128888888889</v>
      </c>
      <c r="DW126">
        <v>22.66132962962963</v>
      </c>
      <c r="DX126">
        <v>500.0361481481482</v>
      </c>
      <c r="DY126">
        <v>90.92375925925926</v>
      </c>
      <c r="DZ126">
        <v>0.05040298148148148</v>
      </c>
      <c r="EA126">
        <v>29.63685185185185</v>
      </c>
      <c r="EB126">
        <v>30.02988518518519</v>
      </c>
      <c r="EC126">
        <v>999.9000000000001</v>
      </c>
      <c r="ED126">
        <v>0</v>
      </c>
      <c r="EE126">
        <v>0</v>
      </c>
      <c r="EF126">
        <v>10004.72222222222</v>
      </c>
      <c r="EG126">
        <v>0</v>
      </c>
      <c r="EH126">
        <v>11.6948</v>
      </c>
      <c r="EI126">
        <v>12.30432962962963</v>
      </c>
      <c r="EJ126">
        <v>266.9100740740741</v>
      </c>
      <c r="EK126">
        <v>253.1972962962963</v>
      </c>
      <c r="EL126">
        <v>4.323392592592592</v>
      </c>
      <c r="EM126">
        <v>248.4987407407408</v>
      </c>
      <c r="EN126">
        <v>18.5569</v>
      </c>
      <c r="EO126">
        <v>2.080361111111111</v>
      </c>
      <c r="EP126">
        <v>1.687262962962963</v>
      </c>
      <c r="EQ126">
        <v>18.06961111111111</v>
      </c>
      <c r="ER126">
        <v>14.77973333333333</v>
      </c>
      <c r="ES126">
        <v>2000.027777777778</v>
      </c>
      <c r="ET126">
        <v>0.9799952222222224</v>
      </c>
      <c r="EU126">
        <v>0.02000487777777778</v>
      </c>
      <c r="EV126">
        <v>0</v>
      </c>
      <c r="EW126">
        <v>811.0281481481483</v>
      </c>
      <c r="EX126">
        <v>5.000560000000001</v>
      </c>
      <c r="EY126">
        <v>16440.35555555556</v>
      </c>
      <c r="EZ126">
        <v>17295.11481481481</v>
      </c>
      <c r="FA126">
        <v>41.25</v>
      </c>
      <c r="FB126">
        <v>41.38418518518519</v>
      </c>
      <c r="FC126">
        <v>40.93699999999999</v>
      </c>
      <c r="FD126">
        <v>40.58533333333334</v>
      </c>
      <c r="FE126">
        <v>42</v>
      </c>
      <c r="FF126">
        <v>1955.117777777778</v>
      </c>
      <c r="FG126">
        <v>39.91</v>
      </c>
      <c r="FH126">
        <v>0</v>
      </c>
      <c r="FI126">
        <v>1759249534</v>
      </c>
      <c r="FJ126">
        <v>0</v>
      </c>
      <c r="FK126">
        <v>811.0805769230768</v>
      </c>
      <c r="FL126">
        <v>-19.70895723948613</v>
      </c>
      <c r="FM126">
        <v>-402.52649511151</v>
      </c>
      <c r="FN126">
        <v>16441.25</v>
      </c>
      <c r="FO126">
        <v>15</v>
      </c>
      <c r="FP126">
        <v>0</v>
      </c>
      <c r="FQ126" t="s">
        <v>439</v>
      </c>
      <c r="FR126">
        <v>1747148579.5</v>
      </c>
      <c r="FS126">
        <v>1747148584.5</v>
      </c>
      <c r="FT126">
        <v>0</v>
      </c>
      <c r="FU126">
        <v>0.162</v>
      </c>
      <c r="FV126">
        <v>-0.001</v>
      </c>
      <c r="FW126">
        <v>0.139</v>
      </c>
      <c r="FX126">
        <v>0.058</v>
      </c>
      <c r="FY126">
        <v>420</v>
      </c>
      <c r="FZ126">
        <v>16</v>
      </c>
      <c r="GA126">
        <v>0.19</v>
      </c>
      <c r="GB126">
        <v>0.02</v>
      </c>
      <c r="GC126">
        <v>11.88554634146341</v>
      </c>
      <c r="GD126">
        <v>8.676077351916392</v>
      </c>
      <c r="GE126">
        <v>0.8571290030400726</v>
      </c>
      <c r="GF126">
        <v>0</v>
      </c>
      <c r="GG126">
        <v>812.2577058823529</v>
      </c>
      <c r="GH126">
        <v>-22.4768831018475</v>
      </c>
      <c r="GI126">
        <v>2.231575749388647</v>
      </c>
      <c r="GJ126">
        <v>0</v>
      </c>
      <c r="GK126">
        <v>4.319597073170732</v>
      </c>
      <c r="GL126">
        <v>0.07150933797909258</v>
      </c>
      <c r="GM126">
        <v>0.007179365161112561</v>
      </c>
      <c r="GN126">
        <v>1</v>
      </c>
      <c r="GO126">
        <v>1</v>
      </c>
      <c r="GP126">
        <v>3</v>
      </c>
      <c r="GQ126" t="s">
        <v>463</v>
      </c>
      <c r="GR126">
        <v>3.1286</v>
      </c>
      <c r="GS126">
        <v>2.72783</v>
      </c>
      <c r="GT126">
        <v>0.0544605</v>
      </c>
      <c r="GU126">
        <v>0.0520493</v>
      </c>
      <c r="GV126">
        <v>0.104057</v>
      </c>
      <c r="GW126">
        <v>0.0903346</v>
      </c>
      <c r="GX126">
        <v>28378.9</v>
      </c>
      <c r="GY126">
        <v>27607.6</v>
      </c>
      <c r="GZ126">
        <v>30553.3</v>
      </c>
      <c r="HA126">
        <v>29376.3</v>
      </c>
      <c r="HB126">
        <v>37768.2</v>
      </c>
      <c r="HC126">
        <v>35152.2</v>
      </c>
      <c r="HD126">
        <v>46732.5</v>
      </c>
      <c r="HE126">
        <v>43643.6</v>
      </c>
      <c r="HF126">
        <v>1.83092</v>
      </c>
      <c r="HG126">
        <v>1.8365</v>
      </c>
      <c r="HH126">
        <v>0.132553</v>
      </c>
      <c r="HI126">
        <v>0</v>
      </c>
      <c r="HJ126">
        <v>27.8832</v>
      </c>
      <c r="HK126">
        <v>999.9</v>
      </c>
      <c r="HL126">
        <v>50.4</v>
      </c>
      <c r="HM126">
        <v>31</v>
      </c>
      <c r="HN126">
        <v>25.0067</v>
      </c>
      <c r="HO126">
        <v>62.923</v>
      </c>
      <c r="HP126">
        <v>17.472</v>
      </c>
      <c r="HQ126">
        <v>1</v>
      </c>
      <c r="HR126">
        <v>0.112221</v>
      </c>
      <c r="HS126">
        <v>-0.301394</v>
      </c>
      <c r="HT126">
        <v>20.2013</v>
      </c>
      <c r="HU126">
        <v>5.22792</v>
      </c>
      <c r="HV126">
        <v>11.974</v>
      </c>
      <c r="HW126">
        <v>4.96945</v>
      </c>
      <c r="HX126">
        <v>3.2895</v>
      </c>
      <c r="HY126">
        <v>9999</v>
      </c>
      <c r="HZ126">
        <v>9999</v>
      </c>
      <c r="IA126">
        <v>9999</v>
      </c>
      <c r="IB126">
        <v>18.2</v>
      </c>
      <c r="IC126">
        <v>4.97291</v>
      </c>
      <c r="ID126">
        <v>1.87716</v>
      </c>
      <c r="IE126">
        <v>1.87529</v>
      </c>
      <c r="IF126">
        <v>1.87805</v>
      </c>
      <c r="IG126">
        <v>1.87485</v>
      </c>
      <c r="IH126">
        <v>1.87839</v>
      </c>
      <c r="II126">
        <v>1.87547</v>
      </c>
      <c r="IJ126">
        <v>1.87668</v>
      </c>
      <c r="IK126">
        <v>0</v>
      </c>
      <c r="IL126">
        <v>0</v>
      </c>
      <c r="IM126">
        <v>0</v>
      </c>
      <c r="IN126">
        <v>0</v>
      </c>
      <c r="IO126" t="s">
        <v>441</v>
      </c>
      <c r="IP126" t="s">
        <v>442</v>
      </c>
      <c r="IQ126" t="s">
        <v>443</v>
      </c>
      <c r="IR126" t="s">
        <v>443</v>
      </c>
      <c r="IS126" t="s">
        <v>443</v>
      </c>
      <c r="IT126" t="s">
        <v>443</v>
      </c>
      <c r="IU126">
        <v>0</v>
      </c>
      <c r="IV126">
        <v>100</v>
      </c>
      <c r="IW126">
        <v>100</v>
      </c>
      <c r="IX126">
        <v>0.164</v>
      </c>
      <c r="IY126">
        <v>0.2189</v>
      </c>
      <c r="IZ126">
        <v>-0.1222274518627452</v>
      </c>
      <c r="JA126">
        <v>0.001328938755811441</v>
      </c>
      <c r="JB126">
        <v>-5.633165956792918E-07</v>
      </c>
      <c r="JC126">
        <v>2.510553891376428E-10</v>
      </c>
      <c r="JD126">
        <v>-0.04678033270444259</v>
      </c>
      <c r="JE126">
        <v>-0.0009625096320519332</v>
      </c>
      <c r="JF126">
        <v>0.0006953178313022573</v>
      </c>
      <c r="JG126">
        <v>-5.973937232829655E-06</v>
      </c>
      <c r="JH126">
        <v>1</v>
      </c>
      <c r="JI126">
        <v>2112</v>
      </c>
      <c r="JJ126">
        <v>1</v>
      </c>
      <c r="JK126">
        <v>26</v>
      </c>
      <c r="JL126">
        <v>201682.3</v>
      </c>
      <c r="JM126">
        <v>201682.3</v>
      </c>
      <c r="JN126">
        <v>0.638428</v>
      </c>
      <c r="JO126">
        <v>2.56836</v>
      </c>
      <c r="JP126">
        <v>1.39893</v>
      </c>
      <c r="JQ126">
        <v>2.323</v>
      </c>
      <c r="JR126">
        <v>1.44897</v>
      </c>
      <c r="JS126">
        <v>2.47437</v>
      </c>
      <c r="JT126">
        <v>36.5996</v>
      </c>
      <c r="JU126">
        <v>23.9824</v>
      </c>
      <c r="JV126">
        <v>18</v>
      </c>
      <c r="JW126">
        <v>479.371</v>
      </c>
      <c r="JX126">
        <v>452.611</v>
      </c>
      <c r="JY126">
        <v>28.1063</v>
      </c>
      <c r="JZ126">
        <v>28.6413</v>
      </c>
      <c r="KA126">
        <v>30.0003</v>
      </c>
      <c r="KB126">
        <v>28.3448</v>
      </c>
      <c r="KC126">
        <v>28.4115</v>
      </c>
      <c r="KD126">
        <v>12.8093</v>
      </c>
      <c r="KE126">
        <v>31.3653</v>
      </c>
      <c r="KF126">
        <v>25.7908</v>
      </c>
      <c r="KG126">
        <v>28.0702</v>
      </c>
      <c r="KH126">
        <v>199.51</v>
      </c>
      <c r="KI126">
        <v>18.6027</v>
      </c>
      <c r="KJ126">
        <v>100.998</v>
      </c>
      <c r="KK126">
        <v>100.395</v>
      </c>
    </row>
    <row r="127" spans="1:297">
      <c r="A127">
        <v>111</v>
      </c>
      <c r="B127">
        <v>1759249525.1</v>
      </c>
      <c r="C127">
        <v>2709.5</v>
      </c>
      <c r="D127" t="s">
        <v>666</v>
      </c>
      <c r="E127" t="s">
        <v>667</v>
      </c>
      <c r="F127">
        <v>5</v>
      </c>
      <c r="G127" t="s">
        <v>639</v>
      </c>
      <c r="H127" t="s">
        <v>436</v>
      </c>
      <c r="I127">
        <v>1759249517.314285</v>
      </c>
      <c r="J127">
        <f>(K127)/1000</f>
        <v>0</v>
      </c>
      <c r="K127">
        <f>IF(DP127, AN127, AH127)</f>
        <v>0</v>
      </c>
      <c r="L127">
        <f>IF(DP127, AI127, AG127)</f>
        <v>0</v>
      </c>
      <c r="M127">
        <f>DR127 - IF(AU127&gt;1, L127*DL127*100.0/(AW127), 0)</f>
        <v>0</v>
      </c>
      <c r="N127">
        <f>((T127-J127/2)*M127-L127)/(T127+J127/2)</f>
        <v>0</v>
      </c>
      <c r="O127">
        <f>N127*(DY127+DZ127)/1000.0</f>
        <v>0</v>
      </c>
      <c r="P127">
        <f>(DR127 - IF(AU127&gt;1, L127*DL127*100.0/(AW127), 0))*(DY127+DZ127)/1000.0</f>
        <v>0</v>
      </c>
      <c r="Q127">
        <f>2.0/((1/S127-1/R127)+SIGN(S127)*SQRT((1/S127-1/R127)*(1/S127-1/R127) + 4*DM127/((DM127+1)*(DM127+1))*(2*1/S127*1/R127-1/R127*1/R127)))</f>
        <v>0</v>
      </c>
      <c r="R127">
        <f>IF(LEFT(DN127,1)&lt;&gt;"0",IF(LEFT(DN127,1)="1",3.0,DO127),$D$5+$E$5*(EF127*DY127/($K$5*1000))+$F$5*(EF127*DY127/($K$5*1000))*MAX(MIN(DL127,$J$5),$I$5)*MAX(MIN(DL127,$J$5),$I$5)+$G$5*MAX(MIN(DL127,$J$5),$I$5)*(EF127*DY127/($K$5*1000))+$H$5*(EF127*DY127/($K$5*1000))*(EF127*DY127/($K$5*1000)))</f>
        <v>0</v>
      </c>
      <c r="S127">
        <f>J127*(1000-(1000*0.61365*exp(17.502*W127/(240.97+W127))/(DY127+DZ127)+DT127)/2)/(1000*0.61365*exp(17.502*W127/(240.97+W127))/(DY127+DZ127)-DT127)</f>
        <v>0</v>
      </c>
      <c r="T127">
        <f>1/((DM127+1)/(Q127/1.6)+1/(R127/1.37)) + DM127/((DM127+1)/(Q127/1.6) + DM127/(R127/1.37))</f>
        <v>0</v>
      </c>
      <c r="U127">
        <f>(DH127*DK127)</f>
        <v>0</v>
      </c>
      <c r="V127">
        <f>(EA127+(U127+2*0.95*5.67E-8*(((EA127+$B$7)+273)^4-(EA127+273)^4)-44100*J127)/(1.84*29.3*R127+8*0.95*5.67E-8*(EA127+273)^3))</f>
        <v>0</v>
      </c>
      <c r="W127">
        <f>($C$7*EB127+$D$7*EC127+$E$7*V127)</f>
        <v>0</v>
      </c>
      <c r="X127">
        <f>0.61365*exp(17.502*W127/(240.97+W127))</f>
        <v>0</v>
      </c>
      <c r="Y127">
        <f>(Z127/AA127*100)</f>
        <v>0</v>
      </c>
      <c r="Z127">
        <f>DT127*(DY127+DZ127)/1000</f>
        <v>0</v>
      </c>
      <c r="AA127">
        <f>0.61365*exp(17.502*EA127/(240.97+EA127))</f>
        <v>0</v>
      </c>
      <c r="AB127">
        <f>(X127-DT127*(DY127+DZ127)/1000)</f>
        <v>0</v>
      </c>
      <c r="AC127">
        <f>(-J127*44100)</f>
        <v>0</v>
      </c>
      <c r="AD127">
        <f>2*29.3*R127*0.92*(EA127-W127)</f>
        <v>0</v>
      </c>
      <c r="AE127">
        <f>2*0.95*5.67E-8*(((EA127+$B$7)+273)^4-(W127+273)^4)</f>
        <v>0</v>
      </c>
      <c r="AF127">
        <f>U127+AE127+AC127+AD127</f>
        <v>0</v>
      </c>
      <c r="AG127">
        <f>DX127*AU127*(DS127-DR127*(1000-AU127*DU127)/(1000-AU127*DT127))/(100*DL127)</f>
        <v>0</v>
      </c>
      <c r="AH127">
        <f>1000*DX127*AU127*(DT127-DU127)/(100*DL127*(1000-AU127*DT127))</f>
        <v>0</v>
      </c>
      <c r="AI127">
        <f>(AJ127 - AK127 - DY127*1E3/(8.314*(EA127+273.15)) * AM127/DX127 * AL127) * DX127/(100*DL127) * (1000 - DU127)/1000</f>
        <v>0</v>
      </c>
      <c r="AJ127">
        <v>221.4555037507922</v>
      </c>
      <c r="AK127">
        <v>228.1898727272727</v>
      </c>
      <c r="AL127">
        <v>-3.228050937909323</v>
      </c>
      <c r="AM127">
        <v>65.4967932541347</v>
      </c>
      <c r="AN127">
        <f>(AP127 - AO127 + DY127*1E3/(8.314*(EA127+273.15)) * AR127/DX127 * AQ127) * DX127/(100*DL127) * 1000/(1000 - AP127)</f>
        <v>0</v>
      </c>
      <c r="AO127">
        <v>18.54210374296103</v>
      </c>
      <c r="AP127">
        <v>22.88041636363636</v>
      </c>
      <c r="AQ127">
        <v>1.7392080845103E-05</v>
      </c>
      <c r="AR127">
        <v>120.790661753282</v>
      </c>
      <c r="AS127">
        <v>2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MAX(0,($B$13+$C$13*EF127)/(1+$D$13*EF127)*DY127/(EA127+273)*$E$13)</f>
        <v>0</v>
      </c>
      <c r="AX127" t="s">
        <v>437</v>
      </c>
      <c r="AY127" t="s">
        <v>437</v>
      </c>
      <c r="AZ127">
        <v>0</v>
      </c>
      <c r="BA127">
        <v>0</v>
      </c>
      <c r="BB127">
        <f>1-AZ127/BA127</f>
        <v>0</v>
      </c>
      <c r="BC127">
        <v>0</v>
      </c>
      <c r="BD127" t="s">
        <v>437</v>
      </c>
      <c r="BE127" t="s">
        <v>437</v>
      </c>
      <c r="BF127">
        <v>0</v>
      </c>
      <c r="BG127">
        <v>0</v>
      </c>
      <c r="BH127">
        <f>1-BF127/BG127</f>
        <v>0</v>
      </c>
      <c r="BI127">
        <v>0.5</v>
      </c>
      <c r="BJ127">
        <f>DI127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437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DH127">
        <f>$B$11*EG127+$C$11*EH127+$F$11*ES127*(1-EV127)</f>
        <v>0</v>
      </c>
      <c r="DI127">
        <f>DH127*DJ127</f>
        <v>0</v>
      </c>
      <c r="DJ127">
        <f>($B$11*$D$9+$C$11*$D$9+$F$11*((FF127+EX127)/MAX(FF127+EX127+FG127, 0.1)*$I$9+FG127/MAX(FF127+EX127+FG127, 0.1)*$J$9))/($B$11+$C$11+$F$11)</f>
        <v>0</v>
      </c>
      <c r="DK127">
        <f>($B$11*$K$9+$C$11*$K$9+$F$11*((FF127+EX127)/MAX(FF127+EX127+FG127, 0.1)*$P$9+FG127/MAX(FF127+EX127+FG127, 0.1)*$Q$9))/($B$11+$C$11+$F$11)</f>
        <v>0</v>
      </c>
      <c r="DL127">
        <v>4.38</v>
      </c>
      <c r="DM127">
        <v>0.5</v>
      </c>
      <c r="DN127" t="s">
        <v>438</v>
      </c>
      <c r="DO127">
        <v>2</v>
      </c>
      <c r="DP127" t="b">
        <v>1</v>
      </c>
      <c r="DQ127">
        <v>1759249517.314285</v>
      </c>
      <c r="DR127">
        <v>245.9326071428572</v>
      </c>
      <c r="DS127">
        <v>232.8964285714285</v>
      </c>
      <c r="DT127">
        <v>22.87888571428571</v>
      </c>
      <c r="DU127">
        <v>18.54971071428572</v>
      </c>
      <c r="DV127">
        <v>245.7587142857143</v>
      </c>
      <c r="DW127">
        <v>22.65996428571429</v>
      </c>
      <c r="DX127">
        <v>499.97825</v>
      </c>
      <c r="DY127">
        <v>90.92373928571429</v>
      </c>
      <c r="DZ127">
        <v>0.05052468214285715</v>
      </c>
      <c r="EA127">
        <v>29.63957142857143</v>
      </c>
      <c r="EB127">
        <v>30.03689642857143</v>
      </c>
      <c r="EC127">
        <v>999.9000000000002</v>
      </c>
      <c r="ED127">
        <v>0</v>
      </c>
      <c r="EE127">
        <v>0</v>
      </c>
      <c r="EF127">
        <v>9982.387857142856</v>
      </c>
      <c r="EG127">
        <v>0</v>
      </c>
      <c r="EH127">
        <v>11.6948</v>
      </c>
      <c r="EI127">
        <v>13.03619642857143</v>
      </c>
      <c r="EJ127">
        <v>251.6910357142857</v>
      </c>
      <c r="EK127">
        <v>237.29825</v>
      </c>
      <c r="EL127">
        <v>4.329182500000001</v>
      </c>
      <c r="EM127">
        <v>232.8964285714285</v>
      </c>
      <c r="EN127">
        <v>18.54971071428572</v>
      </c>
      <c r="EO127">
        <v>2.080233214285714</v>
      </c>
      <c r="EP127">
        <v>1.686608571428571</v>
      </c>
      <c r="EQ127">
        <v>18.068625</v>
      </c>
      <c r="ER127">
        <v>14.77372142857143</v>
      </c>
      <c r="ES127">
        <v>2000.025714285715</v>
      </c>
      <c r="ET127">
        <v>0.9799951785714287</v>
      </c>
      <c r="EU127">
        <v>0.02000492142857143</v>
      </c>
      <c r="EV127">
        <v>0</v>
      </c>
      <c r="EW127">
        <v>809.6574642857142</v>
      </c>
      <c r="EX127">
        <v>5.000560000000001</v>
      </c>
      <c r="EY127">
        <v>16412.16785714286</v>
      </c>
      <c r="EZ127">
        <v>17295.08571428571</v>
      </c>
      <c r="FA127">
        <v>41.25</v>
      </c>
      <c r="FB127">
        <v>41.38385714285715</v>
      </c>
      <c r="FC127">
        <v>40.93699999999999</v>
      </c>
      <c r="FD127">
        <v>40.58899999999999</v>
      </c>
      <c r="FE127">
        <v>42</v>
      </c>
      <c r="FF127">
        <v>1955.115714285714</v>
      </c>
      <c r="FG127">
        <v>39.91</v>
      </c>
      <c r="FH127">
        <v>0</v>
      </c>
      <c r="FI127">
        <v>1759249538.8</v>
      </c>
      <c r="FJ127">
        <v>0</v>
      </c>
      <c r="FK127">
        <v>809.6383076923076</v>
      </c>
      <c r="FL127">
        <v>-15.1219829113122</v>
      </c>
      <c r="FM127">
        <v>-325.5794874297405</v>
      </c>
      <c r="FN127">
        <v>16412.15384615385</v>
      </c>
      <c r="FO127">
        <v>15</v>
      </c>
      <c r="FP127">
        <v>0</v>
      </c>
      <c r="FQ127" t="s">
        <v>439</v>
      </c>
      <c r="FR127">
        <v>1747148579.5</v>
      </c>
      <c r="FS127">
        <v>1747148584.5</v>
      </c>
      <c r="FT127">
        <v>0</v>
      </c>
      <c r="FU127">
        <v>0.162</v>
      </c>
      <c r="FV127">
        <v>-0.001</v>
      </c>
      <c r="FW127">
        <v>0.139</v>
      </c>
      <c r="FX127">
        <v>0.058</v>
      </c>
      <c r="FY127">
        <v>420</v>
      </c>
      <c r="FZ127">
        <v>16</v>
      </c>
      <c r="GA127">
        <v>0.19</v>
      </c>
      <c r="GB127">
        <v>0.02</v>
      </c>
      <c r="GC127">
        <v>12.58303</v>
      </c>
      <c r="GD127">
        <v>9.264384990619105</v>
      </c>
      <c r="GE127">
        <v>0.8916927801098312</v>
      </c>
      <c r="GF127">
        <v>0</v>
      </c>
      <c r="GG127">
        <v>810.5981764705882</v>
      </c>
      <c r="GH127">
        <v>-17.9786707503482</v>
      </c>
      <c r="GI127">
        <v>1.78912136619509</v>
      </c>
      <c r="GJ127">
        <v>0</v>
      </c>
      <c r="GK127">
        <v>4.325548</v>
      </c>
      <c r="GL127">
        <v>0.07236833020637649</v>
      </c>
      <c r="GM127">
        <v>0.007050751449313756</v>
      </c>
      <c r="GN127">
        <v>1</v>
      </c>
      <c r="GO127">
        <v>1</v>
      </c>
      <c r="GP127">
        <v>3</v>
      </c>
      <c r="GQ127" t="s">
        <v>463</v>
      </c>
      <c r="GR127">
        <v>3.1284</v>
      </c>
      <c r="GS127">
        <v>2.72817</v>
      </c>
      <c r="GT127">
        <v>0.0513413</v>
      </c>
      <c r="GU127">
        <v>0.048685</v>
      </c>
      <c r="GV127">
        <v>0.104067</v>
      </c>
      <c r="GW127">
        <v>0.0903143</v>
      </c>
      <c r="GX127">
        <v>28472.7</v>
      </c>
      <c r="GY127">
        <v>27705.2</v>
      </c>
      <c r="GZ127">
        <v>30553.6</v>
      </c>
      <c r="HA127">
        <v>29376</v>
      </c>
      <c r="HB127">
        <v>37768</v>
      </c>
      <c r="HC127">
        <v>35152.3</v>
      </c>
      <c r="HD127">
        <v>46733</v>
      </c>
      <c r="HE127">
        <v>43643</v>
      </c>
      <c r="HF127">
        <v>1.83062</v>
      </c>
      <c r="HG127">
        <v>1.83698</v>
      </c>
      <c r="HH127">
        <v>0.131559</v>
      </c>
      <c r="HI127">
        <v>0</v>
      </c>
      <c r="HJ127">
        <v>27.8886</v>
      </c>
      <c r="HK127">
        <v>999.9</v>
      </c>
      <c r="HL127">
        <v>50.4</v>
      </c>
      <c r="HM127">
        <v>31</v>
      </c>
      <c r="HN127">
        <v>25.0049</v>
      </c>
      <c r="HO127">
        <v>62.753</v>
      </c>
      <c r="HP127">
        <v>17.5881</v>
      </c>
      <c r="HQ127">
        <v>1</v>
      </c>
      <c r="HR127">
        <v>0.112424</v>
      </c>
      <c r="HS127">
        <v>-0.207947</v>
      </c>
      <c r="HT127">
        <v>20.2015</v>
      </c>
      <c r="HU127">
        <v>5.22777</v>
      </c>
      <c r="HV127">
        <v>11.974</v>
      </c>
      <c r="HW127">
        <v>4.96975</v>
      </c>
      <c r="HX127">
        <v>3.2895</v>
      </c>
      <c r="HY127">
        <v>9999</v>
      </c>
      <c r="HZ127">
        <v>9999</v>
      </c>
      <c r="IA127">
        <v>9999</v>
      </c>
      <c r="IB127">
        <v>18.2</v>
      </c>
      <c r="IC127">
        <v>4.97291</v>
      </c>
      <c r="ID127">
        <v>1.87716</v>
      </c>
      <c r="IE127">
        <v>1.87529</v>
      </c>
      <c r="IF127">
        <v>1.87805</v>
      </c>
      <c r="IG127">
        <v>1.87483</v>
      </c>
      <c r="IH127">
        <v>1.87838</v>
      </c>
      <c r="II127">
        <v>1.87547</v>
      </c>
      <c r="IJ127">
        <v>1.87668</v>
      </c>
      <c r="IK127">
        <v>0</v>
      </c>
      <c r="IL127">
        <v>0</v>
      </c>
      <c r="IM127">
        <v>0</v>
      </c>
      <c r="IN127">
        <v>0</v>
      </c>
      <c r="IO127" t="s">
        <v>441</v>
      </c>
      <c r="IP127" t="s">
        <v>442</v>
      </c>
      <c r="IQ127" t="s">
        <v>443</v>
      </c>
      <c r="IR127" t="s">
        <v>443</v>
      </c>
      <c r="IS127" t="s">
        <v>443</v>
      </c>
      <c r="IT127" t="s">
        <v>443</v>
      </c>
      <c r="IU127">
        <v>0</v>
      </c>
      <c r="IV127">
        <v>100</v>
      </c>
      <c r="IW127">
        <v>100</v>
      </c>
      <c r="IX127">
        <v>0.147</v>
      </c>
      <c r="IY127">
        <v>0.2189</v>
      </c>
      <c r="IZ127">
        <v>-0.1222274518627452</v>
      </c>
      <c r="JA127">
        <v>0.001328938755811441</v>
      </c>
      <c r="JB127">
        <v>-5.633165956792918E-07</v>
      </c>
      <c r="JC127">
        <v>2.510553891376428E-10</v>
      </c>
      <c r="JD127">
        <v>-0.04678033270444259</v>
      </c>
      <c r="JE127">
        <v>-0.0009625096320519332</v>
      </c>
      <c r="JF127">
        <v>0.0006953178313022573</v>
      </c>
      <c r="JG127">
        <v>-5.973937232829655E-06</v>
      </c>
      <c r="JH127">
        <v>1</v>
      </c>
      <c r="JI127">
        <v>2112</v>
      </c>
      <c r="JJ127">
        <v>1</v>
      </c>
      <c r="JK127">
        <v>26</v>
      </c>
      <c r="JL127">
        <v>201682.4</v>
      </c>
      <c r="JM127">
        <v>201682.3</v>
      </c>
      <c r="JN127">
        <v>0.601807</v>
      </c>
      <c r="JO127">
        <v>2.56836</v>
      </c>
      <c r="JP127">
        <v>1.39893</v>
      </c>
      <c r="JQ127">
        <v>2.323</v>
      </c>
      <c r="JR127">
        <v>1.44897</v>
      </c>
      <c r="JS127">
        <v>2.45728</v>
      </c>
      <c r="JT127">
        <v>36.5759</v>
      </c>
      <c r="JU127">
        <v>23.9912</v>
      </c>
      <c r="JV127">
        <v>18</v>
      </c>
      <c r="JW127">
        <v>479.207</v>
      </c>
      <c r="JX127">
        <v>452.924</v>
      </c>
      <c r="JY127">
        <v>28.0691</v>
      </c>
      <c r="JZ127">
        <v>28.6426</v>
      </c>
      <c r="KA127">
        <v>30.0002</v>
      </c>
      <c r="KB127">
        <v>28.3448</v>
      </c>
      <c r="KC127">
        <v>28.4133</v>
      </c>
      <c r="KD127">
        <v>12.0911</v>
      </c>
      <c r="KE127">
        <v>31.3653</v>
      </c>
      <c r="KF127">
        <v>25.4137</v>
      </c>
      <c r="KG127">
        <v>28.0306</v>
      </c>
      <c r="KH127">
        <v>186.155</v>
      </c>
      <c r="KI127">
        <v>18.6027</v>
      </c>
      <c r="KJ127">
        <v>100.999</v>
      </c>
      <c r="KK127">
        <v>100.394</v>
      </c>
    </row>
    <row r="128" spans="1:297">
      <c r="A128">
        <v>112</v>
      </c>
      <c r="B128">
        <v>1759249530.1</v>
      </c>
      <c r="C128">
        <v>2714.5</v>
      </c>
      <c r="D128" t="s">
        <v>668</v>
      </c>
      <c r="E128" t="s">
        <v>669</v>
      </c>
      <c r="F128">
        <v>5</v>
      </c>
      <c r="G128" t="s">
        <v>639</v>
      </c>
      <c r="H128" t="s">
        <v>436</v>
      </c>
      <c r="I128">
        <v>1759249522.6</v>
      </c>
      <c r="J128">
        <f>(K128)/1000</f>
        <v>0</v>
      </c>
      <c r="K128">
        <f>IF(DP128, AN128, AH128)</f>
        <v>0</v>
      </c>
      <c r="L128">
        <f>IF(DP128, AI128, AG128)</f>
        <v>0</v>
      </c>
      <c r="M128">
        <f>DR128 - IF(AU128&gt;1, L128*DL128*100.0/(AW128), 0)</f>
        <v>0</v>
      </c>
      <c r="N128">
        <f>((T128-J128/2)*M128-L128)/(T128+J128/2)</f>
        <v>0</v>
      </c>
      <c r="O128">
        <f>N128*(DY128+DZ128)/1000.0</f>
        <v>0</v>
      </c>
      <c r="P128">
        <f>(DR128 - IF(AU128&gt;1, L128*DL128*100.0/(AW128), 0))*(DY128+DZ128)/1000.0</f>
        <v>0</v>
      </c>
      <c r="Q128">
        <f>2.0/((1/S128-1/R128)+SIGN(S128)*SQRT((1/S128-1/R128)*(1/S128-1/R128) + 4*DM128/((DM128+1)*(DM128+1))*(2*1/S128*1/R128-1/R128*1/R128)))</f>
        <v>0</v>
      </c>
      <c r="R128">
        <f>IF(LEFT(DN128,1)&lt;&gt;"0",IF(LEFT(DN128,1)="1",3.0,DO128),$D$5+$E$5*(EF128*DY128/($K$5*1000))+$F$5*(EF128*DY128/($K$5*1000))*MAX(MIN(DL128,$J$5),$I$5)*MAX(MIN(DL128,$J$5),$I$5)+$G$5*MAX(MIN(DL128,$J$5),$I$5)*(EF128*DY128/($K$5*1000))+$H$5*(EF128*DY128/($K$5*1000))*(EF128*DY128/($K$5*1000)))</f>
        <v>0</v>
      </c>
      <c r="S128">
        <f>J128*(1000-(1000*0.61365*exp(17.502*W128/(240.97+W128))/(DY128+DZ128)+DT128)/2)/(1000*0.61365*exp(17.502*W128/(240.97+W128))/(DY128+DZ128)-DT128)</f>
        <v>0</v>
      </c>
      <c r="T128">
        <f>1/((DM128+1)/(Q128/1.6)+1/(R128/1.37)) + DM128/((DM128+1)/(Q128/1.6) + DM128/(R128/1.37))</f>
        <v>0</v>
      </c>
      <c r="U128">
        <f>(DH128*DK128)</f>
        <v>0</v>
      </c>
      <c r="V128">
        <f>(EA128+(U128+2*0.95*5.67E-8*(((EA128+$B$7)+273)^4-(EA128+273)^4)-44100*J128)/(1.84*29.3*R128+8*0.95*5.67E-8*(EA128+273)^3))</f>
        <v>0</v>
      </c>
      <c r="W128">
        <f>($C$7*EB128+$D$7*EC128+$E$7*V128)</f>
        <v>0</v>
      </c>
      <c r="X128">
        <f>0.61365*exp(17.502*W128/(240.97+W128))</f>
        <v>0</v>
      </c>
      <c r="Y128">
        <f>(Z128/AA128*100)</f>
        <v>0</v>
      </c>
      <c r="Z128">
        <f>DT128*(DY128+DZ128)/1000</f>
        <v>0</v>
      </c>
      <c r="AA128">
        <f>0.61365*exp(17.502*EA128/(240.97+EA128))</f>
        <v>0</v>
      </c>
      <c r="AB128">
        <f>(X128-DT128*(DY128+DZ128)/1000)</f>
        <v>0</v>
      </c>
      <c r="AC128">
        <f>(-J128*44100)</f>
        <v>0</v>
      </c>
      <c r="AD128">
        <f>2*29.3*R128*0.92*(EA128-W128)</f>
        <v>0</v>
      </c>
      <c r="AE128">
        <f>2*0.95*5.67E-8*(((EA128+$B$7)+273)^4-(W128+273)^4)</f>
        <v>0</v>
      </c>
      <c r="AF128">
        <f>U128+AE128+AC128+AD128</f>
        <v>0</v>
      </c>
      <c r="AG128">
        <f>DX128*AU128*(DS128-DR128*(1000-AU128*DU128)/(1000-AU128*DT128))/(100*DL128)</f>
        <v>0</v>
      </c>
      <c r="AH128">
        <f>1000*DX128*AU128*(DT128-DU128)/(100*DL128*(1000-AU128*DT128))</f>
        <v>0</v>
      </c>
      <c r="AI128">
        <f>(AJ128 - AK128 - DY128*1E3/(8.314*(EA128+273.15)) * AM128/DX128 * AL128) * DX128/(100*DL128) * (1000 - DU128)/1000</f>
        <v>0</v>
      </c>
      <c r="AJ128">
        <v>204.5535310939055</v>
      </c>
      <c r="AK128">
        <v>212.0078727272728</v>
      </c>
      <c r="AL128">
        <v>-3.232131569692569</v>
      </c>
      <c r="AM128">
        <v>65.4967932541347</v>
      </c>
      <c r="AN128">
        <f>(AP128 - AO128 + DY128*1E3/(8.314*(EA128+273.15)) * AR128/DX128 * AQ128) * DX128/(100*DL128) * 1000/(1000 - AP128)</f>
        <v>0</v>
      </c>
      <c r="AO128">
        <v>18.53687117632522</v>
      </c>
      <c r="AP128">
        <v>22.88241515151514</v>
      </c>
      <c r="AQ128">
        <v>1.101327997200291E-05</v>
      </c>
      <c r="AR128">
        <v>120.790661753282</v>
      </c>
      <c r="AS128">
        <v>2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MAX(0,($B$13+$C$13*EF128)/(1+$D$13*EF128)*DY128/(EA128+273)*$E$13)</f>
        <v>0</v>
      </c>
      <c r="AX128" t="s">
        <v>437</v>
      </c>
      <c r="AY128" t="s">
        <v>437</v>
      </c>
      <c r="AZ128">
        <v>0</v>
      </c>
      <c r="BA128">
        <v>0</v>
      </c>
      <c r="BB128">
        <f>1-AZ128/BA128</f>
        <v>0</v>
      </c>
      <c r="BC128">
        <v>0</v>
      </c>
      <c r="BD128" t="s">
        <v>437</v>
      </c>
      <c r="BE128" t="s">
        <v>437</v>
      </c>
      <c r="BF128">
        <v>0</v>
      </c>
      <c r="BG128">
        <v>0</v>
      </c>
      <c r="BH128">
        <f>1-BF128/BG128</f>
        <v>0</v>
      </c>
      <c r="BI128">
        <v>0.5</v>
      </c>
      <c r="BJ128">
        <f>DI128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437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DH128">
        <f>$B$11*EG128+$C$11*EH128+$F$11*ES128*(1-EV128)</f>
        <v>0</v>
      </c>
      <c r="DI128">
        <f>DH128*DJ128</f>
        <v>0</v>
      </c>
      <c r="DJ128">
        <f>($B$11*$D$9+$C$11*$D$9+$F$11*((FF128+EX128)/MAX(FF128+EX128+FG128, 0.1)*$I$9+FG128/MAX(FF128+EX128+FG128, 0.1)*$J$9))/($B$11+$C$11+$F$11)</f>
        <v>0</v>
      </c>
      <c r="DK128">
        <f>($B$11*$K$9+$C$11*$K$9+$F$11*((FF128+EX128)/MAX(FF128+EX128+FG128, 0.1)*$P$9+FG128/MAX(FF128+EX128+FG128, 0.1)*$Q$9))/($B$11+$C$11+$F$11)</f>
        <v>0</v>
      </c>
      <c r="DL128">
        <v>4.38</v>
      </c>
      <c r="DM128">
        <v>0.5</v>
      </c>
      <c r="DN128" t="s">
        <v>438</v>
      </c>
      <c r="DO128">
        <v>2</v>
      </c>
      <c r="DP128" t="b">
        <v>1</v>
      </c>
      <c r="DQ128">
        <v>1759249522.6</v>
      </c>
      <c r="DR128">
        <v>229.2584814814815</v>
      </c>
      <c r="DS128">
        <v>215.4000740740741</v>
      </c>
      <c r="DT128">
        <v>22.87927407407408</v>
      </c>
      <c r="DU128">
        <v>18.54281111111111</v>
      </c>
      <c r="DV128">
        <v>229.103</v>
      </c>
      <c r="DW128">
        <v>22.66034074074074</v>
      </c>
      <c r="DX128">
        <v>500.0015185185185</v>
      </c>
      <c r="DY128">
        <v>90.92301481481481</v>
      </c>
      <c r="DZ128">
        <v>0.05045434074074074</v>
      </c>
      <c r="EA128">
        <v>29.64241111111111</v>
      </c>
      <c r="EB128">
        <v>30.03262222222222</v>
      </c>
      <c r="EC128">
        <v>999.9000000000001</v>
      </c>
      <c r="ED128">
        <v>0</v>
      </c>
      <c r="EE128">
        <v>0</v>
      </c>
      <c r="EF128">
        <v>9986.757777777777</v>
      </c>
      <c r="EG128">
        <v>0</v>
      </c>
      <c r="EH128">
        <v>11.6948</v>
      </c>
      <c r="EI128">
        <v>13.85837777777778</v>
      </c>
      <c r="EJ128">
        <v>234.6265555555556</v>
      </c>
      <c r="EK128">
        <v>219.4697407407407</v>
      </c>
      <c r="EL128">
        <v>4.336458888888889</v>
      </c>
      <c r="EM128">
        <v>215.4000740740741</v>
      </c>
      <c r="EN128">
        <v>18.54281111111111</v>
      </c>
      <c r="EO128">
        <v>2.080251851851852</v>
      </c>
      <c r="EP128">
        <v>1.685968888888889</v>
      </c>
      <c r="EQ128">
        <v>18.06877037037037</v>
      </c>
      <c r="ER128">
        <v>14.76783703703704</v>
      </c>
      <c r="ES128">
        <v>1999.994814814815</v>
      </c>
      <c r="ET128">
        <v>0.9799948888888891</v>
      </c>
      <c r="EU128">
        <v>0.02000521111111111</v>
      </c>
      <c r="EV128">
        <v>0</v>
      </c>
      <c r="EW128">
        <v>808.4260740740742</v>
      </c>
      <c r="EX128">
        <v>5.000560000000001</v>
      </c>
      <c r="EY128">
        <v>16387.08518518518</v>
      </c>
      <c r="EZ128">
        <v>17294.7962962963</v>
      </c>
      <c r="FA128">
        <v>41.25</v>
      </c>
      <c r="FB128">
        <v>41.39107407407408</v>
      </c>
      <c r="FC128">
        <v>40.93699999999999</v>
      </c>
      <c r="FD128">
        <v>40.58299999999999</v>
      </c>
      <c r="FE128">
        <v>42</v>
      </c>
      <c r="FF128">
        <v>1955.084814814815</v>
      </c>
      <c r="FG128">
        <v>39.91</v>
      </c>
      <c r="FH128">
        <v>0</v>
      </c>
      <c r="FI128">
        <v>1759249544.2</v>
      </c>
      <c r="FJ128">
        <v>0</v>
      </c>
      <c r="FK128">
        <v>808.3446</v>
      </c>
      <c r="FL128">
        <v>-11.84869230924169</v>
      </c>
      <c r="FM128">
        <v>-237.2384615891943</v>
      </c>
      <c r="FN128">
        <v>16385.252</v>
      </c>
      <c r="FO128">
        <v>15</v>
      </c>
      <c r="FP128">
        <v>0</v>
      </c>
      <c r="FQ128" t="s">
        <v>439</v>
      </c>
      <c r="FR128">
        <v>1747148579.5</v>
      </c>
      <c r="FS128">
        <v>1747148584.5</v>
      </c>
      <c r="FT128">
        <v>0</v>
      </c>
      <c r="FU128">
        <v>0.162</v>
      </c>
      <c r="FV128">
        <v>-0.001</v>
      </c>
      <c r="FW128">
        <v>0.139</v>
      </c>
      <c r="FX128">
        <v>0.058</v>
      </c>
      <c r="FY128">
        <v>420</v>
      </c>
      <c r="FZ128">
        <v>16</v>
      </c>
      <c r="GA128">
        <v>0.19</v>
      </c>
      <c r="GB128">
        <v>0.02</v>
      </c>
      <c r="GC128">
        <v>13.351195</v>
      </c>
      <c r="GD128">
        <v>9.314388742964342</v>
      </c>
      <c r="GE128">
        <v>0.8964806478530364</v>
      </c>
      <c r="GF128">
        <v>0</v>
      </c>
      <c r="GG128">
        <v>809.2629117647059</v>
      </c>
      <c r="GH128">
        <v>-14.37764705338634</v>
      </c>
      <c r="GI128">
        <v>1.432860884993357</v>
      </c>
      <c r="GJ128">
        <v>0</v>
      </c>
      <c r="GK128">
        <v>4.332139750000001</v>
      </c>
      <c r="GL128">
        <v>0.08309302063788297</v>
      </c>
      <c r="GM128">
        <v>0.008069526469223638</v>
      </c>
      <c r="GN128">
        <v>1</v>
      </c>
      <c r="GO128">
        <v>1</v>
      </c>
      <c r="GP128">
        <v>3</v>
      </c>
      <c r="GQ128" t="s">
        <v>463</v>
      </c>
      <c r="GR128">
        <v>3.12828</v>
      </c>
      <c r="GS128">
        <v>2.72838</v>
      </c>
      <c r="GT128">
        <v>0.0481413</v>
      </c>
      <c r="GU128">
        <v>0.0452548</v>
      </c>
      <c r="GV128">
        <v>0.104071</v>
      </c>
      <c r="GW128">
        <v>0.090284</v>
      </c>
      <c r="GX128">
        <v>28568.4</v>
      </c>
      <c r="GY128">
        <v>27805.7</v>
      </c>
      <c r="GZ128">
        <v>30553.2</v>
      </c>
      <c r="HA128">
        <v>29376.7</v>
      </c>
      <c r="HB128">
        <v>37767.2</v>
      </c>
      <c r="HC128">
        <v>35154.2</v>
      </c>
      <c r="HD128">
        <v>46732.6</v>
      </c>
      <c r="HE128">
        <v>43644.2</v>
      </c>
      <c r="HF128">
        <v>1.83027</v>
      </c>
      <c r="HG128">
        <v>1.8372</v>
      </c>
      <c r="HH128">
        <v>0.129558</v>
      </c>
      <c r="HI128">
        <v>0</v>
      </c>
      <c r="HJ128">
        <v>27.8933</v>
      </c>
      <c r="HK128">
        <v>999.9</v>
      </c>
      <c r="HL128">
        <v>50.4</v>
      </c>
      <c r="HM128">
        <v>31</v>
      </c>
      <c r="HN128">
        <v>25.0075</v>
      </c>
      <c r="HO128">
        <v>63.243</v>
      </c>
      <c r="HP128">
        <v>17.7724</v>
      </c>
      <c r="HQ128">
        <v>1</v>
      </c>
      <c r="HR128">
        <v>0.112685</v>
      </c>
      <c r="HS128">
        <v>-0.181819</v>
      </c>
      <c r="HT128">
        <v>20.2015</v>
      </c>
      <c r="HU128">
        <v>5.22732</v>
      </c>
      <c r="HV128">
        <v>11.974</v>
      </c>
      <c r="HW128">
        <v>4.9696</v>
      </c>
      <c r="HX128">
        <v>3.28955</v>
      </c>
      <c r="HY128">
        <v>9999</v>
      </c>
      <c r="HZ128">
        <v>9999</v>
      </c>
      <c r="IA128">
        <v>9999</v>
      </c>
      <c r="IB128">
        <v>18.2</v>
      </c>
      <c r="IC128">
        <v>4.9729</v>
      </c>
      <c r="ID128">
        <v>1.87714</v>
      </c>
      <c r="IE128">
        <v>1.87526</v>
      </c>
      <c r="IF128">
        <v>1.87805</v>
      </c>
      <c r="IG128">
        <v>1.87482</v>
      </c>
      <c r="IH128">
        <v>1.87836</v>
      </c>
      <c r="II128">
        <v>1.87546</v>
      </c>
      <c r="IJ128">
        <v>1.87667</v>
      </c>
      <c r="IK128">
        <v>0</v>
      </c>
      <c r="IL128">
        <v>0</v>
      </c>
      <c r="IM128">
        <v>0</v>
      </c>
      <c r="IN128">
        <v>0</v>
      </c>
      <c r="IO128" t="s">
        <v>441</v>
      </c>
      <c r="IP128" t="s">
        <v>442</v>
      </c>
      <c r="IQ128" t="s">
        <v>443</v>
      </c>
      <c r="IR128" t="s">
        <v>443</v>
      </c>
      <c r="IS128" t="s">
        <v>443</v>
      </c>
      <c r="IT128" t="s">
        <v>443</v>
      </c>
      <c r="IU128">
        <v>0</v>
      </c>
      <c r="IV128">
        <v>100</v>
      </c>
      <c r="IW128">
        <v>100</v>
      </c>
      <c r="IX128">
        <v>0.129</v>
      </c>
      <c r="IY128">
        <v>0.219</v>
      </c>
      <c r="IZ128">
        <v>-0.1222274518627452</v>
      </c>
      <c r="JA128">
        <v>0.001328938755811441</v>
      </c>
      <c r="JB128">
        <v>-5.633165956792918E-07</v>
      </c>
      <c r="JC128">
        <v>2.510553891376428E-10</v>
      </c>
      <c r="JD128">
        <v>-0.04678033270444259</v>
      </c>
      <c r="JE128">
        <v>-0.0009625096320519332</v>
      </c>
      <c r="JF128">
        <v>0.0006953178313022573</v>
      </c>
      <c r="JG128">
        <v>-5.973937232829655E-06</v>
      </c>
      <c r="JH128">
        <v>1</v>
      </c>
      <c r="JI128">
        <v>2112</v>
      </c>
      <c r="JJ128">
        <v>1</v>
      </c>
      <c r="JK128">
        <v>26</v>
      </c>
      <c r="JL128">
        <v>201682.5</v>
      </c>
      <c r="JM128">
        <v>201682.4</v>
      </c>
      <c r="JN128">
        <v>0.561523</v>
      </c>
      <c r="JO128">
        <v>2.56226</v>
      </c>
      <c r="JP128">
        <v>1.39893</v>
      </c>
      <c r="JQ128">
        <v>2.323</v>
      </c>
      <c r="JR128">
        <v>1.44897</v>
      </c>
      <c r="JS128">
        <v>2.51709</v>
      </c>
      <c r="JT128">
        <v>36.5759</v>
      </c>
      <c r="JU128">
        <v>23.9912</v>
      </c>
      <c r="JV128">
        <v>18</v>
      </c>
      <c r="JW128">
        <v>479.02</v>
      </c>
      <c r="JX128">
        <v>453.072</v>
      </c>
      <c r="JY128">
        <v>28.0255</v>
      </c>
      <c r="JZ128">
        <v>28.6444</v>
      </c>
      <c r="KA128">
        <v>30.0003</v>
      </c>
      <c r="KB128">
        <v>28.3455</v>
      </c>
      <c r="KC128">
        <v>28.4139</v>
      </c>
      <c r="KD128">
        <v>11.2833</v>
      </c>
      <c r="KE128">
        <v>31.3653</v>
      </c>
      <c r="KF128">
        <v>25.4137</v>
      </c>
      <c r="KG128">
        <v>28.0017</v>
      </c>
      <c r="KH128">
        <v>166.121</v>
      </c>
      <c r="KI128">
        <v>18.6027</v>
      </c>
      <c r="KJ128">
        <v>100.998</v>
      </c>
      <c r="KK128">
        <v>100.396</v>
      </c>
    </row>
    <row r="129" spans="1:297">
      <c r="A129">
        <v>113</v>
      </c>
      <c r="B129">
        <v>1759249535.1</v>
      </c>
      <c r="C129">
        <v>2719.5</v>
      </c>
      <c r="D129" t="s">
        <v>670</v>
      </c>
      <c r="E129" t="s">
        <v>671</v>
      </c>
      <c r="F129">
        <v>5</v>
      </c>
      <c r="G129" t="s">
        <v>639</v>
      </c>
      <c r="H129" t="s">
        <v>436</v>
      </c>
      <c r="I129">
        <v>1759249527.314285</v>
      </c>
      <c r="J129">
        <f>(K129)/1000</f>
        <v>0</v>
      </c>
      <c r="K129">
        <f>IF(DP129, AN129, AH129)</f>
        <v>0</v>
      </c>
      <c r="L129">
        <f>IF(DP129, AI129, AG129)</f>
        <v>0</v>
      </c>
      <c r="M129">
        <f>DR129 - IF(AU129&gt;1, L129*DL129*100.0/(AW129), 0)</f>
        <v>0</v>
      </c>
      <c r="N129">
        <f>((T129-J129/2)*M129-L129)/(T129+J129/2)</f>
        <v>0</v>
      </c>
      <c r="O129">
        <f>N129*(DY129+DZ129)/1000.0</f>
        <v>0</v>
      </c>
      <c r="P129">
        <f>(DR129 - IF(AU129&gt;1, L129*DL129*100.0/(AW129), 0))*(DY129+DZ129)/1000.0</f>
        <v>0</v>
      </c>
      <c r="Q129">
        <f>2.0/((1/S129-1/R129)+SIGN(S129)*SQRT((1/S129-1/R129)*(1/S129-1/R129) + 4*DM129/((DM129+1)*(DM129+1))*(2*1/S129*1/R129-1/R129*1/R129)))</f>
        <v>0</v>
      </c>
      <c r="R129">
        <f>IF(LEFT(DN129,1)&lt;&gt;"0",IF(LEFT(DN129,1)="1",3.0,DO129),$D$5+$E$5*(EF129*DY129/($K$5*1000))+$F$5*(EF129*DY129/($K$5*1000))*MAX(MIN(DL129,$J$5),$I$5)*MAX(MIN(DL129,$J$5),$I$5)+$G$5*MAX(MIN(DL129,$J$5),$I$5)*(EF129*DY129/($K$5*1000))+$H$5*(EF129*DY129/($K$5*1000))*(EF129*DY129/($K$5*1000)))</f>
        <v>0</v>
      </c>
      <c r="S129">
        <f>J129*(1000-(1000*0.61365*exp(17.502*W129/(240.97+W129))/(DY129+DZ129)+DT129)/2)/(1000*0.61365*exp(17.502*W129/(240.97+W129))/(DY129+DZ129)-DT129)</f>
        <v>0</v>
      </c>
      <c r="T129">
        <f>1/((DM129+1)/(Q129/1.6)+1/(R129/1.37)) + DM129/((DM129+1)/(Q129/1.6) + DM129/(R129/1.37))</f>
        <v>0</v>
      </c>
      <c r="U129">
        <f>(DH129*DK129)</f>
        <v>0</v>
      </c>
      <c r="V129">
        <f>(EA129+(U129+2*0.95*5.67E-8*(((EA129+$B$7)+273)^4-(EA129+273)^4)-44100*J129)/(1.84*29.3*R129+8*0.95*5.67E-8*(EA129+273)^3))</f>
        <v>0</v>
      </c>
      <c r="W129">
        <f>($C$7*EB129+$D$7*EC129+$E$7*V129)</f>
        <v>0</v>
      </c>
      <c r="X129">
        <f>0.61365*exp(17.502*W129/(240.97+W129))</f>
        <v>0</v>
      </c>
      <c r="Y129">
        <f>(Z129/AA129*100)</f>
        <v>0</v>
      </c>
      <c r="Z129">
        <f>DT129*(DY129+DZ129)/1000</f>
        <v>0</v>
      </c>
      <c r="AA129">
        <f>0.61365*exp(17.502*EA129/(240.97+EA129))</f>
        <v>0</v>
      </c>
      <c r="AB129">
        <f>(X129-DT129*(DY129+DZ129)/1000)</f>
        <v>0</v>
      </c>
      <c r="AC129">
        <f>(-J129*44100)</f>
        <v>0</v>
      </c>
      <c r="AD129">
        <f>2*29.3*R129*0.92*(EA129-W129)</f>
        <v>0</v>
      </c>
      <c r="AE129">
        <f>2*0.95*5.67E-8*(((EA129+$B$7)+273)^4-(W129+273)^4)</f>
        <v>0</v>
      </c>
      <c r="AF129">
        <f>U129+AE129+AC129+AD129</f>
        <v>0</v>
      </c>
      <c r="AG129">
        <f>DX129*AU129*(DS129-DR129*(1000-AU129*DU129)/(1000-AU129*DT129))/(100*DL129)</f>
        <v>0</v>
      </c>
      <c r="AH129">
        <f>1000*DX129*AU129*(DT129-DU129)/(100*DL129*(1000-AU129*DT129))</f>
        <v>0</v>
      </c>
      <c r="AI129">
        <f>(AJ129 - AK129 - DY129*1E3/(8.314*(EA129+273.15)) * AM129/DX129 * AL129) * DX129/(100*DL129) * (1000 - DU129)/1000</f>
        <v>0</v>
      </c>
      <c r="AJ129">
        <v>187.7623531941892</v>
      </c>
      <c r="AK129">
        <v>195.8840181818182</v>
      </c>
      <c r="AL129">
        <v>-3.222749028374553</v>
      </c>
      <c r="AM129">
        <v>65.4967932541347</v>
      </c>
      <c r="AN129">
        <f>(AP129 - AO129 + DY129*1E3/(8.314*(EA129+273.15)) * AR129/DX129 * AQ129) * DX129/(100*DL129) * 1000/(1000 - AP129)</f>
        <v>0</v>
      </c>
      <c r="AO129">
        <v>18.52596297386167</v>
      </c>
      <c r="AP129">
        <v>22.88676727272727</v>
      </c>
      <c r="AQ129">
        <v>1.512829277308044E-05</v>
      </c>
      <c r="AR129">
        <v>120.790661753282</v>
      </c>
      <c r="AS129">
        <v>2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MAX(0,($B$13+$C$13*EF129)/(1+$D$13*EF129)*DY129/(EA129+273)*$E$13)</f>
        <v>0</v>
      </c>
      <c r="AX129" t="s">
        <v>437</v>
      </c>
      <c r="AY129" t="s">
        <v>437</v>
      </c>
      <c r="AZ129">
        <v>0</v>
      </c>
      <c r="BA129">
        <v>0</v>
      </c>
      <c r="BB129">
        <f>1-AZ129/BA129</f>
        <v>0</v>
      </c>
      <c r="BC129">
        <v>0</v>
      </c>
      <c r="BD129" t="s">
        <v>437</v>
      </c>
      <c r="BE129" t="s">
        <v>437</v>
      </c>
      <c r="BF129">
        <v>0</v>
      </c>
      <c r="BG129">
        <v>0</v>
      </c>
      <c r="BH129">
        <f>1-BF129/BG129</f>
        <v>0</v>
      </c>
      <c r="BI129">
        <v>0.5</v>
      </c>
      <c r="BJ129">
        <f>DI129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437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DH129">
        <f>$B$11*EG129+$C$11*EH129+$F$11*ES129*(1-EV129)</f>
        <v>0</v>
      </c>
      <c r="DI129">
        <f>DH129*DJ129</f>
        <v>0</v>
      </c>
      <c r="DJ129">
        <f>($B$11*$D$9+$C$11*$D$9+$F$11*((FF129+EX129)/MAX(FF129+EX129+FG129, 0.1)*$I$9+FG129/MAX(FF129+EX129+FG129, 0.1)*$J$9))/($B$11+$C$11+$F$11)</f>
        <v>0</v>
      </c>
      <c r="DK129">
        <f>($B$11*$K$9+$C$11*$K$9+$F$11*((FF129+EX129)/MAX(FF129+EX129+FG129, 0.1)*$P$9+FG129/MAX(FF129+EX129+FG129, 0.1)*$Q$9))/($B$11+$C$11+$F$11)</f>
        <v>0</v>
      </c>
      <c r="DL129">
        <v>4.38</v>
      </c>
      <c r="DM129">
        <v>0.5</v>
      </c>
      <c r="DN129" t="s">
        <v>438</v>
      </c>
      <c r="DO129">
        <v>2</v>
      </c>
      <c r="DP129" t="b">
        <v>1</v>
      </c>
      <c r="DQ129">
        <v>1759249527.314285</v>
      </c>
      <c r="DR129">
        <v>214.3827857142857</v>
      </c>
      <c r="DS129">
        <v>199.8151428571429</v>
      </c>
      <c r="DT129">
        <v>22.88174642857143</v>
      </c>
      <c r="DU129">
        <v>18.53603571428571</v>
      </c>
      <c r="DV129">
        <v>214.2438571428571</v>
      </c>
      <c r="DW129">
        <v>22.66276428571429</v>
      </c>
      <c r="DX129">
        <v>499.9731428571429</v>
      </c>
      <c r="DY129">
        <v>90.92165714285713</v>
      </c>
      <c r="DZ129">
        <v>0.05050508214285714</v>
      </c>
      <c r="EA129">
        <v>29.64352142857143</v>
      </c>
      <c r="EB129">
        <v>30.02556785714286</v>
      </c>
      <c r="EC129">
        <v>999.9000000000002</v>
      </c>
      <c r="ED129">
        <v>0</v>
      </c>
      <c r="EE129">
        <v>0</v>
      </c>
      <c r="EF129">
        <v>9995.757499999998</v>
      </c>
      <c r="EG129">
        <v>0</v>
      </c>
      <c r="EH129">
        <v>11.6948</v>
      </c>
      <c r="EI129">
        <v>14.56755</v>
      </c>
      <c r="EJ129">
        <v>219.4029642857143</v>
      </c>
      <c r="EK129">
        <v>203.5890714285714</v>
      </c>
      <c r="EL129">
        <v>4.345710357142857</v>
      </c>
      <c r="EM129">
        <v>199.8151428571429</v>
      </c>
      <c r="EN129">
        <v>18.53603571428571</v>
      </c>
      <c r="EO129">
        <v>2.080446071428571</v>
      </c>
      <c r="EP129">
        <v>1.6853275</v>
      </c>
      <c r="EQ129">
        <v>18.07025357142857</v>
      </c>
      <c r="ER129">
        <v>14.76193928571429</v>
      </c>
      <c r="ES129">
        <v>1999.979285714286</v>
      </c>
      <c r="ET129">
        <v>0.9799947500000002</v>
      </c>
      <c r="EU129">
        <v>0.02000535</v>
      </c>
      <c r="EV129">
        <v>0</v>
      </c>
      <c r="EW129">
        <v>807.6291428571428</v>
      </c>
      <c r="EX129">
        <v>5.000560000000001</v>
      </c>
      <c r="EY129">
        <v>16370.75357142857</v>
      </c>
      <c r="EZ129">
        <v>17294.64285714286</v>
      </c>
      <c r="FA129">
        <v>41.25</v>
      </c>
      <c r="FB129">
        <v>41.39935714285713</v>
      </c>
      <c r="FC129">
        <v>40.93699999999999</v>
      </c>
      <c r="FD129">
        <v>40.57999999999999</v>
      </c>
      <c r="FE129">
        <v>42</v>
      </c>
      <c r="FF129">
        <v>1955.069285714286</v>
      </c>
      <c r="FG129">
        <v>39.91</v>
      </c>
      <c r="FH129">
        <v>0</v>
      </c>
      <c r="FI129">
        <v>1759249549</v>
      </c>
      <c r="FJ129">
        <v>0</v>
      </c>
      <c r="FK129">
        <v>807.53792</v>
      </c>
      <c r="FL129">
        <v>-8.054230749218419</v>
      </c>
      <c r="FM129">
        <v>-168.1615382067629</v>
      </c>
      <c r="FN129">
        <v>16369.064</v>
      </c>
      <c r="FO129">
        <v>15</v>
      </c>
      <c r="FP129">
        <v>0</v>
      </c>
      <c r="FQ129" t="s">
        <v>439</v>
      </c>
      <c r="FR129">
        <v>1747148579.5</v>
      </c>
      <c r="FS129">
        <v>1747148584.5</v>
      </c>
      <c r="FT129">
        <v>0</v>
      </c>
      <c r="FU129">
        <v>0.162</v>
      </c>
      <c r="FV129">
        <v>-0.001</v>
      </c>
      <c r="FW129">
        <v>0.139</v>
      </c>
      <c r="FX129">
        <v>0.058</v>
      </c>
      <c r="FY129">
        <v>420</v>
      </c>
      <c r="FZ129">
        <v>16</v>
      </c>
      <c r="GA129">
        <v>0.19</v>
      </c>
      <c r="GB129">
        <v>0.02</v>
      </c>
      <c r="GC129">
        <v>14.15486341463415</v>
      </c>
      <c r="GD129">
        <v>9.032048780487807</v>
      </c>
      <c r="GE129">
        <v>0.8910029872540594</v>
      </c>
      <c r="GF129">
        <v>0</v>
      </c>
      <c r="GG129">
        <v>808.1653529411765</v>
      </c>
      <c r="GH129">
        <v>-10.34820472472401</v>
      </c>
      <c r="GI129">
        <v>1.055642204379794</v>
      </c>
      <c r="GJ129">
        <v>0</v>
      </c>
      <c r="GK129">
        <v>4.341064146341464</v>
      </c>
      <c r="GL129">
        <v>0.1114526132404196</v>
      </c>
      <c r="GM129">
        <v>0.01117230067264786</v>
      </c>
      <c r="GN129">
        <v>0</v>
      </c>
      <c r="GO129">
        <v>0</v>
      </c>
      <c r="GP129">
        <v>3</v>
      </c>
      <c r="GQ129" t="s">
        <v>490</v>
      </c>
      <c r="GR129">
        <v>3.1284</v>
      </c>
      <c r="GS129">
        <v>2.72836</v>
      </c>
      <c r="GT129">
        <v>0.044885</v>
      </c>
      <c r="GU129">
        <v>0.0417268</v>
      </c>
      <c r="GV129">
        <v>0.104082</v>
      </c>
      <c r="GW129">
        <v>0.0902607</v>
      </c>
      <c r="GX129">
        <v>28666.2</v>
      </c>
      <c r="GY129">
        <v>27908.2</v>
      </c>
      <c r="GZ129">
        <v>30553.3</v>
      </c>
      <c r="HA129">
        <v>29376.4</v>
      </c>
      <c r="HB129">
        <v>37766.7</v>
      </c>
      <c r="HC129">
        <v>35154.9</v>
      </c>
      <c r="HD129">
        <v>46732.8</v>
      </c>
      <c r="HE129">
        <v>43644.2</v>
      </c>
      <c r="HF129">
        <v>1.83062</v>
      </c>
      <c r="HG129">
        <v>1.83665</v>
      </c>
      <c r="HH129">
        <v>0.131693</v>
      </c>
      <c r="HI129">
        <v>0</v>
      </c>
      <c r="HJ129">
        <v>27.8964</v>
      </c>
      <c r="HK129">
        <v>999.9</v>
      </c>
      <c r="HL129">
        <v>50.4</v>
      </c>
      <c r="HM129">
        <v>31</v>
      </c>
      <c r="HN129">
        <v>25.0085</v>
      </c>
      <c r="HO129">
        <v>62.323</v>
      </c>
      <c r="HP129">
        <v>17.9127</v>
      </c>
      <c r="HQ129">
        <v>1</v>
      </c>
      <c r="HR129">
        <v>0.112909</v>
      </c>
      <c r="HS129">
        <v>-0.216914</v>
      </c>
      <c r="HT129">
        <v>20.2016</v>
      </c>
      <c r="HU129">
        <v>5.22792</v>
      </c>
      <c r="HV129">
        <v>11.974</v>
      </c>
      <c r="HW129">
        <v>4.9697</v>
      </c>
      <c r="HX129">
        <v>3.28948</v>
      </c>
      <c r="HY129">
        <v>9999</v>
      </c>
      <c r="HZ129">
        <v>9999</v>
      </c>
      <c r="IA129">
        <v>9999</v>
      </c>
      <c r="IB129">
        <v>18.2</v>
      </c>
      <c r="IC129">
        <v>4.97291</v>
      </c>
      <c r="ID129">
        <v>1.87714</v>
      </c>
      <c r="IE129">
        <v>1.87522</v>
      </c>
      <c r="IF129">
        <v>1.87805</v>
      </c>
      <c r="IG129">
        <v>1.87479</v>
      </c>
      <c r="IH129">
        <v>1.87836</v>
      </c>
      <c r="II129">
        <v>1.87546</v>
      </c>
      <c r="IJ129">
        <v>1.87665</v>
      </c>
      <c r="IK129">
        <v>0</v>
      </c>
      <c r="IL129">
        <v>0</v>
      </c>
      <c r="IM129">
        <v>0</v>
      </c>
      <c r="IN129">
        <v>0</v>
      </c>
      <c r="IO129" t="s">
        <v>441</v>
      </c>
      <c r="IP129" t="s">
        <v>442</v>
      </c>
      <c r="IQ129" t="s">
        <v>443</v>
      </c>
      <c r="IR129" t="s">
        <v>443</v>
      </c>
      <c r="IS129" t="s">
        <v>443</v>
      </c>
      <c r="IT129" t="s">
        <v>443</v>
      </c>
      <c r="IU129">
        <v>0</v>
      </c>
      <c r="IV129">
        <v>100</v>
      </c>
      <c r="IW129">
        <v>100</v>
      </c>
      <c r="IX129">
        <v>0.112</v>
      </c>
      <c r="IY129">
        <v>0.2191</v>
      </c>
      <c r="IZ129">
        <v>-0.1222274518627452</v>
      </c>
      <c r="JA129">
        <v>0.001328938755811441</v>
      </c>
      <c r="JB129">
        <v>-5.633165956792918E-07</v>
      </c>
      <c r="JC129">
        <v>2.510553891376428E-10</v>
      </c>
      <c r="JD129">
        <v>-0.04678033270444259</v>
      </c>
      <c r="JE129">
        <v>-0.0009625096320519332</v>
      </c>
      <c r="JF129">
        <v>0.0006953178313022573</v>
      </c>
      <c r="JG129">
        <v>-5.973937232829655E-06</v>
      </c>
      <c r="JH129">
        <v>1</v>
      </c>
      <c r="JI129">
        <v>2112</v>
      </c>
      <c r="JJ129">
        <v>1</v>
      </c>
      <c r="JK129">
        <v>26</v>
      </c>
      <c r="JL129">
        <v>201682.6</v>
      </c>
      <c r="JM129">
        <v>201682.5</v>
      </c>
      <c r="JN129">
        <v>0.524902</v>
      </c>
      <c r="JO129">
        <v>2.56226</v>
      </c>
      <c r="JP129">
        <v>1.39893</v>
      </c>
      <c r="JQ129">
        <v>2.323</v>
      </c>
      <c r="JR129">
        <v>1.44897</v>
      </c>
      <c r="JS129">
        <v>2.59399</v>
      </c>
      <c r="JT129">
        <v>36.5759</v>
      </c>
      <c r="JU129">
        <v>23.9912</v>
      </c>
      <c r="JV129">
        <v>18</v>
      </c>
      <c r="JW129">
        <v>479.223</v>
      </c>
      <c r="JX129">
        <v>452.724</v>
      </c>
      <c r="JY129">
        <v>27.9934</v>
      </c>
      <c r="JZ129">
        <v>28.6462</v>
      </c>
      <c r="KA129">
        <v>30.0003</v>
      </c>
      <c r="KB129">
        <v>28.3472</v>
      </c>
      <c r="KC129">
        <v>28.4139</v>
      </c>
      <c r="KD129">
        <v>10.5531</v>
      </c>
      <c r="KE129">
        <v>31.0917</v>
      </c>
      <c r="KF129">
        <v>25.4137</v>
      </c>
      <c r="KG129">
        <v>27.9911</v>
      </c>
      <c r="KH129">
        <v>152.757</v>
      </c>
      <c r="KI129">
        <v>18.6027</v>
      </c>
      <c r="KJ129">
        <v>100.999</v>
      </c>
      <c r="KK129">
        <v>100.396</v>
      </c>
    </row>
    <row r="130" spans="1:297">
      <c r="A130">
        <v>114</v>
      </c>
      <c r="B130">
        <v>1759249540.1</v>
      </c>
      <c r="C130">
        <v>2724.5</v>
      </c>
      <c r="D130" t="s">
        <v>672</v>
      </c>
      <c r="E130" t="s">
        <v>673</v>
      </c>
      <c r="F130">
        <v>5</v>
      </c>
      <c r="G130" t="s">
        <v>639</v>
      </c>
      <c r="H130" t="s">
        <v>436</v>
      </c>
      <c r="I130">
        <v>1759249532.6</v>
      </c>
      <c r="J130">
        <f>(K130)/1000</f>
        <v>0</v>
      </c>
      <c r="K130">
        <f>IF(DP130, AN130, AH130)</f>
        <v>0</v>
      </c>
      <c r="L130">
        <f>IF(DP130, AI130, AG130)</f>
        <v>0</v>
      </c>
      <c r="M130">
        <f>DR130 - IF(AU130&gt;1, L130*DL130*100.0/(AW130), 0)</f>
        <v>0</v>
      </c>
      <c r="N130">
        <f>((T130-J130/2)*M130-L130)/(T130+J130/2)</f>
        <v>0</v>
      </c>
      <c r="O130">
        <f>N130*(DY130+DZ130)/1000.0</f>
        <v>0</v>
      </c>
      <c r="P130">
        <f>(DR130 - IF(AU130&gt;1, L130*DL130*100.0/(AW130), 0))*(DY130+DZ130)/1000.0</f>
        <v>0</v>
      </c>
      <c r="Q130">
        <f>2.0/((1/S130-1/R130)+SIGN(S130)*SQRT((1/S130-1/R130)*(1/S130-1/R130) + 4*DM130/((DM130+1)*(DM130+1))*(2*1/S130*1/R130-1/R130*1/R130)))</f>
        <v>0</v>
      </c>
      <c r="R130">
        <f>IF(LEFT(DN130,1)&lt;&gt;"0",IF(LEFT(DN130,1)="1",3.0,DO130),$D$5+$E$5*(EF130*DY130/($K$5*1000))+$F$5*(EF130*DY130/($K$5*1000))*MAX(MIN(DL130,$J$5),$I$5)*MAX(MIN(DL130,$J$5),$I$5)+$G$5*MAX(MIN(DL130,$J$5),$I$5)*(EF130*DY130/($K$5*1000))+$H$5*(EF130*DY130/($K$5*1000))*(EF130*DY130/($K$5*1000)))</f>
        <v>0</v>
      </c>
      <c r="S130">
        <f>J130*(1000-(1000*0.61365*exp(17.502*W130/(240.97+W130))/(DY130+DZ130)+DT130)/2)/(1000*0.61365*exp(17.502*W130/(240.97+W130))/(DY130+DZ130)-DT130)</f>
        <v>0</v>
      </c>
      <c r="T130">
        <f>1/((DM130+1)/(Q130/1.6)+1/(R130/1.37)) + DM130/((DM130+1)/(Q130/1.6) + DM130/(R130/1.37))</f>
        <v>0</v>
      </c>
      <c r="U130">
        <f>(DH130*DK130)</f>
        <v>0</v>
      </c>
      <c r="V130">
        <f>(EA130+(U130+2*0.95*5.67E-8*(((EA130+$B$7)+273)^4-(EA130+273)^4)-44100*J130)/(1.84*29.3*R130+8*0.95*5.67E-8*(EA130+273)^3))</f>
        <v>0</v>
      </c>
      <c r="W130">
        <f>($C$7*EB130+$D$7*EC130+$E$7*V130)</f>
        <v>0</v>
      </c>
      <c r="X130">
        <f>0.61365*exp(17.502*W130/(240.97+W130))</f>
        <v>0</v>
      </c>
      <c r="Y130">
        <f>(Z130/AA130*100)</f>
        <v>0</v>
      </c>
      <c r="Z130">
        <f>DT130*(DY130+DZ130)/1000</f>
        <v>0</v>
      </c>
      <c r="AA130">
        <f>0.61365*exp(17.502*EA130/(240.97+EA130))</f>
        <v>0</v>
      </c>
      <c r="AB130">
        <f>(X130-DT130*(DY130+DZ130)/1000)</f>
        <v>0</v>
      </c>
      <c r="AC130">
        <f>(-J130*44100)</f>
        <v>0</v>
      </c>
      <c r="AD130">
        <f>2*29.3*R130*0.92*(EA130-W130)</f>
        <v>0</v>
      </c>
      <c r="AE130">
        <f>2*0.95*5.67E-8*(((EA130+$B$7)+273)^4-(W130+273)^4)</f>
        <v>0</v>
      </c>
      <c r="AF130">
        <f>U130+AE130+AC130+AD130</f>
        <v>0</v>
      </c>
      <c r="AG130">
        <f>DX130*AU130*(DS130-DR130*(1000-AU130*DU130)/(1000-AU130*DT130))/(100*DL130)</f>
        <v>0</v>
      </c>
      <c r="AH130">
        <f>1000*DX130*AU130*(DT130-DU130)/(100*DL130*(1000-AU130*DT130))</f>
        <v>0</v>
      </c>
      <c r="AI130">
        <f>(AJ130 - AK130 - DY130*1E3/(8.314*(EA130+273.15)) * AM130/DX130 * AL130) * DX130/(100*DL130) * (1000 - DU130)/1000</f>
        <v>0</v>
      </c>
      <c r="AJ130">
        <v>170.8227408119718</v>
      </c>
      <c r="AK130">
        <v>179.750109090909</v>
      </c>
      <c r="AL130">
        <v>-3.226642197538927</v>
      </c>
      <c r="AM130">
        <v>65.4967932541347</v>
      </c>
      <c r="AN130">
        <f>(AP130 - AO130 + DY130*1E3/(8.314*(EA130+273.15)) * AR130/DX130 * AQ130) * DX130/(100*DL130) * 1000/(1000 - AP130)</f>
        <v>0</v>
      </c>
      <c r="AO130">
        <v>18.53865742724847</v>
      </c>
      <c r="AP130">
        <v>22.89215333333333</v>
      </c>
      <c r="AQ130">
        <v>2.610146021069622E-05</v>
      </c>
      <c r="AR130">
        <v>120.790661753282</v>
      </c>
      <c r="AS130">
        <v>2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MAX(0,($B$13+$C$13*EF130)/(1+$D$13*EF130)*DY130/(EA130+273)*$E$13)</f>
        <v>0</v>
      </c>
      <c r="AX130" t="s">
        <v>437</v>
      </c>
      <c r="AY130" t="s">
        <v>437</v>
      </c>
      <c r="AZ130">
        <v>0</v>
      </c>
      <c r="BA130">
        <v>0</v>
      </c>
      <c r="BB130">
        <f>1-AZ130/BA130</f>
        <v>0</v>
      </c>
      <c r="BC130">
        <v>0</v>
      </c>
      <c r="BD130" t="s">
        <v>437</v>
      </c>
      <c r="BE130" t="s">
        <v>437</v>
      </c>
      <c r="BF130">
        <v>0</v>
      </c>
      <c r="BG130">
        <v>0</v>
      </c>
      <c r="BH130">
        <f>1-BF130/BG130</f>
        <v>0</v>
      </c>
      <c r="BI130">
        <v>0.5</v>
      </c>
      <c r="BJ130">
        <f>DI130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437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DH130">
        <f>$B$11*EG130+$C$11*EH130+$F$11*ES130*(1-EV130)</f>
        <v>0</v>
      </c>
      <c r="DI130">
        <f>DH130*DJ130</f>
        <v>0</v>
      </c>
      <c r="DJ130">
        <f>($B$11*$D$9+$C$11*$D$9+$F$11*((FF130+EX130)/MAX(FF130+EX130+FG130, 0.1)*$I$9+FG130/MAX(FF130+EX130+FG130, 0.1)*$J$9))/($B$11+$C$11+$F$11)</f>
        <v>0</v>
      </c>
      <c r="DK130">
        <f>($B$11*$K$9+$C$11*$K$9+$F$11*((FF130+EX130)/MAX(FF130+EX130+FG130, 0.1)*$P$9+FG130/MAX(FF130+EX130+FG130, 0.1)*$Q$9))/($B$11+$C$11+$F$11)</f>
        <v>0</v>
      </c>
      <c r="DL130">
        <v>4.38</v>
      </c>
      <c r="DM130">
        <v>0.5</v>
      </c>
      <c r="DN130" t="s">
        <v>438</v>
      </c>
      <c r="DO130">
        <v>2</v>
      </c>
      <c r="DP130" t="b">
        <v>1</v>
      </c>
      <c r="DQ130">
        <v>1759249532.6</v>
      </c>
      <c r="DR130">
        <v>197.6988888888889</v>
      </c>
      <c r="DS130">
        <v>182.3131481481481</v>
      </c>
      <c r="DT130">
        <v>22.88488148148148</v>
      </c>
      <c r="DU130">
        <v>18.53382592592592</v>
      </c>
      <c r="DV130">
        <v>197.5788148148148</v>
      </c>
      <c r="DW130">
        <v>22.66582962962963</v>
      </c>
      <c r="DX130">
        <v>500.0226666666667</v>
      </c>
      <c r="DY130">
        <v>90.9200074074074</v>
      </c>
      <c r="DZ130">
        <v>0.05053274074074075</v>
      </c>
      <c r="EA130">
        <v>29.63901481481481</v>
      </c>
      <c r="EB130">
        <v>30.02929259259259</v>
      </c>
      <c r="EC130">
        <v>999.9000000000001</v>
      </c>
      <c r="ED130">
        <v>0</v>
      </c>
      <c r="EE130">
        <v>0</v>
      </c>
      <c r="EF130">
        <v>10002.98333333333</v>
      </c>
      <c r="EG130">
        <v>0</v>
      </c>
      <c r="EH130">
        <v>11.6948</v>
      </c>
      <c r="EI130">
        <v>15.38573703703704</v>
      </c>
      <c r="EJ130">
        <v>202.3291851851852</v>
      </c>
      <c r="EK130">
        <v>185.756</v>
      </c>
      <c r="EL130">
        <v>4.35105</v>
      </c>
      <c r="EM130">
        <v>182.3131481481481</v>
      </c>
      <c r="EN130">
        <v>18.53382592592592</v>
      </c>
      <c r="EO130">
        <v>2.080693703703703</v>
      </c>
      <c r="EP130">
        <v>1.685095925925926</v>
      </c>
      <c r="EQ130">
        <v>18.07214814814815</v>
      </c>
      <c r="ER130">
        <v>14.75981111111111</v>
      </c>
      <c r="ES130">
        <v>1999.975555555556</v>
      </c>
      <c r="ET130">
        <v>0.979994777777778</v>
      </c>
      <c r="EU130">
        <v>0.02000532222222222</v>
      </c>
      <c r="EV130">
        <v>0</v>
      </c>
      <c r="EW130">
        <v>807.0122222222222</v>
      </c>
      <c r="EX130">
        <v>5.000560000000001</v>
      </c>
      <c r="EY130">
        <v>16358.68148148148</v>
      </c>
      <c r="EZ130">
        <v>17294.61111111111</v>
      </c>
      <c r="FA130">
        <v>41.25</v>
      </c>
      <c r="FB130">
        <v>41.41403703703703</v>
      </c>
      <c r="FC130">
        <v>40.93699999999999</v>
      </c>
      <c r="FD130">
        <v>40.58066666666667</v>
      </c>
      <c r="FE130">
        <v>42</v>
      </c>
      <c r="FF130">
        <v>1955.065555555556</v>
      </c>
      <c r="FG130">
        <v>39.91</v>
      </c>
      <c r="FH130">
        <v>0</v>
      </c>
      <c r="FI130">
        <v>1759249553.8</v>
      </c>
      <c r="FJ130">
        <v>0</v>
      </c>
      <c r="FK130">
        <v>806.9958800000001</v>
      </c>
      <c r="FL130">
        <v>-4.867692315871047</v>
      </c>
      <c r="FM130">
        <v>-97.96153860327595</v>
      </c>
      <c r="FN130">
        <v>16358.584</v>
      </c>
      <c r="FO130">
        <v>15</v>
      </c>
      <c r="FP130">
        <v>0</v>
      </c>
      <c r="FQ130" t="s">
        <v>439</v>
      </c>
      <c r="FR130">
        <v>1747148579.5</v>
      </c>
      <c r="FS130">
        <v>1747148584.5</v>
      </c>
      <c r="FT130">
        <v>0</v>
      </c>
      <c r="FU130">
        <v>0.162</v>
      </c>
      <c r="FV130">
        <v>-0.001</v>
      </c>
      <c r="FW130">
        <v>0.139</v>
      </c>
      <c r="FX130">
        <v>0.058</v>
      </c>
      <c r="FY130">
        <v>420</v>
      </c>
      <c r="FZ130">
        <v>16</v>
      </c>
      <c r="GA130">
        <v>0.19</v>
      </c>
      <c r="GB130">
        <v>0.02</v>
      </c>
      <c r="GC130">
        <v>14.890805</v>
      </c>
      <c r="GD130">
        <v>9.265758348968093</v>
      </c>
      <c r="GE130">
        <v>0.8920347324936401</v>
      </c>
      <c r="GF130">
        <v>0</v>
      </c>
      <c r="GG130">
        <v>807.4315</v>
      </c>
      <c r="GH130">
        <v>-7.118212378801514</v>
      </c>
      <c r="GI130">
        <v>0.7474733223647911</v>
      </c>
      <c r="GJ130">
        <v>0</v>
      </c>
      <c r="GK130">
        <v>4.346957999999999</v>
      </c>
      <c r="GL130">
        <v>0.08028472795496278</v>
      </c>
      <c r="GM130">
        <v>0.009668073799883792</v>
      </c>
      <c r="GN130">
        <v>1</v>
      </c>
      <c r="GO130">
        <v>1</v>
      </c>
      <c r="GP130">
        <v>3</v>
      </c>
      <c r="GQ130" t="s">
        <v>463</v>
      </c>
      <c r="GR130">
        <v>3.12826</v>
      </c>
      <c r="GS130">
        <v>2.72851</v>
      </c>
      <c r="GT130">
        <v>0.0415483</v>
      </c>
      <c r="GU130">
        <v>0.0381483</v>
      </c>
      <c r="GV130">
        <v>0.104107</v>
      </c>
      <c r="GW130">
        <v>0.0903682</v>
      </c>
      <c r="GX130">
        <v>28766.2</v>
      </c>
      <c r="GY130">
        <v>28012.4</v>
      </c>
      <c r="GZ130">
        <v>30553.2</v>
      </c>
      <c r="HA130">
        <v>29376.5</v>
      </c>
      <c r="HB130">
        <v>37765.4</v>
      </c>
      <c r="HC130">
        <v>35150.5</v>
      </c>
      <c r="HD130">
        <v>46732.8</v>
      </c>
      <c r="HE130">
        <v>43644.3</v>
      </c>
      <c r="HF130">
        <v>1.8306</v>
      </c>
      <c r="HG130">
        <v>1.8366</v>
      </c>
      <c r="HH130">
        <v>0.131432</v>
      </c>
      <c r="HI130">
        <v>0</v>
      </c>
      <c r="HJ130">
        <v>27.8993</v>
      </c>
      <c r="HK130">
        <v>999.9</v>
      </c>
      <c r="HL130">
        <v>50.4</v>
      </c>
      <c r="HM130">
        <v>31</v>
      </c>
      <c r="HN130">
        <v>25.0054</v>
      </c>
      <c r="HO130">
        <v>62.963</v>
      </c>
      <c r="HP130">
        <v>17.8245</v>
      </c>
      <c r="HQ130">
        <v>1</v>
      </c>
      <c r="HR130">
        <v>0.112912</v>
      </c>
      <c r="HS130">
        <v>-0.177032</v>
      </c>
      <c r="HT130">
        <v>20.2017</v>
      </c>
      <c r="HU130">
        <v>5.22837</v>
      </c>
      <c r="HV130">
        <v>11.974</v>
      </c>
      <c r="HW130">
        <v>4.9699</v>
      </c>
      <c r="HX130">
        <v>3.28965</v>
      </c>
      <c r="HY130">
        <v>9999</v>
      </c>
      <c r="HZ130">
        <v>9999</v>
      </c>
      <c r="IA130">
        <v>9999</v>
      </c>
      <c r="IB130">
        <v>18.2</v>
      </c>
      <c r="IC130">
        <v>4.9729</v>
      </c>
      <c r="ID130">
        <v>1.87714</v>
      </c>
      <c r="IE130">
        <v>1.87526</v>
      </c>
      <c r="IF130">
        <v>1.87805</v>
      </c>
      <c r="IG130">
        <v>1.87479</v>
      </c>
      <c r="IH130">
        <v>1.87836</v>
      </c>
      <c r="II130">
        <v>1.87546</v>
      </c>
      <c r="IJ130">
        <v>1.87668</v>
      </c>
      <c r="IK130">
        <v>0</v>
      </c>
      <c r="IL130">
        <v>0</v>
      </c>
      <c r="IM130">
        <v>0</v>
      </c>
      <c r="IN130">
        <v>0</v>
      </c>
      <c r="IO130" t="s">
        <v>441</v>
      </c>
      <c r="IP130" t="s">
        <v>442</v>
      </c>
      <c r="IQ130" t="s">
        <v>443</v>
      </c>
      <c r="IR130" t="s">
        <v>443</v>
      </c>
      <c r="IS130" t="s">
        <v>443</v>
      </c>
      <c r="IT130" t="s">
        <v>443</v>
      </c>
      <c r="IU130">
        <v>0</v>
      </c>
      <c r="IV130">
        <v>100</v>
      </c>
      <c r="IW130">
        <v>100</v>
      </c>
      <c r="IX130">
        <v>0.093</v>
      </c>
      <c r="IY130">
        <v>0.2192</v>
      </c>
      <c r="IZ130">
        <v>-0.1222274518627452</v>
      </c>
      <c r="JA130">
        <v>0.001328938755811441</v>
      </c>
      <c r="JB130">
        <v>-5.633165956792918E-07</v>
      </c>
      <c r="JC130">
        <v>2.510553891376428E-10</v>
      </c>
      <c r="JD130">
        <v>-0.04678033270444259</v>
      </c>
      <c r="JE130">
        <v>-0.0009625096320519332</v>
      </c>
      <c r="JF130">
        <v>0.0006953178313022573</v>
      </c>
      <c r="JG130">
        <v>-5.973937232829655E-06</v>
      </c>
      <c r="JH130">
        <v>1</v>
      </c>
      <c r="JI130">
        <v>2112</v>
      </c>
      <c r="JJ130">
        <v>1</v>
      </c>
      <c r="JK130">
        <v>26</v>
      </c>
      <c r="JL130">
        <v>201682.7</v>
      </c>
      <c r="JM130">
        <v>201682.6</v>
      </c>
      <c r="JN130">
        <v>0.487061</v>
      </c>
      <c r="JO130">
        <v>2.5647</v>
      </c>
      <c r="JP130">
        <v>1.39893</v>
      </c>
      <c r="JQ130">
        <v>2.323</v>
      </c>
      <c r="JR130">
        <v>1.44897</v>
      </c>
      <c r="JS130">
        <v>2.59033</v>
      </c>
      <c r="JT130">
        <v>36.5996</v>
      </c>
      <c r="JU130">
        <v>23.9912</v>
      </c>
      <c r="JV130">
        <v>18</v>
      </c>
      <c r="JW130">
        <v>479.209</v>
      </c>
      <c r="JX130">
        <v>452.71</v>
      </c>
      <c r="JY130">
        <v>27.9778</v>
      </c>
      <c r="JZ130">
        <v>28.6487</v>
      </c>
      <c r="KA130">
        <v>30</v>
      </c>
      <c r="KB130">
        <v>28.3472</v>
      </c>
      <c r="KC130">
        <v>28.4163</v>
      </c>
      <c r="KD130">
        <v>9.78134</v>
      </c>
      <c r="KE130">
        <v>31.0917</v>
      </c>
      <c r="KF130">
        <v>25.4137</v>
      </c>
      <c r="KG130">
        <v>27.9482</v>
      </c>
      <c r="KH130">
        <v>132.606</v>
      </c>
      <c r="KI130">
        <v>18.5949</v>
      </c>
      <c r="KJ130">
        <v>100.999</v>
      </c>
      <c r="KK130">
        <v>100.396</v>
      </c>
    </row>
    <row r="131" spans="1:297">
      <c r="A131">
        <v>115</v>
      </c>
      <c r="B131">
        <v>1759249545.1</v>
      </c>
      <c r="C131">
        <v>2729.5</v>
      </c>
      <c r="D131" t="s">
        <v>674</v>
      </c>
      <c r="E131" t="s">
        <v>675</v>
      </c>
      <c r="F131">
        <v>5</v>
      </c>
      <c r="G131" t="s">
        <v>639</v>
      </c>
      <c r="H131" t="s">
        <v>436</v>
      </c>
      <c r="I131">
        <v>1759249537.314285</v>
      </c>
      <c r="J131">
        <f>(K131)/1000</f>
        <v>0</v>
      </c>
      <c r="K131">
        <f>IF(DP131, AN131, AH131)</f>
        <v>0</v>
      </c>
      <c r="L131">
        <f>IF(DP131, AI131, AG131)</f>
        <v>0</v>
      </c>
      <c r="M131">
        <f>DR131 - IF(AU131&gt;1, L131*DL131*100.0/(AW131), 0)</f>
        <v>0</v>
      </c>
      <c r="N131">
        <f>((T131-J131/2)*M131-L131)/(T131+J131/2)</f>
        <v>0</v>
      </c>
      <c r="O131">
        <f>N131*(DY131+DZ131)/1000.0</f>
        <v>0</v>
      </c>
      <c r="P131">
        <f>(DR131 - IF(AU131&gt;1, L131*DL131*100.0/(AW131), 0))*(DY131+DZ131)/1000.0</f>
        <v>0</v>
      </c>
      <c r="Q131">
        <f>2.0/((1/S131-1/R131)+SIGN(S131)*SQRT((1/S131-1/R131)*(1/S131-1/R131) + 4*DM131/((DM131+1)*(DM131+1))*(2*1/S131*1/R131-1/R131*1/R131)))</f>
        <v>0</v>
      </c>
      <c r="R131">
        <f>IF(LEFT(DN131,1)&lt;&gt;"0",IF(LEFT(DN131,1)="1",3.0,DO131),$D$5+$E$5*(EF131*DY131/($K$5*1000))+$F$5*(EF131*DY131/($K$5*1000))*MAX(MIN(DL131,$J$5),$I$5)*MAX(MIN(DL131,$J$5),$I$5)+$G$5*MAX(MIN(DL131,$J$5),$I$5)*(EF131*DY131/($K$5*1000))+$H$5*(EF131*DY131/($K$5*1000))*(EF131*DY131/($K$5*1000)))</f>
        <v>0</v>
      </c>
      <c r="S131">
        <f>J131*(1000-(1000*0.61365*exp(17.502*W131/(240.97+W131))/(DY131+DZ131)+DT131)/2)/(1000*0.61365*exp(17.502*W131/(240.97+W131))/(DY131+DZ131)-DT131)</f>
        <v>0</v>
      </c>
      <c r="T131">
        <f>1/((DM131+1)/(Q131/1.6)+1/(R131/1.37)) + DM131/((DM131+1)/(Q131/1.6) + DM131/(R131/1.37))</f>
        <v>0</v>
      </c>
      <c r="U131">
        <f>(DH131*DK131)</f>
        <v>0</v>
      </c>
      <c r="V131">
        <f>(EA131+(U131+2*0.95*5.67E-8*(((EA131+$B$7)+273)^4-(EA131+273)^4)-44100*J131)/(1.84*29.3*R131+8*0.95*5.67E-8*(EA131+273)^3))</f>
        <v>0</v>
      </c>
      <c r="W131">
        <f>($C$7*EB131+$D$7*EC131+$E$7*V131)</f>
        <v>0</v>
      </c>
      <c r="X131">
        <f>0.61365*exp(17.502*W131/(240.97+W131))</f>
        <v>0</v>
      </c>
      <c r="Y131">
        <f>(Z131/AA131*100)</f>
        <v>0</v>
      </c>
      <c r="Z131">
        <f>DT131*(DY131+DZ131)/1000</f>
        <v>0</v>
      </c>
      <c r="AA131">
        <f>0.61365*exp(17.502*EA131/(240.97+EA131))</f>
        <v>0</v>
      </c>
      <c r="AB131">
        <f>(X131-DT131*(DY131+DZ131)/1000)</f>
        <v>0</v>
      </c>
      <c r="AC131">
        <f>(-J131*44100)</f>
        <v>0</v>
      </c>
      <c r="AD131">
        <f>2*29.3*R131*0.92*(EA131-W131)</f>
        <v>0</v>
      </c>
      <c r="AE131">
        <f>2*0.95*5.67E-8*(((EA131+$B$7)+273)^4-(W131+273)^4)</f>
        <v>0</v>
      </c>
      <c r="AF131">
        <f>U131+AE131+AC131+AD131</f>
        <v>0</v>
      </c>
      <c r="AG131">
        <f>DX131*AU131*(DS131-DR131*(1000-AU131*DU131)/(1000-AU131*DT131))/(100*DL131)</f>
        <v>0</v>
      </c>
      <c r="AH131">
        <f>1000*DX131*AU131*(DT131-DU131)/(100*DL131*(1000-AU131*DT131))</f>
        <v>0</v>
      </c>
      <c r="AI131">
        <f>(AJ131 - AK131 - DY131*1E3/(8.314*(EA131+273.15)) * AM131/DX131 * AL131) * DX131/(100*DL131) * (1000 - DU131)/1000</f>
        <v>0</v>
      </c>
      <c r="AJ131">
        <v>154.4331917208362</v>
      </c>
      <c r="AK131">
        <v>163.7237515151515</v>
      </c>
      <c r="AL131">
        <v>-3.202149770129763</v>
      </c>
      <c r="AM131">
        <v>65.4967932541347</v>
      </c>
      <c r="AN131">
        <f>(AP131 - AO131 + DY131*1E3/(8.314*(EA131+273.15)) * AR131/DX131 * AQ131) * DX131/(100*DL131) * 1000/(1000 - AP131)</f>
        <v>0</v>
      </c>
      <c r="AO131">
        <v>18.56139674194956</v>
      </c>
      <c r="AP131">
        <v>22.9094612121212</v>
      </c>
      <c r="AQ131">
        <v>6.611086573275317E-05</v>
      </c>
      <c r="AR131">
        <v>120.790661753282</v>
      </c>
      <c r="AS131">
        <v>2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MAX(0,($B$13+$C$13*EF131)/(1+$D$13*EF131)*DY131/(EA131+273)*$E$13)</f>
        <v>0</v>
      </c>
      <c r="AX131" t="s">
        <v>437</v>
      </c>
      <c r="AY131" t="s">
        <v>437</v>
      </c>
      <c r="AZ131">
        <v>0</v>
      </c>
      <c r="BA131">
        <v>0</v>
      </c>
      <c r="BB131">
        <f>1-AZ131/BA131</f>
        <v>0</v>
      </c>
      <c r="BC131">
        <v>0</v>
      </c>
      <c r="BD131" t="s">
        <v>437</v>
      </c>
      <c r="BE131" t="s">
        <v>437</v>
      </c>
      <c r="BF131">
        <v>0</v>
      </c>
      <c r="BG131">
        <v>0</v>
      </c>
      <c r="BH131">
        <f>1-BF131/BG131</f>
        <v>0</v>
      </c>
      <c r="BI131">
        <v>0.5</v>
      </c>
      <c r="BJ131">
        <f>DI131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437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DH131">
        <f>$B$11*EG131+$C$11*EH131+$F$11*ES131*(1-EV131)</f>
        <v>0</v>
      </c>
      <c r="DI131">
        <f>DH131*DJ131</f>
        <v>0</v>
      </c>
      <c r="DJ131">
        <f>($B$11*$D$9+$C$11*$D$9+$F$11*((FF131+EX131)/MAX(FF131+EX131+FG131, 0.1)*$I$9+FG131/MAX(FF131+EX131+FG131, 0.1)*$J$9))/($B$11+$C$11+$F$11)</f>
        <v>0</v>
      </c>
      <c r="DK131">
        <f>($B$11*$K$9+$C$11*$K$9+$F$11*((FF131+EX131)/MAX(FF131+EX131+FG131, 0.1)*$P$9+FG131/MAX(FF131+EX131+FG131, 0.1)*$Q$9))/($B$11+$C$11+$F$11)</f>
        <v>0</v>
      </c>
      <c r="DL131">
        <v>4.38</v>
      </c>
      <c r="DM131">
        <v>0.5</v>
      </c>
      <c r="DN131" t="s">
        <v>438</v>
      </c>
      <c r="DO131">
        <v>2</v>
      </c>
      <c r="DP131" t="b">
        <v>1</v>
      </c>
      <c r="DQ131">
        <v>1759249537.314285</v>
      </c>
      <c r="DR131">
        <v>182.8486785714286</v>
      </c>
      <c r="DS131">
        <v>166.8814642857143</v>
      </c>
      <c r="DT131">
        <v>22.891825</v>
      </c>
      <c r="DU131">
        <v>18.54148214285715</v>
      </c>
      <c r="DV131">
        <v>182.7455357142857</v>
      </c>
      <c r="DW131">
        <v>22.67262857142857</v>
      </c>
      <c r="DX131">
        <v>500.0124285714286</v>
      </c>
      <c r="DY131">
        <v>90.9194107142857</v>
      </c>
      <c r="DZ131">
        <v>0.05058840357142858</v>
      </c>
      <c r="EA131">
        <v>29.63360357142857</v>
      </c>
      <c r="EB131">
        <v>30.031825</v>
      </c>
      <c r="EC131">
        <v>999.9000000000002</v>
      </c>
      <c r="ED131">
        <v>0</v>
      </c>
      <c r="EE131">
        <v>0</v>
      </c>
      <c r="EF131">
        <v>10006.1125</v>
      </c>
      <c r="EG131">
        <v>0</v>
      </c>
      <c r="EH131">
        <v>11.6948</v>
      </c>
      <c r="EI131">
        <v>15.96722857142857</v>
      </c>
      <c r="EJ131">
        <v>187.1323928571428</v>
      </c>
      <c r="EK131">
        <v>170.0339642857143</v>
      </c>
      <c r="EL131">
        <v>4.350346428571429</v>
      </c>
      <c r="EM131">
        <v>166.8814642857143</v>
      </c>
      <c r="EN131">
        <v>18.54148214285715</v>
      </c>
      <c r="EO131">
        <v>2.081311428571429</v>
      </c>
      <c r="EP131">
        <v>1.685779642857143</v>
      </c>
      <c r="EQ131">
        <v>18.07687142857143</v>
      </c>
      <c r="ER131">
        <v>14.76610714285714</v>
      </c>
      <c r="ES131">
        <v>1999.983214285714</v>
      </c>
      <c r="ET131">
        <v>0.9799948571428574</v>
      </c>
      <c r="EU131">
        <v>0.02000524285714286</v>
      </c>
      <c r="EV131">
        <v>0</v>
      </c>
      <c r="EW131">
        <v>806.7909285714285</v>
      </c>
      <c r="EX131">
        <v>5.000560000000001</v>
      </c>
      <c r="EY131">
        <v>16353.54642857143</v>
      </c>
      <c r="EZ131">
        <v>17294.68214285715</v>
      </c>
      <c r="FA131">
        <v>41.25</v>
      </c>
      <c r="FB131">
        <v>41.41264285714284</v>
      </c>
      <c r="FC131">
        <v>40.93699999999999</v>
      </c>
      <c r="FD131">
        <v>40.57999999999999</v>
      </c>
      <c r="FE131">
        <v>42</v>
      </c>
      <c r="FF131">
        <v>1955.073214285714</v>
      </c>
      <c r="FG131">
        <v>39.91</v>
      </c>
      <c r="FH131">
        <v>0</v>
      </c>
      <c r="FI131">
        <v>1759249559.2</v>
      </c>
      <c r="FJ131">
        <v>0</v>
      </c>
      <c r="FK131">
        <v>806.7646153846152</v>
      </c>
      <c r="FL131">
        <v>-1.399042749617607</v>
      </c>
      <c r="FM131">
        <v>-30.34871790494714</v>
      </c>
      <c r="FN131">
        <v>16353.25769230769</v>
      </c>
      <c r="FO131">
        <v>15</v>
      </c>
      <c r="FP131">
        <v>0</v>
      </c>
      <c r="FQ131" t="s">
        <v>439</v>
      </c>
      <c r="FR131">
        <v>1747148579.5</v>
      </c>
      <c r="FS131">
        <v>1747148584.5</v>
      </c>
      <c r="FT131">
        <v>0</v>
      </c>
      <c r="FU131">
        <v>0.162</v>
      </c>
      <c r="FV131">
        <v>-0.001</v>
      </c>
      <c r="FW131">
        <v>0.139</v>
      </c>
      <c r="FX131">
        <v>0.058</v>
      </c>
      <c r="FY131">
        <v>420</v>
      </c>
      <c r="FZ131">
        <v>16</v>
      </c>
      <c r="GA131">
        <v>0.19</v>
      </c>
      <c r="GB131">
        <v>0.02</v>
      </c>
      <c r="GC131">
        <v>15.57149</v>
      </c>
      <c r="GD131">
        <v>8.008547842401521</v>
      </c>
      <c r="GE131">
        <v>0.784002566896308</v>
      </c>
      <c r="GF131">
        <v>0</v>
      </c>
      <c r="GG131">
        <v>806.9669705882352</v>
      </c>
      <c r="GH131">
        <v>-3.833964861970625</v>
      </c>
      <c r="GI131">
        <v>0.4537074391184489</v>
      </c>
      <c r="GJ131">
        <v>0</v>
      </c>
      <c r="GK131">
        <v>4.3484995</v>
      </c>
      <c r="GL131">
        <v>-0.008558949343348367</v>
      </c>
      <c r="GM131">
        <v>0.008008607541264567</v>
      </c>
      <c r="GN131">
        <v>1</v>
      </c>
      <c r="GO131">
        <v>1</v>
      </c>
      <c r="GP131">
        <v>3</v>
      </c>
      <c r="GQ131" t="s">
        <v>463</v>
      </c>
      <c r="GR131">
        <v>3.1283</v>
      </c>
      <c r="GS131">
        <v>2.72836</v>
      </c>
      <c r="GT131">
        <v>0.0381693</v>
      </c>
      <c r="GU131">
        <v>0.0346384</v>
      </c>
      <c r="GV131">
        <v>0.104162</v>
      </c>
      <c r="GW131">
        <v>0.09037580000000001</v>
      </c>
      <c r="GX131">
        <v>28867.1</v>
      </c>
      <c r="GY131">
        <v>28114.3</v>
      </c>
      <c r="GZ131">
        <v>30552.7</v>
      </c>
      <c r="HA131">
        <v>29376.2</v>
      </c>
      <c r="HB131">
        <v>37762.3</v>
      </c>
      <c r="HC131">
        <v>35149.5</v>
      </c>
      <c r="HD131">
        <v>46732.1</v>
      </c>
      <c r="HE131">
        <v>43643.7</v>
      </c>
      <c r="HF131">
        <v>1.83072</v>
      </c>
      <c r="HG131">
        <v>1.83655</v>
      </c>
      <c r="HH131">
        <v>0.130259</v>
      </c>
      <c r="HI131">
        <v>0</v>
      </c>
      <c r="HJ131">
        <v>27.9</v>
      </c>
      <c r="HK131">
        <v>999.9</v>
      </c>
      <c r="HL131">
        <v>50.3</v>
      </c>
      <c r="HM131">
        <v>31</v>
      </c>
      <c r="HN131">
        <v>24.9608</v>
      </c>
      <c r="HO131">
        <v>63.033</v>
      </c>
      <c r="HP131">
        <v>17.7083</v>
      </c>
      <c r="HQ131">
        <v>1</v>
      </c>
      <c r="HR131">
        <v>0.112927</v>
      </c>
      <c r="HS131">
        <v>-0.122761</v>
      </c>
      <c r="HT131">
        <v>20.2017</v>
      </c>
      <c r="HU131">
        <v>5.22762</v>
      </c>
      <c r="HV131">
        <v>11.974</v>
      </c>
      <c r="HW131">
        <v>4.9696</v>
      </c>
      <c r="HX131">
        <v>3.28955</v>
      </c>
      <c r="HY131">
        <v>9999</v>
      </c>
      <c r="HZ131">
        <v>9999</v>
      </c>
      <c r="IA131">
        <v>9999</v>
      </c>
      <c r="IB131">
        <v>18.2</v>
      </c>
      <c r="IC131">
        <v>4.97289</v>
      </c>
      <c r="ID131">
        <v>1.87715</v>
      </c>
      <c r="IE131">
        <v>1.87528</v>
      </c>
      <c r="IF131">
        <v>1.87805</v>
      </c>
      <c r="IG131">
        <v>1.87483</v>
      </c>
      <c r="IH131">
        <v>1.87839</v>
      </c>
      <c r="II131">
        <v>1.87547</v>
      </c>
      <c r="IJ131">
        <v>1.87668</v>
      </c>
      <c r="IK131">
        <v>0</v>
      </c>
      <c r="IL131">
        <v>0</v>
      </c>
      <c r="IM131">
        <v>0</v>
      </c>
      <c r="IN131">
        <v>0</v>
      </c>
      <c r="IO131" t="s">
        <v>441</v>
      </c>
      <c r="IP131" t="s">
        <v>442</v>
      </c>
      <c r="IQ131" t="s">
        <v>443</v>
      </c>
      <c r="IR131" t="s">
        <v>443</v>
      </c>
      <c r="IS131" t="s">
        <v>443</v>
      </c>
      <c r="IT131" t="s">
        <v>443</v>
      </c>
      <c r="IU131">
        <v>0</v>
      </c>
      <c r="IV131">
        <v>100</v>
      </c>
      <c r="IW131">
        <v>100</v>
      </c>
      <c r="IX131">
        <v>0.075</v>
      </c>
      <c r="IY131">
        <v>0.2197</v>
      </c>
      <c r="IZ131">
        <v>-0.1222274518627452</v>
      </c>
      <c r="JA131">
        <v>0.001328938755811441</v>
      </c>
      <c r="JB131">
        <v>-5.633165956792918E-07</v>
      </c>
      <c r="JC131">
        <v>2.510553891376428E-10</v>
      </c>
      <c r="JD131">
        <v>-0.04678033270444259</v>
      </c>
      <c r="JE131">
        <v>-0.0009625096320519332</v>
      </c>
      <c r="JF131">
        <v>0.0006953178313022573</v>
      </c>
      <c r="JG131">
        <v>-5.973937232829655E-06</v>
      </c>
      <c r="JH131">
        <v>1</v>
      </c>
      <c r="JI131">
        <v>2112</v>
      </c>
      <c r="JJ131">
        <v>1</v>
      </c>
      <c r="JK131">
        <v>26</v>
      </c>
      <c r="JL131">
        <v>201682.8</v>
      </c>
      <c r="JM131">
        <v>201682.7</v>
      </c>
      <c r="JN131">
        <v>0.450439</v>
      </c>
      <c r="JO131">
        <v>2.5769</v>
      </c>
      <c r="JP131">
        <v>1.39893</v>
      </c>
      <c r="JQ131">
        <v>2.323</v>
      </c>
      <c r="JR131">
        <v>1.44897</v>
      </c>
      <c r="JS131">
        <v>2.56958</v>
      </c>
      <c r="JT131">
        <v>36.5759</v>
      </c>
      <c r="JU131">
        <v>23.9912</v>
      </c>
      <c r="JV131">
        <v>18</v>
      </c>
      <c r="JW131">
        <v>479.293</v>
      </c>
      <c r="JX131">
        <v>452.679</v>
      </c>
      <c r="JY131">
        <v>27.9391</v>
      </c>
      <c r="JZ131">
        <v>28.6511</v>
      </c>
      <c r="KA131">
        <v>30.0002</v>
      </c>
      <c r="KB131">
        <v>28.3497</v>
      </c>
      <c r="KC131">
        <v>28.4163</v>
      </c>
      <c r="KD131">
        <v>9.05246</v>
      </c>
      <c r="KE131">
        <v>31.0917</v>
      </c>
      <c r="KF131">
        <v>25.0418</v>
      </c>
      <c r="KG131">
        <v>27.9098</v>
      </c>
      <c r="KH131">
        <v>119.238</v>
      </c>
      <c r="KI131">
        <v>18.58</v>
      </c>
      <c r="KJ131">
        <v>100.997</v>
      </c>
      <c r="KK131">
        <v>100.395</v>
      </c>
    </row>
    <row r="132" spans="1:297">
      <c r="A132">
        <v>116</v>
      </c>
      <c r="B132">
        <v>1759249550.1</v>
      </c>
      <c r="C132">
        <v>2734.5</v>
      </c>
      <c r="D132" t="s">
        <v>676</v>
      </c>
      <c r="E132" t="s">
        <v>677</v>
      </c>
      <c r="F132">
        <v>5</v>
      </c>
      <c r="G132" t="s">
        <v>639</v>
      </c>
      <c r="H132" t="s">
        <v>436</v>
      </c>
      <c r="I132">
        <v>1759249542.6</v>
      </c>
      <c r="J132">
        <f>(K132)/1000</f>
        <v>0</v>
      </c>
      <c r="K132">
        <f>IF(DP132, AN132, AH132)</f>
        <v>0</v>
      </c>
      <c r="L132">
        <f>IF(DP132, AI132, AG132)</f>
        <v>0</v>
      </c>
      <c r="M132">
        <f>DR132 - IF(AU132&gt;1, L132*DL132*100.0/(AW132), 0)</f>
        <v>0</v>
      </c>
      <c r="N132">
        <f>((T132-J132/2)*M132-L132)/(T132+J132/2)</f>
        <v>0</v>
      </c>
      <c r="O132">
        <f>N132*(DY132+DZ132)/1000.0</f>
        <v>0</v>
      </c>
      <c r="P132">
        <f>(DR132 - IF(AU132&gt;1, L132*DL132*100.0/(AW132), 0))*(DY132+DZ132)/1000.0</f>
        <v>0</v>
      </c>
      <c r="Q132">
        <f>2.0/((1/S132-1/R132)+SIGN(S132)*SQRT((1/S132-1/R132)*(1/S132-1/R132) + 4*DM132/((DM132+1)*(DM132+1))*(2*1/S132*1/R132-1/R132*1/R132)))</f>
        <v>0</v>
      </c>
      <c r="R132">
        <f>IF(LEFT(DN132,1)&lt;&gt;"0",IF(LEFT(DN132,1)="1",3.0,DO132),$D$5+$E$5*(EF132*DY132/($K$5*1000))+$F$5*(EF132*DY132/($K$5*1000))*MAX(MIN(DL132,$J$5),$I$5)*MAX(MIN(DL132,$J$5),$I$5)+$G$5*MAX(MIN(DL132,$J$5),$I$5)*(EF132*DY132/($K$5*1000))+$H$5*(EF132*DY132/($K$5*1000))*(EF132*DY132/($K$5*1000)))</f>
        <v>0</v>
      </c>
      <c r="S132">
        <f>J132*(1000-(1000*0.61365*exp(17.502*W132/(240.97+W132))/(DY132+DZ132)+DT132)/2)/(1000*0.61365*exp(17.502*W132/(240.97+W132))/(DY132+DZ132)-DT132)</f>
        <v>0</v>
      </c>
      <c r="T132">
        <f>1/((DM132+1)/(Q132/1.6)+1/(R132/1.37)) + DM132/((DM132+1)/(Q132/1.6) + DM132/(R132/1.37))</f>
        <v>0</v>
      </c>
      <c r="U132">
        <f>(DH132*DK132)</f>
        <v>0</v>
      </c>
      <c r="V132">
        <f>(EA132+(U132+2*0.95*5.67E-8*(((EA132+$B$7)+273)^4-(EA132+273)^4)-44100*J132)/(1.84*29.3*R132+8*0.95*5.67E-8*(EA132+273)^3))</f>
        <v>0</v>
      </c>
      <c r="W132">
        <f>($C$7*EB132+$D$7*EC132+$E$7*V132)</f>
        <v>0</v>
      </c>
      <c r="X132">
        <f>0.61365*exp(17.502*W132/(240.97+W132))</f>
        <v>0</v>
      </c>
      <c r="Y132">
        <f>(Z132/AA132*100)</f>
        <v>0</v>
      </c>
      <c r="Z132">
        <f>DT132*(DY132+DZ132)/1000</f>
        <v>0</v>
      </c>
      <c r="AA132">
        <f>0.61365*exp(17.502*EA132/(240.97+EA132))</f>
        <v>0</v>
      </c>
      <c r="AB132">
        <f>(X132-DT132*(DY132+DZ132)/1000)</f>
        <v>0</v>
      </c>
      <c r="AC132">
        <f>(-J132*44100)</f>
        <v>0</v>
      </c>
      <c r="AD132">
        <f>2*29.3*R132*0.92*(EA132-W132)</f>
        <v>0</v>
      </c>
      <c r="AE132">
        <f>2*0.95*5.67E-8*(((EA132+$B$7)+273)^4-(W132+273)^4)</f>
        <v>0</v>
      </c>
      <c r="AF132">
        <f>U132+AE132+AC132+AD132</f>
        <v>0</v>
      </c>
      <c r="AG132">
        <f>DX132*AU132*(DS132-DR132*(1000-AU132*DU132)/(1000-AU132*DT132))/(100*DL132)</f>
        <v>0</v>
      </c>
      <c r="AH132">
        <f>1000*DX132*AU132*(DT132-DU132)/(100*DL132*(1000-AU132*DT132))</f>
        <v>0</v>
      </c>
      <c r="AI132">
        <f>(AJ132 - AK132 - DY132*1E3/(8.314*(EA132+273.15)) * AM132/DX132 * AL132) * DX132/(100*DL132) * (1000 - DU132)/1000</f>
        <v>0</v>
      </c>
      <c r="AJ132">
        <v>138.181822277139</v>
      </c>
      <c r="AK132">
        <v>148.072206060606</v>
      </c>
      <c r="AL132">
        <v>-3.131154589026101</v>
      </c>
      <c r="AM132">
        <v>65.4967932541347</v>
      </c>
      <c r="AN132">
        <f>(AP132 - AO132 + DY132*1E3/(8.314*(EA132+273.15)) * AR132/DX132 * AQ132) * DX132/(100*DL132) * 1000/(1000 - AP132)</f>
        <v>0</v>
      </c>
      <c r="AO132">
        <v>18.55422073848008</v>
      </c>
      <c r="AP132">
        <v>22.92835878787878</v>
      </c>
      <c r="AQ132">
        <v>6.962476254533103E-05</v>
      </c>
      <c r="AR132">
        <v>120.790661753282</v>
      </c>
      <c r="AS132">
        <v>2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MAX(0,($B$13+$C$13*EF132)/(1+$D$13*EF132)*DY132/(EA132+273)*$E$13)</f>
        <v>0</v>
      </c>
      <c r="AX132" t="s">
        <v>437</v>
      </c>
      <c r="AY132" t="s">
        <v>437</v>
      </c>
      <c r="AZ132">
        <v>0</v>
      </c>
      <c r="BA132">
        <v>0</v>
      </c>
      <c r="BB132">
        <f>1-AZ132/BA132</f>
        <v>0</v>
      </c>
      <c r="BC132">
        <v>0</v>
      </c>
      <c r="BD132" t="s">
        <v>437</v>
      </c>
      <c r="BE132" t="s">
        <v>437</v>
      </c>
      <c r="BF132">
        <v>0</v>
      </c>
      <c r="BG132">
        <v>0</v>
      </c>
      <c r="BH132">
        <f>1-BF132/BG132</f>
        <v>0</v>
      </c>
      <c r="BI132">
        <v>0.5</v>
      </c>
      <c r="BJ132">
        <f>DI132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437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DH132">
        <f>$B$11*EG132+$C$11*EH132+$F$11*ES132*(1-EV132)</f>
        <v>0</v>
      </c>
      <c r="DI132">
        <f>DH132*DJ132</f>
        <v>0</v>
      </c>
      <c r="DJ132">
        <f>($B$11*$D$9+$C$11*$D$9+$F$11*((FF132+EX132)/MAX(FF132+EX132+FG132, 0.1)*$I$9+FG132/MAX(FF132+EX132+FG132, 0.1)*$J$9))/($B$11+$C$11+$F$11)</f>
        <v>0</v>
      </c>
      <c r="DK132">
        <f>($B$11*$K$9+$C$11*$K$9+$F$11*((FF132+EX132)/MAX(FF132+EX132+FG132, 0.1)*$P$9+FG132/MAX(FF132+EX132+FG132, 0.1)*$Q$9))/($B$11+$C$11+$F$11)</f>
        <v>0</v>
      </c>
      <c r="DL132">
        <v>4.38</v>
      </c>
      <c r="DM132">
        <v>0.5</v>
      </c>
      <c r="DN132" t="s">
        <v>438</v>
      </c>
      <c r="DO132">
        <v>2</v>
      </c>
      <c r="DP132" t="b">
        <v>1</v>
      </c>
      <c r="DQ132">
        <v>1759249542.6</v>
      </c>
      <c r="DR132">
        <v>166.3214444444445</v>
      </c>
      <c r="DS132">
        <v>149.7370740740741</v>
      </c>
      <c r="DT132">
        <v>22.90425185185186</v>
      </c>
      <c r="DU132">
        <v>18.55091481481482</v>
      </c>
      <c r="DV132">
        <v>166.2374074074074</v>
      </c>
      <c r="DW132">
        <v>22.68478148148148</v>
      </c>
      <c r="DX132">
        <v>500.0412592592592</v>
      </c>
      <c r="DY132">
        <v>90.91921481481482</v>
      </c>
      <c r="DZ132">
        <v>0.05051432222222222</v>
      </c>
      <c r="EA132">
        <v>29.63084814814815</v>
      </c>
      <c r="EB132">
        <v>30.02664444444445</v>
      </c>
      <c r="EC132">
        <v>999.9000000000001</v>
      </c>
      <c r="ED132">
        <v>0</v>
      </c>
      <c r="EE132">
        <v>0</v>
      </c>
      <c r="EF132">
        <v>10001.71111111111</v>
      </c>
      <c r="EG132">
        <v>0</v>
      </c>
      <c r="EH132">
        <v>11.6948</v>
      </c>
      <c r="EI132">
        <v>16.58442592592592</v>
      </c>
      <c r="EJ132">
        <v>170.2201851851852</v>
      </c>
      <c r="EK132">
        <v>152.5671851851852</v>
      </c>
      <c r="EL132">
        <v>4.35333074074074</v>
      </c>
      <c r="EM132">
        <v>149.7370740740741</v>
      </c>
      <c r="EN132">
        <v>18.55091481481482</v>
      </c>
      <c r="EO132">
        <v>2.082436666666667</v>
      </c>
      <c r="EP132">
        <v>1.686633333333333</v>
      </c>
      <c r="EQ132">
        <v>18.08547037037037</v>
      </c>
      <c r="ER132">
        <v>14.77396666666666</v>
      </c>
      <c r="ES132">
        <v>2000.004814814815</v>
      </c>
      <c r="ET132">
        <v>0.9799951111111113</v>
      </c>
      <c r="EU132">
        <v>0.02000498888888889</v>
      </c>
      <c r="EV132">
        <v>0</v>
      </c>
      <c r="EW132">
        <v>806.7721851851854</v>
      </c>
      <c r="EX132">
        <v>5.000560000000001</v>
      </c>
      <c r="EY132">
        <v>16352.73333333333</v>
      </c>
      <c r="EZ132">
        <v>17294.88518518519</v>
      </c>
      <c r="FA132">
        <v>41.25</v>
      </c>
      <c r="FB132">
        <v>41.41633333333333</v>
      </c>
      <c r="FC132">
        <v>40.93699999999999</v>
      </c>
      <c r="FD132">
        <v>40.58299999999999</v>
      </c>
      <c r="FE132">
        <v>42</v>
      </c>
      <c r="FF132">
        <v>1955.094814814815</v>
      </c>
      <c r="FG132">
        <v>39.91</v>
      </c>
      <c r="FH132">
        <v>0</v>
      </c>
      <c r="FI132">
        <v>1759249564</v>
      </c>
      <c r="FJ132">
        <v>0</v>
      </c>
      <c r="FK132">
        <v>806.7436538461538</v>
      </c>
      <c r="FL132">
        <v>2.157299122344072</v>
      </c>
      <c r="FM132">
        <v>19.78461541403884</v>
      </c>
      <c r="FN132">
        <v>16352.81923076923</v>
      </c>
      <c r="FO132">
        <v>15</v>
      </c>
      <c r="FP132">
        <v>0</v>
      </c>
      <c r="FQ132" t="s">
        <v>439</v>
      </c>
      <c r="FR132">
        <v>1747148579.5</v>
      </c>
      <c r="FS132">
        <v>1747148584.5</v>
      </c>
      <c r="FT132">
        <v>0</v>
      </c>
      <c r="FU132">
        <v>0.162</v>
      </c>
      <c r="FV132">
        <v>-0.001</v>
      </c>
      <c r="FW132">
        <v>0.139</v>
      </c>
      <c r="FX132">
        <v>0.058</v>
      </c>
      <c r="FY132">
        <v>420</v>
      </c>
      <c r="FZ132">
        <v>16</v>
      </c>
      <c r="GA132">
        <v>0.19</v>
      </c>
      <c r="GB132">
        <v>0.02</v>
      </c>
      <c r="GC132">
        <v>16.1802825</v>
      </c>
      <c r="GD132">
        <v>6.718249530956792</v>
      </c>
      <c r="GE132">
        <v>0.6652064791805248</v>
      </c>
      <c r="GF132">
        <v>0</v>
      </c>
      <c r="GG132">
        <v>806.8223529411764</v>
      </c>
      <c r="GH132">
        <v>-0.9563330872548257</v>
      </c>
      <c r="GI132">
        <v>0.3096452317575213</v>
      </c>
      <c r="GJ132">
        <v>1</v>
      </c>
      <c r="GK132">
        <v>4.35338625</v>
      </c>
      <c r="GL132">
        <v>0.01323523452157059</v>
      </c>
      <c r="GM132">
        <v>0.009968906832622132</v>
      </c>
      <c r="GN132">
        <v>1</v>
      </c>
      <c r="GO132">
        <v>2</v>
      </c>
      <c r="GP132">
        <v>3</v>
      </c>
      <c r="GQ132" t="s">
        <v>446</v>
      </c>
      <c r="GR132">
        <v>3.12827</v>
      </c>
      <c r="GS132">
        <v>2.72821</v>
      </c>
      <c r="GT132">
        <v>0.0347771</v>
      </c>
      <c r="GU132">
        <v>0.0309458</v>
      </c>
      <c r="GV132">
        <v>0.104214</v>
      </c>
      <c r="GW132">
        <v>0.0903354</v>
      </c>
      <c r="GX132">
        <v>28969.6</v>
      </c>
      <c r="GY132">
        <v>28221.3</v>
      </c>
      <c r="GZ132">
        <v>30553.4</v>
      </c>
      <c r="HA132">
        <v>29375.7</v>
      </c>
      <c r="HB132">
        <v>37760.6</v>
      </c>
      <c r="HC132">
        <v>35150.2</v>
      </c>
      <c r="HD132">
        <v>46733.2</v>
      </c>
      <c r="HE132">
        <v>43642.9</v>
      </c>
      <c r="HF132">
        <v>1.8305</v>
      </c>
      <c r="HG132">
        <v>1.83663</v>
      </c>
      <c r="HH132">
        <v>0.126898</v>
      </c>
      <c r="HI132">
        <v>0</v>
      </c>
      <c r="HJ132">
        <v>27.9023</v>
      </c>
      <c r="HK132">
        <v>999.9</v>
      </c>
      <c r="HL132">
        <v>50.3</v>
      </c>
      <c r="HM132">
        <v>31</v>
      </c>
      <c r="HN132">
        <v>24.9602</v>
      </c>
      <c r="HO132">
        <v>63.043</v>
      </c>
      <c r="HP132">
        <v>17.5841</v>
      </c>
      <c r="HQ132">
        <v>1</v>
      </c>
      <c r="HR132">
        <v>0.1131</v>
      </c>
      <c r="HS132">
        <v>-0.140376</v>
      </c>
      <c r="HT132">
        <v>20.2014</v>
      </c>
      <c r="HU132">
        <v>5.22717</v>
      </c>
      <c r="HV132">
        <v>11.974</v>
      </c>
      <c r="HW132">
        <v>4.9694</v>
      </c>
      <c r="HX132">
        <v>3.28943</v>
      </c>
      <c r="HY132">
        <v>9999</v>
      </c>
      <c r="HZ132">
        <v>9999</v>
      </c>
      <c r="IA132">
        <v>9999</v>
      </c>
      <c r="IB132">
        <v>18.2</v>
      </c>
      <c r="IC132">
        <v>4.97289</v>
      </c>
      <c r="ID132">
        <v>1.87714</v>
      </c>
      <c r="IE132">
        <v>1.87529</v>
      </c>
      <c r="IF132">
        <v>1.87805</v>
      </c>
      <c r="IG132">
        <v>1.87484</v>
      </c>
      <c r="IH132">
        <v>1.87836</v>
      </c>
      <c r="II132">
        <v>1.87546</v>
      </c>
      <c r="IJ132">
        <v>1.87668</v>
      </c>
      <c r="IK132">
        <v>0</v>
      </c>
      <c r="IL132">
        <v>0</v>
      </c>
      <c r="IM132">
        <v>0</v>
      </c>
      <c r="IN132">
        <v>0</v>
      </c>
      <c r="IO132" t="s">
        <v>441</v>
      </c>
      <c r="IP132" t="s">
        <v>442</v>
      </c>
      <c r="IQ132" t="s">
        <v>443</v>
      </c>
      <c r="IR132" t="s">
        <v>443</v>
      </c>
      <c r="IS132" t="s">
        <v>443</v>
      </c>
      <c r="IT132" t="s">
        <v>443</v>
      </c>
      <c r="IU132">
        <v>0</v>
      </c>
      <c r="IV132">
        <v>100</v>
      </c>
      <c r="IW132">
        <v>100</v>
      </c>
      <c r="IX132">
        <v>0.057</v>
      </c>
      <c r="IY132">
        <v>0.22</v>
      </c>
      <c r="IZ132">
        <v>-0.1222274518627452</v>
      </c>
      <c r="JA132">
        <v>0.001328938755811441</v>
      </c>
      <c r="JB132">
        <v>-5.633165956792918E-07</v>
      </c>
      <c r="JC132">
        <v>2.510553891376428E-10</v>
      </c>
      <c r="JD132">
        <v>-0.04678033270444259</v>
      </c>
      <c r="JE132">
        <v>-0.0009625096320519332</v>
      </c>
      <c r="JF132">
        <v>0.0006953178313022573</v>
      </c>
      <c r="JG132">
        <v>-5.973937232829655E-06</v>
      </c>
      <c r="JH132">
        <v>1</v>
      </c>
      <c r="JI132">
        <v>2112</v>
      </c>
      <c r="JJ132">
        <v>1</v>
      </c>
      <c r="JK132">
        <v>26</v>
      </c>
      <c r="JL132">
        <v>201682.8</v>
      </c>
      <c r="JM132">
        <v>201682.8</v>
      </c>
      <c r="JN132">
        <v>0.410156</v>
      </c>
      <c r="JO132">
        <v>2.58789</v>
      </c>
      <c r="JP132">
        <v>1.39893</v>
      </c>
      <c r="JQ132">
        <v>2.323</v>
      </c>
      <c r="JR132">
        <v>1.44897</v>
      </c>
      <c r="JS132">
        <v>2.5293</v>
      </c>
      <c r="JT132">
        <v>36.5759</v>
      </c>
      <c r="JU132">
        <v>23.9824</v>
      </c>
      <c r="JV132">
        <v>18</v>
      </c>
      <c r="JW132">
        <v>479.17</v>
      </c>
      <c r="JX132">
        <v>452.73</v>
      </c>
      <c r="JY132">
        <v>27.9012</v>
      </c>
      <c r="JZ132">
        <v>28.653</v>
      </c>
      <c r="KA132">
        <v>30.0003</v>
      </c>
      <c r="KB132">
        <v>28.3497</v>
      </c>
      <c r="KC132">
        <v>28.4169</v>
      </c>
      <c r="KD132">
        <v>8.245660000000001</v>
      </c>
      <c r="KE132">
        <v>31.0917</v>
      </c>
      <c r="KF132">
        <v>25.0418</v>
      </c>
      <c r="KG132">
        <v>27.8938</v>
      </c>
      <c r="KH132">
        <v>99.1366</v>
      </c>
      <c r="KI132">
        <v>18.56</v>
      </c>
      <c r="KJ132">
        <v>100.999</v>
      </c>
      <c r="KK132">
        <v>100.393</v>
      </c>
    </row>
    <row r="133" spans="1:297">
      <c r="A133">
        <v>117</v>
      </c>
      <c r="B133">
        <v>1759249555.1</v>
      </c>
      <c r="C133">
        <v>2739.5</v>
      </c>
      <c r="D133" t="s">
        <v>678</v>
      </c>
      <c r="E133" t="s">
        <v>679</v>
      </c>
      <c r="F133">
        <v>5</v>
      </c>
      <c r="G133" t="s">
        <v>639</v>
      </c>
      <c r="H133" t="s">
        <v>436</v>
      </c>
      <c r="I133">
        <v>1759249547.314285</v>
      </c>
      <c r="J133">
        <f>(K133)/1000</f>
        <v>0</v>
      </c>
      <c r="K133">
        <f>IF(DP133, AN133, AH133)</f>
        <v>0</v>
      </c>
      <c r="L133">
        <f>IF(DP133, AI133, AG133)</f>
        <v>0</v>
      </c>
      <c r="M133">
        <f>DR133 - IF(AU133&gt;1, L133*DL133*100.0/(AW133), 0)</f>
        <v>0</v>
      </c>
      <c r="N133">
        <f>((T133-J133/2)*M133-L133)/(T133+J133/2)</f>
        <v>0</v>
      </c>
      <c r="O133">
        <f>N133*(DY133+DZ133)/1000.0</f>
        <v>0</v>
      </c>
      <c r="P133">
        <f>(DR133 - IF(AU133&gt;1, L133*DL133*100.0/(AW133), 0))*(DY133+DZ133)/1000.0</f>
        <v>0</v>
      </c>
      <c r="Q133">
        <f>2.0/((1/S133-1/R133)+SIGN(S133)*SQRT((1/S133-1/R133)*(1/S133-1/R133) + 4*DM133/((DM133+1)*(DM133+1))*(2*1/S133*1/R133-1/R133*1/R133)))</f>
        <v>0</v>
      </c>
      <c r="R133">
        <f>IF(LEFT(DN133,1)&lt;&gt;"0",IF(LEFT(DN133,1)="1",3.0,DO133),$D$5+$E$5*(EF133*DY133/($K$5*1000))+$F$5*(EF133*DY133/($K$5*1000))*MAX(MIN(DL133,$J$5),$I$5)*MAX(MIN(DL133,$J$5),$I$5)+$G$5*MAX(MIN(DL133,$J$5),$I$5)*(EF133*DY133/($K$5*1000))+$H$5*(EF133*DY133/($K$5*1000))*(EF133*DY133/($K$5*1000)))</f>
        <v>0</v>
      </c>
      <c r="S133">
        <f>J133*(1000-(1000*0.61365*exp(17.502*W133/(240.97+W133))/(DY133+DZ133)+DT133)/2)/(1000*0.61365*exp(17.502*W133/(240.97+W133))/(DY133+DZ133)-DT133)</f>
        <v>0</v>
      </c>
      <c r="T133">
        <f>1/((DM133+1)/(Q133/1.6)+1/(R133/1.37)) + DM133/((DM133+1)/(Q133/1.6) + DM133/(R133/1.37))</f>
        <v>0</v>
      </c>
      <c r="U133">
        <f>(DH133*DK133)</f>
        <v>0</v>
      </c>
      <c r="V133">
        <f>(EA133+(U133+2*0.95*5.67E-8*(((EA133+$B$7)+273)^4-(EA133+273)^4)-44100*J133)/(1.84*29.3*R133+8*0.95*5.67E-8*(EA133+273)^3))</f>
        <v>0</v>
      </c>
      <c r="W133">
        <f>($C$7*EB133+$D$7*EC133+$E$7*V133)</f>
        <v>0</v>
      </c>
      <c r="X133">
        <f>0.61365*exp(17.502*W133/(240.97+W133))</f>
        <v>0</v>
      </c>
      <c r="Y133">
        <f>(Z133/AA133*100)</f>
        <v>0</v>
      </c>
      <c r="Z133">
        <f>DT133*(DY133+DZ133)/1000</f>
        <v>0</v>
      </c>
      <c r="AA133">
        <f>0.61365*exp(17.502*EA133/(240.97+EA133))</f>
        <v>0</v>
      </c>
      <c r="AB133">
        <f>(X133-DT133*(DY133+DZ133)/1000)</f>
        <v>0</v>
      </c>
      <c r="AC133">
        <f>(-J133*44100)</f>
        <v>0</v>
      </c>
      <c r="AD133">
        <f>2*29.3*R133*0.92*(EA133-W133)</f>
        <v>0</v>
      </c>
      <c r="AE133">
        <f>2*0.95*5.67E-8*(((EA133+$B$7)+273)^4-(W133+273)^4)</f>
        <v>0</v>
      </c>
      <c r="AF133">
        <f>U133+AE133+AC133+AD133</f>
        <v>0</v>
      </c>
      <c r="AG133">
        <f>DX133*AU133*(DS133-DR133*(1000-AU133*DU133)/(1000-AU133*DT133))/(100*DL133)</f>
        <v>0</v>
      </c>
      <c r="AH133">
        <f>1000*DX133*AU133*(DT133-DU133)/(100*DL133*(1000-AU133*DT133))</f>
        <v>0</v>
      </c>
      <c r="AI133">
        <f>(AJ133 - AK133 - DY133*1E3/(8.314*(EA133+273.15)) * AM133/DX133 * AL133) * DX133/(100*DL133) * (1000 - DU133)/1000</f>
        <v>0</v>
      </c>
      <c r="AJ133">
        <v>121.5623809152418</v>
      </c>
      <c r="AK133">
        <v>132.2307939393939</v>
      </c>
      <c r="AL133">
        <v>-3.167823030990997</v>
      </c>
      <c r="AM133">
        <v>65.4967932541347</v>
      </c>
      <c r="AN133">
        <f>(AP133 - AO133 + DY133*1E3/(8.314*(EA133+273.15)) * AR133/DX133 * AQ133) * DX133/(100*DL133) * 1000/(1000 - AP133)</f>
        <v>0</v>
      </c>
      <c r="AO133">
        <v>18.54073639838332</v>
      </c>
      <c r="AP133">
        <v>22.94199393939394</v>
      </c>
      <c r="AQ133">
        <v>5.153701658634082E-05</v>
      </c>
      <c r="AR133">
        <v>120.790661753282</v>
      </c>
      <c r="AS133">
        <v>2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MAX(0,($B$13+$C$13*EF133)/(1+$D$13*EF133)*DY133/(EA133+273)*$E$13)</f>
        <v>0</v>
      </c>
      <c r="AX133" t="s">
        <v>437</v>
      </c>
      <c r="AY133" t="s">
        <v>437</v>
      </c>
      <c r="AZ133">
        <v>0</v>
      </c>
      <c r="BA133">
        <v>0</v>
      </c>
      <c r="BB133">
        <f>1-AZ133/BA133</f>
        <v>0</v>
      </c>
      <c r="BC133">
        <v>0</v>
      </c>
      <c r="BD133" t="s">
        <v>437</v>
      </c>
      <c r="BE133" t="s">
        <v>437</v>
      </c>
      <c r="BF133">
        <v>0</v>
      </c>
      <c r="BG133">
        <v>0</v>
      </c>
      <c r="BH133">
        <f>1-BF133/BG133</f>
        <v>0</v>
      </c>
      <c r="BI133">
        <v>0.5</v>
      </c>
      <c r="BJ133">
        <f>DI133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437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DH133">
        <f>$B$11*EG133+$C$11*EH133+$F$11*ES133*(1-EV133)</f>
        <v>0</v>
      </c>
      <c r="DI133">
        <f>DH133*DJ133</f>
        <v>0</v>
      </c>
      <c r="DJ133">
        <f>($B$11*$D$9+$C$11*$D$9+$F$11*((FF133+EX133)/MAX(FF133+EX133+FG133, 0.1)*$I$9+FG133/MAX(FF133+EX133+FG133, 0.1)*$J$9))/($B$11+$C$11+$F$11)</f>
        <v>0</v>
      </c>
      <c r="DK133">
        <f>($B$11*$K$9+$C$11*$K$9+$F$11*((FF133+EX133)/MAX(FF133+EX133+FG133, 0.1)*$P$9+FG133/MAX(FF133+EX133+FG133, 0.1)*$Q$9))/($B$11+$C$11+$F$11)</f>
        <v>0</v>
      </c>
      <c r="DL133">
        <v>4.38</v>
      </c>
      <c r="DM133">
        <v>0.5</v>
      </c>
      <c r="DN133" t="s">
        <v>438</v>
      </c>
      <c r="DO133">
        <v>2</v>
      </c>
      <c r="DP133" t="b">
        <v>1</v>
      </c>
      <c r="DQ133">
        <v>1759249547.314285</v>
      </c>
      <c r="DR133">
        <v>151.6928214285714</v>
      </c>
      <c r="DS133">
        <v>134.5143214285714</v>
      </c>
      <c r="DT133">
        <v>22.91940714285715</v>
      </c>
      <c r="DU133">
        <v>18.55251785714285</v>
      </c>
      <c r="DV133">
        <v>151.6258214285714</v>
      </c>
      <c r="DW133">
        <v>22.699625</v>
      </c>
      <c r="DX133">
        <v>499.9919642857143</v>
      </c>
      <c r="DY133">
        <v>90.91911428571429</v>
      </c>
      <c r="DZ133">
        <v>0.05054254642857144</v>
      </c>
      <c r="EA133">
        <v>29.63294642857143</v>
      </c>
      <c r="EB133">
        <v>30.00333571428572</v>
      </c>
      <c r="EC133">
        <v>999.9000000000002</v>
      </c>
      <c r="ED133">
        <v>0</v>
      </c>
      <c r="EE133">
        <v>0</v>
      </c>
      <c r="EF133">
        <v>9999.466071428571</v>
      </c>
      <c r="EG133">
        <v>0</v>
      </c>
      <c r="EH133">
        <v>11.6948</v>
      </c>
      <c r="EI133">
        <v>17.17850714285714</v>
      </c>
      <c r="EJ133">
        <v>155.2509642857142</v>
      </c>
      <c r="EK133">
        <v>137.0571428571429</v>
      </c>
      <c r="EL133">
        <v>4.366889642857143</v>
      </c>
      <c r="EM133">
        <v>134.5143214285714</v>
      </c>
      <c r="EN133">
        <v>18.55251785714285</v>
      </c>
      <c r="EO133">
        <v>2.083812142857143</v>
      </c>
      <c r="EP133">
        <v>1.6867775</v>
      </c>
      <c r="EQ133">
        <v>18.09598214285714</v>
      </c>
      <c r="ER133">
        <v>14.77528928571429</v>
      </c>
      <c r="ES133">
        <v>2000.034642857143</v>
      </c>
      <c r="ET133">
        <v>0.979995392857143</v>
      </c>
      <c r="EU133">
        <v>0.02000470714285715</v>
      </c>
      <c r="EV133">
        <v>0</v>
      </c>
      <c r="EW133">
        <v>806.9904642857142</v>
      </c>
      <c r="EX133">
        <v>5.000560000000001</v>
      </c>
      <c r="EY133">
        <v>16356.34285714286</v>
      </c>
      <c r="EZ133">
        <v>17295.14285714286</v>
      </c>
      <c r="FA133">
        <v>41.25</v>
      </c>
      <c r="FB133">
        <v>41.41485714285712</v>
      </c>
      <c r="FC133">
        <v>40.93699999999999</v>
      </c>
      <c r="FD133">
        <v>40.58</v>
      </c>
      <c r="FE133">
        <v>42</v>
      </c>
      <c r="FF133">
        <v>1955.124642857143</v>
      </c>
      <c r="FG133">
        <v>39.91</v>
      </c>
      <c r="FH133">
        <v>0</v>
      </c>
      <c r="FI133">
        <v>1759249568.8</v>
      </c>
      <c r="FJ133">
        <v>0</v>
      </c>
      <c r="FK133">
        <v>806.9801153846154</v>
      </c>
      <c r="FL133">
        <v>4.141777771583659</v>
      </c>
      <c r="FM133">
        <v>67.34700866544739</v>
      </c>
      <c r="FN133">
        <v>16356.26538461538</v>
      </c>
      <c r="FO133">
        <v>15</v>
      </c>
      <c r="FP133">
        <v>0</v>
      </c>
      <c r="FQ133" t="s">
        <v>439</v>
      </c>
      <c r="FR133">
        <v>1747148579.5</v>
      </c>
      <c r="FS133">
        <v>1747148584.5</v>
      </c>
      <c r="FT133">
        <v>0</v>
      </c>
      <c r="FU133">
        <v>0.162</v>
      </c>
      <c r="FV133">
        <v>-0.001</v>
      </c>
      <c r="FW133">
        <v>0.139</v>
      </c>
      <c r="FX133">
        <v>0.058</v>
      </c>
      <c r="FY133">
        <v>420</v>
      </c>
      <c r="FZ133">
        <v>16</v>
      </c>
      <c r="GA133">
        <v>0.19</v>
      </c>
      <c r="GB133">
        <v>0.02</v>
      </c>
      <c r="GC133">
        <v>16.88674390243903</v>
      </c>
      <c r="GD133">
        <v>7.397144947735191</v>
      </c>
      <c r="GE133">
        <v>0.7588486391217724</v>
      </c>
      <c r="GF133">
        <v>0</v>
      </c>
      <c r="GG133">
        <v>806.8915294117647</v>
      </c>
      <c r="GH133">
        <v>3.0593735579806</v>
      </c>
      <c r="GI133">
        <v>0.3787259008286482</v>
      </c>
      <c r="GJ133">
        <v>0</v>
      </c>
      <c r="GK133">
        <v>4.362986585365853</v>
      </c>
      <c r="GL133">
        <v>0.162442787456446</v>
      </c>
      <c r="GM133">
        <v>0.02020296556470276</v>
      </c>
      <c r="GN133">
        <v>0</v>
      </c>
      <c r="GO133">
        <v>0</v>
      </c>
      <c r="GP133">
        <v>3</v>
      </c>
      <c r="GQ133" t="s">
        <v>490</v>
      </c>
      <c r="GR133">
        <v>3.12842</v>
      </c>
      <c r="GS133">
        <v>2.72822</v>
      </c>
      <c r="GT133">
        <v>0.0312754</v>
      </c>
      <c r="GU133">
        <v>0.027063</v>
      </c>
      <c r="GV133">
        <v>0.104257</v>
      </c>
      <c r="GW133">
        <v>0.090305</v>
      </c>
      <c r="GX133">
        <v>29074.2</v>
      </c>
      <c r="GY133">
        <v>28334.2</v>
      </c>
      <c r="GZ133">
        <v>30552.9</v>
      </c>
      <c r="HA133">
        <v>29375.5</v>
      </c>
      <c r="HB133">
        <v>37758</v>
      </c>
      <c r="HC133">
        <v>35150.6</v>
      </c>
      <c r="HD133">
        <v>46732.5</v>
      </c>
      <c r="HE133">
        <v>43642.3</v>
      </c>
      <c r="HF133">
        <v>1.83062</v>
      </c>
      <c r="HG133">
        <v>1.8365</v>
      </c>
      <c r="HH133">
        <v>0.127845</v>
      </c>
      <c r="HI133">
        <v>0</v>
      </c>
      <c r="HJ133">
        <v>27.9029</v>
      </c>
      <c r="HK133">
        <v>999.9</v>
      </c>
      <c r="HL133">
        <v>50.3</v>
      </c>
      <c r="HM133">
        <v>31</v>
      </c>
      <c r="HN133">
        <v>24.9595</v>
      </c>
      <c r="HO133">
        <v>62.783</v>
      </c>
      <c r="HP133">
        <v>17.5401</v>
      </c>
      <c r="HQ133">
        <v>1</v>
      </c>
      <c r="HR133">
        <v>0.113316</v>
      </c>
      <c r="HS133">
        <v>-0.454635</v>
      </c>
      <c r="HT133">
        <v>20.2009</v>
      </c>
      <c r="HU133">
        <v>5.22792</v>
      </c>
      <c r="HV133">
        <v>11.974</v>
      </c>
      <c r="HW133">
        <v>4.96935</v>
      </c>
      <c r="HX133">
        <v>3.2895</v>
      </c>
      <c r="HY133">
        <v>9999</v>
      </c>
      <c r="HZ133">
        <v>9999</v>
      </c>
      <c r="IA133">
        <v>9999</v>
      </c>
      <c r="IB133">
        <v>18.2</v>
      </c>
      <c r="IC133">
        <v>4.97289</v>
      </c>
      <c r="ID133">
        <v>1.87714</v>
      </c>
      <c r="IE133">
        <v>1.87528</v>
      </c>
      <c r="IF133">
        <v>1.87805</v>
      </c>
      <c r="IG133">
        <v>1.87484</v>
      </c>
      <c r="IH133">
        <v>1.87838</v>
      </c>
      <c r="II133">
        <v>1.87546</v>
      </c>
      <c r="IJ133">
        <v>1.87668</v>
      </c>
      <c r="IK133">
        <v>0</v>
      </c>
      <c r="IL133">
        <v>0</v>
      </c>
      <c r="IM133">
        <v>0</v>
      </c>
      <c r="IN133">
        <v>0</v>
      </c>
      <c r="IO133" t="s">
        <v>441</v>
      </c>
      <c r="IP133" t="s">
        <v>442</v>
      </c>
      <c r="IQ133" t="s">
        <v>443</v>
      </c>
      <c r="IR133" t="s">
        <v>443</v>
      </c>
      <c r="IS133" t="s">
        <v>443</v>
      </c>
      <c r="IT133" t="s">
        <v>443</v>
      </c>
      <c r="IU133">
        <v>0</v>
      </c>
      <c r="IV133">
        <v>100</v>
      </c>
      <c r="IW133">
        <v>100</v>
      </c>
      <c r="IX133">
        <v>0.039</v>
      </c>
      <c r="IY133">
        <v>0.2203</v>
      </c>
      <c r="IZ133">
        <v>-0.1222274518627452</v>
      </c>
      <c r="JA133">
        <v>0.001328938755811441</v>
      </c>
      <c r="JB133">
        <v>-5.633165956792918E-07</v>
      </c>
      <c r="JC133">
        <v>2.510553891376428E-10</v>
      </c>
      <c r="JD133">
        <v>-0.04678033270444259</v>
      </c>
      <c r="JE133">
        <v>-0.0009625096320519332</v>
      </c>
      <c r="JF133">
        <v>0.0006953178313022573</v>
      </c>
      <c r="JG133">
        <v>-5.973937232829655E-06</v>
      </c>
      <c r="JH133">
        <v>1</v>
      </c>
      <c r="JI133">
        <v>2112</v>
      </c>
      <c r="JJ133">
        <v>1</v>
      </c>
      <c r="JK133">
        <v>26</v>
      </c>
      <c r="JL133">
        <v>201682.9</v>
      </c>
      <c r="JM133">
        <v>201682.8</v>
      </c>
      <c r="JN133">
        <v>0.372314</v>
      </c>
      <c r="JO133">
        <v>2.59399</v>
      </c>
      <c r="JP133">
        <v>1.39893</v>
      </c>
      <c r="JQ133">
        <v>2.323</v>
      </c>
      <c r="JR133">
        <v>1.44897</v>
      </c>
      <c r="JS133">
        <v>2.44751</v>
      </c>
      <c r="JT133">
        <v>36.5759</v>
      </c>
      <c r="JU133">
        <v>23.9824</v>
      </c>
      <c r="JV133">
        <v>18</v>
      </c>
      <c r="JW133">
        <v>479.255</v>
      </c>
      <c r="JX133">
        <v>452.666</v>
      </c>
      <c r="JY133">
        <v>27.8911</v>
      </c>
      <c r="JZ133">
        <v>28.6548</v>
      </c>
      <c r="KA133">
        <v>30.0003</v>
      </c>
      <c r="KB133">
        <v>28.3521</v>
      </c>
      <c r="KC133">
        <v>28.4188</v>
      </c>
      <c r="KD133">
        <v>7.49407</v>
      </c>
      <c r="KE133">
        <v>31.0917</v>
      </c>
      <c r="KF133">
        <v>25.0418</v>
      </c>
      <c r="KG133">
        <v>27.9985</v>
      </c>
      <c r="KH133">
        <v>85.7696</v>
      </c>
      <c r="KI133">
        <v>18.5394</v>
      </c>
      <c r="KJ133">
        <v>100.998</v>
      </c>
      <c r="KK133">
        <v>100.392</v>
      </c>
    </row>
    <row r="134" spans="1:297">
      <c r="A134">
        <v>118</v>
      </c>
      <c r="B134">
        <v>1759249560.1</v>
      </c>
      <c r="C134">
        <v>2744.5</v>
      </c>
      <c r="D134" t="s">
        <v>680</v>
      </c>
      <c r="E134" t="s">
        <v>681</v>
      </c>
      <c r="F134">
        <v>5</v>
      </c>
      <c r="G134" t="s">
        <v>639</v>
      </c>
      <c r="H134" t="s">
        <v>436</v>
      </c>
      <c r="I134">
        <v>1759249552.6</v>
      </c>
      <c r="J134">
        <f>(K134)/1000</f>
        <v>0</v>
      </c>
      <c r="K134">
        <f>IF(DP134, AN134, AH134)</f>
        <v>0</v>
      </c>
      <c r="L134">
        <f>IF(DP134, AI134, AG134)</f>
        <v>0</v>
      </c>
      <c r="M134">
        <f>DR134 - IF(AU134&gt;1, L134*DL134*100.0/(AW134), 0)</f>
        <v>0</v>
      </c>
      <c r="N134">
        <f>((T134-J134/2)*M134-L134)/(T134+J134/2)</f>
        <v>0</v>
      </c>
      <c r="O134">
        <f>N134*(DY134+DZ134)/1000.0</f>
        <v>0</v>
      </c>
      <c r="P134">
        <f>(DR134 - IF(AU134&gt;1, L134*DL134*100.0/(AW134), 0))*(DY134+DZ134)/1000.0</f>
        <v>0</v>
      </c>
      <c r="Q134">
        <f>2.0/((1/S134-1/R134)+SIGN(S134)*SQRT((1/S134-1/R134)*(1/S134-1/R134) + 4*DM134/((DM134+1)*(DM134+1))*(2*1/S134*1/R134-1/R134*1/R134)))</f>
        <v>0</v>
      </c>
      <c r="R134">
        <f>IF(LEFT(DN134,1)&lt;&gt;"0",IF(LEFT(DN134,1)="1",3.0,DO134),$D$5+$E$5*(EF134*DY134/($K$5*1000))+$F$5*(EF134*DY134/($K$5*1000))*MAX(MIN(DL134,$J$5),$I$5)*MAX(MIN(DL134,$J$5),$I$5)+$G$5*MAX(MIN(DL134,$J$5),$I$5)*(EF134*DY134/($K$5*1000))+$H$5*(EF134*DY134/($K$5*1000))*(EF134*DY134/($K$5*1000)))</f>
        <v>0</v>
      </c>
      <c r="S134">
        <f>J134*(1000-(1000*0.61365*exp(17.502*W134/(240.97+W134))/(DY134+DZ134)+DT134)/2)/(1000*0.61365*exp(17.502*W134/(240.97+W134))/(DY134+DZ134)-DT134)</f>
        <v>0</v>
      </c>
      <c r="T134">
        <f>1/((DM134+1)/(Q134/1.6)+1/(R134/1.37)) + DM134/((DM134+1)/(Q134/1.6) + DM134/(R134/1.37))</f>
        <v>0</v>
      </c>
      <c r="U134">
        <f>(DH134*DK134)</f>
        <v>0</v>
      </c>
      <c r="V134">
        <f>(EA134+(U134+2*0.95*5.67E-8*(((EA134+$B$7)+273)^4-(EA134+273)^4)-44100*J134)/(1.84*29.3*R134+8*0.95*5.67E-8*(EA134+273)^3))</f>
        <v>0</v>
      </c>
      <c r="W134">
        <f>($C$7*EB134+$D$7*EC134+$E$7*V134)</f>
        <v>0</v>
      </c>
      <c r="X134">
        <f>0.61365*exp(17.502*W134/(240.97+W134))</f>
        <v>0</v>
      </c>
      <c r="Y134">
        <f>(Z134/AA134*100)</f>
        <v>0</v>
      </c>
      <c r="Z134">
        <f>DT134*(DY134+DZ134)/1000</f>
        <v>0</v>
      </c>
      <c r="AA134">
        <f>0.61365*exp(17.502*EA134/(240.97+EA134))</f>
        <v>0</v>
      </c>
      <c r="AB134">
        <f>(X134-DT134*(DY134+DZ134)/1000)</f>
        <v>0</v>
      </c>
      <c r="AC134">
        <f>(-J134*44100)</f>
        <v>0</v>
      </c>
      <c r="AD134">
        <f>2*29.3*R134*0.92*(EA134-W134)</f>
        <v>0</v>
      </c>
      <c r="AE134">
        <f>2*0.95*5.67E-8*(((EA134+$B$7)+273)^4-(W134+273)^4)</f>
        <v>0</v>
      </c>
      <c r="AF134">
        <f>U134+AE134+AC134+AD134</f>
        <v>0</v>
      </c>
      <c r="AG134">
        <f>DX134*AU134*(DS134-DR134*(1000-AU134*DU134)/(1000-AU134*DT134))/(100*DL134)</f>
        <v>0</v>
      </c>
      <c r="AH134">
        <f>1000*DX134*AU134*(DT134-DU134)/(100*DL134*(1000-AU134*DT134))</f>
        <v>0</v>
      </c>
      <c r="AI134">
        <f>(AJ134 - AK134 - DY134*1E3/(8.314*(EA134+273.15)) * AM134/DX134 * AL134) * DX134/(100*DL134) * (1000 - DU134)/1000</f>
        <v>0</v>
      </c>
      <c r="AJ134">
        <v>104.5695805752103</v>
      </c>
      <c r="AK134">
        <v>116.2347515151515</v>
      </c>
      <c r="AL134">
        <v>-3.200655173229906</v>
      </c>
      <c r="AM134">
        <v>65.4967932541347</v>
      </c>
      <c r="AN134">
        <f>(AP134 - AO134 + DY134*1E3/(8.314*(EA134+273.15)) * AR134/DX134 * AQ134) * DX134/(100*DL134) * 1000/(1000 - AP134)</f>
        <v>0</v>
      </c>
      <c r="AO134">
        <v>18.53640152667454</v>
      </c>
      <c r="AP134">
        <v>22.95315212121212</v>
      </c>
      <c r="AQ134">
        <v>3.694177305170802E-05</v>
      </c>
      <c r="AR134">
        <v>120.790661753282</v>
      </c>
      <c r="AS134">
        <v>2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MAX(0,($B$13+$C$13*EF134)/(1+$D$13*EF134)*DY134/(EA134+273)*$E$13)</f>
        <v>0</v>
      </c>
      <c r="AX134" t="s">
        <v>437</v>
      </c>
      <c r="AY134" t="s">
        <v>437</v>
      </c>
      <c r="AZ134">
        <v>0</v>
      </c>
      <c r="BA134">
        <v>0</v>
      </c>
      <c r="BB134">
        <f>1-AZ134/BA134</f>
        <v>0</v>
      </c>
      <c r="BC134">
        <v>0</v>
      </c>
      <c r="BD134" t="s">
        <v>437</v>
      </c>
      <c r="BE134" t="s">
        <v>437</v>
      </c>
      <c r="BF134">
        <v>0</v>
      </c>
      <c r="BG134">
        <v>0</v>
      </c>
      <c r="BH134">
        <f>1-BF134/BG134</f>
        <v>0</v>
      </c>
      <c r="BI134">
        <v>0.5</v>
      </c>
      <c r="BJ134">
        <f>DI134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437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DH134">
        <f>$B$11*EG134+$C$11*EH134+$F$11*ES134*(1-EV134)</f>
        <v>0</v>
      </c>
      <c r="DI134">
        <f>DH134*DJ134</f>
        <v>0</v>
      </c>
      <c r="DJ134">
        <f>($B$11*$D$9+$C$11*$D$9+$F$11*((FF134+EX134)/MAX(FF134+EX134+FG134, 0.1)*$I$9+FG134/MAX(FF134+EX134+FG134, 0.1)*$J$9))/($B$11+$C$11+$F$11)</f>
        <v>0</v>
      </c>
      <c r="DK134">
        <f>($B$11*$K$9+$C$11*$K$9+$F$11*((FF134+EX134)/MAX(FF134+EX134+FG134, 0.1)*$P$9+FG134/MAX(FF134+EX134+FG134, 0.1)*$Q$9))/($B$11+$C$11+$F$11)</f>
        <v>0</v>
      </c>
      <c r="DL134">
        <v>4.38</v>
      </c>
      <c r="DM134">
        <v>0.5</v>
      </c>
      <c r="DN134" t="s">
        <v>438</v>
      </c>
      <c r="DO134">
        <v>2</v>
      </c>
      <c r="DP134" t="b">
        <v>1</v>
      </c>
      <c r="DQ134">
        <v>1759249552.6</v>
      </c>
      <c r="DR134">
        <v>135.3467777777778</v>
      </c>
      <c r="DS134">
        <v>117.2507407407407</v>
      </c>
      <c r="DT134">
        <v>22.9355</v>
      </c>
      <c r="DU134">
        <v>18.54447407407407</v>
      </c>
      <c r="DV134">
        <v>135.2991111111111</v>
      </c>
      <c r="DW134">
        <v>22.71537777777778</v>
      </c>
      <c r="DX134">
        <v>500.0144444444445</v>
      </c>
      <c r="DY134">
        <v>90.91854444444444</v>
      </c>
      <c r="DZ134">
        <v>0.05056095925925926</v>
      </c>
      <c r="EA134">
        <v>29.6335074074074</v>
      </c>
      <c r="EB134">
        <v>29.98634444444444</v>
      </c>
      <c r="EC134">
        <v>999.9000000000001</v>
      </c>
      <c r="ED134">
        <v>0</v>
      </c>
      <c r="EE134">
        <v>0</v>
      </c>
      <c r="EF134">
        <v>9992.688888888888</v>
      </c>
      <c r="EG134">
        <v>0</v>
      </c>
      <c r="EH134">
        <v>11.6948</v>
      </c>
      <c r="EI134">
        <v>18.09607037037037</v>
      </c>
      <c r="EJ134">
        <v>138.5238888888889</v>
      </c>
      <c r="EK134">
        <v>119.4662555555556</v>
      </c>
      <c r="EL134">
        <v>4.391021851851852</v>
      </c>
      <c r="EM134">
        <v>117.2507407407407</v>
      </c>
      <c r="EN134">
        <v>18.54447407407407</v>
      </c>
      <c r="EO134">
        <v>2.085261481481481</v>
      </c>
      <c r="EP134">
        <v>1.686036296296296</v>
      </c>
      <c r="EQ134">
        <v>18.10704814814815</v>
      </c>
      <c r="ER134">
        <v>14.76846296296296</v>
      </c>
      <c r="ES134">
        <v>2000.047777777778</v>
      </c>
      <c r="ET134">
        <v>0.9799955555555556</v>
      </c>
      <c r="EU134">
        <v>0.02000454444444445</v>
      </c>
      <c r="EV134">
        <v>0</v>
      </c>
      <c r="EW134">
        <v>807.4966666666667</v>
      </c>
      <c r="EX134">
        <v>5.000560000000001</v>
      </c>
      <c r="EY134">
        <v>16364.17777777778</v>
      </c>
      <c r="EZ134">
        <v>17295.26296296296</v>
      </c>
      <c r="FA134">
        <v>41.25</v>
      </c>
      <c r="FB134">
        <v>41.42322222222222</v>
      </c>
      <c r="FC134">
        <v>40.93699999999999</v>
      </c>
      <c r="FD134">
        <v>40.59</v>
      </c>
      <c r="FE134">
        <v>42</v>
      </c>
      <c r="FF134">
        <v>1955.137777777778</v>
      </c>
      <c r="FG134">
        <v>39.91</v>
      </c>
      <c r="FH134">
        <v>0</v>
      </c>
      <c r="FI134">
        <v>1759249574.2</v>
      </c>
      <c r="FJ134">
        <v>0</v>
      </c>
      <c r="FK134">
        <v>807.5261200000001</v>
      </c>
      <c r="FL134">
        <v>7.155615390812772</v>
      </c>
      <c r="FM134">
        <v>124.2461539048298</v>
      </c>
      <c r="FN134">
        <v>16365.172</v>
      </c>
      <c r="FO134">
        <v>15</v>
      </c>
      <c r="FP134">
        <v>0</v>
      </c>
      <c r="FQ134" t="s">
        <v>439</v>
      </c>
      <c r="FR134">
        <v>1747148579.5</v>
      </c>
      <c r="FS134">
        <v>1747148584.5</v>
      </c>
      <c r="FT134">
        <v>0</v>
      </c>
      <c r="FU134">
        <v>0.162</v>
      </c>
      <c r="FV134">
        <v>-0.001</v>
      </c>
      <c r="FW134">
        <v>0.139</v>
      </c>
      <c r="FX134">
        <v>0.058</v>
      </c>
      <c r="FY134">
        <v>420</v>
      </c>
      <c r="FZ134">
        <v>16</v>
      </c>
      <c r="GA134">
        <v>0.19</v>
      </c>
      <c r="GB134">
        <v>0.02</v>
      </c>
      <c r="GC134">
        <v>17.62516585365854</v>
      </c>
      <c r="GD134">
        <v>10.2961986062718</v>
      </c>
      <c r="GE134">
        <v>1.037283065679867</v>
      </c>
      <c r="GF134">
        <v>0</v>
      </c>
      <c r="GG134">
        <v>807.2483529411764</v>
      </c>
      <c r="GH134">
        <v>5.566264322996211</v>
      </c>
      <c r="GI134">
        <v>0.5920203137588342</v>
      </c>
      <c r="GJ134">
        <v>0</v>
      </c>
      <c r="GK134">
        <v>4.376973902439024</v>
      </c>
      <c r="GL134">
        <v>0.2757181881533124</v>
      </c>
      <c r="GM134">
        <v>0.02736363644337347</v>
      </c>
      <c r="GN134">
        <v>0</v>
      </c>
      <c r="GO134">
        <v>0</v>
      </c>
      <c r="GP134">
        <v>3</v>
      </c>
      <c r="GQ134" t="s">
        <v>490</v>
      </c>
      <c r="GR134">
        <v>3.12824</v>
      </c>
      <c r="GS134">
        <v>2.72843</v>
      </c>
      <c r="GT134">
        <v>0.0276663</v>
      </c>
      <c r="GU134">
        <v>0.0231282</v>
      </c>
      <c r="GV134">
        <v>0.104294</v>
      </c>
      <c r="GW134">
        <v>0.0902907</v>
      </c>
      <c r="GX134">
        <v>29181.7</v>
      </c>
      <c r="GY134">
        <v>28448.8</v>
      </c>
      <c r="GZ134">
        <v>30552.2</v>
      </c>
      <c r="HA134">
        <v>29375.6</v>
      </c>
      <c r="HB134">
        <v>37754.9</v>
      </c>
      <c r="HC134">
        <v>35151.1</v>
      </c>
      <c r="HD134">
        <v>46730.9</v>
      </c>
      <c r="HE134">
        <v>43642.5</v>
      </c>
      <c r="HF134">
        <v>1.83032</v>
      </c>
      <c r="HG134">
        <v>1.83672</v>
      </c>
      <c r="HH134">
        <v>0.127606</v>
      </c>
      <c r="HI134">
        <v>0</v>
      </c>
      <c r="HJ134">
        <v>27.9048</v>
      </c>
      <c r="HK134">
        <v>999.9</v>
      </c>
      <c r="HL134">
        <v>50.3</v>
      </c>
      <c r="HM134">
        <v>31</v>
      </c>
      <c r="HN134">
        <v>24.9586</v>
      </c>
      <c r="HO134">
        <v>63.213</v>
      </c>
      <c r="HP134">
        <v>17.6883</v>
      </c>
      <c r="HQ134">
        <v>1</v>
      </c>
      <c r="HR134">
        <v>0.113443</v>
      </c>
      <c r="HS134">
        <v>-0.519608</v>
      </c>
      <c r="HT134">
        <v>20.2007</v>
      </c>
      <c r="HU134">
        <v>5.22702</v>
      </c>
      <c r="HV134">
        <v>11.974</v>
      </c>
      <c r="HW134">
        <v>4.96955</v>
      </c>
      <c r="HX134">
        <v>3.2894</v>
      </c>
      <c r="HY134">
        <v>9999</v>
      </c>
      <c r="HZ134">
        <v>9999</v>
      </c>
      <c r="IA134">
        <v>9999</v>
      </c>
      <c r="IB134">
        <v>18.2</v>
      </c>
      <c r="IC134">
        <v>4.9729</v>
      </c>
      <c r="ID134">
        <v>1.87716</v>
      </c>
      <c r="IE134">
        <v>1.87531</v>
      </c>
      <c r="IF134">
        <v>1.87806</v>
      </c>
      <c r="IG134">
        <v>1.87484</v>
      </c>
      <c r="IH134">
        <v>1.87838</v>
      </c>
      <c r="II134">
        <v>1.87546</v>
      </c>
      <c r="IJ134">
        <v>1.87668</v>
      </c>
      <c r="IK134">
        <v>0</v>
      </c>
      <c r="IL134">
        <v>0</v>
      </c>
      <c r="IM134">
        <v>0</v>
      </c>
      <c r="IN134">
        <v>0</v>
      </c>
      <c r="IO134" t="s">
        <v>441</v>
      </c>
      <c r="IP134" t="s">
        <v>442</v>
      </c>
      <c r="IQ134" t="s">
        <v>443</v>
      </c>
      <c r="IR134" t="s">
        <v>443</v>
      </c>
      <c r="IS134" t="s">
        <v>443</v>
      </c>
      <c r="IT134" t="s">
        <v>443</v>
      </c>
      <c r="IU134">
        <v>0</v>
      </c>
      <c r="IV134">
        <v>100</v>
      </c>
      <c r="IW134">
        <v>100</v>
      </c>
      <c r="IX134">
        <v>0.02</v>
      </c>
      <c r="IY134">
        <v>0.2205</v>
      </c>
      <c r="IZ134">
        <v>-0.1222274518627452</v>
      </c>
      <c r="JA134">
        <v>0.001328938755811441</v>
      </c>
      <c r="JB134">
        <v>-5.633165956792918E-07</v>
      </c>
      <c r="JC134">
        <v>2.510553891376428E-10</v>
      </c>
      <c r="JD134">
        <v>-0.04678033270444259</v>
      </c>
      <c r="JE134">
        <v>-0.0009625096320519332</v>
      </c>
      <c r="JF134">
        <v>0.0006953178313022573</v>
      </c>
      <c r="JG134">
        <v>-5.973937232829655E-06</v>
      </c>
      <c r="JH134">
        <v>1</v>
      </c>
      <c r="JI134">
        <v>2112</v>
      </c>
      <c r="JJ134">
        <v>1</v>
      </c>
      <c r="JK134">
        <v>26</v>
      </c>
      <c r="JL134">
        <v>201683</v>
      </c>
      <c r="JM134">
        <v>201682.9</v>
      </c>
      <c r="JN134">
        <v>0.332031</v>
      </c>
      <c r="JO134">
        <v>2.59399</v>
      </c>
      <c r="JP134">
        <v>1.39893</v>
      </c>
      <c r="JQ134">
        <v>2.32178</v>
      </c>
      <c r="JR134">
        <v>1.44897</v>
      </c>
      <c r="JS134">
        <v>2.47314</v>
      </c>
      <c r="JT134">
        <v>36.5759</v>
      </c>
      <c r="JU134">
        <v>23.9824</v>
      </c>
      <c r="JV134">
        <v>18</v>
      </c>
      <c r="JW134">
        <v>479.091</v>
      </c>
      <c r="JX134">
        <v>452.809</v>
      </c>
      <c r="JY134">
        <v>27.985</v>
      </c>
      <c r="JZ134">
        <v>28.6573</v>
      </c>
      <c r="KA134">
        <v>30.0003</v>
      </c>
      <c r="KB134">
        <v>28.3521</v>
      </c>
      <c r="KC134">
        <v>28.4188</v>
      </c>
      <c r="KD134">
        <v>6.6775</v>
      </c>
      <c r="KE134">
        <v>31.0917</v>
      </c>
      <c r="KF134">
        <v>25.0418</v>
      </c>
      <c r="KG134">
        <v>28.0091</v>
      </c>
      <c r="KH134">
        <v>65.7252</v>
      </c>
      <c r="KI134">
        <v>18.5137</v>
      </c>
      <c r="KJ134">
        <v>100.995</v>
      </c>
      <c r="KK134">
        <v>100.393</v>
      </c>
    </row>
    <row r="135" spans="1:297">
      <c r="A135">
        <v>119</v>
      </c>
      <c r="B135">
        <v>1759249565.1</v>
      </c>
      <c r="C135">
        <v>2749.5</v>
      </c>
      <c r="D135" t="s">
        <v>682</v>
      </c>
      <c r="E135" t="s">
        <v>683</v>
      </c>
      <c r="F135">
        <v>5</v>
      </c>
      <c r="G135" t="s">
        <v>639</v>
      </c>
      <c r="H135" t="s">
        <v>436</v>
      </c>
      <c r="I135">
        <v>1759249557.314285</v>
      </c>
      <c r="J135">
        <f>(K135)/1000</f>
        <v>0</v>
      </c>
      <c r="K135">
        <f>IF(DP135, AN135, AH135)</f>
        <v>0</v>
      </c>
      <c r="L135">
        <f>IF(DP135, AI135, AG135)</f>
        <v>0</v>
      </c>
      <c r="M135">
        <f>DR135 - IF(AU135&gt;1, L135*DL135*100.0/(AW135), 0)</f>
        <v>0</v>
      </c>
      <c r="N135">
        <f>((T135-J135/2)*M135-L135)/(T135+J135/2)</f>
        <v>0</v>
      </c>
      <c r="O135">
        <f>N135*(DY135+DZ135)/1000.0</f>
        <v>0</v>
      </c>
      <c r="P135">
        <f>(DR135 - IF(AU135&gt;1, L135*DL135*100.0/(AW135), 0))*(DY135+DZ135)/1000.0</f>
        <v>0</v>
      </c>
      <c r="Q135">
        <f>2.0/((1/S135-1/R135)+SIGN(S135)*SQRT((1/S135-1/R135)*(1/S135-1/R135) + 4*DM135/((DM135+1)*(DM135+1))*(2*1/S135*1/R135-1/R135*1/R135)))</f>
        <v>0</v>
      </c>
      <c r="R135">
        <f>IF(LEFT(DN135,1)&lt;&gt;"0",IF(LEFT(DN135,1)="1",3.0,DO135),$D$5+$E$5*(EF135*DY135/($K$5*1000))+$F$5*(EF135*DY135/($K$5*1000))*MAX(MIN(DL135,$J$5),$I$5)*MAX(MIN(DL135,$J$5),$I$5)+$G$5*MAX(MIN(DL135,$J$5),$I$5)*(EF135*DY135/($K$5*1000))+$H$5*(EF135*DY135/($K$5*1000))*(EF135*DY135/($K$5*1000)))</f>
        <v>0</v>
      </c>
      <c r="S135">
        <f>J135*(1000-(1000*0.61365*exp(17.502*W135/(240.97+W135))/(DY135+DZ135)+DT135)/2)/(1000*0.61365*exp(17.502*W135/(240.97+W135))/(DY135+DZ135)-DT135)</f>
        <v>0</v>
      </c>
      <c r="T135">
        <f>1/((DM135+1)/(Q135/1.6)+1/(R135/1.37)) + DM135/((DM135+1)/(Q135/1.6) + DM135/(R135/1.37))</f>
        <v>0</v>
      </c>
      <c r="U135">
        <f>(DH135*DK135)</f>
        <v>0</v>
      </c>
      <c r="V135">
        <f>(EA135+(U135+2*0.95*5.67E-8*(((EA135+$B$7)+273)^4-(EA135+273)^4)-44100*J135)/(1.84*29.3*R135+8*0.95*5.67E-8*(EA135+273)^3))</f>
        <v>0</v>
      </c>
      <c r="W135">
        <f>($C$7*EB135+$D$7*EC135+$E$7*V135)</f>
        <v>0</v>
      </c>
      <c r="X135">
        <f>0.61365*exp(17.502*W135/(240.97+W135))</f>
        <v>0</v>
      </c>
      <c r="Y135">
        <f>(Z135/AA135*100)</f>
        <v>0</v>
      </c>
      <c r="Z135">
        <f>DT135*(DY135+DZ135)/1000</f>
        <v>0</v>
      </c>
      <c r="AA135">
        <f>0.61365*exp(17.502*EA135/(240.97+EA135))</f>
        <v>0</v>
      </c>
      <c r="AB135">
        <f>(X135-DT135*(DY135+DZ135)/1000)</f>
        <v>0</v>
      </c>
      <c r="AC135">
        <f>(-J135*44100)</f>
        <v>0</v>
      </c>
      <c r="AD135">
        <f>2*29.3*R135*0.92*(EA135-W135)</f>
        <v>0</v>
      </c>
      <c r="AE135">
        <f>2*0.95*5.67E-8*(((EA135+$B$7)+273)^4-(W135+273)^4)</f>
        <v>0</v>
      </c>
      <c r="AF135">
        <f>U135+AE135+AC135+AD135</f>
        <v>0</v>
      </c>
      <c r="AG135">
        <f>DX135*AU135*(DS135-DR135*(1000-AU135*DU135)/(1000-AU135*DT135))/(100*DL135)</f>
        <v>0</v>
      </c>
      <c r="AH135">
        <f>1000*DX135*AU135*(DT135-DU135)/(100*DL135*(1000-AU135*DT135))</f>
        <v>0</v>
      </c>
      <c r="AI135">
        <f>(AJ135 - AK135 - DY135*1E3/(8.314*(EA135+273.15)) * AM135/DX135 * AL135) * DX135/(100*DL135) * (1000 - DU135)/1000</f>
        <v>0</v>
      </c>
      <c r="AJ135">
        <v>87.68027589460783</v>
      </c>
      <c r="AK135">
        <v>100.1916363636363</v>
      </c>
      <c r="AL135">
        <v>-3.206643961179706</v>
      </c>
      <c r="AM135">
        <v>65.4967932541347</v>
      </c>
      <c r="AN135">
        <f>(AP135 - AO135 + DY135*1E3/(8.314*(EA135+273.15)) * AR135/DX135 * AQ135) * DX135/(100*DL135) * 1000/(1000 - AP135)</f>
        <v>0</v>
      </c>
      <c r="AO135">
        <v>18.53132326431895</v>
      </c>
      <c r="AP135">
        <v>22.9681909090909</v>
      </c>
      <c r="AQ135">
        <v>5.160146558961709E-05</v>
      </c>
      <c r="AR135">
        <v>120.790661753282</v>
      </c>
      <c r="AS135">
        <v>2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MAX(0,($B$13+$C$13*EF135)/(1+$D$13*EF135)*DY135/(EA135+273)*$E$13)</f>
        <v>0</v>
      </c>
      <c r="AX135" t="s">
        <v>437</v>
      </c>
      <c r="AY135" t="s">
        <v>437</v>
      </c>
      <c r="AZ135">
        <v>0</v>
      </c>
      <c r="BA135">
        <v>0</v>
      </c>
      <c r="BB135">
        <f>1-AZ135/BA135</f>
        <v>0</v>
      </c>
      <c r="BC135">
        <v>0</v>
      </c>
      <c r="BD135" t="s">
        <v>437</v>
      </c>
      <c r="BE135" t="s">
        <v>437</v>
      </c>
      <c r="BF135">
        <v>0</v>
      </c>
      <c r="BG135">
        <v>0</v>
      </c>
      <c r="BH135">
        <f>1-BF135/BG135</f>
        <v>0</v>
      </c>
      <c r="BI135">
        <v>0.5</v>
      </c>
      <c r="BJ135">
        <f>DI135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437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DH135">
        <f>$B$11*EG135+$C$11*EH135+$F$11*ES135*(1-EV135)</f>
        <v>0</v>
      </c>
      <c r="DI135">
        <f>DH135*DJ135</f>
        <v>0</v>
      </c>
      <c r="DJ135">
        <f>($B$11*$D$9+$C$11*$D$9+$F$11*((FF135+EX135)/MAX(FF135+EX135+FG135, 0.1)*$I$9+FG135/MAX(FF135+EX135+FG135, 0.1)*$J$9))/($B$11+$C$11+$F$11)</f>
        <v>0</v>
      </c>
      <c r="DK135">
        <f>($B$11*$K$9+$C$11*$K$9+$F$11*((FF135+EX135)/MAX(FF135+EX135+FG135, 0.1)*$P$9+FG135/MAX(FF135+EX135+FG135, 0.1)*$Q$9))/($B$11+$C$11+$F$11)</f>
        <v>0</v>
      </c>
      <c r="DL135">
        <v>4.38</v>
      </c>
      <c r="DM135">
        <v>0.5</v>
      </c>
      <c r="DN135" t="s">
        <v>438</v>
      </c>
      <c r="DO135">
        <v>2</v>
      </c>
      <c r="DP135" t="b">
        <v>1</v>
      </c>
      <c r="DQ135">
        <v>1759249557.314285</v>
      </c>
      <c r="DR135">
        <v>120.6863178571429</v>
      </c>
      <c r="DS135">
        <v>101.652125</v>
      </c>
      <c r="DT135">
        <v>22.94843571428571</v>
      </c>
      <c r="DU135">
        <v>18.53719642857143</v>
      </c>
      <c r="DV135">
        <v>120.6560964285714</v>
      </c>
      <c r="DW135">
        <v>22.72805</v>
      </c>
      <c r="DX135">
        <v>499.9866071428572</v>
      </c>
      <c r="DY135">
        <v>90.91863571428573</v>
      </c>
      <c r="DZ135">
        <v>0.05074207857142858</v>
      </c>
      <c r="EA135">
        <v>29.63066785714286</v>
      </c>
      <c r="EB135">
        <v>29.98468928571429</v>
      </c>
      <c r="EC135">
        <v>999.9000000000002</v>
      </c>
      <c r="ED135">
        <v>0</v>
      </c>
      <c r="EE135">
        <v>0</v>
      </c>
      <c r="EF135">
        <v>9998.128571428573</v>
      </c>
      <c r="EG135">
        <v>0</v>
      </c>
      <c r="EH135">
        <v>11.6948</v>
      </c>
      <c r="EI135">
        <v>19.03418214285714</v>
      </c>
      <c r="EJ135">
        <v>123.5207857142857</v>
      </c>
      <c r="EK135">
        <v>103.5721178571429</v>
      </c>
      <c r="EL135">
        <v>4.411239999999999</v>
      </c>
      <c r="EM135">
        <v>101.652125</v>
      </c>
      <c r="EN135">
        <v>18.53719642857143</v>
      </c>
      <c r="EO135">
        <v>2.086439642857143</v>
      </c>
      <c r="EP135">
        <v>1.685376785714286</v>
      </c>
      <c r="EQ135">
        <v>18.11603214285714</v>
      </c>
      <c r="ER135">
        <v>14.76238571428572</v>
      </c>
      <c r="ES135">
        <v>2000.011071428572</v>
      </c>
      <c r="ET135">
        <v>0.9799951785714287</v>
      </c>
      <c r="EU135">
        <v>0.02000492142857143</v>
      </c>
      <c r="EV135">
        <v>0</v>
      </c>
      <c r="EW135">
        <v>808.0915714285712</v>
      </c>
      <c r="EX135">
        <v>5.000560000000001</v>
      </c>
      <c r="EY135">
        <v>16374.88571428572</v>
      </c>
      <c r="EZ135">
        <v>17294.93571428572</v>
      </c>
      <c r="FA135">
        <v>41.25</v>
      </c>
      <c r="FB135">
        <v>41.41928571428571</v>
      </c>
      <c r="FC135">
        <v>40.93699999999999</v>
      </c>
      <c r="FD135">
        <v>40.58449999999999</v>
      </c>
      <c r="FE135">
        <v>42</v>
      </c>
      <c r="FF135">
        <v>1955.101071428571</v>
      </c>
      <c r="FG135">
        <v>39.91</v>
      </c>
      <c r="FH135">
        <v>0</v>
      </c>
      <c r="FI135">
        <v>1759249579</v>
      </c>
      <c r="FJ135">
        <v>0</v>
      </c>
      <c r="FK135">
        <v>808.1598399999999</v>
      </c>
      <c r="FL135">
        <v>9.045846142465145</v>
      </c>
      <c r="FM135">
        <v>163.2923074229529</v>
      </c>
      <c r="FN135">
        <v>16376.412</v>
      </c>
      <c r="FO135">
        <v>15</v>
      </c>
      <c r="FP135">
        <v>0</v>
      </c>
      <c r="FQ135" t="s">
        <v>439</v>
      </c>
      <c r="FR135">
        <v>1747148579.5</v>
      </c>
      <c r="FS135">
        <v>1747148584.5</v>
      </c>
      <c r="FT135">
        <v>0</v>
      </c>
      <c r="FU135">
        <v>0.162</v>
      </c>
      <c r="FV135">
        <v>-0.001</v>
      </c>
      <c r="FW135">
        <v>0.139</v>
      </c>
      <c r="FX135">
        <v>0.058</v>
      </c>
      <c r="FY135">
        <v>420</v>
      </c>
      <c r="FZ135">
        <v>16</v>
      </c>
      <c r="GA135">
        <v>0.19</v>
      </c>
      <c r="GB135">
        <v>0.02</v>
      </c>
      <c r="GC135">
        <v>18.4424425</v>
      </c>
      <c r="GD135">
        <v>12.09056397748588</v>
      </c>
      <c r="GE135">
        <v>1.164552559330728</v>
      </c>
      <c r="GF135">
        <v>0</v>
      </c>
      <c r="GG135">
        <v>807.7078823529412</v>
      </c>
      <c r="GH135">
        <v>7.02401833518714</v>
      </c>
      <c r="GI135">
        <v>0.7267014827167374</v>
      </c>
      <c r="GJ135">
        <v>0</v>
      </c>
      <c r="GK135">
        <v>4.39768975</v>
      </c>
      <c r="GL135">
        <v>0.2582295309568403</v>
      </c>
      <c r="GM135">
        <v>0.02501807281621627</v>
      </c>
      <c r="GN135">
        <v>0</v>
      </c>
      <c r="GO135">
        <v>0</v>
      </c>
      <c r="GP135">
        <v>3</v>
      </c>
      <c r="GQ135" t="s">
        <v>490</v>
      </c>
      <c r="GR135">
        <v>3.12883</v>
      </c>
      <c r="GS135">
        <v>2.72847</v>
      </c>
      <c r="GT135">
        <v>0.023967</v>
      </c>
      <c r="GU135">
        <v>0.0190831</v>
      </c>
      <c r="GV135">
        <v>0.104337</v>
      </c>
      <c r="GW135">
        <v>0.09026149999999999</v>
      </c>
      <c r="GX135">
        <v>29292.9</v>
      </c>
      <c r="GY135">
        <v>28566.4</v>
      </c>
      <c r="GZ135">
        <v>30552.4</v>
      </c>
      <c r="HA135">
        <v>29375.5</v>
      </c>
      <c r="HB135">
        <v>37753.3</v>
      </c>
      <c r="HC135">
        <v>35152.1</v>
      </c>
      <c r="HD135">
        <v>46731.6</v>
      </c>
      <c r="HE135">
        <v>43642.7</v>
      </c>
      <c r="HF135">
        <v>1.83125</v>
      </c>
      <c r="HG135">
        <v>1.8357</v>
      </c>
      <c r="HH135">
        <v>0.128064</v>
      </c>
      <c r="HI135">
        <v>0</v>
      </c>
      <c r="HJ135">
        <v>27.9065</v>
      </c>
      <c r="HK135">
        <v>999.9</v>
      </c>
      <c r="HL135">
        <v>50.3</v>
      </c>
      <c r="HM135">
        <v>31</v>
      </c>
      <c r="HN135">
        <v>24.9602</v>
      </c>
      <c r="HO135">
        <v>62.953</v>
      </c>
      <c r="HP135">
        <v>17.6643</v>
      </c>
      <c r="HQ135">
        <v>1</v>
      </c>
      <c r="HR135">
        <v>0.113557</v>
      </c>
      <c r="HS135">
        <v>-0.441931</v>
      </c>
      <c r="HT135">
        <v>20.2011</v>
      </c>
      <c r="HU135">
        <v>5.22852</v>
      </c>
      <c r="HV135">
        <v>11.974</v>
      </c>
      <c r="HW135">
        <v>4.9702</v>
      </c>
      <c r="HX135">
        <v>3.28968</v>
      </c>
      <c r="HY135">
        <v>9999</v>
      </c>
      <c r="HZ135">
        <v>9999</v>
      </c>
      <c r="IA135">
        <v>9999</v>
      </c>
      <c r="IB135">
        <v>18.2</v>
      </c>
      <c r="IC135">
        <v>4.9729</v>
      </c>
      <c r="ID135">
        <v>1.87716</v>
      </c>
      <c r="IE135">
        <v>1.8753</v>
      </c>
      <c r="IF135">
        <v>1.87806</v>
      </c>
      <c r="IG135">
        <v>1.87484</v>
      </c>
      <c r="IH135">
        <v>1.87836</v>
      </c>
      <c r="II135">
        <v>1.87546</v>
      </c>
      <c r="IJ135">
        <v>1.87668</v>
      </c>
      <c r="IK135">
        <v>0</v>
      </c>
      <c r="IL135">
        <v>0</v>
      </c>
      <c r="IM135">
        <v>0</v>
      </c>
      <c r="IN135">
        <v>0</v>
      </c>
      <c r="IO135" t="s">
        <v>441</v>
      </c>
      <c r="IP135" t="s">
        <v>442</v>
      </c>
      <c r="IQ135" t="s">
        <v>443</v>
      </c>
      <c r="IR135" t="s">
        <v>443</v>
      </c>
      <c r="IS135" t="s">
        <v>443</v>
      </c>
      <c r="IT135" t="s">
        <v>443</v>
      </c>
      <c r="IU135">
        <v>0</v>
      </c>
      <c r="IV135">
        <v>100</v>
      </c>
      <c r="IW135">
        <v>100</v>
      </c>
      <c r="IX135">
        <v>0.001</v>
      </c>
      <c r="IY135">
        <v>0.2209</v>
      </c>
      <c r="IZ135">
        <v>-0.1222274518627452</v>
      </c>
      <c r="JA135">
        <v>0.001328938755811441</v>
      </c>
      <c r="JB135">
        <v>-5.633165956792918E-07</v>
      </c>
      <c r="JC135">
        <v>2.510553891376428E-10</v>
      </c>
      <c r="JD135">
        <v>-0.04678033270444259</v>
      </c>
      <c r="JE135">
        <v>-0.0009625096320519332</v>
      </c>
      <c r="JF135">
        <v>0.0006953178313022573</v>
      </c>
      <c r="JG135">
        <v>-5.973937232829655E-06</v>
      </c>
      <c r="JH135">
        <v>1</v>
      </c>
      <c r="JI135">
        <v>2112</v>
      </c>
      <c r="JJ135">
        <v>1</v>
      </c>
      <c r="JK135">
        <v>26</v>
      </c>
      <c r="JL135">
        <v>201683.1</v>
      </c>
      <c r="JM135">
        <v>201683</v>
      </c>
      <c r="JN135">
        <v>0.294189</v>
      </c>
      <c r="JO135">
        <v>2.58911</v>
      </c>
      <c r="JP135">
        <v>1.39893</v>
      </c>
      <c r="JQ135">
        <v>2.323</v>
      </c>
      <c r="JR135">
        <v>1.44897</v>
      </c>
      <c r="JS135">
        <v>2.53052</v>
      </c>
      <c r="JT135">
        <v>36.5759</v>
      </c>
      <c r="JU135">
        <v>23.9912</v>
      </c>
      <c r="JV135">
        <v>18</v>
      </c>
      <c r="JW135">
        <v>479.608</v>
      </c>
      <c r="JX135">
        <v>452.173</v>
      </c>
      <c r="JY135">
        <v>28.0156</v>
      </c>
      <c r="JZ135">
        <v>28.6591</v>
      </c>
      <c r="KA135">
        <v>30.0001</v>
      </c>
      <c r="KB135">
        <v>28.354</v>
      </c>
      <c r="KC135">
        <v>28.4205</v>
      </c>
      <c r="KD135">
        <v>5.91757</v>
      </c>
      <c r="KE135">
        <v>31.0917</v>
      </c>
      <c r="KF135">
        <v>24.6695</v>
      </c>
      <c r="KG135">
        <v>28.0156</v>
      </c>
      <c r="KH135">
        <v>52.2989</v>
      </c>
      <c r="KI135">
        <v>18.4733</v>
      </c>
      <c r="KJ135">
        <v>100.996</v>
      </c>
      <c r="KK135">
        <v>100.393</v>
      </c>
    </row>
    <row r="136" spans="1:297">
      <c r="A136">
        <v>120</v>
      </c>
      <c r="B136">
        <v>1759249570.1</v>
      </c>
      <c r="C136">
        <v>2754.5</v>
      </c>
      <c r="D136" t="s">
        <v>684</v>
      </c>
      <c r="E136" t="s">
        <v>685</v>
      </c>
      <c r="F136">
        <v>5</v>
      </c>
      <c r="G136" t="s">
        <v>639</v>
      </c>
      <c r="H136" t="s">
        <v>436</v>
      </c>
      <c r="I136">
        <v>1759249562.6</v>
      </c>
      <c r="J136">
        <f>(K136)/1000</f>
        <v>0</v>
      </c>
      <c r="K136">
        <f>IF(DP136, AN136, AH136)</f>
        <v>0</v>
      </c>
      <c r="L136">
        <f>IF(DP136, AI136, AG136)</f>
        <v>0</v>
      </c>
      <c r="M136">
        <f>DR136 - IF(AU136&gt;1, L136*DL136*100.0/(AW136), 0)</f>
        <v>0</v>
      </c>
      <c r="N136">
        <f>((T136-J136/2)*M136-L136)/(T136+J136/2)</f>
        <v>0</v>
      </c>
      <c r="O136">
        <f>N136*(DY136+DZ136)/1000.0</f>
        <v>0</v>
      </c>
      <c r="P136">
        <f>(DR136 - IF(AU136&gt;1, L136*DL136*100.0/(AW136), 0))*(DY136+DZ136)/1000.0</f>
        <v>0</v>
      </c>
      <c r="Q136">
        <f>2.0/((1/S136-1/R136)+SIGN(S136)*SQRT((1/S136-1/R136)*(1/S136-1/R136) + 4*DM136/((DM136+1)*(DM136+1))*(2*1/S136*1/R136-1/R136*1/R136)))</f>
        <v>0</v>
      </c>
      <c r="R136">
        <f>IF(LEFT(DN136,1)&lt;&gt;"0",IF(LEFT(DN136,1)="1",3.0,DO136),$D$5+$E$5*(EF136*DY136/($K$5*1000))+$F$5*(EF136*DY136/($K$5*1000))*MAX(MIN(DL136,$J$5),$I$5)*MAX(MIN(DL136,$J$5),$I$5)+$G$5*MAX(MIN(DL136,$J$5),$I$5)*(EF136*DY136/($K$5*1000))+$H$5*(EF136*DY136/($K$5*1000))*(EF136*DY136/($K$5*1000)))</f>
        <v>0</v>
      </c>
      <c r="S136">
        <f>J136*(1000-(1000*0.61365*exp(17.502*W136/(240.97+W136))/(DY136+DZ136)+DT136)/2)/(1000*0.61365*exp(17.502*W136/(240.97+W136))/(DY136+DZ136)-DT136)</f>
        <v>0</v>
      </c>
      <c r="T136">
        <f>1/((DM136+1)/(Q136/1.6)+1/(R136/1.37)) + DM136/((DM136+1)/(Q136/1.6) + DM136/(R136/1.37))</f>
        <v>0</v>
      </c>
      <c r="U136">
        <f>(DH136*DK136)</f>
        <v>0</v>
      </c>
      <c r="V136">
        <f>(EA136+(U136+2*0.95*5.67E-8*(((EA136+$B$7)+273)^4-(EA136+273)^4)-44100*J136)/(1.84*29.3*R136+8*0.95*5.67E-8*(EA136+273)^3))</f>
        <v>0</v>
      </c>
      <c r="W136">
        <f>($C$7*EB136+$D$7*EC136+$E$7*V136)</f>
        <v>0</v>
      </c>
      <c r="X136">
        <f>0.61365*exp(17.502*W136/(240.97+W136))</f>
        <v>0</v>
      </c>
      <c r="Y136">
        <f>(Z136/AA136*100)</f>
        <v>0</v>
      </c>
      <c r="Z136">
        <f>DT136*(DY136+DZ136)/1000</f>
        <v>0</v>
      </c>
      <c r="AA136">
        <f>0.61365*exp(17.502*EA136/(240.97+EA136))</f>
        <v>0</v>
      </c>
      <c r="AB136">
        <f>(X136-DT136*(DY136+DZ136)/1000)</f>
        <v>0</v>
      </c>
      <c r="AC136">
        <f>(-J136*44100)</f>
        <v>0</v>
      </c>
      <c r="AD136">
        <f>2*29.3*R136*0.92*(EA136-W136)</f>
        <v>0</v>
      </c>
      <c r="AE136">
        <f>2*0.95*5.67E-8*(((EA136+$B$7)+273)^4-(W136+273)^4)</f>
        <v>0</v>
      </c>
      <c r="AF136">
        <f>U136+AE136+AC136+AD136</f>
        <v>0</v>
      </c>
      <c r="AG136">
        <f>DX136*AU136*(DS136-DR136*(1000-AU136*DU136)/(1000-AU136*DT136))/(100*DL136)</f>
        <v>0</v>
      </c>
      <c r="AH136">
        <f>1000*DX136*AU136*(DT136-DU136)/(100*DL136*(1000-AU136*DT136))</f>
        <v>0</v>
      </c>
      <c r="AI136">
        <f>(AJ136 - AK136 - DY136*1E3/(8.314*(EA136+273.15)) * AM136/DX136 * AL136) * DX136/(100*DL136) * (1000 - DU136)/1000</f>
        <v>0</v>
      </c>
      <c r="AJ136">
        <v>70.61882900075443</v>
      </c>
      <c r="AK136">
        <v>84.00497818181817</v>
      </c>
      <c r="AL136">
        <v>-3.2349239871125</v>
      </c>
      <c r="AM136">
        <v>65.4967932541347</v>
      </c>
      <c r="AN136">
        <f>(AP136 - AO136 + DY136*1E3/(8.314*(EA136+273.15)) * AR136/DX136 * AQ136) * DX136/(100*DL136) * 1000/(1000 - AP136)</f>
        <v>0</v>
      </c>
      <c r="AO136">
        <v>18.5157736243459</v>
      </c>
      <c r="AP136">
        <v>22.97935878787879</v>
      </c>
      <c r="AQ136">
        <v>3.691361416034627E-05</v>
      </c>
      <c r="AR136">
        <v>120.790661753282</v>
      </c>
      <c r="AS136">
        <v>2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MAX(0,($B$13+$C$13*EF136)/(1+$D$13*EF136)*DY136/(EA136+273)*$E$13)</f>
        <v>0</v>
      </c>
      <c r="AX136" t="s">
        <v>437</v>
      </c>
      <c r="AY136" t="s">
        <v>437</v>
      </c>
      <c r="AZ136">
        <v>0</v>
      </c>
      <c r="BA136">
        <v>0</v>
      </c>
      <c r="BB136">
        <f>1-AZ136/BA136</f>
        <v>0</v>
      </c>
      <c r="BC136">
        <v>0</v>
      </c>
      <c r="BD136" t="s">
        <v>437</v>
      </c>
      <c r="BE136" t="s">
        <v>437</v>
      </c>
      <c r="BF136">
        <v>0</v>
      </c>
      <c r="BG136">
        <v>0</v>
      </c>
      <c r="BH136">
        <f>1-BF136/BG136</f>
        <v>0</v>
      </c>
      <c r="BI136">
        <v>0.5</v>
      </c>
      <c r="BJ136">
        <f>DI136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437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DH136">
        <f>$B$11*EG136+$C$11*EH136+$F$11*ES136*(1-EV136)</f>
        <v>0</v>
      </c>
      <c r="DI136">
        <f>DH136*DJ136</f>
        <v>0</v>
      </c>
      <c r="DJ136">
        <f>($B$11*$D$9+$C$11*$D$9+$F$11*((FF136+EX136)/MAX(FF136+EX136+FG136, 0.1)*$I$9+FG136/MAX(FF136+EX136+FG136, 0.1)*$J$9))/($B$11+$C$11+$F$11)</f>
        <v>0</v>
      </c>
      <c r="DK136">
        <f>($B$11*$K$9+$C$11*$K$9+$F$11*((FF136+EX136)/MAX(FF136+EX136+FG136, 0.1)*$P$9+FG136/MAX(FF136+EX136+FG136, 0.1)*$Q$9))/($B$11+$C$11+$F$11)</f>
        <v>0</v>
      </c>
      <c r="DL136">
        <v>4.38</v>
      </c>
      <c r="DM136">
        <v>0.5</v>
      </c>
      <c r="DN136" t="s">
        <v>438</v>
      </c>
      <c r="DO136">
        <v>2</v>
      </c>
      <c r="DP136" t="b">
        <v>1</v>
      </c>
      <c r="DQ136">
        <v>1759249562.6</v>
      </c>
      <c r="DR136">
        <v>104.1331888888889</v>
      </c>
      <c r="DS136">
        <v>84.04595185185184</v>
      </c>
      <c r="DT136">
        <v>22.96211111111111</v>
      </c>
      <c r="DU136">
        <v>18.52866666666667</v>
      </c>
      <c r="DV136">
        <v>104.1229925925926</v>
      </c>
      <c r="DW136">
        <v>22.74144074074074</v>
      </c>
      <c r="DX136">
        <v>500.0091851851852</v>
      </c>
      <c r="DY136">
        <v>90.91785185185184</v>
      </c>
      <c r="DZ136">
        <v>0.05085097037037037</v>
      </c>
      <c r="EA136">
        <v>29.62902592592592</v>
      </c>
      <c r="EB136">
        <v>29.9891962962963</v>
      </c>
      <c r="EC136">
        <v>999.9000000000001</v>
      </c>
      <c r="ED136">
        <v>0</v>
      </c>
      <c r="EE136">
        <v>0</v>
      </c>
      <c r="EF136">
        <v>9988.659259259259</v>
      </c>
      <c r="EG136">
        <v>0</v>
      </c>
      <c r="EH136">
        <v>11.6948</v>
      </c>
      <c r="EI136">
        <v>20.08721851851852</v>
      </c>
      <c r="EJ136">
        <v>106.580362962963</v>
      </c>
      <c r="EK136">
        <v>85.63274074074073</v>
      </c>
      <c r="EL136">
        <v>4.433443703703704</v>
      </c>
      <c r="EM136">
        <v>84.04595185185184</v>
      </c>
      <c r="EN136">
        <v>18.52866666666667</v>
      </c>
      <c r="EO136">
        <v>2.087665185185185</v>
      </c>
      <c r="EP136">
        <v>1.684587407407408</v>
      </c>
      <c r="EQ136">
        <v>18.12537777777777</v>
      </c>
      <c r="ER136">
        <v>14.75511851851852</v>
      </c>
      <c r="ES136">
        <v>1999.968888888889</v>
      </c>
      <c r="ET136">
        <v>0.979994777777778</v>
      </c>
      <c r="EU136">
        <v>0.02000532222222222</v>
      </c>
      <c r="EV136">
        <v>0</v>
      </c>
      <c r="EW136">
        <v>808.9474444444444</v>
      </c>
      <c r="EX136">
        <v>5.000560000000001</v>
      </c>
      <c r="EY136">
        <v>16390.27407407408</v>
      </c>
      <c r="EZ136">
        <v>17294.56666666667</v>
      </c>
      <c r="FA136">
        <v>41.25</v>
      </c>
      <c r="FB136">
        <v>41.40944444444444</v>
      </c>
      <c r="FC136">
        <v>40.93699999999999</v>
      </c>
      <c r="FD136">
        <v>40.60166666666666</v>
      </c>
      <c r="FE136">
        <v>42</v>
      </c>
      <c r="FF136">
        <v>1955.058888888889</v>
      </c>
      <c r="FG136">
        <v>39.91</v>
      </c>
      <c r="FH136">
        <v>0</v>
      </c>
      <c r="FI136">
        <v>1759249583.8</v>
      </c>
      <c r="FJ136">
        <v>0</v>
      </c>
      <c r="FK136">
        <v>808.95736</v>
      </c>
      <c r="FL136">
        <v>10.10807693894744</v>
      </c>
      <c r="FM136">
        <v>197.130769570477</v>
      </c>
      <c r="FN136">
        <v>16390.752</v>
      </c>
      <c r="FO136">
        <v>15</v>
      </c>
      <c r="FP136">
        <v>0</v>
      </c>
      <c r="FQ136" t="s">
        <v>439</v>
      </c>
      <c r="FR136">
        <v>1747148579.5</v>
      </c>
      <c r="FS136">
        <v>1747148584.5</v>
      </c>
      <c r="FT136">
        <v>0</v>
      </c>
      <c r="FU136">
        <v>0.162</v>
      </c>
      <c r="FV136">
        <v>-0.001</v>
      </c>
      <c r="FW136">
        <v>0.139</v>
      </c>
      <c r="FX136">
        <v>0.058</v>
      </c>
      <c r="FY136">
        <v>420</v>
      </c>
      <c r="FZ136">
        <v>16</v>
      </c>
      <c r="GA136">
        <v>0.19</v>
      </c>
      <c r="GB136">
        <v>0.02</v>
      </c>
      <c r="GC136">
        <v>19.4320825</v>
      </c>
      <c r="GD136">
        <v>11.95527242026262</v>
      </c>
      <c r="GE136">
        <v>1.151854152635545</v>
      </c>
      <c r="GF136">
        <v>0</v>
      </c>
      <c r="GG136">
        <v>808.4396764705882</v>
      </c>
      <c r="GH136">
        <v>9.36640184025584</v>
      </c>
      <c r="GI136">
        <v>0.9339912683994319</v>
      </c>
      <c r="GJ136">
        <v>0</v>
      </c>
      <c r="GK136">
        <v>4.42025625</v>
      </c>
      <c r="GL136">
        <v>0.2481880300187576</v>
      </c>
      <c r="GM136">
        <v>0.02399830511593476</v>
      </c>
      <c r="GN136">
        <v>0</v>
      </c>
      <c r="GO136">
        <v>0</v>
      </c>
      <c r="GP136">
        <v>3</v>
      </c>
      <c r="GQ136" t="s">
        <v>490</v>
      </c>
      <c r="GR136">
        <v>3.12823</v>
      </c>
      <c r="GS136">
        <v>2.72836</v>
      </c>
      <c r="GT136">
        <v>0.0201795</v>
      </c>
      <c r="GU136">
        <v>0.0149578</v>
      </c>
      <c r="GV136">
        <v>0.104373</v>
      </c>
      <c r="GW136">
        <v>0.0902082</v>
      </c>
      <c r="GX136">
        <v>29406.5</v>
      </c>
      <c r="GY136">
        <v>28686.1</v>
      </c>
      <c r="GZ136">
        <v>30552.4</v>
      </c>
      <c r="HA136">
        <v>29375.2</v>
      </c>
      <c r="HB136">
        <v>37751.7</v>
      </c>
      <c r="HC136">
        <v>35153.2</v>
      </c>
      <c r="HD136">
        <v>46731.8</v>
      </c>
      <c r="HE136">
        <v>43641.9</v>
      </c>
      <c r="HF136">
        <v>1.83032</v>
      </c>
      <c r="HG136">
        <v>1.83643</v>
      </c>
      <c r="HH136">
        <v>0.127427</v>
      </c>
      <c r="HI136">
        <v>0</v>
      </c>
      <c r="HJ136">
        <v>27.9071</v>
      </c>
      <c r="HK136">
        <v>999.9</v>
      </c>
      <c r="HL136">
        <v>50.3</v>
      </c>
      <c r="HM136">
        <v>31</v>
      </c>
      <c r="HN136">
        <v>24.9601</v>
      </c>
      <c r="HO136">
        <v>62.963</v>
      </c>
      <c r="HP136">
        <v>17.8526</v>
      </c>
      <c r="HQ136">
        <v>1</v>
      </c>
      <c r="HR136">
        <v>0.113643</v>
      </c>
      <c r="HS136">
        <v>-0.388456</v>
      </c>
      <c r="HT136">
        <v>20.2011</v>
      </c>
      <c r="HU136">
        <v>5.22747</v>
      </c>
      <c r="HV136">
        <v>11.974</v>
      </c>
      <c r="HW136">
        <v>4.96975</v>
      </c>
      <c r="HX136">
        <v>3.28955</v>
      </c>
      <c r="HY136">
        <v>9999</v>
      </c>
      <c r="HZ136">
        <v>9999</v>
      </c>
      <c r="IA136">
        <v>9999</v>
      </c>
      <c r="IB136">
        <v>18.2</v>
      </c>
      <c r="IC136">
        <v>4.97289</v>
      </c>
      <c r="ID136">
        <v>1.87714</v>
      </c>
      <c r="IE136">
        <v>1.87529</v>
      </c>
      <c r="IF136">
        <v>1.87805</v>
      </c>
      <c r="IG136">
        <v>1.87483</v>
      </c>
      <c r="IH136">
        <v>1.87836</v>
      </c>
      <c r="II136">
        <v>1.87546</v>
      </c>
      <c r="IJ136">
        <v>1.87668</v>
      </c>
      <c r="IK136">
        <v>0</v>
      </c>
      <c r="IL136">
        <v>0</v>
      </c>
      <c r="IM136">
        <v>0</v>
      </c>
      <c r="IN136">
        <v>0</v>
      </c>
      <c r="IO136" t="s">
        <v>441</v>
      </c>
      <c r="IP136" t="s">
        <v>442</v>
      </c>
      <c r="IQ136" t="s">
        <v>443</v>
      </c>
      <c r="IR136" t="s">
        <v>443</v>
      </c>
      <c r="IS136" t="s">
        <v>443</v>
      </c>
      <c r="IT136" t="s">
        <v>443</v>
      </c>
      <c r="IU136">
        <v>0</v>
      </c>
      <c r="IV136">
        <v>100</v>
      </c>
      <c r="IW136">
        <v>100</v>
      </c>
      <c r="IX136">
        <v>-0.019</v>
      </c>
      <c r="IY136">
        <v>0.2211</v>
      </c>
      <c r="IZ136">
        <v>-0.1222274518627452</v>
      </c>
      <c r="JA136">
        <v>0.001328938755811441</v>
      </c>
      <c r="JB136">
        <v>-5.633165956792918E-07</v>
      </c>
      <c r="JC136">
        <v>2.510553891376428E-10</v>
      </c>
      <c r="JD136">
        <v>-0.04678033270444259</v>
      </c>
      <c r="JE136">
        <v>-0.0009625096320519332</v>
      </c>
      <c r="JF136">
        <v>0.0006953178313022573</v>
      </c>
      <c r="JG136">
        <v>-5.973937232829655E-06</v>
      </c>
      <c r="JH136">
        <v>1</v>
      </c>
      <c r="JI136">
        <v>2112</v>
      </c>
      <c r="JJ136">
        <v>1</v>
      </c>
      <c r="JK136">
        <v>26</v>
      </c>
      <c r="JL136">
        <v>201683.2</v>
      </c>
      <c r="JM136">
        <v>201683.1</v>
      </c>
      <c r="JN136">
        <v>0.252686</v>
      </c>
      <c r="JO136">
        <v>2.59888</v>
      </c>
      <c r="JP136">
        <v>1.39893</v>
      </c>
      <c r="JQ136">
        <v>2.323</v>
      </c>
      <c r="JR136">
        <v>1.44897</v>
      </c>
      <c r="JS136">
        <v>2.56714</v>
      </c>
      <c r="JT136">
        <v>36.5759</v>
      </c>
      <c r="JU136">
        <v>23.9912</v>
      </c>
      <c r="JV136">
        <v>18</v>
      </c>
      <c r="JW136">
        <v>479.106</v>
      </c>
      <c r="JX136">
        <v>452.637</v>
      </c>
      <c r="JY136">
        <v>28.0267</v>
      </c>
      <c r="JZ136">
        <v>28.6609</v>
      </c>
      <c r="KA136">
        <v>30.0002</v>
      </c>
      <c r="KB136">
        <v>28.3545</v>
      </c>
      <c r="KC136">
        <v>28.4212</v>
      </c>
      <c r="KD136">
        <v>5.10099</v>
      </c>
      <c r="KE136">
        <v>31.0917</v>
      </c>
      <c r="KF136">
        <v>24.6695</v>
      </c>
      <c r="KG136">
        <v>28.0219</v>
      </c>
      <c r="KH136">
        <v>32.2574</v>
      </c>
      <c r="KI136">
        <v>18.4371</v>
      </c>
      <c r="KJ136">
        <v>100.996</v>
      </c>
      <c r="KK136">
        <v>100.391</v>
      </c>
    </row>
    <row r="137" spans="1:297">
      <c r="A137">
        <v>121</v>
      </c>
      <c r="B137">
        <v>1759249667.1</v>
      </c>
      <c r="C137">
        <v>2851.5</v>
      </c>
      <c r="D137" t="s">
        <v>686</v>
      </c>
      <c r="E137" t="s">
        <v>687</v>
      </c>
      <c r="F137">
        <v>5</v>
      </c>
      <c r="G137" t="s">
        <v>639</v>
      </c>
      <c r="H137" t="s">
        <v>436</v>
      </c>
      <c r="I137">
        <v>1759249659.099999</v>
      </c>
      <c r="J137">
        <f>(K137)/1000</f>
        <v>0</v>
      </c>
      <c r="K137">
        <f>IF(DP137, AN137, AH137)</f>
        <v>0</v>
      </c>
      <c r="L137">
        <f>IF(DP137, AI137, AG137)</f>
        <v>0</v>
      </c>
      <c r="M137">
        <f>DR137 - IF(AU137&gt;1, L137*DL137*100.0/(AW137), 0)</f>
        <v>0</v>
      </c>
      <c r="N137">
        <f>((T137-J137/2)*M137-L137)/(T137+J137/2)</f>
        <v>0</v>
      </c>
      <c r="O137">
        <f>N137*(DY137+DZ137)/1000.0</f>
        <v>0</v>
      </c>
      <c r="P137">
        <f>(DR137 - IF(AU137&gt;1, L137*DL137*100.0/(AW137), 0))*(DY137+DZ137)/1000.0</f>
        <v>0</v>
      </c>
      <c r="Q137">
        <f>2.0/((1/S137-1/R137)+SIGN(S137)*SQRT((1/S137-1/R137)*(1/S137-1/R137) + 4*DM137/((DM137+1)*(DM137+1))*(2*1/S137*1/R137-1/R137*1/R137)))</f>
        <v>0</v>
      </c>
      <c r="R137">
        <f>IF(LEFT(DN137,1)&lt;&gt;"0",IF(LEFT(DN137,1)="1",3.0,DO137),$D$5+$E$5*(EF137*DY137/($K$5*1000))+$F$5*(EF137*DY137/($K$5*1000))*MAX(MIN(DL137,$J$5),$I$5)*MAX(MIN(DL137,$J$5),$I$5)+$G$5*MAX(MIN(DL137,$J$5),$I$5)*(EF137*DY137/($K$5*1000))+$H$5*(EF137*DY137/($K$5*1000))*(EF137*DY137/($K$5*1000)))</f>
        <v>0</v>
      </c>
      <c r="S137">
        <f>J137*(1000-(1000*0.61365*exp(17.502*W137/(240.97+W137))/(DY137+DZ137)+DT137)/2)/(1000*0.61365*exp(17.502*W137/(240.97+W137))/(DY137+DZ137)-DT137)</f>
        <v>0</v>
      </c>
      <c r="T137">
        <f>1/((DM137+1)/(Q137/1.6)+1/(R137/1.37)) + DM137/((DM137+1)/(Q137/1.6) + DM137/(R137/1.37))</f>
        <v>0</v>
      </c>
      <c r="U137">
        <f>(DH137*DK137)</f>
        <v>0</v>
      </c>
      <c r="V137">
        <f>(EA137+(U137+2*0.95*5.67E-8*(((EA137+$B$7)+273)^4-(EA137+273)^4)-44100*J137)/(1.84*29.3*R137+8*0.95*5.67E-8*(EA137+273)^3))</f>
        <v>0</v>
      </c>
      <c r="W137">
        <f>($C$7*EB137+$D$7*EC137+$E$7*V137)</f>
        <v>0</v>
      </c>
      <c r="X137">
        <f>0.61365*exp(17.502*W137/(240.97+W137))</f>
        <v>0</v>
      </c>
      <c r="Y137">
        <f>(Z137/AA137*100)</f>
        <v>0</v>
      </c>
      <c r="Z137">
        <f>DT137*(DY137+DZ137)/1000</f>
        <v>0</v>
      </c>
      <c r="AA137">
        <f>0.61365*exp(17.502*EA137/(240.97+EA137))</f>
        <v>0</v>
      </c>
      <c r="AB137">
        <f>(X137-DT137*(DY137+DZ137)/1000)</f>
        <v>0</v>
      </c>
      <c r="AC137">
        <f>(-J137*44100)</f>
        <v>0</v>
      </c>
      <c r="AD137">
        <f>2*29.3*R137*0.92*(EA137-W137)</f>
        <v>0</v>
      </c>
      <c r="AE137">
        <f>2*0.95*5.67E-8*(((EA137+$B$7)+273)^4-(W137+273)^4)</f>
        <v>0</v>
      </c>
      <c r="AF137">
        <f>U137+AE137+AC137+AD137</f>
        <v>0</v>
      </c>
      <c r="AG137">
        <f>DX137*AU137*(DS137-DR137*(1000-AU137*DU137)/(1000-AU137*DT137))/(100*DL137)</f>
        <v>0</v>
      </c>
      <c r="AH137">
        <f>1000*DX137*AU137*(DT137-DU137)/(100*DL137*(1000-AU137*DT137))</f>
        <v>0</v>
      </c>
      <c r="AI137">
        <f>(AJ137 - AK137 - DY137*1E3/(8.314*(EA137+273.15)) * AM137/DX137 * AL137) * DX137/(100*DL137) * (1000 - DU137)/1000</f>
        <v>0</v>
      </c>
      <c r="AJ137">
        <v>427.6483127646306</v>
      </c>
      <c r="AK137">
        <v>411.8996303030303</v>
      </c>
      <c r="AL137">
        <v>-0.01350469423706793</v>
      </c>
      <c r="AM137">
        <v>65.4967932541347</v>
      </c>
      <c r="AN137">
        <f>(AP137 - AO137 + DY137*1E3/(8.314*(EA137+273.15)) * AR137/DX137 * AQ137) * DX137/(100*DL137) * 1000/(1000 - AP137)</f>
        <v>0</v>
      </c>
      <c r="AO137">
        <v>18.1290745863265</v>
      </c>
      <c r="AP137">
        <v>22.93574424242424</v>
      </c>
      <c r="AQ137">
        <v>8.705162373654675E-05</v>
      </c>
      <c r="AR137">
        <v>120.790661753282</v>
      </c>
      <c r="AS137">
        <v>2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MAX(0,($B$13+$C$13*EF137)/(1+$D$13*EF137)*DY137/(EA137+273)*$E$13)</f>
        <v>0</v>
      </c>
      <c r="AX137" t="s">
        <v>437</v>
      </c>
      <c r="AY137" t="s">
        <v>437</v>
      </c>
      <c r="AZ137">
        <v>0</v>
      </c>
      <c r="BA137">
        <v>0</v>
      </c>
      <c r="BB137">
        <f>1-AZ137/BA137</f>
        <v>0</v>
      </c>
      <c r="BC137">
        <v>0</v>
      </c>
      <c r="BD137" t="s">
        <v>437</v>
      </c>
      <c r="BE137" t="s">
        <v>437</v>
      </c>
      <c r="BF137">
        <v>0</v>
      </c>
      <c r="BG137">
        <v>0</v>
      </c>
      <c r="BH137">
        <f>1-BF137/BG137</f>
        <v>0</v>
      </c>
      <c r="BI137">
        <v>0.5</v>
      </c>
      <c r="BJ137">
        <f>DI137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437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DH137">
        <f>$B$11*EG137+$C$11*EH137+$F$11*ES137*(1-EV137)</f>
        <v>0</v>
      </c>
      <c r="DI137">
        <f>DH137*DJ137</f>
        <v>0</v>
      </c>
      <c r="DJ137">
        <f>($B$11*$D$9+$C$11*$D$9+$F$11*((FF137+EX137)/MAX(FF137+EX137+FG137, 0.1)*$I$9+FG137/MAX(FF137+EX137+FG137, 0.1)*$J$9))/($B$11+$C$11+$F$11)</f>
        <v>0</v>
      </c>
      <c r="DK137">
        <f>($B$11*$K$9+$C$11*$K$9+$F$11*((FF137+EX137)/MAX(FF137+EX137+FG137, 0.1)*$P$9+FG137/MAX(FF137+EX137+FG137, 0.1)*$Q$9))/($B$11+$C$11+$F$11)</f>
        <v>0</v>
      </c>
      <c r="DL137">
        <v>4.38</v>
      </c>
      <c r="DM137">
        <v>0.5</v>
      </c>
      <c r="DN137" t="s">
        <v>438</v>
      </c>
      <c r="DO137">
        <v>2</v>
      </c>
      <c r="DP137" t="b">
        <v>1</v>
      </c>
      <c r="DQ137">
        <v>1759249659.099999</v>
      </c>
      <c r="DR137">
        <v>402.5423870967741</v>
      </c>
      <c r="DS137">
        <v>419.9643225806451</v>
      </c>
      <c r="DT137">
        <v>22.91608064516129</v>
      </c>
      <c r="DU137">
        <v>18.12984516129032</v>
      </c>
      <c r="DV137">
        <v>402.2048064516129</v>
      </c>
      <c r="DW137">
        <v>22.6963741935484</v>
      </c>
      <c r="DX137">
        <v>500.0016451612903</v>
      </c>
      <c r="DY137">
        <v>90.91967419354839</v>
      </c>
      <c r="DZ137">
        <v>0.05192365806451614</v>
      </c>
      <c r="EA137">
        <v>29.67220322580645</v>
      </c>
      <c r="EB137">
        <v>29.98935806451612</v>
      </c>
      <c r="EC137">
        <v>999.9000000000003</v>
      </c>
      <c r="ED137">
        <v>0</v>
      </c>
      <c r="EE137">
        <v>0</v>
      </c>
      <c r="EF137">
        <v>9991.617741935483</v>
      </c>
      <c r="EG137">
        <v>0</v>
      </c>
      <c r="EH137">
        <v>11.6948</v>
      </c>
      <c r="EI137">
        <v>-17.42213225806452</v>
      </c>
      <c r="EJ137">
        <v>411.9834516129033</v>
      </c>
      <c r="EK137">
        <v>427.7189677419354</v>
      </c>
      <c r="EL137">
        <v>4.786237419354839</v>
      </c>
      <c r="EM137">
        <v>419.9643225806451</v>
      </c>
      <c r="EN137">
        <v>18.12984516129032</v>
      </c>
      <c r="EO137">
        <v>2.083522903225806</v>
      </c>
      <c r="EP137">
        <v>1.64836</v>
      </c>
      <c r="EQ137">
        <v>18.09376129032258</v>
      </c>
      <c r="ER137">
        <v>14.41847419354839</v>
      </c>
      <c r="ES137">
        <v>1999.999354838709</v>
      </c>
      <c r="ET137">
        <v>0.9799947741935487</v>
      </c>
      <c r="EU137">
        <v>0.02000532580645162</v>
      </c>
      <c r="EV137">
        <v>0</v>
      </c>
      <c r="EW137">
        <v>836.4680967741938</v>
      </c>
      <c r="EX137">
        <v>5.000560000000002</v>
      </c>
      <c r="EY137">
        <v>16963.61290322581</v>
      </c>
      <c r="EZ137">
        <v>17294.83548387097</v>
      </c>
      <c r="FA137">
        <v>41.31199999999998</v>
      </c>
      <c r="FB137">
        <v>41.43699999999998</v>
      </c>
      <c r="FC137">
        <v>41</v>
      </c>
      <c r="FD137">
        <v>40.645</v>
      </c>
      <c r="FE137">
        <v>42.06199999999998</v>
      </c>
      <c r="FF137">
        <v>1955.08935483871</v>
      </c>
      <c r="FG137">
        <v>39.91000000000001</v>
      </c>
      <c r="FH137">
        <v>0</v>
      </c>
      <c r="FI137">
        <v>1759249681</v>
      </c>
      <c r="FJ137">
        <v>0</v>
      </c>
      <c r="FK137">
        <v>836.58784</v>
      </c>
      <c r="FL137">
        <v>7.78423075811286</v>
      </c>
      <c r="FM137">
        <v>160.1538458880206</v>
      </c>
      <c r="FN137">
        <v>16965.716</v>
      </c>
      <c r="FO137">
        <v>15</v>
      </c>
      <c r="FP137">
        <v>0</v>
      </c>
      <c r="FQ137" t="s">
        <v>439</v>
      </c>
      <c r="FR137">
        <v>1747148579.5</v>
      </c>
      <c r="FS137">
        <v>1747148584.5</v>
      </c>
      <c r="FT137">
        <v>0</v>
      </c>
      <c r="FU137">
        <v>0.162</v>
      </c>
      <c r="FV137">
        <v>-0.001</v>
      </c>
      <c r="FW137">
        <v>0.139</v>
      </c>
      <c r="FX137">
        <v>0.058</v>
      </c>
      <c r="FY137">
        <v>420</v>
      </c>
      <c r="FZ137">
        <v>16</v>
      </c>
      <c r="GA137">
        <v>0.19</v>
      </c>
      <c r="GB137">
        <v>0.02</v>
      </c>
      <c r="GC137">
        <v>-17.399165</v>
      </c>
      <c r="GD137">
        <v>-0.4014348968104826</v>
      </c>
      <c r="GE137">
        <v>0.04910477344413672</v>
      </c>
      <c r="GF137">
        <v>1</v>
      </c>
      <c r="GG137">
        <v>836.0557352941177</v>
      </c>
      <c r="GH137">
        <v>8.277692893010553</v>
      </c>
      <c r="GI137">
        <v>0.8400894318227202</v>
      </c>
      <c r="GJ137">
        <v>0</v>
      </c>
      <c r="GK137">
        <v>4.786713</v>
      </c>
      <c r="GL137">
        <v>0.03491347091932147</v>
      </c>
      <c r="GM137">
        <v>0.01122657009063763</v>
      </c>
      <c r="GN137">
        <v>1</v>
      </c>
      <c r="GO137">
        <v>2</v>
      </c>
      <c r="GP137">
        <v>3</v>
      </c>
      <c r="GQ137" t="s">
        <v>446</v>
      </c>
      <c r="GR137">
        <v>3.1282</v>
      </c>
      <c r="GS137">
        <v>2.72918</v>
      </c>
      <c r="GT137">
        <v>0.08345279999999999</v>
      </c>
      <c r="GU137">
        <v>0.0866635</v>
      </c>
      <c r="GV137">
        <v>0.104234</v>
      </c>
      <c r="GW137">
        <v>0.0888714</v>
      </c>
      <c r="GX137">
        <v>27504.3</v>
      </c>
      <c r="GY137">
        <v>26597</v>
      </c>
      <c r="GZ137">
        <v>30548.6</v>
      </c>
      <c r="HA137">
        <v>29373.7</v>
      </c>
      <c r="HB137">
        <v>37757.5</v>
      </c>
      <c r="HC137">
        <v>35209.3</v>
      </c>
      <c r="HD137">
        <v>46725.9</v>
      </c>
      <c r="HE137">
        <v>43640.5</v>
      </c>
      <c r="HF137">
        <v>1.83062</v>
      </c>
      <c r="HG137">
        <v>1.8363</v>
      </c>
      <c r="HH137">
        <v>0.125274</v>
      </c>
      <c r="HI137">
        <v>0</v>
      </c>
      <c r="HJ137">
        <v>27.9339</v>
      </c>
      <c r="HK137">
        <v>999.9</v>
      </c>
      <c r="HL137">
        <v>50.1</v>
      </c>
      <c r="HM137">
        <v>31</v>
      </c>
      <c r="HN137">
        <v>24.8593</v>
      </c>
      <c r="HO137">
        <v>63.0729</v>
      </c>
      <c r="HP137">
        <v>17.7244</v>
      </c>
      <c r="HQ137">
        <v>1</v>
      </c>
      <c r="HR137">
        <v>0.116687</v>
      </c>
      <c r="HS137">
        <v>-0.5401280000000001</v>
      </c>
      <c r="HT137">
        <v>20.2011</v>
      </c>
      <c r="HU137">
        <v>5.23107</v>
      </c>
      <c r="HV137">
        <v>11.974</v>
      </c>
      <c r="HW137">
        <v>4.9707</v>
      </c>
      <c r="HX137">
        <v>3.29015</v>
      </c>
      <c r="HY137">
        <v>9999</v>
      </c>
      <c r="HZ137">
        <v>9999</v>
      </c>
      <c r="IA137">
        <v>9999</v>
      </c>
      <c r="IB137">
        <v>18.2</v>
      </c>
      <c r="IC137">
        <v>4.97288</v>
      </c>
      <c r="ID137">
        <v>1.87717</v>
      </c>
      <c r="IE137">
        <v>1.8753</v>
      </c>
      <c r="IF137">
        <v>1.87809</v>
      </c>
      <c r="IG137">
        <v>1.87485</v>
      </c>
      <c r="IH137">
        <v>1.8784</v>
      </c>
      <c r="II137">
        <v>1.8755</v>
      </c>
      <c r="IJ137">
        <v>1.87668</v>
      </c>
      <c r="IK137">
        <v>0</v>
      </c>
      <c r="IL137">
        <v>0</v>
      </c>
      <c r="IM137">
        <v>0</v>
      </c>
      <c r="IN137">
        <v>0</v>
      </c>
      <c r="IO137" t="s">
        <v>441</v>
      </c>
      <c r="IP137" t="s">
        <v>442</v>
      </c>
      <c r="IQ137" t="s">
        <v>443</v>
      </c>
      <c r="IR137" t="s">
        <v>443</v>
      </c>
      <c r="IS137" t="s">
        <v>443</v>
      </c>
      <c r="IT137" t="s">
        <v>443</v>
      </c>
      <c r="IU137">
        <v>0</v>
      </c>
      <c r="IV137">
        <v>100</v>
      </c>
      <c r="IW137">
        <v>100</v>
      </c>
      <c r="IX137">
        <v>0.337</v>
      </c>
      <c r="IY137">
        <v>0.2202</v>
      </c>
      <c r="IZ137">
        <v>-0.1222274518627452</v>
      </c>
      <c r="JA137">
        <v>0.001328938755811441</v>
      </c>
      <c r="JB137">
        <v>-5.633165956792918E-07</v>
      </c>
      <c r="JC137">
        <v>2.510553891376428E-10</v>
      </c>
      <c r="JD137">
        <v>-0.04678033270444259</v>
      </c>
      <c r="JE137">
        <v>-0.0009625096320519332</v>
      </c>
      <c r="JF137">
        <v>0.0006953178313022573</v>
      </c>
      <c r="JG137">
        <v>-5.973937232829655E-06</v>
      </c>
      <c r="JH137">
        <v>1</v>
      </c>
      <c r="JI137">
        <v>2112</v>
      </c>
      <c r="JJ137">
        <v>1</v>
      </c>
      <c r="JK137">
        <v>26</v>
      </c>
      <c r="JL137">
        <v>201684.8</v>
      </c>
      <c r="JM137">
        <v>201684.7</v>
      </c>
      <c r="JN137">
        <v>1.09619</v>
      </c>
      <c r="JO137">
        <v>2.56226</v>
      </c>
      <c r="JP137">
        <v>1.39893</v>
      </c>
      <c r="JQ137">
        <v>2.323</v>
      </c>
      <c r="JR137">
        <v>1.44897</v>
      </c>
      <c r="JS137">
        <v>2.58667</v>
      </c>
      <c r="JT137">
        <v>36.5051</v>
      </c>
      <c r="JU137">
        <v>23.9824</v>
      </c>
      <c r="JV137">
        <v>18</v>
      </c>
      <c r="JW137">
        <v>479.413</v>
      </c>
      <c r="JX137">
        <v>452.707</v>
      </c>
      <c r="JY137">
        <v>28.3589</v>
      </c>
      <c r="JZ137">
        <v>28.6965</v>
      </c>
      <c r="KA137">
        <v>30.0002</v>
      </c>
      <c r="KB137">
        <v>28.3764</v>
      </c>
      <c r="KC137">
        <v>28.4406</v>
      </c>
      <c r="KD137">
        <v>21.9678</v>
      </c>
      <c r="KE137">
        <v>32.2301</v>
      </c>
      <c r="KF137">
        <v>22.4186</v>
      </c>
      <c r="KG137">
        <v>28.3561</v>
      </c>
      <c r="KH137">
        <v>426.655</v>
      </c>
      <c r="KI137">
        <v>18.1897</v>
      </c>
      <c r="KJ137">
        <v>100.984</v>
      </c>
      <c r="KK137">
        <v>100.387</v>
      </c>
    </row>
    <row r="138" spans="1:297">
      <c r="A138">
        <v>122</v>
      </c>
      <c r="B138">
        <v>1759249672.1</v>
      </c>
      <c r="C138">
        <v>2856.5</v>
      </c>
      <c r="D138" t="s">
        <v>688</v>
      </c>
      <c r="E138" t="s">
        <v>689</v>
      </c>
      <c r="F138">
        <v>5</v>
      </c>
      <c r="G138" t="s">
        <v>639</v>
      </c>
      <c r="H138" t="s">
        <v>436</v>
      </c>
      <c r="I138">
        <v>1759249664.255172</v>
      </c>
      <c r="J138">
        <f>(K138)/1000</f>
        <v>0</v>
      </c>
      <c r="K138">
        <f>IF(DP138, AN138, AH138)</f>
        <v>0</v>
      </c>
      <c r="L138">
        <f>IF(DP138, AI138, AG138)</f>
        <v>0</v>
      </c>
      <c r="M138">
        <f>DR138 - IF(AU138&gt;1, L138*DL138*100.0/(AW138), 0)</f>
        <v>0</v>
      </c>
      <c r="N138">
        <f>((T138-J138/2)*M138-L138)/(T138+J138/2)</f>
        <v>0</v>
      </c>
      <c r="O138">
        <f>N138*(DY138+DZ138)/1000.0</f>
        <v>0</v>
      </c>
      <c r="P138">
        <f>(DR138 - IF(AU138&gt;1, L138*DL138*100.0/(AW138), 0))*(DY138+DZ138)/1000.0</f>
        <v>0</v>
      </c>
      <c r="Q138">
        <f>2.0/((1/S138-1/R138)+SIGN(S138)*SQRT((1/S138-1/R138)*(1/S138-1/R138) + 4*DM138/((DM138+1)*(DM138+1))*(2*1/S138*1/R138-1/R138*1/R138)))</f>
        <v>0</v>
      </c>
      <c r="R138">
        <f>IF(LEFT(DN138,1)&lt;&gt;"0",IF(LEFT(DN138,1)="1",3.0,DO138),$D$5+$E$5*(EF138*DY138/($K$5*1000))+$F$5*(EF138*DY138/($K$5*1000))*MAX(MIN(DL138,$J$5),$I$5)*MAX(MIN(DL138,$J$5),$I$5)+$G$5*MAX(MIN(DL138,$J$5),$I$5)*(EF138*DY138/($K$5*1000))+$H$5*(EF138*DY138/($K$5*1000))*(EF138*DY138/($K$5*1000)))</f>
        <v>0</v>
      </c>
      <c r="S138">
        <f>J138*(1000-(1000*0.61365*exp(17.502*W138/(240.97+W138))/(DY138+DZ138)+DT138)/2)/(1000*0.61365*exp(17.502*W138/(240.97+W138))/(DY138+DZ138)-DT138)</f>
        <v>0</v>
      </c>
      <c r="T138">
        <f>1/((DM138+1)/(Q138/1.6)+1/(R138/1.37)) + DM138/((DM138+1)/(Q138/1.6) + DM138/(R138/1.37))</f>
        <v>0</v>
      </c>
      <c r="U138">
        <f>(DH138*DK138)</f>
        <v>0</v>
      </c>
      <c r="V138">
        <f>(EA138+(U138+2*0.95*5.67E-8*(((EA138+$B$7)+273)^4-(EA138+273)^4)-44100*J138)/(1.84*29.3*R138+8*0.95*5.67E-8*(EA138+273)^3))</f>
        <v>0</v>
      </c>
      <c r="W138">
        <f>($C$7*EB138+$D$7*EC138+$E$7*V138)</f>
        <v>0</v>
      </c>
      <c r="X138">
        <f>0.61365*exp(17.502*W138/(240.97+W138))</f>
        <v>0</v>
      </c>
      <c r="Y138">
        <f>(Z138/AA138*100)</f>
        <v>0</v>
      </c>
      <c r="Z138">
        <f>DT138*(DY138+DZ138)/1000</f>
        <v>0</v>
      </c>
      <c r="AA138">
        <f>0.61365*exp(17.502*EA138/(240.97+EA138))</f>
        <v>0</v>
      </c>
      <c r="AB138">
        <f>(X138-DT138*(DY138+DZ138)/1000)</f>
        <v>0</v>
      </c>
      <c r="AC138">
        <f>(-J138*44100)</f>
        <v>0</v>
      </c>
      <c r="AD138">
        <f>2*29.3*R138*0.92*(EA138-W138)</f>
        <v>0</v>
      </c>
      <c r="AE138">
        <f>2*0.95*5.67E-8*(((EA138+$B$7)+273)^4-(W138+273)^4)</f>
        <v>0</v>
      </c>
      <c r="AF138">
        <f>U138+AE138+AC138+AD138</f>
        <v>0</v>
      </c>
      <c r="AG138">
        <f>DX138*AU138*(DS138-DR138*(1000-AU138*DU138)/(1000-AU138*DT138))/(100*DL138)</f>
        <v>0</v>
      </c>
      <c r="AH138">
        <f>1000*DX138*AU138*(DT138-DU138)/(100*DL138*(1000-AU138*DT138))</f>
        <v>0</v>
      </c>
      <c r="AI138">
        <f>(AJ138 - AK138 - DY138*1E3/(8.314*(EA138+273.15)) * AM138/DX138 * AL138) * DX138/(100*DL138) * (1000 - DU138)/1000</f>
        <v>0</v>
      </c>
      <c r="AJ138">
        <v>427.7536870886453</v>
      </c>
      <c r="AK138">
        <v>412.0267333333331</v>
      </c>
      <c r="AL138">
        <v>0.02815792566818284</v>
      </c>
      <c r="AM138">
        <v>65.4967932541347</v>
      </c>
      <c r="AN138">
        <f>(AP138 - AO138 + DY138*1E3/(8.314*(EA138+273.15)) * AR138/DX138 * AQ138) * DX138/(100*DL138) * 1000/(1000 - AP138)</f>
        <v>0</v>
      </c>
      <c r="AO138">
        <v>18.12176498046087</v>
      </c>
      <c r="AP138">
        <v>22.94711696969697</v>
      </c>
      <c r="AQ138">
        <v>0.0001134755582156042</v>
      </c>
      <c r="AR138">
        <v>120.790661753282</v>
      </c>
      <c r="AS138">
        <v>2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MAX(0,($B$13+$C$13*EF138)/(1+$D$13*EF138)*DY138/(EA138+273)*$E$13)</f>
        <v>0</v>
      </c>
      <c r="AX138" t="s">
        <v>437</v>
      </c>
      <c r="AY138" t="s">
        <v>437</v>
      </c>
      <c r="AZ138">
        <v>0</v>
      </c>
      <c r="BA138">
        <v>0</v>
      </c>
      <c r="BB138">
        <f>1-AZ138/BA138</f>
        <v>0</v>
      </c>
      <c r="BC138">
        <v>0</v>
      </c>
      <c r="BD138" t="s">
        <v>437</v>
      </c>
      <c r="BE138" t="s">
        <v>437</v>
      </c>
      <c r="BF138">
        <v>0</v>
      </c>
      <c r="BG138">
        <v>0</v>
      </c>
      <c r="BH138">
        <f>1-BF138/BG138</f>
        <v>0</v>
      </c>
      <c r="BI138">
        <v>0.5</v>
      </c>
      <c r="BJ138">
        <f>DI138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437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DH138">
        <f>$B$11*EG138+$C$11*EH138+$F$11*ES138*(1-EV138)</f>
        <v>0</v>
      </c>
      <c r="DI138">
        <f>DH138*DJ138</f>
        <v>0</v>
      </c>
      <c r="DJ138">
        <f>($B$11*$D$9+$C$11*$D$9+$F$11*((FF138+EX138)/MAX(FF138+EX138+FG138, 0.1)*$I$9+FG138/MAX(FF138+EX138+FG138, 0.1)*$J$9))/($B$11+$C$11+$F$11)</f>
        <v>0</v>
      </c>
      <c r="DK138">
        <f>($B$11*$K$9+$C$11*$K$9+$F$11*((FF138+EX138)/MAX(FF138+EX138+FG138, 0.1)*$P$9+FG138/MAX(FF138+EX138+FG138, 0.1)*$Q$9))/($B$11+$C$11+$F$11)</f>
        <v>0</v>
      </c>
      <c r="DL138">
        <v>4.38</v>
      </c>
      <c r="DM138">
        <v>0.5</v>
      </c>
      <c r="DN138" t="s">
        <v>438</v>
      </c>
      <c r="DO138">
        <v>2</v>
      </c>
      <c r="DP138" t="b">
        <v>1</v>
      </c>
      <c r="DQ138">
        <v>1759249664.255172</v>
      </c>
      <c r="DR138">
        <v>402.5177586206897</v>
      </c>
      <c r="DS138">
        <v>420.1253103448275</v>
      </c>
      <c r="DT138">
        <v>22.93091724137931</v>
      </c>
      <c r="DU138">
        <v>18.13081379310345</v>
      </c>
      <c r="DV138">
        <v>402.1803103448275</v>
      </c>
      <c r="DW138">
        <v>22.7109</v>
      </c>
      <c r="DX138">
        <v>499.9622413793103</v>
      </c>
      <c r="DY138">
        <v>90.91899655172412</v>
      </c>
      <c r="DZ138">
        <v>0.05173926551724137</v>
      </c>
      <c r="EA138">
        <v>29.67950344827586</v>
      </c>
      <c r="EB138">
        <v>29.9869724137931</v>
      </c>
      <c r="EC138">
        <v>999.9000000000002</v>
      </c>
      <c r="ED138">
        <v>0</v>
      </c>
      <c r="EE138">
        <v>0</v>
      </c>
      <c r="EF138">
        <v>9991.73275862069</v>
      </c>
      <c r="EG138">
        <v>0</v>
      </c>
      <c r="EH138">
        <v>11.6948</v>
      </c>
      <c r="EI138">
        <v>-17.60772068965517</v>
      </c>
      <c r="EJ138">
        <v>411.9645862068966</v>
      </c>
      <c r="EK138">
        <v>427.8833793103448</v>
      </c>
      <c r="EL138">
        <v>4.800096206896551</v>
      </c>
      <c r="EM138">
        <v>420.1253103448275</v>
      </c>
      <c r="EN138">
        <v>18.13081379310345</v>
      </c>
      <c r="EO138">
        <v>2.084856206896552</v>
      </c>
      <c r="EP138">
        <v>1.648436551724138</v>
      </c>
      <c r="EQ138">
        <v>18.10394827586207</v>
      </c>
      <c r="ER138">
        <v>14.41918965517241</v>
      </c>
      <c r="ES138">
        <v>1999.989310344828</v>
      </c>
      <c r="ET138">
        <v>0.9799946206896555</v>
      </c>
      <c r="EU138">
        <v>0.02000547931034483</v>
      </c>
      <c r="EV138">
        <v>0</v>
      </c>
      <c r="EW138">
        <v>837.1150344827588</v>
      </c>
      <c r="EX138">
        <v>5.000560000000001</v>
      </c>
      <c r="EY138">
        <v>16976.6448275862</v>
      </c>
      <c r="EZ138">
        <v>17294.74137931034</v>
      </c>
      <c r="FA138">
        <v>41.31199999999998</v>
      </c>
      <c r="FB138">
        <v>41.43699999999998</v>
      </c>
      <c r="FC138">
        <v>41</v>
      </c>
      <c r="FD138">
        <v>40.63782758620689</v>
      </c>
      <c r="FE138">
        <v>42.06199999999998</v>
      </c>
      <c r="FF138">
        <v>1955.079310344827</v>
      </c>
      <c r="FG138">
        <v>39.91</v>
      </c>
      <c r="FH138">
        <v>0</v>
      </c>
      <c r="FI138">
        <v>1759249685.8</v>
      </c>
      <c r="FJ138">
        <v>0</v>
      </c>
      <c r="FK138">
        <v>837.17956</v>
      </c>
      <c r="FL138">
        <v>6.948846168526657</v>
      </c>
      <c r="FM138">
        <v>136.246153901317</v>
      </c>
      <c r="FN138">
        <v>16977.704</v>
      </c>
      <c r="FO138">
        <v>15</v>
      </c>
      <c r="FP138">
        <v>0</v>
      </c>
      <c r="FQ138" t="s">
        <v>439</v>
      </c>
      <c r="FR138">
        <v>1747148579.5</v>
      </c>
      <c r="FS138">
        <v>1747148584.5</v>
      </c>
      <c r="FT138">
        <v>0</v>
      </c>
      <c r="FU138">
        <v>0.162</v>
      </c>
      <c r="FV138">
        <v>-0.001</v>
      </c>
      <c r="FW138">
        <v>0.139</v>
      </c>
      <c r="FX138">
        <v>0.058</v>
      </c>
      <c r="FY138">
        <v>420</v>
      </c>
      <c r="FZ138">
        <v>16</v>
      </c>
      <c r="GA138">
        <v>0.19</v>
      </c>
      <c r="GB138">
        <v>0.02</v>
      </c>
      <c r="GC138">
        <v>-17.5534756097561</v>
      </c>
      <c r="GD138">
        <v>-2.170572125435572</v>
      </c>
      <c r="GE138">
        <v>0.3765933666374915</v>
      </c>
      <c r="GF138">
        <v>0</v>
      </c>
      <c r="GG138">
        <v>836.8170882352941</v>
      </c>
      <c r="GH138">
        <v>7.570190986972631</v>
      </c>
      <c r="GI138">
        <v>0.7701030247214504</v>
      </c>
      <c r="GJ138">
        <v>0</v>
      </c>
      <c r="GK138">
        <v>4.794376585365854</v>
      </c>
      <c r="GL138">
        <v>0.1638464111498328</v>
      </c>
      <c r="GM138">
        <v>0.01837401792427933</v>
      </c>
      <c r="GN138">
        <v>0</v>
      </c>
      <c r="GO138">
        <v>0</v>
      </c>
      <c r="GP138">
        <v>3</v>
      </c>
      <c r="GQ138" t="s">
        <v>490</v>
      </c>
      <c r="GR138">
        <v>3.12838</v>
      </c>
      <c r="GS138">
        <v>2.7292</v>
      </c>
      <c r="GT138">
        <v>0.0834834</v>
      </c>
      <c r="GU138">
        <v>0.0870876</v>
      </c>
      <c r="GV138">
        <v>0.104263</v>
      </c>
      <c r="GW138">
        <v>0.0888593</v>
      </c>
      <c r="GX138">
        <v>27503.9</v>
      </c>
      <c r="GY138">
        <v>26584.6</v>
      </c>
      <c r="GZ138">
        <v>30549.2</v>
      </c>
      <c r="HA138">
        <v>29373.6</v>
      </c>
      <c r="HB138">
        <v>37757.2</v>
      </c>
      <c r="HC138">
        <v>35209.6</v>
      </c>
      <c r="HD138">
        <v>46726.9</v>
      </c>
      <c r="HE138">
        <v>43640.3</v>
      </c>
      <c r="HF138">
        <v>1.831</v>
      </c>
      <c r="HG138">
        <v>1.83605</v>
      </c>
      <c r="HH138">
        <v>0.12622</v>
      </c>
      <c r="HI138">
        <v>0</v>
      </c>
      <c r="HJ138">
        <v>27.9333</v>
      </c>
      <c r="HK138">
        <v>999.9</v>
      </c>
      <c r="HL138">
        <v>50.1</v>
      </c>
      <c r="HM138">
        <v>31</v>
      </c>
      <c r="HN138">
        <v>24.8592</v>
      </c>
      <c r="HO138">
        <v>63.1429</v>
      </c>
      <c r="HP138">
        <v>17.6522</v>
      </c>
      <c r="HQ138">
        <v>1</v>
      </c>
      <c r="HR138">
        <v>0.116789</v>
      </c>
      <c r="HS138">
        <v>-0.572756</v>
      </c>
      <c r="HT138">
        <v>20.2004</v>
      </c>
      <c r="HU138">
        <v>5.22807</v>
      </c>
      <c r="HV138">
        <v>11.974</v>
      </c>
      <c r="HW138">
        <v>4.9702</v>
      </c>
      <c r="HX138">
        <v>3.28955</v>
      </c>
      <c r="HY138">
        <v>9999</v>
      </c>
      <c r="HZ138">
        <v>9999</v>
      </c>
      <c r="IA138">
        <v>9999</v>
      </c>
      <c r="IB138">
        <v>18.2</v>
      </c>
      <c r="IC138">
        <v>4.9729</v>
      </c>
      <c r="ID138">
        <v>1.87714</v>
      </c>
      <c r="IE138">
        <v>1.87529</v>
      </c>
      <c r="IF138">
        <v>1.87806</v>
      </c>
      <c r="IG138">
        <v>1.87483</v>
      </c>
      <c r="IH138">
        <v>1.87836</v>
      </c>
      <c r="II138">
        <v>1.87546</v>
      </c>
      <c r="IJ138">
        <v>1.87668</v>
      </c>
      <c r="IK138">
        <v>0</v>
      </c>
      <c r="IL138">
        <v>0</v>
      </c>
      <c r="IM138">
        <v>0</v>
      </c>
      <c r="IN138">
        <v>0</v>
      </c>
      <c r="IO138" t="s">
        <v>441</v>
      </c>
      <c r="IP138" t="s">
        <v>442</v>
      </c>
      <c r="IQ138" t="s">
        <v>443</v>
      </c>
      <c r="IR138" t="s">
        <v>443</v>
      </c>
      <c r="IS138" t="s">
        <v>443</v>
      </c>
      <c r="IT138" t="s">
        <v>443</v>
      </c>
      <c r="IU138">
        <v>0</v>
      </c>
      <c r="IV138">
        <v>100</v>
      </c>
      <c r="IW138">
        <v>100</v>
      </c>
      <c r="IX138">
        <v>0.337</v>
      </c>
      <c r="IY138">
        <v>0.2203</v>
      </c>
      <c r="IZ138">
        <v>-0.1222274518627452</v>
      </c>
      <c r="JA138">
        <v>0.001328938755811441</v>
      </c>
      <c r="JB138">
        <v>-5.633165956792918E-07</v>
      </c>
      <c r="JC138">
        <v>2.510553891376428E-10</v>
      </c>
      <c r="JD138">
        <v>-0.04678033270444259</v>
      </c>
      <c r="JE138">
        <v>-0.0009625096320519332</v>
      </c>
      <c r="JF138">
        <v>0.0006953178313022573</v>
      </c>
      <c r="JG138">
        <v>-5.973937232829655E-06</v>
      </c>
      <c r="JH138">
        <v>1</v>
      </c>
      <c r="JI138">
        <v>2112</v>
      </c>
      <c r="JJ138">
        <v>1</v>
      </c>
      <c r="JK138">
        <v>26</v>
      </c>
      <c r="JL138">
        <v>201684.9</v>
      </c>
      <c r="JM138">
        <v>201684.8</v>
      </c>
      <c r="JN138">
        <v>1.12183</v>
      </c>
      <c r="JO138">
        <v>2.56348</v>
      </c>
      <c r="JP138">
        <v>1.39893</v>
      </c>
      <c r="JQ138">
        <v>2.323</v>
      </c>
      <c r="JR138">
        <v>1.44897</v>
      </c>
      <c r="JS138">
        <v>2.53662</v>
      </c>
      <c r="JT138">
        <v>36.5287</v>
      </c>
      <c r="JU138">
        <v>23.9912</v>
      </c>
      <c r="JV138">
        <v>18</v>
      </c>
      <c r="JW138">
        <v>479.634</v>
      </c>
      <c r="JX138">
        <v>452.562</v>
      </c>
      <c r="JY138">
        <v>28.3656</v>
      </c>
      <c r="JZ138">
        <v>28.6978</v>
      </c>
      <c r="KA138">
        <v>30.0002</v>
      </c>
      <c r="KB138">
        <v>28.3788</v>
      </c>
      <c r="KC138">
        <v>28.4423</v>
      </c>
      <c r="KD138">
        <v>22.4999</v>
      </c>
      <c r="KE138">
        <v>32.2301</v>
      </c>
      <c r="KF138">
        <v>22.4186</v>
      </c>
      <c r="KG138">
        <v>28.3698</v>
      </c>
      <c r="KH138">
        <v>440.029</v>
      </c>
      <c r="KI138">
        <v>18.1902</v>
      </c>
      <c r="KJ138">
        <v>100.986</v>
      </c>
      <c r="KK138">
        <v>100.387</v>
      </c>
    </row>
    <row r="139" spans="1:297">
      <c r="A139">
        <v>123</v>
      </c>
      <c r="B139">
        <v>1759249677.1</v>
      </c>
      <c r="C139">
        <v>2861.5</v>
      </c>
      <c r="D139" t="s">
        <v>690</v>
      </c>
      <c r="E139" t="s">
        <v>691</v>
      </c>
      <c r="F139">
        <v>5</v>
      </c>
      <c r="G139" t="s">
        <v>639</v>
      </c>
      <c r="H139" t="s">
        <v>436</v>
      </c>
      <c r="I139">
        <v>1759249669.332142</v>
      </c>
      <c r="J139">
        <f>(K139)/1000</f>
        <v>0</v>
      </c>
      <c r="K139">
        <f>IF(DP139, AN139, AH139)</f>
        <v>0</v>
      </c>
      <c r="L139">
        <f>IF(DP139, AI139, AG139)</f>
        <v>0</v>
      </c>
      <c r="M139">
        <f>DR139 - IF(AU139&gt;1, L139*DL139*100.0/(AW139), 0)</f>
        <v>0</v>
      </c>
      <c r="N139">
        <f>((T139-J139/2)*M139-L139)/(T139+J139/2)</f>
        <v>0</v>
      </c>
      <c r="O139">
        <f>N139*(DY139+DZ139)/1000.0</f>
        <v>0</v>
      </c>
      <c r="P139">
        <f>(DR139 - IF(AU139&gt;1, L139*DL139*100.0/(AW139), 0))*(DY139+DZ139)/1000.0</f>
        <v>0</v>
      </c>
      <c r="Q139">
        <f>2.0/((1/S139-1/R139)+SIGN(S139)*SQRT((1/S139-1/R139)*(1/S139-1/R139) + 4*DM139/((DM139+1)*(DM139+1))*(2*1/S139*1/R139-1/R139*1/R139)))</f>
        <v>0</v>
      </c>
      <c r="R139">
        <f>IF(LEFT(DN139,1)&lt;&gt;"0",IF(LEFT(DN139,1)="1",3.0,DO139),$D$5+$E$5*(EF139*DY139/($K$5*1000))+$F$5*(EF139*DY139/($K$5*1000))*MAX(MIN(DL139,$J$5),$I$5)*MAX(MIN(DL139,$J$5),$I$5)+$G$5*MAX(MIN(DL139,$J$5),$I$5)*(EF139*DY139/($K$5*1000))+$H$5*(EF139*DY139/($K$5*1000))*(EF139*DY139/($K$5*1000)))</f>
        <v>0</v>
      </c>
      <c r="S139">
        <f>J139*(1000-(1000*0.61365*exp(17.502*W139/(240.97+W139))/(DY139+DZ139)+DT139)/2)/(1000*0.61365*exp(17.502*W139/(240.97+W139))/(DY139+DZ139)-DT139)</f>
        <v>0</v>
      </c>
      <c r="T139">
        <f>1/((DM139+1)/(Q139/1.6)+1/(R139/1.37)) + DM139/((DM139+1)/(Q139/1.6) + DM139/(R139/1.37))</f>
        <v>0</v>
      </c>
      <c r="U139">
        <f>(DH139*DK139)</f>
        <v>0</v>
      </c>
      <c r="V139">
        <f>(EA139+(U139+2*0.95*5.67E-8*(((EA139+$B$7)+273)^4-(EA139+273)^4)-44100*J139)/(1.84*29.3*R139+8*0.95*5.67E-8*(EA139+273)^3))</f>
        <v>0</v>
      </c>
      <c r="W139">
        <f>($C$7*EB139+$D$7*EC139+$E$7*V139)</f>
        <v>0</v>
      </c>
      <c r="X139">
        <f>0.61365*exp(17.502*W139/(240.97+W139))</f>
        <v>0</v>
      </c>
      <c r="Y139">
        <f>(Z139/AA139*100)</f>
        <v>0</v>
      </c>
      <c r="Z139">
        <f>DT139*(DY139+DZ139)/1000</f>
        <v>0</v>
      </c>
      <c r="AA139">
        <f>0.61365*exp(17.502*EA139/(240.97+EA139))</f>
        <v>0</v>
      </c>
      <c r="AB139">
        <f>(X139-DT139*(DY139+DZ139)/1000)</f>
        <v>0</v>
      </c>
      <c r="AC139">
        <f>(-J139*44100)</f>
        <v>0</v>
      </c>
      <c r="AD139">
        <f>2*29.3*R139*0.92*(EA139-W139)</f>
        <v>0</v>
      </c>
      <c r="AE139">
        <f>2*0.95*5.67E-8*(((EA139+$B$7)+273)^4-(W139+273)^4)</f>
        <v>0</v>
      </c>
      <c r="AF139">
        <f>U139+AE139+AC139+AD139</f>
        <v>0</v>
      </c>
      <c r="AG139">
        <f>DX139*AU139*(DS139-DR139*(1000-AU139*DU139)/(1000-AU139*DT139))/(100*DL139)</f>
        <v>0</v>
      </c>
      <c r="AH139">
        <f>1000*DX139*AU139*(DT139-DU139)/(100*DL139*(1000-AU139*DT139))</f>
        <v>0</v>
      </c>
      <c r="AI139">
        <f>(AJ139 - AK139 - DY139*1E3/(8.314*(EA139+273.15)) * AM139/DX139 * AL139) * DX139/(100*DL139) * (1000 - DU139)/1000</f>
        <v>0</v>
      </c>
      <c r="AJ139">
        <v>434.6816526137635</v>
      </c>
      <c r="AK139">
        <v>415.2052969696969</v>
      </c>
      <c r="AL139">
        <v>0.7573124305799344</v>
      </c>
      <c r="AM139">
        <v>65.4967932541347</v>
      </c>
      <c r="AN139">
        <f>(AP139 - AO139 + DY139*1E3/(8.314*(EA139+273.15)) * AR139/DX139 * AQ139) * DX139/(100*DL139) * 1000/(1000 - AP139)</f>
        <v>0</v>
      </c>
      <c r="AO139">
        <v>18.12186438250209</v>
      </c>
      <c r="AP139">
        <v>22.95164727272726</v>
      </c>
      <c r="AQ139">
        <v>3.970576732969693E-05</v>
      </c>
      <c r="AR139">
        <v>120.790661753282</v>
      </c>
      <c r="AS139">
        <v>2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MAX(0,($B$13+$C$13*EF139)/(1+$D$13*EF139)*DY139/(EA139+273)*$E$13)</f>
        <v>0</v>
      </c>
      <c r="AX139" t="s">
        <v>437</v>
      </c>
      <c r="AY139" t="s">
        <v>437</v>
      </c>
      <c r="AZ139">
        <v>0</v>
      </c>
      <c r="BA139">
        <v>0</v>
      </c>
      <c r="BB139">
        <f>1-AZ139/BA139</f>
        <v>0</v>
      </c>
      <c r="BC139">
        <v>0</v>
      </c>
      <c r="BD139" t="s">
        <v>437</v>
      </c>
      <c r="BE139" t="s">
        <v>437</v>
      </c>
      <c r="BF139">
        <v>0</v>
      </c>
      <c r="BG139">
        <v>0</v>
      </c>
      <c r="BH139">
        <f>1-BF139/BG139</f>
        <v>0</v>
      </c>
      <c r="BI139">
        <v>0.5</v>
      </c>
      <c r="BJ139">
        <f>DI139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437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DH139">
        <f>$B$11*EG139+$C$11*EH139+$F$11*ES139*(1-EV139)</f>
        <v>0</v>
      </c>
      <c r="DI139">
        <f>DH139*DJ139</f>
        <v>0</v>
      </c>
      <c r="DJ139">
        <f>($B$11*$D$9+$C$11*$D$9+$F$11*((FF139+EX139)/MAX(FF139+EX139+FG139, 0.1)*$I$9+FG139/MAX(FF139+EX139+FG139, 0.1)*$J$9))/($B$11+$C$11+$F$11)</f>
        <v>0</v>
      </c>
      <c r="DK139">
        <f>($B$11*$K$9+$C$11*$K$9+$F$11*((FF139+EX139)/MAX(FF139+EX139+FG139, 0.1)*$P$9+FG139/MAX(FF139+EX139+FG139, 0.1)*$Q$9))/($B$11+$C$11+$F$11)</f>
        <v>0</v>
      </c>
      <c r="DL139">
        <v>4.38</v>
      </c>
      <c r="DM139">
        <v>0.5</v>
      </c>
      <c r="DN139" t="s">
        <v>438</v>
      </c>
      <c r="DO139">
        <v>2</v>
      </c>
      <c r="DP139" t="b">
        <v>1</v>
      </c>
      <c r="DQ139">
        <v>1759249669.332142</v>
      </c>
      <c r="DR139">
        <v>402.9534999999999</v>
      </c>
      <c r="DS139">
        <v>422.8598928571428</v>
      </c>
      <c r="DT139">
        <v>22.94137857142857</v>
      </c>
      <c r="DU139">
        <v>18.12519642857142</v>
      </c>
      <c r="DV139">
        <v>402.6156785714285</v>
      </c>
      <c r="DW139">
        <v>22.72114642857143</v>
      </c>
      <c r="DX139">
        <v>500.0194285714286</v>
      </c>
      <c r="DY139">
        <v>90.91947499999999</v>
      </c>
      <c r="DZ139">
        <v>0.0512702107142857</v>
      </c>
      <c r="EA139">
        <v>29.68472857142857</v>
      </c>
      <c r="EB139">
        <v>29.98796071428572</v>
      </c>
      <c r="EC139">
        <v>999.9000000000002</v>
      </c>
      <c r="ED139">
        <v>0</v>
      </c>
      <c r="EE139">
        <v>0</v>
      </c>
      <c r="EF139">
        <v>10000.89642857143</v>
      </c>
      <c r="EG139">
        <v>0</v>
      </c>
      <c r="EH139">
        <v>11.6948</v>
      </c>
      <c r="EI139">
        <v>-19.90652142857143</v>
      </c>
      <c r="EJ139">
        <v>412.4149642857143</v>
      </c>
      <c r="EK139">
        <v>430.6659285714286</v>
      </c>
      <c r="EL139">
        <v>4.8161725</v>
      </c>
      <c r="EM139">
        <v>422.8598928571428</v>
      </c>
      <c r="EN139">
        <v>18.12519642857142</v>
      </c>
      <c r="EO139">
        <v>2.085818214285714</v>
      </c>
      <c r="EP139">
        <v>1.647934285714286</v>
      </c>
      <c r="EQ139">
        <v>18.1113</v>
      </c>
      <c r="ER139">
        <v>14.41448214285714</v>
      </c>
      <c r="ES139">
        <v>1999.996071428572</v>
      </c>
      <c r="ET139">
        <v>0.9799946428571431</v>
      </c>
      <c r="EU139">
        <v>0.02000545714285715</v>
      </c>
      <c r="EV139">
        <v>0</v>
      </c>
      <c r="EW139">
        <v>837.6366428571429</v>
      </c>
      <c r="EX139">
        <v>5.000560000000001</v>
      </c>
      <c r="EY139">
        <v>16986.4</v>
      </c>
      <c r="EZ139">
        <v>17294.81071428572</v>
      </c>
      <c r="FA139">
        <v>41.31199999999999</v>
      </c>
      <c r="FB139">
        <v>41.43699999999999</v>
      </c>
      <c r="FC139">
        <v>41</v>
      </c>
      <c r="FD139">
        <v>40.63828571428571</v>
      </c>
      <c r="FE139">
        <v>42.06199999999999</v>
      </c>
      <c r="FF139">
        <v>1955.086071428571</v>
      </c>
      <c r="FG139">
        <v>39.91</v>
      </c>
      <c r="FH139">
        <v>0</v>
      </c>
      <c r="FI139">
        <v>1759249691.2</v>
      </c>
      <c r="FJ139">
        <v>0</v>
      </c>
      <c r="FK139">
        <v>837.6489230769232</v>
      </c>
      <c r="FL139">
        <v>4.686153847457458</v>
      </c>
      <c r="FM139">
        <v>88.45470077877735</v>
      </c>
      <c r="FN139">
        <v>16986.98846153847</v>
      </c>
      <c r="FO139">
        <v>15</v>
      </c>
      <c r="FP139">
        <v>0</v>
      </c>
      <c r="FQ139" t="s">
        <v>439</v>
      </c>
      <c r="FR139">
        <v>1747148579.5</v>
      </c>
      <c r="FS139">
        <v>1747148584.5</v>
      </c>
      <c r="FT139">
        <v>0</v>
      </c>
      <c r="FU139">
        <v>0.162</v>
      </c>
      <c r="FV139">
        <v>-0.001</v>
      </c>
      <c r="FW139">
        <v>0.139</v>
      </c>
      <c r="FX139">
        <v>0.058</v>
      </c>
      <c r="FY139">
        <v>420</v>
      </c>
      <c r="FZ139">
        <v>16</v>
      </c>
      <c r="GA139">
        <v>0.19</v>
      </c>
      <c r="GB139">
        <v>0.02</v>
      </c>
      <c r="GC139">
        <v>-18.9531575</v>
      </c>
      <c r="GD139">
        <v>-21.84677110694176</v>
      </c>
      <c r="GE139">
        <v>2.781986316904479</v>
      </c>
      <c r="GF139">
        <v>0</v>
      </c>
      <c r="GG139">
        <v>837.2722647058824</v>
      </c>
      <c r="GH139">
        <v>6.554667683930362</v>
      </c>
      <c r="GI139">
        <v>0.6806182444195091</v>
      </c>
      <c r="GJ139">
        <v>0</v>
      </c>
      <c r="GK139">
        <v>4.805705250000001</v>
      </c>
      <c r="GL139">
        <v>0.1981138086303848</v>
      </c>
      <c r="GM139">
        <v>0.01941389218929323</v>
      </c>
      <c r="GN139">
        <v>0</v>
      </c>
      <c r="GO139">
        <v>0</v>
      </c>
      <c r="GP139">
        <v>3</v>
      </c>
      <c r="GQ139" t="s">
        <v>490</v>
      </c>
      <c r="GR139">
        <v>3.12861</v>
      </c>
      <c r="GS139">
        <v>2.7283</v>
      </c>
      <c r="GT139">
        <v>0.0840651</v>
      </c>
      <c r="GU139">
        <v>0.0890475</v>
      </c>
      <c r="GV139">
        <v>0.104281</v>
      </c>
      <c r="GW139">
        <v>0.0888519</v>
      </c>
      <c r="GX139">
        <v>27486.5</v>
      </c>
      <c r="GY139">
        <v>26527.5</v>
      </c>
      <c r="GZ139">
        <v>30549.3</v>
      </c>
      <c r="HA139">
        <v>29373.6</v>
      </c>
      <c r="HB139">
        <v>37756.7</v>
      </c>
      <c r="HC139">
        <v>35209.9</v>
      </c>
      <c r="HD139">
        <v>46727.2</v>
      </c>
      <c r="HE139">
        <v>43640.1</v>
      </c>
      <c r="HF139">
        <v>1.8313</v>
      </c>
      <c r="HG139">
        <v>1.83593</v>
      </c>
      <c r="HH139">
        <v>0.126615</v>
      </c>
      <c r="HI139">
        <v>0</v>
      </c>
      <c r="HJ139">
        <v>27.9333</v>
      </c>
      <c r="HK139">
        <v>999.9</v>
      </c>
      <c r="HL139">
        <v>50</v>
      </c>
      <c r="HM139">
        <v>31</v>
      </c>
      <c r="HN139">
        <v>24.8117</v>
      </c>
      <c r="HO139">
        <v>63.033</v>
      </c>
      <c r="HP139">
        <v>17.5321</v>
      </c>
      <c r="HQ139">
        <v>1</v>
      </c>
      <c r="HR139">
        <v>0.11686</v>
      </c>
      <c r="HS139">
        <v>-0.577535</v>
      </c>
      <c r="HT139">
        <v>20.2005</v>
      </c>
      <c r="HU139">
        <v>5.22822</v>
      </c>
      <c r="HV139">
        <v>11.974</v>
      </c>
      <c r="HW139">
        <v>4.97005</v>
      </c>
      <c r="HX139">
        <v>3.28958</v>
      </c>
      <c r="HY139">
        <v>9999</v>
      </c>
      <c r="HZ139">
        <v>9999</v>
      </c>
      <c r="IA139">
        <v>9999</v>
      </c>
      <c r="IB139">
        <v>18.2</v>
      </c>
      <c r="IC139">
        <v>4.9729</v>
      </c>
      <c r="ID139">
        <v>1.87716</v>
      </c>
      <c r="IE139">
        <v>1.87529</v>
      </c>
      <c r="IF139">
        <v>1.87805</v>
      </c>
      <c r="IG139">
        <v>1.87485</v>
      </c>
      <c r="IH139">
        <v>1.87838</v>
      </c>
      <c r="II139">
        <v>1.87546</v>
      </c>
      <c r="IJ139">
        <v>1.87668</v>
      </c>
      <c r="IK139">
        <v>0</v>
      </c>
      <c r="IL139">
        <v>0</v>
      </c>
      <c r="IM139">
        <v>0</v>
      </c>
      <c r="IN139">
        <v>0</v>
      </c>
      <c r="IO139" t="s">
        <v>441</v>
      </c>
      <c r="IP139" t="s">
        <v>442</v>
      </c>
      <c r="IQ139" t="s">
        <v>443</v>
      </c>
      <c r="IR139" t="s">
        <v>443</v>
      </c>
      <c r="IS139" t="s">
        <v>443</v>
      </c>
      <c r="IT139" t="s">
        <v>443</v>
      </c>
      <c r="IU139">
        <v>0</v>
      </c>
      <c r="IV139">
        <v>100</v>
      </c>
      <c r="IW139">
        <v>100</v>
      </c>
      <c r="IX139">
        <v>0.341</v>
      </c>
      <c r="IY139">
        <v>0.2205</v>
      </c>
      <c r="IZ139">
        <v>-0.1222274518627452</v>
      </c>
      <c r="JA139">
        <v>0.001328938755811441</v>
      </c>
      <c r="JB139">
        <v>-5.633165956792918E-07</v>
      </c>
      <c r="JC139">
        <v>2.510553891376428E-10</v>
      </c>
      <c r="JD139">
        <v>-0.04678033270444259</v>
      </c>
      <c r="JE139">
        <v>-0.0009625096320519332</v>
      </c>
      <c r="JF139">
        <v>0.0006953178313022573</v>
      </c>
      <c r="JG139">
        <v>-5.973937232829655E-06</v>
      </c>
      <c r="JH139">
        <v>1</v>
      </c>
      <c r="JI139">
        <v>2112</v>
      </c>
      <c r="JJ139">
        <v>1</v>
      </c>
      <c r="JK139">
        <v>26</v>
      </c>
      <c r="JL139">
        <v>201685</v>
      </c>
      <c r="JM139">
        <v>201684.9</v>
      </c>
      <c r="JN139">
        <v>1.15234</v>
      </c>
      <c r="JO139">
        <v>2.56348</v>
      </c>
      <c r="JP139">
        <v>1.39893</v>
      </c>
      <c r="JQ139">
        <v>2.323</v>
      </c>
      <c r="JR139">
        <v>1.44897</v>
      </c>
      <c r="JS139">
        <v>2.48535</v>
      </c>
      <c r="JT139">
        <v>36.5051</v>
      </c>
      <c r="JU139">
        <v>23.9824</v>
      </c>
      <c r="JV139">
        <v>18</v>
      </c>
      <c r="JW139">
        <v>479.799</v>
      </c>
      <c r="JX139">
        <v>452.488</v>
      </c>
      <c r="JY139">
        <v>28.3755</v>
      </c>
      <c r="JZ139">
        <v>28.7001</v>
      </c>
      <c r="KA139">
        <v>30.0002</v>
      </c>
      <c r="KB139">
        <v>28.3789</v>
      </c>
      <c r="KC139">
        <v>28.443</v>
      </c>
      <c r="KD139">
        <v>23.1065</v>
      </c>
      <c r="KE139">
        <v>31.9528</v>
      </c>
      <c r="KF139">
        <v>22.042</v>
      </c>
      <c r="KG139">
        <v>28.3786</v>
      </c>
      <c r="KH139">
        <v>460.071</v>
      </c>
      <c r="KI139">
        <v>18.1866</v>
      </c>
      <c r="KJ139">
        <v>100.986</v>
      </c>
      <c r="KK139">
        <v>100.386</v>
      </c>
    </row>
    <row r="140" spans="1:297">
      <c r="A140">
        <v>124</v>
      </c>
      <c r="B140">
        <v>1759249682.1</v>
      </c>
      <c r="C140">
        <v>2866.5</v>
      </c>
      <c r="D140" t="s">
        <v>692</v>
      </c>
      <c r="E140" t="s">
        <v>693</v>
      </c>
      <c r="F140">
        <v>5</v>
      </c>
      <c r="G140" t="s">
        <v>639</v>
      </c>
      <c r="H140" t="s">
        <v>436</v>
      </c>
      <c r="I140">
        <v>1759249674.6</v>
      </c>
      <c r="J140">
        <f>(K140)/1000</f>
        <v>0</v>
      </c>
      <c r="K140">
        <f>IF(DP140, AN140, AH140)</f>
        <v>0</v>
      </c>
      <c r="L140">
        <f>IF(DP140, AI140, AG140)</f>
        <v>0</v>
      </c>
      <c r="M140">
        <f>DR140 - IF(AU140&gt;1, L140*DL140*100.0/(AW140), 0)</f>
        <v>0</v>
      </c>
      <c r="N140">
        <f>((T140-J140/2)*M140-L140)/(T140+J140/2)</f>
        <v>0</v>
      </c>
      <c r="O140">
        <f>N140*(DY140+DZ140)/1000.0</f>
        <v>0</v>
      </c>
      <c r="P140">
        <f>(DR140 - IF(AU140&gt;1, L140*DL140*100.0/(AW140), 0))*(DY140+DZ140)/1000.0</f>
        <v>0</v>
      </c>
      <c r="Q140">
        <f>2.0/((1/S140-1/R140)+SIGN(S140)*SQRT((1/S140-1/R140)*(1/S140-1/R140) + 4*DM140/((DM140+1)*(DM140+1))*(2*1/S140*1/R140-1/R140*1/R140)))</f>
        <v>0</v>
      </c>
      <c r="R140">
        <f>IF(LEFT(DN140,1)&lt;&gt;"0",IF(LEFT(DN140,1)="1",3.0,DO140),$D$5+$E$5*(EF140*DY140/($K$5*1000))+$F$5*(EF140*DY140/($K$5*1000))*MAX(MIN(DL140,$J$5),$I$5)*MAX(MIN(DL140,$J$5),$I$5)+$G$5*MAX(MIN(DL140,$J$5),$I$5)*(EF140*DY140/($K$5*1000))+$H$5*(EF140*DY140/($K$5*1000))*(EF140*DY140/($K$5*1000)))</f>
        <v>0</v>
      </c>
      <c r="S140">
        <f>J140*(1000-(1000*0.61365*exp(17.502*W140/(240.97+W140))/(DY140+DZ140)+DT140)/2)/(1000*0.61365*exp(17.502*W140/(240.97+W140))/(DY140+DZ140)-DT140)</f>
        <v>0</v>
      </c>
      <c r="T140">
        <f>1/((DM140+1)/(Q140/1.6)+1/(R140/1.37)) + DM140/((DM140+1)/(Q140/1.6) + DM140/(R140/1.37))</f>
        <v>0</v>
      </c>
      <c r="U140">
        <f>(DH140*DK140)</f>
        <v>0</v>
      </c>
      <c r="V140">
        <f>(EA140+(U140+2*0.95*5.67E-8*(((EA140+$B$7)+273)^4-(EA140+273)^4)-44100*J140)/(1.84*29.3*R140+8*0.95*5.67E-8*(EA140+273)^3))</f>
        <v>0</v>
      </c>
      <c r="W140">
        <f>($C$7*EB140+$D$7*EC140+$E$7*V140)</f>
        <v>0</v>
      </c>
      <c r="X140">
        <f>0.61365*exp(17.502*W140/(240.97+W140))</f>
        <v>0</v>
      </c>
      <c r="Y140">
        <f>(Z140/AA140*100)</f>
        <v>0</v>
      </c>
      <c r="Z140">
        <f>DT140*(DY140+DZ140)/1000</f>
        <v>0</v>
      </c>
      <c r="AA140">
        <f>0.61365*exp(17.502*EA140/(240.97+EA140))</f>
        <v>0</v>
      </c>
      <c r="AB140">
        <f>(X140-DT140*(DY140+DZ140)/1000)</f>
        <v>0</v>
      </c>
      <c r="AC140">
        <f>(-J140*44100)</f>
        <v>0</v>
      </c>
      <c r="AD140">
        <f>2*29.3*R140*0.92*(EA140-W140)</f>
        <v>0</v>
      </c>
      <c r="AE140">
        <f>2*0.95*5.67E-8*(((EA140+$B$7)+273)^4-(W140+273)^4)</f>
        <v>0</v>
      </c>
      <c r="AF140">
        <f>U140+AE140+AC140+AD140</f>
        <v>0</v>
      </c>
      <c r="AG140">
        <f>DX140*AU140*(DS140-DR140*(1000-AU140*DU140)/(1000-AU140*DT140))/(100*DL140)</f>
        <v>0</v>
      </c>
      <c r="AH140">
        <f>1000*DX140*AU140*(DT140-DU140)/(100*DL140*(1000-AU140*DT140))</f>
        <v>0</v>
      </c>
      <c r="AI140">
        <f>(AJ140 - AK140 - DY140*1E3/(8.314*(EA140+273.15)) * AM140/DX140 * AL140) * DX140/(100*DL140) * (1000 - DU140)/1000</f>
        <v>0</v>
      </c>
      <c r="AJ140">
        <v>449.3862290441485</v>
      </c>
      <c r="AK140">
        <v>424.2224363636362</v>
      </c>
      <c r="AL140">
        <v>1.92054426022839</v>
      </c>
      <c r="AM140">
        <v>65.4967932541347</v>
      </c>
      <c r="AN140">
        <f>(AP140 - AO140 + DY140*1E3/(8.314*(EA140+273.15)) * AR140/DX140 * AQ140) * DX140/(100*DL140) * 1000/(1000 - AP140)</f>
        <v>0</v>
      </c>
      <c r="AO140">
        <v>18.1326437490848</v>
      </c>
      <c r="AP140">
        <v>22.9614703030303</v>
      </c>
      <c r="AQ140">
        <v>7.59496104692757E-05</v>
      </c>
      <c r="AR140">
        <v>120.790661753282</v>
      </c>
      <c r="AS140">
        <v>2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MAX(0,($B$13+$C$13*EF140)/(1+$D$13*EF140)*DY140/(EA140+273)*$E$13)</f>
        <v>0</v>
      </c>
      <c r="AX140" t="s">
        <v>437</v>
      </c>
      <c r="AY140" t="s">
        <v>437</v>
      </c>
      <c r="AZ140">
        <v>0</v>
      </c>
      <c r="BA140">
        <v>0</v>
      </c>
      <c r="BB140">
        <f>1-AZ140/BA140</f>
        <v>0</v>
      </c>
      <c r="BC140">
        <v>0</v>
      </c>
      <c r="BD140" t="s">
        <v>437</v>
      </c>
      <c r="BE140" t="s">
        <v>437</v>
      </c>
      <c r="BF140">
        <v>0</v>
      </c>
      <c r="BG140">
        <v>0</v>
      </c>
      <c r="BH140">
        <f>1-BF140/BG140</f>
        <v>0</v>
      </c>
      <c r="BI140">
        <v>0.5</v>
      </c>
      <c r="BJ140">
        <f>DI140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437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DH140">
        <f>$B$11*EG140+$C$11*EH140+$F$11*ES140*(1-EV140)</f>
        <v>0</v>
      </c>
      <c r="DI140">
        <f>DH140*DJ140</f>
        <v>0</v>
      </c>
      <c r="DJ140">
        <f>($B$11*$D$9+$C$11*$D$9+$F$11*((FF140+EX140)/MAX(FF140+EX140+FG140, 0.1)*$I$9+FG140/MAX(FF140+EX140+FG140, 0.1)*$J$9))/($B$11+$C$11+$F$11)</f>
        <v>0</v>
      </c>
      <c r="DK140">
        <f>($B$11*$K$9+$C$11*$K$9+$F$11*((FF140+EX140)/MAX(FF140+EX140+FG140, 0.1)*$P$9+FG140/MAX(FF140+EX140+FG140, 0.1)*$Q$9))/($B$11+$C$11+$F$11)</f>
        <v>0</v>
      </c>
      <c r="DL140">
        <v>4.38</v>
      </c>
      <c r="DM140">
        <v>0.5</v>
      </c>
      <c r="DN140" t="s">
        <v>438</v>
      </c>
      <c r="DO140">
        <v>2</v>
      </c>
      <c r="DP140" t="b">
        <v>1</v>
      </c>
      <c r="DQ140">
        <v>1759249674.6</v>
      </c>
      <c r="DR140">
        <v>405.6627037037037</v>
      </c>
      <c r="DS140">
        <v>430.705</v>
      </c>
      <c r="DT140">
        <v>22.94992222222222</v>
      </c>
      <c r="DU140">
        <v>18.12562222222222</v>
      </c>
      <c r="DV140">
        <v>405.3222592592593</v>
      </c>
      <c r="DW140">
        <v>22.72949999999999</v>
      </c>
      <c r="DX140">
        <v>499.9791481481482</v>
      </c>
      <c r="DY140">
        <v>90.91928148148151</v>
      </c>
      <c r="DZ140">
        <v>0.0510239</v>
      </c>
      <c r="EA140">
        <v>29.68901481481482</v>
      </c>
      <c r="EB140">
        <v>29.98991481481482</v>
      </c>
      <c r="EC140">
        <v>999.9000000000001</v>
      </c>
      <c r="ED140">
        <v>0</v>
      </c>
      <c r="EE140">
        <v>0</v>
      </c>
      <c r="EF140">
        <v>10002.34259259259</v>
      </c>
      <c r="EG140">
        <v>0</v>
      </c>
      <c r="EH140">
        <v>11.6950037037037</v>
      </c>
      <c r="EI140">
        <v>-25.04230370370371</v>
      </c>
      <c r="EJ140">
        <v>415.1914444444445</v>
      </c>
      <c r="EK140">
        <v>438.6560740740741</v>
      </c>
      <c r="EL140">
        <v>4.824275555555555</v>
      </c>
      <c r="EM140">
        <v>430.705</v>
      </c>
      <c r="EN140">
        <v>18.12562222222222</v>
      </c>
      <c r="EO140">
        <v>2.086589259259259</v>
      </c>
      <c r="EP140">
        <v>1.64797</v>
      </c>
      <c r="EQ140">
        <v>18.11718148148148</v>
      </c>
      <c r="ER140">
        <v>14.41482222222222</v>
      </c>
      <c r="ES140">
        <v>2000.002592592593</v>
      </c>
      <c r="ET140">
        <v>0.9799946666666669</v>
      </c>
      <c r="EU140">
        <v>0.02000543333333333</v>
      </c>
      <c r="EV140">
        <v>0</v>
      </c>
      <c r="EW140">
        <v>838.0324074074075</v>
      </c>
      <c r="EX140">
        <v>5.000560000000001</v>
      </c>
      <c r="EY140">
        <v>16993.42592592593</v>
      </c>
      <c r="EZ140">
        <v>17294.86666666667</v>
      </c>
      <c r="FA140">
        <v>41.31199999999999</v>
      </c>
      <c r="FB140">
        <v>41.43699999999999</v>
      </c>
      <c r="FC140">
        <v>41</v>
      </c>
      <c r="FD140">
        <v>40.63877777777777</v>
      </c>
      <c r="FE140">
        <v>42.06199999999999</v>
      </c>
      <c r="FF140">
        <v>1955.092592592592</v>
      </c>
      <c r="FG140">
        <v>39.91</v>
      </c>
      <c r="FH140">
        <v>0</v>
      </c>
      <c r="FI140">
        <v>1759249696</v>
      </c>
      <c r="FJ140">
        <v>0</v>
      </c>
      <c r="FK140">
        <v>837.9896923076923</v>
      </c>
      <c r="FL140">
        <v>3.58974358238354</v>
      </c>
      <c r="FM140">
        <v>60.54017081484514</v>
      </c>
      <c r="FN140">
        <v>16993.44615384615</v>
      </c>
      <c r="FO140">
        <v>15</v>
      </c>
      <c r="FP140">
        <v>0</v>
      </c>
      <c r="FQ140" t="s">
        <v>439</v>
      </c>
      <c r="FR140">
        <v>1747148579.5</v>
      </c>
      <c r="FS140">
        <v>1747148584.5</v>
      </c>
      <c r="FT140">
        <v>0</v>
      </c>
      <c r="FU140">
        <v>0.162</v>
      </c>
      <c r="FV140">
        <v>-0.001</v>
      </c>
      <c r="FW140">
        <v>0.139</v>
      </c>
      <c r="FX140">
        <v>0.058</v>
      </c>
      <c r="FY140">
        <v>420</v>
      </c>
      <c r="FZ140">
        <v>16</v>
      </c>
      <c r="GA140">
        <v>0.19</v>
      </c>
      <c r="GB140">
        <v>0.02</v>
      </c>
      <c r="GC140">
        <v>-22.490105</v>
      </c>
      <c r="GD140">
        <v>-56.91077673545965</v>
      </c>
      <c r="GE140">
        <v>5.939698923849171</v>
      </c>
      <c r="GF140">
        <v>0</v>
      </c>
      <c r="GG140">
        <v>837.7157941176472</v>
      </c>
      <c r="GH140">
        <v>4.766951870669534</v>
      </c>
      <c r="GI140">
        <v>0.510900461089898</v>
      </c>
      <c r="GJ140">
        <v>0</v>
      </c>
      <c r="GK140">
        <v>4.81819525</v>
      </c>
      <c r="GL140">
        <v>0.1094648780487777</v>
      </c>
      <c r="GM140">
        <v>0.01263176848020499</v>
      </c>
      <c r="GN140">
        <v>0</v>
      </c>
      <c r="GO140">
        <v>0</v>
      </c>
      <c r="GP140">
        <v>3</v>
      </c>
      <c r="GQ140" t="s">
        <v>490</v>
      </c>
      <c r="GR140">
        <v>3.12846</v>
      </c>
      <c r="GS140">
        <v>2.72893</v>
      </c>
      <c r="GT140">
        <v>0.08551690000000001</v>
      </c>
      <c r="GU140">
        <v>0.09145780000000001</v>
      </c>
      <c r="GV140">
        <v>0.104314</v>
      </c>
      <c r="GW140">
        <v>0.0890127</v>
      </c>
      <c r="GX140">
        <v>27443</v>
      </c>
      <c r="GY140">
        <v>26457.2</v>
      </c>
      <c r="GZ140">
        <v>30549.3</v>
      </c>
      <c r="HA140">
        <v>29373.4</v>
      </c>
      <c r="HB140">
        <v>37755.5</v>
      </c>
      <c r="HC140">
        <v>35203.5</v>
      </c>
      <c r="HD140">
        <v>46727.3</v>
      </c>
      <c r="HE140">
        <v>43639.7</v>
      </c>
      <c r="HF140">
        <v>1.83075</v>
      </c>
      <c r="HG140">
        <v>1.83633</v>
      </c>
      <c r="HH140">
        <v>0.125807</v>
      </c>
      <c r="HI140">
        <v>0</v>
      </c>
      <c r="HJ140">
        <v>27.9333</v>
      </c>
      <c r="HK140">
        <v>999.9</v>
      </c>
      <c r="HL140">
        <v>50</v>
      </c>
      <c r="HM140">
        <v>31</v>
      </c>
      <c r="HN140">
        <v>24.8091</v>
      </c>
      <c r="HO140">
        <v>62.773</v>
      </c>
      <c r="HP140">
        <v>17.5801</v>
      </c>
      <c r="HQ140">
        <v>1</v>
      </c>
      <c r="HR140">
        <v>0.117154</v>
      </c>
      <c r="HS140">
        <v>-0.549619</v>
      </c>
      <c r="HT140">
        <v>20.2006</v>
      </c>
      <c r="HU140">
        <v>5.22837</v>
      </c>
      <c r="HV140">
        <v>11.974</v>
      </c>
      <c r="HW140">
        <v>4.97015</v>
      </c>
      <c r="HX140">
        <v>3.28953</v>
      </c>
      <c r="HY140">
        <v>9999</v>
      </c>
      <c r="HZ140">
        <v>9999</v>
      </c>
      <c r="IA140">
        <v>9999</v>
      </c>
      <c r="IB140">
        <v>18.2</v>
      </c>
      <c r="IC140">
        <v>4.97289</v>
      </c>
      <c r="ID140">
        <v>1.87717</v>
      </c>
      <c r="IE140">
        <v>1.87529</v>
      </c>
      <c r="IF140">
        <v>1.87805</v>
      </c>
      <c r="IG140">
        <v>1.87483</v>
      </c>
      <c r="IH140">
        <v>1.87837</v>
      </c>
      <c r="II140">
        <v>1.87546</v>
      </c>
      <c r="IJ140">
        <v>1.87668</v>
      </c>
      <c r="IK140">
        <v>0</v>
      </c>
      <c r="IL140">
        <v>0</v>
      </c>
      <c r="IM140">
        <v>0</v>
      </c>
      <c r="IN140">
        <v>0</v>
      </c>
      <c r="IO140" t="s">
        <v>441</v>
      </c>
      <c r="IP140" t="s">
        <v>442</v>
      </c>
      <c r="IQ140" t="s">
        <v>443</v>
      </c>
      <c r="IR140" t="s">
        <v>443</v>
      </c>
      <c r="IS140" t="s">
        <v>443</v>
      </c>
      <c r="IT140" t="s">
        <v>443</v>
      </c>
      <c r="IU140">
        <v>0</v>
      </c>
      <c r="IV140">
        <v>100</v>
      </c>
      <c r="IW140">
        <v>100</v>
      </c>
      <c r="IX140">
        <v>0.35</v>
      </c>
      <c r="IY140">
        <v>0.2207</v>
      </c>
      <c r="IZ140">
        <v>-0.1222274518627452</v>
      </c>
      <c r="JA140">
        <v>0.001328938755811441</v>
      </c>
      <c r="JB140">
        <v>-5.633165956792918E-07</v>
      </c>
      <c r="JC140">
        <v>2.510553891376428E-10</v>
      </c>
      <c r="JD140">
        <v>-0.04678033270444259</v>
      </c>
      <c r="JE140">
        <v>-0.0009625096320519332</v>
      </c>
      <c r="JF140">
        <v>0.0006953178313022573</v>
      </c>
      <c r="JG140">
        <v>-5.973937232829655E-06</v>
      </c>
      <c r="JH140">
        <v>1</v>
      </c>
      <c r="JI140">
        <v>2112</v>
      </c>
      <c r="JJ140">
        <v>1</v>
      </c>
      <c r="JK140">
        <v>26</v>
      </c>
      <c r="JL140">
        <v>201685</v>
      </c>
      <c r="JM140">
        <v>201685</v>
      </c>
      <c r="JN140">
        <v>1.18774</v>
      </c>
      <c r="JO140">
        <v>2.56592</v>
      </c>
      <c r="JP140">
        <v>1.39893</v>
      </c>
      <c r="JQ140">
        <v>2.323</v>
      </c>
      <c r="JR140">
        <v>1.44897</v>
      </c>
      <c r="JS140">
        <v>2.41333</v>
      </c>
      <c r="JT140">
        <v>36.5287</v>
      </c>
      <c r="JU140">
        <v>23.9824</v>
      </c>
      <c r="JV140">
        <v>18</v>
      </c>
      <c r="JW140">
        <v>479.513</v>
      </c>
      <c r="JX140">
        <v>452.755</v>
      </c>
      <c r="JY140">
        <v>28.3827</v>
      </c>
      <c r="JZ140">
        <v>28.7014</v>
      </c>
      <c r="KA140">
        <v>30.0002</v>
      </c>
      <c r="KB140">
        <v>28.3812</v>
      </c>
      <c r="KC140">
        <v>28.4448</v>
      </c>
      <c r="KD140">
        <v>23.8219</v>
      </c>
      <c r="KE140">
        <v>31.9528</v>
      </c>
      <c r="KF140">
        <v>22.042</v>
      </c>
      <c r="KG140">
        <v>28.3803</v>
      </c>
      <c r="KH140">
        <v>473.431</v>
      </c>
      <c r="KI140">
        <v>18.1866</v>
      </c>
      <c r="KJ140">
        <v>100.986</v>
      </c>
      <c r="KK140">
        <v>100.386</v>
      </c>
    </row>
    <row r="141" spans="1:297">
      <c r="A141">
        <v>125</v>
      </c>
      <c r="B141">
        <v>1759249687.1</v>
      </c>
      <c r="C141">
        <v>2871.5</v>
      </c>
      <c r="D141" t="s">
        <v>694</v>
      </c>
      <c r="E141" t="s">
        <v>695</v>
      </c>
      <c r="F141">
        <v>5</v>
      </c>
      <c r="G141" t="s">
        <v>639</v>
      </c>
      <c r="H141" t="s">
        <v>436</v>
      </c>
      <c r="I141">
        <v>1759249679.314285</v>
      </c>
      <c r="J141">
        <f>(K141)/1000</f>
        <v>0</v>
      </c>
      <c r="K141">
        <f>IF(DP141, AN141, AH141)</f>
        <v>0</v>
      </c>
      <c r="L141">
        <f>IF(DP141, AI141, AG141)</f>
        <v>0</v>
      </c>
      <c r="M141">
        <f>DR141 - IF(AU141&gt;1, L141*DL141*100.0/(AW141), 0)</f>
        <v>0</v>
      </c>
      <c r="N141">
        <f>((T141-J141/2)*M141-L141)/(T141+J141/2)</f>
        <v>0</v>
      </c>
      <c r="O141">
        <f>N141*(DY141+DZ141)/1000.0</f>
        <v>0</v>
      </c>
      <c r="P141">
        <f>(DR141 - IF(AU141&gt;1, L141*DL141*100.0/(AW141), 0))*(DY141+DZ141)/1000.0</f>
        <v>0</v>
      </c>
      <c r="Q141">
        <f>2.0/((1/S141-1/R141)+SIGN(S141)*SQRT((1/S141-1/R141)*(1/S141-1/R141) + 4*DM141/((DM141+1)*(DM141+1))*(2*1/S141*1/R141-1/R141*1/R141)))</f>
        <v>0</v>
      </c>
      <c r="R141">
        <f>IF(LEFT(DN141,1)&lt;&gt;"0",IF(LEFT(DN141,1)="1",3.0,DO141),$D$5+$E$5*(EF141*DY141/($K$5*1000))+$F$5*(EF141*DY141/($K$5*1000))*MAX(MIN(DL141,$J$5),$I$5)*MAX(MIN(DL141,$J$5),$I$5)+$G$5*MAX(MIN(DL141,$J$5),$I$5)*(EF141*DY141/($K$5*1000))+$H$5*(EF141*DY141/($K$5*1000))*(EF141*DY141/($K$5*1000)))</f>
        <v>0</v>
      </c>
      <c r="S141">
        <f>J141*(1000-(1000*0.61365*exp(17.502*W141/(240.97+W141))/(DY141+DZ141)+DT141)/2)/(1000*0.61365*exp(17.502*W141/(240.97+W141))/(DY141+DZ141)-DT141)</f>
        <v>0</v>
      </c>
      <c r="T141">
        <f>1/((DM141+1)/(Q141/1.6)+1/(R141/1.37)) + DM141/((DM141+1)/(Q141/1.6) + DM141/(R141/1.37))</f>
        <v>0</v>
      </c>
      <c r="U141">
        <f>(DH141*DK141)</f>
        <v>0</v>
      </c>
      <c r="V141">
        <f>(EA141+(U141+2*0.95*5.67E-8*(((EA141+$B$7)+273)^4-(EA141+273)^4)-44100*J141)/(1.84*29.3*R141+8*0.95*5.67E-8*(EA141+273)^3))</f>
        <v>0</v>
      </c>
      <c r="W141">
        <f>($C$7*EB141+$D$7*EC141+$E$7*V141)</f>
        <v>0</v>
      </c>
      <c r="X141">
        <f>0.61365*exp(17.502*W141/(240.97+W141))</f>
        <v>0</v>
      </c>
      <c r="Y141">
        <f>(Z141/AA141*100)</f>
        <v>0</v>
      </c>
      <c r="Z141">
        <f>DT141*(DY141+DZ141)/1000</f>
        <v>0</v>
      </c>
      <c r="AA141">
        <f>0.61365*exp(17.502*EA141/(240.97+EA141))</f>
        <v>0</v>
      </c>
      <c r="AB141">
        <f>(X141-DT141*(DY141+DZ141)/1000)</f>
        <v>0</v>
      </c>
      <c r="AC141">
        <f>(-J141*44100)</f>
        <v>0</v>
      </c>
      <c r="AD141">
        <f>2*29.3*R141*0.92*(EA141-W141)</f>
        <v>0</v>
      </c>
      <c r="AE141">
        <f>2*0.95*5.67E-8*(((EA141+$B$7)+273)^4-(W141+273)^4)</f>
        <v>0</v>
      </c>
      <c r="AF141">
        <f>U141+AE141+AC141+AD141</f>
        <v>0</v>
      </c>
      <c r="AG141">
        <f>DX141*AU141*(DS141-DR141*(1000-AU141*DU141)/(1000-AU141*DT141))/(100*DL141)</f>
        <v>0</v>
      </c>
      <c r="AH141">
        <f>1000*DX141*AU141*(DT141-DU141)/(100*DL141*(1000-AU141*DT141))</f>
        <v>0</v>
      </c>
      <c r="AI141">
        <f>(AJ141 - AK141 - DY141*1E3/(8.314*(EA141+273.15)) * AM141/DX141 * AL141) * DX141/(100*DL141) * (1000 - DU141)/1000</f>
        <v>0</v>
      </c>
      <c r="AJ141">
        <v>465.9766972204847</v>
      </c>
      <c r="AK141">
        <v>437.0278060606059</v>
      </c>
      <c r="AL141">
        <v>2.628327679422317</v>
      </c>
      <c r="AM141">
        <v>65.4967932541347</v>
      </c>
      <c r="AN141">
        <f>(AP141 - AO141 + DY141*1E3/(8.314*(EA141+273.15)) * AR141/DX141 * AQ141) * DX141/(100*DL141) * 1000/(1000 - AP141)</f>
        <v>0</v>
      </c>
      <c r="AO141">
        <v>18.1895919336927</v>
      </c>
      <c r="AP141">
        <v>22.99248727272727</v>
      </c>
      <c r="AQ141">
        <v>0.006940901444512215</v>
      </c>
      <c r="AR141">
        <v>120.790661753282</v>
      </c>
      <c r="AS141">
        <v>2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MAX(0,($B$13+$C$13*EF141)/(1+$D$13*EF141)*DY141/(EA141+273)*$E$13)</f>
        <v>0</v>
      </c>
      <c r="AX141" t="s">
        <v>437</v>
      </c>
      <c r="AY141" t="s">
        <v>437</v>
      </c>
      <c r="AZ141">
        <v>0</v>
      </c>
      <c r="BA141">
        <v>0</v>
      </c>
      <c r="BB141">
        <f>1-AZ141/BA141</f>
        <v>0</v>
      </c>
      <c r="BC141">
        <v>0</v>
      </c>
      <c r="BD141" t="s">
        <v>437</v>
      </c>
      <c r="BE141" t="s">
        <v>437</v>
      </c>
      <c r="BF141">
        <v>0</v>
      </c>
      <c r="BG141">
        <v>0</v>
      </c>
      <c r="BH141">
        <f>1-BF141/BG141</f>
        <v>0</v>
      </c>
      <c r="BI141">
        <v>0.5</v>
      </c>
      <c r="BJ141">
        <f>DI141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437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DH141">
        <f>$B$11*EG141+$C$11*EH141+$F$11*ES141*(1-EV141)</f>
        <v>0</v>
      </c>
      <c r="DI141">
        <f>DH141*DJ141</f>
        <v>0</v>
      </c>
      <c r="DJ141">
        <f>($B$11*$D$9+$C$11*$D$9+$F$11*((FF141+EX141)/MAX(FF141+EX141+FG141, 0.1)*$I$9+FG141/MAX(FF141+EX141+FG141, 0.1)*$J$9))/($B$11+$C$11+$F$11)</f>
        <v>0</v>
      </c>
      <c r="DK141">
        <f>($B$11*$K$9+$C$11*$K$9+$F$11*((FF141+EX141)/MAX(FF141+EX141+FG141, 0.1)*$P$9+FG141/MAX(FF141+EX141+FG141, 0.1)*$Q$9))/($B$11+$C$11+$F$11)</f>
        <v>0</v>
      </c>
      <c r="DL141">
        <v>4.38</v>
      </c>
      <c r="DM141">
        <v>0.5</v>
      </c>
      <c r="DN141" t="s">
        <v>438</v>
      </c>
      <c r="DO141">
        <v>2</v>
      </c>
      <c r="DP141" t="b">
        <v>1</v>
      </c>
      <c r="DQ141">
        <v>1759249679.314285</v>
      </c>
      <c r="DR141">
        <v>411.7338214285714</v>
      </c>
      <c r="DS141">
        <v>442.9041785714285</v>
      </c>
      <c r="DT141">
        <v>22.96127857142858</v>
      </c>
      <c r="DU141">
        <v>18.1459</v>
      </c>
      <c r="DV141">
        <v>411.3872500000001</v>
      </c>
      <c r="DW141">
        <v>22.740625</v>
      </c>
      <c r="DX141">
        <v>500.0296071428571</v>
      </c>
      <c r="DY141">
        <v>90.9190642857143</v>
      </c>
      <c r="DZ141">
        <v>0.05102041071428572</v>
      </c>
      <c r="EA141">
        <v>29.69612142857142</v>
      </c>
      <c r="EB141">
        <v>29.99133928571429</v>
      </c>
      <c r="EC141">
        <v>999.9000000000002</v>
      </c>
      <c r="ED141">
        <v>0</v>
      </c>
      <c r="EE141">
        <v>0</v>
      </c>
      <c r="EF141">
        <v>10004.61785714286</v>
      </c>
      <c r="EG141">
        <v>0</v>
      </c>
      <c r="EH141">
        <v>11.70253571428571</v>
      </c>
      <c r="EI141">
        <v>-31.17037857142857</v>
      </c>
      <c r="EJ141">
        <v>421.4100714285715</v>
      </c>
      <c r="EK141">
        <v>451.0900714285714</v>
      </c>
      <c r="EL141">
        <v>4.815368571428571</v>
      </c>
      <c r="EM141">
        <v>442.9041785714285</v>
      </c>
      <c r="EN141">
        <v>18.1459</v>
      </c>
      <c r="EO141">
        <v>2.087616785714286</v>
      </c>
      <c r="EP141">
        <v>1.649808571428572</v>
      </c>
      <c r="EQ141">
        <v>18.12501071428571</v>
      </c>
      <c r="ER141">
        <v>14.43205</v>
      </c>
      <c r="ES141">
        <v>1999.997142857143</v>
      </c>
      <c r="ET141">
        <v>0.9799946428571431</v>
      </c>
      <c r="EU141">
        <v>0.02000545714285715</v>
      </c>
      <c r="EV141">
        <v>0</v>
      </c>
      <c r="EW141">
        <v>838.4544999999999</v>
      </c>
      <c r="EX141">
        <v>5.000560000000001</v>
      </c>
      <c r="EY141">
        <v>17001.39642857143</v>
      </c>
      <c r="EZ141">
        <v>17294.825</v>
      </c>
      <c r="FA141">
        <v>41.31199999999999</v>
      </c>
      <c r="FB141">
        <v>41.43699999999999</v>
      </c>
      <c r="FC141">
        <v>41</v>
      </c>
      <c r="FD141">
        <v>40.63828571428571</v>
      </c>
      <c r="FE141">
        <v>42.06199999999999</v>
      </c>
      <c r="FF141">
        <v>1955.087142857143</v>
      </c>
      <c r="FG141">
        <v>39.91</v>
      </c>
      <c r="FH141">
        <v>0</v>
      </c>
      <c r="FI141">
        <v>1759249700.8</v>
      </c>
      <c r="FJ141">
        <v>0</v>
      </c>
      <c r="FK141">
        <v>838.4171538461537</v>
      </c>
      <c r="FL141">
        <v>5.615999992863897</v>
      </c>
      <c r="FM141">
        <v>121.4905983317266</v>
      </c>
      <c r="FN141">
        <v>17001.60769230769</v>
      </c>
      <c r="FO141">
        <v>15</v>
      </c>
      <c r="FP141">
        <v>0</v>
      </c>
      <c r="FQ141" t="s">
        <v>439</v>
      </c>
      <c r="FR141">
        <v>1747148579.5</v>
      </c>
      <c r="FS141">
        <v>1747148584.5</v>
      </c>
      <c r="FT141">
        <v>0</v>
      </c>
      <c r="FU141">
        <v>0.162</v>
      </c>
      <c r="FV141">
        <v>-0.001</v>
      </c>
      <c r="FW141">
        <v>0.139</v>
      </c>
      <c r="FX141">
        <v>0.058</v>
      </c>
      <c r="FY141">
        <v>420</v>
      </c>
      <c r="FZ141">
        <v>16</v>
      </c>
      <c r="GA141">
        <v>0.19</v>
      </c>
      <c r="GB141">
        <v>0.02</v>
      </c>
      <c r="GC141">
        <v>-27.68708780487805</v>
      </c>
      <c r="GD141">
        <v>-77.89202926829269</v>
      </c>
      <c r="GE141">
        <v>7.766057304713582</v>
      </c>
      <c r="GF141">
        <v>0</v>
      </c>
      <c r="GG141">
        <v>838.2329999999999</v>
      </c>
      <c r="GH141">
        <v>5.117799843142874</v>
      </c>
      <c r="GI141">
        <v>0.5864636792324068</v>
      </c>
      <c r="GJ141">
        <v>0</v>
      </c>
      <c r="GK141">
        <v>4.816232195121951</v>
      </c>
      <c r="GL141">
        <v>-0.08289930313588265</v>
      </c>
      <c r="GM141">
        <v>0.01496528446384761</v>
      </c>
      <c r="GN141">
        <v>1</v>
      </c>
      <c r="GO141">
        <v>1</v>
      </c>
      <c r="GP141">
        <v>3</v>
      </c>
      <c r="GQ141" t="s">
        <v>463</v>
      </c>
      <c r="GR141">
        <v>3.12833</v>
      </c>
      <c r="GS141">
        <v>2.72927</v>
      </c>
      <c r="GT141">
        <v>0.0874916</v>
      </c>
      <c r="GU141">
        <v>0.0939368</v>
      </c>
      <c r="GV141">
        <v>0.10441</v>
      </c>
      <c r="GW141">
        <v>0.0890986</v>
      </c>
      <c r="GX141">
        <v>27383.6</v>
      </c>
      <c r="GY141">
        <v>26384.8</v>
      </c>
      <c r="GZ141">
        <v>30549.2</v>
      </c>
      <c r="HA141">
        <v>29373.3</v>
      </c>
      <c r="HB141">
        <v>37751.4</v>
      </c>
      <c r="HC141">
        <v>35200.4</v>
      </c>
      <c r="HD141">
        <v>46727.1</v>
      </c>
      <c r="HE141">
        <v>43639.8</v>
      </c>
      <c r="HF141">
        <v>1.83088</v>
      </c>
      <c r="HG141">
        <v>1.83635</v>
      </c>
      <c r="HH141">
        <v>0.126313</v>
      </c>
      <c r="HI141">
        <v>0</v>
      </c>
      <c r="HJ141">
        <v>27.935</v>
      </c>
      <c r="HK141">
        <v>999.9</v>
      </c>
      <c r="HL141">
        <v>50</v>
      </c>
      <c r="HM141">
        <v>31</v>
      </c>
      <c r="HN141">
        <v>24.8085</v>
      </c>
      <c r="HO141">
        <v>62.993</v>
      </c>
      <c r="HP141">
        <v>17.6603</v>
      </c>
      <c r="HQ141">
        <v>1</v>
      </c>
      <c r="HR141">
        <v>0.117292</v>
      </c>
      <c r="HS141">
        <v>-0.57024</v>
      </c>
      <c r="HT141">
        <v>20.2005</v>
      </c>
      <c r="HU141">
        <v>5.22852</v>
      </c>
      <c r="HV141">
        <v>11.974</v>
      </c>
      <c r="HW141">
        <v>4.97035</v>
      </c>
      <c r="HX141">
        <v>3.28963</v>
      </c>
      <c r="HY141">
        <v>9999</v>
      </c>
      <c r="HZ141">
        <v>9999</v>
      </c>
      <c r="IA141">
        <v>9999</v>
      </c>
      <c r="IB141">
        <v>18.2</v>
      </c>
      <c r="IC141">
        <v>4.97287</v>
      </c>
      <c r="ID141">
        <v>1.87716</v>
      </c>
      <c r="IE141">
        <v>1.87524</v>
      </c>
      <c r="IF141">
        <v>1.87805</v>
      </c>
      <c r="IG141">
        <v>1.87481</v>
      </c>
      <c r="IH141">
        <v>1.87836</v>
      </c>
      <c r="II141">
        <v>1.87546</v>
      </c>
      <c r="IJ141">
        <v>1.87667</v>
      </c>
      <c r="IK141">
        <v>0</v>
      </c>
      <c r="IL141">
        <v>0</v>
      </c>
      <c r="IM141">
        <v>0</v>
      </c>
      <c r="IN141">
        <v>0</v>
      </c>
      <c r="IO141" t="s">
        <v>441</v>
      </c>
      <c r="IP141" t="s">
        <v>442</v>
      </c>
      <c r="IQ141" t="s">
        <v>443</v>
      </c>
      <c r="IR141" t="s">
        <v>443</v>
      </c>
      <c r="IS141" t="s">
        <v>443</v>
      </c>
      <c r="IT141" t="s">
        <v>443</v>
      </c>
      <c r="IU141">
        <v>0</v>
      </c>
      <c r="IV141">
        <v>100</v>
      </c>
      <c r="IW141">
        <v>100</v>
      </c>
      <c r="IX141">
        <v>0.363</v>
      </c>
      <c r="IY141">
        <v>0.2213</v>
      </c>
      <c r="IZ141">
        <v>-0.1222274518627452</v>
      </c>
      <c r="JA141">
        <v>0.001328938755811441</v>
      </c>
      <c r="JB141">
        <v>-5.633165956792918E-07</v>
      </c>
      <c r="JC141">
        <v>2.510553891376428E-10</v>
      </c>
      <c r="JD141">
        <v>-0.04678033270444259</v>
      </c>
      <c r="JE141">
        <v>-0.0009625096320519332</v>
      </c>
      <c r="JF141">
        <v>0.0006953178313022573</v>
      </c>
      <c r="JG141">
        <v>-5.973937232829655E-06</v>
      </c>
      <c r="JH141">
        <v>1</v>
      </c>
      <c r="JI141">
        <v>2112</v>
      </c>
      <c r="JJ141">
        <v>1</v>
      </c>
      <c r="JK141">
        <v>26</v>
      </c>
      <c r="JL141">
        <v>201685.1</v>
      </c>
      <c r="JM141">
        <v>201685</v>
      </c>
      <c r="JN141">
        <v>1.2207</v>
      </c>
      <c r="JO141">
        <v>2.55371</v>
      </c>
      <c r="JP141">
        <v>1.39893</v>
      </c>
      <c r="JQ141">
        <v>2.323</v>
      </c>
      <c r="JR141">
        <v>1.44897</v>
      </c>
      <c r="JS141">
        <v>2.48291</v>
      </c>
      <c r="JT141">
        <v>36.5287</v>
      </c>
      <c r="JU141">
        <v>23.9912</v>
      </c>
      <c r="JV141">
        <v>18</v>
      </c>
      <c r="JW141">
        <v>479.586</v>
      </c>
      <c r="JX141">
        <v>452.776</v>
      </c>
      <c r="JY141">
        <v>28.3876</v>
      </c>
      <c r="JZ141">
        <v>28.7026</v>
      </c>
      <c r="KA141">
        <v>30.0002</v>
      </c>
      <c r="KB141">
        <v>28.3819</v>
      </c>
      <c r="KC141">
        <v>28.4454</v>
      </c>
      <c r="KD141">
        <v>24.4666</v>
      </c>
      <c r="KE141">
        <v>31.9528</v>
      </c>
      <c r="KF141">
        <v>22.042</v>
      </c>
      <c r="KG141">
        <v>28.39</v>
      </c>
      <c r="KH141">
        <v>493.47</v>
      </c>
      <c r="KI141">
        <v>18.1866</v>
      </c>
      <c r="KJ141">
        <v>100.986</v>
      </c>
      <c r="KK141">
        <v>100.386</v>
      </c>
    </row>
    <row r="142" spans="1:297">
      <c r="A142">
        <v>126</v>
      </c>
      <c r="B142">
        <v>1759249692.1</v>
      </c>
      <c r="C142">
        <v>2876.5</v>
      </c>
      <c r="D142" t="s">
        <v>696</v>
      </c>
      <c r="E142" t="s">
        <v>697</v>
      </c>
      <c r="F142">
        <v>5</v>
      </c>
      <c r="G142" t="s">
        <v>639</v>
      </c>
      <c r="H142" t="s">
        <v>436</v>
      </c>
      <c r="I142">
        <v>1759249684.6</v>
      </c>
      <c r="J142">
        <f>(K142)/1000</f>
        <v>0</v>
      </c>
      <c r="K142">
        <f>IF(DP142, AN142, AH142)</f>
        <v>0</v>
      </c>
      <c r="L142">
        <f>IF(DP142, AI142, AG142)</f>
        <v>0</v>
      </c>
      <c r="M142">
        <f>DR142 - IF(AU142&gt;1, L142*DL142*100.0/(AW142), 0)</f>
        <v>0</v>
      </c>
      <c r="N142">
        <f>((T142-J142/2)*M142-L142)/(T142+J142/2)</f>
        <v>0</v>
      </c>
      <c r="O142">
        <f>N142*(DY142+DZ142)/1000.0</f>
        <v>0</v>
      </c>
      <c r="P142">
        <f>(DR142 - IF(AU142&gt;1, L142*DL142*100.0/(AW142), 0))*(DY142+DZ142)/1000.0</f>
        <v>0</v>
      </c>
      <c r="Q142">
        <f>2.0/((1/S142-1/R142)+SIGN(S142)*SQRT((1/S142-1/R142)*(1/S142-1/R142) + 4*DM142/((DM142+1)*(DM142+1))*(2*1/S142*1/R142-1/R142*1/R142)))</f>
        <v>0</v>
      </c>
      <c r="R142">
        <f>IF(LEFT(DN142,1)&lt;&gt;"0",IF(LEFT(DN142,1)="1",3.0,DO142),$D$5+$E$5*(EF142*DY142/($K$5*1000))+$F$5*(EF142*DY142/($K$5*1000))*MAX(MIN(DL142,$J$5),$I$5)*MAX(MIN(DL142,$J$5),$I$5)+$G$5*MAX(MIN(DL142,$J$5),$I$5)*(EF142*DY142/($K$5*1000))+$H$5*(EF142*DY142/($K$5*1000))*(EF142*DY142/($K$5*1000)))</f>
        <v>0</v>
      </c>
      <c r="S142">
        <f>J142*(1000-(1000*0.61365*exp(17.502*W142/(240.97+W142))/(DY142+DZ142)+DT142)/2)/(1000*0.61365*exp(17.502*W142/(240.97+W142))/(DY142+DZ142)-DT142)</f>
        <v>0</v>
      </c>
      <c r="T142">
        <f>1/((DM142+1)/(Q142/1.6)+1/(R142/1.37)) + DM142/((DM142+1)/(Q142/1.6) + DM142/(R142/1.37))</f>
        <v>0</v>
      </c>
      <c r="U142">
        <f>(DH142*DK142)</f>
        <v>0</v>
      </c>
      <c r="V142">
        <f>(EA142+(U142+2*0.95*5.67E-8*(((EA142+$B$7)+273)^4-(EA142+273)^4)-44100*J142)/(1.84*29.3*R142+8*0.95*5.67E-8*(EA142+273)^3))</f>
        <v>0</v>
      </c>
      <c r="W142">
        <f>($C$7*EB142+$D$7*EC142+$E$7*V142)</f>
        <v>0</v>
      </c>
      <c r="X142">
        <f>0.61365*exp(17.502*W142/(240.97+W142))</f>
        <v>0</v>
      </c>
      <c r="Y142">
        <f>(Z142/AA142*100)</f>
        <v>0</v>
      </c>
      <c r="Z142">
        <f>DT142*(DY142+DZ142)/1000</f>
        <v>0</v>
      </c>
      <c r="AA142">
        <f>0.61365*exp(17.502*EA142/(240.97+EA142))</f>
        <v>0</v>
      </c>
      <c r="AB142">
        <f>(X142-DT142*(DY142+DZ142)/1000)</f>
        <v>0</v>
      </c>
      <c r="AC142">
        <f>(-J142*44100)</f>
        <v>0</v>
      </c>
      <c r="AD142">
        <f>2*29.3*R142*0.92*(EA142-W142)</f>
        <v>0</v>
      </c>
      <c r="AE142">
        <f>2*0.95*5.67E-8*(((EA142+$B$7)+273)^4-(W142+273)^4)</f>
        <v>0</v>
      </c>
      <c r="AF142">
        <f>U142+AE142+AC142+AD142</f>
        <v>0</v>
      </c>
      <c r="AG142">
        <f>DX142*AU142*(DS142-DR142*(1000-AU142*DU142)/(1000-AU142*DT142))/(100*DL142)</f>
        <v>0</v>
      </c>
      <c r="AH142">
        <f>1000*DX142*AU142*(DT142-DU142)/(100*DL142*(1000-AU142*DT142))</f>
        <v>0</v>
      </c>
      <c r="AI142">
        <f>(AJ142 - AK142 - DY142*1E3/(8.314*(EA142+273.15)) * AM142/DX142 * AL142) * DX142/(100*DL142) * (1000 - DU142)/1000</f>
        <v>0</v>
      </c>
      <c r="AJ142">
        <v>482.9687339072378</v>
      </c>
      <c r="AK142">
        <v>451.8873575757577</v>
      </c>
      <c r="AL142">
        <v>2.998651251755879</v>
      </c>
      <c r="AM142">
        <v>65.4967932541347</v>
      </c>
      <c r="AN142">
        <f>(AP142 - AO142 + DY142*1E3/(8.314*(EA142+273.15)) * AR142/DX142 * AQ142) * DX142/(100*DL142) * 1000/(1000 - AP142)</f>
        <v>0</v>
      </c>
      <c r="AO142">
        <v>18.192002053699</v>
      </c>
      <c r="AP142">
        <v>23.00344484848484</v>
      </c>
      <c r="AQ142">
        <v>0.0007091406047172368</v>
      </c>
      <c r="AR142">
        <v>120.790661753282</v>
      </c>
      <c r="AS142">
        <v>2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MAX(0,($B$13+$C$13*EF142)/(1+$D$13*EF142)*DY142/(EA142+273)*$E$13)</f>
        <v>0</v>
      </c>
      <c r="AX142" t="s">
        <v>437</v>
      </c>
      <c r="AY142" t="s">
        <v>437</v>
      </c>
      <c r="AZ142">
        <v>0</v>
      </c>
      <c r="BA142">
        <v>0</v>
      </c>
      <c r="BB142">
        <f>1-AZ142/BA142</f>
        <v>0</v>
      </c>
      <c r="BC142">
        <v>0</v>
      </c>
      <c r="BD142" t="s">
        <v>437</v>
      </c>
      <c r="BE142" t="s">
        <v>437</v>
      </c>
      <c r="BF142">
        <v>0</v>
      </c>
      <c r="BG142">
        <v>0</v>
      </c>
      <c r="BH142">
        <f>1-BF142/BG142</f>
        <v>0</v>
      </c>
      <c r="BI142">
        <v>0.5</v>
      </c>
      <c r="BJ142">
        <f>DI142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437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DH142">
        <f>$B$11*EG142+$C$11*EH142+$F$11*ES142*(1-EV142)</f>
        <v>0</v>
      </c>
      <c r="DI142">
        <f>DH142*DJ142</f>
        <v>0</v>
      </c>
      <c r="DJ142">
        <f>($B$11*$D$9+$C$11*$D$9+$F$11*((FF142+EX142)/MAX(FF142+EX142+FG142, 0.1)*$I$9+FG142/MAX(FF142+EX142+FG142, 0.1)*$J$9))/($B$11+$C$11+$F$11)</f>
        <v>0</v>
      </c>
      <c r="DK142">
        <f>($B$11*$K$9+$C$11*$K$9+$F$11*((FF142+EX142)/MAX(FF142+EX142+FG142, 0.1)*$P$9+FG142/MAX(FF142+EX142+FG142, 0.1)*$Q$9))/($B$11+$C$11+$F$11)</f>
        <v>0</v>
      </c>
      <c r="DL142">
        <v>4.38</v>
      </c>
      <c r="DM142">
        <v>0.5</v>
      </c>
      <c r="DN142" t="s">
        <v>438</v>
      </c>
      <c r="DO142">
        <v>2</v>
      </c>
      <c r="DP142" t="b">
        <v>1</v>
      </c>
      <c r="DQ142">
        <v>1759249684.6</v>
      </c>
      <c r="DR142">
        <v>422.625111111111</v>
      </c>
      <c r="DS142">
        <v>459.5712592592593</v>
      </c>
      <c r="DT142">
        <v>22.97851111111111</v>
      </c>
      <c r="DU142">
        <v>18.17021851851852</v>
      </c>
      <c r="DV142">
        <v>422.2677407407407</v>
      </c>
      <c r="DW142">
        <v>22.75748888888889</v>
      </c>
      <c r="DX142">
        <v>500.0268148148148</v>
      </c>
      <c r="DY142">
        <v>90.91937407407404</v>
      </c>
      <c r="DZ142">
        <v>0.05109425185185185</v>
      </c>
      <c r="EA142">
        <v>29.70414074074074</v>
      </c>
      <c r="EB142">
        <v>29.9902</v>
      </c>
      <c r="EC142">
        <v>999.9000000000001</v>
      </c>
      <c r="ED142">
        <v>0</v>
      </c>
      <c r="EE142">
        <v>0</v>
      </c>
      <c r="EF142">
        <v>9999.676666666668</v>
      </c>
      <c r="EG142">
        <v>0</v>
      </c>
      <c r="EH142">
        <v>11.71202222222222</v>
      </c>
      <c r="EI142">
        <v>-36.94613333333334</v>
      </c>
      <c r="EJ142">
        <v>432.5650370370371</v>
      </c>
      <c r="EK142">
        <v>468.0766666666666</v>
      </c>
      <c r="EL142">
        <v>4.808288518518519</v>
      </c>
      <c r="EM142">
        <v>459.5712592592593</v>
      </c>
      <c r="EN142">
        <v>18.17021851851852</v>
      </c>
      <c r="EO142">
        <v>2.089191851851852</v>
      </c>
      <c r="EP142">
        <v>1.652024444444444</v>
      </c>
      <c r="EQ142">
        <v>18.1370037037037</v>
      </c>
      <c r="ER142">
        <v>14.45281111111111</v>
      </c>
      <c r="ES142">
        <v>1999.985555555555</v>
      </c>
      <c r="ET142">
        <v>0.9799945555555558</v>
      </c>
      <c r="EU142">
        <v>0.02000554444444445</v>
      </c>
      <c r="EV142">
        <v>0</v>
      </c>
      <c r="EW142">
        <v>839.3516666666666</v>
      </c>
      <c r="EX142">
        <v>5.000560000000001</v>
      </c>
      <c r="EY142">
        <v>17021.16666666667</v>
      </c>
      <c r="EZ142">
        <v>17294.71481481482</v>
      </c>
      <c r="FA142">
        <v>41.31199999999999</v>
      </c>
      <c r="FB142">
        <v>41.43933333333332</v>
      </c>
      <c r="FC142">
        <v>41</v>
      </c>
      <c r="FD142">
        <v>40.63877777777778</v>
      </c>
      <c r="FE142">
        <v>42.06199999999999</v>
      </c>
      <c r="FF142">
        <v>1955.075555555555</v>
      </c>
      <c r="FG142">
        <v>39.91</v>
      </c>
      <c r="FH142">
        <v>0</v>
      </c>
      <c r="FI142">
        <v>1759249706.2</v>
      </c>
      <c r="FJ142">
        <v>0</v>
      </c>
      <c r="FK142">
        <v>839.46396</v>
      </c>
      <c r="FL142">
        <v>16.13684614462844</v>
      </c>
      <c r="FM142">
        <v>350.3384615825008</v>
      </c>
      <c r="FN142">
        <v>17024.2</v>
      </c>
      <c r="FO142">
        <v>15</v>
      </c>
      <c r="FP142">
        <v>0</v>
      </c>
      <c r="FQ142" t="s">
        <v>439</v>
      </c>
      <c r="FR142">
        <v>1747148579.5</v>
      </c>
      <c r="FS142">
        <v>1747148584.5</v>
      </c>
      <c r="FT142">
        <v>0</v>
      </c>
      <c r="FU142">
        <v>0.162</v>
      </c>
      <c r="FV142">
        <v>-0.001</v>
      </c>
      <c r="FW142">
        <v>0.139</v>
      </c>
      <c r="FX142">
        <v>0.058</v>
      </c>
      <c r="FY142">
        <v>420</v>
      </c>
      <c r="FZ142">
        <v>16</v>
      </c>
      <c r="GA142">
        <v>0.19</v>
      </c>
      <c r="GB142">
        <v>0.02</v>
      </c>
      <c r="GC142">
        <v>-33.0069625</v>
      </c>
      <c r="GD142">
        <v>-67.86171669793616</v>
      </c>
      <c r="GE142">
        <v>6.700792582026678</v>
      </c>
      <c r="GF142">
        <v>0</v>
      </c>
      <c r="GG142">
        <v>838.8286176470588</v>
      </c>
      <c r="GH142">
        <v>8.86094728735902</v>
      </c>
      <c r="GI142">
        <v>1.007695799532001</v>
      </c>
      <c r="GJ142">
        <v>0</v>
      </c>
      <c r="GK142">
        <v>4.8136415</v>
      </c>
      <c r="GL142">
        <v>-0.1105186491557154</v>
      </c>
      <c r="GM142">
        <v>0.01539506147275807</v>
      </c>
      <c r="GN142">
        <v>0</v>
      </c>
      <c r="GO142">
        <v>0</v>
      </c>
      <c r="GP142">
        <v>3</v>
      </c>
      <c r="GQ142" t="s">
        <v>490</v>
      </c>
      <c r="GR142">
        <v>3.1284</v>
      </c>
      <c r="GS142">
        <v>2.72871</v>
      </c>
      <c r="GT142">
        <v>0.089725</v>
      </c>
      <c r="GU142">
        <v>0.09641089999999999</v>
      </c>
      <c r="GV142">
        <v>0.104444</v>
      </c>
      <c r="GW142">
        <v>0.08910419999999999</v>
      </c>
      <c r="GX142">
        <v>27316.4</v>
      </c>
      <c r="GY142">
        <v>26312.9</v>
      </c>
      <c r="GZ142">
        <v>30548.9</v>
      </c>
      <c r="HA142">
        <v>29373.5</v>
      </c>
      <c r="HB142">
        <v>37749.5</v>
      </c>
      <c r="HC142">
        <v>35200.5</v>
      </c>
      <c r="HD142">
        <v>46726.4</v>
      </c>
      <c r="HE142">
        <v>43640</v>
      </c>
      <c r="HF142">
        <v>1.83088</v>
      </c>
      <c r="HG142">
        <v>1.83645</v>
      </c>
      <c r="HH142">
        <v>0.126187</v>
      </c>
      <c r="HI142">
        <v>0</v>
      </c>
      <c r="HJ142">
        <v>27.9357</v>
      </c>
      <c r="HK142">
        <v>999.9</v>
      </c>
      <c r="HL142">
        <v>50</v>
      </c>
      <c r="HM142">
        <v>31</v>
      </c>
      <c r="HN142">
        <v>24.8082</v>
      </c>
      <c r="HO142">
        <v>63.303</v>
      </c>
      <c r="HP142">
        <v>17.8205</v>
      </c>
      <c r="HQ142">
        <v>1</v>
      </c>
      <c r="HR142">
        <v>0.117332</v>
      </c>
      <c r="HS142">
        <v>-0.56723</v>
      </c>
      <c r="HT142">
        <v>20.2008</v>
      </c>
      <c r="HU142">
        <v>5.22777</v>
      </c>
      <c r="HV142">
        <v>11.974</v>
      </c>
      <c r="HW142">
        <v>4.97</v>
      </c>
      <c r="HX142">
        <v>3.2896</v>
      </c>
      <c r="HY142">
        <v>9999</v>
      </c>
      <c r="HZ142">
        <v>9999</v>
      </c>
      <c r="IA142">
        <v>9999</v>
      </c>
      <c r="IB142">
        <v>18.2</v>
      </c>
      <c r="IC142">
        <v>4.97288</v>
      </c>
      <c r="ID142">
        <v>1.87717</v>
      </c>
      <c r="IE142">
        <v>1.87528</v>
      </c>
      <c r="IF142">
        <v>1.87805</v>
      </c>
      <c r="IG142">
        <v>1.87484</v>
      </c>
      <c r="IH142">
        <v>1.87837</v>
      </c>
      <c r="II142">
        <v>1.87548</v>
      </c>
      <c r="IJ142">
        <v>1.87668</v>
      </c>
      <c r="IK142">
        <v>0</v>
      </c>
      <c r="IL142">
        <v>0</v>
      </c>
      <c r="IM142">
        <v>0</v>
      </c>
      <c r="IN142">
        <v>0</v>
      </c>
      <c r="IO142" t="s">
        <v>441</v>
      </c>
      <c r="IP142" t="s">
        <v>442</v>
      </c>
      <c r="IQ142" t="s">
        <v>443</v>
      </c>
      <c r="IR142" t="s">
        <v>443</v>
      </c>
      <c r="IS142" t="s">
        <v>443</v>
      </c>
      <c r="IT142" t="s">
        <v>443</v>
      </c>
      <c r="IU142">
        <v>0</v>
      </c>
      <c r="IV142">
        <v>100</v>
      </c>
      <c r="IW142">
        <v>100</v>
      </c>
      <c r="IX142">
        <v>0.378</v>
      </c>
      <c r="IY142">
        <v>0.2215</v>
      </c>
      <c r="IZ142">
        <v>-0.1222274518627452</v>
      </c>
      <c r="JA142">
        <v>0.001328938755811441</v>
      </c>
      <c r="JB142">
        <v>-5.633165956792918E-07</v>
      </c>
      <c r="JC142">
        <v>2.510553891376428E-10</v>
      </c>
      <c r="JD142">
        <v>-0.04678033270444259</v>
      </c>
      <c r="JE142">
        <v>-0.0009625096320519332</v>
      </c>
      <c r="JF142">
        <v>0.0006953178313022573</v>
      </c>
      <c r="JG142">
        <v>-5.973937232829655E-06</v>
      </c>
      <c r="JH142">
        <v>1</v>
      </c>
      <c r="JI142">
        <v>2112</v>
      </c>
      <c r="JJ142">
        <v>1</v>
      </c>
      <c r="JK142">
        <v>26</v>
      </c>
      <c r="JL142">
        <v>201685.2</v>
      </c>
      <c r="JM142">
        <v>201685.1</v>
      </c>
      <c r="JN142">
        <v>1.25732</v>
      </c>
      <c r="JO142">
        <v>2.54395</v>
      </c>
      <c r="JP142">
        <v>1.39893</v>
      </c>
      <c r="JQ142">
        <v>2.323</v>
      </c>
      <c r="JR142">
        <v>1.44897</v>
      </c>
      <c r="JS142">
        <v>2.52808</v>
      </c>
      <c r="JT142">
        <v>36.5287</v>
      </c>
      <c r="JU142">
        <v>23.9912</v>
      </c>
      <c r="JV142">
        <v>18</v>
      </c>
      <c r="JW142">
        <v>479.597</v>
      </c>
      <c r="JX142">
        <v>452.858</v>
      </c>
      <c r="JY142">
        <v>28.3954</v>
      </c>
      <c r="JZ142">
        <v>28.705</v>
      </c>
      <c r="KA142">
        <v>30.0002</v>
      </c>
      <c r="KB142">
        <v>28.3837</v>
      </c>
      <c r="KC142">
        <v>28.4479</v>
      </c>
      <c r="KD142">
        <v>25.1821</v>
      </c>
      <c r="KE142">
        <v>31.9528</v>
      </c>
      <c r="KF142">
        <v>22.042</v>
      </c>
      <c r="KG142">
        <v>28.3965</v>
      </c>
      <c r="KH142">
        <v>506.831</v>
      </c>
      <c r="KI142">
        <v>18.1866</v>
      </c>
      <c r="KJ142">
        <v>100.985</v>
      </c>
      <c r="KK142">
        <v>100.386</v>
      </c>
    </row>
    <row r="143" spans="1:297">
      <c r="A143">
        <v>127</v>
      </c>
      <c r="B143">
        <v>1759249697.1</v>
      </c>
      <c r="C143">
        <v>2881.5</v>
      </c>
      <c r="D143" t="s">
        <v>698</v>
      </c>
      <c r="E143" t="s">
        <v>699</v>
      </c>
      <c r="F143">
        <v>5</v>
      </c>
      <c r="G143" t="s">
        <v>639</v>
      </c>
      <c r="H143" t="s">
        <v>436</v>
      </c>
      <c r="I143">
        <v>1759249689.314285</v>
      </c>
      <c r="J143">
        <f>(K143)/1000</f>
        <v>0</v>
      </c>
      <c r="K143">
        <f>IF(DP143, AN143, AH143)</f>
        <v>0</v>
      </c>
      <c r="L143">
        <f>IF(DP143, AI143, AG143)</f>
        <v>0</v>
      </c>
      <c r="M143">
        <f>DR143 - IF(AU143&gt;1, L143*DL143*100.0/(AW143), 0)</f>
        <v>0</v>
      </c>
      <c r="N143">
        <f>((T143-J143/2)*M143-L143)/(T143+J143/2)</f>
        <v>0</v>
      </c>
      <c r="O143">
        <f>N143*(DY143+DZ143)/1000.0</f>
        <v>0</v>
      </c>
      <c r="P143">
        <f>(DR143 - IF(AU143&gt;1, L143*DL143*100.0/(AW143), 0))*(DY143+DZ143)/1000.0</f>
        <v>0</v>
      </c>
      <c r="Q143">
        <f>2.0/((1/S143-1/R143)+SIGN(S143)*SQRT((1/S143-1/R143)*(1/S143-1/R143) + 4*DM143/((DM143+1)*(DM143+1))*(2*1/S143*1/R143-1/R143*1/R143)))</f>
        <v>0</v>
      </c>
      <c r="R143">
        <f>IF(LEFT(DN143,1)&lt;&gt;"0",IF(LEFT(DN143,1)="1",3.0,DO143),$D$5+$E$5*(EF143*DY143/($K$5*1000))+$F$5*(EF143*DY143/($K$5*1000))*MAX(MIN(DL143,$J$5),$I$5)*MAX(MIN(DL143,$J$5),$I$5)+$G$5*MAX(MIN(DL143,$J$5),$I$5)*(EF143*DY143/($K$5*1000))+$H$5*(EF143*DY143/($K$5*1000))*(EF143*DY143/($K$5*1000)))</f>
        <v>0</v>
      </c>
      <c r="S143">
        <f>J143*(1000-(1000*0.61365*exp(17.502*W143/(240.97+W143))/(DY143+DZ143)+DT143)/2)/(1000*0.61365*exp(17.502*W143/(240.97+W143))/(DY143+DZ143)-DT143)</f>
        <v>0</v>
      </c>
      <c r="T143">
        <f>1/((DM143+1)/(Q143/1.6)+1/(R143/1.37)) + DM143/((DM143+1)/(Q143/1.6) + DM143/(R143/1.37))</f>
        <v>0</v>
      </c>
      <c r="U143">
        <f>(DH143*DK143)</f>
        <v>0</v>
      </c>
      <c r="V143">
        <f>(EA143+(U143+2*0.95*5.67E-8*(((EA143+$B$7)+273)^4-(EA143+273)^4)-44100*J143)/(1.84*29.3*R143+8*0.95*5.67E-8*(EA143+273)^3))</f>
        <v>0</v>
      </c>
      <c r="W143">
        <f>($C$7*EB143+$D$7*EC143+$E$7*V143)</f>
        <v>0</v>
      </c>
      <c r="X143">
        <f>0.61365*exp(17.502*W143/(240.97+W143))</f>
        <v>0</v>
      </c>
      <c r="Y143">
        <f>(Z143/AA143*100)</f>
        <v>0</v>
      </c>
      <c r="Z143">
        <f>DT143*(DY143+DZ143)/1000</f>
        <v>0</v>
      </c>
      <c r="AA143">
        <f>0.61365*exp(17.502*EA143/(240.97+EA143))</f>
        <v>0</v>
      </c>
      <c r="AB143">
        <f>(X143-DT143*(DY143+DZ143)/1000)</f>
        <v>0</v>
      </c>
      <c r="AC143">
        <f>(-J143*44100)</f>
        <v>0</v>
      </c>
      <c r="AD143">
        <f>2*29.3*R143*0.92*(EA143-W143)</f>
        <v>0</v>
      </c>
      <c r="AE143">
        <f>2*0.95*5.67E-8*(((EA143+$B$7)+273)^4-(W143+273)^4)</f>
        <v>0</v>
      </c>
      <c r="AF143">
        <f>U143+AE143+AC143+AD143</f>
        <v>0</v>
      </c>
      <c r="AG143">
        <f>DX143*AU143*(DS143-DR143*(1000-AU143*DU143)/(1000-AU143*DT143))/(100*DL143)</f>
        <v>0</v>
      </c>
      <c r="AH143">
        <f>1000*DX143*AU143*(DT143-DU143)/(100*DL143*(1000-AU143*DT143))</f>
        <v>0</v>
      </c>
      <c r="AI143">
        <f>(AJ143 - AK143 - DY143*1E3/(8.314*(EA143+273.15)) * AM143/DX143 * AL143) * DX143/(100*DL143) * (1000 - DU143)/1000</f>
        <v>0</v>
      </c>
      <c r="AJ143">
        <v>500.0732831347879</v>
      </c>
      <c r="AK143">
        <v>467.6621030303031</v>
      </c>
      <c r="AL143">
        <v>3.173811604986544</v>
      </c>
      <c r="AM143">
        <v>65.4967932541347</v>
      </c>
      <c r="AN143">
        <f>(AP143 - AO143 + DY143*1E3/(8.314*(EA143+273.15)) * AR143/DX143 * AQ143) * DX143/(100*DL143) * 1000/(1000 - AP143)</f>
        <v>0</v>
      </c>
      <c r="AO143">
        <v>18.19188232100826</v>
      </c>
      <c r="AP143">
        <v>23.00779696969696</v>
      </c>
      <c r="AQ143">
        <v>0.0001602952258454051</v>
      </c>
      <c r="AR143">
        <v>120.790661753282</v>
      </c>
      <c r="AS143">
        <v>2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MAX(0,($B$13+$C$13*EF143)/(1+$D$13*EF143)*DY143/(EA143+273)*$E$13)</f>
        <v>0</v>
      </c>
      <c r="AX143" t="s">
        <v>437</v>
      </c>
      <c r="AY143" t="s">
        <v>437</v>
      </c>
      <c r="AZ143">
        <v>0</v>
      </c>
      <c r="BA143">
        <v>0</v>
      </c>
      <c r="BB143">
        <f>1-AZ143/BA143</f>
        <v>0</v>
      </c>
      <c r="BC143">
        <v>0</v>
      </c>
      <c r="BD143" t="s">
        <v>437</v>
      </c>
      <c r="BE143" t="s">
        <v>437</v>
      </c>
      <c r="BF143">
        <v>0</v>
      </c>
      <c r="BG143">
        <v>0</v>
      </c>
      <c r="BH143">
        <f>1-BF143/BG143</f>
        <v>0</v>
      </c>
      <c r="BI143">
        <v>0.5</v>
      </c>
      <c r="BJ143">
        <f>DI143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437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DH143">
        <f>$B$11*EG143+$C$11*EH143+$F$11*ES143*(1-EV143)</f>
        <v>0</v>
      </c>
      <c r="DI143">
        <f>DH143*DJ143</f>
        <v>0</v>
      </c>
      <c r="DJ143">
        <f>($B$11*$D$9+$C$11*$D$9+$F$11*((FF143+EX143)/MAX(FF143+EX143+FG143, 0.1)*$I$9+FG143/MAX(FF143+EX143+FG143, 0.1)*$J$9))/($B$11+$C$11+$F$11)</f>
        <v>0</v>
      </c>
      <c r="DK143">
        <f>($B$11*$K$9+$C$11*$K$9+$F$11*((FF143+EX143)/MAX(FF143+EX143+FG143, 0.1)*$P$9+FG143/MAX(FF143+EX143+FG143, 0.1)*$Q$9))/($B$11+$C$11+$F$11)</f>
        <v>0</v>
      </c>
      <c r="DL143">
        <v>4.38</v>
      </c>
      <c r="DM143">
        <v>0.5</v>
      </c>
      <c r="DN143" t="s">
        <v>438</v>
      </c>
      <c r="DO143">
        <v>2</v>
      </c>
      <c r="DP143" t="b">
        <v>1</v>
      </c>
      <c r="DQ143">
        <v>1759249689.314285</v>
      </c>
      <c r="DR143">
        <v>435.2348214285714</v>
      </c>
      <c r="DS143">
        <v>475.2129642857143</v>
      </c>
      <c r="DT143">
        <v>22.993675</v>
      </c>
      <c r="DU143">
        <v>18.18880357142858</v>
      </c>
      <c r="DV143">
        <v>434.8650357142857</v>
      </c>
      <c r="DW143">
        <v>22.77233214285714</v>
      </c>
      <c r="DX143">
        <v>500.00275</v>
      </c>
      <c r="DY143">
        <v>90.92003571428573</v>
      </c>
      <c r="DZ143">
        <v>0.05124450357142857</v>
      </c>
      <c r="EA143">
        <v>29.71014285714285</v>
      </c>
      <c r="EB143">
        <v>29.98750714285715</v>
      </c>
      <c r="EC143">
        <v>999.9000000000002</v>
      </c>
      <c r="ED143">
        <v>0</v>
      </c>
      <c r="EE143">
        <v>0</v>
      </c>
      <c r="EF143">
        <v>10002.43285714286</v>
      </c>
      <c r="EG143">
        <v>0</v>
      </c>
      <c r="EH143">
        <v>11.72027857142857</v>
      </c>
      <c r="EI143">
        <v>-39.97809285714287</v>
      </c>
      <c r="EJ143">
        <v>445.4781785714285</v>
      </c>
      <c r="EK143">
        <v>484.0166428571429</v>
      </c>
      <c r="EL143">
        <v>4.804867142857143</v>
      </c>
      <c r="EM143">
        <v>475.2129642857143</v>
      </c>
      <c r="EN143">
        <v>18.18880357142858</v>
      </c>
      <c r="EO143">
        <v>2.090586071428571</v>
      </c>
      <c r="EP143">
        <v>1.653726071428572</v>
      </c>
      <c r="EQ143">
        <v>18.147625</v>
      </c>
      <c r="ER143">
        <v>14.46875</v>
      </c>
      <c r="ES143">
        <v>1999.993928571429</v>
      </c>
      <c r="ET143">
        <v>0.9799946428571431</v>
      </c>
      <c r="EU143">
        <v>0.02000545714285715</v>
      </c>
      <c r="EV143">
        <v>0</v>
      </c>
      <c r="EW143">
        <v>841.1335714285714</v>
      </c>
      <c r="EX143">
        <v>5.000560000000001</v>
      </c>
      <c r="EY143">
        <v>17058.325</v>
      </c>
      <c r="EZ143">
        <v>17294.79285714286</v>
      </c>
      <c r="FA143">
        <v>41.31199999999999</v>
      </c>
      <c r="FB143">
        <v>41.44824999999999</v>
      </c>
      <c r="FC143">
        <v>41</v>
      </c>
      <c r="FD143">
        <v>40.63607142857143</v>
      </c>
      <c r="FE143">
        <v>42.06199999999999</v>
      </c>
      <c r="FF143">
        <v>1955.083928571428</v>
      </c>
      <c r="FG143">
        <v>39.91</v>
      </c>
      <c r="FH143">
        <v>0</v>
      </c>
      <c r="FI143">
        <v>1759249711</v>
      </c>
      <c r="FJ143">
        <v>0</v>
      </c>
      <c r="FK143">
        <v>841.34772</v>
      </c>
      <c r="FL143">
        <v>30.97999993765304</v>
      </c>
      <c r="FM143">
        <v>627.9615374535101</v>
      </c>
      <c r="FN143">
        <v>17063.316</v>
      </c>
      <c r="FO143">
        <v>15</v>
      </c>
      <c r="FP143">
        <v>0</v>
      </c>
      <c r="FQ143" t="s">
        <v>439</v>
      </c>
      <c r="FR143">
        <v>1747148579.5</v>
      </c>
      <c r="FS143">
        <v>1747148584.5</v>
      </c>
      <c r="FT143">
        <v>0</v>
      </c>
      <c r="FU143">
        <v>0.162</v>
      </c>
      <c r="FV143">
        <v>-0.001</v>
      </c>
      <c r="FW143">
        <v>0.139</v>
      </c>
      <c r="FX143">
        <v>0.058</v>
      </c>
      <c r="FY143">
        <v>420</v>
      </c>
      <c r="FZ143">
        <v>16</v>
      </c>
      <c r="GA143">
        <v>0.19</v>
      </c>
      <c r="GB143">
        <v>0.02</v>
      </c>
      <c r="GC143">
        <v>-37.83640487804879</v>
      </c>
      <c r="GD143">
        <v>-40.73726132404177</v>
      </c>
      <c r="GE143">
        <v>4.181152232191109</v>
      </c>
      <c r="GF143">
        <v>0</v>
      </c>
      <c r="GG143">
        <v>840.3069705882352</v>
      </c>
      <c r="GH143">
        <v>21.4116577313021</v>
      </c>
      <c r="GI143">
        <v>2.252340971539644</v>
      </c>
      <c r="GJ143">
        <v>0</v>
      </c>
      <c r="GK143">
        <v>4.810430487804878</v>
      </c>
      <c r="GL143">
        <v>-0.03067609756097735</v>
      </c>
      <c r="GM143">
        <v>0.01333180041108743</v>
      </c>
      <c r="GN143">
        <v>1</v>
      </c>
      <c r="GO143">
        <v>1</v>
      </c>
      <c r="GP143">
        <v>3</v>
      </c>
      <c r="GQ143" t="s">
        <v>463</v>
      </c>
      <c r="GR143">
        <v>3.12862</v>
      </c>
      <c r="GS143">
        <v>2.72925</v>
      </c>
      <c r="GT143">
        <v>0.0920425</v>
      </c>
      <c r="GU143">
        <v>0.098826</v>
      </c>
      <c r="GV143">
        <v>0.104457</v>
      </c>
      <c r="GW143">
        <v>0.0890895</v>
      </c>
      <c r="GX143">
        <v>27246.6</v>
      </c>
      <c r="GY143">
        <v>26242</v>
      </c>
      <c r="GZ143">
        <v>30548.7</v>
      </c>
      <c r="HA143">
        <v>29372.8</v>
      </c>
      <c r="HB143">
        <v>37749.4</v>
      </c>
      <c r="HC143">
        <v>35200.5</v>
      </c>
      <c r="HD143">
        <v>46726.7</v>
      </c>
      <c r="HE143">
        <v>43639.1</v>
      </c>
      <c r="HF143">
        <v>1.83102</v>
      </c>
      <c r="HG143">
        <v>1.8362</v>
      </c>
      <c r="HH143">
        <v>0.125855</v>
      </c>
      <c r="HI143">
        <v>0</v>
      </c>
      <c r="HJ143">
        <v>27.9357</v>
      </c>
      <c r="HK143">
        <v>999.9</v>
      </c>
      <c r="HL143">
        <v>50</v>
      </c>
      <c r="HM143">
        <v>31</v>
      </c>
      <c r="HN143">
        <v>24.8093</v>
      </c>
      <c r="HO143">
        <v>63.373</v>
      </c>
      <c r="HP143">
        <v>17.5761</v>
      </c>
      <c r="HQ143">
        <v>1</v>
      </c>
      <c r="HR143">
        <v>0.117477</v>
      </c>
      <c r="HS143">
        <v>-0.559643</v>
      </c>
      <c r="HT143">
        <v>20.2007</v>
      </c>
      <c r="HU143">
        <v>5.22807</v>
      </c>
      <c r="HV143">
        <v>11.974</v>
      </c>
      <c r="HW143">
        <v>4.97005</v>
      </c>
      <c r="HX143">
        <v>3.28955</v>
      </c>
      <c r="HY143">
        <v>9999</v>
      </c>
      <c r="HZ143">
        <v>9999</v>
      </c>
      <c r="IA143">
        <v>9999</v>
      </c>
      <c r="IB143">
        <v>18.2</v>
      </c>
      <c r="IC143">
        <v>4.97287</v>
      </c>
      <c r="ID143">
        <v>1.87714</v>
      </c>
      <c r="IE143">
        <v>1.87525</v>
      </c>
      <c r="IF143">
        <v>1.87805</v>
      </c>
      <c r="IG143">
        <v>1.8748</v>
      </c>
      <c r="IH143">
        <v>1.87836</v>
      </c>
      <c r="II143">
        <v>1.87546</v>
      </c>
      <c r="IJ143">
        <v>1.87667</v>
      </c>
      <c r="IK143">
        <v>0</v>
      </c>
      <c r="IL143">
        <v>0</v>
      </c>
      <c r="IM143">
        <v>0</v>
      </c>
      <c r="IN143">
        <v>0</v>
      </c>
      <c r="IO143" t="s">
        <v>441</v>
      </c>
      <c r="IP143" t="s">
        <v>442</v>
      </c>
      <c r="IQ143" t="s">
        <v>443</v>
      </c>
      <c r="IR143" t="s">
        <v>443</v>
      </c>
      <c r="IS143" t="s">
        <v>443</v>
      </c>
      <c r="IT143" t="s">
        <v>443</v>
      </c>
      <c r="IU143">
        <v>0</v>
      </c>
      <c r="IV143">
        <v>100</v>
      </c>
      <c r="IW143">
        <v>100</v>
      </c>
      <c r="IX143">
        <v>0.392</v>
      </c>
      <c r="IY143">
        <v>0.2217</v>
      </c>
      <c r="IZ143">
        <v>-0.1222274518627452</v>
      </c>
      <c r="JA143">
        <v>0.001328938755811441</v>
      </c>
      <c r="JB143">
        <v>-5.633165956792918E-07</v>
      </c>
      <c r="JC143">
        <v>2.510553891376428E-10</v>
      </c>
      <c r="JD143">
        <v>-0.04678033270444259</v>
      </c>
      <c r="JE143">
        <v>-0.0009625096320519332</v>
      </c>
      <c r="JF143">
        <v>0.0006953178313022573</v>
      </c>
      <c r="JG143">
        <v>-5.973937232829655E-06</v>
      </c>
      <c r="JH143">
        <v>1</v>
      </c>
      <c r="JI143">
        <v>2112</v>
      </c>
      <c r="JJ143">
        <v>1</v>
      </c>
      <c r="JK143">
        <v>26</v>
      </c>
      <c r="JL143">
        <v>201685.3</v>
      </c>
      <c r="JM143">
        <v>201685.2</v>
      </c>
      <c r="JN143">
        <v>1.28906</v>
      </c>
      <c r="JO143">
        <v>2.54761</v>
      </c>
      <c r="JP143">
        <v>1.39893</v>
      </c>
      <c r="JQ143">
        <v>2.323</v>
      </c>
      <c r="JR143">
        <v>1.44897</v>
      </c>
      <c r="JS143">
        <v>2.5769</v>
      </c>
      <c r="JT143">
        <v>36.5051</v>
      </c>
      <c r="JU143">
        <v>23.9912</v>
      </c>
      <c r="JV143">
        <v>18</v>
      </c>
      <c r="JW143">
        <v>479.691</v>
      </c>
      <c r="JX143">
        <v>452.7</v>
      </c>
      <c r="JY143">
        <v>28.4011</v>
      </c>
      <c r="JZ143">
        <v>28.7068</v>
      </c>
      <c r="KA143">
        <v>30.0002</v>
      </c>
      <c r="KB143">
        <v>28.3854</v>
      </c>
      <c r="KC143">
        <v>28.4479</v>
      </c>
      <c r="KD143">
        <v>25.8217</v>
      </c>
      <c r="KE143">
        <v>31.9528</v>
      </c>
      <c r="KF143">
        <v>21.662</v>
      </c>
      <c r="KG143">
        <v>28.4011</v>
      </c>
      <c r="KH143">
        <v>526.886</v>
      </c>
      <c r="KI143">
        <v>18.1866</v>
      </c>
      <c r="KJ143">
        <v>100.985</v>
      </c>
      <c r="KK143">
        <v>100.384</v>
      </c>
    </row>
    <row r="144" spans="1:297">
      <c r="A144">
        <v>128</v>
      </c>
      <c r="B144">
        <v>1759249702.1</v>
      </c>
      <c r="C144">
        <v>2886.5</v>
      </c>
      <c r="D144" t="s">
        <v>700</v>
      </c>
      <c r="E144" t="s">
        <v>701</v>
      </c>
      <c r="F144">
        <v>5</v>
      </c>
      <c r="G144" t="s">
        <v>639</v>
      </c>
      <c r="H144" t="s">
        <v>436</v>
      </c>
      <c r="I144">
        <v>1759249694.6</v>
      </c>
      <c r="J144">
        <f>(K144)/1000</f>
        <v>0</v>
      </c>
      <c r="K144">
        <f>IF(DP144, AN144, AH144)</f>
        <v>0</v>
      </c>
      <c r="L144">
        <f>IF(DP144, AI144, AG144)</f>
        <v>0</v>
      </c>
      <c r="M144">
        <f>DR144 - IF(AU144&gt;1, L144*DL144*100.0/(AW144), 0)</f>
        <v>0</v>
      </c>
      <c r="N144">
        <f>((T144-J144/2)*M144-L144)/(T144+J144/2)</f>
        <v>0</v>
      </c>
      <c r="O144">
        <f>N144*(DY144+DZ144)/1000.0</f>
        <v>0</v>
      </c>
      <c r="P144">
        <f>(DR144 - IF(AU144&gt;1, L144*DL144*100.0/(AW144), 0))*(DY144+DZ144)/1000.0</f>
        <v>0</v>
      </c>
      <c r="Q144">
        <f>2.0/((1/S144-1/R144)+SIGN(S144)*SQRT((1/S144-1/R144)*(1/S144-1/R144) + 4*DM144/((DM144+1)*(DM144+1))*(2*1/S144*1/R144-1/R144*1/R144)))</f>
        <v>0</v>
      </c>
      <c r="R144">
        <f>IF(LEFT(DN144,1)&lt;&gt;"0",IF(LEFT(DN144,1)="1",3.0,DO144),$D$5+$E$5*(EF144*DY144/($K$5*1000))+$F$5*(EF144*DY144/($K$5*1000))*MAX(MIN(DL144,$J$5),$I$5)*MAX(MIN(DL144,$J$5),$I$5)+$G$5*MAX(MIN(DL144,$J$5),$I$5)*(EF144*DY144/($K$5*1000))+$H$5*(EF144*DY144/($K$5*1000))*(EF144*DY144/($K$5*1000)))</f>
        <v>0</v>
      </c>
      <c r="S144">
        <f>J144*(1000-(1000*0.61365*exp(17.502*W144/(240.97+W144))/(DY144+DZ144)+DT144)/2)/(1000*0.61365*exp(17.502*W144/(240.97+W144))/(DY144+DZ144)-DT144)</f>
        <v>0</v>
      </c>
      <c r="T144">
        <f>1/((DM144+1)/(Q144/1.6)+1/(R144/1.37)) + DM144/((DM144+1)/(Q144/1.6) + DM144/(R144/1.37))</f>
        <v>0</v>
      </c>
      <c r="U144">
        <f>(DH144*DK144)</f>
        <v>0</v>
      </c>
      <c r="V144">
        <f>(EA144+(U144+2*0.95*5.67E-8*(((EA144+$B$7)+273)^4-(EA144+273)^4)-44100*J144)/(1.84*29.3*R144+8*0.95*5.67E-8*(EA144+273)^3))</f>
        <v>0</v>
      </c>
      <c r="W144">
        <f>($C$7*EB144+$D$7*EC144+$E$7*V144)</f>
        <v>0</v>
      </c>
      <c r="X144">
        <f>0.61365*exp(17.502*W144/(240.97+W144))</f>
        <v>0</v>
      </c>
      <c r="Y144">
        <f>(Z144/AA144*100)</f>
        <v>0</v>
      </c>
      <c r="Z144">
        <f>DT144*(DY144+DZ144)/1000</f>
        <v>0</v>
      </c>
      <c r="AA144">
        <f>0.61365*exp(17.502*EA144/(240.97+EA144))</f>
        <v>0</v>
      </c>
      <c r="AB144">
        <f>(X144-DT144*(DY144+DZ144)/1000)</f>
        <v>0</v>
      </c>
      <c r="AC144">
        <f>(-J144*44100)</f>
        <v>0</v>
      </c>
      <c r="AD144">
        <f>2*29.3*R144*0.92*(EA144-W144)</f>
        <v>0</v>
      </c>
      <c r="AE144">
        <f>2*0.95*5.67E-8*(((EA144+$B$7)+273)^4-(W144+273)^4)</f>
        <v>0</v>
      </c>
      <c r="AF144">
        <f>U144+AE144+AC144+AD144</f>
        <v>0</v>
      </c>
      <c r="AG144">
        <f>DX144*AU144*(DS144-DR144*(1000-AU144*DU144)/(1000-AU144*DT144))/(100*DL144)</f>
        <v>0</v>
      </c>
      <c r="AH144">
        <f>1000*DX144*AU144*(DT144-DU144)/(100*DL144*(1000-AU144*DT144))</f>
        <v>0</v>
      </c>
      <c r="AI144">
        <f>(AJ144 - AK144 - DY144*1E3/(8.314*(EA144+273.15)) * AM144/DX144 * AL144) * DX144/(100*DL144) * (1000 - DU144)/1000</f>
        <v>0</v>
      </c>
      <c r="AJ144">
        <v>517.0717348916412</v>
      </c>
      <c r="AK144">
        <v>483.8204121212119</v>
      </c>
      <c r="AL144">
        <v>3.2437119868934</v>
      </c>
      <c r="AM144">
        <v>65.4967932541347</v>
      </c>
      <c r="AN144">
        <f>(AP144 - AO144 + DY144*1E3/(8.314*(EA144+273.15)) * AR144/DX144 * AQ144) * DX144/(100*DL144) * 1000/(1000 - AP144)</f>
        <v>0</v>
      </c>
      <c r="AO144">
        <v>18.18235633741725</v>
      </c>
      <c r="AP144">
        <v>23.00088606060606</v>
      </c>
      <c r="AQ144">
        <v>-0.000241829407068418</v>
      </c>
      <c r="AR144">
        <v>120.790661753282</v>
      </c>
      <c r="AS144">
        <v>2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MAX(0,($B$13+$C$13*EF144)/(1+$D$13*EF144)*DY144/(EA144+273)*$E$13)</f>
        <v>0</v>
      </c>
      <c r="AX144" t="s">
        <v>437</v>
      </c>
      <c r="AY144" t="s">
        <v>437</v>
      </c>
      <c r="AZ144">
        <v>0</v>
      </c>
      <c r="BA144">
        <v>0</v>
      </c>
      <c r="BB144">
        <f>1-AZ144/BA144</f>
        <v>0</v>
      </c>
      <c r="BC144">
        <v>0</v>
      </c>
      <c r="BD144" t="s">
        <v>437</v>
      </c>
      <c r="BE144" t="s">
        <v>437</v>
      </c>
      <c r="BF144">
        <v>0</v>
      </c>
      <c r="BG144">
        <v>0</v>
      </c>
      <c r="BH144">
        <f>1-BF144/BG144</f>
        <v>0</v>
      </c>
      <c r="BI144">
        <v>0.5</v>
      </c>
      <c r="BJ144">
        <f>DI144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437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DH144">
        <f>$B$11*EG144+$C$11*EH144+$F$11*ES144*(1-EV144)</f>
        <v>0</v>
      </c>
      <c r="DI144">
        <f>DH144*DJ144</f>
        <v>0</v>
      </c>
      <c r="DJ144">
        <f>($B$11*$D$9+$C$11*$D$9+$F$11*((FF144+EX144)/MAX(FF144+EX144+FG144, 0.1)*$I$9+FG144/MAX(FF144+EX144+FG144, 0.1)*$J$9))/($B$11+$C$11+$F$11)</f>
        <v>0</v>
      </c>
      <c r="DK144">
        <f>($B$11*$K$9+$C$11*$K$9+$F$11*((FF144+EX144)/MAX(FF144+EX144+FG144, 0.1)*$P$9+FG144/MAX(FF144+EX144+FG144, 0.1)*$Q$9))/($B$11+$C$11+$F$11)</f>
        <v>0</v>
      </c>
      <c r="DL144">
        <v>4.38</v>
      </c>
      <c r="DM144">
        <v>0.5</v>
      </c>
      <c r="DN144" t="s">
        <v>438</v>
      </c>
      <c r="DO144">
        <v>2</v>
      </c>
      <c r="DP144" t="b">
        <v>1</v>
      </c>
      <c r="DQ144">
        <v>1759249694.6</v>
      </c>
      <c r="DR144">
        <v>450.8700370370371</v>
      </c>
      <c r="DS144">
        <v>492.9088518518519</v>
      </c>
      <c r="DT144">
        <v>23.00376666666667</v>
      </c>
      <c r="DU144">
        <v>18.18907777777778</v>
      </c>
      <c r="DV144">
        <v>450.4850000000001</v>
      </c>
      <c r="DW144">
        <v>22.78221111111111</v>
      </c>
      <c r="DX144">
        <v>499.9848148148148</v>
      </c>
      <c r="DY144">
        <v>90.92034074074074</v>
      </c>
      <c r="DZ144">
        <v>0.05132671481481482</v>
      </c>
      <c r="EA144">
        <v>29.71356296296296</v>
      </c>
      <c r="EB144">
        <v>29.9944</v>
      </c>
      <c r="EC144">
        <v>999.9000000000001</v>
      </c>
      <c r="ED144">
        <v>0</v>
      </c>
      <c r="EE144">
        <v>0</v>
      </c>
      <c r="EF144">
        <v>10001.04518518518</v>
      </c>
      <c r="EG144">
        <v>0</v>
      </c>
      <c r="EH144">
        <v>11.7224</v>
      </c>
      <c r="EI144">
        <v>-42.03872592592592</v>
      </c>
      <c r="EJ144">
        <v>461.485962962963</v>
      </c>
      <c r="EK144">
        <v>502.0403703703704</v>
      </c>
      <c r="EL144">
        <v>4.814677777777778</v>
      </c>
      <c r="EM144">
        <v>492.9088518518519</v>
      </c>
      <c r="EN144">
        <v>18.18907777777778</v>
      </c>
      <c r="EO144">
        <v>2.091511111111111</v>
      </c>
      <c r="EP144">
        <v>1.653757037037037</v>
      </c>
      <c r="EQ144">
        <v>18.15467037037037</v>
      </c>
      <c r="ER144">
        <v>14.46904444444444</v>
      </c>
      <c r="ES144">
        <v>1999.987407407408</v>
      </c>
      <c r="ET144">
        <v>0.9799945555555558</v>
      </c>
      <c r="EU144">
        <v>0.02000554444444445</v>
      </c>
      <c r="EV144">
        <v>0</v>
      </c>
      <c r="EW144">
        <v>844.2860000000002</v>
      </c>
      <c r="EX144">
        <v>5.000560000000001</v>
      </c>
      <c r="EY144">
        <v>17122.61851851852</v>
      </c>
      <c r="EZ144">
        <v>17294.74444444444</v>
      </c>
      <c r="FA144">
        <v>41.31199999999999</v>
      </c>
      <c r="FB144">
        <v>41.46033333333333</v>
      </c>
      <c r="FC144">
        <v>41</v>
      </c>
      <c r="FD144">
        <v>40.62959259259259</v>
      </c>
      <c r="FE144">
        <v>42.06199999999999</v>
      </c>
      <c r="FF144">
        <v>1955.077407407407</v>
      </c>
      <c r="FG144">
        <v>39.91</v>
      </c>
      <c r="FH144">
        <v>0</v>
      </c>
      <c r="FI144">
        <v>1759249715.8</v>
      </c>
      <c r="FJ144">
        <v>0</v>
      </c>
      <c r="FK144">
        <v>844.3153600000001</v>
      </c>
      <c r="FL144">
        <v>44.83861545025658</v>
      </c>
      <c r="FM144">
        <v>884.9461552930235</v>
      </c>
      <c r="FN144">
        <v>17123.324</v>
      </c>
      <c r="FO144">
        <v>15</v>
      </c>
      <c r="FP144">
        <v>0</v>
      </c>
      <c r="FQ144" t="s">
        <v>439</v>
      </c>
      <c r="FR144">
        <v>1747148579.5</v>
      </c>
      <c r="FS144">
        <v>1747148584.5</v>
      </c>
      <c r="FT144">
        <v>0</v>
      </c>
      <c r="FU144">
        <v>0.162</v>
      </c>
      <c r="FV144">
        <v>-0.001</v>
      </c>
      <c r="FW144">
        <v>0.139</v>
      </c>
      <c r="FX144">
        <v>0.058</v>
      </c>
      <c r="FY144">
        <v>420</v>
      </c>
      <c r="FZ144">
        <v>16</v>
      </c>
      <c r="GA144">
        <v>0.19</v>
      </c>
      <c r="GB144">
        <v>0.02</v>
      </c>
      <c r="GC144">
        <v>-40.23390731707318</v>
      </c>
      <c r="GD144">
        <v>-26.38523414634154</v>
      </c>
      <c r="GE144">
        <v>2.699002212597277</v>
      </c>
      <c r="GF144">
        <v>0</v>
      </c>
      <c r="GG144">
        <v>842.2161470588235</v>
      </c>
      <c r="GH144">
        <v>33.65404125989903</v>
      </c>
      <c r="GI144">
        <v>3.400260735092087</v>
      </c>
      <c r="GJ144">
        <v>0</v>
      </c>
      <c r="GK144">
        <v>4.808557560975609</v>
      </c>
      <c r="GL144">
        <v>0.088142090592332</v>
      </c>
      <c r="GM144">
        <v>0.01052475566728458</v>
      </c>
      <c r="GN144">
        <v>1</v>
      </c>
      <c r="GO144">
        <v>1</v>
      </c>
      <c r="GP144">
        <v>3</v>
      </c>
      <c r="GQ144" t="s">
        <v>463</v>
      </c>
      <c r="GR144">
        <v>3.12842</v>
      </c>
      <c r="GS144">
        <v>2.72915</v>
      </c>
      <c r="GT144">
        <v>0.0943808</v>
      </c>
      <c r="GU144">
        <v>0.10125</v>
      </c>
      <c r="GV144">
        <v>0.104427</v>
      </c>
      <c r="GW144">
        <v>0.0890534</v>
      </c>
      <c r="GX144">
        <v>27176.3</v>
      </c>
      <c r="GY144">
        <v>26171.8</v>
      </c>
      <c r="GZ144">
        <v>30548.6</v>
      </c>
      <c r="HA144">
        <v>29373.2</v>
      </c>
      <c r="HB144">
        <v>37750.4</v>
      </c>
      <c r="HC144">
        <v>35202.6</v>
      </c>
      <c r="HD144">
        <v>46726.2</v>
      </c>
      <c r="HE144">
        <v>43639.8</v>
      </c>
      <c r="HF144">
        <v>1.83107</v>
      </c>
      <c r="HG144">
        <v>1.83613</v>
      </c>
      <c r="HH144">
        <v>0.127416</v>
      </c>
      <c r="HI144">
        <v>0</v>
      </c>
      <c r="HJ144">
        <v>27.9368</v>
      </c>
      <c r="HK144">
        <v>999.9</v>
      </c>
      <c r="HL144">
        <v>50</v>
      </c>
      <c r="HM144">
        <v>31</v>
      </c>
      <c r="HN144">
        <v>24.8078</v>
      </c>
      <c r="HO144">
        <v>63.053</v>
      </c>
      <c r="HP144">
        <v>17.8926</v>
      </c>
      <c r="HQ144">
        <v>1</v>
      </c>
      <c r="HR144">
        <v>0.117734</v>
      </c>
      <c r="HS144">
        <v>-0.584469</v>
      </c>
      <c r="HT144">
        <v>20.2006</v>
      </c>
      <c r="HU144">
        <v>5.22927</v>
      </c>
      <c r="HV144">
        <v>11.974</v>
      </c>
      <c r="HW144">
        <v>4.9707</v>
      </c>
      <c r="HX144">
        <v>3.2897</v>
      </c>
      <c r="HY144">
        <v>9999</v>
      </c>
      <c r="HZ144">
        <v>9999</v>
      </c>
      <c r="IA144">
        <v>9999</v>
      </c>
      <c r="IB144">
        <v>18.2</v>
      </c>
      <c r="IC144">
        <v>4.97287</v>
      </c>
      <c r="ID144">
        <v>1.87714</v>
      </c>
      <c r="IE144">
        <v>1.87525</v>
      </c>
      <c r="IF144">
        <v>1.87805</v>
      </c>
      <c r="IG144">
        <v>1.87478</v>
      </c>
      <c r="IH144">
        <v>1.87837</v>
      </c>
      <c r="II144">
        <v>1.87546</v>
      </c>
      <c r="IJ144">
        <v>1.87668</v>
      </c>
      <c r="IK144">
        <v>0</v>
      </c>
      <c r="IL144">
        <v>0</v>
      </c>
      <c r="IM144">
        <v>0</v>
      </c>
      <c r="IN144">
        <v>0</v>
      </c>
      <c r="IO144" t="s">
        <v>441</v>
      </c>
      <c r="IP144" t="s">
        <v>442</v>
      </c>
      <c r="IQ144" t="s">
        <v>443</v>
      </c>
      <c r="IR144" t="s">
        <v>443</v>
      </c>
      <c r="IS144" t="s">
        <v>443</v>
      </c>
      <c r="IT144" t="s">
        <v>443</v>
      </c>
      <c r="IU144">
        <v>0</v>
      </c>
      <c r="IV144">
        <v>100</v>
      </c>
      <c r="IW144">
        <v>100</v>
      </c>
      <c r="IX144">
        <v>0.408</v>
      </c>
      <c r="IY144">
        <v>0.2215</v>
      </c>
      <c r="IZ144">
        <v>-0.1222274518627452</v>
      </c>
      <c r="JA144">
        <v>0.001328938755811441</v>
      </c>
      <c r="JB144">
        <v>-5.633165956792918E-07</v>
      </c>
      <c r="JC144">
        <v>2.510553891376428E-10</v>
      </c>
      <c r="JD144">
        <v>-0.04678033270444259</v>
      </c>
      <c r="JE144">
        <v>-0.0009625096320519332</v>
      </c>
      <c r="JF144">
        <v>0.0006953178313022573</v>
      </c>
      <c r="JG144">
        <v>-5.973937232829655E-06</v>
      </c>
      <c r="JH144">
        <v>1</v>
      </c>
      <c r="JI144">
        <v>2112</v>
      </c>
      <c r="JJ144">
        <v>1</v>
      </c>
      <c r="JK144">
        <v>26</v>
      </c>
      <c r="JL144">
        <v>201685.4</v>
      </c>
      <c r="JM144">
        <v>201685.3</v>
      </c>
      <c r="JN144">
        <v>1.32446</v>
      </c>
      <c r="JO144">
        <v>2.54883</v>
      </c>
      <c r="JP144">
        <v>1.39893</v>
      </c>
      <c r="JQ144">
        <v>2.323</v>
      </c>
      <c r="JR144">
        <v>1.44897</v>
      </c>
      <c r="JS144">
        <v>2.6123</v>
      </c>
      <c r="JT144">
        <v>36.5051</v>
      </c>
      <c r="JU144">
        <v>23.9999</v>
      </c>
      <c r="JV144">
        <v>18</v>
      </c>
      <c r="JW144">
        <v>479.723</v>
      </c>
      <c r="JX144">
        <v>452.671</v>
      </c>
      <c r="JY144">
        <v>28.4086</v>
      </c>
      <c r="JZ144">
        <v>28.7082</v>
      </c>
      <c r="KA144">
        <v>30.0003</v>
      </c>
      <c r="KB144">
        <v>28.3861</v>
      </c>
      <c r="KC144">
        <v>28.4503</v>
      </c>
      <c r="KD144">
        <v>26.5301</v>
      </c>
      <c r="KE144">
        <v>31.9528</v>
      </c>
      <c r="KF144">
        <v>21.662</v>
      </c>
      <c r="KG144">
        <v>28.4125</v>
      </c>
      <c r="KH144">
        <v>540.248</v>
      </c>
      <c r="KI144">
        <v>18.1866</v>
      </c>
      <c r="KJ144">
        <v>100.984</v>
      </c>
      <c r="KK144">
        <v>100.386</v>
      </c>
    </row>
    <row r="145" spans="1:297">
      <c r="A145">
        <v>129</v>
      </c>
      <c r="B145">
        <v>1759249707.1</v>
      </c>
      <c r="C145">
        <v>2891.5</v>
      </c>
      <c r="D145" t="s">
        <v>702</v>
      </c>
      <c r="E145" t="s">
        <v>703</v>
      </c>
      <c r="F145">
        <v>5</v>
      </c>
      <c r="G145" t="s">
        <v>639</v>
      </c>
      <c r="H145" t="s">
        <v>436</v>
      </c>
      <c r="I145">
        <v>1759249699.314285</v>
      </c>
      <c r="J145">
        <f>(K145)/1000</f>
        <v>0</v>
      </c>
      <c r="K145">
        <f>IF(DP145, AN145, AH145)</f>
        <v>0</v>
      </c>
      <c r="L145">
        <f>IF(DP145, AI145, AG145)</f>
        <v>0</v>
      </c>
      <c r="M145">
        <f>DR145 - IF(AU145&gt;1, L145*DL145*100.0/(AW145), 0)</f>
        <v>0</v>
      </c>
      <c r="N145">
        <f>((T145-J145/2)*M145-L145)/(T145+J145/2)</f>
        <v>0</v>
      </c>
      <c r="O145">
        <f>N145*(DY145+DZ145)/1000.0</f>
        <v>0</v>
      </c>
      <c r="P145">
        <f>(DR145 - IF(AU145&gt;1, L145*DL145*100.0/(AW145), 0))*(DY145+DZ145)/1000.0</f>
        <v>0</v>
      </c>
      <c r="Q145">
        <f>2.0/((1/S145-1/R145)+SIGN(S145)*SQRT((1/S145-1/R145)*(1/S145-1/R145) + 4*DM145/((DM145+1)*(DM145+1))*(2*1/S145*1/R145-1/R145*1/R145)))</f>
        <v>0</v>
      </c>
      <c r="R145">
        <f>IF(LEFT(DN145,1)&lt;&gt;"0",IF(LEFT(DN145,1)="1",3.0,DO145),$D$5+$E$5*(EF145*DY145/($K$5*1000))+$F$5*(EF145*DY145/($K$5*1000))*MAX(MIN(DL145,$J$5),$I$5)*MAX(MIN(DL145,$J$5),$I$5)+$G$5*MAX(MIN(DL145,$J$5),$I$5)*(EF145*DY145/($K$5*1000))+$H$5*(EF145*DY145/($K$5*1000))*(EF145*DY145/($K$5*1000)))</f>
        <v>0</v>
      </c>
      <c r="S145">
        <f>J145*(1000-(1000*0.61365*exp(17.502*W145/(240.97+W145))/(DY145+DZ145)+DT145)/2)/(1000*0.61365*exp(17.502*W145/(240.97+W145))/(DY145+DZ145)-DT145)</f>
        <v>0</v>
      </c>
      <c r="T145">
        <f>1/((DM145+1)/(Q145/1.6)+1/(R145/1.37)) + DM145/((DM145+1)/(Q145/1.6) + DM145/(R145/1.37))</f>
        <v>0</v>
      </c>
      <c r="U145">
        <f>(DH145*DK145)</f>
        <v>0</v>
      </c>
      <c r="V145">
        <f>(EA145+(U145+2*0.95*5.67E-8*(((EA145+$B$7)+273)^4-(EA145+273)^4)-44100*J145)/(1.84*29.3*R145+8*0.95*5.67E-8*(EA145+273)^3))</f>
        <v>0</v>
      </c>
      <c r="W145">
        <f>($C$7*EB145+$D$7*EC145+$E$7*V145)</f>
        <v>0</v>
      </c>
      <c r="X145">
        <f>0.61365*exp(17.502*W145/(240.97+W145))</f>
        <v>0</v>
      </c>
      <c r="Y145">
        <f>(Z145/AA145*100)</f>
        <v>0</v>
      </c>
      <c r="Z145">
        <f>DT145*(DY145+DZ145)/1000</f>
        <v>0</v>
      </c>
      <c r="AA145">
        <f>0.61365*exp(17.502*EA145/(240.97+EA145))</f>
        <v>0</v>
      </c>
      <c r="AB145">
        <f>(X145-DT145*(DY145+DZ145)/1000)</f>
        <v>0</v>
      </c>
      <c r="AC145">
        <f>(-J145*44100)</f>
        <v>0</v>
      </c>
      <c r="AD145">
        <f>2*29.3*R145*0.92*(EA145-W145)</f>
        <v>0</v>
      </c>
      <c r="AE145">
        <f>2*0.95*5.67E-8*(((EA145+$B$7)+273)^4-(W145+273)^4)</f>
        <v>0</v>
      </c>
      <c r="AF145">
        <f>U145+AE145+AC145+AD145</f>
        <v>0</v>
      </c>
      <c r="AG145">
        <f>DX145*AU145*(DS145-DR145*(1000-AU145*DU145)/(1000-AU145*DT145))/(100*DL145)</f>
        <v>0</v>
      </c>
      <c r="AH145">
        <f>1000*DX145*AU145*(DT145-DU145)/(100*DL145*(1000-AU145*DT145))</f>
        <v>0</v>
      </c>
      <c r="AI145">
        <f>(AJ145 - AK145 - DY145*1E3/(8.314*(EA145+273.15)) * AM145/DX145 * AL145) * DX145/(100*DL145) * (1000 - DU145)/1000</f>
        <v>0</v>
      </c>
      <c r="AJ145">
        <v>534.3226829913422</v>
      </c>
      <c r="AK145">
        <v>500.3182181818183</v>
      </c>
      <c r="AL145">
        <v>3.30512522191233</v>
      </c>
      <c r="AM145">
        <v>65.4967932541347</v>
      </c>
      <c r="AN145">
        <f>(AP145 - AO145 + DY145*1E3/(8.314*(EA145+273.15)) * AR145/DX145 * AQ145) * DX145/(100*DL145) * 1000/(1000 - AP145)</f>
        <v>0</v>
      </c>
      <c r="AO145">
        <v>18.17843286034278</v>
      </c>
      <c r="AP145">
        <v>22.98280424242424</v>
      </c>
      <c r="AQ145">
        <v>-0.0003793690757740313</v>
      </c>
      <c r="AR145">
        <v>120.790661753282</v>
      </c>
      <c r="AS145">
        <v>2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MAX(0,($B$13+$C$13*EF145)/(1+$D$13*EF145)*DY145/(EA145+273)*$E$13)</f>
        <v>0</v>
      </c>
      <c r="AX145" t="s">
        <v>437</v>
      </c>
      <c r="AY145" t="s">
        <v>437</v>
      </c>
      <c r="AZ145">
        <v>0</v>
      </c>
      <c r="BA145">
        <v>0</v>
      </c>
      <c r="BB145">
        <f>1-AZ145/BA145</f>
        <v>0</v>
      </c>
      <c r="BC145">
        <v>0</v>
      </c>
      <c r="BD145" t="s">
        <v>437</v>
      </c>
      <c r="BE145" t="s">
        <v>437</v>
      </c>
      <c r="BF145">
        <v>0</v>
      </c>
      <c r="BG145">
        <v>0</v>
      </c>
      <c r="BH145">
        <f>1-BF145/BG145</f>
        <v>0</v>
      </c>
      <c r="BI145">
        <v>0.5</v>
      </c>
      <c r="BJ145">
        <f>DI145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437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DH145">
        <f>$B$11*EG145+$C$11*EH145+$F$11*ES145*(1-EV145)</f>
        <v>0</v>
      </c>
      <c r="DI145">
        <f>DH145*DJ145</f>
        <v>0</v>
      </c>
      <c r="DJ145">
        <f>($B$11*$D$9+$C$11*$D$9+$F$11*((FF145+EX145)/MAX(FF145+EX145+FG145, 0.1)*$I$9+FG145/MAX(FF145+EX145+FG145, 0.1)*$J$9))/($B$11+$C$11+$F$11)</f>
        <v>0</v>
      </c>
      <c r="DK145">
        <f>($B$11*$K$9+$C$11*$K$9+$F$11*((FF145+EX145)/MAX(FF145+EX145+FG145, 0.1)*$P$9+FG145/MAX(FF145+EX145+FG145, 0.1)*$Q$9))/($B$11+$C$11+$F$11)</f>
        <v>0</v>
      </c>
      <c r="DL145">
        <v>4.38</v>
      </c>
      <c r="DM145">
        <v>0.5</v>
      </c>
      <c r="DN145" t="s">
        <v>438</v>
      </c>
      <c r="DO145">
        <v>2</v>
      </c>
      <c r="DP145" t="b">
        <v>1</v>
      </c>
      <c r="DQ145">
        <v>1759249699.314285</v>
      </c>
      <c r="DR145">
        <v>465.5657857142857</v>
      </c>
      <c r="DS145">
        <v>508.7606785714285</v>
      </c>
      <c r="DT145">
        <v>23.00072142857143</v>
      </c>
      <c r="DU145">
        <v>18.18475357142857</v>
      </c>
      <c r="DV145">
        <v>465.1665357142857</v>
      </c>
      <c r="DW145">
        <v>22.77922857142857</v>
      </c>
      <c r="DX145">
        <v>499.9894285714286</v>
      </c>
      <c r="DY145">
        <v>90.92014642857143</v>
      </c>
      <c r="DZ145">
        <v>0.05124444642857143</v>
      </c>
      <c r="EA145">
        <v>29.71744642857143</v>
      </c>
      <c r="EB145">
        <v>30.00351428571429</v>
      </c>
      <c r="EC145">
        <v>999.9000000000002</v>
      </c>
      <c r="ED145">
        <v>0</v>
      </c>
      <c r="EE145">
        <v>0</v>
      </c>
      <c r="EF145">
        <v>10009.73571428571</v>
      </c>
      <c r="EG145">
        <v>0</v>
      </c>
      <c r="EH145">
        <v>11.7224</v>
      </c>
      <c r="EI145">
        <v>-43.19481071428571</v>
      </c>
      <c r="EJ145">
        <v>476.5261071428571</v>
      </c>
      <c r="EK145">
        <v>518.1836071428571</v>
      </c>
      <c r="EL145">
        <v>4.815955357142856</v>
      </c>
      <c r="EM145">
        <v>508.7606785714285</v>
      </c>
      <c r="EN145">
        <v>18.18475357142857</v>
      </c>
      <c r="EO145">
        <v>2.091229642857142</v>
      </c>
      <c r="EP145">
        <v>1.653360714285715</v>
      </c>
      <c r="EQ145">
        <v>18.15253214285714</v>
      </c>
      <c r="ER145">
        <v>14.46533571428571</v>
      </c>
      <c r="ES145">
        <v>1999.987857142857</v>
      </c>
      <c r="ET145">
        <v>0.979994535714286</v>
      </c>
      <c r="EU145">
        <v>0.02000556428571429</v>
      </c>
      <c r="EV145">
        <v>0</v>
      </c>
      <c r="EW145">
        <v>848.1773214285714</v>
      </c>
      <c r="EX145">
        <v>5.000560000000001</v>
      </c>
      <c r="EY145">
        <v>17200.55357142857</v>
      </c>
      <c r="EZ145">
        <v>17294.75357142857</v>
      </c>
      <c r="FA145">
        <v>41.31199999999999</v>
      </c>
      <c r="FB145">
        <v>41.46849999999999</v>
      </c>
      <c r="FC145">
        <v>41</v>
      </c>
      <c r="FD145">
        <v>40.63607142857143</v>
      </c>
      <c r="FE145">
        <v>42.06199999999999</v>
      </c>
      <c r="FF145">
        <v>1955.077857142857</v>
      </c>
      <c r="FG145">
        <v>39.91</v>
      </c>
      <c r="FH145">
        <v>0</v>
      </c>
      <c r="FI145">
        <v>1759249721.2</v>
      </c>
      <c r="FJ145">
        <v>0</v>
      </c>
      <c r="FK145">
        <v>848.5716538461537</v>
      </c>
      <c r="FL145">
        <v>54.96837610849929</v>
      </c>
      <c r="FM145">
        <v>1109.712821348588</v>
      </c>
      <c r="FN145">
        <v>17208.51923076923</v>
      </c>
      <c r="FO145">
        <v>15</v>
      </c>
      <c r="FP145">
        <v>0</v>
      </c>
      <c r="FQ145" t="s">
        <v>439</v>
      </c>
      <c r="FR145">
        <v>1747148579.5</v>
      </c>
      <c r="FS145">
        <v>1747148584.5</v>
      </c>
      <c r="FT145">
        <v>0</v>
      </c>
      <c r="FU145">
        <v>0.162</v>
      </c>
      <c r="FV145">
        <v>-0.001</v>
      </c>
      <c r="FW145">
        <v>0.139</v>
      </c>
      <c r="FX145">
        <v>0.058</v>
      </c>
      <c r="FY145">
        <v>420</v>
      </c>
      <c r="FZ145">
        <v>16</v>
      </c>
      <c r="GA145">
        <v>0.19</v>
      </c>
      <c r="GB145">
        <v>0.02</v>
      </c>
      <c r="GC145">
        <v>-42.42916585365854</v>
      </c>
      <c r="GD145">
        <v>-15.31752752613243</v>
      </c>
      <c r="GE145">
        <v>1.539885680522398</v>
      </c>
      <c r="GF145">
        <v>0</v>
      </c>
      <c r="GG145">
        <v>846.2068529411765</v>
      </c>
      <c r="GH145">
        <v>48.90342247537904</v>
      </c>
      <c r="GI145">
        <v>4.82708572495049</v>
      </c>
      <c r="GJ145">
        <v>0</v>
      </c>
      <c r="GK145">
        <v>4.813715121951219</v>
      </c>
      <c r="GL145">
        <v>0.03162773519163443</v>
      </c>
      <c r="GM145">
        <v>0.006451135321503263</v>
      </c>
      <c r="GN145">
        <v>1</v>
      </c>
      <c r="GO145">
        <v>1</v>
      </c>
      <c r="GP145">
        <v>3</v>
      </c>
      <c r="GQ145" t="s">
        <v>463</v>
      </c>
      <c r="GR145">
        <v>3.12868</v>
      </c>
      <c r="GS145">
        <v>2.72877</v>
      </c>
      <c r="GT145">
        <v>0.09672260000000001</v>
      </c>
      <c r="GU145">
        <v>0.103593</v>
      </c>
      <c r="GV145">
        <v>0.104365</v>
      </c>
      <c r="GW145">
        <v>0.08905109999999999</v>
      </c>
      <c r="GX145">
        <v>27105.7</v>
      </c>
      <c r="GY145">
        <v>26103.7</v>
      </c>
      <c r="GZ145">
        <v>30548.2</v>
      </c>
      <c r="HA145">
        <v>29373.3</v>
      </c>
      <c r="HB145">
        <v>37752.9</v>
      </c>
      <c r="HC145">
        <v>35203.3</v>
      </c>
      <c r="HD145">
        <v>46725.8</v>
      </c>
      <c r="HE145">
        <v>43640.3</v>
      </c>
      <c r="HF145">
        <v>1.831</v>
      </c>
      <c r="HG145">
        <v>1.83608</v>
      </c>
      <c r="HH145">
        <v>0.128448</v>
      </c>
      <c r="HI145">
        <v>0</v>
      </c>
      <c r="HJ145">
        <v>27.9385</v>
      </c>
      <c r="HK145">
        <v>999.9</v>
      </c>
      <c r="HL145">
        <v>50</v>
      </c>
      <c r="HM145">
        <v>31</v>
      </c>
      <c r="HN145">
        <v>24.8095</v>
      </c>
      <c r="HO145">
        <v>63.183</v>
      </c>
      <c r="HP145">
        <v>17.6042</v>
      </c>
      <c r="HQ145">
        <v>1</v>
      </c>
      <c r="HR145">
        <v>0.118481</v>
      </c>
      <c r="HS145">
        <v>0.209559</v>
      </c>
      <c r="HT145">
        <v>20.2009</v>
      </c>
      <c r="HU145">
        <v>5.22942</v>
      </c>
      <c r="HV145">
        <v>11.974</v>
      </c>
      <c r="HW145">
        <v>4.97045</v>
      </c>
      <c r="HX145">
        <v>3.28973</v>
      </c>
      <c r="HY145">
        <v>9999</v>
      </c>
      <c r="HZ145">
        <v>9999</v>
      </c>
      <c r="IA145">
        <v>9999</v>
      </c>
      <c r="IB145">
        <v>18.2</v>
      </c>
      <c r="IC145">
        <v>4.97289</v>
      </c>
      <c r="ID145">
        <v>1.87714</v>
      </c>
      <c r="IE145">
        <v>1.87528</v>
      </c>
      <c r="IF145">
        <v>1.87805</v>
      </c>
      <c r="IG145">
        <v>1.87483</v>
      </c>
      <c r="IH145">
        <v>1.87836</v>
      </c>
      <c r="II145">
        <v>1.87547</v>
      </c>
      <c r="IJ145">
        <v>1.87668</v>
      </c>
      <c r="IK145">
        <v>0</v>
      </c>
      <c r="IL145">
        <v>0</v>
      </c>
      <c r="IM145">
        <v>0</v>
      </c>
      <c r="IN145">
        <v>0</v>
      </c>
      <c r="IO145" t="s">
        <v>441</v>
      </c>
      <c r="IP145" t="s">
        <v>442</v>
      </c>
      <c r="IQ145" t="s">
        <v>443</v>
      </c>
      <c r="IR145" t="s">
        <v>443</v>
      </c>
      <c r="IS145" t="s">
        <v>443</v>
      </c>
      <c r="IT145" t="s">
        <v>443</v>
      </c>
      <c r="IU145">
        <v>0</v>
      </c>
      <c r="IV145">
        <v>100</v>
      </c>
      <c r="IW145">
        <v>100</v>
      </c>
      <c r="IX145">
        <v>0.424</v>
      </c>
      <c r="IY145">
        <v>0.221</v>
      </c>
      <c r="IZ145">
        <v>-0.1222274518627452</v>
      </c>
      <c r="JA145">
        <v>0.001328938755811441</v>
      </c>
      <c r="JB145">
        <v>-5.633165956792918E-07</v>
      </c>
      <c r="JC145">
        <v>2.510553891376428E-10</v>
      </c>
      <c r="JD145">
        <v>-0.04678033270444259</v>
      </c>
      <c r="JE145">
        <v>-0.0009625096320519332</v>
      </c>
      <c r="JF145">
        <v>0.0006953178313022573</v>
      </c>
      <c r="JG145">
        <v>-5.973937232829655E-06</v>
      </c>
      <c r="JH145">
        <v>1</v>
      </c>
      <c r="JI145">
        <v>2112</v>
      </c>
      <c r="JJ145">
        <v>1</v>
      </c>
      <c r="JK145">
        <v>26</v>
      </c>
      <c r="JL145">
        <v>201685.5</v>
      </c>
      <c r="JM145">
        <v>201685.4</v>
      </c>
      <c r="JN145">
        <v>1.3562</v>
      </c>
      <c r="JO145">
        <v>2.54761</v>
      </c>
      <c r="JP145">
        <v>1.39893</v>
      </c>
      <c r="JQ145">
        <v>2.323</v>
      </c>
      <c r="JR145">
        <v>1.44897</v>
      </c>
      <c r="JS145">
        <v>2.59277</v>
      </c>
      <c r="JT145">
        <v>36.5051</v>
      </c>
      <c r="JU145">
        <v>23.9999</v>
      </c>
      <c r="JV145">
        <v>18</v>
      </c>
      <c r="JW145">
        <v>479.697</v>
      </c>
      <c r="JX145">
        <v>452.647</v>
      </c>
      <c r="JY145">
        <v>28.3439</v>
      </c>
      <c r="JZ145">
        <v>28.7099</v>
      </c>
      <c r="KA145">
        <v>30.0007</v>
      </c>
      <c r="KB145">
        <v>28.3884</v>
      </c>
      <c r="KC145">
        <v>28.4513</v>
      </c>
      <c r="KD145">
        <v>27.1586</v>
      </c>
      <c r="KE145">
        <v>31.9528</v>
      </c>
      <c r="KF145">
        <v>21.662</v>
      </c>
      <c r="KG145">
        <v>28.2156</v>
      </c>
      <c r="KH145">
        <v>560.285</v>
      </c>
      <c r="KI145">
        <v>18.1866</v>
      </c>
      <c r="KJ145">
        <v>100.983</v>
      </c>
      <c r="KK145">
        <v>100.386</v>
      </c>
    </row>
    <row r="146" spans="1:297">
      <c r="A146">
        <v>130</v>
      </c>
      <c r="B146">
        <v>1759249712.1</v>
      </c>
      <c r="C146">
        <v>2896.5</v>
      </c>
      <c r="D146" t="s">
        <v>704</v>
      </c>
      <c r="E146" t="s">
        <v>705</v>
      </c>
      <c r="F146">
        <v>5</v>
      </c>
      <c r="G146" t="s">
        <v>639</v>
      </c>
      <c r="H146" t="s">
        <v>436</v>
      </c>
      <c r="I146">
        <v>1759249704.6</v>
      </c>
      <c r="J146">
        <f>(K146)/1000</f>
        <v>0</v>
      </c>
      <c r="K146">
        <f>IF(DP146, AN146, AH146)</f>
        <v>0</v>
      </c>
      <c r="L146">
        <f>IF(DP146, AI146, AG146)</f>
        <v>0</v>
      </c>
      <c r="M146">
        <f>DR146 - IF(AU146&gt;1, L146*DL146*100.0/(AW146), 0)</f>
        <v>0</v>
      </c>
      <c r="N146">
        <f>((T146-J146/2)*M146-L146)/(T146+J146/2)</f>
        <v>0</v>
      </c>
      <c r="O146">
        <f>N146*(DY146+DZ146)/1000.0</f>
        <v>0</v>
      </c>
      <c r="P146">
        <f>(DR146 - IF(AU146&gt;1, L146*DL146*100.0/(AW146), 0))*(DY146+DZ146)/1000.0</f>
        <v>0</v>
      </c>
      <c r="Q146">
        <f>2.0/((1/S146-1/R146)+SIGN(S146)*SQRT((1/S146-1/R146)*(1/S146-1/R146) + 4*DM146/((DM146+1)*(DM146+1))*(2*1/S146*1/R146-1/R146*1/R146)))</f>
        <v>0</v>
      </c>
      <c r="R146">
        <f>IF(LEFT(DN146,1)&lt;&gt;"0",IF(LEFT(DN146,1)="1",3.0,DO146),$D$5+$E$5*(EF146*DY146/($K$5*1000))+$F$5*(EF146*DY146/($K$5*1000))*MAX(MIN(DL146,$J$5),$I$5)*MAX(MIN(DL146,$J$5),$I$5)+$G$5*MAX(MIN(DL146,$J$5),$I$5)*(EF146*DY146/($K$5*1000))+$H$5*(EF146*DY146/($K$5*1000))*(EF146*DY146/($K$5*1000)))</f>
        <v>0</v>
      </c>
      <c r="S146">
        <f>J146*(1000-(1000*0.61365*exp(17.502*W146/(240.97+W146))/(DY146+DZ146)+DT146)/2)/(1000*0.61365*exp(17.502*W146/(240.97+W146))/(DY146+DZ146)-DT146)</f>
        <v>0</v>
      </c>
      <c r="T146">
        <f>1/((DM146+1)/(Q146/1.6)+1/(R146/1.37)) + DM146/((DM146+1)/(Q146/1.6) + DM146/(R146/1.37))</f>
        <v>0</v>
      </c>
      <c r="U146">
        <f>(DH146*DK146)</f>
        <v>0</v>
      </c>
      <c r="V146">
        <f>(EA146+(U146+2*0.95*5.67E-8*(((EA146+$B$7)+273)^4-(EA146+273)^4)-44100*J146)/(1.84*29.3*R146+8*0.95*5.67E-8*(EA146+273)^3))</f>
        <v>0</v>
      </c>
      <c r="W146">
        <f>($C$7*EB146+$D$7*EC146+$E$7*V146)</f>
        <v>0</v>
      </c>
      <c r="X146">
        <f>0.61365*exp(17.502*W146/(240.97+W146))</f>
        <v>0</v>
      </c>
      <c r="Y146">
        <f>(Z146/AA146*100)</f>
        <v>0</v>
      </c>
      <c r="Z146">
        <f>DT146*(DY146+DZ146)/1000</f>
        <v>0</v>
      </c>
      <c r="AA146">
        <f>0.61365*exp(17.502*EA146/(240.97+EA146))</f>
        <v>0</v>
      </c>
      <c r="AB146">
        <f>(X146-DT146*(DY146+DZ146)/1000)</f>
        <v>0</v>
      </c>
      <c r="AC146">
        <f>(-J146*44100)</f>
        <v>0</v>
      </c>
      <c r="AD146">
        <f>2*29.3*R146*0.92*(EA146-W146)</f>
        <v>0</v>
      </c>
      <c r="AE146">
        <f>2*0.95*5.67E-8*(((EA146+$B$7)+273)^4-(W146+273)^4)</f>
        <v>0</v>
      </c>
      <c r="AF146">
        <f>U146+AE146+AC146+AD146</f>
        <v>0</v>
      </c>
      <c r="AG146">
        <f>DX146*AU146*(DS146-DR146*(1000-AU146*DU146)/(1000-AU146*DT146))/(100*DL146)</f>
        <v>0</v>
      </c>
      <c r="AH146">
        <f>1000*DX146*AU146*(DT146-DU146)/(100*DL146*(1000-AU146*DT146))</f>
        <v>0</v>
      </c>
      <c r="AI146">
        <f>(AJ146 - AK146 - DY146*1E3/(8.314*(EA146+273.15)) * AM146/DX146 * AL146) * DX146/(100*DL146) * (1000 - DU146)/1000</f>
        <v>0</v>
      </c>
      <c r="AJ146">
        <v>551.4221208352011</v>
      </c>
      <c r="AK146">
        <v>516.7755515151515</v>
      </c>
      <c r="AL146">
        <v>3.286588742576211</v>
      </c>
      <c r="AM146">
        <v>65.4967932541347</v>
      </c>
      <c r="AN146">
        <f>(AP146 - AO146 + DY146*1E3/(8.314*(EA146+273.15)) * AR146/DX146 * AQ146) * DX146/(100*DL146) * 1000/(1000 - AP146)</f>
        <v>0</v>
      </c>
      <c r="AO146">
        <v>18.17510395972173</v>
      </c>
      <c r="AP146">
        <v>22.94948484848485</v>
      </c>
      <c r="AQ146">
        <v>-0.006883386779060923</v>
      </c>
      <c r="AR146">
        <v>120.790661753282</v>
      </c>
      <c r="AS146">
        <v>2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MAX(0,($B$13+$C$13*EF146)/(1+$D$13*EF146)*DY146/(EA146+273)*$E$13)</f>
        <v>0</v>
      </c>
      <c r="AX146" t="s">
        <v>437</v>
      </c>
      <c r="AY146" t="s">
        <v>437</v>
      </c>
      <c r="AZ146">
        <v>0</v>
      </c>
      <c r="BA146">
        <v>0</v>
      </c>
      <c r="BB146">
        <f>1-AZ146/BA146</f>
        <v>0</v>
      </c>
      <c r="BC146">
        <v>0</v>
      </c>
      <c r="BD146" t="s">
        <v>437</v>
      </c>
      <c r="BE146" t="s">
        <v>437</v>
      </c>
      <c r="BF146">
        <v>0</v>
      </c>
      <c r="BG146">
        <v>0</v>
      </c>
      <c r="BH146">
        <f>1-BF146/BG146</f>
        <v>0</v>
      </c>
      <c r="BI146">
        <v>0.5</v>
      </c>
      <c r="BJ146">
        <f>DI146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437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DH146">
        <f>$B$11*EG146+$C$11*EH146+$F$11*ES146*(1-EV146)</f>
        <v>0</v>
      </c>
      <c r="DI146">
        <f>DH146*DJ146</f>
        <v>0</v>
      </c>
      <c r="DJ146">
        <f>($B$11*$D$9+$C$11*$D$9+$F$11*((FF146+EX146)/MAX(FF146+EX146+FG146, 0.1)*$I$9+FG146/MAX(FF146+EX146+FG146, 0.1)*$J$9))/($B$11+$C$11+$F$11)</f>
        <v>0</v>
      </c>
      <c r="DK146">
        <f>($B$11*$K$9+$C$11*$K$9+$F$11*((FF146+EX146)/MAX(FF146+EX146+FG146, 0.1)*$P$9+FG146/MAX(FF146+EX146+FG146, 0.1)*$Q$9))/($B$11+$C$11+$F$11)</f>
        <v>0</v>
      </c>
      <c r="DL146">
        <v>4.38</v>
      </c>
      <c r="DM146">
        <v>0.5</v>
      </c>
      <c r="DN146" t="s">
        <v>438</v>
      </c>
      <c r="DO146">
        <v>2</v>
      </c>
      <c r="DP146" t="b">
        <v>1</v>
      </c>
      <c r="DQ146">
        <v>1759249704.6</v>
      </c>
      <c r="DR146">
        <v>482.3881481481481</v>
      </c>
      <c r="DS146">
        <v>526.5337777777777</v>
      </c>
      <c r="DT146">
        <v>22.98655185185185</v>
      </c>
      <c r="DU146">
        <v>18.17912592592592</v>
      </c>
      <c r="DV146">
        <v>481.9726296296295</v>
      </c>
      <c r="DW146">
        <v>22.76535555555555</v>
      </c>
      <c r="DX146">
        <v>500.0453333333334</v>
      </c>
      <c r="DY146">
        <v>90.9193925925926</v>
      </c>
      <c r="DZ146">
        <v>0.05112917777777777</v>
      </c>
      <c r="EA146">
        <v>29.7233962962963</v>
      </c>
      <c r="EB146">
        <v>30.01787777777777</v>
      </c>
      <c r="EC146">
        <v>999.9000000000001</v>
      </c>
      <c r="ED146">
        <v>0</v>
      </c>
      <c r="EE146">
        <v>0</v>
      </c>
      <c r="EF146">
        <v>10015.39814814815</v>
      </c>
      <c r="EG146">
        <v>0</v>
      </c>
      <c r="EH146">
        <v>11.7224</v>
      </c>
      <c r="EI146">
        <v>-44.14567407407408</v>
      </c>
      <c r="EJ146">
        <v>493.7371111111111</v>
      </c>
      <c r="EK146">
        <v>536.282925925926</v>
      </c>
      <c r="EL146">
        <v>4.807411851851851</v>
      </c>
      <c r="EM146">
        <v>526.5337777777777</v>
      </c>
      <c r="EN146">
        <v>18.17912592592592</v>
      </c>
      <c r="EO146">
        <v>2.089922962962963</v>
      </c>
      <c r="EP146">
        <v>1.652834814814815</v>
      </c>
      <c r="EQ146">
        <v>18.14258148148148</v>
      </c>
      <c r="ER146">
        <v>14.46041481481481</v>
      </c>
      <c r="ES146">
        <v>1999.984814814815</v>
      </c>
      <c r="ET146">
        <v>0.9799944444444447</v>
      </c>
      <c r="EU146">
        <v>0.02000565555555556</v>
      </c>
      <c r="EV146">
        <v>0</v>
      </c>
      <c r="EW146">
        <v>853.2797037037037</v>
      </c>
      <c r="EX146">
        <v>5.000560000000001</v>
      </c>
      <c r="EY146">
        <v>17303.67037037037</v>
      </c>
      <c r="EZ146">
        <v>17294.71851851852</v>
      </c>
      <c r="FA146">
        <v>41.31199999999999</v>
      </c>
      <c r="FB146">
        <v>41.47199999999999</v>
      </c>
      <c r="FC146">
        <v>41</v>
      </c>
      <c r="FD146">
        <v>40.64796296296296</v>
      </c>
      <c r="FE146">
        <v>42.06199999999999</v>
      </c>
      <c r="FF146">
        <v>1955.074814814815</v>
      </c>
      <c r="FG146">
        <v>39.91</v>
      </c>
      <c r="FH146">
        <v>0</v>
      </c>
      <c r="FI146">
        <v>1759249726</v>
      </c>
      <c r="FJ146">
        <v>0</v>
      </c>
      <c r="FK146">
        <v>853.257923076923</v>
      </c>
      <c r="FL146">
        <v>62.86933325308715</v>
      </c>
      <c r="FM146">
        <v>1269.052989704222</v>
      </c>
      <c r="FN146">
        <v>17303.05384615385</v>
      </c>
      <c r="FO146">
        <v>15</v>
      </c>
      <c r="FP146">
        <v>0</v>
      </c>
      <c r="FQ146" t="s">
        <v>439</v>
      </c>
      <c r="FR146">
        <v>1747148579.5</v>
      </c>
      <c r="FS146">
        <v>1747148584.5</v>
      </c>
      <c r="FT146">
        <v>0</v>
      </c>
      <c r="FU146">
        <v>0.162</v>
      </c>
      <c r="FV146">
        <v>-0.001</v>
      </c>
      <c r="FW146">
        <v>0.139</v>
      </c>
      <c r="FX146">
        <v>0.058</v>
      </c>
      <c r="FY146">
        <v>420</v>
      </c>
      <c r="FZ146">
        <v>16</v>
      </c>
      <c r="GA146">
        <v>0.19</v>
      </c>
      <c r="GB146">
        <v>0.02</v>
      </c>
      <c r="GC146">
        <v>-43.36468536585366</v>
      </c>
      <c r="GD146">
        <v>-11.57688710801406</v>
      </c>
      <c r="GE146">
        <v>1.155959084338148</v>
      </c>
      <c r="GF146">
        <v>0</v>
      </c>
      <c r="GG146">
        <v>849.8848529411764</v>
      </c>
      <c r="GH146">
        <v>56.4829488101</v>
      </c>
      <c r="GI146">
        <v>5.562856545783105</v>
      </c>
      <c r="GJ146">
        <v>0</v>
      </c>
      <c r="GK146">
        <v>4.811250243902439</v>
      </c>
      <c r="GL146">
        <v>-0.0645290592334567</v>
      </c>
      <c r="GM146">
        <v>0.01073519638404097</v>
      </c>
      <c r="GN146">
        <v>1</v>
      </c>
      <c r="GO146">
        <v>1</v>
      </c>
      <c r="GP146">
        <v>3</v>
      </c>
      <c r="GQ146" t="s">
        <v>463</v>
      </c>
      <c r="GR146">
        <v>3.12849</v>
      </c>
      <c r="GS146">
        <v>2.72878</v>
      </c>
      <c r="GT146">
        <v>0.0990248</v>
      </c>
      <c r="GU146">
        <v>0.10591</v>
      </c>
      <c r="GV146">
        <v>0.104257</v>
      </c>
      <c r="GW146">
        <v>0.0890362</v>
      </c>
      <c r="GX146">
        <v>27036.5</v>
      </c>
      <c r="GY146">
        <v>26035.9</v>
      </c>
      <c r="GZ146">
        <v>30548.2</v>
      </c>
      <c r="HA146">
        <v>29373.1</v>
      </c>
      <c r="HB146">
        <v>37757.6</v>
      </c>
      <c r="HC146">
        <v>35203.4</v>
      </c>
      <c r="HD146">
        <v>46725.6</v>
      </c>
      <c r="HE146">
        <v>43639.5</v>
      </c>
      <c r="HF146">
        <v>1.83107</v>
      </c>
      <c r="HG146">
        <v>1.83615</v>
      </c>
      <c r="HH146">
        <v>0.127226</v>
      </c>
      <c r="HI146">
        <v>0</v>
      </c>
      <c r="HJ146">
        <v>27.9416</v>
      </c>
      <c r="HK146">
        <v>999.9</v>
      </c>
      <c r="HL146">
        <v>50</v>
      </c>
      <c r="HM146">
        <v>31</v>
      </c>
      <c r="HN146">
        <v>24.8085</v>
      </c>
      <c r="HO146">
        <v>62.923</v>
      </c>
      <c r="HP146">
        <v>17.6002</v>
      </c>
      <c r="HQ146">
        <v>1</v>
      </c>
      <c r="HR146">
        <v>0.117774</v>
      </c>
      <c r="HS146">
        <v>-0.06961059999999999</v>
      </c>
      <c r="HT146">
        <v>20.2017</v>
      </c>
      <c r="HU146">
        <v>5.22942</v>
      </c>
      <c r="HV146">
        <v>11.974</v>
      </c>
      <c r="HW146">
        <v>4.97045</v>
      </c>
      <c r="HX146">
        <v>3.2897</v>
      </c>
      <c r="HY146">
        <v>9999</v>
      </c>
      <c r="HZ146">
        <v>9999</v>
      </c>
      <c r="IA146">
        <v>9999</v>
      </c>
      <c r="IB146">
        <v>18.2</v>
      </c>
      <c r="IC146">
        <v>4.9729</v>
      </c>
      <c r="ID146">
        <v>1.87715</v>
      </c>
      <c r="IE146">
        <v>1.87525</v>
      </c>
      <c r="IF146">
        <v>1.87806</v>
      </c>
      <c r="IG146">
        <v>1.87483</v>
      </c>
      <c r="IH146">
        <v>1.87836</v>
      </c>
      <c r="II146">
        <v>1.87547</v>
      </c>
      <c r="IJ146">
        <v>1.87668</v>
      </c>
      <c r="IK146">
        <v>0</v>
      </c>
      <c r="IL146">
        <v>0</v>
      </c>
      <c r="IM146">
        <v>0</v>
      </c>
      <c r="IN146">
        <v>0</v>
      </c>
      <c r="IO146" t="s">
        <v>441</v>
      </c>
      <c r="IP146" t="s">
        <v>442</v>
      </c>
      <c r="IQ146" t="s">
        <v>443</v>
      </c>
      <c r="IR146" t="s">
        <v>443</v>
      </c>
      <c r="IS146" t="s">
        <v>443</v>
      </c>
      <c r="IT146" t="s">
        <v>443</v>
      </c>
      <c r="IU146">
        <v>0</v>
      </c>
      <c r="IV146">
        <v>100</v>
      </c>
      <c r="IW146">
        <v>100</v>
      </c>
      <c r="IX146">
        <v>0.439</v>
      </c>
      <c r="IY146">
        <v>0.2203</v>
      </c>
      <c r="IZ146">
        <v>-0.1222274518627452</v>
      </c>
      <c r="JA146">
        <v>0.001328938755811441</v>
      </c>
      <c r="JB146">
        <v>-5.633165956792918E-07</v>
      </c>
      <c r="JC146">
        <v>2.510553891376428E-10</v>
      </c>
      <c r="JD146">
        <v>-0.04678033270444259</v>
      </c>
      <c r="JE146">
        <v>-0.0009625096320519332</v>
      </c>
      <c r="JF146">
        <v>0.0006953178313022573</v>
      </c>
      <c r="JG146">
        <v>-5.973937232829655E-06</v>
      </c>
      <c r="JH146">
        <v>1</v>
      </c>
      <c r="JI146">
        <v>2112</v>
      </c>
      <c r="JJ146">
        <v>1</v>
      </c>
      <c r="JK146">
        <v>26</v>
      </c>
      <c r="JL146">
        <v>201685.5</v>
      </c>
      <c r="JM146">
        <v>201685.5</v>
      </c>
      <c r="JN146">
        <v>1.3916</v>
      </c>
      <c r="JO146">
        <v>2.55249</v>
      </c>
      <c r="JP146">
        <v>1.39893</v>
      </c>
      <c r="JQ146">
        <v>2.323</v>
      </c>
      <c r="JR146">
        <v>1.44897</v>
      </c>
      <c r="JS146">
        <v>2.54517</v>
      </c>
      <c r="JT146">
        <v>36.5051</v>
      </c>
      <c r="JU146">
        <v>23.9824</v>
      </c>
      <c r="JV146">
        <v>18</v>
      </c>
      <c r="JW146">
        <v>479.739</v>
      </c>
      <c r="JX146">
        <v>452.705</v>
      </c>
      <c r="JY146">
        <v>28.1945</v>
      </c>
      <c r="JZ146">
        <v>28.7124</v>
      </c>
      <c r="KA146">
        <v>30</v>
      </c>
      <c r="KB146">
        <v>28.3886</v>
      </c>
      <c r="KC146">
        <v>28.4527</v>
      </c>
      <c r="KD146">
        <v>27.8601</v>
      </c>
      <c r="KE146">
        <v>31.9528</v>
      </c>
      <c r="KF146">
        <v>21.2844</v>
      </c>
      <c r="KG146">
        <v>28.1882</v>
      </c>
      <c r="KH146">
        <v>573.643</v>
      </c>
      <c r="KI146">
        <v>18.2007</v>
      </c>
      <c r="KJ146">
        <v>100.983</v>
      </c>
      <c r="KK146">
        <v>100.385</v>
      </c>
    </row>
    <row r="147" spans="1:297">
      <c r="A147">
        <v>131</v>
      </c>
      <c r="B147">
        <v>1759249717.1</v>
      </c>
      <c r="C147">
        <v>2901.5</v>
      </c>
      <c r="D147" t="s">
        <v>706</v>
      </c>
      <c r="E147" t="s">
        <v>707</v>
      </c>
      <c r="F147">
        <v>5</v>
      </c>
      <c r="G147" t="s">
        <v>639</v>
      </c>
      <c r="H147" t="s">
        <v>436</v>
      </c>
      <c r="I147">
        <v>1759249709.314285</v>
      </c>
      <c r="J147">
        <f>(K147)/1000</f>
        <v>0</v>
      </c>
      <c r="K147">
        <f>IF(DP147, AN147, AH147)</f>
        <v>0</v>
      </c>
      <c r="L147">
        <f>IF(DP147, AI147, AG147)</f>
        <v>0</v>
      </c>
      <c r="M147">
        <f>DR147 - IF(AU147&gt;1, L147*DL147*100.0/(AW147), 0)</f>
        <v>0</v>
      </c>
      <c r="N147">
        <f>((T147-J147/2)*M147-L147)/(T147+J147/2)</f>
        <v>0</v>
      </c>
      <c r="O147">
        <f>N147*(DY147+DZ147)/1000.0</f>
        <v>0</v>
      </c>
      <c r="P147">
        <f>(DR147 - IF(AU147&gt;1, L147*DL147*100.0/(AW147), 0))*(DY147+DZ147)/1000.0</f>
        <v>0</v>
      </c>
      <c r="Q147">
        <f>2.0/((1/S147-1/R147)+SIGN(S147)*SQRT((1/S147-1/R147)*(1/S147-1/R147) + 4*DM147/((DM147+1)*(DM147+1))*(2*1/S147*1/R147-1/R147*1/R147)))</f>
        <v>0</v>
      </c>
      <c r="R147">
        <f>IF(LEFT(DN147,1)&lt;&gt;"0",IF(LEFT(DN147,1)="1",3.0,DO147),$D$5+$E$5*(EF147*DY147/($K$5*1000))+$F$5*(EF147*DY147/($K$5*1000))*MAX(MIN(DL147,$J$5),$I$5)*MAX(MIN(DL147,$J$5),$I$5)+$G$5*MAX(MIN(DL147,$J$5),$I$5)*(EF147*DY147/($K$5*1000))+$H$5*(EF147*DY147/($K$5*1000))*(EF147*DY147/($K$5*1000)))</f>
        <v>0</v>
      </c>
      <c r="S147">
        <f>J147*(1000-(1000*0.61365*exp(17.502*W147/(240.97+W147))/(DY147+DZ147)+DT147)/2)/(1000*0.61365*exp(17.502*W147/(240.97+W147))/(DY147+DZ147)-DT147)</f>
        <v>0</v>
      </c>
      <c r="T147">
        <f>1/((DM147+1)/(Q147/1.6)+1/(R147/1.37)) + DM147/((DM147+1)/(Q147/1.6) + DM147/(R147/1.37))</f>
        <v>0</v>
      </c>
      <c r="U147">
        <f>(DH147*DK147)</f>
        <v>0</v>
      </c>
      <c r="V147">
        <f>(EA147+(U147+2*0.95*5.67E-8*(((EA147+$B$7)+273)^4-(EA147+273)^4)-44100*J147)/(1.84*29.3*R147+8*0.95*5.67E-8*(EA147+273)^3))</f>
        <v>0</v>
      </c>
      <c r="W147">
        <f>($C$7*EB147+$D$7*EC147+$E$7*V147)</f>
        <v>0</v>
      </c>
      <c r="X147">
        <f>0.61365*exp(17.502*W147/(240.97+W147))</f>
        <v>0</v>
      </c>
      <c r="Y147">
        <f>(Z147/AA147*100)</f>
        <v>0</v>
      </c>
      <c r="Z147">
        <f>DT147*(DY147+DZ147)/1000</f>
        <v>0</v>
      </c>
      <c r="AA147">
        <f>0.61365*exp(17.502*EA147/(240.97+EA147))</f>
        <v>0</v>
      </c>
      <c r="AB147">
        <f>(X147-DT147*(DY147+DZ147)/1000)</f>
        <v>0</v>
      </c>
      <c r="AC147">
        <f>(-J147*44100)</f>
        <v>0</v>
      </c>
      <c r="AD147">
        <f>2*29.3*R147*0.92*(EA147-W147)</f>
        <v>0</v>
      </c>
      <c r="AE147">
        <f>2*0.95*5.67E-8*(((EA147+$B$7)+273)^4-(W147+273)^4)</f>
        <v>0</v>
      </c>
      <c r="AF147">
        <f>U147+AE147+AC147+AD147</f>
        <v>0</v>
      </c>
      <c r="AG147">
        <f>DX147*AU147*(DS147-DR147*(1000-AU147*DU147)/(1000-AU147*DT147))/(100*DL147)</f>
        <v>0</v>
      </c>
      <c r="AH147">
        <f>1000*DX147*AU147*(DT147-DU147)/(100*DL147*(1000-AU147*DT147))</f>
        <v>0</v>
      </c>
      <c r="AI147">
        <f>(AJ147 - AK147 - DY147*1E3/(8.314*(EA147+273.15)) * AM147/DX147 * AL147) * DX147/(100*DL147) * (1000 - DU147)/1000</f>
        <v>0</v>
      </c>
      <c r="AJ147">
        <v>568.4387060220561</v>
      </c>
      <c r="AK147">
        <v>533.343533333333</v>
      </c>
      <c r="AL147">
        <v>3.316220436103944</v>
      </c>
      <c r="AM147">
        <v>65.4967932541347</v>
      </c>
      <c r="AN147">
        <f>(AP147 - AO147 + DY147*1E3/(8.314*(EA147+273.15)) * AR147/DX147 * AQ147) * DX147/(100*DL147) * 1000/(1000 - AP147)</f>
        <v>0</v>
      </c>
      <c r="AO147">
        <v>18.17087648079965</v>
      </c>
      <c r="AP147">
        <v>22.9123303030303</v>
      </c>
      <c r="AQ147">
        <v>-0.007178865528204284</v>
      </c>
      <c r="AR147">
        <v>120.790661753282</v>
      </c>
      <c r="AS147">
        <v>2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MAX(0,($B$13+$C$13*EF147)/(1+$D$13*EF147)*DY147/(EA147+273)*$E$13)</f>
        <v>0</v>
      </c>
      <c r="AX147" t="s">
        <v>437</v>
      </c>
      <c r="AY147" t="s">
        <v>437</v>
      </c>
      <c r="AZ147">
        <v>0</v>
      </c>
      <c r="BA147">
        <v>0</v>
      </c>
      <c r="BB147">
        <f>1-AZ147/BA147</f>
        <v>0</v>
      </c>
      <c r="BC147">
        <v>0</v>
      </c>
      <c r="BD147" t="s">
        <v>437</v>
      </c>
      <c r="BE147" t="s">
        <v>437</v>
      </c>
      <c r="BF147">
        <v>0</v>
      </c>
      <c r="BG147">
        <v>0</v>
      </c>
      <c r="BH147">
        <f>1-BF147/BG147</f>
        <v>0</v>
      </c>
      <c r="BI147">
        <v>0.5</v>
      </c>
      <c r="BJ147">
        <f>DI147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437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DH147">
        <f>$B$11*EG147+$C$11*EH147+$F$11*ES147*(1-EV147)</f>
        <v>0</v>
      </c>
      <c r="DI147">
        <f>DH147*DJ147</f>
        <v>0</v>
      </c>
      <c r="DJ147">
        <f>($B$11*$D$9+$C$11*$D$9+$F$11*((FF147+EX147)/MAX(FF147+EX147+FG147, 0.1)*$I$9+FG147/MAX(FF147+EX147+FG147, 0.1)*$J$9))/($B$11+$C$11+$F$11)</f>
        <v>0</v>
      </c>
      <c r="DK147">
        <f>($B$11*$K$9+$C$11*$K$9+$F$11*((FF147+EX147)/MAX(FF147+EX147+FG147, 0.1)*$P$9+FG147/MAX(FF147+EX147+FG147, 0.1)*$Q$9))/($B$11+$C$11+$F$11)</f>
        <v>0</v>
      </c>
      <c r="DL147">
        <v>4.38</v>
      </c>
      <c r="DM147">
        <v>0.5</v>
      </c>
      <c r="DN147" t="s">
        <v>438</v>
      </c>
      <c r="DO147">
        <v>2</v>
      </c>
      <c r="DP147" t="b">
        <v>1</v>
      </c>
      <c r="DQ147">
        <v>1759249709.314285</v>
      </c>
      <c r="DR147">
        <v>497.5711785714287</v>
      </c>
      <c r="DS147">
        <v>542.3839285714286</v>
      </c>
      <c r="DT147">
        <v>22.96178214285714</v>
      </c>
      <c r="DU147">
        <v>18.17518928571429</v>
      </c>
      <c r="DV147">
        <v>497.1411785714286</v>
      </c>
      <c r="DW147">
        <v>22.74109642857143</v>
      </c>
      <c r="DX147">
        <v>500.01825</v>
      </c>
      <c r="DY147">
        <v>90.9189535714286</v>
      </c>
      <c r="DZ147">
        <v>0.05108373928571429</v>
      </c>
      <c r="EA147">
        <v>29.72855714285714</v>
      </c>
      <c r="EB147">
        <v>30.02048928571428</v>
      </c>
      <c r="EC147">
        <v>999.9000000000002</v>
      </c>
      <c r="ED147">
        <v>0</v>
      </c>
      <c r="EE147">
        <v>0</v>
      </c>
      <c r="EF147">
        <v>10009.66785714285</v>
      </c>
      <c r="EG147">
        <v>0</v>
      </c>
      <c r="EH147">
        <v>11.7224</v>
      </c>
      <c r="EI147">
        <v>-44.8127892857143</v>
      </c>
      <c r="EJ147">
        <v>509.2643928571429</v>
      </c>
      <c r="EK147">
        <v>552.4243571428572</v>
      </c>
      <c r="EL147">
        <v>4.786581071428572</v>
      </c>
      <c r="EM147">
        <v>542.3839285714286</v>
      </c>
      <c r="EN147">
        <v>18.17518928571429</v>
      </c>
      <c r="EO147">
        <v>2.087660714285714</v>
      </c>
      <c r="EP147">
        <v>1.652468571428572</v>
      </c>
      <c r="EQ147">
        <v>18.12532857142857</v>
      </c>
      <c r="ER147">
        <v>14.45698571428571</v>
      </c>
      <c r="ES147">
        <v>1999.991071428571</v>
      </c>
      <c r="ET147">
        <v>0.9799944285714288</v>
      </c>
      <c r="EU147">
        <v>0.02000567142857143</v>
      </c>
      <c r="EV147">
        <v>0</v>
      </c>
      <c r="EW147">
        <v>858.3953571428573</v>
      </c>
      <c r="EX147">
        <v>5.000560000000001</v>
      </c>
      <c r="EY147">
        <v>17407.04642857143</v>
      </c>
      <c r="EZ147">
        <v>17294.77142857143</v>
      </c>
      <c r="FA147">
        <v>41.31199999999999</v>
      </c>
      <c r="FB147">
        <v>41.47299999999999</v>
      </c>
      <c r="FC147">
        <v>41.00221428571428</v>
      </c>
      <c r="FD147">
        <v>40.66264285714284</v>
      </c>
      <c r="FE147">
        <v>42.06199999999999</v>
      </c>
      <c r="FF147">
        <v>1955.081071428571</v>
      </c>
      <c r="FG147">
        <v>39.91</v>
      </c>
      <c r="FH147">
        <v>0</v>
      </c>
      <c r="FI147">
        <v>1759249730.8</v>
      </c>
      <c r="FJ147">
        <v>0</v>
      </c>
      <c r="FK147">
        <v>858.4420769230769</v>
      </c>
      <c r="FL147">
        <v>68.25476928866421</v>
      </c>
      <c r="FM147">
        <v>1360.379488024653</v>
      </c>
      <c r="FN147">
        <v>17407.65769230769</v>
      </c>
      <c r="FO147">
        <v>15</v>
      </c>
      <c r="FP147">
        <v>0</v>
      </c>
      <c r="FQ147" t="s">
        <v>439</v>
      </c>
      <c r="FR147">
        <v>1747148579.5</v>
      </c>
      <c r="FS147">
        <v>1747148584.5</v>
      </c>
      <c r="FT147">
        <v>0</v>
      </c>
      <c r="FU147">
        <v>0.162</v>
      </c>
      <c r="FV147">
        <v>-0.001</v>
      </c>
      <c r="FW147">
        <v>0.139</v>
      </c>
      <c r="FX147">
        <v>0.058</v>
      </c>
      <c r="FY147">
        <v>420</v>
      </c>
      <c r="FZ147">
        <v>16</v>
      </c>
      <c r="GA147">
        <v>0.19</v>
      </c>
      <c r="GB147">
        <v>0.02</v>
      </c>
      <c r="GC147">
        <v>-44.3913731707317</v>
      </c>
      <c r="GD147">
        <v>-8.700543554006948</v>
      </c>
      <c r="GE147">
        <v>0.8666947914204358</v>
      </c>
      <c r="GF147">
        <v>0</v>
      </c>
      <c r="GG147">
        <v>855.9326764705883</v>
      </c>
      <c r="GH147">
        <v>65.12459893369126</v>
      </c>
      <c r="GI147">
        <v>6.399211466683126</v>
      </c>
      <c r="GJ147">
        <v>0</v>
      </c>
      <c r="GK147">
        <v>4.795980975609757</v>
      </c>
      <c r="GL147">
        <v>-0.2499988850174149</v>
      </c>
      <c r="GM147">
        <v>0.02579872655250862</v>
      </c>
      <c r="GN147">
        <v>0</v>
      </c>
      <c r="GO147">
        <v>0</v>
      </c>
      <c r="GP147">
        <v>3</v>
      </c>
      <c r="GQ147" t="s">
        <v>490</v>
      </c>
      <c r="GR147">
        <v>3.12827</v>
      </c>
      <c r="GS147">
        <v>2.72917</v>
      </c>
      <c r="GT147">
        <v>0.101309</v>
      </c>
      <c r="GU147">
        <v>0.108206</v>
      </c>
      <c r="GV147">
        <v>0.104139</v>
      </c>
      <c r="GW147">
        <v>0.0890094</v>
      </c>
      <c r="GX147">
        <v>26968.4</v>
      </c>
      <c r="GY147">
        <v>25968.8</v>
      </c>
      <c r="GZ147">
        <v>30548.6</v>
      </c>
      <c r="HA147">
        <v>29372.9</v>
      </c>
      <c r="HB147">
        <v>37763.2</v>
      </c>
      <c r="HC147">
        <v>35204.7</v>
      </c>
      <c r="HD147">
        <v>46726.2</v>
      </c>
      <c r="HE147">
        <v>43639.6</v>
      </c>
      <c r="HF147">
        <v>1.83053</v>
      </c>
      <c r="HG147">
        <v>1.83665</v>
      </c>
      <c r="HH147">
        <v>0.127934</v>
      </c>
      <c r="HI147">
        <v>0</v>
      </c>
      <c r="HJ147">
        <v>27.9438</v>
      </c>
      <c r="HK147">
        <v>999.9</v>
      </c>
      <c r="HL147">
        <v>50</v>
      </c>
      <c r="HM147">
        <v>31</v>
      </c>
      <c r="HN147">
        <v>24.8102</v>
      </c>
      <c r="HO147">
        <v>63.113</v>
      </c>
      <c r="HP147">
        <v>17.6442</v>
      </c>
      <c r="HQ147">
        <v>1</v>
      </c>
      <c r="HR147">
        <v>0.118361</v>
      </c>
      <c r="HS147">
        <v>-0.203813</v>
      </c>
      <c r="HT147">
        <v>20.2017</v>
      </c>
      <c r="HU147">
        <v>5.22852</v>
      </c>
      <c r="HV147">
        <v>11.974</v>
      </c>
      <c r="HW147">
        <v>4.9702</v>
      </c>
      <c r="HX147">
        <v>3.28965</v>
      </c>
      <c r="HY147">
        <v>9999</v>
      </c>
      <c r="HZ147">
        <v>9999</v>
      </c>
      <c r="IA147">
        <v>9999</v>
      </c>
      <c r="IB147">
        <v>18.2</v>
      </c>
      <c r="IC147">
        <v>4.97289</v>
      </c>
      <c r="ID147">
        <v>1.87715</v>
      </c>
      <c r="IE147">
        <v>1.87526</v>
      </c>
      <c r="IF147">
        <v>1.87805</v>
      </c>
      <c r="IG147">
        <v>1.87481</v>
      </c>
      <c r="IH147">
        <v>1.87837</v>
      </c>
      <c r="II147">
        <v>1.87546</v>
      </c>
      <c r="IJ147">
        <v>1.87668</v>
      </c>
      <c r="IK147">
        <v>0</v>
      </c>
      <c r="IL147">
        <v>0</v>
      </c>
      <c r="IM147">
        <v>0</v>
      </c>
      <c r="IN147">
        <v>0</v>
      </c>
      <c r="IO147" t="s">
        <v>441</v>
      </c>
      <c r="IP147" t="s">
        <v>442</v>
      </c>
      <c r="IQ147" t="s">
        <v>443</v>
      </c>
      <c r="IR147" t="s">
        <v>443</v>
      </c>
      <c r="IS147" t="s">
        <v>443</v>
      </c>
      <c r="IT147" t="s">
        <v>443</v>
      </c>
      <c r="IU147">
        <v>0</v>
      </c>
      <c r="IV147">
        <v>100</v>
      </c>
      <c r="IW147">
        <v>100</v>
      </c>
      <c r="IX147">
        <v>0.454</v>
      </c>
      <c r="IY147">
        <v>0.2196</v>
      </c>
      <c r="IZ147">
        <v>-0.1222274518627452</v>
      </c>
      <c r="JA147">
        <v>0.001328938755811441</v>
      </c>
      <c r="JB147">
        <v>-5.633165956792918E-07</v>
      </c>
      <c r="JC147">
        <v>2.510553891376428E-10</v>
      </c>
      <c r="JD147">
        <v>-0.04678033270444259</v>
      </c>
      <c r="JE147">
        <v>-0.0009625096320519332</v>
      </c>
      <c r="JF147">
        <v>0.0006953178313022573</v>
      </c>
      <c r="JG147">
        <v>-5.973937232829655E-06</v>
      </c>
      <c r="JH147">
        <v>1</v>
      </c>
      <c r="JI147">
        <v>2112</v>
      </c>
      <c r="JJ147">
        <v>1</v>
      </c>
      <c r="JK147">
        <v>26</v>
      </c>
      <c r="JL147">
        <v>201685.6</v>
      </c>
      <c r="JM147">
        <v>201685.5</v>
      </c>
      <c r="JN147">
        <v>1.42212</v>
      </c>
      <c r="JO147">
        <v>2.55615</v>
      </c>
      <c r="JP147">
        <v>1.39893</v>
      </c>
      <c r="JQ147">
        <v>2.323</v>
      </c>
      <c r="JR147">
        <v>1.44897</v>
      </c>
      <c r="JS147">
        <v>2.50854</v>
      </c>
      <c r="JT147">
        <v>36.5051</v>
      </c>
      <c r="JU147">
        <v>23.9912</v>
      </c>
      <c r="JV147">
        <v>18</v>
      </c>
      <c r="JW147">
        <v>479.454</v>
      </c>
      <c r="JX147">
        <v>453.029</v>
      </c>
      <c r="JY147">
        <v>28.1563</v>
      </c>
      <c r="JZ147">
        <v>28.7142</v>
      </c>
      <c r="KA147">
        <v>30.0002</v>
      </c>
      <c r="KB147">
        <v>28.3909</v>
      </c>
      <c r="KC147">
        <v>28.4537</v>
      </c>
      <c r="KD147">
        <v>28.4768</v>
      </c>
      <c r="KE147">
        <v>31.9528</v>
      </c>
      <c r="KF147">
        <v>21.2844</v>
      </c>
      <c r="KG147">
        <v>28.1695</v>
      </c>
      <c r="KH147">
        <v>593.677</v>
      </c>
      <c r="KI147">
        <v>18.2415</v>
      </c>
      <c r="KJ147">
        <v>100.984</v>
      </c>
      <c r="KK147">
        <v>100.385</v>
      </c>
    </row>
    <row r="148" spans="1:297">
      <c r="A148">
        <v>132</v>
      </c>
      <c r="B148">
        <v>1759249722.1</v>
      </c>
      <c r="C148">
        <v>2906.5</v>
      </c>
      <c r="D148" t="s">
        <v>708</v>
      </c>
      <c r="E148" t="s">
        <v>709</v>
      </c>
      <c r="F148">
        <v>5</v>
      </c>
      <c r="G148" t="s">
        <v>639</v>
      </c>
      <c r="H148" t="s">
        <v>436</v>
      </c>
      <c r="I148">
        <v>1759249714.6</v>
      </c>
      <c r="J148">
        <f>(K148)/1000</f>
        <v>0</v>
      </c>
      <c r="K148">
        <f>IF(DP148, AN148, AH148)</f>
        <v>0</v>
      </c>
      <c r="L148">
        <f>IF(DP148, AI148, AG148)</f>
        <v>0</v>
      </c>
      <c r="M148">
        <f>DR148 - IF(AU148&gt;1, L148*DL148*100.0/(AW148), 0)</f>
        <v>0</v>
      </c>
      <c r="N148">
        <f>((T148-J148/2)*M148-L148)/(T148+J148/2)</f>
        <v>0</v>
      </c>
      <c r="O148">
        <f>N148*(DY148+DZ148)/1000.0</f>
        <v>0</v>
      </c>
      <c r="P148">
        <f>(DR148 - IF(AU148&gt;1, L148*DL148*100.0/(AW148), 0))*(DY148+DZ148)/1000.0</f>
        <v>0</v>
      </c>
      <c r="Q148">
        <f>2.0/((1/S148-1/R148)+SIGN(S148)*SQRT((1/S148-1/R148)*(1/S148-1/R148) + 4*DM148/((DM148+1)*(DM148+1))*(2*1/S148*1/R148-1/R148*1/R148)))</f>
        <v>0</v>
      </c>
      <c r="R148">
        <f>IF(LEFT(DN148,1)&lt;&gt;"0",IF(LEFT(DN148,1)="1",3.0,DO148),$D$5+$E$5*(EF148*DY148/($K$5*1000))+$F$5*(EF148*DY148/($K$5*1000))*MAX(MIN(DL148,$J$5),$I$5)*MAX(MIN(DL148,$J$5),$I$5)+$G$5*MAX(MIN(DL148,$J$5),$I$5)*(EF148*DY148/($K$5*1000))+$H$5*(EF148*DY148/($K$5*1000))*(EF148*DY148/($K$5*1000)))</f>
        <v>0</v>
      </c>
      <c r="S148">
        <f>J148*(1000-(1000*0.61365*exp(17.502*W148/(240.97+W148))/(DY148+DZ148)+DT148)/2)/(1000*0.61365*exp(17.502*W148/(240.97+W148))/(DY148+DZ148)-DT148)</f>
        <v>0</v>
      </c>
      <c r="T148">
        <f>1/((DM148+1)/(Q148/1.6)+1/(R148/1.37)) + DM148/((DM148+1)/(Q148/1.6) + DM148/(R148/1.37))</f>
        <v>0</v>
      </c>
      <c r="U148">
        <f>(DH148*DK148)</f>
        <v>0</v>
      </c>
      <c r="V148">
        <f>(EA148+(U148+2*0.95*5.67E-8*(((EA148+$B$7)+273)^4-(EA148+273)^4)-44100*J148)/(1.84*29.3*R148+8*0.95*5.67E-8*(EA148+273)^3))</f>
        <v>0</v>
      </c>
      <c r="W148">
        <f>($C$7*EB148+$D$7*EC148+$E$7*V148)</f>
        <v>0</v>
      </c>
      <c r="X148">
        <f>0.61365*exp(17.502*W148/(240.97+W148))</f>
        <v>0</v>
      </c>
      <c r="Y148">
        <f>(Z148/AA148*100)</f>
        <v>0</v>
      </c>
      <c r="Z148">
        <f>DT148*(DY148+DZ148)/1000</f>
        <v>0</v>
      </c>
      <c r="AA148">
        <f>0.61365*exp(17.502*EA148/(240.97+EA148))</f>
        <v>0</v>
      </c>
      <c r="AB148">
        <f>(X148-DT148*(DY148+DZ148)/1000)</f>
        <v>0</v>
      </c>
      <c r="AC148">
        <f>(-J148*44100)</f>
        <v>0</v>
      </c>
      <c r="AD148">
        <f>2*29.3*R148*0.92*(EA148-W148)</f>
        <v>0</v>
      </c>
      <c r="AE148">
        <f>2*0.95*5.67E-8*(((EA148+$B$7)+273)^4-(W148+273)^4)</f>
        <v>0</v>
      </c>
      <c r="AF148">
        <f>U148+AE148+AC148+AD148</f>
        <v>0</v>
      </c>
      <c r="AG148">
        <f>DX148*AU148*(DS148-DR148*(1000-AU148*DU148)/(1000-AU148*DT148))/(100*DL148)</f>
        <v>0</v>
      </c>
      <c r="AH148">
        <f>1000*DX148*AU148*(DT148-DU148)/(100*DL148*(1000-AU148*DT148))</f>
        <v>0</v>
      </c>
      <c r="AI148">
        <f>(AJ148 - AK148 - DY148*1E3/(8.314*(EA148+273.15)) * AM148/DX148 * AL148) * DX148/(100*DL148) * (1000 - DU148)/1000</f>
        <v>0</v>
      </c>
      <c r="AJ148">
        <v>585.61287599809</v>
      </c>
      <c r="AK148">
        <v>549.9529818181817</v>
      </c>
      <c r="AL148">
        <v>3.323469598714996</v>
      </c>
      <c r="AM148">
        <v>65.4967932541347</v>
      </c>
      <c r="AN148">
        <f>(AP148 - AO148 + DY148*1E3/(8.314*(EA148+273.15)) * AR148/DX148 * AQ148) * DX148/(100*DL148) * 1000/(1000 - AP148)</f>
        <v>0</v>
      </c>
      <c r="AO148">
        <v>18.16147485940373</v>
      </c>
      <c r="AP148">
        <v>22.86258181818182</v>
      </c>
      <c r="AQ148">
        <v>-0.01050447481927659</v>
      </c>
      <c r="AR148">
        <v>120.790661753282</v>
      </c>
      <c r="AS148">
        <v>2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MAX(0,($B$13+$C$13*EF148)/(1+$D$13*EF148)*DY148/(EA148+273)*$E$13)</f>
        <v>0</v>
      </c>
      <c r="AX148" t="s">
        <v>437</v>
      </c>
      <c r="AY148" t="s">
        <v>437</v>
      </c>
      <c r="AZ148">
        <v>0</v>
      </c>
      <c r="BA148">
        <v>0</v>
      </c>
      <c r="BB148">
        <f>1-AZ148/BA148</f>
        <v>0</v>
      </c>
      <c r="BC148">
        <v>0</v>
      </c>
      <c r="BD148" t="s">
        <v>437</v>
      </c>
      <c r="BE148" t="s">
        <v>437</v>
      </c>
      <c r="BF148">
        <v>0</v>
      </c>
      <c r="BG148">
        <v>0</v>
      </c>
      <c r="BH148">
        <f>1-BF148/BG148</f>
        <v>0</v>
      </c>
      <c r="BI148">
        <v>0.5</v>
      </c>
      <c r="BJ148">
        <f>DI148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437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DH148">
        <f>$B$11*EG148+$C$11*EH148+$F$11*ES148*(1-EV148)</f>
        <v>0</v>
      </c>
      <c r="DI148">
        <f>DH148*DJ148</f>
        <v>0</v>
      </c>
      <c r="DJ148">
        <f>($B$11*$D$9+$C$11*$D$9+$F$11*((FF148+EX148)/MAX(FF148+EX148+FG148, 0.1)*$I$9+FG148/MAX(FF148+EX148+FG148, 0.1)*$J$9))/($B$11+$C$11+$F$11)</f>
        <v>0</v>
      </c>
      <c r="DK148">
        <f>($B$11*$K$9+$C$11*$K$9+$F$11*((FF148+EX148)/MAX(FF148+EX148+FG148, 0.1)*$P$9+FG148/MAX(FF148+EX148+FG148, 0.1)*$Q$9))/($B$11+$C$11+$F$11)</f>
        <v>0</v>
      </c>
      <c r="DL148">
        <v>4.38</v>
      </c>
      <c r="DM148">
        <v>0.5</v>
      </c>
      <c r="DN148" t="s">
        <v>438</v>
      </c>
      <c r="DO148">
        <v>2</v>
      </c>
      <c r="DP148" t="b">
        <v>1</v>
      </c>
      <c r="DQ148">
        <v>1759249714.6</v>
      </c>
      <c r="DR148">
        <v>514.6611481481481</v>
      </c>
      <c r="DS148">
        <v>560.1157407407406</v>
      </c>
      <c r="DT148">
        <v>22.9248925925926</v>
      </c>
      <c r="DU148">
        <v>18.16971481481481</v>
      </c>
      <c r="DV148">
        <v>514.214851851852</v>
      </c>
      <c r="DW148">
        <v>22.70498518518519</v>
      </c>
      <c r="DX148">
        <v>499.9837037037037</v>
      </c>
      <c r="DY148">
        <v>90.91894444444442</v>
      </c>
      <c r="DZ148">
        <v>0.0512629037037037</v>
      </c>
      <c r="EA148">
        <v>29.72915925925926</v>
      </c>
      <c r="EB148">
        <v>30.02493333333333</v>
      </c>
      <c r="EC148">
        <v>999.9000000000001</v>
      </c>
      <c r="ED148">
        <v>0</v>
      </c>
      <c r="EE148">
        <v>0</v>
      </c>
      <c r="EF148">
        <v>9995.347777777779</v>
      </c>
      <c r="EG148">
        <v>0</v>
      </c>
      <c r="EH148">
        <v>11.7224</v>
      </c>
      <c r="EI148">
        <v>-45.45467407407408</v>
      </c>
      <c r="EJ148">
        <v>526.736037037037</v>
      </c>
      <c r="EK148">
        <v>570.4812222222222</v>
      </c>
      <c r="EL148">
        <v>4.755164074074075</v>
      </c>
      <c r="EM148">
        <v>560.1157407407406</v>
      </c>
      <c r="EN148">
        <v>18.16971481481481</v>
      </c>
      <c r="EO148">
        <v>2.084305925925926</v>
      </c>
      <c r="EP148">
        <v>1.65197074074074</v>
      </c>
      <c r="EQ148">
        <v>18.09973333333333</v>
      </c>
      <c r="ER148">
        <v>14.45232222222222</v>
      </c>
      <c r="ES148">
        <v>2000.000740740741</v>
      </c>
      <c r="ET148">
        <v>0.9799944444444447</v>
      </c>
      <c r="EU148">
        <v>0.02000565555555556</v>
      </c>
      <c r="EV148">
        <v>0</v>
      </c>
      <c r="EW148">
        <v>864.4646296296296</v>
      </c>
      <c r="EX148">
        <v>5.000560000000001</v>
      </c>
      <c r="EY148">
        <v>17528.57407407407</v>
      </c>
      <c r="EZ148">
        <v>17294.85185185185</v>
      </c>
      <c r="FA148">
        <v>41.31199999999999</v>
      </c>
      <c r="FB148">
        <v>41.46966666666666</v>
      </c>
      <c r="FC148">
        <v>41.00229629629629</v>
      </c>
      <c r="FD148">
        <v>40.67092592592592</v>
      </c>
      <c r="FE148">
        <v>42.06199999999999</v>
      </c>
      <c r="FF148">
        <v>1955.090740740741</v>
      </c>
      <c r="FG148">
        <v>39.91</v>
      </c>
      <c r="FH148">
        <v>0</v>
      </c>
      <c r="FI148">
        <v>1759249736.2</v>
      </c>
      <c r="FJ148">
        <v>0</v>
      </c>
      <c r="FK148">
        <v>864.9995200000001</v>
      </c>
      <c r="FL148">
        <v>70.15353848225136</v>
      </c>
      <c r="FM148">
        <v>1406.307692277138</v>
      </c>
      <c r="FN148">
        <v>17538.92</v>
      </c>
      <c r="FO148">
        <v>15</v>
      </c>
      <c r="FP148">
        <v>0</v>
      </c>
      <c r="FQ148" t="s">
        <v>439</v>
      </c>
      <c r="FR148">
        <v>1747148579.5</v>
      </c>
      <c r="FS148">
        <v>1747148584.5</v>
      </c>
      <c r="FT148">
        <v>0</v>
      </c>
      <c r="FU148">
        <v>0.162</v>
      </c>
      <c r="FV148">
        <v>-0.001</v>
      </c>
      <c r="FW148">
        <v>0.139</v>
      </c>
      <c r="FX148">
        <v>0.058</v>
      </c>
      <c r="FY148">
        <v>420</v>
      </c>
      <c r="FZ148">
        <v>16</v>
      </c>
      <c r="GA148">
        <v>0.19</v>
      </c>
      <c r="GB148">
        <v>0.02</v>
      </c>
      <c r="GC148">
        <v>-45.08445121951219</v>
      </c>
      <c r="GD148">
        <v>-7.273829268292731</v>
      </c>
      <c r="GE148">
        <v>0.7194412666486742</v>
      </c>
      <c r="GF148">
        <v>0</v>
      </c>
      <c r="GG148">
        <v>861.2222352941177</v>
      </c>
      <c r="GH148">
        <v>68.9184110380246</v>
      </c>
      <c r="GI148">
        <v>6.76463494540811</v>
      </c>
      <c r="GJ148">
        <v>0</v>
      </c>
      <c r="GK148">
        <v>4.772150731707318</v>
      </c>
      <c r="GL148">
        <v>-0.3561330313588837</v>
      </c>
      <c r="GM148">
        <v>0.03535610703036538</v>
      </c>
      <c r="GN148">
        <v>0</v>
      </c>
      <c r="GO148">
        <v>0</v>
      </c>
      <c r="GP148">
        <v>3</v>
      </c>
      <c r="GQ148" t="s">
        <v>490</v>
      </c>
      <c r="GR148">
        <v>3.12861</v>
      </c>
      <c r="GS148">
        <v>2.72926</v>
      </c>
      <c r="GT148">
        <v>0.103562</v>
      </c>
      <c r="GU148">
        <v>0.110437</v>
      </c>
      <c r="GV148">
        <v>0.103979</v>
      </c>
      <c r="GW148">
        <v>0.08899219999999999</v>
      </c>
      <c r="GX148">
        <v>26900.6</v>
      </c>
      <c r="GY148">
        <v>25903.1</v>
      </c>
      <c r="GZ148">
        <v>30548.4</v>
      </c>
      <c r="HA148">
        <v>29372</v>
      </c>
      <c r="HB148">
        <v>37770</v>
      </c>
      <c r="HC148">
        <v>35204.3</v>
      </c>
      <c r="HD148">
        <v>46725.9</v>
      </c>
      <c r="HE148">
        <v>43638.1</v>
      </c>
      <c r="HF148">
        <v>1.83092</v>
      </c>
      <c r="HG148">
        <v>1.83633</v>
      </c>
      <c r="HH148">
        <v>0.126567</v>
      </c>
      <c r="HI148">
        <v>0</v>
      </c>
      <c r="HJ148">
        <v>27.9475</v>
      </c>
      <c r="HK148">
        <v>999.9</v>
      </c>
      <c r="HL148">
        <v>49.9</v>
      </c>
      <c r="HM148">
        <v>31</v>
      </c>
      <c r="HN148">
        <v>24.7607</v>
      </c>
      <c r="HO148">
        <v>62.853</v>
      </c>
      <c r="HP148">
        <v>17.5481</v>
      </c>
      <c r="HQ148">
        <v>1</v>
      </c>
      <c r="HR148">
        <v>0.118267</v>
      </c>
      <c r="HS148">
        <v>-0.249562</v>
      </c>
      <c r="HT148">
        <v>20.2017</v>
      </c>
      <c r="HU148">
        <v>5.22807</v>
      </c>
      <c r="HV148">
        <v>11.974</v>
      </c>
      <c r="HW148">
        <v>4.96995</v>
      </c>
      <c r="HX148">
        <v>3.28955</v>
      </c>
      <c r="HY148">
        <v>9999</v>
      </c>
      <c r="HZ148">
        <v>9999</v>
      </c>
      <c r="IA148">
        <v>9999</v>
      </c>
      <c r="IB148">
        <v>18.2</v>
      </c>
      <c r="IC148">
        <v>4.97291</v>
      </c>
      <c r="ID148">
        <v>1.87717</v>
      </c>
      <c r="IE148">
        <v>1.87526</v>
      </c>
      <c r="IF148">
        <v>1.87806</v>
      </c>
      <c r="IG148">
        <v>1.87483</v>
      </c>
      <c r="IH148">
        <v>1.87838</v>
      </c>
      <c r="II148">
        <v>1.87546</v>
      </c>
      <c r="IJ148">
        <v>1.87668</v>
      </c>
      <c r="IK148">
        <v>0</v>
      </c>
      <c r="IL148">
        <v>0</v>
      </c>
      <c r="IM148">
        <v>0</v>
      </c>
      <c r="IN148">
        <v>0</v>
      </c>
      <c r="IO148" t="s">
        <v>441</v>
      </c>
      <c r="IP148" t="s">
        <v>442</v>
      </c>
      <c r="IQ148" t="s">
        <v>443</v>
      </c>
      <c r="IR148" t="s">
        <v>443</v>
      </c>
      <c r="IS148" t="s">
        <v>443</v>
      </c>
      <c r="IT148" t="s">
        <v>443</v>
      </c>
      <c r="IU148">
        <v>0</v>
      </c>
      <c r="IV148">
        <v>100</v>
      </c>
      <c r="IW148">
        <v>100</v>
      </c>
      <c r="IX148">
        <v>0.469</v>
      </c>
      <c r="IY148">
        <v>0.2185</v>
      </c>
      <c r="IZ148">
        <v>-0.1222274518627452</v>
      </c>
      <c r="JA148">
        <v>0.001328938755811441</v>
      </c>
      <c r="JB148">
        <v>-5.633165956792918E-07</v>
      </c>
      <c r="JC148">
        <v>2.510553891376428E-10</v>
      </c>
      <c r="JD148">
        <v>-0.04678033270444259</v>
      </c>
      <c r="JE148">
        <v>-0.0009625096320519332</v>
      </c>
      <c r="JF148">
        <v>0.0006953178313022573</v>
      </c>
      <c r="JG148">
        <v>-5.973937232829655E-06</v>
      </c>
      <c r="JH148">
        <v>1</v>
      </c>
      <c r="JI148">
        <v>2112</v>
      </c>
      <c r="JJ148">
        <v>1</v>
      </c>
      <c r="JK148">
        <v>26</v>
      </c>
      <c r="JL148">
        <v>201685.7</v>
      </c>
      <c r="JM148">
        <v>201685.6</v>
      </c>
      <c r="JN148">
        <v>1.4563</v>
      </c>
      <c r="JO148">
        <v>2.55493</v>
      </c>
      <c r="JP148">
        <v>1.39893</v>
      </c>
      <c r="JQ148">
        <v>2.323</v>
      </c>
      <c r="JR148">
        <v>1.44897</v>
      </c>
      <c r="JS148">
        <v>2.45361</v>
      </c>
      <c r="JT148">
        <v>36.5051</v>
      </c>
      <c r="JU148">
        <v>23.9824</v>
      </c>
      <c r="JV148">
        <v>18</v>
      </c>
      <c r="JW148">
        <v>479.676</v>
      </c>
      <c r="JX148">
        <v>452.835</v>
      </c>
      <c r="JY148">
        <v>28.1386</v>
      </c>
      <c r="JZ148">
        <v>28.7161</v>
      </c>
      <c r="KA148">
        <v>30.0002</v>
      </c>
      <c r="KB148">
        <v>28.3916</v>
      </c>
      <c r="KC148">
        <v>28.4551</v>
      </c>
      <c r="KD148">
        <v>29.1748</v>
      </c>
      <c r="KE148">
        <v>31.66</v>
      </c>
      <c r="KF148">
        <v>21.2844</v>
      </c>
      <c r="KG148">
        <v>28.1479</v>
      </c>
      <c r="KH148">
        <v>607.052</v>
      </c>
      <c r="KI148">
        <v>18.3091</v>
      </c>
      <c r="KJ148">
        <v>100.983</v>
      </c>
      <c r="KK148">
        <v>100.382</v>
      </c>
    </row>
    <row r="149" spans="1:297">
      <c r="A149">
        <v>133</v>
      </c>
      <c r="B149">
        <v>1759249727.1</v>
      </c>
      <c r="C149">
        <v>2911.5</v>
      </c>
      <c r="D149" t="s">
        <v>710</v>
      </c>
      <c r="E149" t="s">
        <v>711</v>
      </c>
      <c r="F149">
        <v>5</v>
      </c>
      <c r="G149" t="s">
        <v>639</v>
      </c>
      <c r="H149" t="s">
        <v>436</v>
      </c>
      <c r="I149">
        <v>1759249719.314285</v>
      </c>
      <c r="J149">
        <f>(K149)/1000</f>
        <v>0</v>
      </c>
      <c r="K149">
        <f>IF(DP149, AN149, AH149)</f>
        <v>0</v>
      </c>
      <c r="L149">
        <f>IF(DP149, AI149, AG149)</f>
        <v>0</v>
      </c>
      <c r="M149">
        <f>DR149 - IF(AU149&gt;1, L149*DL149*100.0/(AW149), 0)</f>
        <v>0</v>
      </c>
      <c r="N149">
        <f>((T149-J149/2)*M149-L149)/(T149+J149/2)</f>
        <v>0</v>
      </c>
      <c r="O149">
        <f>N149*(DY149+DZ149)/1000.0</f>
        <v>0</v>
      </c>
      <c r="P149">
        <f>(DR149 - IF(AU149&gt;1, L149*DL149*100.0/(AW149), 0))*(DY149+DZ149)/1000.0</f>
        <v>0</v>
      </c>
      <c r="Q149">
        <f>2.0/((1/S149-1/R149)+SIGN(S149)*SQRT((1/S149-1/R149)*(1/S149-1/R149) + 4*DM149/((DM149+1)*(DM149+1))*(2*1/S149*1/R149-1/R149*1/R149)))</f>
        <v>0</v>
      </c>
      <c r="R149">
        <f>IF(LEFT(DN149,1)&lt;&gt;"0",IF(LEFT(DN149,1)="1",3.0,DO149),$D$5+$E$5*(EF149*DY149/($K$5*1000))+$F$5*(EF149*DY149/($K$5*1000))*MAX(MIN(DL149,$J$5),$I$5)*MAX(MIN(DL149,$J$5),$I$5)+$G$5*MAX(MIN(DL149,$J$5),$I$5)*(EF149*DY149/($K$5*1000))+$H$5*(EF149*DY149/($K$5*1000))*(EF149*DY149/($K$5*1000)))</f>
        <v>0</v>
      </c>
      <c r="S149">
        <f>J149*(1000-(1000*0.61365*exp(17.502*W149/(240.97+W149))/(DY149+DZ149)+DT149)/2)/(1000*0.61365*exp(17.502*W149/(240.97+W149))/(DY149+DZ149)-DT149)</f>
        <v>0</v>
      </c>
      <c r="T149">
        <f>1/((DM149+1)/(Q149/1.6)+1/(R149/1.37)) + DM149/((DM149+1)/(Q149/1.6) + DM149/(R149/1.37))</f>
        <v>0</v>
      </c>
      <c r="U149">
        <f>(DH149*DK149)</f>
        <v>0</v>
      </c>
      <c r="V149">
        <f>(EA149+(U149+2*0.95*5.67E-8*(((EA149+$B$7)+273)^4-(EA149+273)^4)-44100*J149)/(1.84*29.3*R149+8*0.95*5.67E-8*(EA149+273)^3))</f>
        <v>0</v>
      </c>
      <c r="W149">
        <f>($C$7*EB149+$D$7*EC149+$E$7*V149)</f>
        <v>0</v>
      </c>
      <c r="X149">
        <f>0.61365*exp(17.502*W149/(240.97+W149))</f>
        <v>0</v>
      </c>
      <c r="Y149">
        <f>(Z149/AA149*100)</f>
        <v>0</v>
      </c>
      <c r="Z149">
        <f>DT149*(DY149+DZ149)/1000</f>
        <v>0</v>
      </c>
      <c r="AA149">
        <f>0.61365*exp(17.502*EA149/(240.97+EA149))</f>
        <v>0</v>
      </c>
      <c r="AB149">
        <f>(X149-DT149*(DY149+DZ149)/1000)</f>
        <v>0</v>
      </c>
      <c r="AC149">
        <f>(-J149*44100)</f>
        <v>0</v>
      </c>
      <c r="AD149">
        <f>2*29.3*R149*0.92*(EA149-W149)</f>
        <v>0</v>
      </c>
      <c r="AE149">
        <f>2*0.95*5.67E-8*(((EA149+$B$7)+273)^4-(W149+273)^4)</f>
        <v>0</v>
      </c>
      <c r="AF149">
        <f>U149+AE149+AC149+AD149</f>
        <v>0</v>
      </c>
      <c r="AG149">
        <f>DX149*AU149*(DS149-DR149*(1000-AU149*DU149)/(1000-AU149*DT149))/(100*DL149)</f>
        <v>0</v>
      </c>
      <c r="AH149">
        <f>1000*DX149*AU149*(DT149-DU149)/(100*DL149*(1000-AU149*DT149))</f>
        <v>0</v>
      </c>
      <c r="AI149">
        <f>(AJ149 - AK149 - DY149*1E3/(8.314*(EA149+273.15)) * AM149/DX149 * AL149) * DX149/(100*DL149) * (1000 - DU149)/1000</f>
        <v>0</v>
      </c>
      <c r="AJ149">
        <v>602.6212377109314</v>
      </c>
      <c r="AK149">
        <v>566.5481575757575</v>
      </c>
      <c r="AL149">
        <v>3.321443028785067</v>
      </c>
      <c r="AM149">
        <v>65.4967932541347</v>
      </c>
      <c r="AN149">
        <f>(AP149 - AO149 + DY149*1E3/(8.314*(EA149+273.15)) * AR149/DX149 * AQ149) * DX149/(100*DL149) * 1000/(1000 - AP149)</f>
        <v>0</v>
      </c>
      <c r="AO149">
        <v>18.17877711069058</v>
      </c>
      <c r="AP149">
        <v>22.81373515151514</v>
      </c>
      <c r="AQ149">
        <v>-0.009698153287412848</v>
      </c>
      <c r="AR149">
        <v>120.790661753282</v>
      </c>
      <c r="AS149">
        <v>2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MAX(0,($B$13+$C$13*EF149)/(1+$D$13*EF149)*DY149/(EA149+273)*$E$13)</f>
        <v>0</v>
      </c>
      <c r="AX149" t="s">
        <v>437</v>
      </c>
      <c r="AY149" t="s">
        <v>437</v>
      </c>
      <c r="AZ149">
        <v>0</v>
      </c>
      <c r="BA149">
        <v>0</v>
      </c>
      <c r="BB149">
        <f>1-AZ149/BA149</f>
        <v>0</v>
      </c>
      <c r="BC149">
        <v>0</v>
      </c>
      <c r="BD149" t="s">
        <v>437</v>
      </c>
      <c r="BE149" t="s">
        <v>437</v>
      </c>
      <c r="BF149">
        <v>0</v>
      </c>
      <c r="BG149">
        <v>0</v>
      </c>
      <c r="BH149">
        <f>1-BF149/BG149</f>
        <v>0</v>
      </c>
      <c r="BI149">
        <v>0.5</v>
      </c>
      <c r="BJ149">
        <f>DI149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437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DH149">
        <f>$B$11*EG149+$C$11*EH149+$F$11*ES149*(1-EV149)</f>
        <v>0</v>
      </c>
      <c r="DI149">
        <f>DH149*DJ149</f>
        <v>0</v>
      </c>
      <c r="DJ149">
        <f>($B$11*$D$9+$C$11*$D$9+$F$11*((FF149+EX149)/MAX(FF149+EX149+FG149, 0.1)*$I$9+FG149/MAX(FF149+EX149+FG149, 0.1)*$J$9))/($B$11+$C$11+$F$11)</f>
        <v>0</v>
      </c>
      <c r="DK149">
        <f>($B$11*$K$9+$C$11*$K$9+$F$11*((FF149+EX149)/MAX(FF149+EX149+FG149, 0.1)*$P$9+FG149/MAX(FF149+EX149+FG149, 0.1)*$Q$9))/($B$11+$C$11+$F$11)</f>
        <v>0</v>
      </c>
      <c r="DL149">
        <v>4.38</v>
      </c>
      <c r="DM149">
        <v>0.5</v>
      </c>
      <c r="DN149" t="s">
        <v>438</v>
      </c>
      <c r="DO149">
        <v>2</v>
      </c>
      <c r="DP149" t="b">
        <v>1</v>
      </c>
      <c r="DQ149">
        <v>1759249719.314285</v>
      </c>
      <c r="DR149">
        <v>529.9483214285714</v>
      </c>
      <c r="DS149">
        <v>575.9125357142856</v>
      </c>
      <c r="DT149">
        <v>22.88320357142857</v>
      </c>
      <c r="DU149">
        <v>18.17055</v>
      </c>
      <c r="DV149">
        <v>529.4876428571428</v>
      </c>
      <c r="DW149">
        <v>22.664175</v>
      </c>
      <c r="DX149">
        <v>499.9878214285714</v>
      </c>
      <c r="DY149">
        <v>90.91928571428572</v>
      </c>
      <c r="DZ149">
        <v>0.051394825</v>
      </c>
      <c r="EA149">
        <v>29.72804285714286</v>
      </c>
      <c r="EB149">
        <v>30.01820714285714</v>
      </c>
      <c r="EC149">
        <v>999.9000000000002</v>
      </c>
      <c r="ED149">
        <v>0</v>
      </c>
      <c r="EE149">
        <v>0</v>
      </c>
      <c r="EF149">
        <v>9993.344285714285</v>
      </c>
      <c r="EG149">
        <v>0</v>
      </c>
      <c r="EH149">
        <v>11.7224</v>
      </c>
      <c r="EI149">
        <v>-45.96426071428571</v>
      </c>
      <c r="EJ149">
        <v>542.3586071428572</v>
      </c>
      <c r="EK149">
        <v>586.5710357142858</v>
      </c>
      <c r="EL149">
        <v>4.712653214285714</v>
      </c>
      <c r="EM149">
        <v>575.9125357142856</v>
      </c>
      <c r="EN149">
        <v>18.17055</v>
      </c>
      <c r="EO149">
        <v>2.080524642857143</v>
      </c>
      <c r="EP149">
        <v>1.652052142857143</v>
      </c>
      <c r="EQ149">
        <v>18.07082857142857</v>
      </c>
      <c r="ER149">
        <v>14.45308571428572</v>
      </c>
      <c r="ES149">
        <v>2000.002857142857</v>
      </c>
      <c r="ET149">
        <v>0.9799944285714288</v>
      </c>
      <c r="EU149">
        <v>0.02000567142857143</v>
      </c>
      <c r="EV149">
        <v>0</v>
      </c>
      <c r="EW149">
        <v>870.0202499999999</v>
      </c>
      <c r="EX149">
        <v>5.000560000000001</v>
      </c>
      <c r="EY149">
        <v>17639.45</v>
      </c>
      <c r="EZ149">
        <v>17294.87142857143</v>
      </c>
      <c r="FA149">
        <v>41.31199999999999</v>
      </c>
      <c r="FB149">
        <v>41.46849999999999</v>
      </c>
      <c r="FC149">
        <v>41.00221428571428</v>
      </c>
      <c r="FD149">
        <v>40.67149999999999</v>
      </c>
      <c r="FE149">
        <v>42.06199999999999</v>
      </c>
      <c r="FF149">
        <v>1955.092857142857</v>
      </c>
      <c r="FG149">
        <v>39.91</v>
      </c>
      <c r="FH149">
        <v>0</v>
      </c>
      <c r="FI149">
        <v>1759249741</v>
      </c>
      <c r="FJ149">
        <v>0</v>
      </c>
      <c r="FK149">
        <v>870.60864</v>
      </c>
      <c r="FL149">
        <v>70.12007682955345</v>
      </c>
      <c r="FM149">
        <v>1411.146151657049</v>
      </c>
      <c r="FN149">
        <v>17651.508</v>
      </c>
      <c r="FO149">
        <v>15</v>
      </c>
      <c r="FP149">
        <v>0</v>
      </c>
      <c r="FQ149" t="s">
        <v>439</v>
      </c>
      <c r="FR149">
        <v>1747148579.5</v>
      </c>
      <c r="FS149">
        <v>1747148584.5</v>
      </c>
      <c r="FT149">
        <v>0</v>
      </c>
      <c r="FU149">
        <v>0.162</v>
      </c>
      <c r="FV149">
        <v>-0.001</v>
      </c>
      <c r="FW149">
        <v>0.139</v>
      </c>
      <c r="FX149">
        <v>0.058</v>
      </c>
      <c r="FY149">
        <v>420</v>
      </c>
      <c r="FZ149">
        <v>16</v>
      </c>
      <c r="GA149">
        <v>0.19</v>
      </c>
      <c r="GB149">
        <v>0.02</v>
      </c>
      <c r="GC149">
        <v>-45.6317</v>
      </c>
      <c r="GD149">
        <v>-6.663838649155683</v>
      </c>
      <c r="GE149">
        <v>0.6442200796311764</v>
      </c>
      <c r="GF149">
        <v>0</v>
      </c>
      <c r="GG149">
        <v>866.0828235294118</v>
      </c>
      <c r="GH149">
        <v>69.90154316823269</v>
      </c>
      <c r="GI149">
        <v>6.861009733056299</v>
      </c>
      <c r="GJ149">
        <v>0</v>
      </c>
      <c r="GK149">
        <v>4.73704375</v>
      </c>
      <c r="GL149">
        <v>-0.494311407129467</v>
      </c>
      <c r="GM149">
        <v>0.04875962477744784</v>
      </c>
      <c r="GN149">
        <v>0</v>
      </c>
      <c r="GO149">
        <v>0</v>
      </c>
      <c r="GP149">
        <v>3</v>
      </c>
      <c r="GQ149" t="s">
        <v>490</v>
      </c>
      <c r="GR149">
        <v>3.12827</v>
      </c>
      <c r="GS149">
        <v>2.72923</v>
      </c>
      <c r="GT149">
        <v>0.105778</v>
      </c>
      <c r="GU149">
        <v>0.112653</v>
      </c>
      <c r="GV149">
        <v>0.103827</v>
      </c>
      <c r="GW149">
        <v>0.0891846</v>
      </c>
      <c r="GX149">
        <v>26833.9</v>
      </c>
      <c r="GY149">
        <v>25838.9</v>
      </c>
      <c r="GZ149">
        <v>30548.2</v>
      </c>
      <c r="HA149">
        <v>29372.4</v>
      </c>
      <c r="HB149">
        <v>37776.6</v>
      </c>
      <c r="HC149">
        <v>35197.5</v>
      </c>
      <c r="HD149">
        <v>46725.8</v>
      </c>
      <c r="HE149">
        <v>43638.7</v>
      </c>
      <c r="HF149">
        <v>1.83032</v>
      </c>
      <c r="HG149">
        <v>1.83707</v>
      </c>
      <c r="HH149">
        <v>0.127293</v>
      </c>
      <c r="HI149">
        <v>0</v>
      </c>
      <c r="HJ149">
        <v>27.9505</v>
      </c>
      <c r="HK149">
        <v>999.9</v>
      </c>
      <c r="HL149">
        <v>49.9</v>
      </c>
      <c r="HM149">
        <v>31</v>
      </c>
      <c r="HN149">
        <v>24.7608</v>
      </c>
      <c r="HO149">
        <v>62.863</v>
      </c>
      <c r="HP149">
        <v>17.9167</v>
      </c>
      <c r="HQ149">
        <v>1</v>
      </c>
      <c r="HR149">
        <v>0.118404</v>
      </c>
      <c r="HS149">
        <v>-0.245144</v>
      </c>
      <c r="HT149">
        <v>20.2015</v>
      </c>
      <c r="HU149">
        <v>5.22837</v>
      </c>
      <c r="HV149">
        <v>11.974</v>
      </c>
      <c r="HW149">
        <v>4.97005</v>
      </c>
      <c r="HX149">
        <v>3.28963</v>
      </c>
      <c r="HY149">
        <v>9999</v>
      </c>
      <c r="HZ149">
        <v>9999</v>
      </c>
      <c r="IA149">
        <v>9999</v>
      </c>
      <c r="IB149">
        <v>18.2</v>
      </c>
      <c r="IC149">
        <v>4.9729</v>
      </c>
      <c r="ID149">
        <v>1.87714</v>
      </c>
      <c r="IE149">
        <v>1.87523</v>
      </c>
      <c r="IF149">
        <v>1.87805</v>
      </c>
      <c r="IG149">
        <v>1.87478</v>
      </c>
      <c r="IH149">
        <v>1.87836</v>
      </c>
      <c r="II149">
        <v>1.87546</v>
      </c>
      <c r="IJ149">
        <v>1.87665</v>
      </c>
      <c r="IK149">
        <v>0</v>
      </c>
      <c r="IL149">
        <v>0</v>
      </c>
      <c r="IM149">
        <v>0</v>
      </c>
      <c r="IN149">
        <v>0</v>
      </c>
      <c r="IO149" t="s">
        <v>441</v>
      </c>
      <c r="IP149" t="s">
        <v>442</v>
      </c>
      <c r="IQ149" t="s">
        <v>443</v>
      </c>
      <c r="IR149" t="s">
        <v>443</v>
      </c>
      <c r="IS149" t="s">
        <v>443</v>
      </c>
      <c r="IT149" t="s">
        <v>443</v>
      </c>
      <c r="IU149">
        <v>0</v>
      </c>
      <c r="IV149">
        <v>100</v>
      </c>
      <c r="IW149">
        <v>100</v>
      </c>
      <c r="IX149">
        <v>0.484</v>
      </c>
      <c r="IY149">
        <v>0.2174</v>
      </c>
      <c r="IZ149">
        <v>-0.1222274518627452</v>
      </c>
      <c r="JA149">
        <v>0.001328938755811441</v>
      </c>
      <c r="JB149">
        <v>-5.633165956792918E-07</v>
      </c>
      <c r="JC149">
        <v>2.510553891376428E-10</v>
      </c>
      <c r="JD149">
        <v>-0.04678033270444259</v>
      </c>
      <c r="JE149">
        <v>-0.0009625096320519332</v>
      </c>
      <c r="JF149">
        <v>0.0006953178313022573</v>
      </c>
      <c r="JG149">
        <v>-5.973937232829655E-06</v>
      </c>
      <c r="JH149">
        <v>1</v>
      </c>
      <c r="JI149">
        <v>2112</v>
      </c>
      <c r="JJ149">
        <v>1</v>
      </c>
      <c r="JK149">
        <v>26</v>
      </c>
      <c r="JL149">
        <v>201685.8</v>
      </c>
      <c r="JM149">
        <v>201685.7</v>
      </c>
      <c r="JN149">
        <v>1.48682</v>
      </c>
      <c r="JO149">
        <v>2.54761</v>
      </c>
      <c r="JP149">
        <v>1.39893</v>
      </c>
      <c r="JQ149">
        <v>2.323</v>
      </c>
      <c r="JR149">
        <v>1.44897</v>
      </c>
      <c r="JS149">
        <v>2.44751</v>
      </c>
      <c r="JT149">
        <v>36.4814</v>
      </c>
      <c r="JU149">
        <v>23.9824</v>
      </c>
      <c r="JV149">
        <v>18</v>
      </c>
      <c r="JW149">
        <v>479.36</v>
      </c>
      <c r="JX149">
        <v>453.327</v>
      </c>
      <c r="JY149">
        <v>28.1222</v>
      </c>
      <c r="JZ149">
        <v>28.7179</v>
      </c>
      <c r="KA149">
        <v>30</v>
      </c>
      <c r="KB149">
        <v>28.3934</v>
      </c>
      <c r="KC149">
        <v>28.4574</v>
      </c>
      <c r="KD149">
        <v>29.793</v>
      </c>
      <c r="KE149">
        <v>31.3748</v>
      </c>
      <c r="KF149">
        <v>21.2844</v>
      </c>
      <c r="KG149">
        <v>28.1215</v>
      </c>
      <c r="KH149">
        <v>627.087</v>
      </c>
      <c r="KI149">
        <v>18.3852</v>
      </c>
      <c r="KJ149">
        <v>100.983</v>
      </c>
      <c r="KK149">
        <v>100.383</v>
      </c>
    </row>
    <row r="150" spans="1:297">
      <c r="A150">
        <v>134</v>
      </c>
      <c r="B150">
        <v>1759249732.1</v>
      </c>
      <c r="C150">
        <v>2916.5</v>
      </c>
      <c r="D150" t="s">
        <v>712</v>
      </c>
      <c r="E150" t="s">
        <v>713</v>
      </c>
      <c r="F150">
        <v>5</v>
      </c>
      <c r="G150" t="s">
        <v>639</v>
      </c>
      <c r="H150" t="s">
        <v>436</v>
      </c>
      <c r="I150">
        <v>1759249724.6</v>
      </c>
      <c r="J150">
        <f>(K150)/1000</f>
        <v>0</v>
      </c>
      <c r="K150">
        <f>IF(DP150, AN150, AH150)</f>
        <v>0</v>
      </c>
      <c r="L150">
        <f>IF(DP150, AI150, AG150)</f>
        <v>0</v>
      </c>
      <c r="M150">
        <f>DR150 - IF(AU150&gt;1, L150*DL150*100.0/(AW150), 0)</f>
        <v>0</v>
      </c>
      <c r="N150">
        <f>((T150-J150/2)*M150-L150)/(T150+J150/2)</f>
        <v>0</v>
      </c>
      <c r="O150">
        <f>N150*(DY150+DZ150)/1000.0</f>
        <v>0</v>
      </c>
      <c r="P150">
        <f>(DR150 - IF(AU150&gt;1, L150*DL150*100.0/(AW150), 0))*(DY150+DZ150)/1000.0</f>
        <v>0</v>
      </c>
      <c r="Q150">
        <f>2.0/((1/S150-1/R150)+SIGN(S150)*SQRT((1/S150-1/R150)*(1/S150-1/R150) + 4*DM150/((DM150+1)*(DM150+1))*(2*1/S150*1/R150-1/R150*1/R150)))</f>
        <v>0</v>
      </c>
      <c r="R150">
        <f>IF(LEFT(DN150,1)&lt;&gt;"0",IF(LEFT(DN150,1)="1",3.0,DO150),$D$5+$E$5*(EF150*DY150/($K$5*1000))+$F$5*(EF150*DY150/($K$5*1000))*MAX(MIN(DL150,$J$5),$I$5)*MAX(MIN(DL150,$J$5),$I$5)+$G$5*MAX(MIN(DL150,$J$5),$I$5)*(EF150*DY150/($K$5*1000))+$H$5*(EF150*DY150/($K$5*1000))*(EF150*DY150/($K$5*1000)))</f>
        <v>0</v>
      </c>
      <c r="S150">
        <f>J150*(1000-(1000*0.61365*exp(17.502*W150/(240.97+W150))/(DY150+DZ150)+DT150)/2)/(1000*0.61365*exp(17.502*W150/(240.97+W150))/(DY150+DZ150)-DT150)</f>
        <v>0</v>
      </c>
      <c r="T150">
        <f>1/((DM150+1)/(Q150/1.6)+1/(R150/1.37)) + DM150/((DM150+1)/(Q150/1.6) + DM150/(R150/1.37))</f>
        <v>0</v>
      </c>
      <c r="U150">
        <f>(DH150*DK150)</f>
        <v>0</v>
      </c>
      <c r="V150">
        <f>(EA150+(U150+2*0.95*5.67E-8*(((EA150+$B$7)+273)^4-(EA150+273)^4)-44100*J150)/(1.84*29.3*R150+8*0.95*5.67E-8*(EA150+273)^3))</f>
        <v>0</v>
      </c>
      <c r="W150">
        <f>($C$7*EB150+$D$7*EC150+$E$7*V150)</f>
        <v>0</v>
      </c>
      <c r="X150">
        <f>0.61365*exp(17.502*W150/(240.97+W150))</f>
        <v>0</v>
      </c>
      <c r="Y150">
        <f>(Z150/AA150*100)</f>
        <v>0</v>
      </c>
      <c r="Z150">
        <f>DT150*(DY150+DZ150)/1000</f>
        <v>0</v>
      </c>
      <c r="AA150">
        <f>0.61365*exp(17.502*EA150/(240.97+EA150))</f>
        <v>0</v>
      </c>
      <c r="AB150">
        <f>(X150-DT150*(DY150+DZ150)/1000)</f>
        <v>0</v>
      </c>
      <c r="AC150">
        <f>(-J150*44100)</f>
        <v>0</v>
      </c>
      <c r="AD150">
        <f>2*29.3*R150*0.92*(EA150-W150)</f>
        <v>0</v>
      </c>
      <c r="AE150">
        <f>2*0.95*5.67E-8*(((EA150+$B$7)+273)^4-(W150+273)^4)</f>
        <v>0</v>
      </c>
      <c r="AF150">
        <f>U150+AE150+AC150+AD150</f>
        <v>0</v>
      </c>
      <c r="AG150">
        <f>DX150*AU150*(DS150-DR150*(1000-AU150*DU150)/(1000-AU150*DT150))/(100*DL150)</f>
        <v>0</v>
      </c>
      <c r="AH150">
        <f>1000*DX150*AU150*(DT150-DU150)/(100*DL150*(1000-AU150*DT150))</f>
        <v>0</v>
      </c>
      <c r="AI150">
        <f>(AJ150 - AK150 - DY150*1E3/(8.314*(EA150+273.15)) * AM150/DX150 * AL150) * DX150/(100*DL150) * (1000 - DU150)/1000</f>
        <v>0</v>
      </c>
      <c r="AJ150">
        <v>619.8334556111021</v>
      </c>
      <c r="AK150">
        <v>583.2481939393939</v>
      </c>
      <c r="AL150">
        <v>3.341507987585763</v>
      </c>
      <c r="AM150">
        <v>65.4967932541347</v>
      </c>
      <c r="AN150">
        <f>(AP150 - AO150 + DY150*1E3/(8.314*(EA150+273.15)) * AR150/DX150 * AQ150) * DX150/(100*DL150) * 1000/(1000 - AP150)</f>
        <v>0</v>
      </c>
      <c r="AO150">
        <v>18.27435975060414</v>
      </c>
      <c r="AP150">
        <v>22.7865096969697</v>
      </c>
      <c r="AQ150">
        <v>-0.005118230383610785</v>
      </c>
      <c r="AR150">
        <v>120.790661753282</v>
      </c>
      <c r="AS150">
        <v>2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MAX(0,($B$13+$C$13*EF150)/(1+$D$13*EF150)*DY150/(EA150+273)*$E$13)</f>
        <v>0</v>
      </c>
      <c r="AX150" t="s">
        <v>437</v>
      </c>
      <c r="AY150" t="s">
        <v>437</v>
      </c>
      <c r="AZ150">
        <v>0</v>
      </c>
      <c r="BA150">
        <v>0</v>
      </c>
      <c r="BB150">
        <f>1-AZ150/BA150</f>
        <v>0</v>
      </c>
      <c r="BC150">
        <v>0</v>
      </c>
      <c r="BD150" t="s">
        <v>437</v>
      </c>
      <c r="BE150" t="s">
        <v>437</v>
      </c>
      <c r="BF150">
        <v>0</v>
      </c>
      <c r="BG150">
        <v>0</v>
      </c>
      <c r="BH150">
        <f>1-BF150/BG150</f>
        <v>0</v>
      </c>
      <c r="BI150">
        <v>0.5</v>
      </c>
      <c r="BJ150">
        <f>DI150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437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DH150">
        <f>$B$11*EG150+$C$11*EH150+$F$11*ES150*(1-EV150)</f>
        <v>0</v>
      </c>
      <c r="DI150">
        <f>DH150*DJ150</f>
        <v>0</v>
      </c>
      <c r="DJ150">
        <f>($B$11*$D$9+$C$11*$D$9+$F$11*((FF150+EX150)/MAX(FF150+EX150+FG150, 0.1)*$I$9+FG150/MAX(FF150+EX150+FG150, 0.1)*$J$9))/($B$11+$C$11+$F$11)</f>
        <v>0</v>
      </c>
      <c r="DK150">
        <f>($B$11*$K$9+$C$11*$K$9+$F$11*((FF150+EX150)/MAX(FF150+EX150+FG150, 0.1)*$P$9+FG150/MAX(FF150+EX150+FG150, 0.1)*$Q$9))/($B$11+$C$11+$F$11)</f>
        <v>0</v>
      </c>
      <c r="DL150">
        <v>4.38</v>
      </c>
      <c r="DM150">
        <v>0.5</v>
      </c>
      <c r="DN150" t="s">
        <v>438</v>
      </c>
      <c r="DO150">
        <v>2</v>
      </c>
      <c r="DP150" t="b">
        <v>1</v>
      </c>
      <c r="DQ150">
        <v>1759249724.6</v>
      </c>
      <c r="DR150">
        <v>547.1311481481482</v>
      </c>
      <c r="DS150">
        <v>593.6601481481482</v>
      </c>
      <c r="DT150">
        <v>22.83697037037037</v>
      </c>
      <c r="DU150">
        <v>18.20175185185185</v>
      </c>
      <c r="DV150">
        <v>546.6543333333333</v>
      </c>
      <c r="DW150">
        <v>22.61892592592592</v>
      </c>
      <c r="DX150">
        <v>500.0338148148148</v>
      </c>
      <c r="DY150">
        <v>90.91906666666669</v>
      </c>
      <c r="DZ150">
        <v>0.05136848148148148</v>
      </c>
      <c r="EA150">
        <v>29.72334814814815</v>
      </c>
      <c r="EB150">
        <v>30.02631851851852</v>
      </c>
      <c r="EC150">
        <v>999.9000000000001</v>
      </c>
      <c r="ED150">
        <v>0</v>
      </c>
      <c r="EE150">
        <v>0</v>
      </c>
      <c r="EF150">
        <v>10003.30703703704</v>
      </c>
      <c r="EG150">
        <v>0</v>
      </c>
      <c r="EH150">
        <v>11.7224</v>
      </c>
      <c r="EI150">
        <v>-46.52904814814815</v>
      </c>
      <c r="EJ150">
        <v>559.9174074074074</v>
      </c>
      <c r="EK150">
        <v>604.6668518518518</v>
      </c>
      <c r="EL150">
        <v>4.635221851851852</v>
      </c>
      <c r="EM150">
        <v>593.6601481481482</v>
      </c>
      <c r="EN150">
        <v>18.20175185185185</v>
      </c>
      <c r="EO150">
        <v>2.076315925925926</v>
      </c>
      <c r="EP150">
        <v>1.654885185185185</v>
      </c>
      <c r="EQ150">
        <v>18.03862962962963</v>
      </c>
      <c r="ER150">
        <v>14.47955185185185</v>
      </c>
      <c r="ES150">
        <v>2000.01962962963</v>
      </c>
      <c r="ET150">
        <v>0.9799945555555558</v>
      </c>
      <c r="EU150">
        <v>0.02000554444444445</v>
      </c>
      <c r="EV150">
        <v>0</v>
      </c>
      <c r="EW150">
        <v>876.1736666666666</v>
      </c>
      <c r="EX150">
        <v>5.000560000000001</v>
      </c>
      <c r="EY150">
        <v>17763.33703703704</v>
      </c>
      <c r="EZ150">
        <v>17295.01111111111</v>
      </c>
      <c r="FA150">
        <v>41.31199999999999</v>
      </c>
      <c r="FB150">
        <v>41.479</v>
      </c>
      <c r="FC150">
        <v>41.00459259259259</v>
      </c>
      <c r="FD150">
        <v>40.67551851851851</v>
      </c>
      <c r="FE150">
        <v>42.06199999999999</v>
      </c>
      <c r="FF150">
        <v>1955.10962962963</v>
      </c>
      <c r="FG150">
        <v>39.91</v>
      </c>
      <c r="FH150">
        <v>0</v>
      </c>
      <c r="FI150">
        <v>1759249745.8</v>
      </c>
      <c r="FJ150">
        <v>0</v>
      </c>
      <c r="FK150">
        <v>876.1795599999999</v>
      </c>
      <c r="FL150">
        <v>68.99700010410147</v>
      </c>
      <c r="FM150">
        <v>1386.315386765216</v>
      </c>
      <c r="FN150">
        <v>17763.296</v>
      </c>
      <c r="FO150">
        <v>15</v>
      </c>
      <c r="FP150">
        <v>0</v>
      </c>
      <c r="FQ150" t="s">
        <v>439</v>
      </c>
      <c r="FR150">
        <v>1747148579.5</v>
      </c>
      <c r="FS150">
        <v>1747148584.5</v>
      </c>
      <c r="FT150">
        <v>0</v>
      </c>
      <c r="FU150">
        <v>0.162</v>
      </c>
      <c r="FV150">
        <v>-0.001</v>
      </c>
      <c r="FW150">
        <v>0.139</v>
      </c>
      <c r="FX150">
        <v>0.058</v>
      </c>
      <c r="FY150">
        <v>420</v>
      </c>
      <c r="FZ150">
        <v>16</v>
      </c>
      <c r="GA150">
        <v>0.19</v>
      </c>
      <c r="GB150">
        <v>0.02</v>
      </c>
      <c r="GC150">
        <v>-46.182275</v>
      </c>
      <c r="GD150">
        <v>-6.321291557223162</v>
      </c>
      <c r="GE150">
        <v>0.6103822477554535</v>
      </c>
      <c r="GF150">
        <v>0</v>
      </c>
      <c r="GG150">
        <v>872.3494705882354</v>
      </c>
      <c r="GH150">
        <v>69.62508788694481</v>
      </c>
      <c r="GI150">
        <v>6.835049839464113</v>
      </c>
      <c r="GJ150">
        <v>0</v>
      </c>
      <c r="GK150">
        <v>4.6759625</v>
      </c>
      <c r="GL150">
        <v>-0.8375846904315293</v>
      </c>
      <c r="GM150">
        <v>0.08419666705844124</v>
      </c>
      <c r="GN150">
        <v>0</v>
      </c>
      <c r="GO150">
        <v>0</v>
      </c>
      <c r="GP150">
        <v>3</v>
      </c>
      <c r="GQ150" t="s">
        <v>490</v>
      </c>
      <c r="GR150">
        <v>3.12848</v>
      </c>
      <c r="GS150">
        <v>2.72909</v>
      </c>
      <c r="GT150">
        <v>0.107978</v>
      </c>
      <c r="GU150">
        <v>0.114851</v>
      </c>
      <c r="GV150">
        <v>0.103747</v>
      </c>
      <c r="GW150">
        <v>0.0894736</v>
      </c>
      <c r="GX150">
        <v>26767.4</v>
      </c>
      <c r="GY150">
        <v>25774.5</v>
      </c>
      <c r="GZ150">
        <v>30547.7</v>
      </c>
      <c r="HA150">
        <v>29371.9</v>
      </c>
      <c r="HB150">
        <v>37779.6</v>
      </c>
      <c r="HC150">
        <v>35185.7</v>
      </c>
      <c r="HD150">
        <v>46725.1</v>
      </c>
      <c r="HE150">
        <v>43637.9</v>
      </c>
      <c r="HF150">
        <v>1.83053</v>
      </c>
      <c r="HG150">
        <v>1.83687</v>
      </c>
      <c r="HH150">
        <v>0.127867</v>
      </c>
      <c r="HI150">
        <v>0</v>
      </c>
      <c r="HJ150">
        <v>27.9535</v>
      </c>
      <c r="HK150">
        <v>999.9</v>
      </c>
      <c r="HL150">
        <v>49.9</v>
      </c>
      <c r="HM150">
        <v>31</v>
      </c>
      <c r="HN150">
        <v>24.7601</v>
      </c>
      <c r="HO150">
        <v>63.023</v>
      </c>
      <c r="HP150">
        <v>17.6963</v>
      </c>
      <c r="HQ150">
        <v>1</v>
      </c>
      <c r="HR150">
        <v>0.118516</v>
      </c>
      <c r="HS150">
        <v>-0.283312</v>
      </c>
      <c r="HT150">
        <v>20.2015</v>
      </c>
      <c r="HU150">
        <v>5.22792</v>
      </c>
      <c r="HV150">
        <v>11.974</v>
      </c>
      <c r="HW150">
        <v>4.97005</v>
      </c>
      <c r="HX150">
        <v>3.28955</v>
      </c>
      <c r="HY150">
        <v>9999</v>
      </c>
      <c r="HZ150">
        <v>9999</v>
      </c>
      <c r="IA150">
        <v>9999</v>
      </c>
      <c r="IB150">
        <v>18.2</v>
      </c>
      <c r="IC150">
        <v>4.9729</v>
      </c>
      <c r="ID150">
        <v>1.87715</v>
      </c>
      <c r="IE150">
        <v>1.87526</v>
      </c>
      <c r="IF150">
        <v>1.87806</v>
      </c>
      <c r="IG150">
        <v>1.87484</v>
      </c>
      <c r="IH150">
        <v>1.87837</v>
      </c>
      <c r="II150">
        <v>1.87546</v>
      </c>
      <c r="IJ150">
        <v>1.87667</v>
      </c>
      <c r="IK150">
        <v>0</v>
      </c>
      <c r="IL150">
        <v>0</v>
      </c>
      <c r="IM150">
        <v>0</v>
      </c>
      <c r="IN150">
        <v>0</v>
      </c>
      <c r="IO150" t="s">
        <v>441</v>
      </c>
      <c r="IP150" t="s">
        <v>442</v>
      </c>
      <c r="IQ150" t="s">
        <v>443</v>
      </c>
      <c r="IR150" t="s">
        <v>443</v>
      </c>
      <c r="IS150" t="s">
        <v>443</v>
      </c>
      <c r="IT150" t="s">
        <v>443</v>
      </c>
      <c r="IU150">
        <v>0</v>
      </c>
      <c r="IV150">
        <v>100</v>
      </c>
      <c r="IW150">
        <v>100</v>
      </c>
      <c r="IX150">
        <v>0.5</v>
      </c>
      <c r="IY150">
        <v>0.2169</v>
      </c>
      <c r="IZ150">
        <v>-0.1222274518627452</v>
      </c>
      <c r="JA150">
        <v>0.001328938755811441</v>
      </c>
      <c r="JB150">
        <v>-5.633165956792918E-07</v>
      </c>
      <c r="JC150">
        <v>2.510553891376428E-10</v>
      </c>
      <c r="JD150">
        <v>-0.04678033270444259</v>
      </c>
      <c r="JE150">
        <v>-0.0009625096320519332</v>
      </c>
      <c r="JF150">
        <v>0.0006953178313022573</v>
      </c>
      <c r="JG150">
        <v>-5.973937232829655E-06</v>
      </c>
      <c r="JH150">
        <v>1</v>
      </c>
      <c r="JI150">
        <v>2112</v>
      </c>
      <c r="JJ150">
        <v>1</v>
      </c>
      <c r="JK150">
        <v>26</v>
      </c>
      <c r="JL150">
        <v>201685.9</v>
      </c>
      <c r="JM150">
        <v>201685.8</v>
      </c>
      <c r="JN150">
        <v>1.521</v>
      </c>
      <c r="JO150">
        <v>2.54272</v>
      </c>
      <c r="JP150">
        <v>1.39893</v>
      </c>
      <c r="JQ150">
        <v>2.323</v>
      </c>
      <c r="JR150">
        <v>1.44897</v>
      </c>
      <c r="JS150">
        <v>2.48413</v>
      </c>
      <c r="JT150">
        <v>36.5051</v>
      </c>
      <c r="JU150">
        <v>23.9912</v>
      </c>
      <c r="JV150">
        <v>18</v>
      </c>
      <c r="JW150">
        <v>479.477</v>
      </c>
      <c r="JX150">
        <v>453.21</v>
      </c>
      <c r="JY150">
        <v>28.1059</v>
      </c>
      <c r="JZ150">
        <v>28.7198</v>
      </c>
      <c r="KA150">
        <v>30.0002</v>
      </c>
      <c r="KB150">
        <v>28.3946</v>
      </c>
      <c r="KC150">
        <v>28.4587</v>
      </c>
      <c r="KD150">
        <v>30.4811</v>
      </c>
      <c r="KE150">
        <v>30.8119</v>
      </c>
      <c r="KF150">
        <v>20.9082</v>
      </c>
      <c r="KG150">
        <v>28.1102</v>
      </c>
      <c r="KH150">
        <v>640.466</v>
      </c>
      <c r="KI150">
        <v>18.4522</v>
      </c>
      <c r="KJ150">
        <v>100.981</v>
      </c>
      <c r="KK150">
        <v>100.381</v>
      </c>
    </row>
    <row r="151" spans="1:297">
      <c r="A151">
        <v>135</v>
      </c>
      <c r="B151">
        <v>1759249737.1</v>
      </c>
      <c r="C151">
        <v>2921.5</v>
      </c>
      <c r="D151" t="s">
        <v>714</v>
      </c>
      <c r="E151" t="s">
        <v>715</v>
      </c>
      <c r="F151">
        <v>5</v>
      </c>
      <c r="G151" t="s">
        <v>639</v>
      </c>
      <c r="H151" t="s">
        <v>436</v>
      </c>
      <c r="I151">
        <v>1759249729.314285</v>
      </c>
      <c r="J151">
        <f>(K151)/1000</f>
        <v>0</v>
      </c>
      <c r="K151">
        <f>IF(DP151, AN151, AH151)</f>
        <v>0</v>
      </c>
      <c r="L151">
        <f>IF(DP151, AI151, AG151)</f>
        <v>0</v>
      </c>
      <c r="M151">
        <f>DR151 - IF(AU151&gt;1, L151*DL151*100.0/(AW151), 0)</f>
        <v>0</v>
      </c>
      <c r="N151">
        <f>((T151-J151/2)*M151-L151)/(T151+J151/2)</f>
        <v>0</v>
      </c>
      <c r="O151">
        <f>N151*(DY151+DZ151)/1000.0</f>
        <v>0</v>
      </c>
      <c r="P151">
        <f>(DR151 - IF(AU151&gt;1, L151*DL151*100.0/(AW151), 0))*(DY151+DZ151)/1000.0</f>
        <v>0</v>
      </c>
      <c r="Q151">
        <f>2.0/((1/S151-1/R151)+SIGN(S151)*SQRT((1/S151-1/R151)*(1/S151-1/R151) + 4*DM151/((DM151+1)*(DM151+1))*(2*1/S151*1/R151-1/R151*1/R151)))</f>
        <v>0</v>
      </c>
      <c r="R151">
        <f>IF(LEFT(DN151,1)&lt;&gt;"0",IF(LEFT(DN151,1)="1",3.0,DO151),$D$5+$E$5*(EF151*DY151/($K$5*1000))+$F$5*(EF151*DY151/($K$5*1000))*MAX(MIN(DL151,$J$5),$I$5)*MAX(MIN(DL151,$J$5),$I$5)+$G$5*MAX(MIN(DL151,$J$5),$I$5)*(EF151*DY151/($K$5*1000))+$H$5*(EF151*DY151/($K$5*1000))*(EF151*DY151/($K$5*1000)))</f>
        <v>0</v>
      </c>
      <c r="S151">
        <f>J151*(1000-(1000*0.61365*exp(17.502*W151/(240.97+W151))/(DY151+DZ151)+DT151)/2)/(1000*0.61365*exp(17.502*W151/(240.97+W151))/(DY151+DZ151)-DT151)</f>
        <v>0</v>
      </c>
      <c r="T151">
        <f>1/((DM151+1)/(Q151/1.6)+1/(R151/1.37)) + DM151/((DM151+1)/(Q151/1.6) + DM151/(R151/1.37))</f>
        <v>0</v>
      </c>
      <c r="U151">
        <f>(DH151*DK151)</f>
        <v>0</v>
      </c>
      <c r="V151">
        <f>(EA151+(U151+2*0.95*5.67E-8*(((EA151+$B$7)+273)^4-(EA151+273)^4)-44100*J151)/(1.84*29.3*R151+8*0.95*5.67E-8*(EA151+273)^3))</f>
        <v>0</v>
      </c>
      <c r="W151">
        <f>($C$7*EB151+$D$7*EC151+$E$7*V151)</f>
        <v>0</v>
      </c>
      <c r="X151">
        <f>0.61365*exp(17.502*W151/(240.97+W151))</f>
        <v>0</v>
      </c>
      <c r="Y151">
        <f>(Z151/AA151*100)</f>
        <v>0</v>
      </c>
      <c r="Z151">
        <f>DT151*(DY151+DZ151)/1000</f>
        <v>0</v>
      </c>
      <c r="AA151">
        <f>0.61365*exp(17.502*EA151/(240.97+EA151))</f>
        <v>0</v>
      </c>
      <c r="AB151">
        <f>(X151-DT151*(DY151+DZ151)/1000)</f>
        <v>0</v>
      </c>
      <c r="AC151">
        <f>(-J151*44100)</f>
        <v>0</v>
      </c>
      <c r="AD151">
        <f>2*29.3*R151*0.92*(EA151-W151)</f>
        <v>0</v>
      </c>
      <c r="AE151">
        <f>2*0.95*5.67E-8*(((EA151+$B$7)+273)^4-(W151+273)^4)</f>
        <v>0</v>
      </c>
      <c r="AF151">
        <f>U151+AE151+AC151+AD151</f>
        <v>0</v>
      </c>
      <c r="AG151">
        <f>DX151*AU151*(DS151-DR151*(1000-AU151*DU151)/(1000-AU151*DT151))/(100*DL151)</f>
        <v>0</v>
      </c>
      <c r="AH151">
        <f>1000*DX151*AU151*(DT151-DU151)/(100*DL151*(1000-AU151*DT151))</f>
        <v>0</v>
      </c>
      <c r="AI151">
        <f>(AJ151 - AK151 - DY151*1E3/(8.314*(EA151+273.15)) * AM151/DX151 * AL151) * DX151/(100*DL151) * (1000 - DU151)/1000</f>
        <v>0</v>
      </c>
      <c r="AJ151">
        <v>636.9724462619344</v>
      </c>
      <c r="AK151">
        <v>599.9948484848483</v>
      </c>
      <c r="AL151">
        <v>3.34305776937288</v>
      </c>
      <c r="AM151">
        <v>65.4967932541347</v>
      </c>
      <c r="AN151">
        <f>(AP151 - AO151 + DY151*1E3/(8.314*(EA151+273.15)) * AR151/DX151 * AQ151) * DX151/(100*DL151) * 1000/(1000 - AP151)</f>
        <v>0</v>
      </c>
      <c r="AO151">
        <v>18.33755092836639</v>
      </c>
      <c r="AP151">
        <v>22.76511878787878</v>
      </c>
      <c r="AQ151">
        <v>-0.001278952255063426</v>
      </c>
      <c r="AR151">
        <v>120.790661753282</v>
      </c>
      <c r="AS151">
        <v>2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MAX(0,($B$13+$C$13*EF151)/(1+$D$13*EF151)*DY151/(EA151+273)*$E$13)</f>
        <v>0</v>
      </c>
      <c r="AX151" t="s">
        <v>437</v>
      </c>
      <c r="AY151" t="s">
        <v>437</v>
      </c>
      <c r="AZ151">
        <v>0</v>
      </c>
      <c r="BA151">
        <v>0</v>
      </c>
      <c r="BB151">
        <f>1-AZ151/BA151</f>
        <v>0</v>
      </c>
      <c r="BC151">
        <v>0</v>
      </c>
      <c r="BD151" t="s">
        <v>437</v>
      </c>
      <c r="BE151" t="s">
        <v>437</v>
      </c>
      <c r="BF151">
        <v>0</v>
      </c>
      <c r="BG151">
        <v>0</v>
      </c>
      <c r="BH151">
        <f>1-BF151/BG151</f>
        <v>0</v>
      </c>
      <c r="BI151">
        <v>0.5</v>
      </c>
      <c r="BJ151">
        <f>DI151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437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DH151">
        <f>$B$11*EG151+$C$11*EH151+$F$11*ES151*(1-EV151)</f>
        <v>0</v>
      </c>
      <c r="DI151">
        <f>DH151*DJ151</f>
        <v>0</v>
      </c>
      <c r="DJ151">
        <f>($B$11*$D$9+$C$11*$D$9+$F$11*((FF151+EX151)/MAX(FF151+EX151+FG151, 0.1)*$I$9+FG151/MAX(FF151+EX151+FG151, 0.1)*$J$9))/($B$11+$C$11+$F$11)</f>
        <v>0</v>
      </c>
      <c r="DK151">
        <f>($B$11*$K$9+$C$11*$K$9+$F$11*((FF151+EX151)/MAX(FF151+EX151+FG151, 0.1)*$P$9+FG151/MAX(FF151+EX151+FG151, 0.1)*$Q$9))/($B$11+$C$11+$F$11)</f>
        <v>0</v>
      </c>
      <c r="DL151">
        <v>4.38</v>
      </c>
      <c r="DM151">
        <v>0.5</v>
      </c>
      <c r="DN151" t="s">
        <v>438</v>
      </c>
      <c r="DO151">
        <v>2</v>
      </c>
      <c r="DP151" t="b">
        <v>1</v>
      </c>
      <c r="DQ151">
        <v>1759249729.314285</v>
      </c>
      <c r="DR151">
        <v>562.5189642857143</v>
      </c>
      <c r="DS151">
        <v>609.4835357142857</v>
      </c>
      <c r="DT151">
        <v>22.80244285714286</v>
      </c>
      <c r="DU151">
        <v>18.25534642857142</v>
      </c>
      <c r="DV151">
        <v>562.0277857142858</v>
      </c>
      <c r="DW151">
        <v>22.58511428571429</v>
      </c>
      <c r="DX151">
        <v>500.0244285714285</v>
      </c>
      <c r="DY151">
        <v>90.91890714285715</v>
      </c>
      <c r="DZ151">
        <v>0.05143484285714286</v>
      </c>
      <c r="EA151">
        <v>29.72428214285714</v>
      </c>
      <c r="EB151">
        <v>30.02597857142857</v>
      </c>
      <c r="EC151">
        <v>999.9000000000002</v>
      </c>
      <c r="ED151">
        <v>0</v>
      </c>
      <c r="EE151">
        <v>0</v>
      </c>
      <c r="EF151">
        <v>9996.091071428571</v>
      </c>
      <c r="EG151">
        <v>0</v>
      </c>
      <c r="EH151">
        <v>11.7224</v>
      </c>
      <c r="EI151">
        <v>-46.96461785714285</v>
      </c>
      <c r="EJ151">
        <v>575.6446428571429</v>
      </c>
      <c r="EK151">
        <v>620.8178571428572</v>
      </c>
      <c r="EL151">
        <v>4.5471</v>
      </c>
      <c r="EM151">
        <v>609.4835357142857</v>
      </c>
      <c r="EN151">
        <v>18.25534642857142</v>
      </c>
      <c r="EO151">
        <v>2.073173214285714</v>
      </c>
      <c r="EP151">
        <v>1.659756428571429</v>
      </c>
      <c r="EQ151">
        <v>18.01454285714286</v>
      </c>
      <c r="ER151">
        <v>14.52498571428572</v>
      </c>
      <c r="ES151">
        <v>2000.01</v>
      </c>
      <c r="ET151">
        <v>0.9799944285714288</v>
      </c>
      <c r="EU151">
        <v>0.02000567142857143</v>
      </c>
      <c r="EV151">
        <v>0</v>
      </c>
      <c r="EW151">
        <v>881.4790714285715</v>
      </c>
      <c r="EX151">
        <v>5.000560000000001</v>
      </c>
      <c r="EY151">
        <v>17870.02857142857</v>
      </c>
      <c r="EZ151">
        <v>17294.93571428571</v>
      </c>
      <c r="FA151">
        <v>41.32099999999999</v>
      </c>
      <c r="FB151">
        <v>41.48649999999999</v>
      </c>
      <c r="FC151">
        <v>41.00442857142857</v>
      </c>
      <c r="FD151">
        <v>40.67371428571428</v>
      </c>
      <c r="FE151">
        <v>42.06199999999999</v>
      </c>
      <c r="FF151">
        <v>1955.1</v>
      </c>
      <c r="FG151">
        <v>39.91</v>
      </c>
      <c r="FH151">
        <v>0</v>
      </c>
      <c r="FI151">
        <v>1759249751.2</v>
      </c>
      <c r="FJ151">
        <v>0</v>
      </c>
      <c r="FK151">
        <v>881.8682692307691</v>
      </c>
      <c r="FL151">
        <v>65.20194875368014</v>
      </c>
      <c r="FM151">
        <v>1325.490599168641</v>
      </c>
      <c r="FN151">
        <v>17878.09230769231</v>
      </c>
      <c r="FO151">
        <v>15</v>
      </c>
      <c r="FP151">
        <v>0</v>
      </c>
      <c r="FQ151" t="s">
        <v>439</v>
      </c>
      <c r="FR151">
        <v>1747148579.5</v>
      </c>
      <c r="FS151">
        <v>1747148584.5</v>
      </c>
      <c r="FT151">
        <v>0</v>
      </c>
      <c r="FU151">
        <v>0.162</v>
      </c>
      <c r="FV151">
        <v>-0.001</v>
      </c>
      <c r="FW151">
        <v>0.139</v>
      </c>
      <c r="FX151">
        <v>0.058</v>
      </c>
      <c r="FY151">
        <v>420</v>
      </c>
      <c r="FZ151">
        <v>16</v>
      </c>
      <c r="GA151">
        <v>0.19</v>
      </c>
      <c r="GB151">
        <v>0.02</v>
      </c>
      <c r="GC151">
        <v>-46.70729268292683</v>
      </c>
      <c r="GD151">
        <v>-5.696893379790964</v>
      </c>
      <c r="GE151">
        <v>0.5641211841743452</v>
      </c>
      <c r="GF151">
        <v>0</v>
      </c>
      <c r="GG151">
        <v>878.4646470588235</v>
      </c>
      <c r="GH151">
        <v>67.48809781518429</v>
      </c>
      <c r="GI151">
        <v>6.627762531167675</v>
      </c>
      <c r="GJ151">
        <v>0</v>
      </c>
      <c r="GK151">
        <v>4.594456585365854</v>
      </c>
      <c r="GL151">
        <v>-1.127585435540065</v>
      </c>
      <c r="GM151">
        <v>0.1122073224559365</v>
      </c>
      <c r="GN151">
        <v>0</v>
      </c>
      <c r="GO151">
        <v>0</v>
      </c>
      <c r="GP151">
        <v>3</v>
      </c>
      <c r="GQ151" t="s">
        <v>490</v>
      </c>
      <c r="GR151">
        <v>3.12828</v>
      </c>
      <c r="GS151">
        <v>2.72917</v>
      </c>
      <c r="GT151">
        <v>0.110152</v>
      </c>
      <c r="GU151">
        <v>0.117007</v>
      </c>
      <c r="GV151">
        <v>0.103681</v>
      </c>
      <c r="GW151">
        <v>0.08973680000000001</v>
      </c>
      <c r="GX151">
        <v>26702.3</v>
      </c>
      <c r="GY151">
        <v>25711.8</v>
      </c>
      <c r="GZ151">
        <v>30547.8</v>
      </c>
      <c r="HA151">
        <v>29372</v>
      </c>
      <c r="HB151">
        <v>37782.5</v>
      </c>
      <c r="HC151">
        <v>35175.7</v>
      </c>
      <c r="HD151">
        <v>46725.1</v>
      </c>
      <c r="HE151">
        <v>43638.1</v>
      </c>
      <c r="HF151">
        <v>1.83005</v>
      </c>
      <c r="HG151">
        <v>1.83698</v>
      </c>
      <c r="HH151">
        <v>0.128634</v>
      </c>
      <c r="HI151">
        <v>0</v>
      </c>
      <c r="HJ151">
        <v>27.9552</v>
      </c>
      <c r="HK151">
        <v>999.9</v>
      </c>
      <c r="HL151">
        <v>49.9</v>
      </c>
      <c r="HM151">
        <v>31</v>
      </c>
      <c r="HN151">
        <v>24.7619</v>
      </c>
      <c r="HO151">
        <v>62.883</v>
      </c>
      <c r="HP151">
        <v>17.5521</v>
      </c>
      <c r="HQ151">
        <v>1</v>
      </c>
      <c r="HR151">
        <v>0.118615</v>
      </c>
      <c r="HS151">
        <v>-0.168606</v>
      </c>
      <c r="HT151">
        <v>20.2016</v>
      </c>
      <c r="HU151">
        <v>5.22867</v>
      </c>
      <c r="HV151">
        <v>11.974</v>
      </c>
      <c r="HW151">
        <v>4.9701</v>
      </c>
      <c r="HX151">
        <v>3.2896</v>
      </c>
      <c r="HY151">
        <v>9999</v>
      </c>
      <c r="HZ151">
        <v>9999</v>
      </c>
      <c r="IA151">
        <v>9999</v>
      </c>
      <c r="IB151">
        <v>18.2</v>
      </c>
      <c r="IC151">
        <v>4.9729</v>
      </c>
      <c r="ID151">
        <v>1.87714</v>
      </c>
      <c r="IE151">
        <v>1.87521</v>
      </c>
      <c r="IF151">
        <v>1.87805</v>
      </c>
      <c r="IG151">
        <v>1.8748</v>
      </c>
      <c r="IH151">
        <v>1.87837</v>
      </c>
      <c r="II151">
        <v>1.87546</v>
      </c>
      <c r="IJ151">
        <v>1.87668</v>
      </c>
      <c r="IK151">
        <v>0</v>
      </c>
      <c r="IL151">
        <v>0</v>
      </c>
      <c r="IM151">
        <v>0</v>
      </c>
      <c r="IN151">
        <v>0</v>
      </c>
      <c r="IO151" t="s">
        <v>441</v>
      </c>
      <c r="IP151" t="s">
        <v>442</v>
      </c>
      <c r="IQ151" t="s">
        <v>443</v>
      </c>
      <c r="IR151" t="s">
        <v>443</v>
      </c>
      <c r="IS151" t="s">
        <v>443</v>
      </c>
      <c r="IT151" t="s">
        <v>443</v>
      </c>
      <c r="IU151">
        <v>0</v>
      </c>
      <c r="IV151">
        <v>100</v>
      </c>
      <c r="IW151">
        <v>100</v>
      </c>
      <c r="IX151">
        <v>0.515</v>
      </c>
      <c r="IY151">
        <v>0.2165</v>
      </c>
      <c r="IZ151">
        <v>-0.1222274518627452</v>
      </c>
      <c r="JA151">
        <v>0.001328938755811441</v>
      </c>
      <c r="JB151">
        <v>-5.633165956792918E-07</v>
      </c>
      <c r="JC151">
        <v>2.510553891376428E-10</v>
      </c>
      <c r="JD151">
        <v>-0.04678033270444259</v>
      </c>
      <c r="JE151">
        <v>-0.0009625096320519332</v>
      </c>
      <c r="JF151">
        <v>0.0006953178313022573</v>
      </c>
      <c r="JG151">
        <v>-5.973937232829655E-06</v>
      </c>
      <c r="JH151">
        <v>1</v>
      </c>
      <c r="JI151">
        <v>2112</v>
      </c>
      <c r="JJ151">
        <v>1</v>
      </c>
      <c r="JK151">
        <v>26</v>
      </c>
      <c r="JL151">
        <v>201686</v>
      </c>
      <c r="JM151">
        <v>201685.9</v>
      </c>
      <c r="JN151">
        <v>1.55273</v>
      </c>
      <c r="JO151">
        <v>2.54028</v>
      </c>
      <c r="JP151">
        <v>1.39893</v>
      </c>
      <c r="JQ151">
        <v>2.323</v>
      </c>
      <c r="JR151">
        <v>1.44897</v>
      </c>
      <c r="JS151">
        <v>2.55371</v>
      </c>
      <c r="JT151">
        <v>36.5051</v>
      </c>
      <c r="JU151">
        <v>23.9999</v>
      </c>
      <c r="JV151">
        <v>18</v>
      </c>
      <c r="JW151">
        <v>479.225</v>
      </c>
      <c r="JX151">
        <v>453.284</v>
      </c>
      <c r="JY151">
        <v>28.0865</v>
      </c>
      <c r="JZ151">
        <v>28.7223</v>
      </c>
      <c r="KA151">
        <v>30.0003</v>
      </c>
      <c r="KB151">
        <v>28.3958</v>
      </c>
      <c r="KC151">
        <v>28.46</v>
      </c>
      <c r="KD151">
        <v>31.0915</v>
      </c>
      <c r="KE151">
        <v>30.5241</v>
      </c>
      <c r="KF151">
        <v>20.9082</v>
      </c>
      <c r="KG151">
        <v>28.0701</v>
      </c>
      <c r="KH151">
        <v>660.503</v>
      </c>
      <c r="KI151">
        <v>18.5255</v>
      </c>
      <c r="KJ151">
        <v>100.981</v>
      </c>
      <c r="KK151">
        <v>100.382</v>
      </c>
    </row>
    <row r="152" spans="1:297">
      <c r="A152">
        <v>136</v>
      </c>
      <c r="B152">
        <v>1759249742.1</v>
      </c>
      <c r="C152">
        <v>2926.5</v>
      </c>
      <c r="D152" t="s">
        <v>716</v>
      </c>
      <c r="E152" t="s">
        <v>717</v>
      </c>
      <c r="F152">
        <v>5</v>
      </c>
      <c r="G152" t="s">
        <v>639</v>
      </c>
      <c r="H152" t="s">
        <v>436</v>
      </c>
      <c r="I152">
        <v>1759249734.6</v>
      </c>
      <c r="J152">
        <f>(K152)/1000</f>
        <v>0</v>
      </c>
      <c r="K152">
        <f>IF(DP152, AN152, AH152)</f>
        <v>0</v>
      </c>
      <c r="L152">
        <f>IF(DP152, AI152, AG152)</f>
        <v>0</v>
      </c>
      <c r="M152">
        <f>DR152 - IF(AU152&gt;1, L152*DL152*100.0/(AW152), 0)</f>
        <v>0</v>
      </c>
      <c r="N152">
        <f>((T152-J152/2)*M152-L152)/(T152+J152/2)</f>
        <v>0</v>
      </c>
      <c r="O152">
        <f>N152*(DY152+DZ152)/1000.0</f>
        <v>0</v>
      </c>
      <c r="P152">
        <f>(DR152 - IF(AU152&gt;1, L152*DL152*100.0/(AW152), 0))*(DY152+DZ152)/1000.0</f>
        <v>0</v>
      </c>
      <c r="Q152">
        <f>2.0/((1/S152-1/R152)+SIGN(S152)*SQRT((1/S152-1/R152)*(1/S152-1/R152) + 4*DM152/((DM152+1)*(DM152+1))*(2*1/S152*1/R152-1/R152*1/R152)))</f>
        <v>0</v>
      </c>
      <c r="R152">
        <f>IF(LEFT(DN152,1)&lt;&gt;"0",IF(LEFT(DN152,1)="1",3.0,DO152),$D$5+$E$5*(EF152*DY152/($K$5*1000))+$F$5*(EF152*DY152/($K$5*1000))*MAX(MIN(DL152,$J$5),$I$5)*MAX(MIN(DL152,$J$5),$I$5)+$G$5*MAX(MIN(DL152,$J$5),$I$5)*(EF152*DY152/($K$5*1000))+$H$5*(EF152*DY152/($K$5*1000))*(EF152*DY152/($K$5*1000)))</f>
        <v>0</v>
      </c>
      <c r="S152">
        <f>J152*(1000-(1000*0.61365*exp(17.502*W152/(240.97+W152))/(DY152+DZ152)+DT152)/2)/(1000*0.61365*exp(17.502*W152/(240.97+W152))/(DY152+DZ152)-DT152)</f>
        <v>0</v>
      </c>
      <c r="T152">
        <f>1/((DM152+1)/(Q152/1.6)+1/(R152/1.37)) + DM152/((DM152+1)/(Q152/1.6) + DM152/(R152/1.37))</f>
        <v>0</v>
      </c>
      <c r="U152">
        <f>(DH152*DK152)</f>
        <v>0</v>
      </c>
      <c r="V152">
        <f>(EA152+(U152+2*0.95*5.67E-8*(((EA152+$B$7)+273)^4-(EA152+273)^4)-44100*J152)/(1.84*29.3*R152+8*0.95*5.67E-8*(EA152+273)^3))</f>
        <v>0</v>
      </c>
      <c r="W152">
        <f>($C$7*EB152+$D$7*EC152+$E$7*V152)</f>
        <v>0</v>
      </c>
      <c r="X152">
        <f>0.61365*exp(17.502*W152/(240.97+W152))</f>
        <v>0</v>
      </c>
      <c r="Y152">
        <f>(Z152/AA152*100)</f>
        <v>0</v>
      </c>
      <c r="Z152">
        <f>DT152*(DY152+DZ152)/1000</f>
        <v>0</v>
      </c>
      <c r="AA152">
        <f>0.61365*exp(17.502*EA152/(240.97+EA152))</f>
        <v>0</v>
      </c>
      <c r="AB152">
        <f>(X152-DT152*(DY152+DZ152)/1000)</f>
        <v>0</v>
      </c>
      <c r="AC152">
        <f>(-J152*44100)</f>
        <v>0</v>
      </c>
      <c r="AD152">
        <f>2*29.3*R152*0.92*(EA152-W152)</f>
        <v>0</v>
      </c>
      <c r="AE152">
        <f>2*0.95*5.67E-8*(((EA152+$B$7)+273)^4-(W152+273)^4)</f>
        <v>0</v>
      </c>
      <c r="AF152">
        <f>U152+AE152+AC152+AD152</f>
        <v>0</v>
      </c>
      <c r="AG152">
        <f>DX152*AU152*(DS152-DR152*(1000-AU152*DU152)/(1000-AU152*DT152))/(100*DL152)</f>
        <v>0</v>
      </c>
      <c r="AH152">
        <f>1000*DX152*AU152*(DT152-DU152)/(100*DL152*(1000-AU152*DT152))</f>
        <v>0</v>
      </c>
      <c r="AI152">
        <f>(AJ152 - AK152 - DY152*1E3/(8.314*(EA152+273.15)) * AM152/DX152 * AL152) * DX152/(100*DL152) * (1000 - DU152)/1000</f>
        <v>0</v>
      </c>
      <c r="AJ152">
        <v>654.0880990354894</v>
      </c>
      <c r="AK152">
        <v>616.766012121212</v>
      </c>
      <c r="AL152">
        <v>3.358821469647028</v>
      </c>
      <c r="AM152">
        <v>65.4967932541347</v>
      </c>
      <c r="AN152">
        <f>(AP152 - AO152 + DY152*1E3/(8.314*(EA152+273.15)) * AR152/DX152 * AQ152) * DX152/(100*DL152) * 1000/(1000 - AP152)</f>
        <v>0</v>
      </c>
      <c r="AO152">
        <v>18.42105673397281</v>
      </c>
      <c r="AP152">
        <v>22.74403636363635</v>
      </c>
      <c r="AQ152">
        <v>-0.0007205024095033845</v>
      </c>
      <c r="AR152">
        <v>120.790661753282</v>
      </c>
      <c r="AS152">
        <v>2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MAX(0,($B$13+$C$13*EF152)/(1+$D$13*EF152)*DY152/(EA152+273)*$E$13)</f>
        <v>0</v>
      </c>
      <c r="AX152" t="s">
        <v>437</v>
      </c>
      <c r="AY152" t="s">
        <v>437</v>
      </c>
      <c r="AZ152">
        <v>0</v>
      </c>
      <c r="BA152">
        <v>0</v>
      </c>
      <c r="BB152">
        <f>1-AZ152/BA152</f>
        <v>0</v>
      </c>
      <c r="BC152">
        <v>0</v>
      </c>
      <c r="BD152" t="s">
        <v>437</v>
      </c>
      <c r="BE152" t="s">
        <v>437</v>
      </c>
      <c r="BF152">
        <v>0</v>
      </c>
      <c r="BG152">
        <v>0</v>
      </c>
      <c r="BH152">
        <f>1-BF152/BG152</f>
        <v>0</v>
      </c>
      <c r="BI152">
        <v>0.5</v>
      </c>
      <c r="BJ152">
        <f>DI152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437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DH152">
        <f>$B$11*EG152+$C$11*EH152+$F$11*ES152*(1-EV152)</f>
        <v>0</v>
      </c>
      <c r="DI152">
        <f>DH152*DJ152</f>
        <v>0</v>
      </c>
      <c r="DJ152">
        <f>($B$11*$D$9+$C$11*$D$9+$F$11*((FF152+EX152)/MAX(FF152+EX152+FG152, 0.1)*$I$9+FG152/MAX(FF152+EX152+FG152, 0.1)*$J$9))/($B$11+$C$11+$F$11)</f>
        <v>0</v>
      </c>
      <c r="DK152">
        <f>($B$11*$K$9+$C$11*$K$9+$F$11*((FF152+EX152)/MAX(FF152+EX152+FG152, 0.1)*$P$9+FG152/MAX(FF152+EX152+FG152, 0.1)*$Q$9))/($B$11+$C$11+$F$11)</f>
        <v>0</v>
      </c>
      <c r="DL152">
        <v>4.38</v>
      </c>
      <c r="DM152">
        <v>0.5</v>
      </c>
      <c r="DN152" t="s">
        <v>438</v>
      </c>
      <c r="DO152">
        <v>2</v>
      </c>
      <c r="DP152" t="b">
        <v>1</v>
      </c>
      <c r="DQ152">
        <v>1759249734.6</v>
      </c>
      <c r="DR152">
        <v>579.8018518518518</v>
      </c>
      <c r="DS152">
        <v>627.2481851851852</v>
      </c>
      <c r="DT152">
        <v>22.77405555555556</v>
      </c>
      <c r="DU152">
        <v>18.33789629629629</v>
      </c>
      <c r="DV152">
        <v>579.2945925925925</v>
      </c>
      <c r="DW152">
        <v>22.55731481481481</v>
      </c>
      <c r="DX152">
        <v>500.0458518518518</v>
      </c>
      <c r="DY152">
        <v>90.91841851851852</v>
      </c>
      <c r="DZ152">
        <v>0.05128027407407408</v>
      </c>
      <c r="EA152">
        <v>29.72348888888889</v>
      </c>
      <c r="EB152">
        <v>30.04111851851852</v>
      </c>
      <c r="EC152">
        <v>999.9000000000001</v>
      </c>
      <c r="ED152">
        <v>0</v>
      </c>
      <c r="EE152">
        <v>0</v>
      </c>
      <c r="EF152">
        <v>10000.22962962963</v>
      </c>
      <c r="EG152">
        <v>0</v>
      </c>
      <c r="EH152">
        <v>11.72219259259259</v>
      </c>
      <c r="EI152">
        <v>-47.44638518518519</v>
      </c>
      <c r="EJ152">
        <v>593.3137777777778</v>
      </c>
      <c r="EK152">
        <v>638.9664814814815</v>
      </c>
      <c r="EL152">
        <v>4.436154074074074</v>
      </c>
      <c r="EM152">
        <v>627.2481851851852</v>
      </c>
      <c r="EN152">
        <v>18.33789629629629</v>
      </c>
      <c r="EO152">
        <v>2.070580740740741</v>
      </c>
      <c r="EP152">
        <v>1.667254074074074</v>
      </c>
      <c r="EQ152">
        <v>17.99464814814815</v>
      </c>
      <c r="ER152">
        <v>14.59477037037037</v>
      </c>
      <c r="ES152">
        <v>2000.002222222222</v>
      </c>
      <c r="ET152">
        <v>0.9799943333333336</v>
      </c>
      <c r="EU152">
        <v>0.02000576666666667</v>
      </c>
      <c r="EV152">
        <v>0</v>
      </c>
      <c r="EW152">
        <v>887.1163333333332</v>
      </c>
      <c r="EX152">
        <v>5.000560000000001</v>
      </c>
      <c r="EY152">
        <v>17984.06666666667</v>
      </c>
      <c r="EZ152">
        <v>17294.87037037037</v>
      </c>
      <c r="FA152">
        <v>41.32133333333332</v>
      </c>
      <c r="FB152">
        <v>41.49533333333333</v>
      </c>
      <c r="FC152">
        <v>41.01837037037036</v>
      </c>
      <c r="FD152">
        <v>40.67781481481481</v>
      </c>
      <c r="FE152">
        <v>42.06666666666666</v>
      </c>
      <c r="FF152">
        <v>1955.092222222223</v>
      </c>
      <c r="FG152">
        <v>39.91</v>
      </c>
      <c r="FH152">
        <v>0</v>
      </c>
      <c r="FI152">
        <v>1759249756</v>
      </c>
      <c r="FJ152">
        <v>0</v>
      </c>
      <c r="FK152">
        <v>886.9498076923077</v>
      </c>
      <c r="FL152">
        <v>61.8925469113974</v>
      </c>
      <c r="FM152">
        <v>1253.148716244248</v>
      </c>
      <c r="FN152">
        <v>17981.18461538461</v>
      </c>
      <c r="FO152">
        <v>15</v>
      </c>
      <c r="FP152">
        <v>0</v>
      </c>
      <c r="FQ152" t="s">
        <v>439</v>
      </c>
      <c r="FR152">
        <v>1747148579.5</v>
      </c>
      <c r="FS152">
        <v>1747148584.5</v>
      </c>
      <c r="FT152">
        <v>0</v>
      </c>
      <c r="FU152">
        <v>0.162</v>
      </c>
      <c r="FV152">
        <v>-0.001</v>
      </c>
      <c r="FW152">
        <v>0.139</v>
      </c>
      <c r="FX152">
        <v>0.058</v>
      </c>
      <c r="FY152">
        <v>420</v>
      </c>
      <c r="FZ152">
        <v>16</v>
      </c>
      <c r="GA152">
        <v>0.19</v>
      </c>
      <c r="GB152">
        <v>0.02</v>
      </c>
      <c r="GC152">
        <v>-47.06549268292683</v>
      </c>
      <c r="GD152">
        <v>-5.552972822299699</v>
      </c>
      <c r="GE152">
        <v>0.5506136144207523</v>
      </c>
      <c r="GF152">
        <v>0</v>
      </c>
      <c r="GG152">
        <v>883.0800882352941</v>
      </c>
      <c r="GH152">
        <v>64.84832696243457</v>
      </c>
      <c r="GI152">
        <v>6.369757869475419</v>
      </c>
      <c r="GJ152">
        <v>0</v>
      </c>
      <c r="GK152">
        <v>4.520021951219512</v>
      </c>
      <c r="GL152">
        <v>-1.237098815331007</v>
      </c>
      <c r="GM152">
        <v>0.1222289336274555</v>
      </c>
      <c r="GN152">
        <v>0</v>
      </c>
      <c r="GO152">
        <v>0</v>
      </c>
      <c r="GP152">
        <v>3</v>
      </c>
      <c r="GQ152" t="s">
        <v>490</v>
      </c>
      <c r="GR152">
        <v>3.12836</v>
      </c>
      <c r="GS152">
        <v>2.72872</v>
      </c>
      <c r="GT152">
        <v>0.112298</v>
      </c>
      <c r="GU152">
        <v>0.119143</v>
      </c>
      <c r="GV152">
        <v>0.103618</v>
      </c>
      <c r="GW152">
        <v>0.0899749</v>
      </c>
      <c r="GX152">
        <v>26638</v>
      </c>
      <c r="GY152">
        <v>25649.5</v>
      </c>
      <c r="GZ152">
        <v>30548</v>
      </c>
      <c r="HA152">
        <v>29372</v>
      </c>
      <c r="HB152">
        <v>37785.8</v>
      </c>
      <c r="HC152">
        <v>35166.7</v>
      </c>
      <c r="HD152">
        <v>46725.6</v>
      </c>
      <c r="HE152">
        <v>43638.2</v>
      </c>
      <c r="HF152">
        <v>1.8302</v>
      </c>
      <c r="HG152">
        <v>1.83727</v>
      </c>
      <c r="HH152">
        <v>0.127215</v>
      </c>
      <c r="HI152">
        <v>0</v>
      </c>
      <c r="HJ152">
        <v>27.9582</v>
      </c>
      <c r="HK152">
        <v>999.9</v>
      </c>
      <c r="HL152">
        <v>49.9</v>
      </c>
      <c r="HM152">
        <v>31</v>
      </c>
      <c r="HN152">
        <v>24.7612</v>
      </c>
      <c r="HO152">
        <v>62.773</v>
      </c>
      <c r="HP152">
        <v>17.8365</v>
      </c>
      <c r="HQ152">
        <v>1</v>
      </c>
      <c r="HR152">
        <v>0.0532749</v>
      </c>
      <c r="HS152">
        <v>-0.0317783</v>
      </c>
      <c r="HT152">
        <v>20.2018</v>
      </c>
      <c r="HU152">
        <v>5.22687</v>
      </c>
      <c r="HV152">
        <v>11.974</v>
      </c>
      <c r="HW152">
        <v>4.96995</v>
      </c>
      <c r="HX152">
        <v>3.2895</v>
      </c>
      <c r="HY152">
        <v>9999</v>
      </c>
      <c r="HZ152">
        <v>9999</v>
      </c>
      <c r="IA152">
        <v>9999</v>
      </c>
      <c r="IB152">
        <v>18.3</v>
      </c>
      <c r="IC152">
        <v>4.97291</v>
      </c>
      <c r="ID152">
        <v>1.87714</v>
      </c>
      <c r="IE152">
        <v>1.87527</v>
      </c>
      <c r="IF152">
        <v>1.87806</v>
      </c>
      <c r="IG152">
        <v>1.87483</v>
      </c>
      <c r="IH152">
        <v>1.87837</v>
      </c>
      <c r="II152">
        <v>1.87546</v>
      </c>
      <c r="IJ152">
        <v>1.87666</v>
      </c>
      <c r="IK152">
        <v>0</v>
      </c>
      <c r="IL152">
        <v>0</v>
      </c>
      <c r="IM152">
        <v>0</v>
      </c>
      <c r="IN152">
        <v>0</v>
      </c>
      <c r="IO152" t="s">
        <v>441</v>
      </c>
      <c r="IP152" t="s">
        <v>442</v>
      </c>
      <c r="IQ152" t="s">
        <v>443</v>
      </c>
      <c r="IR152" t="s">
        <v>443</v>
      </c>
      <c r="IS152" t="s">
        <v>443</v>
      </c>
      <c r="IT152" t="s">
        <v>443</v>
      </c>
      <c r="IU152">
        <v>0</v>
      </c>
      <c r="IV152">
        <v>100</v>
      </c>
      <c r="IW152">
        <v>100</v>
      </c>
      <c r="IX152">
        <v>0.53</v>
      </c>
      <c r="IY152">
        <v>0.2161</v>
      </c>
      <c r="IZ152">
        <v>-0.1222274518627452</v>
      </c>
      <c r="JA152">
        <v>0.001328938755811441</v>
      </c>
      <c r="JB152">
        <v>-5.633165956792918E-07</v>
      </c>
      <c r="JC152">
        <v>2.510553891376428E-10</v>
      </c>
      <c r="JD152">
        <v>-0.04678033270444259</v>
      </c>
      <c r="JE152">
        <v>-0.0009625096320519332</v>
      </c>
      <c r="JF152">
        <v>0.0006953178313022573</v>
      </c>
      <c r="JG152">
        <v>-5.973937232829655E-06</v>
      </c>
      <c r="JH152">
        <v>1</v>
      </c>
      <c r="JI152">
        <v>2112</v>
      </c>
      <c r="JJ152">
        <v>1</v>
      </c>
      <c r="JK152">
        <v>26</v>
      </c>
      <c r="JL152">
        <v>201686</v>
      </c>
      <c r="JM152">
        <v>201686</v>
      </c>
      <c r="JN152">
        <v>1.58691</v>
      </c>
      <c r="JO152">
        <v>2.53784</v>
      </c>
      <c r="JP152">
        <v>1.39893</v>
      </c>
      <c r="JQ152">
        <v>2.323</v>
      </c>
      <c r="JR152">
        <v>1.44897</v>
      </c>
      <c r="JS152">
        <v>2.5708</v>
      </c>
      <c r="JT152">
        <v>36.5051</v>
      </c>
      <c r="JU152">
        <v>23.9912</v>
      </c>
      <c r="JV152">
        <v>18</v>
      </c>
      <c r="JW152">
        <v>479.323</v>
      </c>
      <c r="JX152">
        <v>453.492</v>
      </c>
      <c r="JY152">
        <v>28.0456</v>
      </c>
      <c r="JZ152">
        <v>28.7246</v>
      </c>
      <c r="KA152">
        <v>30.0003</v>
      </c>
      <c r="KB152">
        <v>28.3983</v>
      </c>
      <c r="KC152">
        <v>28.4624</v>
      </c>
      <c r="KD152">
        <v>31.7716</v>
      </c>
      <c r="KE152">
        <v>30.2134</v>
      </c>
      <c r="KF152">
        <v>20.9082</v>
      </c>
      <c r="KG152">
        <v>28.0282</v>
      </c>
      <c r="KH152">
        <v>673.878</v>
      </c>
      <c r="KI152">
        <v>18.6086</v>
      </c>
      <c r="KJ152">
        <v>100.982</v>
      </c>
      <c r="KK152">
        <v>100.382</v>
      </c>
    </row>
    <row r="153" spans="1:297">
      <c r="A153">
        <v>137</v>
      </c>
      <c r="B153">
        <v>1759249747.1</v>
      </c>
      <c r="C153">
        <v>2931.5</v>
      </c>
      <c r="D153" t="s">
        <v>718</v>
      </c>
      <c r="E153" t="s">
        <v>719</v>
      </c>
      <c r="F153">
        <v>5</v>
      </c>
      <c r="G153" t="s">
        <v>639</v>
      </c>
      <c r="H153" t="s">
        <v>436</v>
      </c>
      <c r="I153">
        <v>1759249739.314285</v>
      </c>
      <c r="J153">
        <f>(K153)/1000</f>
        <v>0</v>
      </c>
      <c r="K153">
        <f>IF(DP153, AN153, AH153)</f>
        <v>0</v>
      </c>
      <c r="L153">
        <f>IF(DP153, AI153, AG153)</f>
        <v>0</v>
      </c>
      <c r="M153">
        <f>DR153 - IF(AU153&gt;1, L153*DL153*100.0/(AW153), 0)</f>
        <v>0</v>
      </c>
      <c r="N153">
        <f>((T153-J153/2)*M153-L153)/(T153+J153/2)</f>
        <v>0</v>
      </c>
      <c r="O153">
        <f>N153*(DY153+DZ153)/1000.0</f>
        <v>0</v>
      </c>
      <c r="P153">
        <f>(DR153 - IF(AU153&gt;1, L153*DL153*100.0/(AW153), 0))*(DY153+DZ153)/1000.0</f>
        <v>0</v>
      </c>
      <c r="Q153">
        <f>2.0/((1/S153-1/R153)+SIGN(S153)*SQRT((1/S153-1/R153)*(1/S153-1/R153) + 4*DM153/((DM153+1)*(DM153+1))*(2*1/S153*1/R153-1/R153*1/R153)))</f>
        <v>0</v>
      </c>
      <c r="R153">
        <f>IF(LEFT(DN153,1)&lt;&gt;"0",IF(LEFT(DN153,1)="1",3.0,DO153),$D$5+$E$5*(EF153*DY153/($K$5*1000))+$F$5*(EF153*DY153/($K$5*1000))*MAX(MIN(DL153,$J$5),$I$5)*MAX(MIN(DL153,$J$5),$I$5)+$G$5*MAX(MIN(DL153,$J$5),$I$5)*(EF153*DY153/($K$5*1000))+$H$5*(EF153*DY153/($K$5*1000))*(EF153*DY153/($K$5*1000)))</f>
        <v>0</v>
      </c>
      <c r="S153">
        <f>J153*(1000-(1000*0.61365*exp(17.502*W153/(240.97+W153))/(DY153+DZ153)+DT153)/2)/(1000*0.61365*exp(17.502*W153/(240.97+W153))/(DY153+DZ153)-DT153)</f>
        <v>0</v>
      </c>
      <c r="T153">
        <f>1/((DM153+1)/(Q153/1.6)+1/(R153/1.37)) + DM153/((DM153+1)/(Q153/1.6) + DM153/(R153/1.37))</f>
        <v>0</v>
      </c>
      <c r="U153">
        <f>(DH153*DK153)</f>
        <v>0</v>
      </c>
      <c r="V153">
        <f>(EA153+(U153+2*0.95*5.67E-8*(((EA153+$B$7)+273)^4-(EA153+273)^4)-44100*J153)/(1.84*29.3*R153+8*0.95*5.67E-8*(EA153+273)^3))</f>
        <v>0</v>
      </c>
      <c r="W153">
        <f>($C$7*EB153+$D$7*EC153+$E$7*V153)</f>
        <v>0</v>
      </c>
      <c r="X153">
        <f>0.61365*exp(17.502*W153/(240.97+W153))</f>
        <v>0</v>
      </c>
      <c r="Y153">
        <f>(Z153/AA153*100)</f>
        <v>0</v>
      </c>
      <c r="Z153">
        <f>DT153*(DY153+DZ153)/1000</f>
        <v>0</v>
      </c>
      <c r="AA153">
        <f>0.61365*exp(17.502*EA153/(240.97+EA153))</f>
        <v>0</v>
      </c>
      <c r="AB153">
        <f>(X153-DT153*(DY153+DZ153)/1000)</f>
        <v>0</v>
      </c>
      <c r="AC153">
        <f>(-J153*44100)</f>
        <v>0</v>
      </c>
      <c r="AD153">
        <f>2*29.3*R153*0.92*(EA153-W153)</f>
        <v>0</v>
      </c>
      <c r="AE153">
        <f>2*0.95*5.67E-8*(((EA153+$B$7)+273)^4-(W153+273)^4)</f>
        <v>0</v>
      </c>
      <c r="AF153">
        <f>U153+AE153+AC153+AD153</f>
        <v>0</v>
      </c>
      <c r="AG153">
        <f>DX153*AU153*(DS153-DR153*(1000-AU153*DU153)/(1000-AU153*DT153))/(100*DL153)</f>
        <v>0</v>
      </c>
      <c r="AH153">
        <f>1000*DX153*AU153*(DT153-DU153)/(100*DL153*(1000-AU153*DT153))</f>
        <v>0</v>
      </c>
      <c r="AI153">
        <f>(AJ153 - AK153 - DY153*1E3/(8.314*(EA153+273.15)) * AM153/DX153 * AL153) * DX153/(100*DL153) * (1000 - DU153)/1000</f>
        <v>0</v>
      </c>
      <c r="AJ153">
        <v>671.1344810675956</v>
      </c>
      <c r="AK153">
        <v>633.5687757575755</v>
      </c>
      <c r="AL153">
        <v>3.367332097493317</v>
      </c>
      <c r="AM153">
        <v>65.4967932541347</v>
      </c>
      <c r="AN153">
        <f>(AP153 - AO153 + DY153*1E3/(8.314*(EA153+273.15)) * AR153/DX153 * AQ153) * DX153/(100*DL153) * 1000/(1000 - AP153)</f>
        <v>0</v>
      </c>
      <c r="AO153">
        <v>18.50237991609664</v>
      </c>
      <c r="AP153">
        <v>22.72324969696969</v>
      </c>
      <c r="AQ153">
        <v>-0.000525784443316807</v>
      </c>
      <c r="AR153">
        <v>120.790661753282</v>
      </c>
      <c r="AS153">
        <v>2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MAX(0,($B$13+$C$13*EF153)/(1+$D$13*EF153)*DY153/(EA153+273)*$E$13)</f>
        <v>0</v>
      </c>
      <c r="AX153" t="s">
        <v>437</v>
      </c>
      <c r="AY153" t="s">
        <v>437</v>
      </c>
      <c r="AZ153">
        <v>0</v>
      </c>
      <c r="BA153">
        <v>0</v>
      </c>
      <c r="BB153">
        <f>1-AZ153/BA153</f>
        <v>0</v>
      </c>
      <c r="BC153">
        <v>0</v>
      </c>
      <c r="BD153" t="s">
        <v>437</v>
      </c>
      <c r="BE153" t="s">
        <v>437</v>
      </c>
      <c r="BF153">
        <v>0</v>
      </c>
      <c r="BG153">
        <v>0</v>
      </c>
      <c r="BH153">
        <f>1-BF153/BG153</f>
        <v>0</v>
      </c>
      <c r="BI153">
        <v>0.5</v>
      </c>
      <c r="BJ153">
        <f>DI153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437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DH153">
        <f>$B$11*EG153+$C$11*EH153+$F$11*ES153*(1-EV153)</f>
        <v>0</v>
      </c>
      <c r="DI153">
        <f>DH153*DJ153</f>
        <v>0</v>
      </c>
      <c r="DJ153">
        <f>($B$11*$D$9+$C$11*$D$9+$F$11*((FF153+EX153)/MAX(FF153+EX153+FG153, 0.1)*$I$9+FG153/MAX(FF153+EX153+FG153, 0.1)*$J$9))/($B$11+$C$11+$F$11)</f>
        <v>0</v>
      </c>
      <c r="DK153">
        <f>($B$11*$K$9+$C$11*$K$9+$F$11*((FF153+EX153)/MAX(FF153+EX153+FG153, 0.1)*$P$9+FG153/MAX(FF153+EX153+FG153, 0.1)*$Q$9))/($B$11+$C$11+$F$11)</f>
        <v>0</v>
      </c>
      <c r="DL153">
        <v>4.38</v>
      </c>
      <c r="DM153">
        <v>0.5</v>
      </c>
      <c r="DN153" t="s">
        <v>438</v>
      </c>
      <c r="DO153">
        <v>2</v>
      </c>
      <c r="DP153" t="b">
        <v>1</v>
      </c>
      <c r="DQ153">
        <v>1759249739.314285</v>
      </c>
      <c r="DR153">
        <v>595.2559285714285</v>
      </c>
      <c r="DS153">
        <v>643.0345714285713</v>
      </c>
      <c r="DT153">
        <v>22.75433928571428</v>
      </c>
      <c r="DU153">
        <v>18.41007857142857</v>
      </c>
      <c r="DV153">
        <v>594.7343928571428</v>
      </c>
      <c r="DW153">
        <v>22.53799999999999</v>
      </c>
      <c r="DX153">
        <v>500.0442142857142</v>
      </c>
      <c r="DY153">
        <v>90.91857500000002</v>
      </c>
      <c r="DZ153">
        <v>0.051230425</v>
      </c>
      <c r="EA153">
        <v>29.72768928571429</v>
      </c>
      <c r="EB153">
        <v>30.03956428571428</v>
      </c>
      <c r="EC153">
        <v>999.9000000000002</v>
      </c>
      <c r="ED153">
        <v>0</v>
      </c>
      <c r="EE153">
        <v>0</v>
      </c>
      <c r="EF153">
        <v>9998.182142857144</v>
      </c>
      <c r="EG153">
        <v>0</v>
      </c>
      <c r="EH153">
        <v>11.71579285714286</v>
      </c>
      <c r="EI153">
        <v>-47.77867142857143</v>
      </c>
      <c r="EJ153">
        <v>609.1156785714286</v>
      </c>
      <c r="EK153">
        <v>655.0960714285715</v>
      </c>
      <c r="EL153">
        <v>4.344246785714286</v>
      </c>
      <c r="EM153">
        <v>643.0345714285713</v>
      </c>
      <c r="EN153">
        <v>18.41007857142857</v>
      </c>
      <c r="EO153">
        <v>2.068791785714286</v>
      </c>
      <c r="EP153">
        <v>1.673819642857143</v>
      </c>
      <c r="EQ153">
        <v>17.98089642857143</v>
      </c>
      <c r="ER153">
        <v>14.65563214285714</v>
      </c>
      <c r="ES153">
        <v>1999.999642857143</v>
      </c>
      <c r="ET153">
        <v>0.9799943214285717</v>
      </c>
      <c r="EU153">
        <v>0.02000577857142857</v>
      </c>
      <c r="EV153">
        <v>0</v>
      </c>
      <c r="EW153">
        <v>891.7229642857143</v>
      </c>
      <c r="EX153">
        <v>5.000560000000001</v>
      </c>
      <c r="EY153">
        <v>18078.16428571429</v>
      </c>
      <c r="EZ153">
        <v>17294.84999999999</v>
      </c>
      <c r="FA153">
        <v>41.33224999999999</v>
      </c>
      <c r="FB153">
        <v>41.4955</v>
      </c>
      <c r="FC153">
        <v>41.0287857142857</v>
      </c>
      <c r="FD153">
        <v>40.67814285714285</v>
      </c>
      <c r="FE153">
        <v>42.06649999999998</v>
      </c>
      <c r="FF153">
        <v>1955.089642857143</v>
      </c>
      <c r="FG153">
        <v>39.91</v>
      </c>
      <c r="FH153">
        <v>0</v>
      </c>
      <c r="FI153">
        <v>1759249761.4</v>
      </c>
      <c r="FJ153">
        <v>0</v>
      </c>
      <c r="FK153">
        <v>892.5368000000001</v>
      </c>
      <c r="FL153">
        <v>55.64984606180717</v>
      </c>
      <c r="FM153">
        <v>1146.92307511565</v>
      </c>
      <c r="FN153">
        <v>18095.192</v>
      </c>
      <c r="FO153">
        <v>15</v>
      </c>
      <c r="FP153">
        <v>0</v>
      </c>
      <c r="FQ153" t="s">
        <v>439</v>
      </c>
      <c r="FR153">
        <v>1747148579.5</v>
      </c>
      <c r="FS153">
        <v>1747148584.5</v>
      </c>
      <c r="FT153">
        <v>0</v>
      </c>
      <c r="FU153">
        <v>0.162</v>
      </c>
      <c r="FV153">
        <v>-0.001</v>
      </c>
      <c r="FW153">
        <v>0.139</v>
      </c>
      <c r="FX153">
        <v>0.058</v>
      </c>
      <c r="FY153">
        <v>420</v>
      </c>
      <c r="FZ153">
        <v>16</v>
      </c>
      <c r="GA153">
        <v>0.19</v>
      </c>
      <c r="GB153">
        <v>0.02</v>
      </c>
      <c r="GC153">
        <v>-47.57413658536586</v>
      </c>
      <c r="GD153">
        <v>-4.497913588850208</v>
      </c>
      <c r="GE153">
        <v>0.4482029607525638</v>
      </c>
      <c r="GF153">
        <v>0</v>
      </c>
      <c r="GG153">
        <v>889.2458823529412</v>
      </c>
      <c r="GH153">
        <v>59.32342245748529</v>
      </c>
      <c r="GI153">
        <v>5.831050706270735</v>
      </c>
      <c r="GJ153">
        <v>0</v>
      </c>
      <c r="GK153">
        <v>4.397247317073171</v>
      </c>
      <c r="GL153">
        <v>-1.186760069686411</v>
      </c>
      <c r="GM153">
        <v>0.1172002517899649</v>
      </c>
      <c r="GN153">
        <v>0</v>
      </c>
      <c r="GO153">
        <v>0</v>
      </c>
      <c r="GP153">
        <v>3</v>
      </c>
      <c r="GQ153" t="s">
        <v>490</v>
      </c>
      <c r="GR153">
        <v>3.12833</v>
      </c>
      <c r="GS153">
        <v>2.72914</v>
      </c>
      <c r="GT153">
        <v>0.11442</v>
      </c>
      <c r="GU153">
        <v>0.121229</v>
      </c>
      <c r="GV153">
        <v>0.10355</v>
      </c>
      <c r="GW153">
        <v>0.0903342</v>
      </c>
      <c r="GX153">
        <v>26573.9</v>
      </c>
      <c r="GY153">
        <v>25588.6</v>
      </c>
      <c r="GZ153">
        <v>30547.6</v>
      </c>
      <c r="HA153">
        <v>29371.8</v>
      </c>
      <c r="HB153">
        <v>37788.1</v>
      </c>
      <c r="HC153">
        <v>35152.5</v>
      </c>
      <c r="HD153">
        <v>46724.6</v>
      </c>
      <c r="HE153">
        <v>43637.8</v>
      </c>
      <c r="HF153">
        <v>1.8298</v>
      </c>
      <c r="HG153">
        <v>1.83797</v>
      </c>
      <c r="HH153">
        <v>0.127703</v>
      </c>
      <c r="HI153">
        <v>0</v>
      </c>
      <c r="HJ153">
        <v>27.9606</v>
      </c>
      <c r="HK153">
        <v>999.9</v>
      </c>
      <c r="HL153">
        <v>49.9</v>
      </c>
      <c r="HM153">
        <v>31</v>
      </c>
      <c r="HN153">
        <v>24.7622</v>
      </c>
      <c r="HO153">
        <v>62.813</v>
      </c>
      <c r="HP153">
        <v>17.6442</v>
      </c>
      <c r="HQ153">
        <v>1</v>
      </c>
      <c r="HR153">
        <v>0.119055</v>
      </c>
      <c r="HS153">
        <v>-0.0661928</v>
      </c>
      <c r="HT153">
        <v>20.2018</v>
      </c>
      <c r="HU153">
        <v>5.22702</v>
      </c>
      <c r="HV153">
        <v>11.974</v>
      </c>
      <c r="HW153">
        <v>4.97</v>
      </c>
      <c r="HX153">
        <v>3.28968</v>
      </c>
      <c r="HY153">
        <v>9999</v>
      </c>
      <c r="HZ153">
        <v>9999</v>
      </c>
      <c r="IA153">
        <v>9999</v>
      </c>
      <c r="IB153">
        <v>18.3</v>
      </c>
      <c r="IC153">
        <v>4.9729</v>
      </c>
      <c r="ID153">
        <v>1.87715</v>
      </c>
      <c r="IE153">
        <v>1.87529</v>
      </c>
      <c r="IF153">
        <v>1.87805</v>
      </c>
      <c r="IG153">
        <v>1.87484</v>
      </c>
      <c r="IH153">
        <v>1.87838</v>
      </c>
      <c r="II153">
        <v>1.87547</v>
      </c>
      <c r="IJ153">
        <v>1.87668</v>
      </c>
      <c r="IK153">
        <v>0</v>
      </c>
      <c r="IL153">
        <v>0</v>
      </c>
      <c r="IM153">
        <v>0</v>
      </c>
      <c r="IN153">
        <v>0</v>
      </c>
      <c r="IO153" t="s">
        <v>441</v>
      </c>
      <c r="IP153" t="s">
        <v>442</v>
      </c>
      <c r="IQ153" t="s">
        <v>443</v>
      </c>
      <c r="IR153" t="s">
        <v>443</v>
      </c>
      <c r="IS153" t="s">
        <v>443</v>
      </c>
      <c r="IT153" t="s">
        <v>443</v>
      </c>
      <c r="IU153">
        <v>0</v>
      </c>
      <c r="IV153">
        <v>100</v>
      </c>
      <c r="IW153">
        <v>100</v>
      </c>
      <c r="IX153">
        <v>0.546</v>
      </c>
      <c r="IY153">
        <v>0.2156</v>
      </c>
      <c r="IZ153">
        <v>-0.1222274518627452</v>
      </c>
      <c r="JA153">
        <v>0.001328938755811441</v>
      </c>
      <c r="JB153">
        <v>-5.633165956792918E-07</v>
      </c>
      <c r="JC153">
        <v>2.510553891376428E-10</v>
      </c>
      <c r="JD153">
        <v>-0.04678033270444259</v>
      </c>
      <c r="JE153">
        <v>-0.0009625096320519332</v>
      </c>
      <c r="JF153">
        <v>0.0006953178313022573</v>
      </c>
      <c r="JG153">
        <v>-5.973937232829655E-06</v>
      </c>
      <c r="JH153">
        <v>1</v>
      </c>
      <c r="JI153">
        <v>2112</v>
      </c>
      <c r="JJ153">
        <v>1</v>
      </c>
      <c r="JK153">
        <v>26</v>
      </c>
      <c r="JL153">
        <v>201686.1</v>
      </c>
      <c r="JM153">
        <v>201686</v>
      </c>
      <c r="JN153">
        <v>1.61743</v>
      </c>
      <c r="JO153">
        <v>2.54272</v>
      </c>
      <c r="JP153">
        <v>1.39893</v>
      </c>
      <c r="JQ153">
        <v>2.32422</v>
      </c>
      <c r="JR153">
        <v>1.44897</v>
      </c>
      <c r="JS153">
        <v>2.60498</v>
      </c>
      <c r="JT153">
        <v>36.5051</v>
      </c>
      <c r="JU153">
        <v>23.9999</v>
      </c>
      <c r="JV153">
        <v>18</v>
      </c>
      <c r="JW153">
        <v>479.112</v>
      </c>
      <c r="JX153">
        <v>453.949</v>
      </c>
      <c r="JY153">
        <v>28.0036</v>
      </c>
      <c r="JZ153">
        <v>28.7271</v>
      </c>
      <c r="KA153">
        <v>30.0001</v>
      </c>
      <c r="KB153">
        <v>28.3995</v>
      </c>
      <c r="KC153">
        <v>28.4641</v>
      </c>
      <c r="KD153">
        <v>32.3814</v>
      </c>
      <c r="KE153">
        <v>29.9249</v>
      </c>
      <c r="KF153">
        <v>20.9082</v>
      </c>
      <c r="KG153">
        <v>27.9866</v>
      </c>
      <c r="KH153">
        <v>693.915</v>
      </c>
      <c r="KI153">
        <v>18.701</v>
      </c>
      <c r="KJ153">
        <v>100.981</v>
      </c>
      <c r="KK153">
        <v>100.381</v>
      </c>
    </row>
    <row r="154" spans="1:297">
      <c r="A154">
        <v>138</v>
      </c>
      <c r="B154">
        <v>1759249752.1</v>
      </c>
      <c r="C154">
        <v>2936.5</v>
      </c>
      <c r="D154" t="s">
        <v>720</v>
      </c>
      <c r="E154" t="s">
        <v>721</v>
      </c>
      <c r="F154">
        <v>5</v>
      </c>
      <c r="G154" t="s">
        <v>639</v>
      </c>
      <c r="H154" t="s">
        <v>436</v>
      </c>
      <c r="I154">
        <v>1759249744.6</v>
      </c>
      <c r="J154">
        <f>(K154)/1000</f>
        <v>0</v>
      </c>
      <c r="K154">
        <f>IF(DP154, AN154, AH154)</f>
        <v>0</v>
      </c>
      <c r="L154">
        <f>IF(DP154, AI154, AG154)</f>
        <v>0</v>
      </c>
      <c r="M154">
        <f>DR154 - IF(AU154&gt;1, L154*DL154*100.0/(AW154), 0)</f>
        <v>0</v>
      </c>
      <c r="N154">
        <f>((T154-J154/2)*M154-L154)/(T154+J154/2)</f>
        <v>0</v>
      </c>
      <c r="O154">
        <f>N154*(DY154+DZ154)/1000.0</f>
        <v>0</v>
      </c>
      <c r="P154">
        <f>(DR154 - IF(AU154&gt;1, L154*DL154*100.0/(AW154), 0))*(DY154+DZ154)/1000.0</f>
        <v>0</v>
      </c>
      <c r="Q154">
        <f>2.0/((1/S154-1/R154)+SIGN(S154)*SQRT((1/S154-1/R154)*(1/S154-1/R154) + 4*DM154/((DM154+1)*(DM154+1))*(2*1/S154*1/R154-1/R154*1/R154)))</f>
        <v>0</v>
      </c>
      <c r="R154">
        <f>IF(LEFT(DN154,1)&lt;&gt;"0",IF(LEFT(DN154,1)="1",3.0,DO154),$D$5+$E$5*(EF154*DY154/($K$5*1000))+$F$5*(EF154*DY154/($K$5*1000))*MAX(MIN(DL154,$J$5),$I$5)*MAX(MIN(DL154,$J$5),$I$5)+$G$5*MAX(MIN(DL154,$J$5),$I$5)*(EF154*DY154/($K$5*1000))+$H$5*(EF154*DY154/($K$5*1000))*(EF154*DY154/($K$5*1000)))</f>
        <v>0</v>
      </c>
      <c r="S154">
        <f>J154*(1000-(1000*0.61365*exp(17.502*W154/(240.97+W154))/(DY154+DZ154)+DT154)/2)/(1000*0.61365*exp(17.502*W154/(240.97+W154))/(DY154+DZ154)-DT154)</f>
        <v>0</v>
      </c>
      <c r="T154">
        <f>1/((DM154+1)/(Q154/1.6)+1/(R154/1.37)) + DM154/((DM154+1)/(Q154/1.6) + DM154/(R154/1.37))</f>
        <v>0</v>
      </c>
      <c r="U154">
        <f>(DH154*DK154)</f>
        <v>0</v>
      </c>
      <c r="V154">
        <f>(EA154+(U154+2*0.95*5.67E-8*(((EA154+$B$7)+273)^4-(EA154+273)^4)-44100*J154)/(1.84*29.3*R154+8*0.95*5.67E-8*(EA154+273)^3))</f>
        <v>0</v>
      </c>
      <c r="W154">
        <f>($C$7*EB154+$D$7*EC154+$E$7*V154)</f>
        <v>0</v>
      </c>
      <c r="X154">
        <f>0.61365*exp(17.502*W154/(240.97+W154))</f>
        <v>0</v>
      </c>
      <c r="Y154">
        <f>(Z154/AA154*100)</f>
        <v>0</v>
      </c>
      <c r="Z154">
        <f>DT154*(DY154+DZ154)/1000</f>
        <v>0</v>
      </c>
      <c r="AA154">
        <f>0.61365*exp(17.502*EA154/(240.97+EA154))</f>
        <v>0</v>
      </c>
      <c r="AB154">
        <f>(X154-DT154*(DY154+DZ154)/1000)</f>
        <v>0</v>
      </c>
      <c r="AC154">
        <f>(-J154*44100)</f>
        <v>0</v>
      </c>
      <c r="AD154">
        <f>2*29.3*R154*0.92*(EA154-W154)</f>
        <v>0</v>
      </c>
      <c r="AE154">
        <f>2*0.95*5.67E-8*(((EA154+$B$7)+273)^4-(W154+273)^4)</f>
        <v>0</v>
      </c>
      <c r="AF154">
        <f>U154+AE154+AC154+AD154</f>
        <v>0</v>
      </c>
      <c r="AG154">
        <f>DX154*AU154*(DS154-DR154*(1000-AU154*DU154)/(1000-AU154*DT154))/(100*DL154)</f>
        <v>0</v>
      </c>
      <c r="AH154">
        <f>1000*DX154*AU154*(DT154-DU154)/(100*DL154*(1000-AU154*DT154))</f>
        <v>0</v>
      </c>
      <c r="AI154">
        <f>(AJ154 - AK154 - DY154*1E3/(8.314*(EA154+273.15)) * AM154/DX154 * AL154) * DX154/(100*DL154) * (1000 - DU154)/1000</f>
        <v>0</v>
      </c>
      <c r="AJ154">
        <v>688.3470165945159</v>
      </c>
      <c r="AK154">
        <v>650.4004121212123</v>
      </c>
      <c r="AL154">
        <v>3.361726693765227</v>
      </c>
      <c r="AM154">
        <v>65.4967932541347</v>
      </c>
      <c r="AN154">
        <f>(AP154 - AO154 + DY154*1E3/(8.314*(EA154+273.15)) * AR154/DX154 * AQ154) * DX154/(100*DL154) * 1000/(1000 - AP154)</f>
        <v>0</v>
      </c>
      <c r="AO154">
        <v>18.61484704827727</v>
      </c>
      <c r="AP154">
        <v>22.71446303030303</v>
      </c>
      <c r="AQ154">
        <v>-0.0001575701031610994</v>
      </c>
      <c r="AR154">
        <v>120.790661753282</v>
      </c>
      <c r="AS154">
        <v>2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MAX(0,($B$13+$C$13*EF154)/(1+$D$13*EF154)*DY154/(EA154+273)*$E$13)</f>
        <v>0</v>
      </c>
      <c r="AX154" t="s">
        <v>437</v>
      </c>
      <c r="AY154" t="s">
        <v>437</v>
      </c>
      <c r="AZ154">
        <v>0</v>
      </c>
      <c r="BA154">
        <v>0</v>
      </c>
      <c r="BB154">
        <f>1-AZ154/BA154</f>
        <v>0</v>
      </c>
      <c r="BC154">
        <v>0</v>
      </c>
      <c r="BD154" t="s">
        <v>437</v>
      </c>
      <c r="BE154" t="s">
        <v>437</v>
      </c>
      <c r="BF154">
        <v>0</v>
      </c>
      <c r="BG154">
        <v>0</v>
      </c>
      <c r="BH154">
        <f>1-BF154/BG154</f>
        <v>0</v>
      </c>
      <c r="BI154">
        <v>0.5</v>
      </c>
      <c r="BJ154">
        <f>DI154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437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DH154">
        <f>$B$11*EG154+$C$11*EH154+$F$11*ES154*(1-EV154)</f>
        <v>0</v>
      </c>
      <c r="DI154">
        <f>DH154*DJ154</f>
        <v>0</v>
      </c>
      <c r="DJ154">
        <f>($B$11*$D$9+$C$11*$D$9+$F$11*((FF154+EX154)/MAX(FF154+EX154+FG154, 0.1)*$I$9+FG154/MAX(FF154+EX154+FG154, 0.1)*$J$9))/($B$11+$C$11+$F$11)</f>
        <v>0</v>
      </c>
      <c r="DK154">
        <f>($B$11*$K$9+$C$11*$K$9+$F$11*((FF154+EX154)/MAX(FF154+EX154+FG154, 0.1)*$P$9+FG154/MAX(FF154+EX154+FG154, 0.1)*$Q$9))/($B$11+$C$11+$F$11)</f>
        <v>0</v>
      </c>
      <c r="DL154">
        <v>4.38</v>
      </c>
      <c r="DM154">
        <v>0.5</v>
      </c>
      <c r="DN154" t="s">
        <v>438</v>
      </c>
      <c r="DO154">
        <v>2</v>
      </c>
      <c r="DP154" t="b">
        <v>1</v>
      </c>
      <c r="DQ154">
        <v>1759249744.6</v>
      </c>
      <c r="DR154">
        <v>612.6057777777777</v>
      </c>
      <c r="DS154">
        <v>660.7408518518519</v>
      </c>
      <c r="DT154">
        <v>22.73453333333332</v>
      </c>
      <c r="DU154">
        <v>18.5048962962963</v>
      </c>
      <c r="DV154">
        <v>612.0681851851851</v>
      </c>
      <c r="DW154">
        <v>22.5186037037037</v>
      </c>
      <c r="DX154">
        <v>500.0772222222222</v>
      </c>
      <c r="DY154">
        <v>90.91735555555557</v>
      </c>
      <c r="DZ154">
        <v>0.05102275185185185</v>
      </c>
      <c r="EA154">
        <v>29.72898518518518</v>
      </c>
      <c r="EB154">
        <v>30.0484074074074</v>
      </c>
      <c r="EC154">
        <v>999.9000000000001</v>
      </c>
      <c r="ED154">
        <v>0</v>
      </c>
      <c r="EE154">
        <v>0</v>
      </c>
      <c r="EF154">
        <v>10008.06481481482</v>
      </c>
      <c r="EG154">
        <v>0</v>
      </c>
      <c r="EH154">
        <v>11.70875185185185</v>
      </c>
      <c r="EI154">
        <v>-48.13510370370371</v>
      </c>
      <c r="EJ154">
        <v>626.8568148148147</v>
      </c>
      <c r="EK154">
        <v>673.1995185185185</v>
      </c>
      <c r="EL154">
        <v>4.229617037037037</v>
      </c>
      <c r="EM154">
        <v>660.7408518518519</v>
      </c>
      <c r="EN154">
        <v>18.5048962962963</v>
      </c>
      <c r="EO154">
        <v>2.066962962962963</v>
      </c>
      <c r="EP154">
        <v>1.682416666666667</v>
      </c>
      <c r="EQ154">
        <v>17.96684074074074</v>
      </c>
      <c r="ER154">
        <v>14.73501481481482</v>
      </c>
      <c r="ES154">
        <v>1999.992592592593</v>
      </c>
      <c r="ET154">
        <v>0.9799942222222225</v>
      </c>
      <c r="EU154">
        <v>0.02000587777777778</v>
      </c>
      <c r="EV154">
        <v>0</v>
      </c>
      <c r="EW154">
        <v>896.5114074074074</v>
      </c>
      <c r="EX154">
        <v>5.000560000000001</v>
      </c>
      <c r="EY154">
        <v>18175.25925925926</v>
      </c>
      <c r="EZ154">
        <v>17294.77777777778</v>
      </c>
      <c r="FA154">
        <v>41.32599999999999</v>
      </c>
      <c r="FB154">
        <v>41.5</v>
      </c>
      <c r="FC154">
        <v>41.03674074074074</v>
      </c>
      <c r="FD154">
        <v>40.68699999999999</v>
      </c>
      <c r="FE154">
        <v>42.06666666666666</v>
      </c>
      <c r="FF154">
        <v>1955.082592592592</v>
      </c>
      <c r="FG154">
        <v>39.91</v>
      </c>
      <c r="FH154">
        <v>0</v>
      </c>
      <c r="FI154">
        <v>1759249766.2</v>
      </c>
      <c r="FJ154">
        <v>0</v>
      </c>
      <c r="FK154">
        <v>896.86492</v>
      </c>
      <c r="FL154">
        <v>51.23992306724356</v>
      </c>
      <c r="FM154">
        <v>1039.076923006601</v>
      </c>
      <c r="FN154">
        <v>18182.56</v>
      </c>
      <c r="FO154">
        <v>15</v>
      </c>
      <c r="FP154">
        <v>0</v>
      </c>
      <c r="FQ154" t="s">
        <v>439</v>
      </c>
      <c r="FR154">
        <v>1747148579.5</v>
      </c>
      <c r="FS154">
        <v>1747148584.5</v>
      </c>
      <c r="FT154">
        <v>0</v>
      </c>
      <c r="FU154">
        <v>0.162</v>
      </c>
      <c r="FV154">
        <v>-0.001</v>
      </c>
      <c r="FW154">
        <v>0.139</v>
      </c>
      <c r="FX154">
        <v>0.058</v>
      </c>
      <c r="FY154">
        <v>420</v>
      </c>
      <c r="FZ154">
        <v>16</v>
      </c>
      <c r="GA154">
        <v>0.19</v>
      </c>
      <c r="GB154">
        <v>0.02</v>
      </c>
      <c r="GC154">
        <v>-47.86288780487804</v>
      </c>
      <c r="GD154">
        <v>-4.026085714285838</v>
      </c>
      <c r="GE154">
        <v>0.4002172813488983</v>
      </c>
      <c r="GF154">
        <v>0</v>
      </c>
      <c r="GG154">
        <v>892.6941764705883</v>
      </c>
      <c r="GH154">
        <v>55.92082500728655</v>
      </c>
      <c r="GI154">
        <v>5.495132907832224</v>
      </c>
      <c r="GJ154">
        <v>0</v>
      </c>
      <c r="GK154">
        <v>4.313605853658537</v>
      </c>
      <c r="GL154">
        <v>-1.258433310104529</v>
      </c>
      <c r="GM154">
        <v>0.1244173724238566</v>
      </c>
      <c r="GN154">
        <v>0</v>
      </c>
      <c r="GO154">
        <v>0</v>
      </c>
      <c r="GP154">
        <v>3</v>
      </c>
      <c r="GQ154" t="s">
        <v>490</v>
      </c>
      <c r="GR154">
        <v>3.12825</v>
      </c>
      <c r="GS154">
        <v>2.72891</v>
      </c>
      <c r="GT154">
        <v>0.116511</v>
      </c>
      <c r="GU154">
        <v>0.123292</v>
      </c>
      <c r="GV154">
        <v>0.103519</v>
      </c>
      <c r="GW154">
        <v>0.0906849</v>
      </c>
      <c r="GX154">
        <v>26510.9</v>
      </c>
      <c r="GY154">
        <v>25528.3</v>
      </c>
      <c r="GZ154">
        <v>30547.2</v>
      </c>
      <c r="HA154">
        <v>29371.5</v>
      </c>
      <c r="HB154">
        <v>37789.4</v>
      </c>
      <c r="HC154">
        <v>35138.8</v>
      </c>
      <c r="HD154">
        <v>46724.4</v>
      </c>
      <c r="HE154">
        <v>43637.6</v>
      </c>
      <c r="HF154">
        <v>1.82978</v>
      </c>
      <c r="HG154">
        <v>1.838</v>
      </c>
      <c r="HH154">
        <v>0.130259</v>
      </c>
      <c r="HI154">
        <v>0</v>
      </c>
      <c r="HJ154">
        <v>27.9624</v>
      </c>
      <c r="HK154">
        <v>999.9</v>
      </c>
      <c r="HL154">
        <v>49.9</v>
      </c>
      <c r="HM154">
        <v>31</v>
      </c>
      <c r="HN154">
        <v>24.7645</v>
      </c>
      <c r="HO154">
        <v>63.093</v>
      </c>
      <c r="HP154">
        <v>17.5962</v>
      </c>
      <c r="HQ154">
        <v>1</v>
      </c>
      <c r="HR154">
        <v>0.119151</v>
      </c>
      <c r="HS154">
        <v>-0.0419227</v>
      </c>
      <c r="HT154">
        <v>20.2018</v>
      </c>
      <c r="HU154">
        <v>5.22672</v>
      </c>
      <c r="HV154">
        <v>11.974</v>
      </c>
      <c r="HW154">
        <v>4.96975</v>
      </c>
      <c r="HX154">
        <v>3.28953</v>
      </c>
      <c r="HY154">
        <v>9999</v>
      </c>
      <c r="HZ154">
        <v>9999</v>
      </c>
      <c r="IA154">
        <v>9999</v>
      </c>
      <c r="IB154">
        <v>18.3</v>
      </c>
      <c r="IC154">
        <v>4.9729</v>
      </c>
      <c r="ID154">
        <v>1.87715</v>
      </c>
      <c r="IE154">
        <v>1.87523</v>
      </c>
      <c r="IF154">
        <v>1.87805</v>
      </c>
      <c r="IG154">
        <v>1.87481</v>
      </c>
      <c r="IH154">
        <v>1.87838</v>
      </c>
      <c r="II154">
        <v>1.87546</v>
      </c>
      <c r="IJ154">
        <v>1.87663</v>
      </c>
      <c r="IK154">
        <v>0</v>
      </c>
      <c r="IL154">
        <v>0</v>
      </c>
      <c r="IM154">
        <v>0</v>
      </c>
      <c r="IN154">
        <v>0</v>
      </c>
      <c r="IO154" t="s">
        <v>441</v>
      </c>
      <c r="IP154" t="s">
        <v>442</v>
      </c>
      <c r="IQ154" t="s">
        <v>443</v>
      </c>
      <c r="IR154" t="s">
        <v>443</v>
      </c>
      <c r="IS154" t="s">
        <v>443</v>
      </c>
      <c r="IT154" t="s">
        <v>443</v>
      </c>
      <c r="IU154">
        <v>0</v>
      </c>
      <c r="IV154">
        <v>100</v>
      </c>
      <c r="IW154">
        <v>100</v>
      </c>
      <c r="IX154">
        <v>0.5600000000000001</v>
      </c>
      <c r="IY154">
        <v>0.2155</v>
      </c>
      <c r="IZ154">
        <v>-0.1222274518627452</v>
      </c>
      <c r="JA154">
        <v>0.001328938755811441</v>
      </c>
      <c r="JB154">
        <v>-5.633165956792918E-07</v>
      </c>
      <c r="JC154">
        <v>2.510553891376428E-10</v>
      </c>
      <c r="JD154">
        <v>-0.04678033270444259</v>
      </c>
      <c r="JE154">
        <v>-0.0009625096320519332</v>
      </c>
      <c r="JF154">
        <v>0.0006953178313022573</v>
      </c>
      <c r="JG154">
        <v>-5.973937232829655E-06</v>
      </c>
      <c r="JH154">
        <v>1</v>
      </c>
      <c r="JI154">
        <v>2112</v>
      </c>
      <c r="JJ154">
        <v>1</v>
      </c>
      <c r="JK154">
        <v>26</v>
      </c>
      <c r="JL154">
        <v>201686.2</v>
      </c>
      <c r="JM154">
        <v>201686.1</v>
      </c>
      <c r="JN154">
        <v>1.65161</v>
      </c>
      <c r="JO154">
        <v>2.54883</v>
      </c>
      <c r="JP154">
        <v>1.39893</v>
      </c>
      <c r="JQ154">
        <v>2.323</v>
      </c>
      <c r="JR154">
        <v>1.44897</v>
      </c>
      <c r="JS154">
        <v>2.57202</v>
      </c>
      <c r="JT154">
        <v>36.5051</v>
      </c>
      <c r="JU154">
        <v>23.9999</v>
      </c>
      <c r="JV154">
        <v>18</v>
      </c>
      <c r="JW154">
        <v>479.107</v>
      </c>
      <c r="JX154">
        <v>453.971</v>
      </c>
      <c r="JY154">
        <v>27.9584</v>
      </c>
      <c r="JZ154">
        <v>28.7296</v>
      </c>
      <c r="KA154">
        <v>30.0002</v>
      </c>
      <c r="KB154">
        <v>28.4007</v>
      </c>
      <c r="KC154">
        <v>28.4648</v>
      </c>
      <c r="KD154">
        <v>33.0665</v>
      </c>
      <c r="KE154">
        <v>29.625</v>
      </c>
      <c r="KF154">
        <v>20.9082</v>
      </c>
      <c r="KG154">
        <v>27.9476</v>
      </c>
      <c r="KH154">
        <v>707.354</v>
      </c>
      <c r="KI154">
        <v>18.7835</v>
      </c>
      <c r="KJ154">
        <v>100.98</v>
      </c>
      <c r="KK154">
        <v>100.38</v>
      </c>
    </row>
    <row r="155" spans="1:297">
      <c r="A155">
        <v>139</v>
      </c>
      <c r="B155">
        <v>1759249757.1</v>
      </c>
      <c r="C155">
        <v>2941.5</v>
      </c>
      <c r="D155" t="s">
        <v>722</v>
      </c>
      <c r="E155" t="s">
        <v>723</v>
      </c>
      <c r="F155">
        <v>5</v>
      </c>
      <c r="G155" t="s">
        <v>639</v>
      </c>
      <c r="H155" t="s">
        <v>436</v>
      </c>
      <c r="I155">
        <v>1759249749.314285</v>
      </c>
      <c r="J155">
        <f>(K155)/1000</f>
        <v>0</v>
      </c>
      <c r="K155">
        <f>IF(DP155, AN155, AH155)</f>
        <v>0</v>
      </c>
      <c r="L155">
        <f>IF(DP155, AI155, AG155)</f>
        <v>0</v>
      </c>
      <c r="M155">
        <f>DR155 - IF(AU155&gt;1, L155*DL155*100.0/(AW155), 0)</f>
        <v>0</v>
      </c>
      <c r="N155">
        <f>((T155-J155/2)*M155-L155)/(T155+J155/2)</f>
        <v>0</v>
      </c>
      <c r="O155">
        <f>N155*(DY155+DZ155)/1000.0</f>
        <v>0</v>
      </c>
      <c r="P155">
        <f>(DR155 - IF(AU155&gt;1, L155*DL155*100.0/(AW155), 0))*(DY155+DZ155)/1000.0</f>
        <v>0</v>
      </c>
      <c r="Q155">
        <f>2.0/((1/S155-1/R155)+SIGN(S155)*SQRT((1/S155-1/R155)*(1/S155-1/R155) + 4*DM155/((DM155+1)*(DM155+1))*(2*1/S155*1/R155-1/R155*1/R155)))</f>
        <v>0</v>
      </c>
      <c r="R155">
        <f>IF(LEFT(DN155,1)&lt;&gt;"0",IF(LEFT(DN155,1)="1",3.0,DO155),$D$5+$E$5*(EF155*DY155/($K$5*1000))+$F$5*(EF155*DY155/($K$5*1000))*MAX(MIN(DL155,$J$5),$I$5)*MAX(MIN(DL155,$J$5),$I$5)+$G$5*MAX(MIN(DL155,$J$5),$I$5)*(EF155*DY155/($K$5*1000))+$H$5*(EF155*DY155/($K$5*1000))*(EF155*DY155/($K$5*1000)))</f>
        <v>0</v>
      </c>
      <c r="S155">
        <f>J155*(1000-(1000*0.61365*exp(17.502*W155/(240.97+W155))/(DY155+DZ155)+DT155)/2)/(1000*0.61365*exp(17.502*W155/(240.97+W155))/(DY155+DZ155)-DT155)</f>
        <v>0</v>
      </c>
      <c r="T155">
        <f>1/((DM155+1)/(Q155/1.6)+1/(R155/1.37)) + DM155/((DM155+1)/(Q155/1.6) + DM155/(R155/1.37))</f>
        <v>0</v>
      </c>
      <c r="U155">
        <f>(DH155*DK155)</f>
        <v>0</v>
      </c>
      <c r="V155">
        <f>(EA155+(U155+2*0.95*5.67E-8*(((EA155+$B$7)+273)^4-(EA155+273)^4)-44100*J155)/(1.84*29.3*R155+8*0.95*5.67E-8*(EA155+273)^3))</f>
        <v>0</v>
      </c>
      <c r="W155">
        <f>($C$7*EB155+$D$7*EC155+$E$7*V155)</f>
        <v>0</v>
      </c>
      <c r="X155">
        <f>0.61365*exp(17.502*W155/(240.97+W155))</f>
        <v>0</v>
      </c>
      <c r="Y155">
        <f>(Z155/AA155*100)</f>
        <v>0</v>
      </c>
      <c r="Z155">
        <f>DT155*(DY155+DZ155)/1000</f>
        <v>0</v>
      </c>
      <c r="AA155">
        <f>0.61365*exp(17.502*EA155/(240.97+EA155))</f>
        <v>0</v>
      </c>
      <c r="AB155">
        <f>(X155-DT155*(DY155+DZ155)/1000)</f>
        <v>0</v>
      </c>
      <c r="AC155">
        <f>(-J155*44100)</f>
        <v>0</v>
      </c>
      <c r="AD155">
        <f>2*29.3*R155*0.92*(EA155-W155)</f>
        <v>0</v>
      </c>
      <c r="AE155">
        <f>2*0.95*5.67E-8*(((EA155+$B$7)+273)^4-(W155+273)^4)</f>
        <v>0</v>
      </c>
      <c r="AF155">
        <f>U155+AE155+AC155+AD155</f>
        <v>0</v>
      </c>
      <c r="AG155">
        <f>DX155*AU155*(DS155-DR155*(1000-AU155*DU155)/(1000-AU155*DT155))/(100*DL155)</f>
        <v>0</v>
      </c>
      <c r="AH155">
        <f>1000*DX155*AU155*(DT155-DU155)/(100*DL155*(1000-AU155*DT155))</f>
        <v>0</v>
      </c>
      <c r="AI155">
        <f>(AJ155 - AK155 - DY155*1E3/(8.314*(EA155+273.15)) * AM155/DX155 * AL155) * DX155/(100*DL155) * (1000 - DU155)/1000</f>
        <v>0</v>
      </c>
      <c r="AJ155">
        <v>705.5176311071094</v>
      </c>
      <c r="AK155">
        <v>667.2773939393936</v>
      </c>
      <c r="AL155">
        <v>3.379288753605473</v>
      </c>
      <c r="AM155">
        <v>65.4967932541347</v>
      </c>
      <c r="AN155">
        <f>(AP155 - AO155 + DY155*1E3/(8.314*(EA155+273.15)) * AR155/DX155 * AQ155) * DX155/(100*DL155) * 1000/(1000 - AP155)</f>
        <v>0</v>
      </c>
      <c r="AO155">
        <v>18.6826617323727</v>
      </c>
      <c r="AP155">
        <v>22.69967636363636</v>
      </c>
      <c r="AQ155">
        <v>-0.0002412361909957742</v>
      </c>
      <c r="AR155">
        <v>120.790661753282</v>
      </c>
      <c r="AS155">
        <v>3</v>
      </c>
      <c r="AT155">
        <v>1</v>
      </c>
      <c r="AU155">
        <f>IF(AS155*$H$13&gt;=AW155,1.0,(AW155/(AW155-AS155*$H$13)))</f>
        <v>0</v>
      </c>
      <c r="AV155">
        <f>(AU155-1)*100</f>
        <v>0</v>
      </c>
      <c r="AW155">
        <f>MAX(0,($B$13+$C$13*EF155)/(1+$D$13*EF155)*DY155/(EA155+273)*$E$13)</f>
        <v>0</v>
      </c>
      <c r="AX155" t="s">
        <v>437</v>
      </c>
      <c r="AY155" t="s">
        <v>437</v>
      </c>
      <c r="AZ155">
        <v>0</v>
      </c>
      <c r="BA155">
        <v>0</v>
      </c>
      <c r="BB155">
        <f>1-AZ155/BA155</f>
        <v>0</v>
      </c>
      <c r="BC155">
        <v>0</v>
      </c>
      <c r="BD155" t="s">
        <v>437</v>
      </c>
      <c r="BE155" t="s">
        <v>437</v>
      </c>
      <c r="BF155">
        <v>0</v>
      </c>
      <c r="BG155">
        <v>0</v>
      </c>
      <c r="BH155">
        <f>1-BF155/BG155</f>
        <v>0</v>
      </c>
      <c r="BI155">
        <v>0.5</v>
      </c>
      <c r="BJ155">
        <f>DI155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437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DH155">
        <f>$B$11*EG155+$C$11*EH155+$F$11*ES155*(1-EV155)</f>
        <v>0</v>
      </c>
      <c r="DI155">
        <f>DH155*DJ155</f>
        <v>0</v>
      </c>
      <c r="DJ155">
        <f>($B$11*$D$9+$C$11*$D$9+$F$11*((FF155+EX155)/MAX(FF155+EX155+FG155, 0.1)*$I$9+FG155/MAX(FF155+EX155+FG155, 0.1)*$J$9))/($B$11+$C$11+$F$11)</f>
        <v>0</v>
      </c>
      <c r="DK155">
        <f>($B$11*$K$9+$C$11*$K$9+$F$11*((FF155+EX155)/MAX(FF155+EX155+FG155, 0.1)*$P$9+FG155/MAX(FF155+EX155+FG155, 0.1)*$Q$9))/($B$11+$C$11+$F$11)</f>
        <v>0</v>
      </c>
      <c r="DL155">
        <v>4.38</v>
      </c>
      <c r="DM155">
        <v>0.5</v>
      </c>
      <c r="DN155" t="s">
        <v>438</v>
      </c>
      <c r="DO155">
        <v>2</v>
      </c>
      <c r="DP155" t="b">
        <v>1</v>
      </c>
      <c r="DQ155">
        <v>1759249749.314285</v>
      </c>
      <c r="DR155">
        <v>628.1083928571428</v>
      </c>
      <c r="DS155">
        <v>676.5445714285713</v>
      </c>
      <c r="DT155">
        <v>22.72017857142857</v>
      </c>
      <c r="DU155">
        <v>18.58756071428572</v>
      </c>
      <c r="DV155">
        <v>627.5566071428572</v>
      </c>
      <c r="DW155">
        <v>22.50455714285714</v>
      </c>
      <c r="DX155">
        <v>500.0295</v>
      </c>
      <c r="DY155">
        <v>90.91543214285714</v>
      </c>
      <c r="DZ155">
        <v>0.05118353214285715</v>
      </c>
      <c r="EA155">
        <v>29.72807500000001</v>
      </c>
      <c r="EB155">
        <v>30.05584285714286</v>
      </c>
      <c r="EC155">
        <v>999.9000000000002</v>
      </c>
      <c r="ED155">
        <v>0</v>
      </c>
      <c r="EE155">
        <v>0</v>
      </c>
      <c r="EF155">
        <v>10003.49464285714</v>
      </c>
      <c r="EG155">
        <v>0</v>
      </c>
      <c r="EH155">
        <v>11.70036785714285</v>
      </c>
      <c r="EI155">
        <v>-48.43608928571428</v>
      </c>
      <c r="EJ155">
        <v>642.7107142857143</v>
      </c>
      <c r="EK155">
        <v>689.3592499999999</v>
      </c>
      <c r="EL155">
        <v>4.13260892857143</v>
      </c>
      <c r="EM155">
        <v>676.5445714285713</v>
      </c>
      <c r="EN155">
        <v>18.58756071428572</v>
      </c>
      <c r="EO155">
        <v>2.065615</v>
      </c>
      <c r="EP155">
        <v>1.689895714285715</v>
      </c>
      <c r="EQ155">
        <v>17.95646785714286</v>
      </c>
      <c r="ER155">
        <v>14.80379642857143</v>
      </c>
      <c r="ES155">
        <v>1999.993571428571</v>
      </c>
      <c r="ET155">
        <v>0.9799942142857146</v>
      </c>
      <c r="EU155">
        <v>0.02000588571428572</v>
      </c>
      <c r="EV155">
        <v>0</v>
      </c>
      <c r="EW155">
        <v>900.3724999999998</v>
      </c>
      <c r="EX155">
        <v>5.000560000000001</v>
      </c>
      <c r="EY155">
        <v>18253.29285714286</v>
      </c>
      <c r="EZ155">
        <v>17294.78214285714</v>
      </c>
      <c r="FA155">
        <v>41.33449999999998</v>
      </c>
      <c r="FB155">
        <v>41.5</v>
      </c>
      <c r="FC155">
        <v>41.03542857142856</v>
      </c>
      <c r="FD155">
        <v>40.68699999999999</v>
      </c>
      <c r="FE155">
        <v>42.06199999999999</v>
      </c>
      <c r="FF155">
        <v>1955.083571428571</v>
      </c>
      <c r="FG155">
        <v>39.91</v>
      </c>
      <c r="FH155">
        <v>0</v>
      </c>
      <c r="FI155">
        <v>1759249771</v>
      </c>
      <c r="FJ155">
        <v>0</v>
      </c>
      <c r="FK155">
        <v>900.7916399999999</v>
      </c>
      <c r="FL155">
        <v>47.23684608123109</v>
      </c>
      <c r="FM155">
        <v>938.5153831886737</v>
      </c>
      <c r="FN155">
        <v>18261.668</v>
      </c>
      <c r="FO155">
        <v>15</v>
      </c>
      <c r="FP155">
        <v>0</v>
      </c>
      <c r="FQ155" t="s">
        <v>439</v>
      </c>
      <c r="FR155">
        <v>1747148579.5</v>
      </c>
      <c r="FS155">
        <v>1747148584.5</v>
      </c>
      <c r="FT155">
        <v>0</v>
      </c>
      <c r="FU155">
        <v>0.162</v>
      </c>
      <c r="FV155">
        <v>-0.001</v>
      </c>
      <c r="FW155">
        <v>0.139</v>
      </c>
      <c r="FX155">
        <v>0.058</v>
      </c>
      <c r="FY155">
        <v>420</v>
      </c>
      <c r="FZ155">
        <v>16</v>
      </c>
      <c r="GA155">
        <v>0.19</v>
      </c>
      <c r="GB155">
        <v>0.02</v>
      </c>
      <c r="GC155">
        <v>-48.25416</v>
      </c>
      <c r="GD155">
        <v>-3.777320825515903</v>
      </c>
      <c r="GE155">
        <v>0.3659294910225193</v>
      </c>
      <c r="GF155">
        <v>0</v>
      </c>
      <c r="GG155">
        <v>897.4909705882353</v>
      </c>
      <c r="GH155">
        <v>50.80771581225677</v>
      </c>
      <c r="GI155">
        <v>4.994359350573847</v>
      </c>
      <c r="GJ155">
        <v>0</v>
      </c>
      <c r="GK155">
        <v>4.19426725</v>
      </c>
      <c r="GL155">
        <v>-1.276932945591008</v>
      </c>
      <c r="GM155">
        <v>0.1232449553934663</v>
      </c>
      <c r="GN155">
        <v>0</v>
      </c>
      <c r="GO155">
        <v>0</v>
      </c>
      <c r="GP155">
        <v>3</v>
      </c>
      <c r="GQ155" t="s">
        <v>490</v>
      </c>
      <c r="GR155">
        <v>3.12843</v>
      </c>
      <c r="GS155">
        <v>2.72925</v>
      </c>
      <c r="GT155">
        <v>0.118588</v>
      </c>
      <c r="GU155">
        <v>0.125347</v>
      </c>
      <c r="GV155">
        <v>0.103467</v>
      </c>
      <c r="GW155">
        <v>0.09089419999999999</v>
      </c>
      <c r="GX155">
        <v>26448.5</v>
      </c>
      <c r="GY155">
        <v>25468.3</v>
      </c>
      <c r="GZ155">
        <v>30547.2</v>
      </c>
      <c r="HA155">
        <v>29371.5</v>
      </c>
      <c r="HB155">
        <v>37791.8</v>
      </c>
      <c r="HC155">
        <v>35130.7</v>
      </c>
      <c r="HD155">
        <v>46724.4</v>
      </c>
      <c r="HE155">
        <v>43637.5</v>
      </c>
      <c r="HF155">
        <v>1.8299</v>
      </c>
      <c r="HG155">
        <v>1.8382</v>
      </c>
      <c r="HH155">
        <v>0.128858</v>
      </c>
      <c r="HI155">
        <v>0</v>
      </c>
      <c r="HJ155">
        <v>27.9643</v>
      </c>
      <c r="HK155">
        <v>999.9</v>
      </c>
      <c r="HL155">
        <v>49.9</v>
      </c>
      <c r="HM155">
        <v>31</v>
      </c>
      <c r="HN155">
        <v>24.7605</v>
      </c>
      <c r="HO155">
        <v>62.983</v>
      </c>
      <c r="HP155">
        <v>17.476</v>
      </c>
      <c r="HQ155">
        <v>1</v>
      </c>
      <c r="HR155">
        <v>0.119581</v>
      </c>
      <c r="HS155">
        <v>0.109951</v>
      </c>
      <c r="HT155">
        <v>20.2017</v>
      </c>
      <c r="HU155">
        <v>5.22672</v>
      </c>
      <c r="HV155">
        <v>11.974</v>
      </c>
      <c r="HW155">
        <v>4.9701</v>
      </c>
      <c r="HX155">
        <v>3.2895</v>
      </c>
      <c r="HY155">
        <v>9999</v>
      </c>
      <c r="HZ155">
        <v>9999</v>
      </c>
      <c r="IA155">
        <v>9999</v>
      </c>
      <c r="IB155">
        <v>18.3</v>
      </c>
      <c r="IC155">
        <v>4.9729</v>
      </c>
      <c r="ID155">
        <v>1.87714</v>
      </c>
      <c r="IE155">
        <v>1.87525</v>
      </c>
      <c r="IF155">
        <v>1.87805</v>
      </c>
      <c r="IG155">
        <v>1.87484</v>
      </c>
      <c r="IH155">
        <v>1.87839</v>
      </c>
      <c r="II155">
        <v>1.87546</v>
      </c>
      <c r="IJ155">
        <v>1.87667</v>
      </c>
      <c r="IK155">
        <v>0</v>
      </c>
      <c r="IL155">
        <v>0</v>
      </c>
      <c r="IM155">
        <v>0</v>
      </c>
      <c r="IN155">
        <v>0</v>
      </c>
      <c r="IO155" t="s">
        <v>441</v>
      </c>
      <c r="IP155" t="s">
        <v>442</v>
      </c>
      <c r="IQ155" t="s">
        <v>443</v>
      </c>
      <c r="IR155" t="s">
        <v>443</v>
      </c>
      <c r="IS155" t="s">
        <v>443</v>
      </c>
      <c r="IT155" t="s">
        <v>443</v>
      </c>
      <c r="IU155">
        <v>0</v>
      </c>
      <c r="IV155">
        <v>100</v>
      </c>
      <c r="IW155">
        <v>100</v>
      </c>
      <c r="IX155">
        <v>0.575</v>
      </c>
      <c r="IY155">
        <v>0.2151</v>
      </c>
      <c r="IZ155">
        <v>-0.1222274518627452</v>
      </c>
      <c r="JA155">
        <v>0.001328938755811441</v>
      </c>
      <c r="JB155">
        <v>-5.633165956792918E-07</v>
      </c>
      <c r="JC155">
        <v>2.510553891376428E-10</v>
      </c>
      <c r="JD155">
        <v>-0.04678033270444259</v>
      </c>
      <c r="JE155">
        <v>-0.0009625096320519332</v>
      </c>
      <c r="JF155">
        <v>0.0006953178313022573</v>
      </c>
      <c r="JG155">
        <v>-5.973937232829655E-06</v>
      </c>
      <c r="JH155">
        <v>1</v>
      </c>
      <c r="JI155">
        <v>2112</v>
      </c>
      <c r="JJ155">
        <v>1</v>
      </c>
      <c r="JK155">
        <v>26</v>
      </c>
      <c r="JL155">
        <v>201686.3</v>
      </c>
      <c r="JM155">
        <v>201686.2</v>
      </c>
      <c r="JN155">
        <v>1.68091</v>
      </c>
      <c r="JO155">
        <v>2.55249</v>
      </c>
      <c r="JP155">
        <v>1.39893</v>
      </c>
      <c r="JQ155">
        <v>2.323</v>
      </c>
      <c r="JR155">
        <v>1.44897</v>
      </c>
      <c r="JS155">
        <v>2.5354</v>
      </c>
      <c r="JT155">
        <v>36.5051</v>
      </c>
      <c r="JU155">
        <v>23.9912</v>
      </c>
      <c r="JV155">
        <v>18</v>
      </c>
      <c r="JW155">
        <v>479.191</v>
      </c>
      <c r="JX155">
        <v>454.117</v>
      </c>
      <c r="JY155">
        <v>27.9045</v>
      </c>
      <c r="JZ155">
        <v>28.7314</v>
      </c>
      <c r="KA155">
        <v>30.0005</v>
      </c>
      <c r="KB155">
        <v>28.4031</v>
      </c>
      <c r="KC155">
        <v>28.4672</v>
      </c>
      <c r="KD155">
        <v>33.6655</v>
      </c>
      <c r="KE155">
        <v>29.3322</v>
      </c>
      <c r="KF155">
        <v>20.9082</v>
      </c>
      <c r="KG155">
        <v>27.8759</v>
      </c>
      <c r="KH155">
        <v>727.388</v>
      </c>
      <c r="KI155">
        <v>18.8823</v>
      </c>
      <c r="KJ155">
        <v>100.98</v>
      </c>
      <c r="KK155">
        <v>100.38</v>
      </c>
    </row>
    <row r="156" spans="1:297">
      <c r="A156">
        <v>140</v>
      </c>
      <c r="B156">
        <v>1759249761.6</v>
      </c>
      <c r="C156">
        <v>2946</v>
      </c>
      <c r="D156" t="s">
        <v>724</v>
      </c>
      <c r="E156" t="s">
        <v>725</v>
      </c>
      <c r="F156">
        <v>5</v>
      </c>
      <c r="G156" t="s">
        <v>639</v>
      </c>
      <c r="H156" t="s">
        <v>436</v>
      </c>
      <c r="I156">
        <v>1759249753.760714</v>
      </c>
      <c r="J156">
        <f>(K156)/1000</f>
        <v>0</v>
      </c>
      <c r="K156">
        <f>IF(DP156, AN156, AH156)</f>
        <v>0</v>
      </c>
      <c r="L156">
        <f>IF(DP156, AI156, AG156)</f>
        <v>0</v>
      </c>
      <c r="M156">
        <f>DR156 - IF(AU156&gt;1, L156*DL156*100.0/(AW156), 0)</f>
        <v>0</v>
      </c>
      <c r="N156">
        <f>((T156-J156/2)*M156-L156)/(T156+J156/2)</f>
        <v>0</v>
      </c>
      <c r="O156">
        <f>N156*(DY156+DZ156)/1000.0</f>
        <v>0</v>
      </c>
      <c r="P156">
        <f>(DR156 - IF(AU156&gt;1, L156*DL156*100.0/(AW156), 0))*(DY156+DZ156)/1000.0</f>
        <v>0</v>
      </c>
      <c r="Q156">
        <f>2.0/((1/S156-1/R156)+SIGN(S156)*SQRT((1/S156-1/R156)*(1/S156-1/R156) + 4*DM156/((DM156+1)*(DM156+1))*(2*1/S156*1/R156-1/R156*1/R156)))</f>
        <v>0</v>
      </c>
      <c r="R156">
        <f>IF(LEFT(DN156,1)&lt;&gt;"0",IF(LEFT(DN156,1)="1",3.0,DO156),$D$5+$E$5*(EF156*DY156/($K$5*1000))+$F$5*(EF156*DY156/($K$5*1000))*MAX(MIN(DL156,$J$5),$I$5)*MAX(MIN(DL156,$J$5),$I$5)+$G$5*MAX(MIN(DL156,$J$5),$I$5)*(EF156*DY156/($K$5*1000))+$H$5*(EF156*DY156/($K$5*1000))*(EF156*DY156/($K$5*1000)))</f>
        <v>0</v>
      </c>
      <c r="S156">
        <f>J156*(1000-(1000*0.61365*exp(17.502*W156/(240.97+W156))/(DY156+DZ156)+DT156)/2)/(1000*0.61365*exp(17.502*W156/(240.97+W156))/(DY156+DZ156)-DT156)</f>
        <v>0</v>
      </c>
      <c r="T156">
        <f>1/((DM156+1)/(Q156/1.6)+1/(R156/1.37)) + DM156/((DM156+1)/(Q156/1.6) + DM156/(R156/1.37))</f>
        <v>0</v>
      </c>
      <c r="U156">
        <f>(DH156*DK156)</f>
        <v>0</v>
      </c>
      <c r="V156">
        <f>(EA156+(U156+2*0.95*5.67E-8*(((EA156+$B$7)+273)^4-(EA156+273)^4)-44100*J156)/(1.84*29.3*R156+8*0.95*5.67E-8*(EA156+273)^3))</f>
        <v>0</v>
      </c>
      <c r="W156">
        <f>($C$7*EB156+$D$7*EC156+$E$7*V156)</f>
        <v>0</v>
      </c>
      <c r="X156">
        <f>0.61365*exp(17.502*W156/(240.97+W156))</f>
        <v>0</v>
      </c>
      <c r="Y156">
        <f>(Z156/AA156*100)</f>
        <v>0</v>
      </c>
      <c r="Z156">
        <f>DT156*(DY156+DZ156)/1000</f>
        <v>0</v>
      </c>
      <c r="AA156">
        <f>0.61365*exp(17.502*EA156/(240.97+EA156))</f>
        <v>0</v>
      </c>
      <c r="AB156">
        <f>(X156-DT156*(DY156+DZ156)/1000)</f>
        <v>0</v>
      </c>
      <c r="AC156">
        <f>(-J156*44100)</f>
        <v>0</v>
      </c>
      <c r="AD156">
        <f>2*29.3*R156*0.92*(EA156-W156)</f>
        <v>0</v>
      </c>
      <c r="AE156">
        <f>2*0.95*5.67E-8*(((EA156+$B$7)+273)^4-(W156+273)^4)</f>
        <v>0</v>
      </c>
      <c r="AF156">
        <f>U156+AE156+AC156+AD156</f>
        <v>0</v>
      </c>
      <c r="AG156">
        <f>DX156*AU156*(DS156-DR156*(1000-AU156*DU156)/(1000-AU156*DT156))/(100*DL156)</f>
        <v>0</v>
      </c>
      <c r="AH156">
        <f>1000*DX156*AU156*(DT156-DU156)/(100*DL156*(1000-AU156*DT156))</f>
        <v>0</v>
      </c>
      <c r="AI156">
        <f>(AJ156 - AK156 - DY156*1E3/(8.314*(EA156+273.15)) * AM156/DX156 * AL156) * DX156/(100*DL156) * (1000 - DU156)/1000</f>
        <v>0</v>
      </c>
      <c r="AJ156">
        <v>720.9458235362865</v>
      </c>
      <c r="AK156">
        <v>682.4229818181815</v>
      </c>
      <c r="AL156">
        <v>3.360210886545968</v>
      </c>
      <c r="AM156">
        <v>65.4967932541347</v>
      </c>
      <c r="AN156">
        <f>(AP156 - AO156 + DY156*1E3/(8.314*(EA156+273.15)) * AR156/DX156 * AQ156) * DX156/(100*DL156) * 1000/(1000 - AP156)</f>
        <v>0</v>
      </c>
      <c r="AO156">
        <v>18.76219720459932</v>
      </c>
      <c r="AP156">
        <v>22.67747757575758</v>
      </c>
      <c r="AQ156">
        <v>-0.005170956628932056</v>
      </c>
      <c r="AR156">
        <v>120.790661753282</v>
      </c>
      <c r="AS156">
        <v>3</v>
      </c>
      <c r="AT156">
        <v>1</v>
      </c>
      <c r="AU156">
        <f>IF(AS156*$H$13&gt;=AW156,1.0,(AW156/(AW156-AS156*$H$13)))</f>
        <v>0</v>
      </c>
      <c r="AV156">
        <f>(AU156-1)*100</f>
        <v>0</v>
      </c>
      <c r="AW156">
        <f>MAX(0,($B$13+$C$13*EF156)/(1+$D$13*EF156)*DY156/(EA156+273)*$E$13)</f>
        <v>0</v>
      </c>
      <c r="AX156" t="s">
        <v>437</v>
      </c>
      <c r="AY156" t="s">
        <v>437</v>
      </c>
      <c r="AZ156">
        <v>0</v>
      </c>
      <c r="BA156">
        <v>0</v>
      </c>
      <c r="BB156">
        <f>1-AZ156/BA156</f>
        <v>0</v>
      </c>
      <c r="BC156">
        <v>0</v>
      </c>
      <c r="BD156" t="s">
        <v>437</v>
      </c>
      <c r="BE156" t="s">
        <v>437</v>
      </c>
      <c r="BF156">
        <v>0</v>
      </c>
      <c r="BG156">
        <v>0</v>
      </c>
      <c r="BH156">
        <f>1-BF156/BG156</f>
        <v>0</v>
      </c>
      <c r="BI156">
        <v>0.5</v>
      </c>
      <c r="BJ156">
        <f>DI156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437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DH156">
        <f>$B$11*EG156+$C$11*EH156+$F$11*ES156*(1-EV156)</f>
        <v>0</v>
      </c>
      <c r="DI156">
        <f>DH156*DJ156</f>
        <v>0</v>
      </c>
      <c r="DJ156">
        <f>($B$11*$D$9+$C$11*$D$9+$F$11*((FF156+EX156)/MAX(FF156+EX156+FG156, 0.1)*$I$9+FG156/MAX(FF156+EX156+FG156, 0.1)*$J$9))/($B$11+$C$11+$F$11)</f>
        <v>0</v>
      </c>
      <c r="DK156">
        <f>($B$11*$K$9+$C$11*$K$9+$F$11*((FF156+EX156)/MAX(FF156+EX156+FG156, 0.1)*$P$9+FG156/MAX(FF156+EX156+FG156, 0.1)*$Q$9))/($B$11+$C$11+$F$11)</f>
        <v>0</v>
      </c>
      <c r="DL156">
        <v>4.38</v>
      </c>
      <c r="DM156">
        <v>0.5</v>
      </c>
      <c r="DN156" t="s">
        <v>438</v>
      </c>
      <c r="DO156">
        <v>2</v>
      </c>
      <c r="DP156" t="b">
        <v>1</v>
      </c>
      <c r="DQ156">
        <v>1759249753.760714</v>
      </c>
      <c r="DR156">
        <v>642.7626428571429</v>
      </c>
      <c r="DS156">
        <v>691.487642857143</v>
      </c>
      <c r="DT156">
        <v>22.70579285714285</v>
      </c>
      <c r="DU156">
        <v>18.668175</v>
      </c>
      <c r="DV156">
        <v>642.1972857142856</v>
      </c>
      <c r="DW156">
        <v>22.49047142857142</v>
      </c>
      <c r="DX156">
        <v>500.0269285714285</v>
      </c>
      <c r="DY156">
        <v>90.91408571428573</v>
      </c>
      <c r="DZ156">
        <v>0.05127678571428572</v>
      </c>
      <c r="EA156">
        <v>29.72337142857143</v>
      </c>
      <c r="EB156">
        <v>30.06662142857143</v>
      </c>
      <c r="EC156">
        <v>999.9000000000002</v>
      </c>
      <c r="ED156">
        <v>0</v>
      </c>
      <c r="EE156">
        <v>0</v>
      </c>
      <c r="EF156">
        <v>9996.601785714285</v>
      </c>
      <c r="EG156">
        <v>0</v>
      </c>
      <c r="EH156">
        <v>11.699775</v>
      </c>
      <c r="EI156">
        <v>-48.72495000000001</v>
      </c>
      <c r="EJ156">
        <v>657.695892857143</v>
      </c>
      <c r="EK156">
        <v>704.6430714285715</v>
      </c>
      <c r="EL156">
        <v>4.037619285714286</v>
      </c>
      <c r="EM156">
        <v>691.487642857143</v>
      </c>
      <c r="EN156">
        <v>18.668175</v>
      </c>
      <c r="EO156">
        <v>2.064277142857143</v>
      </c>
      <c r="EP156">
        <v>1.697198928571428</v>
      </c>
      <c r="EQ156">
        <v>17.94616785714286</v>
      </c>
      <c r="ER156">
        <v>14.87073928571429</v>
      </c>
      <c r="ES156">
        <v>1999.993214285714</v>
      </c>
      <c r="ET156">
        <v>0.9799942142857146</v>
      </c>
      <c r="EU156">
        <v>0.02000588571428571</v>
      </c>
      <c r="EV156">
        <v>0</v>
      </c>
      <c r="EW156">
        <v>903.7267142857143</v>
      </c>
      <c r="EX156">
        <v>5.000560000000001</v>
      </c>
      <c r="EY156">
        <v>18321.04285714286</v>
      </c>
      <c r="EZ156">
        <v>17294.775</v>
      </c>
      <c r="FA156">
        <v>41.33674999999999</v>
      </c>
      <c r="FB156">
        <v>41.5</v>
      </c>
      <c r="FC156">
        <v>41.03764285714284</v>
      </c>
      <c r="FD156">
        <v>40.68699999999999</v>
      </c>
      <c r="FE156">
        <v>42.0665</v>
      </c>
      <c r="FF156">
        <v>1955.083214285715</v>
      </c>
      <c r="FG156">
        <v>39.91</v>
      </c>
      <c r="FH156">
        <v>0</v>
      </c>
      <c r="FI156">
        <v>1759249775.8</v>
      </c>
      <c r="FJ156">
        <v>0</v>
      </c>
      <c r="FK156">
        <v>904.34184</v>
      </c>
      <c r="FL156">
        <v>41.97846159881264</v>
      </c>
      <c r="FM156">
        <v>849.2692320697378</v>
      </c>
      <c r="FN156">
        <v>18333.108</v>
      </c>
      <c r="FO156">
        <v>15</v>
      </c>
      <c r="FP156">
        <v>0</v>
      </c>
      <c r="FQ156" t="s">
        <v>439</v>
      </c>
      <c r="FR156">
        <v>1747148579.5</v>
      </c>
      <c r="FS156">
        <v>1747148584.5</v>
      </c>
      <c r="FT156">
        <v>0</v>
      </c>
      <c r="FU156">
        <v>0.162</v>
      </c>
      <c r="FV156">
        <v>-0.001</v>
      </c>
      <c r="FW156">
        <v>0.139</v>
      </c>
      <c r="FX156">
        <v>0.058</v>
      </c>
      <c r="FY156">
        <v>420</v>
      </c>
      <c r="FZ156">
        <v>16</v>
      </c>
      <c r="GA156">
        <v>0.19</v>
      </c>
      <c r="GB156">
        <v>0.02</v>
      </c>
      <c r="GC156">
        <v>-48.57004500000001</v>
      </c>
      <c r="GD156">
        <v>-3.87590994371472</v>
      </c>
      <c r="GE156">
        <v>0.3769469007366955</v>
      </c>
      <c r="GF156">
        <v>0</v>
      </c>
      <c r="GG156">
        <v>901.7980882352941</v>
      </c>
      <c r="GH156">
        <v>45.47747900896816</v>
      </c>
      <c r="GI156">
        <v>4.47264852032128</v>
      </c>
      <c r="GJ156">
        <v>0</v>
      </c>
      <c r="GK156">
        <v>4.0908505</v>
      </c>
      <c r="GL156">
        <v>-1.258732232645417</v>
      </c>
      <c r="GM156">
        <v>0.121570216293918</v>
      </c>
      <c r="GN156">
        <v>0</v>
      </c>
      <c r="GO156">
        <v>0</v>
      </c>
      <c r="GP156">
        <v>3</v>
      </c>
      <c r="GQ156" t="s">
        <v>490</v>
      </c>
      <c r="GR156">
        <v>3.12812</v>
      </c>
      <c r="GS156">
        <v>2.729</v>
      </c>
      <c r="GT156">
        <v>0.120428</v>
      </c>
      <c r="GU156">
        <v>0.127195</v>
      </c>
      <c r="GV156">
        <v>0.103404</v>
      </c>
      <c r="GW156">
        <v>0.091214</v>
      </c>
      <c r="GX156">
        <v>26393</v>
      </c>
      <c r="GY156">
        <v>25414.7</v>
      </c>
      <c r="GZ156">
        <v>30547</v>
      </c>
      <c r="HA156">
        <v>29371.7</v>
      </c>
      <c r="HB156">
        <v>37794.3</v>
      </c>
      <c r="HC156">
        <v>35118.5</v>
      </c>
      <c r="HD156">
        <v>46724.1</v>
      </c>
      <c r="HE156">
        <v>43637.7</v>
      </c>
      <c r="HF156">
        <v>1.82922</v>
      </c>
      <c r="HG156">
        <v>1.83867</v>
      </c>
      <c r="HH156">
        <v>0.128232</v>
      </c>
      <c r="HI156">
        <v>0</v>
      </c>
      <c r="HJ156">
        <v>27.9666</v>
      </c>
      <c r="HK156">
        <v>999.9</v>
      </c>
      <c r="HL156">
        <v>49.8</v>
      </c>
      <c r="HM156">
        <v>31</v>
      </c>
      <c r="HN156">
        <v>24.7135</v>
      </c>
      <c r="HO156">
        <v>63.003</v>
      </c>
      <c r="HP156">
        <v>17.6963</v>
      </c>
      <c r="HQ156">
        <v>1</v>
      </c>
      <c r="HR156">
        <v>0.119743</v>
      </c>
      <c r="HS156">
        <v>0.16899</v>
      </c>
      <c r="HT156">
        <v>20.2014</v>
      </c>
      <c r="HU156">
        <v>5.22657</v>
      </c>
      <c r="HV156">
        <v>11.974</v>
      </c>
      <c r="HW156">
        <v>4.9699</v>
      </c>
      <c r="HX156">
        <v>3.2896</v>
      </c>
      <c r="HY156">
        <v>9999</v>
      </c>
      <c r="HZ156">
        <v>9999</v>
      </c>
      <c r="IA156">
        <v>9999</v>
      </c>
      <c r="IB156">
        <v>18.3</v>
      </c>
      <c r="IC156">
        <v>4.9729</v>
      </c>
      <c r="ID156">
        <v>1.87715</v>
      </c>
      <c r="IE156">
        <v>1.87529</v>
      </c>
      <c r="IF156">
        <v>1.87805</v>
      </c>
      <c r="IG156">
        <v>1.87483</v>
      </c>
      <c r="IH156">
        <v>1.87838</v>
      </c>
      <c r="II156">
        <v>1.87546</v>
      </c>
      <c r="IJ156">
        <v>1.87666</v>
      </c>
      <c r="IK156">
        <v>0</v>
      </c>
      <c r="IL156">
        <v>0</v>
      </c>
      <c r="IM156">
        <v>0</v>
      </c>
      <c r="IN156">
        <v>0</v>
      </c>
      <c r="IO156" t="s">
        <v>441</v>
      </c>
      <c r="IP156" t="s">
        <v>442</v>
      </c>
      <c r="IQ156" t="s">
        <v>443</v>
      </c>
      <c r="IR156" t="s">
        <v>443</v>
      </c>
      <c r="IS156" t="s">
        <v>443</v>
      </c>
      <c r="IT156" t="s">
        <v>443</v>
      </c>
      <c r="IU156">
        <v>0</v>
      </c>
      <c r="IV156">
        <v>100</v>
      </c>
      <c r="IW156">
        <v>100</v>
      </c>
      <c r="IX156">
        <v>0.589</v>
      </c>
      <c r="IY156">
        <v>0.2148</v>
      </c>
      <c r="IZ156">
        <v>-0.1222274518627452</v>
      </c>
      <c r="JA156">
        <v>0.001328938755811441</v>
      </c>
      <c r="JB156">
        <v>-5.633165956792918E-07</v>
      </c>
      <c r="JC156">
        <v>2.510553891376428E-10</v>
      </c>
      <c r="JD156">
        <v>-0.04678033270444259</v>
      </c>
      <c r="JE156">
        <v>-0.0009625096320519332</v>
      </c>
      <c r="JF156">
        <v>0.0006953178313022573</v>
      </c>
      <c r="JG156">
        <v>-5.973937232829655E-06</v>
      </c>
      <c r="JH156">
        <v>1</v>
      </c>
      <c r="JI156">
        <v>2112</v>
      </c>
      <c r="JJ156">
        <v>1</v>
      </c>
      <c r="JK156">
        <v>26</v>
      </c>
      <c r="JL156">
        <v>201686.4</v>
      </c>
      <c r="JM156">
        <v>201686.3</v>
      </c>
      <c r="JN156">
        <v>1.71143</v>
      </c>
      <c r="JO156">
        <v>2.59399</v>
      </c>
      <c r="JP156">
        <v>1.39893</v>
      </c>
      <c r="JQ156">
        <v>2.323</v>
      </c>
      <c r="JR156">
        <v>1.44897</v>
      </c>
      <c r="JS156">
        <v>2.5293</v>
      </c>
      <c r="JT156">
        <v>36.4814</v>
      </c>
      <c r="JU156">
        <v>23.9824</v>
      </c>
      <c r="JV156">
        <v>18</v>
      </c>
      <c r="JW156">
        <v>478.828</v>
      </c>
      <c r="JX156">
        <v>454.429</v>
      </c>
      <c r="JY156">
        <v>27.8397</v>
      </c>
      <c r="JZ156">
        <v>28.7336</v>
      </c>
      <c r="KA156">
        <v>30.0005</v>
      </c>
      <c r="KB156">
        <v>28.4041</v>
      </c>
      <c r="KC156">
        <v>28.4687</v>
      </c>
      <c r="KD156">
        <v>34.2827</v>
      </c>
      <c r="KE156">
        <v>29.0547</v>
      </c>
      <c r="KF156">
        <v>20.9082</v>
      </c>
      <c r="KG156">
        <v>27.8069</v>
      </c>
      <c r="KH156">
        <v>740.763</v>
      </c>
      <c r="KI156">
        <v>18.9788</v>
      </c>
      <c r="KJ156">
        <v>100.979</v>
      </c>
      <c r="KK156">
        <v>100.381</v>
      </c>
    </row>
    <row r="157" spans="1:297">
      <c r="A157">
        <v>141</v>
      </c>
      <c r="B157">
        <v>1759249766.6</v>
      </c>
      <c r="C157">
        <v>2951</v>
      </c>
      <c r="D157" t="s">
        <v>726</v>
      </c>
      <c r="E157" t="s">
        <v>727</v>
      </c>
      <c r="F157">
        <v>5</v>
      </c>
      <c r="G157" t="s">
        <v>639</v>
      </c>
      <c r="H157" t="s">
        <v>436</v>
      </c>
      <c r="I157">
        <v>1759249759.062963</v>
      </c>
      <c r="J157">
        <f>(K157)/1000</f>
        <v>0</v>
      </c>
      <c r="K157">
        <f>IF(DP157, AN157, AH157)</f>
        <v>0</v>
      </c>
      <c r="L157">
        <f>IF(DP157, AI157, AG157)</f>
        <v>0</v>
      </c>
      <c r="M157">
        <f>DR157 - IF(AU157&gt;1, L157*DL157*100.0/(AW157), 0)</f>
        <v>0</v>
      </c>
      <c r="N157">
        <f>((T157-J157/2)*M157-L157)/(T157+J157/2)</f>
        <v>0</v>
      </c>
      <c r="O157">
        <f>N157*(DY157+DZ157)/1000.0</f>
        <v>0</v>
      </c>
      <c r="P157">
        <f>(DR157 - IF(AU157&gt;1, L157*DL157*100.0/(AW157), 0))*(DY157+DZ157)/1000.0</f>
        <v>0</v>
      </c>
      <c r="Q157">
        <f>2.0/((1/S157-1/R157)+SIGN(S157)*SQRT((1/S157-1/R157)*(1/S157-1/R157) + 4*DM157/((DM157+1)*(DM157+1))*(2*1/S157*1/R157-1/R157*1/R157)))</f>
        <v>0</v>
      </c>
      <c r="R157">
        <f>IF(LEFT(DN157,1)&lt;&gt;"0",IF(LEFT(DN157,1)="1",3.0,DO157),$D$5+$E$5*(EF157*DY157/($K$5*1000))+$F$5*(EF157*DY157/($K$5*1000))*MAX(MIN(DL157,$J$5),$I$5)*MAX(MIN(DL157,$J$5),$I$5)+$G$5*MAX(MIN(DL157,$J$5),$I$5)*(EF157*DY157/($K$5*1000))+$H$5*(EF157*DY157/($K$5*1000))*(EF157*DY157/($K$5*1000)))</f>
        <v>0</v>
      </c>
      <c r="S157">
        <f>J157*(1000-(1000*0.61365*exp(17.502*W157/(240.97+W157))/(DY157+DZ157)+DT157)/2)/(1000*0.61365*exp(17.502*W157/(240.97+W157))/(DY157+DZ157)-DT157)</f>
        <v>0</v>
      </c>
      <c r="T157">
        <f>1/((DM157+1)/(Q157/1.6)+1/(R157/1.37)) + DM157/((DM157+1)/(Q157/1.6) + DM157/(R157/1.37))</f>
        <v>0</v>
      </c>
      <c r="U157">
        <f>(DH157*DK157)</f>
        <v>0</v>
      </c>
      <c r="V157">
        <f>(EA157+(U157+2*0.95*5.67E-8*(((EA157+$B$7)+273)^4-(EA157+273)^4)-44100*J157)/(1.84*29.3*R157+8*0.95*5.67E-8*(EA157+273)^3))</f>
        <v>0</v>
      </c>
      <c r="W157">
        <f>($C$7*EB157+$D$7*EC157+$E$7*V157)</f>
        <v>0</v>
      </c>
      <c r="X157">
        <f>0.61365*exp(17.502*W157/(240.97+W157))</f>
        <v>0</v>
      </c>
      <c r="Y157">
        <f>(Z157/AA157*100)</f>
        <v>0</v>
      </c>
      <c r="Z157">
        <f>DT157*(DY157+DZ157)/1000</f>
        <v>0</v>
      </c>
      <c r="AA157">
        <f>0.61365*exp(17.502*EA157/(240.97+EA157))</f>
        <v>0</v>
      </c>
      <c r="AB157">
        <f>(X157-DT157*(DY157+DZ157)/1000)</f>
        <v>0</v>
      </c>
      <c r="AC157">
        <f>(-J157*44100)</f>
        <v>0</v>
      </c>
      <c r="AD157">
        <f>2*29.3*R157*0.92*(EA157-W157)</f>
        <v>0</v>
      </c>
      <c r="AE157">
        <f>2*0.95*5.67E-8*(((EA157+$B$7)+273)^4-(W157+273)^4)</f>
        <v>0</v>
      </c>
      <c r="AF157">
        <f>U157+AE157+AC157+AD157</f>
        <v>0</v>
      </c>
      <c r="AG157">
        <f>DX157*AU157*(DS157-DR157*(1000-AU157*DU157)/(1000-AU157*DT157))/(100*DL157)</f>
        <v>0</v>
      </c>
      <c r="AH157">
        <f>1000*DX157*AU157*(DT157-DU157)/(100*DL157*(1000-AU157*DT157))</f>
        <v>0</v>
      </c>
      <c r="AI157">
        <f>(AJ157 - AK157 - DY157*1E3/(8.314*(EA157+273.15)) * AM157/DX157 * AL157) * DX157/(100*DL157) * (1000 - DU157)/1000</f>
        <v>0</v>
      </c>
      <c r="AJ157">
        <v>738.2235415669838</v>
      </c>
      <c r="AK157">
        <v>699.3843393939393</v>
      </c>
      <c r="AL157">
        <v>3.385115223643239</v>
      </c>
      <c r="AM157">
        <v>65.4967932541347</v>
      </c>
      <c r="AN157">
        <f>(AP157 - AO157 + DY157*1E3/(8.314*(EA157+273.15)) * AR157/DX157 * AQ157) * DX157/(100*DL157) * 1000/(1000 - AP157)</f>
        <v>0</v>
      </c>
      <c r="AO157">
        <v>18.85684696664714</v>
      </c>
      <c r="AP157">
        <v>22.66658303030302</v>
      </c>
      <c r="AQ157">
        <v>-0.0006660138922197639</v>
      </c>
      <c r="AR157">
        <v>120.790661753282</v>
      </c>
      <c r="AS157">
        <v>3</v>
      </c>
      <c r="AT157">
        <v>1</v>
      </c>
      <c r="AU157">
        <f>IF(AS157*$H$13&gt;=AW157,1.0,(AW157/(AW157-AS157*$H$13)))</f>
        <v>0</v>
      </c>
      <c r="AV157">
        <f>(AU157-1)*100</f>
        <v>0</v>
      </c>
      <c r="AW157">
        <f>MAX(0,($B$13+$C$13*EF157)/(1+$D$13*EF157)*DY157/(EA157+273)*$E$13)</f>
        <v>0</v>
      </c>
      <c r="AX157" t="s">
        <v>437</v>
      </c>
      <c r="AY157" t="s">
        <v>437</v>
      </c>
      <c r="AZ157">
        <v>0</v>
      </c>
      <c r="BA157">
        <v>0</v>
      </c>
      <c r="BB157">
        <f>1-AZ157/BA157</f>
        <v>0</v>
      </c>
      <c r="BC157">
        <v>0</v>
      </c>
      <c r="BD157" t="s">
        <v>437</v>
      </c>
      <c r="BE157" t="s">
        <v>437</v>
      </c>
      <c r="BF157">
        <v>0</v>
      </c>
      <c r="BG157">
        <v>0</v>
      </c>
      <c r="BH157">
        <f>1-BF157/BG157</f>
        <v>0</v>
      </c>
      <c r="BI157">
        <v>0.5</v>
      </c>
      <c r="BJ157">
        <f>DI157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437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DH157">
        <f>$B$11*EG157+$C$11*EH157+$F$11*ES157*(1-EV157)</f>
        <v>0</v>
      </c>
      <c r="DI157">
        <f>DH157*DJ157</f>
        <v>0</v>
      </c>
      <c r="DJ157">
        <f>($B$11*$D$9+$C$11*$D$9+$F$11*((FF157+EX157)/MAX(FF157+EX157+FG157, 0.1)*$I$9+FG157/MAX(FF157+EX157+FG157, 0.1)*$J$9))/($B$11+$C$11+$F$11)</f>
        <v>0</v>
      </c>
      <c r="DK157">
        <f>($B$11*$K$9+$C$11*$K$9+$F$11*((FF157+EX157)/MAX(FF157+EX157+FG157, 0.1)*$P$9+FG157/MAX(FF157+EX157+FG157, 0.1)*$Q$9))/($B$11+$C$11+$F$11)</f>
        <v>0</v>
      </c>
      <c r="DL157">
        <v>4.38</v>
      </c>
      <c r="DM157">
        <v>0.5</v>
      </c>
      <c r="DN157" t="s">
        <v>438</v>
      </c>
      <c r="DO157">
        <v>2</v>
      </c>
      <c r="DP157" t="b">
        <v>1</v>
      </c>
      <c r="DQ157">
        <v>1759249759.062963</v>
      </c>
      <c r="DR157">
        <v>660.2659259259258</v>
      </c>
      <c r="DS157">
        <v>709.3023333333333</v>
      </c>
      <c r="DT157">
        <v>22.68921851851852</v>
      </c>
      <c r="DU157">
        <v>18.75972592592592</v>
      </c>
      <c r="DV157">
        <v>659.6845555555556</v>
      </c>
      <c r="DW157">
        <v>22.47425185185186</v>
      </c>
      <c r="DX157">
        <v>499.9927777777778</v>
      </c>
      <c r="DY157">
        <v>90.91376296296296</v>
      </c>
      <c r="DZ157">
        <v>0.05144985555555556</v>
      </c>
      <c r="EA157">
        <v>29.71828888888889</v>
      </c>
      <c r="EB157">
        <v>30.06472222222222</v>
      </c>
      <c r="EC157">
        <v>999.9000000000001</v>
      </c>
      <c r="ED157">
        <v>0</v>
      </c>
      <c r="EE157">
        <v>0</v>
      </c>
      <c r="EF157">
        <v>9994.768518518518</v>
      </c>
      <c r="EG157">
        <v>0</v>
      </c>
      <c r="EH157">
        <v>11.70235555555555</v>
      </c>
      <c r="EI157">
        <v>-49.03636296296295</v>
      </c>
      <c r="EJ157">
        <v>675.5943703703704</v>
      </c>
      <c r="EK157">
        <v>722.8641851851853</v>
      </c>
      <c r="EL157">
        <v>3.929501851851851</v>
      </c>
      <c r="EM157">
        <v>709.3023333333333</v>
      </c>
      <c r="EN157">
        <v>18.75972592592592</v>
      </c>
      <c r="EO157">
        <v>2.062762962962963</v>
      </c>
      <c r="EP157">
        <v>1.705516296296296</v>
      </c>
      <c r="EQ157">
        <v>17.9345037037037</v>
      </c>
      <c r="ER157">
        <v>14.94661481481481</v>
      </c>
      <c r="ES157">
        <v>1999.988148148148</v>
      </c>
      <c r="ET157">
        <v>0.9799942222222225</v>
      </c>
      <c r="EU157">
        <v>0.02000587777777778</v>
      </c>
      <c r="EV157">
        <v>0</v>
      </c>
      <c r="EW157">
        <v>907.3166296296296</v>
      </c>
      <c r="EX157">
        <v>5.000560000000001</v>
      </c>
      <c r="EY157">
        <v>18393.29259259259</v>
      </c>
      <c r="EZ157">
        <v>17294.72962962963</v>
      </c>
      <c r="FA157">
        <v>41.34699999999999</v>
      </c>
      <c r="FB157">
        <v>41.5</v>
      </c>
      <c r="FC157">
        <v>41.04133333333333</v>
      </c>
      <c r="FD157">
        <v>40.68699999999999</v>
      </c>
      <c r="FE157">
        <v>42.06666666666666</v>
      </c>
      <c r="FF157">
        <v>1955.078148148148</v>
      </c>
      <c r="FG157">
        <v>39.91</v>
      </c>
      <c r="FH157">
        <v>0</v>
      </c>
      <c r="FI157">
        <v>1759249780.6</v>
      </c>
      <c r="FJ157">
        <v>0</v>
      </c>
      <c r="FK157">
        <v>907.5377999999999</v>
      </c>
      <c r="FL157">
        <v>37.30330774470097</v>
      </c>
      <c r="FM157">
        <v>761.7230780959746</v>
      </c>
      <c r="FN157">
        <v>18397.536</v>
      </c>
      <c r="FO157">
        <v>15</v>
      </c>
      <c r="FP157">
        <v>0</v>
      </c>
      <c r="FQ157" t="s">
        <v>439</v>
      </c>
      <c r="FR157">
        <v>1747148579.5</v>
      </c>
      <c r="FS157">
        <v>1747148584.5</v>
      </c>
      <c r="FT157">
        <v>0</v>
      </c>
      <c r="FU157">
        <v>0.162</v>
      </c>
      <c r="FV157">
        <v>-0.001</v>
      </c>
      <c r="FW157">
        <v>0.139</v>
      </c>
      <c r="FX157">
        <v>0.058</v>
      </c>
      <c r="FY157">
        <v>420</v>
      </c>
      <c r="FZ157">
        <v>16</v>
      </c>
      <c r="GA157">
        <v>0.19</v>
      </c>
      <c r="GB157">
        <v>0.02</v>
      </c>
      <c r="GC157">
        <v>-48.81514</v>
      </c>
      <c r="GD157">
        <v>-3.838845028142482</v>
      </c>
      <c r="GE157">
        <v>0.3771196599224181</v>
      </c>
      <c r="GF157">
        <v>0</v>
      </c>
      <c r="GG157">
        <v>904.8455588235294</v>
      </c>
      <c r="GH157">
        <v>41.48200148986776</v>
      </c>
      <c r="GI157">
        <v>4.081370092845656</v>
      </c>
      <c r="GJ157">
        <v>0</v>
      </c>
      <c r="GK157">
        <v>4.004148750000001</v>
      </c>
      <c r="GL157">
        <v>-1.219196510318956</v>
      </c>
      <c r="GM157">
        <v>0.1175917383192268</v>
      </c>
      <c r="GN157">
        <v>0</v>
      </c>
      <c r="GO157">
        <v>0</v>
      </c>
      <c r="GP157">
        <v>3</v>
      </c>
      <c r="GQ157" t="s">
        <v>490</v>
      </c>
      <c r="GR157">
        <v>3.12839</v>
      </c>
      <c r="GS157">
        <v>2.72921</v>
      </c>
      <c r="GT157">
        <v>0.122463</v>
      </c>
      <c r="GU157">
        <v>0.129164</v>
      </c>
      <c r="GV157">
        <v>0.103369</v>
      </c>
      <c r="GW157">
        <v>0.0915695</v>
      </c>
      <c r="GX157">
        <v>26331.2</v>
      </c>
      <c r="GY157">
        <v>25357.3</v>
      </c>
      <c r="GZ157">
        <v>30546.1</v>
      </c>
      <c r="HA157">
        <v>29371.6</v>
      </c>
      <c r="HB157">
        <v>37794.9</v>
      </c>
      <c r="HC157">
        <v>35105.1</v>
      </c>
      <c r="HD157">
        <v>46722.7</v>
      </c>
      <c r="HE157">
        <v>43638</v>
      </c>
      <c r="HF157">
        <v>1.82965</v>
      </c>
      <c r="HG157">
        <v>1.83843</v>
      </c>
      <c r="HH157">
        <v>0.128761</v>
      </c>
      <c r="HI157">
        <v>0</v>
      </c>
      <c r="HJ157">
        <v>27.9666</v>
      </c>
      <c r="HK157">
        <v>999.9</v>
      </c>
      <c r="HL157">
        <v>49.8</v>
      </c>
      <c r="HM157">
        <v>31</v>
      </c>
      <c r="HN157">
        <v>24.7116</v>
      </c>
      <c r="HO157">
        <v>62.653</v>
      </c>
      <c r="HP157">
        <v>17.7204</v>
      </c>
      <c r="HQ157">
        <v>1</v>
      </c>
      <c r="HR157">
        <v>0.12001</v>
      </c>
      <c r="HS157">
        <v>0.196277</v>
      </c>
      <c r="HT157">
        <v>20.2014</v>
      </c>
      <c r="HU157">
        <v>5.22598</v>
      </c>
      <c r="HV157">
        <v>11.974</v>
      </c>
      <c r="HW157">
        <v>4.97</v>
      </c>
      <c r="HX157">
        <v>3.28953</v>
      </c>
      <c r="HY157">
        <v>9999</v>
      </c>
      <c r="HZ157">
        <v>9999</v>
      </c>
      <c r="IA157">
        <v>9999</v>
      </c>
      <c r="IB157">
        <v>18.3</v>
      </c>
      <c r="IC157">
        <v>4.9729</v>
      </c>
      <c r="ID157">
        <v>1.87717</v>
      </c>
      <c r="IE157">
        <v>1.87528</v>
      </c>
      <c r="IF157">
        <v>1.87807</v>
      </c>
      <c r="IG157">
        <v>1.87484</v>
      </c>
      <c r="IH157">
        <v>1.87838</v>
      </c>
      <c r="II157">
        <v>1.87546</v>
      </c>
      <c r="IJ157">
        <v>1.87667</v>
      </c>
      <c r="IK157">
        <v>0</v>
      </c>
      <c r="IL157">
        <v>0</v>
      </c>
      <c r="IM157">
        <v>0</v>
      </c>
      <c r="IN157">
        <v>0</v>
      </c>
      <c r="IO157" t="s">
        <v>441</v>
      </c>
      <c r="IP157" t="s">
        <v>442</v>
      </c>
      <c r="IQ157" t="s">
        <v>443</v>
      </c>
      <c r="IR157" t="s">
        <v>443</v>
      </c>
      <c r="IS157" t="s">
        <v>443</v>
      </c>
      <c r="IT157" t="s">
        <v>443</v>
      </c>
      <c r="IU157">
        <v>0</v>
      </c>
      <c r="IV157">
        <v>100</v>
      </c>
      <c r="IW157">
        <v>100</v>
      </c>
      <c r="IX157">
        <v>0.604</v>
      </c>
      <c r="IY157">
        <v>0.2145</v>
      </c>
      <c r="IZ157">
        <v>-0.1222274518627452</v>
      </c>
      <c r="JA157">
        <v>0.001328938755811441</v>
      </c>
      <c r="JB157">
        <v>-5.633165956792918E-07</v>
      </c>
      <c r="JC157">
        <v>2.510553891376428E-10</v>
      </c>
      <c r="JD157">
        <v>-0.04678033270444259</v>
      </c>
      <c r="JE157">
        <v>-0.0009625096320519332</v>
      </c>
      <c r="JF157">
        <v>0.0006953178313022573</v>
      </c>
      <c r="JG157">
        <v>-5.973937232829655E-06</v>
      </c>
      <c r="JH157">
        <v>1</v>
      </c>
      <c r="JI157">
        <v>2112</v>
      </c>
      <c r="JJ157">
        <v>1</v>
      </c>
      <c r="JK157">
        <v>26</v>
      </c>
      <c r="JL157">
        <v>201686.5</v>
      </c>
      <c r="JM157">
        <v>201686.4</v>
      </c>
      <c r="JN157">
        <v>1.74194</v>
      </c>
      <c r="JO157">
        <v>2.53784</v>
      </c>
      <c r="JP157">
        <v>1.39893</v>
      </c>
      <c r="JQ157">
        <v>2.323</v>
      </c>
      <c r="JR157">
        <v>1.44897</v>
      </c>
      <c r="JS157">
        <v>2.56592</v>
      </c>
      <c r="JT157">
        <v>36.4814</v>
      </c>
      <c r="JU157">
        <v>23.9999</v>
      </c>
      <c r="JV157">
        <v>18</v>
      </c>
      <c r="JW157">
        <v>479.07</v>
      </c>
      <c r="JX157">
        <v>454.284</v>
      </c>
      <c r="JY157">
        <v>27.7707</v>
      </c>
      <c r="JZ157">
        <v>28.7355</v>
      </c>
      <c r="KA157">
        <v>30.0003</v>
      </c>
      <c r="KB157">
        <v>28.4055</v>
      </c>
      <c r="KC157">
        <v>28.4705</v>
      </c>
      <c r="KD157">
        <v>34.8932</v>
      </c>
      <c r="KE157">
        <v>28.4662</v>
      </c>
      <c r="KF157">
        <v>20.5362</v>
      </c>
      <c r="KG157">
        <v>27.7431</v>
      </c>
      <c r="KH157">
        <v>754.122</v>
      </c>
      <c r="KI157">
        <v>19.0841</v>
      </c>
      <c r="KJ157">
        <v>100.976</v>
      </c>
      <c r="KK157">
        <v>100.381</v>
      </c>
    </row>
    <row r="158" spans="1:297">
      <c r="A158">
        <v>142</v>
      </c>
      <c r="B158">
        <v>1759249771.6</v>
      </c>
      <c r="C158">
        <v>2956</v>
      </c>
      <c r="D158" t="s">
        <v>728</v>
      </c>
      <c r="E158" t="s">
        <v>729</v>
      </c>
      <c r="F158">
        <v>5</v>
      </c>
      <c r="G158" t="s">
        <v>639</v>
      </c>
      <c r="H158" t="s">
        <v>436</v>
      </c>
      <c r="I158">
        <v>1759249764.081481</v>
      </c>
      <c r="J158">
        <f>(K158)/1000</f>
        <v>0</v>
      </c>
      <c r="K158">
        <f>IF(DP158, AN158, AH158)</f>
        <v>0</v>
      </c>
      <c r="L158">
        <f>IF(DP158, AI158, AG158)</f>
        <v>0</v>
      </c>
      <c r="M158">
        <f>DR158 - IF(AU158&gt;1, L158*DL158*100.0/(AW158), 0)</f>
        <v>0</v>
      </c>
      <c r="N158">
        <f>((T158-J158/2)*M158-L158)/(T158+J158/2)</f>
        <v>0</v>
      </c>
      <c r="O158">
        <f>N158*(DY158+DZ158)/1000.0</f>
        <v>0</v>
      </c>
      <c r="P158">
        <f>(DR158 - IF(AU158&gt;1, L158*DL158*100.0/(AW158), 0))*(DY158+DZ158)/1000.0</f>
        <v>0</v>
      </c>
      <c r="Q158">
        <f>2.0/((1/S158-1/R158)+SIGN(S158)*SQRT((1/S158-1/R158)*(1/S158-1/R158) + 4*DM158/((DM158+1)*(DM158+1))*(2*1/S158*1/R158-1/R158*1/R158)))</f>
        <v>0</v>
      </c>
      <c r="R158">
        <f>IF(LEFT(DN158,1)&lt;&gt;"0",IF(LEFT(DN158,1)="1",3.0,DO158),$D$5+$E$5*(EF158*DY158/($K$5*1000))+$F$5*(EF158*DY158/($K$5*1000))*MAX(MIN(DL158,$J$5),$I$5)*MAX(MIN(DL158,$J$5),$I$5)+$G$5*MAX(MIN(DL158,$J$5),$I$5)*(EF158*DY158/($K$5*1000))+$H$5*(EF158*DY158/($K$5*1000))*(EF158*DY158/($K$5*1000)))</f>
        <v>0</v>
      </c>
      <c r="S158">
        <f>J158*(1000-(1000*0.61365*exp(17.502*W158/(240.97+W158))/(DY158+DZ158)+DT158)/2)/(1000*0.61365*exp(17.502*W158/(240.97+W158))/(DY158+DZ158)-DT158)</f>
        <v>0</v>
      </c>
      <c r="T158">
        <f>1/((DM158+1)/(Q158/1.6)+1/(R158/1.37)) + DM158/((DM158+1)/(Q158/1.6) + DM158/(R158/1.37))</f>
        <v>0</v>
      </c>
      <c r="U158">
        <f>(DH158*DK158)</f>
        <v>0</v>
      </c>
      <c r="V158">
        <f>(EA158+(U158+2*0.95*5.67E-8*(((EA158+$B$7)+273)^4-(EA158+273)^4)-44100*J158)/(1.84*29.3*R158+8*0.95*5.67E-8*(EA158+273)^3))</f>
        <v>0</v>
      </c>
      <c r="W158">
        <f>($C$7*EB158+$D$7*EC158+$E$7*V158)</f>
        <v>0</v>
      </c>
      <c r="X158">
        <f>0.61365*exp(17.502*W158/(240.97+W158))</f>
        <v>0</v>
      </c>
      <c r="Y158">
        <f>(Z158/AA158*100)</f>
        <v>0</v>
      </c>
      <c r="Z158">
        <f>DT158*(DY158+DZ158)/1000</f>
        <v>0</v>
      </c>
      <c r="AA158">
        <f>0.61365*exp(17.502*EA158/(240.97+EA158))</f>
        <v>0</v>
      </c>
      <c r="AB158">
        <f>(X158-DT158*(DY158+DZ158)/1000)</f>
        <v>0</v>
      </c>
      <c r="AC158">
        <f>(-J158*44100)</f>
        <v>0</v>
      </c>
      <c r="AD158">
        <f>2*29.3*R158*0.92*(EA158-W158)</f>
        <v>0</v>
      </c>
      <c r="AE158">
        <f>2*0.95*5.67E-8*(((EA158+$B$7)+273)^4-(W158+273)^4)</f>
        <v>0</v>
      </c>
      <c r="AF158">
        <f>U158+AE158+AC158+AD158</f>
        <v>0</v>
      </c>
      <c r="AG158">
        <f>DX158*AU158*(DS158-DR158*(1000-AU158*DU158)/(1000-AU158*DT158))/(100*DL158)</f>
        <v>0</v>
      </c>
      <c r="AH158">
        <f>1000*DX158*AU158*(DT158-DU158)/(100*DL158*(1000-AU158*DT158))</f>
        <v>0</v>
      </c>
      <c r="AI158">
        <f>(AJ158 - AK158 - DY158*1E3/(8.314*(EA158+273.15)) * AM158/DX158 * AL158) * DX158/(100*DL158) * (1000 - DU158)/1000</f>
        <v>0</v>
      </c>
      <c r="AJ158">
        <v>755.3353560158364</v>
      </c>
      <c r="AK158">
        <v>716.3585515151511</v>
      </c>
      <c r="AL158">
        <v>3.406444040269367</v>
      </c>
      <c r="AM158">
        <v>65.4967932541347</v>
      </c>
      <c r="AN158">
        <f>(AP158 - AO158 + DY158*1E3/(8.314*(EA158+273.15)) * AR158/DX158 * AQ158) * DX158/(100*DL158) * 1000/(1000 - AP158)</f>
        <v>0</v>
      </c>
      <c r="AO158">
        <v>18.98057765736094</v>
      </c>
      <c r="AP158">
        <v>22.66463636363635</v>
      </c>
      <c r="AQ158">
        <v>-5.078755870295969E-05</v>
      </c>
      <c r="AR158">
        <v>120.790661753282</v>
      </c>
      <c r="AS158">
        <v>3</v>
      </c>
      <c r="AT158">
        <v>1</v>
      </c>
      <c r="AU158">
        <f>IF(AS158*$H$13&gt;=AW158,1.0,(AW158/(AW158-AS158*$H$13)))</f>
        <v>0</v>
      </c>
      <c r="AV158">
        <f>(AU158-1)*100</f>
        <v>0</v>
      </c>
      <c r="AW158">
        <f>MAX(0,($B$13+$C$13*EF158)/(1+$D$13*EF158)*DY158/(EA158+273)*$E$13)</f>
        <v>0</v>
      </c>
      <c r="AX158" t="s">
        <v>437</v>
      </c>
      <c r="AY158" t="s">
        <v>437</v>
      </c>
      <c r="AZ158">
        <v>0</v>
      </c>
      <c r="BA158">
        <v>0</v>
      </c>
      <c r="BB158">
        <f>1-AZ158/BA158</f>
        <v>0</v>
      </c>
      <c r="BC158">
        <v>0</v>
      </c>
      <c r="BD158" t="s">
        <v>437</v>
      </c>
      <c r="BE158" t="s">
        <v>437</v>
      </c>
      <c r="BF158">
        <v>0</v>
      </c>
      <c r="BG158">
        <v>0</v>
      </c>
      <c r="BH158">
        <f>1-BF158/BG158</f>
        <v>0</v>
      </c>
      <c r="BI158">
        <v>0.5</v>
      </c>
      <c r="BJ158">
        <f>DI158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437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DH158">
        <f>$B$11*EG158+$C$11*EH158+$F$11*ES158*(1-EV158)</f>
        <v>0</v>
      </c>
      <c r="DI158">
        <f>DH158*DJ158</f>
        <v>0</v>
      </c>
      <c r="DJ158">
        <f>($B$11*$D$9+$C$11*$D$9+$F$11*((FF158+EX158)/MAX(FF158+EX158+FG158, 0.1)*$I$9+FG158/MAX(FF158+EX158+FG158, 0.1)*$J$9))/($B$11+$C$11+$F$11)</f>
        <v>0</v>
      </c>
      <c r="DK158">
        <f>($B$11*$K$9+$C$11*$K$9+$F$11*((FF158+EX158)/MAX(FF158+EX158+FG158, 0.1)*$P$9+FG158/MAX(FF158+EX158+FG158, 0.1)*$Q$9))/($B$11+$C$11+$F$11)</f>
        <v>0</v>
      </c>
      <c r="DL158">
        <v>4.38</v>
      </c>
      <c r="DM158">
        <v>0.5</v>
      </c>
      <c r="DN158" t="s">
        <v>438</v>
      </c>
      <c r="DO158">
        <v>2</v>
      </c>
      <c r="DP158" t="b">
        <v>1</v>
      </c>
      <c r="DQ158">
        <v>1759249764.081481</v>
      </c>
      <c r="DR158">
        <v>676.8687777777778</v>
      </c>
      <c r="DS158">
        <v>726.1505185185184</v>
      </c>
      <c r="DT158">
        <v>22.67444444444444</v>
      </c>
      <c r="DU158">
        <v>18.85888148148148</v>
      </c>
      <c r="DV158">
        <v>676.2722222222221</v>
      </c>
      <c r="DW158">
        <v>22.45977407407407</v>
      </c>
      <c r="DX158">
        <v>500.0288518518518</v>
      </c>
      <c r="DY158">
        <v>90.91450370370369</v>
      </c>
      <c r="DZ158">
        <v>0.05140537037037037</v>
      </c>
      <c r="EA158">
        <v>29.71118518518518</v>
      </c>
      <c r="EB158">
        <v>30.07006296296296</v>
      </c>
      <c r="EC158">
        <v>999.9000000000001</v>
      </c>
      <c r="ED158">
        <v>0</v>
      </c>
      <c r="EE158">
        <v>0</v>
      </c>
      <c r="EF158">
        <v>9993.472962962964</v>
      </c>
      <c r="EG158">
        <v>0</v>
      </c>
      <c r="EH158">
        <v>11.70404074074074</v>
      </c>
      <c r="EI158">
        <v>-49.28181851851851</v>
      </c>
      <c r="EJ158">
        <v>692.5722222222222</v>
      </c>
      <c r="EK158">
        <v>740.1096296296297</v>
      </c>
      <c r="EL158">
        <v>3.815561481481482</v>
      </c>
      <c r="EM158">
        <v>726.1505185185184</v>
      </c>
      <c r="EN158">
        <v>18.85888148148148</v>
      </c>
      <c r="EO158">
        <v>2.061435925925926</v>
      </c>
      <c r="EP158">
        <v>1.714545185185185</v>
      </c>
      <c r="EQ158">
        <v>17.92428148148148</v>
      </c>
      <c r="ER158">
        <v>15.02858888888889</v>
      </c>
      <c r="ES158">
        <v>2000.006296296296</v>
      </c>
      <c r="ET158">
        <v>0.9799944444444447</v>
      </c>
      <c r="EU158">
        <v>0.02000565555555556</v>
      </c>
      <c r="EV158">
        <v>0</v>
      </c>
      <c r="EW158">
        <v>910.2639259259259</v>
      </c>
      <c r="EX158">
        <v>5.000560000000001</v>
      </c>
      <c r="EY158">
        <v>18454.22962962963</v>
      </c>
      <c r="EZ158">
        <v>17294.89259259259</v>
      </c>
      <c r="FA158">
        <v>41.35866666666666</v>
      </c>
      <c r="FB158">
        <v>41.5</v>
      </c>
      <c r="FC158">
        <v>41.04822222222221</v>
      </c>
      <c r="FD158">
        <v>40.68699999999999</v>
      </c>
      <c r="FE158">
        <v>42.06666666666666</v>
      </c>
      <c r="FF158">
        <v>1955.096296296296</v>
      </c>
      <c r="FG158">
        <v>39.91</v>
      </c>
      <c r="FH158">
        <v>0</v>
      </c>
      <c r="FI158">
        <v>1759249785.4</v>
      </c>
      <c r="FJ158">
        <v>0</v>
      </c>
      <c r="FK158">
        <v>910.34072</v>
      </c>
      <c r="FL158">
        <v>32.80399994010511</v>
      </c>
      <c r="FM158">
        <v>683.8076911901484</v>
      </c>
      <c r="FN158">
        <v>18455.464</v>
      </c>
      <c r="FO158">
        <v>15</v>
      </c>
      <c r="FP158">
        <v>0</v>
      </c>
      <c r="FQ158" t="s">
        <v>439</v>
      </c>
      <c r="FR158">
        <v>1747148579.5</v>
      </c>
      <c r="FS158">
        <v>1747148584.5</v>
      </c>
      <c r="FT158">
        <v>0</v>
      </c>
      <c r="FU158">
        <v>0.162</v>
      </c>
      <c r="FV158">
        <v>-0.001</v>
      </c>
      <c r="FW158">
        <v>0.139</v>
      </c>
      <c r="FX158">
        <v>0.058</v>
      </c>
      <c r="FY158">
        <v>420</v>
      </c>
      <c r="FZ158">
        <v>16</v>
      </c>
      <c r="GA158">
        <v>0.19</v>
      </c>
      <c r="GB158">
        <v>0.02</v>
      </c>
      <c r="GC158">
        <v>-49.09629268292682</v>
      </c>
      <c r="GD158">
        <v>-3.040726829268326</v>
      </c>
      <c r="GE158">
        <v>0.3150823906112333</v>
      </c>
      <c r="GF158">
        <v>0</v>
      </c>
      <c r="GG158">
        <v>908.3362058823529</v>
      </c>
      <c r="GH158">
        <v>36.09034377479741</v>
      </c>
      <c r="GI158">
        <v>3.553603107530118</v>
      </c>
      <c r="GJ158">
        <v>0</v>
      </c>
      <c r="GK158">
        <v>3.890586341463414</v>
      </c>
      <c r="GL158">
        <v>-1.323449686411136</v>
      </c>
      <c r="GM158">
        <v>0.130963591752303</v>
      </c>
      <c r="GN158">
        <v>0</v>
      </c>
      <c r="GO158">
        <v>0</v>
      </c>
      <c r="GP158">
        <v>3</v>
      </c>
      <c r="GQ158" t="s">
        <v>490</v>
      </c>
      <c r="GR158">
        <v>3.12792</v>
      </c>
      <c r="GS158">
        <v>2.7295</v>
      </c>
      <c r="GT158">
        <v>0.124475</v>
      </c>
      <c r="GU158">
        <v>0.131162</v>
      </c>
      <c r="GV158">
        <v>0.103366</v>
      </c>
      <c r="GW158">
        <v>0.0919213</v>
      </c>
      <c r="GX158">
        <v>26271</v>
      </c>
      <c r="GY158">
        <v>25299.1</v>
      </c>
      <c r="GZ158">
        <v>30546.3</v>
      </c>
      <c r="HA158">
        <v>29371.6</v>
      </c>
      <c r="HB158">
        <v>37795.5</v>
      </c>
      <c r="HC158">
        <v>35091.1</v>
      </c>
      <c r="HD158">
        <v>46723.1</v>
      </c>
      <c r="HE158">
        <v>43637.6</v>
      </c>
      <c r="HF158">
        <v>1.82873</v>
      </c>
      <c r="HG158">
        <v>1.83972</v>
      </c>
      <c r="HH158">
        <v>0.130236</v>
      </c>
      <c r="HI158">
        <v>0</v>
      </c>
      <c r="HJ158">
        <v>27.9666</v>
      </c>
      <c r="HK158">
        <v>999.9</v>
      </c>
      <c r="HL158">
        <v>49.8</v>
      </c>
      <c r="HM158">
        <v>31</v>
      </c>
      <c r="HN158">
        <v>24.7136</v>
      </c>
      <c r="HO158">
        <v>63.323</v>
      </c>
      <c r="HP158">
        <v>17.7885</v>
      </c>
      <c r="HQ158">
        <v>1</v>
      </c>
      <c r="HR158">
        <v>0.120457</v>
      </c>
      <c r="HS158">
        <v>0.227489</v>
      </c>
      <c r="HT158">
        <v>20.2015</v>
      </c>
      <c r="HU158">
        <v>5.22613</v>
      </c>
      <c r="HV158">
        <v>11.974</v>
      </c>
      <c r="HW158">
        <v>4.96975</v>
      </c>
      <c r="HX158">
        <v>3.2895</v>
      </c>
      <c r="HY158">
        <v>9999</v>
      </c>
      <c r="HZ158">
        <v>9999</v>
      </c>
      <c r="IA158">
        <v>9999</v>
      </c>
      <c r="IB158">
        <v>18.3</v>
      </c>
      <c r="IC158">
        <v>4.97291</v>
      </c>
      <c r="ID158">
        <v>1.87719</v>
      </c>
      <c r="IE158">
        <v>1.8753</v>
      </c>
      <c r="IF158">
        <v>1.87808</v>
      </c>
      <c r="IG158">
        <v>1.87485</v>
      </c>
      <c r="IH158">
        <v>1.8784</v>
      </c>
      <c r="II158">
        <v>1.87547</v>
      </c>
      <c r="IJ158">
        <v>1.87667</v>
      </c>
      <c r="IK158">
        <v>0</v>
      </c>
      <c r="IL158">
        <v>0</v>
      </c>
      <c r="IM158">
        <v>0</v>
      </c>
      <c r="IN158">
        <v>0</v>
      </c>
      <c r="IO158" t="s">
        <v>441</v>
      </c>
      <c r="IP158" t="s">
        <v>442</v>
      </c>
      <c r="IQ158" t="s">
        <v>443</v>
      </c>
      <c r="IR158" t="s">
        <v>443</v>
      </c>
      <c r="IS158" t="s">
        <v>443</v>
      </c>
      <c r="IT158" t="s">
        <v>443</v>
      </c>
      <c r="IU158">
        <v>0</v>
      </c>
      <c r="IV158">
        <v>100</v>
      </c>
      <c r="IW158">
        <v>100</v>
      </c>
      <c r="IX158">
        <v>0.619</v>
      </c>
      <c r="IY158">
        <v>0.2145</v>
      </c>
      <c r="IZ158">
        <v>-0.1222274518627452</v>
      </c>
      <c r="JA158">
        <v>0.001328938755811441</v>
      </c>
      <c r="JB158">
        <v>-5.633165956792918E-07</v>
      </c>
      <c r="JC158">
        <v>2.510553891376428E-10</v>
      </c>
      <c r="JD158">
        <v>-0.04678033270444259</v>
      </c>
      <c r="JE158">
        <v>-0.0009625096320519332</v>
      </c>
      <c r="JF158">
        <v>0.0006953178313022573</v>
      </c>
      <c r="JG158">
        <v>-5.973937232829655E-06</v>
      </c>
      <c r="JH158">
        <v>1</v>
      </c>
      <c r="JI158">
        <v>2112</v>
      </c>
      <c r="JJ158">
        <v>1</v>
      </c>
      <c r="JK158">
        <v>26</v>
      </c>
      <c r="JL158">
        <v>201686.5</v>
      </c>
      <c r="JM158">
        <v>201686.5</v>
      </c>
      <c r="JN158">
        <v>1.77002</v>
      </c>
      <c r="JO158">
        <v>2.53906</v>
      </c>
      <c r="JP158">
        <v>1.39893</v>
      </c>
      <c r="JQ158">
        <v>2.32422</v>
      </c>
      <c r="JR158">
        <v>1.44897</v>
      </c>
      <c r="JS158">
        <v>2.59155</v>
      </c>
      <c r="JT158">
        <v>36.4814</v>
      </c>
      <c r="JU158">
        <v>23.9912</v>
      </c>
      <c r="JV158">
        <v>18</v>
      </c>
      <c r="JW158">
        <v>478.578</v>
      </c>
      <c r="JX158">
        <v>455.123</v>
      </c>
      <c r="JY158">
        <v>27.7041</v>
      </c>
      <c r="JZ158">
        <v>28.7379</v>
      </c>
      <c r="KA158">
        <v>30.0003</v>
      </c>
      <c r="KB158">
        <v>28.4077</v>
      </c>
      <c r="KC158">
        <v>28.4721</v>
      </c>
      <c r="KD158">
        <v>35.5565</v>
      </c>
      <c r="KE158">
        <v>28.1921</v>
      </c>
      <c r="KF158">
        <v>20.5362</v>
      </c>
      <c r="KG158">
        <v>27.6837</v>
      </c>
      <c r="KH158">
        <v>774.16</v>
      </c>
      <c r="KI158">
        <v>19.175</v>
      </c>
      <c r="KJ158">
        <v>100.977</v>
      </c>
      <c r="KK158">
        <v>100.38</v>
      </c>
    </row>
    <row r="159" spans="1:297">
      <c r="A159">
        <v>143</v>
      </c>
      <c r="B159">
        <v>1759249776.6</v>
      </c>
      <c r="C159">
        <v>2961</v>
      </c>
      <c r="D159" t="s">
        <v>730</v>
      </c>
      <c r="E159" t="s">
        <v>731</v>
      </c>
      <c r="F159">
        <v>5</v>
      </c>
      <c r="G159" t="s">
        <v>639</v>
      </c>
      <c r="H159" t="s">
        <v>436</v>
      </c>
      <c r="I159">
        <v>1759249769.1</v>
      </c>
      <c r="J159">
        <f>(K159)/1000</f>
        <v>0</v>
      </c>
      <c r="K159">
        <f>IF(DP159, AN159, AH159)</f>
        <v>0</v>
      </c>
      <c r="L159">
        <f>IF(DP159, AI159, AG159)</f>
        <v>0</v>
      </c>
      <c r="M159">
        <f>DR159 - IF(AU159&gt;1, L159*DL159*100.0/(AW159), 0)</f>
        <v>0</v>
      </c>
      <c r="N159">
        <f>((T159-J159/2)*M159-L159)/(T159+J159/2)</f>
        <v>0</v>
      </c>
      <c r="O159">
        <f>N159*(DY159+DZ159)/1000.0</f>
        <v>0</v>
      </c>
      <c r="P159">
        <f>(DR159 - IF(AU159&gt;1, L159*DL159*100.0/(AW159), 0))*(DY159+DZ159)/1000.0</f>
        <v>0</v>
      </c>
      <c r="Q159">
        <f>2.0/((1/S159-1/R159)+SIGN(S159)*SQRT((1/S159-1/R159)*(1/S159-1/R159) + 4*DM159/((DM159+1)*(DM159+1))*(2*1/S159*1/R159-1/R159*1/R159)))</f>
        <v>0</v>
      </c>
      <c r="R159">
        <f>IF(LEFT(DN159,1)&lt;&gt;"0",IF(LEFT(DN159,1)="1",3.0,DO159),$D$5+$E$5*(EF159*DY159/($K$5*1000))+$F$5*(EF159*DY159/($K$5*1000))*MAX(MIN(DL159,$J$5),$I$5)*MAX(MIN(DL159,$J$5),$I$5)+$G$5*MAX(MIN(DL159,$J$5),$I$5)*(EF159*DY159/($K$5*1000))+$H$5*(EF159*DY159/($K$5*1000))*(EF159*DY159/($K$5*1000)))</f>
        <v>0</v>
      </c>
      <c r="S159">
        <f>J159*(1000-(1000*0.61365*exp(17.502*W159/(240.97+W159))/(DY159+DZ159)+DT159)/2)/(1000*0.61365*exp(17.502*W159/(240.97+W159))/(DY159+DZ159)-DT159)</f>
        <v>0</v>
      </c>
      <c r="T159">
        <f>1/((DM159+1)/(Q159/1.6)+1/(R159/1.37)) + DM159/((DM159+1)/(Q159/1.6) + DM159/(R159/1.37))</f>
        <v>0</v>
      </c>
      <c r="U159">
        <f>(DH159*DK159)</f>
        <v>0</v>
      </c>
      <c r="V159">
        <f>(EA159+(U159+2*0.95*5.67E-8*(((EA159+$B$7)+273)^4-(EA159+273)^4)-44100*J159)/(1.84*29.3*R159+8*0.95*5.67E-8*(EA159+273)^3))</f>
        <v>0</v>
      </c>
      <c r="W159">
        <f>($C$7*EB159+$D$7*EC159+$E$7*V159)</f>
        <v>0</v>
      </c>
      <c r="X159">
        <f>0.61365*exp(17.502*W159/(240.97+W159))</f>
        <v>0</v>
      </c>
      <c r="Y159">
        <f>(Z159/AA159*100)</f>
        <v>0</v>
      </c>
      <c r="Z159">
        <f>DT159*(DY159+DZ159)/1000</f>
        <v>0</v>
      </c>
      <c r="AA159">
        <f>0.61365*exp(17.502*EA159/(240.97+EA159))</f>
        <v>0</v>
      </c>
      <c r="AB159">
        <f>(X159-DT159*(DY159+DZ159)/1000)</f>
        <v>0</v>
      </c>
      <c r="AC159">
        <f>(-J159*44100)</f>
        <v>0</v>
      </c>
      <c r="AD159">
        <f>2*29.3*R159*0.92*(EA159-W159)</f>
        <v>0</v>
      </c>
      <c r="AE159">
        <f>2*0.95*5.67E-8*(((EA159+$B$7)+273)^4-(W159+273)^4)</f>
        <v>0</v>
      </c>
      <c r="AF159">
        <f>U159+AE159+AC159+AD159</f>
        <v>0</v>
      </c>
      <c r="AG159">
        <f>DX159*AU159*(DS159-DR159*(1000-AU159*DU159)/(1000-AU159*DT159))/(100*DL159)</f>
        <v>0</v>
      </c>
      <c r="AH159">
        <f>1000*DX159*AU159*(DT159-DU159)/(100*DL159*(1000-AU159*DT159))</f>
        <v>0</v>
      </c>
      <c r="AI159">
        <f>(AJ159 - AK159 - DY159*1E3/(8.314*(EA159+273.15)) * AM159/DX159 * AL159) * DX159/(100*DL159) * (1000 - DU159)/1000</f>
        <v>0</v>
      </c>
      <c r="AJ159">
        <v>772.3741721511401</v>
      </c>
      <c r="AK159">
        <v>733.3492484848484</v>
      </c>
      <c r="AL159">
        <v>3.402299651809284</v>
      </c>
      <c r="AM159">
        <v>65.4967932541347</v>
      </c>
      <c r="AN159">
        <f>(AP159 - AO159 + DY159*1E3/(8.314*(EA159+273.15)) * AR159/DX159 * AQ159) * DX159/(100*DL159) * 1000/(1000 - AP159)</f>
        <v>0</v>
      </c>
      <c r="AO159">
        <v>19.07277698007312</v>
      </c>
      <c r="AP159">
        <v>22.66652969696969</v>
      </c>
      <c r="AQ159">
        <v>3.771466878962812E-05</v>
      </c>
      <c r="AR159">
        <v>120.790661753282</v>
      </c>
      <c r="AS159">
        <v>3</v>
      </c>
      <c r="AT159">
        <v>1</v>
      </c>
      <c r="AU159">
        <f>IF(AS159*$H$13&gt;=AW159,1.0,(AW159/(AW159-AS159*$H$13)))</f>
        <v>0</v>
      </c>
      <c r="AV159">
        <f>(AU159-1)*100</f>
        <v>0</v>
      </c>
      <c r="AW159">
        <f>MAX(0,($B$13+$C$13*EF159)/(1+$D$13*EF159)*DY159/(EA159+273)*$E$13)</f>
        <v>0</v>
      </c>
      <c r="AX159" t="s">
        <v>437</v>
      </c>
      <c r="AY159" t="s">
        <v>437</v>
      </c>
      <c r="AZ159">
        <v>0</v>
      </c>
      <c r="BA159">
        <v>0</v>
      </c>
      <c r="BB159">
        <f>1-AZ159/BA159</f>
        <v>0</v>
      </c>
      <c r="BC159">
        <v>0</v>
      </c>
      <c r="BD159" t="s">
        <v>437</v>
      </c>
      <c r="BE159" t="s">
        <v>437</v>
      </c>
      <c r="BF159">
        <v>0</v>
      </c>
      <c r="BG159">
        <v>0</v>
      </c>
      <c r="BH159">
        <f>1-BF159/BG159</f>
        <v>0</v>
      </c>
      <c r="BI159">
        <v>0.5</v>
      </c>
      <c r="BJ159">
        <f>DI159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437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DH159">
        <f>$B$11*EG159+$C$11*EH159+$F$11*ES159*(1-EV159)</f>
        <v>0</v>
      </c>
      <c r="DI159">
        <f>DH159*DJ159</f>
        <v>0</v>
      </c>
      <c r="DJ159">
        <f>($B$11*$D$9+$C$11*$D$9+$F$11*((FF159+EX159)/MAX(FF159+EX159+FG159, 0.1)*$I$9+FG159/MAX(FF159+EX159+FG159, 0.1)*$J$9))/($B$11+$C$11+$F$11)</f>
        <v>0</v>
      </c>
      <c r="DK159">
        <f>($B$11*$K$9+$C$11*$K$9+$F$11*((FF159+EX159)/MAX(FF159+EX159+FG159, 0.1)*$P$9+FG159/MAX(FF159+EX159+FG159, 0.1)*$Q$9))/($B$11+$C$11+$F$11)</f>
        <v>0</v>
      </c>
      <c r="DL159">
        <v>4.38</v>
      </c>
      <c r="DM159">
        <v>0.5</v>
      </c>
      <c r="DN159" t="s">
        <v>438</v>
      </c>
      <c r="DO159">
        <v>2</v>
      </c>
      <c r="DP159" t="b">
        <v>1</v>
      </c>
      <c r="DQ159">
        <v>1759249769.1</v>
      </c>
      <c r="DR159">
        <v>693.4979999999998</v>
      </c>
      <c r="DS159">
        <v>742.9454074074073</v>
      </c>
      <c r="DT159">
        <v>22.6672</v>
      </c>
      <c r="DU159">
        <v>18.96271851851852</v>
      </c>
      <c r="DV159">
        <v>692.8862962962963</v>
      </c>
      <c r="DW159">
        <v>22.45267777777778</v>
      </c>
      <c r="DX159">
        <v>500.0247037037038</v>
      </c>
      <c r="DY159">
        <v>90.91528148148147</v>
      </c>
      <c r="DZ159">
        <v>0.05152734074074074</v>
      </c>
      <c r="EA159">
        <v>29.70632222222222</v>
      </c>
      <c r="EB159">
        <v>30.07092222222222</v>
      </c>
      <c r="EC159">
        <v>999.9000000000001</v>
      </c>
      <c r="ED159">
        <v>0</v>
      </c>
      <c r="EE159">
        <v>0</v>
      </c>
      <c r="EF159">
        <v>10001.32666666667</v>
      </c>
      <c r="EG159">
        <v>0</v>
      </c>
      <c r="EH159">
        <v>11.70414814814815</v>
      </c>
      <c r="EI159">
        <v>-49.44745185185185</v>
      </c>
      <c r="EJ159">
        <v>709.5821111111111</v>
      </c>
      <c r="EK159">
        <v>757.3074444444444</v>
      </c>
      <c r="EL159">
        <v>3.704471851851852</v>
      </c>
      <c r="EM159">
        <v>742.9454074074073</v>
      </c>
      <c r="EN159">
        <v>18.96271851851852</v>
      </c>
      <c r="EO159">
        <v>2.060793703703704</v>
      </c>
      <c r="EP159">
        <v>1.72400037037037</v>
      </c>
      <c r="EQ159">
        <v>17.91933703703704</v>
      </c>
      <c r="ER159">
        <v>15.11407777777778</v>
      </c>
      <c r="ES159">
        <v>2000.004444444444</v>
      </c>
      <c r="ET159">
        <v>0.9799944444444447</v>
      </c>
      <c r="EU159">
        <v>0.02000565555555556</v>
      </c>
      <c r="EV159">
        <v>0</v>
      </c>
      <c r="EW159">
        <v>913.0242962962964</v>
      </c>
      <c r="EX159">
        <v>5.000560000000001</v>
      </c>
      <c r="EY159">
        <v>18508.60370370371</v>
      </c>
      <c r="EZ159">
        <v>17294.88148148149</v>
      </c>
      <c r="FA159">
        <v>41.361</v>
      </c>
      <c r="FB159">
        <v>41.5</v>
      </c>
      <c r="FC159">
        <v>41.0528148148148</v>
      </c>
      <c r="FD159">
        <v>40.68699999999999</v>
      </c>
      <c r="FE159">
        <v>42.07366666666667</v>
      </c>
      <c r="FF159">
        <v>1955.094444444445</v>
      </c>
      <c r="FG159">
        <v>39.91</v>
      </c>
      <c r="FH159">
        <v>0</v>
      </c>
      <c r="FI159">
        <v>1759249790.8</v>
      </c>
      <c r="FJ159">
        <v>0</v>
      </c>
      <c r="FK159">
        <v>913.1140000000001</v>
      </c>
      <c r="FL159">
        <v>30.70263248498059</v>
      </c>
      <c r="FM159">
        <v>615.6478635871852</v>
      </c>
      <c r="FN159">
        <v>18510.65</v>
      </c>
      <c r="FO159">
        <v>15</v>
      </c>
      <c r="FP159">
        <v>0</v>
      </c>
      <c r="FQ159" t="s">
        <v>439</v>
      </c>
      <c r="FR159">
        <v>1747148579.5</v>
      </c>
      <c r="FS159">
        <v>1747148584.5</v>
      </c>
      <c r="FT159">
        <v>0</v>
      </c>
      <c r="FU159">
        <v>0.162</v>
      </c>
      <c r="FV159">
        <v>-0.001</v>
      </c>
      <c r="FW159">
        <v>0.139</v>
      </c>
      <c r="FX159">
        <v>0.058</v>
      </c>
      <c r="FY159">
        <v>420</v>
      </c>
      <c r="FZ159">
        <v>16</v>
      </c>
      <c r="GA159">
        <v>0.19</v>
      </c>
      <c r="GB159">
        <v>0.02</v>
      </c>
      <c r="GC159">
        <v>-49.31400731707317</v>
      </c>
      <c r="GD159">
        <v>-2.201529616724684</v>
      </c>
      <c r="GE159">
        <v>0.2387381322707351</v>
      </c>
      <c r="GF159">
        <v>0</v>
      </c>
      <c r="GG159">
        <v>911.1307352941176</v>
      </c>
      <c r="GH159">
        <v>32.94238350540345</v>
      </c>
      <c r="GI159">
        <v>3.244600939015488</v>
      </c>
      <c r="GJ159">
        <v>0</v>
      </c>
      <c r="GK159">
        <v>3.783865853658536</v>
      </c>
      <c r="GL159">
        <v>-1.354054494773509</v>
      </c>
      <c r="GM159">
        <v>0.1337209996456147</v>
      </c>
      <c r="GN159">
        <v>0</v>
      </c>
      <c r="GO159">
        <v>0</v>
      </c>
      <c r="GP159">
        <v>3</v>
      </c>
      <c r="GQ159" t="s">
        <v>490</v>
      </c>
      <c r="GR159">
        <v>3.12821</v>
      </c>
      <c r="GS159">
        <v>2.72937</v>
      </c>
      <c r="GT159">
        <v>0.126462</v>
      </c>
      <c r="GU159">
        <v>0.133111</v>
      </c>
      <c r="GV159">
        <v>0.103373</v>
      </c>
      <c r="GW159">
        <v>0.0922892</v>
      </c>
      <c r="GX159">
        <v>26211.6</v>
      </c>
      <c r="GY159">
        <v>25241.8</v>
      </c>
      <c r="GZ159">
        <v>30546.7</v>
      </c>
      <c r="HA159">
        <v>29371.1</v>
      </c>
      <c r="HB159">
        <v>37795.9</v>
      </c>
      <c r="HC159">
        <v>35076.4</v>
      </c>
      <c r="HD159">
        <v>46723.8</v>
      </c>
      <c r="HE159">
        <v>43637</v>
      </c>
      <c r="HF159">
        <v>1.82908</v>
      </c>
      <c r="HG159">
        <v>1.8392</v>
      </c>
      <c r="HH159">
        <v>0.129424</v>
      </c>
      <c r="HI159">
        <v>0</v>
      </c>
      <c r="HJ159">
        <v>27.9666</v>
      </c>
      <c r="HK159">
        <v>999.9</v>
      </c>
      <c r="HL159">
        <v>49.8</v>
      </c>
      <c r="HM159">
        <v>31</v>
      </c>
      <c r="HN159">
        <v>24.7106</v>
      </c>
      <c r="HO159">
        <v>63.153</v>
      </c>
      <c r="HP159">
        <v>17.6282</v>
      </c>
      <c r="HQ159">
        <v>1</v>
      </c>
      <c r="HR159">
        <v>0.12061</v>
      </c>
      <c r="HS159">
        <v>0.354398</v>
      </c>
      <c r="HT159">
        <v>20.201</v>
      </c>
      <c r="HU159">
        <v>5.22627</v>
      </c>
      <c r="HV159">
        <v>11.974</v>
      </c>
      <c r="HW159">
        <v>4.9697</v>
      </c>
      <c r="HX159">
        <v>3.28948</v>
      </c>
      <c r="HY159">
        <v>9999</v>
      </c>
      <c r="HZ159">
        <v>9999</v>
      </c>
      <c r="IA159">
        <v>9999</v>
      </c>
      <c r="IB159">
        <v>18.3</v>
      </c>
      <c r="IC159">
        <v>4.97291</v>
      </c>
      <c r="ID159">
        <v>1.87714</v>
      </c>
      <c r="IE159">
        <v>1.87527</v>
      </c>
      <c r="IF159">
        <v>1.87805</v>
      </c>
      <c r="IG159">
        <v>1.87483</v>
      </c>
      <c r="IH159">
        <v>1.87837</v>
      </c>
      <c r="II159">
        <v>1.87546</v>
      </c>
      <c r="IJ159">
        <v>1.87666</v>
      </c>
      <c r="IK159">
        <v>0</v>
      </c>
      <c r="IL159">
        <v>0</v>
      </c>
      <c r="IM159">
        <v>0</v>
      </c>
      <c r="IN159">
        <v>0</v>
      </c>
      <c r="IO159" t="s">
        <v>441</v>
      </c>
      <c r="IP159" t="s">
        <v>442</v>
      </c>
      <c r="IQ159" t="s">
        <v>443</v>
      </c>
      <c r="IR159" t="s">
        <v>443</v>
      </c>
      <c r="IS159" t="s">
        <v>443</v>
      </c>
      <c r="IT159" t="s">
        <v>443</v>
      </c>
      <c r="IU159">
        <v>0</v>
      </c>
      <c r="IV159">
        <v>100</v>
      </c>
      <c r="IW159">
        <v>100</v>
      </c>
      <c r="IX159">
        <v>0.634</v>
      </c>
      <c r="IY159">
        <v>0.2146</v>
      </c>
      <c r="IZ159">
        <v>-0.1222274518627452</v>
      </c>
      <c r="JA159">
        <v>0.001328938755811441</v>
      </c>
      <c r="JB159">
        <v>-5.633165956792918E-07</v>
      </c>
      <c r="JC159">
        <v>2.510553891376428E-10</v>
      </c>
      <c r="JD159">
        <v>-0.04678033270444259</v>
      </c>
      <c r="JE159">
        <v>-0.0009625096320519332</v>
      </c>
      <c r="JF159">
        <v>0.0006953178313022573</v>
      </c>
      <c r="JG159">
        <v>-5.973937232829655E-06</v>
      </c>
      <c r="JH159">
        <v>1</v>
      </c>
      <c r="JI159">
        <v>2112</v>
      </c>
      <c r="JJ159">
        <v>1</v>
      </c>
      <c r="JK159">
        <v>26</v>
      </c>
      <c r="JL159">
        <v>201686.6</v>
      </c>
      <c r="JM159">
        <v>201686.5</v>
      </c>
      <c r="JN159">
        <v>1.80542</v>
      </c>
      <c r="JO159">
        <v>2.5415</v>
      </c>
      <c r="JP159">
        <v>1.39893</v>
      </c>
      <c r="JQ159">
        <v>2.32422</v>
      </c>
      <c r="JR159">
        <v>1.44897</v>
      </c>
      <c r="JS159">
        <v>2.58057</v>
      </c>
      <c r="JT159">
        <v>36.4814</v>
      </c>
      <c r="JU159">
        <v>23.9999</v>
      </c>
      <c r="JV159">
        <v>18</v>
      </c>
      <c r="JW159">
        <v>478.777</v>
      </c>
      <c r="JX159">
        <v>454.805</v>
      </c>
      <c r="JY159">
        <v>27.6374</v>
      </c>
      <c r="JZ159">
        <v>28.7404</v>
      </c>
      <c r="KA159">
        <v>30.0004</v>
      </c>
      <c r="KB159">
        <v>28.4089</v>
      </c>
      <c r="KC159">
        <v>28.4742</v>
      </c>
      <c r="KD159">
        <v>36.1529</v>
      </c>
      <c r="KE159">
        <v>27.8973</v>
      </c>
      <c r="KF159">
        <v>20.5362</v>
      </c>
      <c r="KG159">
        <v>27.5931</v>
      </c>
      <c r="KH159">
        <v>787.52</v>
      </c>
      <c r="KI159">
        <v>19.2681</v>
      </c>
      <c r="KJ159">
        <v>100.978</v>
      </c>
      <c r="KK159">
        <v>100.379</v>
      </c>
    </row>
    <row r="160" spans="1:297">
      <c r="A160">
        <v>144</v>
      </c>
      <c r="B160">
        <v>1759249781.6</v>
      </c>
      <c r="C160">
        <v>2966</v>
      </c>
      <c r="D160" t="s">
        <v>732</v>
      </c>
      <c r="E160" t="s">
        <v>733</v>
      </c>
      <c r="F160">
        <v>5</v>
      </c>
      <c r="G160" t="s">
        <v>639</v>
      </c>
      <c r="H160" t="s">
        <v>436</v>
      </c>
      <c r="I160">
        <v>1759249773.814285</v>
      </c>
      <c r="J160">
        <f>(K160)/1000</f>
        <v>0</v>
      </c>
      <c r="K160">
        <f>IF(DP160, AN160, AH160)</f>
        <v>0</v>
      </c>
      <c r="L160">
        <f>IF(DP160, AI160, AG160)</f>
        <v>0</v>
      </c>
      <c r="M160">
        <f>DR160 - IF(AU160&gt;1, L160*DL160*100.0/(AW160), 0)</f>
        <v>0</v>
      </c>
      <c r="N160">
        <f>((T160-J160/2)*M160-L160)/(T160+J160/2)</f>
        <v>0</v>
      </c>
      <c r="O160">
        <f>N160*(DY160+DZ160)/1000.0</f>
        <v>0</v>
      </c>
      <c r="P160">
        <f>(DR160 - IF(AU160&gt;1, L160*DL160*100.0/(AW160), 0))*(DY160+DZ160)/1000.0</f>
        <v>0</v>
      </c>
      <c r="Q160">
        <f>2.0/((1/S160-1/R160)+SIGN(S160)*SQRT((1/S160-1/R160)*(1/S160-1/R160) + 4*DM160/((DM160+1)*(DM160+1))*(2*1/S160*1/R160-1/R160*1/R160)))</f>
        <v>0</v>
      </c>
      <c r="R160">
        <f>IF(LEFT(DN160,1)&lt;&gt;"0",IF(LEFT(DN160,1)="1",3.0,DO160),$D$5+$E$5*(EF160*DY160/($K$5*1000))+$F$5*(EF160*DY160/($K$5*1000))*MAX(MIN(DL160,$J$5),$I$5)*MAX(MIN(DL160,$J$5),$I$5)+$G$5*MAX(MIN(DL160,$J$5),$I$5)*(EF160*DY160/($K$5*1000))+$H$5*(EF160*DY160/($K$5*1000))*(EF160*DY160/($K$5*1000)))</f>
        <v>0</v>
      </c>
      <c r="S160">
        <f>J160*(1000-(1000*0.61365*exp(17.502*W160/(240.97+W160))/(DY160+DZ160)+DT160)/2)/(1000*0.61365*exp(17.502*W160/(240.97+W160))/(DY160+DZ160)-DT160)</f>
        <v>0</v>
      </c>
      <c r="T160">
        <f>1/((DM160+1)/(Q160/1.6)+1/(R160/1.37)) + DM160/((DM160+1)/(Q160/1.6) + DM160/(R160/1.37))</f>
        <v>0</v>
      </c>
      <c r="U160">
        <f>(DH160*DK160)</f>
        <v>0</v>
      </c>
      <c r="V160">
        <f>(EA160+(U160+2*0.95*5.67E-8*(((EA160+$B$7)+273)^4-(EA160+273)^4)-44100*J160)/(1.84*29.3*R160+8*0.95*5.67E-8*(EA160+273)^3))</f>
        <v>0</v>
      </c>
      <c r="W160">
        <f>($C$7*EB160+$D$7*EC160+$E$7*V160)</f>
        <v>0</v>
      </c>
      <c r="X160">
        <f>0.61365*exp(17.502*W160/(240.97+W160))</f>
        <v>0</v>
      </c>
      <c r="Y160">
        <f>(Z160/AA160*100)</f>
        <v>0</v>
      </c>
      <c r="Z160">
        <f>DT160*(DY160+DZ160)/1000</f>
        <v>0</v>
      </c>
      <c r="AA160">
        <f>0.61365*exp(17.502*EA160/(240.97+EA160))</f>
        <v>0</v>
      </c>
      <c r="AB160">
        <f>(X160-DT160*(DY160+DZ160)/1000)</f>
        <v>0</v>
      </c>
      <c r="AC160">
        <f>(-J160*44100)</f>
        <v>0</v>
      </c>
      <c r="AD160">
        <f>2*29.3*R160*0.92*(EA160-W160)</f>
        <v>0</v>
      </c>
      <c r="AE160">
        <f>2*0.95*5.67E-8*(((EA160+$B$7)+273)^4-(W160+273)^4)</f>
        <v>0</v>
      </c>
      <c r="AF160">
        <f>U160+AE160+AC160+AD160</f>
        <v>0</v>
      </c>
      <c r="AG160">
        <f>DX160*AU160*(DS160-DR160*(1000-AU160*DU160)/(1000-AU160*DT160))/(100*DL160)</f>
        <v>0</v>
      </c>
      <c r="AH160">
        <f>1000*DX160*AU160*(DT160-DU160)/(100*DL160*(1000-AU160*DT160))</f>
        <v>0</v>
      </c>
      <c r="AI160">
        <f>(AJ160 - AK160 - DY160*1E3/(8.314*(EA160+273.15)) * AM160/DX160 * AL160) * DX160/(100*DL160) * (1000 - DU160)/1000</f>
        <v>0</v>
      </c>
      <c r="AJ160">
        <v>789.7678682083656</v>
      </c>
      <c r="AK160">
        <v>750.3141212121208</v>
      </c>
      <c r="AL160">
        <v>3.398758465126527</v>
      </c>
      <c r="AM160">
        <v>65.4967932541347</v>
      </c>
      <c r="AN160">
        <f>(AP160 - AO160 + DY160*1E3/(8.314*(EA160+273.15)) * AR160/DX160 * AQ160) * DX160/(100*DL160) * 1000/(1000 - AP160)</f>
        <v>0</v>
      </c>
      <c r="AO160">
        <v>19.1598208898456</v>
      </c>
      <c r="AP160">
        <v>22.67085757575757</v>
      </c>
      <c r="AQ160">
        <v>8.421001014526265E-05</v>
      </c>
      <c r="AR160">
        <v>120.790661753282</v>
      </c>
      <c r="AS160">
        <v>3</v>
      </c>
      <c r="AT160">
        <v>1</v>
      </c>
      <c r="AU160">
        <f>IF(AS160*$H$13&gt;=AW160,1.0,(AW160/(AW160-AS160*$H$13)))</f>
        <v>0</v>
      </c>
      <c r="AV160">
        <f>(AU160-1)*100</f>
        <v>0</v>
      </c>
      <c r="AW160">
        <f>MAX(0,($B$13+$C$13*EF160)/(1+$D$13*EF160)*DY160/(EA160+273)*$E$13)</f>
        <v>0</v>
      </c>
      <c r="AX160" t="s">
        <v>437</v>
      </c>
      <c r="AY160" t="s">
        <v>437</v>
      </c>
      <c r="AZ160">
        <v>0</v>
      </c>
      <c r="BA160">
        <v>0</v>
      </c>
      <c r="BB160">
        <f>1-AZ160/BA160</f>
        <v>0</v>
      </c>
      <c r="BC160">
        <v>0</v>
      </c>
      <c r="BD160" t="s">
        <v>437</v>
      </c>
      <c r="BE160" t="s">
        <v>437</v>
      </c>
      <c r="BF160">
        <v>0</v>
      </c>
      <c r="BG160">
        <v>0</v>
      </c>
      <c r="BH160">
        <f>1-BF160/BG160</f>
        <v>0</v>
      </c>
      <c r="BI160">
        <v>0.5</v>
      </c>
      <c r="BJ160">
        <f>DI160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437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DH160">
        <f>$B$11*EG160+$C$11*EH160+$F$11*ES160*(1-EV160)</f>
        <v>0</v>
      </c>
      <c r="DI160">
        <f>DH160*DJ160</f>
        <v>0</v>
      </c>
      <c r="DJ160">
        <f>($B$11*$D$9+$C$11*$D$9+$F$11*((FF160+EX160)/MAX(FF160+EX160+FG160, 0.1)*$I$9+FG160/MAX(FF160+EX160+FG160, 0.1)*$J$9))/($B$11+$C$11+$F$11)</f>
        <v>0</v>
      </c>
      <c r="DK160">
        <f>($B$11*$K$9+$C$11*$K$9+$F$11*((FF160+EX160)/MAX(FF160+EX160+FG160, 0.1)*$P$9+FG160/MAX(FF160+EX160+FG160, 0.1)*$Q$9))/($B$11+$C$11+$F$11)</f>
        <v>0</v>
      </c>
      <c r="DL160">
        <v>4.38</v>
      </c>
      <c r="DM160">
        <v>0.5</v>
      </c>
      <c r="DN160" t="s">
        <v>438</v>
      </c>
      <c r="DO160">
        <v>2</v>
      </c>
      <c r="DP160" t="b">
        <v>1</v>
      </c>
      <c r="DQ160">
        <v>1759249773.814285</v>
      </c>
      <c r="DR160">
        <v>709.1218214285715</v>
      </c>
      <c r="DS160">
        <v>758.7816785714286</v>
      </c>
      <c r="DT160">
        <v>22.66656428571428</v>
      </c>
      <c r="DU160">
        <v>19.05786785714286</v>
      </c>
      <c r="DV160">
        <v>708.4958928571431</v>
      </c>
      <c r="DW160">
        <v>22.45205357142857</v>
      </c>
      <c r="DX160">
        <v>500.0330714285714</v>
      </c>
      <c r="DY160">
        <v>90.91518571428573</v>
      </c>
      <c r="DZ160">
        <v>0.05157099642857142</v>
      </c>
      <c r="EA160">
        <v>29.69853928571429</v>
      </c>
      <c r="EB160">
        <v>30.08473571428572</v>
      </c>
      <c r="EC160">
        <v>999.9000000000002</v>
      </c>
      <c r="ED160">
        <v>0</v>
      </c>
      <c r="EE160">
        <v>0</v>
      </c>
      <c r="EF160">
        <v>10000.5225</v>
      </c>
      <c r="EG160">
        <v>0</v>
      </c>
      <c r="EH160">
        <v>11.6983</v>
      </c>
      <c r="EI160">
        <v>-49.65998571428571</v>
      </c>
      <c r="EJ160">
        <v>725.5678214285716</v>
      </c>
      <c r="EK160">
        <v>773.5247142857145</v>
      </c>
      <c r="EL160">
        <v>3.608681785714285</v>
      </c>
      <c r="EM160">
        <v>758.7816785714286</v>
      </c>
      <c r="EN160">
        <v>19.05786785714286</v>
      </c>
      <c r="EO160">
        <v>2.060733928571429</v>
      </c>
      <c r="EP160">
        <v>1.732648928571428</v>
      </c>
      <c r="EQ160">
        <v>17.91886785714285</v>
      </c>
      <c r="ER160">
        <v>15.19193928571429</v>
      </c>
      <c r="ES160">
        <v>1999.999642857143</v>
      </c>
      <c r="ET160">
        <v>0.9799944285714288</v>
      </c>
      <c r="EU160">
        <v>0.02000567142857143</v>
      </c>
      <c r="EV160">
        <v>0</v>
      </c>
      <c r="EW160">
        <v>915.3496428571428</v>
      </c>
      <c r="EX160">
        <v>5.000560000000001</v>
      </c>
      <c r="EY160">
        <v>18555.39285714286</v>
      </c>
      <c r="EZ160">
        <v>17294.84285714286</v>
      </c>
      <c r="FA160">
        <v>41.366</v>
      </c>
      <c r="FB160">
        <v>41.5</v>
      </c>
      <c r="FC160">
        <v>41.05757142857141</v>
      </c>
      <c r="FD160">
        <v>40.68699999999999</v>
      </c>
      <c r="FE160">
        <v>42.0845</v>
      </c>
      <c r="FF160">
        <v>1955.089642857143</v>
      </c>
      <c r="FG160">
        <v>39.91</v>
      </c>
      <c r="FH160">
        <v>0</v>
      </c>
      <c r="FI160">
        <v>1759249795.6</v>
      </c>
      <c r="FJ160">
        <v>0</v>
      </c>
      <c r="FK160">
        <v>915.4992307692306</v>
      </c>
      <c r="FL160">
        <v>28.88923075471385</v>
      </c>
      <c r="FM160">
        <v>570.9504273285353</v>
      </c>
      <c r="FN160">
        <v>18558.23461538462</v>
      </c>
      <c r="FO160">
        <v>15</v>
      </c>
      <c r="FP160">
        <v>0</v>
      </c>
      <c r="FQ160" t="s">
        <v>439</v>
      </c>
      <c r="FR160">
        <v>1747148579.5</v>
      </c>
      <c r="FS160">
        <v>1747148584.5</v>
      </c>
      <c r="FT160">
        <v>0</v>
      </c>
      <c r="FU160">
        <v>0.162</v>
      </c>
      <c r="FV160">
        <v>-0.001</v>
      </c>
      <c r="FW160">
        <v>0.139</v>
      </c>
      <c r="FX160">
        <v>0.058</v>
      </c>
      <c r="FY160">
        <v>420</v>
      </c>
      <c r="FZ160">
        <v>16</v>
      </c>
      <c r="GA160">
        <v>0.19</v>
      </c>
      <c r="GB160">
        <v>0.02</v>
      </c>
      <c r="GC160">
        <v>-49.54202682926829</v>
      </c>
      <c r="GD160">
        <v>-2.244608362369318</v>
      </c>
      <c r="GE160">
        <v>0.2443156734730307</v>
      </c>
      <c r="GF160">
        <v>0</v>
      </c>
      <c r="GG160">
        <v>913.6707352941177</v>
      </c>
      <c r="GH160">
        <v>30.30415581167628</v>
      </c>
      <c r="GI160">
        <v>2.986262471313919</v>
      </c>
      <c r="GJ160">
        <v>0</v>
      </c>
      <c r="GK160">
        <v>3.676721463414634</v>
      </c>
      <c r="GL160">
        <v>-1.235736376306614</v>
      </c>
      <c r="GM160">
        <v>0.1223459144325883</v>
      </c>
      <c r="GN160">
        <v>0</v>
      </c>
      <c r="GO160">
        <v>0</v>
      </c>
      <c r="GP160">
        <v>3</v>
      </c>
      <c r="GQ160" t="s">
        <v>490</v>
      </c>
      <c r="GR160">
        <v>3.12818</v>
      </c>
      <c r="GS160">
        <v>2.72932</v>
      </c>
      <c r="GT160">
        <v>0.128424</v>
      </c>
      <c r="GU160">
        <v>0.135064</v>
      </c>
      <c r="GV160">
        <v>0.103381</v>
      </c>
      <c r="GW160">
        <v>0.0925135</v>
      </c>
      <c r="GX160">
        <v>26152.6</v>
      </c>
      <c r="GY160">
        <v>25184.5</v>
      </c>
      <c r="GZ160">
        <v>30546.5</v>
      </c>
      <c r="HA160">
        <v>29370.6</v>
      </c>
      <c r="HB160">
        <v>37795.3</v>
      </c>
      <c r="HC160">
        <v>35067</v>
      </c>
      <c r="HD160">
        <v>46723.4</v>
      </c>
      <c r="HE160">
        <v>43636</v>
      </c>
      <c r="HF160">
        <v>1.82873</v>
      </c>
      <c r="HG160">
        <v>1.83963</v>
      </c>
      <c r="HH160">
        <v>0.130549</v>
      </c>
      <c r="HI160">
        <v>0</v>
      </c>
      <c r="HJ160">
        <v>27.9681</v>
      </c>
      <c r="HK160">
        <v>999.9</v>
      </c>
      <c r="HL160">
        <v>49.8</v>
      </c>
      <c r="HM160">
        <v>31</v>
      </c>
      <c r="HN160">
        <v>24.7125</v>
      </c>
      <c r="HO160">
        <v>63.043</v>
      </c>
      <c r="HP160">
        <v>17.492</v>
      </c>
      <c r="HQ160">
        <v>1</v>
      </c>
      <c r="HR160">
        <v>0.121082</v>
      </c>
      <c r="HS160">
        <v>0.412021</v>
      </c>
      <c r="HT160">
        <v>20.2008</v>
      </c>
      <c r="HU160">
        <v>5.22672</v>
      </c>
      <c r="HV160">
        <v>11.974</v>
      </c>
      <c r="HW160">
        <v>4.9699</v>
      </c>
      <c r="HX160">
        <v>3.28968</v>
      </c>
      <c r="HY160">
        <v>9999</v>
      </c>
      <c r="HZ160">
        <v>9999</v>
      </c>
      <c r="IA160">
        <v>9999</v>
      </c>
      <c r="IB160">
        <v>18.3</v>
      </c>
      <c r="IC160">
        <v>4.9729</v>
      </c>
      <c r="ID160">
        <v>1.87714</v>
      </c>
      <c r="IE160">
        <v>1.87527</v>
      </c>
      <c r="IF160">
        <v>1.87806</v>
      </c>
      <c r="IG160">
        <v>1.87481</v>
      </c>
      <c r="IH160">
        <v>1.87837</v>
      </c>
      <c r="II160">
        <v>1.87547</v>
      </c>
      <c r="IJ160">
        <v>1.87665</v>
      </c>
      <c r="IK160">
        <v>0</v>
      </c>
      <c r="IL160">
        <v>0</v>
      </c>
      <c r="IM160">
        <v>0</v>
      </c>
      <c r="IN160">
        <v>0</v>
      </c>
      <c r="IO160" t="s">
        <v>441</v>
      </c>
      <c r="IP160" t="s">
        <v>442</v>
      </c>
      <c r="IQ160" t="s">
        <v>443</v>
      </c>
      <c r="IR160" t="s">
        <v>443</v>
      </c>
      <c r="IS160" t="s">
        <v>443</v>
      </c>
      <c r="IT160" t="s">
        <v>443</v>
      </c>
      <c r="IU160">
        <v>0</v>
      </c>
      <c r="IV160">
        <v>100</v>
      </c>
      <c r="IW160">
        <v>100</v>
      </c>
      <c r="IX160">
        <v>0.649</v>
      </c>
      <c r="IY160">
        <v>0.2146</v>
      </c>
      <c r="IZ160">
        <v>-0.1222274518627452</v>
      </c>
      <c r="JA160">
        <v>0.001328938755811441</v>
      </c>
      <c r="JB160">
        <v>-5.633165956792918E-07</v>
      </c>
      <c r="JC160">
        <v>2.510553891376428E-10</v>
      </c>
      <c r="JD160">
        <v>-0.04678033270444259</v>
      </c>
      <c r="JE160">
        <v>-0.0009625096320519332</v>
      </c>
      <c r="JF160">
        <v>0.0006953178313022573</v>
      </c>
      <c r="JG160">
        <v>-5.973937232829655E-06</v>
      </c>
      <c r="JH160">
        <v>1</v>
      </c>
      <c r="JI160">
        <v>2112</v>
      </c>
      <c r="JJ160">
        <v>1</v>
      </c>
      <c r="JK160">
        <v>26</v>
      </c>
      <c r="JL160">
        <v>201686.7</v>
      </c>
      <c r="JM160">
        <v>201686.6</v>
      </c>
      <c r="JN160">
        <v>1.83228</v>
      </c>
      <c r="JO160">
        <v>2.54272</v>
      </c>
      <c r="JP160">
        <v>1.39893</v>
      </c>
      <c r="JQ160">
        <v>2.323</v>
      </c>
      <c r="JR160">
        <v>1.44897</v>
      </c>
      <c r="JS160">
        <v>2.55127</v>
      </c>
      <c r="JT160">
        <v>36.4814</v>
      </c>
      <c r="JU160">
        <v>23.9912</v>
      </c>
      <c r="JV160">
        <v>18</v>
      </c>
      <c r="JW160">
        <v>478.596</v>
      </c>
      <c r="JX160">
        <v>455.079</v>
      </c>
      <c r="JY160">
        <v>27.5483</v>
      </c>
      <c r="JZ160">
        <v>28.7429</v>
      </c>
      <c r="KA160">
        <v>30.0003</v>
      </c>
      <c r="KB160">
        <v>28.4104</v>
      </c>
      <c r="KC160">
        <v>28.4748</v>
      </c>
      <c r="KD160">
        <v>36.808</v>
      </c>
      <c r="KE160">
        <v>27.6142</v>
      </c>
      <c r="KF160">
        <v>20.5362</v>
      </c>
      <c r="KG160">
        <v>27.5179</v>
      </c>
      <c r="KH160">
        <v>807.5549999999999</v>
      </c>
      <c r="KI160">
        <v>19.3631</v>
      </c>
      <c r="KJ160">
        <v>100.978</v>
      </c>
      <c r="KK160">
        <v>100.377</v>
      </c>
    </row>
    <row r="161" spans="1:297">
      <c r="A161">
        <v>145</v>
      </c>
      <c r="B161">
        <v>1759249786.6</v>
      </c>
      <c r="C161">
        <v>2971</v>
      </c>
      <c r="D161" t="s">
        <v>734</v>
      </c>
      <c r="E161" t="s">
        <v>735</v>
      </c>
      <c r="F161">
        <v>5</v>
      </c>
      <c r="G161" t="s">
        <v>639</v>
      </c>
      <c r="H161" t="s">
        <v>436</v>
      </c>
      <c r="I161">
        <v>1759249779.1</v>
      </c>
      <c r="J161">
        <f>(K161)/1000</f>
        <v>0</v>
      </c>
      <c r="K161">
        <f>IF(DP161, AN161, AH161)</f>
        <v>0</v>
      </c>
      <c r="L161">
        <f>IF(DP161, AI161, AG161)</f>
        <v>0</v>
      </c>
      <c r="M161">
        <f>DR161 - IF(AU161&gt;1, L161*DL161*100.0/(AW161), 0)</f>
        <v>0</v>
      </c>
      <c r="N161">
        <f>((T161-J161/2)*M161-L161)/(T161+J161/2)</f>
        <v>0</v>
      </c>
      <c r="O161">
        <f>N161*(DY161+DZ161)/1000.0</f>
        <v>0</v>
      </c>
      <c r="P161">
        <f>(DR161 - IF(AU161&gt;1, L161*DL161*100.0/(AW161), 0))*(DY161+DZ161)/1000.0</f>
        <v>0</v>
      </c>
      <c r="Q161">
        <f>2.0/((1/S161-1/R161)+SIGN(S161)*SQRT((1/S161-1/R161)*(1/S161-1/R161) + 4*DM161/((DM161+1)*(DM161+1))*(2*1/S161*1/R161-1/R161*1/R161)))</f>
        <v>0</v>
      </c>
      <c r="R161">
        <f>IF(LEFT(DN161,1)&lt;&gt;"0",IF(LEFT(DN161,1)="1",3.0,DO161),$D$5+$E$5*(EF161*DY161/($K$5*1000))+$F$5*(EF161*DY161/($K$5*1000))*MAX(MIN(DL161,$J$5),$I$5)*MAX(MIN(DL161,$J$5),$I$5)+$G$5*MAX(MIN(DL161,$J$5),$I$5)*(EF161*DY161/($K$5*1000))+$H$5*(EF161*DY161/($K$5*1000))*(EF161*DY161/($K$5*1000)))</f>
        <v>0</v>
      </c>
      <c r="S161">
        <f>J161*(1000-(1000*0.61365*exp(17.502*W161/(240.97+W161))/(DY161+DZ161)+DT161)/2)/(1000*0.61365*exp(17.502*W161/(240.97+W161))/(DY161+DZ161)-DT161)</f>
        <v>0</v>
      </c>
      <c r="T161">
        <f>1/((DM161+1)/(Q161/1.6)+1/(R161/1.37)) + DM161/((DM161+1)/(Q161/1.6) + DM161/(R161/1.37))</f>
        <v>0</v>
      </c>
      <c r="U161">
        <f>(DH161*DK161)</f>
        <v>0</v>
      </c>
      <c r="V161">
        <f>(EA161+(U161+2*0.95*5.67E-8*(((EA161+$B$7)+273)^4-(EA161+273)^4)-44100*J161)/(1.84*29.3*R161+8*0.95*5.67E-8*(EA161+273)^3))</f>
        <v>0</v>
      </c>
      <c r="W161">
        <f>($C$7*EB161+$D$7*EC161+$E$7*V161)</f>
        <v>0</v>
      </c>
      <c r="X161">
        <f>0.61365*exp(17.502*W161/(240.97+W161))</f>
        <v>0</v>
      </c>
      <c r="Y161">
        <f>(Z161/AA161*100)</f>
        <v>0</v>
      </c>
      <c r="Z161">
        <f>DT161*(DY161+DZ161)/1000</f>
        <v>0</v>
      </c>
      <c r="AA161">
        <f>0.61365*exp(17.502*EA161/(240.97+EA161))</f>
        <v>0</v>
      </c>
      <c r="AB161">
        <f>(X161-DT161*(DY161+DZ161)/1000)</f>
        <v>0</v>
      </c>
      <c r="AC161">
        <f>(-J161*44100)</f>
        <v>0</v>
      </c>
      <c r="AD161">
        <f>2*29.3*R161*0.92*(EA161-W161)</f>
        <v>0</v>
      </c>
      <c r="AE161">
        <f>2*0.95*5.67E-8*(((EA161+$B$7)+273)^4-(W161+273)^4)</f>
        <v>0</v>
      </c>
      <c r="AF161">
        <f>U161+AE161+AC161+AD161</f>
        <v>0</v>
      </c>
      <c r="AG161">
        <f>DX161*AU161*(DS161-DR161*(1000-AU161*DU161)/(1000-AU161*DT161))/(100*DL161)</f>
        <v>0</v>
      </c>
      <c r="AH161">
        <f>1000*DX161*AU161*(DT161-DU161)/(100*DL161*(1000-AU161*DT161))</f>
        <v>0</v>
      </c>
      <c r="AI161">
        <f>(AJ161 - AK161 - DY161*1E3/(8.314*(EA161+273.15)) * AM161/DX161 * AL161) * DX161/(100*DL161) * (1000 - DU161)/1000</f>
        <v>0</v>
      </c>
      <c r="AJ161">
        <v>806.9400821516006</v>
      </c>
      <c r="AK161">
        <v>767.2280242424243</v>
      </c>
      <c r="AL161">
        <v>3.373736231665507</v>
      </c>
      <c r="AM161">
        <v>65.4967932541347</v>
      </c>
      <c r="AN161">
        <f>(AP161 - AO161 + DY161*1E3/(8.314*(EA161+273.15)) * AR161/DX161 * AQ161) * DX161/(100*DL161) * 1000/(1000 - AP161)</f>
        <v>0</v>
      </c>
      <c r="AO161">
        <v>19.25974434287621</v>
      </c>
      <c r="AP161">
        <v>22.67250909090909</v>
      </c>
      <c r="AQ161">
        <v>2.009591177728395E-05</v>
      </c>
      <c r="AR161">
        <v>120.790661753282</v>
      </c>
      <c r="AS161">
        <v>3</v>
      </c>
      <c r="AT161">
        <v>1</v>
      </c>
      <c r="AU161">
        <f>IF(AS161*$H$13&gt;=AW161,1.0,(AW161/(AW161-AS161*$H$13)))</f>
        <v>0</v>
      </c>
      <c r="AV161">
        <f>(AU161-1)*100</f>
        <v>0</v>
      </c>
      <c r="AW161">
        <f>MAX(0,($B$13+$C$13*EF161)/(1+$D$13*EF161)*DY161/(EA161+273)*$E$13)</f>
        <v>0</v>
      </c>
      <c r="AX161" t="s">
        <v>437</v>
      </c>
      <c r="AY161" t="s">
        <v>437</v>
      </c>
      <c r="AZ161">
        <v>0</v>
      </c>
      <c r="BA161">
        <v>0</v>
      </c>
      <c r="BB161">
        <f>1-AZ161/BA161</f>
        <v>0</v>
      </c>
      <c r="BC161">
        <v>0</v>
      </c>
      <c r="BD161" t="s">
        <v>437</v>
      </c>
      <c r="BE161" t="s">
        <v>437</v>
      </c>
      <c r="BF161">
        <v>0</v>
      </c>
      <c r="BG161">
        <v>0</v>
      </c>
      <c r="BH161">
        <f>1-BF161/BG161</f>
        <v>0</v>
      </c>
      <c r="BI161">
        <v>0.5</v>
      </c>
      <c r="BJ161">
        <f>DI161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437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DH161">
        <f>$B$11*EG161+$C$11*EH161+$F$11*ES161*(1-EV161)</f>
        <v>0</v>
      </c>
      <c r="DI161">
        <f>DH161*DJ161</f>
        <v>0</v>
      </c>
      <c r="DJ161">
        <f>($B$11*$D$9+$C$11*$D$9+$F$11*((FF161+EX161)/MAX(FF161+EX161+FG161, 0.1)*$I$9+FG161/MAX(FF161+EX161+FG161, 0.1)*$J$9))/($B$11+$C$11+$F$11)</f>
        <v>0</v>
      </c>
      <c r="DK161">
        <f>($B$11*$K$9+$C$11*$K$9+$F$11*((FF161+EX161)/MAX(FF161+EX161+FG161, 0.1)*$P$9+FG161/MAX(FF161+EX161+FG161, 0.1)*$Q$9))/($B$11+$C$11+$F$11)</f>
        <v>0</v>
      </c>
      <c r="DL161">
        <v>4.38</v>
      </c>
      <c r="DM161">
        <v>0.5</v>
      </c>
      <c r="DN161" t="s">
        <v>438</v>
      </c>
      <c r="DO161">
        <v>2</v>
      </c>
      <c r="DP161" t="b">
        <v>1</v>
      </c>
      <c r="DQ161">
        <v>1759249779.1</v>
      </c>
      <c r="DR161">
        <v>726.6548888888889</v>
      </c>
      <c r="DS161">
        <v>776.5347777777779</v>
      </c>
      <c r="DT161">
        <v>22.66845555555556</v>
      </c>
      <c r="DU161">
        <v>19.1567</v>
      </c>
      <c r="DV161">
        <v>726.0130740740741</v>
      </c>
      <c r="DW161">
        <v>22.45390370370371</v>
      </c>
      <c r="DX161">
        <v>500.0404074074074</v>
      </c>
      <c r="DY161">
        <v>90.91502592592595</v>
      </c>
      <c r="DZ161">
        <v>0.0515571</v>
      </c>
      <c r="EA161">
        <v>29.69252962962963</v>
      </c>
      <c r="EB161">
        <v>30.08315925925926</v>
      </c>
      <c r="EC161">
        <v>999.9000000000001</v>
      </c>
      <c r="ED161">
        <v>0</v>
      </c>
      <c r="EE161">
        <v>0</v>
      </c>
      <c r="EF161">
        <v>10000.07259259259</v>
      </c>
      <c r="EG161">
        <v>0</v>
      </c>
      <c r="EH161">
        <v>11.69669259259259</v>
      </c>
      <c r="EI161">
        <v>-49.87993703703704</v>
      </c>
      <c r="EJ161">
        <v>743.5090370370372</v>
      </c>
      <c r="EK161">
        <v>791.7022962962961</v>
      </c>
      <c r="EL161">
        <v>3.511744814814815</v>
      </c>
      <c r="EM161">
        <v>776.5347777777779</v>
      </c>
      <c r="EN161">
        <v>19.1567</v>
      </c>
      <c r="EO161">
        <v>2.060901851851852</v>
      </c>
      <c r="EP161">
        <v>1.741631111111112</v>
      </c>
      <c r="EQ161">
        <v>17.92016296296296</v>
      </c>
      <c r="ER161">
        <v>15.27242962962963</v>
      </c>
      <c r="ES161">
        <v>1999.998148148148</v>
      </c>
      <c r="ET161">
        <v>0.9799944444444447</v>
      </c>
      <c r="EU161">
        <v>0.02000565555555556</v>
      </c>
      <c r="EV161">
        <v>0</v>
      </c>
      <c r="EW161">
        <v>917.829222222222</v>
      </c>
      <c r="EX161">
        <v>5.000560000000001</v>
      </c>
      <c r="EY161">
        <v>18604.88888888889</v>
      </c>
      <c r="EZ161">
        <v>17294.83333333333</v>
      </c>
      <c r="FA161">
        <v>41.36566666666667</v>
      </c>
      <c r="FB161">
        <v>41.5</v>
      </c>
      <c r="FC161">
        <v>41.0574074074074</v>
      </c>
      <c r="FD161">
        <v>40.68699999999999</v>
      </c>
      <c r="FE161">
        <v>42.09233333333332</v>
      </c>
      <c r="FF161">
        <v>1955.088148148148</v>
      </c>
      <c r="FG161">
        <v>39.91</v>
      </c>
      <c r="FH161">
        <v>0</v>
      </c>
      <c r="FI161">
        <v>1759249800.4</v>
      </c>
      <c r="FJ161">
        <v>0</v>
      </c>
      <c r="FK161">
        <v>917.7005384615384</v>
      </c>
      <c r="FL161">
        <v>26.34167519692728</v>
      </c>
      <c r="FM161">
        <v>544.7658118900731</v>
      </c>
      <c r="FN161">
        <v>18602.86923076923</v>
      </c>
      <c r="FO161">
        <v>15</v>
      </c>
      <c r="FP161">
        <v>0</v>
      </c>
      <c r="FQ161" t="s">
        <v>439</v>
      </c>
      <c r="FR161">
        <v>1747148579.5</v>
      </c>
      <c r="FS161">
        <v>1747148584.5</v>
      </c>
      <c r="FT161">
        <v>0</v>
      </c>
      <c r="FU161">
        <v>0.162</v>
      </c>
      <c r="FV161">
        <v>-0.001</v>
      </c>
      <c r="FW161">
        <v>0.139</v>
      </c>
      <c r="FX161">
        <v>0.058</v>
      </c>
      <c r="FY161">
        <v>420</v>
      </c>
      <c r="FZ161">
        <v>16</v>
      </c>
      <c r="GA161">
        <v>0.19</v>
      </c>
      <c r="GB161">
        <v>0.02</v>
      </c>
      <c r="GC161">
        <v>-49.7726225</v>
      </c>
      <c r="GD161">
        <v>-2.747006003752297</v>
      </c>
      <c r="GE161">
        <v>0.2759548074300386</v>
      </c>
      <c r="GF161">
        <v>0</v>
      </c>
      <c r="GG161">
        <v>916.2650294117645</v>
      </c>
      <c r="GH161">
        <v>27.92936592171815</v>
      </c>
      <c r="GI161">
        <v>2.756628807345645</v>
      </c>
      <c r="GJ161">
        <v>0</v>
      </c>
      <c r="GK161">
        <v>3.56230675</v>
      </c>
      <c r="GL161">
        <v>-1.092222101313325</v>
      </c>
      <c r="GM161">
        <v>0.1053186215108111</v>
      </c>
      <c r="GN161">
        <v>0</v>
      </c>
      <c r="GO161">
        <v>0</v>
      </c>
      <c r="GP161">
        <v>3</v>
      </c>
      <c r="GQ161" t="s">
        <v>490</v>
      </c>
      <c r="GR161">
        <v>3.12796</v>
      </c>
      <c r="GS161">
        <v>2.72947</v>
      </c>
      <c r="GT161">
        <v>0.130362</v>
      </c>
      <c r="GU161">
        <v>0.136954</v>
      </c>
      <c r="GV161">
        <v>0.103388</v>
      </c>
      <c r="GW161">
        <v>0.0928793</v>
      </c>
      <c r="GX161">
        <v>26093.7</v>
      </c>
      <c r="GY161">
        <v>25129.3</v>
      </c>
      <c r="GZ161">
        <v>30545.6</v>
      </c>
      <c r="HA161">
        <v>29370.4</v>
      </c>
      <c r="HB161">
        <v>37794.6</v>
      </c>
      <c r="HC161">
        <v>35052.7</v>
      </c>
      <c r="HD161">
        <v>46722.6</v>
      </c>
      <c r="HE161">
        <v>43635.7</v>
      </c>
      <c r="HF161">
        <v>1.82812</v>
      </c>
      <c r="HG161">
        <v>1.84032</v>
      </c>
      <c r="HH161">
        <v>0.129603</v>
      </c>
      <c r="HI161">
        <v>0</v>
      </c>
      <c r="HJ161">
        <v>27.9691</v>
      </c>
      <c r="HK161">
        <v>999.9</v>
      </c>
      <c r="HL161">
        <v>49.8</v>
      </c>
      <c r="HM161">
        <v>31</v>
      </c>
      <c r="HN161">
        <v>24.7129</v>
      </c>
      <c r="HO161">
        <v>62.993</v>
      </c>
      <c r="HP161">
        <v>17.4519</v>
      </c>
      <c r="HQ161">
        <v>1</v>
      </c>
      <c r="HR161">
        <v>0.12125</v>
      </c>
      <c r="HS161">
        <v>0.506792</v>
      </c>
      <c r="HT161">
        <v>20.2007</v>
      </c>
      <c r="HU161">
        <v>5.22837</v>
      </c>
      <c r="HV161">
        <v>11.974</v>
      </c>
      <c r="HW161">
        <v>4.97025</v>
      </c>
      <c r="HX161">
        <v>3.2896</v>
      </c>
      <c r="HY161">
        <v>9999</v>
      </c>
      <c r="HZ161">
        <v>9999</v>
      </c>
      <c r="IA161">
        <v>9999</v>
      </c>
      <c r="IB161">
        <v>18.3</v>
      </c>
      <c r="IC161">
        <v>4.97291</v>
      </c>
      <c r="ID161">
        <v>1.87714</v>
      </c>
      <c r="IE161">
        <v>1.87528</v>
      </c>
      <c r="IF161">
        <v>1.87805</v>
      </c>
      <c r="IG161">
        <v>1.8748</v>
      </c>
      <c r="IH161">
        <v>1.87836</v>
      </c>
      <c r="II161">
        <v>1.87546</v>
      </c>
      <c r="IJ161">
        <v>1.87667</v>
      </c>
      <c r="IK161">
        <v>0</v>
      </c>
      <c r="IL161">
        <v>0</v>
      </c>
      <c r="IM161">
        <v>0</v>
      </c>
      <c r="IN161">
        <v>0</v>
      </c>
      <c r="IO161" t="s">
        <v>441</v>
      </c>
      <c r="IP161" t="s">
        <v>442</v>
      </c>
      <c r="IQ161" t="s">
        <v>443</v>
      </c>
      <c r="IR161" t="s">
        <v>443</v>
      </c>
      <c r="IS161" t="s">
        <v>443</v>
      </c>
      <c r="IT161" t="s">
        <v>443</v>
      </c>
      <c r="IU161">
        <v>0</v>
      </c>
      <c r="IV161">
        <v>100</v>
      </c>
      <c r="IW161">
        <v>100</v>
      </c>
      <c r="IX161">
        <v>0.664</v>
      </c>
      <c r="IY161">
        <v>0.2146</v>
      </c>
      <c r="IZ161">
        <v>-0.1222274518627452</v>
      </c>
      <c r="JA161">
        <v>0.001328938755811441</v>
      </c>
      <c r="JB161">
        <v>-5.633165956792918E-07</v>
      </c>
      <c r="JC161">
        <v>2.510553891376428E-10</v>
      </c>
      <c r="JD161">
        <v>-0.04678033270444259</v>
      </c>
      <c r="JE161">
        <v>-0.0009625096320519332</v>
      </c>
      <c r="JF161">
        <v>0.0006953178313022573</v>
      </c>
      <c r="JG161">
        <v>-5.973937232829655E-06</v>
      </c>
      <c r="JH161">
        <v>1</v>
      </c>
      <c r="JI161">
        <v>2112</v>
      </c>
      <c r="JJ161">
        <v>1</v>
      </c>
      <c r="JK161">
        <v>26</v>
      </c>
      <c r="JL161">
        <v>201686.8</v>
      </c>
      <c r="JM161">
        <v>201686.7</v>
      </c>
      <c r="JN161">
        <v>1.86768</v>
      </c>
      <c r="JO161">
        <v>2.54761</v>
      </c>
      <c r="JP161">
        <v>1.39893</v>
      </c>
      <c r="JQ161">
        <v>2.32422</v>
      </c>
      <c r="JR161">
        <v>1.44897</v>
      </c>
      <c r="JS161">
        <v>2.52686</v>
      </c>
      <c r="JT161">
        <v>36.4814</v>
      </c>
      <c r="JU161">
        <v>23.9912</v>
      </c>
      <c r="JV161">
        <v>18</v>
      </c>
      <c r="JW161">
        <v>478.285</v>
      </c>
      <c r="JX161">
        <v>455.542</v>
      </c>
      <c r="JY161">
        <v>27.4669</v>
      </c>
      <c r="JZ161">
        <v>28.7453</v>
      </c>
      <c r="KA161">
        <v>30.0003</v>
      </c>
      <c r="KB161">
        <v>28.4128</v>
      </c>
      <c r="KC161">
        <v>28.4769</v>
      </c>
      <c r="KD161">
        <v>37.401</v>
      </c>
      <c r="KE161">
        <v>27.3222</v>
      </c>
      <c r="KF161">
        <v>20.5362</v>
      </c>
      <c r="KG161">
        <v>27.4224</v>
      </c>
      <c r="KH161">
        <v>820.913</v>
      </c>
      <c r="KI161">
        <v>19.4541</v>
      </c>
      <c r="KJ161">
        <v>100.975</v>
      </c>
      <c r="KK161">
        <v>100.376</v>
      </c>
    </row>
    <row r="162" spans="1:297">
      <c r="A162">
        <v>146</v>
      </c>
      <c r="B162">
        <v>1759249791.6</v>
      </c>
      <c r="C162">
        <v>2976</v>
      </c>
      <c r="D162" t="s">
        <v>736</v>
      </c>
      <c r="E162" t="s">
        <v>737</v>
      </c>
      <c r="F162">
        <v>5</v>
      </c>
      <c r="G162" t="s">
        <v>639</v>
      </c>
      <c r="H162" t="s">
        <v>436</v>
      </c>
      <c r="I162">
        <v>1759249783.814285</v>
      </c>
      <c r="J162">
        <f>(K162)/1000</f>
        <v>0</v>
      </c>
      <c r="K162">
        <f>IF(DP162, AN162, AH162)</f>
        <v>0</v>
      </c>
      <c r="L162">
        <f>IF(DP162, AI162, AG162)</f>
        <v>0</v>
      </c>
      <c r="M162">
        <f>DR162 - IF(AU162&gt;1, L162*DL162*100.0/(AW162), 0)</f>
        <v>0</v>
      </c>
      <c r="N162">
        <f>((T162-J162/2)*M162-L162)/(T162+J162/2)</f>
        <v>0</v>
      </c>
      <c r="O162">
        <f>N162*(DY162+DZ162)/1000.0</f>
        <v>0</v>
      </c>
      <c r="P162">
        <f>(DR162 - IF(AU162&gt;1, L162*DL162*100.0/(AW162), 0))*(DY162+DZ162)/1000.0</f>
        <v>0</v>
      </c>
      <c r="Q162">
        <f>2.0/((1/S162-1/R162)+SIGN(S162)*SQRT((1/S162-1/R162)*(1/S162-1/R162) + 4*DM162/((DM162+1)*(DM162+1))*(2*1/S162*1/R162-1/R162*1/R162)))</f>
        <v>0</v>
      </c>
      <c r="R162">
        <f>IF(LEFT(DN162,1)&lt;&gt;"0",IF(LEFT(DN162,1)="1",3.0,DO162),$D$5+$E$5*(EF162*DY162/($K$5*1000))+$F$5*(EF162*DY162/($K$5*1000))*MAX(MIN(DL162,$J$5),$I$5)*MAX(MIN(DL162,$J$5),$I$5)+$G$5*MAX(MIN(DL162,$J$5),$I$5)*(EF162*DY162/($K$5*1000))+$H$5*(EF162*DY162/($K$5*1000))*(EF162*DY162/($K$5*1000)))</f>
        <v>0</v>
      </c>
      <c r="S162">
        <f>J162*(1000-(1000*0.61365*exp(17.502*W162/(240.97+W162))/(DY162+DZ162)+DT162)/2)/(1000*0.61365*exp(17.502*W162/(240.97+W162))/(DY162+DZ162)-DT162)</f>
        <v>0</v>
      </c>
      <c r="T162">
        <f>1/((DM162+1)/(Q162/1.6)+1/(R162/1.37)) + DM162/((DM162+1)/(Q162/1.6) + DM162/(R162/1.37))</f>
        <v>0</v>
      </c>
      <c r="U162">
        <f>(DH162*DK162)</f>
        <v>0</v>
      </c>
      <c r="V162">
        <f>(EA162+(U162+2*0.95*5.67E-8*(((EA162+$B$7)+273)^4-(EA162+273)^4)-44100*J162)/(1.84*29.3*R162+8*0.95*5.67E-8*(EA162+273)^3))</f>
        <v>0</v>
      </c>
      <c r="W162">
        <f>($C$7*EB162+$D$7*EC162+$E$7*V162)</f>
        <v>0</v>
      </c>
      <c r="X162">
        <f>0.61365*exp(17.502*W162/(240.97+W162))</f>
        <v>0</v>
      </c>
      <c r="Y162">
        <f>(Z162/AA162*100)</f>
        <v>0</v>
      </c>
      <c r="Z162">
        <f>DT162*(DY162+DZ162)/1000</f>
        <v>0</v>
      </c>
      <c r="AA162">
        <f>0.61365*exp(17.502*EA162/(240.97+EA162))</f>
        <v>0</v>
      </c>
      <c r="AB162">
        <f>(X162-DT162*(DY162+DZ162)/1000)</f>
        <v>0</v>
      </c>
      <c r="AC162">
        <f>(-J162*44100)</f>
        <v>0</v>
      </c>
      <c r="AD162">
        <f>2*29.3*R162*0.92*(EA162-W162)</f>
        <v>0</v>
      </c>
      <c r="AE162">
        <f>2*0.95*5.67E-8*(((EA162+$B$7)+273)^4-(W162+273)^4)</f>
        <v>0</v>
      </c>
      <c r="AF162">
        <f>U162+AE162+AC162+AD162</f>
        <v>0</v>
      </c>
      <c r="AG162">
        <f>DX162*AU162*(DS162-DR162*(1000-AU162*DU162)/(1000-AU162*DT162))/(100*DL162)</f>
        <v>0</v>
      </c>
      <c r="AH162">
        <f>1000*DX162*AU162*(DT162-DU162)/(100*DL162*(1000-AU162*DT162))</f>
        <v>0</v>
      </c>
      <c r="AI162">
        <f>(AJ162 - AK162 - DY162*1E3/(8.314*(EA162+273.15)) * AM162/DX162 * AL162) * DX162/(100*DL162) * (1000 - DU162)/1000</f>
        <v>0</v>
      </c>
      <c r="AJ162">
        <v>823.9736571743483</v>
      </c>
      <c r="AK162">
        <v>784.2671212121209</v>
      </c>
      <c r="AL162">
        <v>3.412066093491969</v>
      </c>
      <c r="AM162">
        <v>65.4967932541347</v>
      </c>
      <c r="AN162">
        <f>(AP162 - AO162 + DY162*1E3/(8.314*(EA162+273.15)) * AR162/DX162 * AQ162) * DX162/(100*DL162) * 1000/(1000 - AP162)</f>
        <v>0</v>
      </c>
      <c r="AO162">
        <v>19.34615166431653</v>
      </c>
      <c r="AP162">
        <v>22.67829393939394</v>
      </c>
      <c r="AQ162">
        <v>7.544097656444331E-05</v>
      </c>
      <c r="AR162">
        <v>120.790661753282</v>
      </c>
      <c r="AS162">
        <v>3</v>
      </c>
      <c r="AT162">
        <v>1</v>
      </c>
      <c r="AU162">
        <f>IF(AS162*$H$13&gt;=AW162,1.0,(AW162/(AW162-AS162*$H$13)))</f>
        <v>0</v>
      </c>
      <c r="AV162">
        <f>(AU162-1)*100</f>
        <v>0</v>
      </c>
      <c r="AW162">
        <f>MAX(0,($B$13+$C$13*EF162)/(1+$D$13*EF162)*DY162/(EA162+273)*$E$13)</f>
        <v>0</v>
      </c>
      <c r="AX162" t="s">
        <v>437</v>
      </c>
      <c r="AY162" t="s">
        <v>437</v>
      </c>
      <c r="AZ162">
        <v>0</v>
      </c>
      <c r="BA162">
        <v>0</v>
      </c>
      <c r="BB162">
        <f>1-AZ162/BA162</f>
        <v>0</v>
      </c>
      <c r="BC162">
        <v>0</v>
      </c>
      <c r="BD162" t="s">
        <v>437</v>
      </c>
      <c r="BE162" t="s">
        <v>437</v>
      </c>
      <c r="BF162">
        <v>0</v>
      </c>
      <c r="BG162">
        <v>0</v>
      </c>
      <c r="BH162">
        <f>1-BF162/BG162</f>
        <v>0</v>
      </c>
      <c r="BI162">
        <v>0.5</v>
      </c>
      <c r="BJ162">
        <f>DI162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437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DH162">
        <f>$B$11*EG162+$C$11*EH162+$F$11*ES162*(1-EV162)</f>
        <v>0</v>
      </c>
      <c r="DI162">
        <f>DH162*DJ162</f>
        <v>0</v>
      </c>
      <c r="DJ162">
        <f>($B$11*$D$9+$C$11*$D$9+$F$11*((FF162+EX162)/MAX(FF162+EX162+FG162, 0.1)*$I$9+FG162/MAX(FF162+EX162+FG162, 0.1)*$J$9))/($B$11+$C$11+$F$11)</f>
        <v>0</v>
      </c>
      <c r="DK162">
        <f>($B$11*$K$9+$C$11*$K$9+$F$11*((FF162+EX162)/MAX(FF162+EX162+FG162, 0.1)*$P$9+FG162/MAX(FF162+EX162+FG162, 0.1)*$Q$9))/($B$11+$C$11+$F$11)</f>
        <v>0</v>
      </c>
      <c r="DL162">
        <v>4.38</v>
      </c>
      <c r="DM162">
        <v>0.5</v>
      </c>
      <c r="DN162" t="s">
        <v>438</v>
      </c>
      <c r="DO162">
        <v>2</v>
      </c>
      <c r="DP162" t="b">
        <v>1</v>
      </c>
      <c r="DQ162">
        <v>1759249783.814285</v>
      </c>
      <c r="DR162">
        <v>742.2828928571428</v>
      </c>
      <c r="DS162">
        <v>792.3693928571429</v>
      </c>
      <c r="DT162">
        <v>22.67176428571429</v>
      </c>
      <c r="DU162">
        <v>19.24352857142857</v>
      </c>
      <c r="DV162">
        <v>741.6268928571428</v>
      </c>
      <c r="DW162">
        <v>22.45713571428572</v>
      </c>
      <c r="DX162">
        <v>500.0695714285715</v>
      </c>
      <c r="DY162">
        <v>90.91416785714284</v>
      </c>
      <c r="DZ162">
        <v>0.05141455357142857</v>
      </c>
      <c r="EA162">
        <v>29.68143214285714</v>
      </c>
      <c r="EB162">
        <v>30.09194642857143</v>
      </c>
      <c r="EC162">
        <v>999.9000000000002</v>
      </c>
      <c r="ED162">
        <v>0</v>
      </c>
      <c r="EE162">
        <v>0</v>
      </c>
      <c r="EF162">
        <v>10002.72</v>
      </c>
      <c r="EG162">
        <v>0</v>
      </c>
      <c r="EH162">
        <v>11.6948</v>
      </c>
      <c r="EI162">
        <v>-50.0866</v>
      </c>
      <c r="EJ162">
        <v>759.5021071428572</v>
      </c>
      <c r="EK162">
        <v>807.9177857142857</v>
      </c>
      <c r="EL162">
        <v>3.428218928571428</v>
      </c>
      <c r="EM162">
        <v>792.3693928571429</v>
      </c>
      <c r="EN162">
        <v>19.24352857142857</v>
      </c>
      <c r="EO162">
        <v>2.061183214285714</v>
      </c>
      <c r="EP162">
        <v>1.749509642857143</v>
      </c>
      <c r="EQ162">
        <v>17.92233571428572</v>
      </c>
      <c r="ER162">
        <v>15.34270714285714</v>
      </c>
      <c r="ES162">
        <v>1999.990357142857</v>
      </c>
      <c r="ET162">
        <v>0.9799944285714288</v>
      </c>
      <c r="EU162">
        <v>0.02000567142857143</v>
      </c>
      <c r="EV162">
        <v>0</v>
      </c>
      <c r="EW162">
        <v>919.8386785714285</v>
      </c>
      <c r="EX162">
        <v>5.000560000000001</v>
      </c>
      <c r="EY162">
        <v>18646.86071428571</v>
      </c>
      <c r="EZ162">
        <v>17294.76428571429</v>
      </c>
      <c r="FA162">
        <v>41.375</v>
      </c>
      <c r="FB162">
        <v>41.5</v>
      </c>
      <c r="FC162">
        <v>41.05757142857141</v>
      </c>
      <c r="FD162">
        <v>40.68699999999999</v>
      </c>
      <c r="FE162">
        <v>42.08674999999999</v>
      </c>
      <c r="FF162">
        <v>1955.080357142857</v>
      </c>
      <c r="FG162">
        <v>39.91</v>
      </c>
      <c r="FH162">
        <v>0</v>
      </c>
      <c r="FI162">
        <v>1759249805.8</v>
      </c>
      <c r="FJ162">
        <v>0</v>
      </c>
      <c r="FK162">
        <v>920.1724</v>
      </c>
      <c r="FL162">
        <v>25.29707694945225</v>
      </c>
      <c r="FM162">
        <v>521.7153853541896</v>
      </c>
      <c r="FN162">
        <v>18653.488</v>
      </c>
      <c r="FO162">
        <v>15</v>
      </c>
      <c r="FP162">
        <v>0</v>
      </c>
      <c r="FQ162" t="s">
        <v>439</v>
      </c>
      <c r="FR162">
        <v>1747148579.5</v>
      </c>
      <c r="FS162">
        <v>1747148584.5</v>
      </c>
      <c r="FT162">
        <v>0</v>
      </c>
      <c r="FU162">
        <v>0.162</v>
      </c>
      <c r="FV162">
        <v>-0.001</v>
      </c>
      <c r="FW162">
        <v>0.139</v>
      </c>
      <c r="FX162">
        <v>0.058</v>
      </c>
      <c r="FY162">
        <v>420</v>
      </c>
      <c r="FZ162">
        <v>16</v>
      </c>
      <c r="GA162">
        <v>0.19</v>
      </c>
      <c r="GB162">
        <v>0.02</v>
      </c>
      <c r="GC162">
        <v>-49.93078780487804</v>
      </c>
      <c r="GD162">
        <v>-2.475227874564494</v>
      </c>
      <c r="GE162">
        <v>0.2589940456939836</v>
      </c>
      <c r="GF162">
        <v>0</v>
      </c>
      <c r="GG162">
        <v>918.4635588235295</v>
      </c>
      <c r="GH162">
        <v>26.16603514190012</v>
      </c>
      <c r="GI162">
        <v>2.579968469838985</v>
      </c>
      <c r="GJ162">
        <v>0</v>
      </c>
      <c r="GK162">
        <v>3.485681219512196</v>
      </c>
      <c r="GL162">
        <v>-1.066842857142858</v>
      </c>
      <c r="GM162">
        <v>0.105406133740974</v>
      </c>
      <c r="GN162">
        <v>0</v>
      </c>
      <c r="GO162">
        <v>0</v>
      </c>
      <c r="GP162">
        <v>3</v>
      </c>
      <c r="GQ162" t="s">
        <v>490</v>
      </c>
      <c r="GR162">
        <v>3.12839</v>
      </c>
      <c r="GS162">
        <v>2.72858</v>
      </c>
      <c r="GT162">
        <v>0.132282</v>
      </c>
      <c r="GU162">
        <v>0.138858</v>
      </c>
      <c r="GV162">
        <v>0.103405</v>
      </c>
      <c r="GW162">
        <v>0.0932031</v>
      </c>
      <c r="GX162">
        <v>26036.2</v>
      </c>
      <c r="GY162">
        <v>25074</v>
      </c>
      <c r="GZ162">
        <v>30545.8</v>
      </c>
      <c r="HA162">
        <v>29370.5</v>
      </c>
      <c r="HB162">
        <v>37794</v>
      </c>
      <c r="HC162">
        <v>35040.4</v>
      </c>
      <c r="HD162">
        <v>46722.6</v>
      </c>
      <c r="HE162">
        <v>43636</v>
      </c>
      <c r="HF162">
        <v>1.82868</v>
      </c>
      <c r="HG162">
        <v>1.83987</v>
      </c>
      <c r="HH162">
        <v>0.131056</v>
      </c>
      <c r="HI162">
        <v>0</v>
      </c>
      <c r="HJ162">
        <v>27.9691</v>
      </c>
      <c r="HK162">
        <v>999.9</v>
      </c>
      <c r="HL162">
        <v>49.8</v>
      </c>
      <c r="HM162">
        <v>31</v>
      </c>
      <c r="HN162">
        <v>24.7132</v>
      </c>
      <c r="HO162">
        <v>62.703</v>
      </c>
      <c r="HP162">
        <v>17.3277</v>
      </c>
      <c r="HQ162">
        <v>1</v>
      </c>
      <c r="HR162">
        <v>0.121786</v>
      </c>
      <c r="HS162">
        <v>0.563456</v>
      </c>
      <c r="HT162">
        <v>20.2004</v>
      </c>
      <c r="HU162">
        <v>5.22807</v>
      </c>
      <c r="HV162">
        <v>11.974</v>
      </c>
      <c r="HW162">
        <v>4.96975</v>
      </c>
      <c r="HX162">
        <v>3.28963</v>
      </c>
      <c r="HY162">
        <v>9999</v>
      </c>
      <c r="HZ162">
        <v>9999</v>
      </c>
      <c r="IA162">
        <v>9999</v>
      </c>
      <c r="IB162">
        <v>18.3</v>
      </c>
      <c r="IC162">
        <v>4.9729</v>
      </c>
      <c r="ID162">
        <v>1.87714</v>
      </c>
      <c r="IE162">
        <v>1.87525</v>
      </c>
      <c r="IF162">
        <v>1.87805</v>
      </c>
      <c r="IG162">
        <v>1.87477</v>
      </c>
      <c r="IH162">
        <v>1.87836</v>
      </c>
      <c r="II162">
        <v>1.87546</v>
      </c>
      <c r="IJ162">
        <v>1.87663</v>
      </c>
      <c r="IK162">
        <v>0</v>
      </c>
      <c r="IL162">
        <v>0</v>
      </c>
      <c r="IM162">
        <v>0</v>
      </c>
      <c r="IN162">
        <v>0</v>
      </c>
      <c r="IO162" t="s">
        <v>441</v>
      </c>
      <c r="IP162" t="s">
        <v>442</v>
      </c>
      <c r="IQ162" t="s">
        <v>443</v>
      </c>
      <c r="IR162" t="s">
        <v>443</v>
      </c>
      <c r="IS162" t="s">
        <v>443</v>
      </c>
      <c r="IT162" t="s">
        <v>443</v>
      </c>
      <c r="IU162">
        <v>0</v>
      </c>
      <c r="IV162">
        <v>100</v>
      </c>
      <c r="IW162">
        <v>100</v>
      </c>
      <c r="IX162">
        <v>0.679</v>
      </c>
      <c r="IY162">
        <v>0.2148</v>
      </c>
      <c r="IZ162">
        <v>-0.1222274518627452</v>
      </c>
      <c r="JA162">
        <v>0.001328938755811441</v>
      </c>
      <c r="JB162">
        <v>-5.633165956792918E-07</v>
      </c>
      <c r="JC162">
        <v>2.510553891376428E-10</v>
      </c>
      <c r="JD162">
        <v>-0.04678033270444259</v>
      </c>
      <c r="JE162">
        <v>-0.0009625096320519332</v>
      </c>
      <c r="JF162">
        <v>0.0006953178313022573</v>
      </c>
      <c r="JG162">
        <v>-5.973937232829655E-06</v>
      </c>
      <c r="JH162">
        <v>1</v>
      </c>
      <c r="JI162">
        <v>2112</v>
      </c>
      <c r="JJ162">
        <v>1</v>
      </c>
      <c r="JK162">
        <v>26</v>
      </c>
      <c r="JL162">
        <v>201686.9</v>
      </c>
      <c r="JM162">
        <v>201686.8</v>
      </c>
      <c r="JN162">
        <v>1.89453</v>
      </c>
      <c r="JO162">
        <v>2.54639</v>
      </c>
      <c r="JP162">
        <v>1.39893</v>
      </c>
      <c r="JQ162">
        <v>2.32422</v>
      </c>
      <c r="JR162">
        <v>1.44897</v>
      </c>
      <c r="JS162">
        <v>2.44507</v>
      </c>
      <c r="JT162">
        <v>36.4814</v>
      </c>
      <c r="JU162">
        <v>23.9824</v>
      </c>
      <c r="JV162">
        <v>18</v>
      </c>
      <c r="JW162">
        <v>478.599</v>
      </c>
      <c r="JX162">
        <v>455.274</v>
      </c>
      <c r="JY162">
        <v>27.3709</v>
      </c>
      <c r="JZ162">
        <v>28.7478</v>
      </c>
      <c r="KA162">
        <v>30.0005</v>
      </c>
      <c r="KB162">
        <v>28.415</v>
      </c>
      <c r="KC162">
        <v>28.4794</v>
      </c>
      <c r="KD162">
        <v>38.0468</v>
      </c>
      <c r="KE162">
        <v>27.0473</v>
      </c>
      <c r="KF162">
        <v>20.5362</v>
      </c>
      <c r="KG162">
        <v>27.3398</v>
      </c>
      <c r="KH162">
        <v>840.949</v>
      </c>
      <c r="KI162">
        <v>19.5418</v>
      </c>
      <c r="KJ162">
        <v>100.976</v>
      </c>
      <c r="KK162">
        <v>100.377</v>
      </c>
    </row>
    <row r="163" spans="1:297">
      <c r="A163">
        <v>147</v>
      </c>
      <c r="B163">
        <v>1759249796.6</v>
      </c>
      <c r="C163">
        <v>2981</v>
      </c>
      <c r="D163" t="s">
        <v>738</v>
      </c>
      <c r="E163" t="s">
        <v>739</v>
      </c>
      <c r="F163">
        <v>5</v>
      </c>
      <c r="G163" t="s">
        <v>639</v>
      </c>
      <c r="H163" t="s">
        <v>436</v>
      </c>
      <c r="I163">
        <v>1759249789.1</v>
      </c>
      <c r="J163">
        <f>(K163)/1000</f>
        <v>0</v>
      </c>
      <c r="K163">
        <f>IF(DP163, AN163, AH163)</f>
        <v>0</v>
      </c>
      <c r="L163">
        <f>IF(DP163, AI163, AG163)</f>
        <v>0</v>
      </c>
      <c r="M163">
        <f>DR163 - IF(AU163&gt;1, L163*DL163*100.0/(AW163), 0)</f>
        <v>0</v>
      </c>
      <c r="N163">
        <f>((T163-J163/2)*M163-L163)/(T163+J163/2)</f>
        <v>0</v>
      </c>
      <c r="O163">
        <f>N163*(DY163+DZ163)/1000.0</f>
        <v>0</v>
      </c>
      <c r="P163">
        <f>(DR163 - IF(AU163&gt;1, L163*DL163*100.0/(AW163), 0))*(DY163+DZ163)/1000.0</f>
        <v>0</v>
      </c>
      <c r="Q163">
        <f>2.0/((1/S163-1/R163)+SIGN(S163)*SQRT((1/S163-1/R163)*(1/S163-1/R163) + 4*DM163/((DM163+1)*(DM163+1))*(2*1/S163*1/R163-1/R163*1/R163)))</f>
        <v>0</v>
      </c>
      <c r="R163">
        <f>IF(LEFT(DN163,1)&lt;&gt;"0",IF(LEFT(DN163,1)="1",3.0,DO163),$D$5+$E$5*(EF163*DY163/($K$5*1000))+$F$5*(EF163*DY163/($K$5*1000))*MAX(MIN(DL163,$J$5),$I$5)*MAX(MIN(DL163,$J$5),$I$5)+$G$5*MAX(MIN(DL163,$J$5),$I$5)*(EF163*DY163/($K$5*1000))+$H$5*(EF163*DY163/($K$5*1000))*(EF163*DY163/($K$5*1000)))</f>
        <v>0</v>
      </c>
      <c r="S163">
        <f>J163*(1000-(1000*0.61365*exp(17.502*W163/(240.97+W163))/(DY163+DZ163)+DT163)/2)/(1000*0.61365*exp(17.502*W163/(240.97+W163))/(DY163+DZ163)-DT163)</f>
        <v>0</v>
      </c>
      <c r="T163">
        <f>1/((DM163+1)/(Q163/1.6)+1/(R163/1.37)) + DM163/((DM163+1)/(Q163/1.6) + DM163/(R163/1.37))</f>
        <v>0</v>
      </c>
      <c r="U163">
        <f>(DH163*DK163)</f>
        <v>0</v>
      </c>
      <c r="V163">
        <f>(EA163+(U163+2*0.95*5.67E-8*(((EA163+$B$7)+273)^4-(EA163+273)^4)-44100*J163)/(1.84*29.3*R163+8*0.95*5.67E-8*(EA163+273)^3))</f>
        <v>0</v>
      </c>
      <c r="W163">
        <f>($C$7*EB163+$D$7*EC163+$E$7*V163)</f>
        <v>0</v>
      </c>
      <c r="X163">
        <f>0.61365*exp(17.502*W163/(240.97+W163))</f>
        <v>0</v>
      </c>
      <c r="Y163">
        <f>(Z163/AA163*100)</f>
        <v>0</v>
      </c>
      <c r="Z163">
        <f>DT163*(DY163+DZ163)/1000</f>
        <v>0</v>
      </c>
      <c r="AA163">
        <f>0.61365*exp(17.502*EA163/(240.97+EA163))</f>
        <v>0</v>
      </c>
      <c r="AB163">
        <f>(X163-DT163*(DY163+DZ163)/1000)</f>
        <v>0</v>
      </c>
      <c r="AC163">
        <f>(-J163*44100)</f>
        <v>0</v>
      </c>
      <c r="AD163">
        <f>2*29.3*R163*0.92*(EA163-W163)</f>
        <v>0</v>
      </c>
      <c r="AE163">
        <f>2*0.95*5.67E-8*(((EA163+$B$7)+273)^4-(W163+273)^4)</f>
        <v>0</v>
      </c>
      <c r="AF163">
        <f>U163+AE163+AC163+AD163</f>
        <v>0</v>
      </c>
      <c r="AG163">
        <f>DX163*AU163*(DS163-DR163*(1000-AU163*DU163)/(1000-AU163*DT163))/(100*DL163)</f>
        <v>0</v>
      </c>
      <c r="AH163">
        <f>1000*DX163*AU163*(DT163-DU163)/(100*DL163*(1000-AU163*DT163))</f>
        <v>0</v>
      </c>
      <c r="AI163">
        <f>(AJ163 - AK163 - DY163*1E3/(8.314*(EA163+273.15)) * AM163/DX163 * AL163) * DX163/(100*DL163) * (1000 - DU163)/1000</f>
        <v>0</v>
      </c>
      <c r="AJ163">
        <v>841.2151054337046</v>
      </c>
      <c r="AK163">
        <v>801.1734666666665</v>
      </c>
      <c r="AL163">
        <v>3.369877204393923</v>
      </c>
      <c r="AM163">
        <v>65.4967932541347</v>
      </c>
      <c r="AN163">
        <f>(AP163 - AO163 + DY163*1E3/(8.314*(EA163+273.15)) * AR163/DX163 * AQ163) * DX163/(100*DL163) * 1000/(1000 - AP163)</f>
        <v>0</v>
      </c>
      <c r="AO163">
        <v>19.47426290586667</v>
      </c>
      <c r="AP163">
        <v>22.69966848484849</v>
      </c>
      <c r="AQ163">
        <v>0.0002632737871643151</v>
      </c>
      <c r="AR163">
        <v>120.790661753282</v>
      </c>
      <c r="AS163">
        <v>3</v>
      </c>
      <c r="AT163">
        <v>1</v>
      </c>
      <c r="AU163">
        <f>IF(AS163*$H$13&gt;=AW163,1.0,(AW163/(AW163-AS163*$H$13)))</f>
        <v>0</v>
      </c>
      <c r="AV163">
        <f>(AU163-1)*100</f>
        <v>0</v>
      </c>
      <c r="AW163">
        <f>MAX(0,($B$13+$C$13*EF163)/(1+$D$13*EF163)*DY163/(EA163+273)*$E$13)</f>
        <v>0</v>
      </c>
      <c r="AX163" t="s">
        <v>437</v>
      </c>
      <c r="AY163" t="s">
        <v>437</v>
      </c>
      <c r="AZ163">
        <v>0</v>
      </c>
      <c r="BA163">
        <v>0</v>
      </c>
      <c r="BB163">
        <f>1-AZ163/BA163</f>
        <v>0</v>
      </c>
      <c r="BC163">
        <v>0</v>
      </c>
      <c r="BD163" t="s">
        <v>437</v>
      </c>
      <c r="BE163" t="s">
        <v>437</v>
      </c>
      <c r="BF163">
        <v>0</v>
      </c>
      <c r="BG163">
        <v>0</v>
      </c>
      <c r="BH163">
        <f>1-BF163/BG163</f>
        <v>0</v>
      </c>
      <c r="BI163">
        <v>0.5</v>
      </c>
      <c r="BJ163">
        <f>DI163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437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DH163">
        <f>$B$11*EG163+$C$11*EH163+$F$11*ES163*(1-EV163)</f>
        <v>0</v>
      </c>
      <c r="DI163">
        <f>DH163*DJ163</f>
        <v>0</v>
      </c>
      <c r="DJ163">
        <f>($B$11*$D$9+$C$11*$D$9+$F$11*((FF163+EX163)/MAX(FF163+EX163+FG163, 0.1)*$I$9+FG163/MAX(FF163+EX163+FG163, 0.1)*$J$9))/($B$11+$C$11+$F$11)</f>
        <v>0</v>
      </c>
      <c r="DK163">
        <f>($B$11*$K$9+$C$11*$K$9+$F$11*((FF163+EX163)/MAX(FF163+EX163+FG163, 0.1)*$P$9+FG163/MAX(FF163+EX163+FG163, 0.1)*$Q$9))/($B$11+$C$11+$F$11)</f>
        <v>0</v>
      </c>
      <c r="DL163">
        <v>4.38</v>
      </c>
      <c r="DM163">
        <v>0.5</v>
      </c>
      <c r="DN163" t="s">
        <v>438</v>
      </c>
      <c r="DO163">
        <v>2</v>
      </c>
      <c r="DP163" t="b">
        <v>1</v>
      </c>
      <c r="DQ163">
        <v>1759249789.1</v>
      </c>
      <c r="DR163">
        <v>759.8095185185186</v>
      </c>
      <c r="DS163">
        <v>810.0523333333332</v>
      </c>
      <c r="DT163">
        <v>22.67825185185185</v>
      </c>
      <c r="DU163">
        <v>19.34957037037037</v>
      </c>
      <c r="DV163">
        <v>759.1376666666665</v>
      </c>
      <c r="DW163">
        <v>22.4634925925926</v>
      </c>
      <c r="DX163">
        <v>500.0552222222221</v>
      </c>
      <c r="DY163">
        <v>90.91333703703704</v>
      </c>
      <c r="DZ163">
        <v>0.05131092222222223</v>
      </c>
      <c r="EA163">
        <v>29.66991111111111</v>
      </c>
      <c r="EB163">
        <v>30.09427407407408</v>
      </c>
      <c r="EC163">
        <v>999.9000000000001</v>
      </c>
      <c r="ED163">
        <v>0</v>
      </c>
      <c r="EE163">
        <v>0</v>
      </c>
      <c r="EF163">
        <v>9993.005555555557</v>
      </c>
      <c r="EG163">
        <v>0</v>
      </c>
      <c r="EH163">
        <v>11.6948</v>
      </c>
      <c r="EI163">
        <v>-50.24287777777779</v>
      </c>
      <c r="EJ163">
        <v>777.4406296296297</v>
      </c>
      <c r="EK163">
        <v>826.0370740740741</v>
      </c>
      <c r="EL163">
        <v>3.32867925925926</v>
      </c>
      <c r="EM163">
        <v>810.0523333333332</v>
      </c>
      <c r="EN163">
        <v>19.34957037037037</v>
      </c>
      <c r="EO163">
        <v>2.061755555555556</v>
      </c>
      <c r="EP163">
        <v>1.759134444444444</v>
      </c>
      <c r="EQ163">
        <v>17.92674074074074</v>
      </c>
      <c r="ER163">
        <v>15.42817407407408</v>
      </c>
      <c r="ES163">
        <v>2000.001481481482</v>
      </c>
      <c r="ET163">
        <v>0.9799945555555558</v>
      </c>
      <c r="EU163">
        <v>0.02000554444444445</v>
      </c>
      <c r="EV163">
        <v>0</v>
      </c>
      <c r="EW163">
        <v>922.0554444444446</v>
      </c>
      <c r="EX163">
        <v>5.000560000000001</v>
      </c>
      <c r="EY163">
        <v>18692.9962962963</v>
      </c>
      <c r="EZ163">
        <v>17294.86296296297</v>
      </c>
      <c r="FA163">
        <v>41.375</v>
      </c>
      <c r="FB163">
        <v>41.5</v>
      </c>
      <c r="FC163">
        <v>41.0574074074074</v>
      </c>
      <c r="FD163">
        <v>40.68699999999999</v>
      </c>
      <c r="FE163">
        <v>42.08766666666666</v>
      </c>
      <c r="FF163">
        <v>1955.091481481481</v>
      </c>
      <c r="FG163">
        <v>39.91</v>
      </c>
      <c r="FH163">
        <v>0</v>
      </c>
      <c r="FI163">
        <v>1759249810.6</v>
      </c>
      <c r="FJ163">
        <v>0</v>
      </c>
      <c r="FK163">
        <v>922.1724399999999</v>
      </c>
      <c r="FL163">
        <v>25.54930772971965</v>
      </c>
      <c r="FM163">
        <v>519.846154535879</v>
      </c>
      <c r="FN163">
        <v>18695.408</v>
      </c>
      <c r="FO163">
        <v>15</v>
      </c>
      <c r="FP163">
        <v>0</v>
      </c>
      <c r="FQ163" t="s">
        <v>439</v>
      </c>
      <c r="FR163">
        <v>1747148579.5</v>
      </c>
      <c r="FS163">
        <v>1747148584.5</v>
      </c>
      <c r="FT163">
        <v>0</v>
      </c>
      <c r="FU163">
        <v>0.162</v>
      </c>
      <c r="FV163">
        <v>-0.001</v>
      </c>
      <c r="FW163">
        <v>0.139</v>
      </c>
      <c r="FX163">
        <v>0.058</v>
      </c>
      <c r="FY163">
        <v>420</v>
      </c>
      <c r="FZ163">
        <v>16</v>
      </c>
      <c r="GA163">
        <v>0.19</v>
      </c>
      <c r="GB163">
        <v>0.02</v>
      </c>
      <c r="GC163">
        <v>-50.1615675</v>
      </c>
      <c r="GD163">
        <v>-1.816650281425824</v>
      </c>
      <c r="GE163">
        <v>0.1843423071184426</v>
      </c>
      <c r="GF163">
        <v>0</v>
      </c>
      <c r="GG163">
        <v>920.7929411764705</v>
      </c>
      <c r="GH163">
        <v>25.41375095275269</v>
      </c>
      <c r="GI163">
        <v>2.501601215941217</v>
      </c>
      <c r="GJ163">
        <v>0</v>
      </c>
      <c r="GK163">
        <v>3.379584</v>
      </c>
      <c r="GL163">
        <v>-1.113726529080668</v>
      </c>
      <c r="GM163">
        <v>0.1074994371334101</v>
      </c>
      <c r="GN163">
        <v>0</v>
      </c>
      <c r="GO163">
        <v>0</v>
      </c>
      <c r="GP163">
        <v>3</v>
      </c>
      <c r="GQ163" t="s">
        <v>490</v>
      </c>
      <c r="GR163">
        <v>3.12799</v>
      </c>
      <c r="GS163">
        <v>2.72928</v>
      </c>
      <c r="GT163">
        <v>0.13417</v>
      </c>
      <c r="GU163">
        <v>0.140706</v>
      </c>
      <c r="GV163">
        <v>0.103477</v>
      </c>
      <c r="GW163">
        <v>0.0935343</v>
      </c>
      <c r="GX163">
        <v>25979.2</v>
      </c>
      <c r="GY163">
        <v>25019.8</v>
      </c>
      <c r="GZ163">
        <v>30545.4</v>
      </c>
      <c r="HA163">
        <v>29370.2</v>
      </c>
      <c r="HB163">
        <v>37790.6</v>
      </c>
      <c r="HC163">
        <v>35027.4</v>
      </c>
      <c r="HD163">
        <v>46722.1</v>
      </c>
      <c r="HE163">
        <v>43635.8</v>
      </c>
      <c r="HF163">
        <v>1.82825</v>
      </c>
      <c r="HG163">
        <v>1.84065</v>
      </c>
      <c r="HH163">
        <v>0.130922</v>
      </c>
      <c r="HI163">
        <v>0</v>
      </c>
      <c r="HJ163">
        <v>27.9691</v>
      </c>
      <c r="HK163">
        <v>999.9</v>
      </c>
      <c r="HL163">
        <v>49.8</v>
      </c>
      <c r="HM163">
        <v>31</v>
      </c>
      <c r="HN163">
        <v>24.7134</v>
      </c>
      <c r="HO163">
        <v>63.013</v>
      </c>
      <c r="HP163">
        <v>17.4559</v>
      </c>
      <c r="HQ163">
        <v>1</v>
      </c>
      <c r="HR163">
        <v>0.122299</v>
      </c>
      <c r="HS163">
        <v>0.669995</v>
      </c>
      <c r="HT163">
        <v>20.1999</v>
      </c>
      <c r="HU163">
        <v>5.22807</v>
      </c>
      <c r="HV163">
        <v>11.974</v>
      </c>
      <c r="HW163">
        <v>4.9699</v>
      </c>
      <c r="HX163">
        <v>3.28968</v>
      </c>
      <c r="HY163">
        <v>9999</v>
      </c>
      <c r="HZ163">
        <v>9999</v>
      </c>
      <c r="IA163">
        <v>9999</v>
      </c>
      <c r="IB163">
        <v>18.3</v>
      </c>
      <c r="IC163">
        <v>4.97291</v>
      </c>
      <c r="ID163">
        <v>1.87715</v>
      </c>
      <c r="IE163">
        <v>1.87524</v>
      </c>
      <c r="IF163">
        <v>1.87805</v>
      </c>
      <c r="IG163">
        <v>1.87478</v>
      </c>
      <c r="IH163">
        <v>1.87836</v>
      </c>
      <c r="II163">
        <v>1.87546</v>
      </c>
      <c r="IJ163">
        <v>1.87665</v>
      </c>
      <c r="IK163">
        <v>0</v>
      </c>
      <c r="IL163">
        <v>0</v>
      </c>
      <c r="IM163">
        <v>0</v>
      </c>
      <c r="IN163">
        <v>0</v>
      </c>
      <c r="IO163" t="s">
        <v>441</v>
      </c>
      <c r="IP163" t="s">
        <v>442</v>
      </c>
      <c r="IQ163" t="s">
        <v>443</v>
      </c>
      <c r="IR163" t="s">
        <v>443</v>
      </c>
      <c r="IS163" t="s">
        <v>443</v>
      </c>
      <c r="IT163" t="s">
        <v>443</v>
      </c>
      <c r="IU163">
        <v>0</v>
      </c>
      <c r="IV163">
        <v>100</v>
      </c>
      <c r="IW163">
        <v>100</v>
      </c>
      <c r="IX163">
        <v>0.694</v>
      </c>
      <c r="IY163">
        <v>0.2153</v>
      </c>
      <c r="IZ163">
        <v>-0.1222274518627452</v>
      </c>
      <c r="JA163">
        <v>0.001328938755811441</v>
      </c>
      <c r="JB163">
        <v>-5.633165956792918E-07</v>
      </c>
      <c r="JC163">
        <v>2.510553891376428E-10</v>
      </c>
      <c r="JD163">
        <v>-0.04678033270444259</v>
      </c>
      <c r="JE163">
        <v>-0.0009625096320519332</v>
      </c>
      <c r="JF163">
        <v>0.0006953178313022573</v>
      </c>
      <c r="JG163">
        <v>-5.973937232829655E-06</v>
      </c>
      <c r="JH163">
        <v>1</v>
      </c>
      <c r="JI163">
        <v>2112</v>
      </c>
      <c r="JJ163">
        <v>1</v>
      </c>
      <c r="JK163">
        <v>26</v>
      </c>
      <c r="JL163">
        <v>201687</v>
      </c>
      <c r="JM163">
        <v>201686.9</v>
      </c>
      <c r="JN163">
        <v>1.92993</v>
      </c>
      <c r="JO163">
        <v>2.54639</v>
      </c>
      <c r="JP163">
        <v>1.39893</v>
      </c>
      <c r="JQ163">
        <v>2.323</v>
      </c>
      <c r="JR163">
        <v>1.44897</v>
      </c>
      <c r="JS163">
        <v>2.42188</v>
      </c>
      <c r="JT163">
        <v>36.4814</v>
      </c>
      <c r="JU163">
        <v>23.9912</v>
      </c>
      <c r="JV163">
        <v>18</v>
      </c>
      <c r="JW163">
        <v>478.374</v>
      </c>
      <c r="JX163">
        <v>455.778</v>
      </c>
      <c r="JY163">
        <v>27.2833</v>
      </c>
      <c r="JZ163">
        <v>28.7509</v>
      </c>
      <c r="KA163">
        <v>30.0006</v>
      </c>
      <c r="KB163">
        <v>28.4162</v>
      </c>
      <c r="KC163">
        <v>28.4808</v>
      </c>
      <c r="KD163">
        <v>38.6408</v>
      </c>
      <c r="KE163">
        <v>26.7767</v>
      </c>
      <c r="KF163">
        <v>20.5362</v>
      </c>
      <c r="KG163">
        <v>27.2343</v>
      </c>
      <c r="KH163">
        <v>854.306</v>
      </c>
      <c r="KI163">
        <v>19.608</v>
      </c>
      <c r="KJ163">
        <v>100.975</v>
      </c>
      <c r="KK163">
        <v>100.376</v>
      </c>
    </row>
    <row r="164" spans="1:297">
      <c r="A164">
        <v>148</v>
      </c>
      <c r="B164">
        <v>1759249801.6</v>
      </c>
      <c r="C164">
        <v>2986</v>
      </c>
      <c r="D164" t="s">
        <v>740</v>
      </c>
      <c r="E164" t="s">
        <v>741</v>
      </c>
      <c r="F164">
        <v>5</v>
      </c>
      <c r="G164" t="s">
        <v>639</v>
      </c>
      <c r="H164" t="s">
        <v>436</v>
      </c>
      <c r="I164">
        <v>1759249793.814285</v>
      </c>
      <c r="J164">
        <f>(K164)/1000</f>
        <v>0</v>
      </c>
      <c r="K164">
        <f>IF(DP164, AN164, AH164)</f>
        <v>0</v>
      </c>
      <c r="L164">
        <f>IF(DP164, AI164, AG164)</f>
        <v>0</v>
      </c>
      <c r="M164">
        <f>DR164 - IF(AU164&gt;1, L164*DL164*100.0/(AW164), 0)</f>
        <v>0</v>
      </c>
      <c r="N164">
        <f>((T164-J164/2)*M164-L164)/(T164+J164/2)</f>
        <v>0</v>
      </c>
      <c r="O164">
        <f>N164*(DY164+DZ164)/1000.0</f>
        <v>0</v>
      </c>
      <c r="P164">
        <f>(DR164 - IF(AU164&gt;1, L164*DL164*100.0/(AW164), 0))*(DY164+DZ164)/1000.0</f>
        <v>0</v>
      </c>
      <c r="Q164">
        <f>2.0/((1/S164-1/R164)+SIGN(S164)*SQRT((1/S164-1/R164)*(1/S164-1/R164) + 4*DM164/((DM164+1)*(DM164+1))*(2*1/S164*1/R164-1/R164*1/R164)))</f>
        <v>0</v>
      </c>
      <c r="R164">
        <f>IF(LEFT(DN164,1)&lt;&gt;"0",IF(LEFT(DN164,1)="1",3.0,DO164),$D$5+$E$5*(EF164*DY164/($K$5*1000))+$F$5*(EF164*DY164/($K$5*1000))*MAX(MIN(DL164,$J$5),$I$5)*MAX(MIN(DL164,$J$5),$I$5)+$G$5*MAX(MIN(DL164,$J$5),$I$5)*(EF164*DY164/($K$5*1000))+$H$5*(EF164*DY164/($K$5*1000))*(EF164*DY164/($K$5*1000)))</f>
        <v>0</v>
      </c>
      <c r="S164">
        <f>J164*(1000-(1000*0.61365*exp(17.502*W164/(240.97+W164))/(DY164+DZ164)+DT164)/2)/(1000*0.61365*exp(17.502*W164/(240.97+W164))/(DY164+DZ164)-DT164)</f>
        <v>0</v>
      </c>
      <c r="T164">
        <f>1/((DM164+1)/(Q164/1.6)+1/(R164/1.37)) + DM164/((DM164+1)/(Q164/1.6) + DM164/(R164/1.37))</f>
        <v>0</v>
      </c>
      <c r="U164">
        <f>(DH164*DK164)</f>
        <v>0</v>
      </c>
      <c r="V164">
        <f>(EA164+(U164+2*0.95*5.67E-8*(((EA164+$B$7)+273)^4-(EA164+273)^4)-44100*J164)/(1.84*29.3*R164+8*0.95*5.67E-8*(EA164+273)^3))</f>
        <v>0</v>
      </c>
      <c r="W164">
        <f>($C$7*EB164+$D$7*EC164+$E$7*V164)</f>
        <v>0</v>
      </c>
      <c r="X164">
        <f>0.61365*exp(17.502*W164/(240.97+W164))</f>
        <v>0</v>
      </c>
      <c r="Y164">
        <f>(Z164/AA164*100)</f>
        <v>0</v>
      </c>
      <c r="Z164">
        <f>DT164*(DY164+DZ164)/1000</f>
        <v>0</v>
      </c>
      <c r="AA164">
        <f>0.61365*exp(17.502*EA164/(240.97+EA164))</f>
        <v>0</v>
      </c>
      <c r="AB164">
        <f>(X164-DT164*(DY164+DZ164)/1000)</f>
        <v>0</v>
      </c>
      <c r="AC164">
        <f>(-J164*44100)</f>
        <v>0</v>
      </c>
      <c r="AD164">
        <f>2*29.3*R164*0.92*(EA164-W164)</f>
        <v>0</v>
      </c>
      <c r="AE164">
        <f>2*0.95*5.67E-8*(((EA164+$B$7)+273)^4-(W164+273)^4)</f>
        <v>0</v>
      </c>
      <c r="AF164">
        <f>U164+AE164+AC164+AD164</f>
        <v>0</v>
      </c>
      <c r="AG164">
        <f>DX164*AU164*(DS164-DR164*(1000-AU164*DU164)/(1000-AU164*DT164))/(100*DL164)</f>
        <v>0</v>
      </c>
      <c r="AH164">
        <f>1000*DX164*AU164*(DT164-DU164)/(100*DL164*(1000-AU164*DT164))</f>
        <v>0</v>
      </c>
      <c r="AI164">
        <f>(AJ164 - AK164 - DY164*1E3/(8.314*(EA164+273.15)) * AM164/DX164 * AL164) * DX164/(100*DL164) * (1000 - DU164)/1000</f>
        <v>0</v>
      </c>
      <c r="AJ164">
        <v>858.3695672426602</v>
      </c>
      <c r="AK164">
        <v>818.1239151515151</v>
      </c>
      <c r="AL164">
        <v>3.38328596807925</v>
      </c>
      <c r="AM164">
        <v>65.4967932541347</v>
      </c>
      <c r="AN164">
        <f>(AP164 - AO164 + DY164*1E3/(8.314*(EA164+273.15)) * AR164/DX164 * AQ164) * DX164/(100*DL164) * 1000/(1000 - AP164)</f>
        <v>0</v>
      </c>
      <c r="AO164">
        <v>19.52700508713118</v>
      </c>
      <c r="AP164">
        <v>22.7135303030303</v>
      </c>
      <c r="AQ164">
        <v>0.0009791208031210063</v>
      </c>
      <c r="AR164">
        <v>120.790661753282</v>
      </c>
      <c r="AS164">
        <v>3</v>
      </c>
      <c r="AT164">
        <v>1</v>
      </c>
      <c r="AU164">
        <f>IF(AS164*$H$13&gt;=AW164,1.0,(AW164/(AW164-AS164*$H$13)))</f>
        <v>0</v>
      </c>
      <c r="AV164">
        <f>(AU164-1)*100</f>
        <v>0</v>
      </c>
      <c r="AW164">
        <f>MAX(0,($B$13+$C$13*EF164)/(1+$D$13*EF164)*DY164/(EA164+273)*$E$13)</f>
        <v>0</v>
      </c>
      <c r="AX164" t="s">
        <v>437</v>
      </c>
      <c r="AY164" t="s">
        <v>437</v>
      </c>
      <c r="AZ164">
        <v>0</v>
      </c>
      <c r="BA164">
        <v>0</v>
      </c>
      <c r="BB164">
        <f>1-AZ164/BA164</f>
        <v>0</v>
      </c>
      <c r="BC164">
        <v>0</v>
      </c>
      <c r="BD164" t="s">
        <v>437</v>
      </c>
      <c r="BE164" t="s">
        <v>437</v>
      </c>
      <c r="BF164">
        <v>0</v>
      </c>
      <c r="BG164">
        <v>0</v>
      </c>
      <c r="BH164">
        <f>1-BF164/BG164</f>
        <v>0</v>
      </c>
      <c r="BI164">
        <v>0.5</v>
      </c>
      <c r="BJ164">
        <f>DI164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437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DH164">
        <f>$B$11*EG164+$C$11*EH164+$F$11*ES164*(1-EV164)</f>
        <v>0</v>
      </c>
      <c r="DI164">
        <f>DH164*DJ164</f>
        <v>0</v>
      </c>
      <c r="DJ164">
        <f>($B$11*$D$9+$C$11*$D$9+$F$11*((FF164+EX164)/MAX(FF164+EX164+FG164, 0.1)*$I$9+FG164/MAX(FF164+EX164+FG164, 0.1)*$J$9))/($B$11+$C$11+$F$11)</f>
        <v>0</v>
      </c>
      <c r="DK164">
        <f>($B$11*$K$9+$C$11*$K$9+$F$11*((FF164+EX164)/MAX(FF164+EX164+FG164, 0.1)*$P$9+FG164/MAX(FF164+EX164+FG164, 0.1)*$Q$9))/($B$11+$C$11+$F$11)</f>
        <v>0</v>
      </c>
      <c r="DL164">
        <v>4.38</v>
      </c>
      <c r="DM164">
        <v>0.5</v>
      </c>
      <c r="DN164" t="s">
        <v>438</v>
      </c>
      <c r="DO164">
        <v>2</v>
      </c>
      <c r="DP164" t="b">
        <v>1</v>
      </c>
      <c r="DQ164">
        <v>1759249793.814285</v>
      </c>
      <c r="DR164">
        <v>775.4316428571429</v>
      </c>
      <c r="DS164">
        <v>825.8449285714286</v>
      </c>
      <c r="DT164">
        <v>22.69063214285714</v>
      </c>
      <c r="DU164">
        <v>19.43508928571429</v>
      </c>
      <c r="DV164">
        <v>774.7456428571428</v>
      </c>
      <c r="DW164">
        <v>22.47561785714286</v>
      </c>
      <c r="DX164">
        <v>500.0314285714285</v>
      </c>
      <c r="DY164">
        <v>90.91254642857143</v>
      </c>
      <c r="DZ164">
        <v>0.05138686785714286</v>
      </c>
      <c r="EA164">
        <v>29.65515714285715</v>
      </c>
      <c r="EB164">
        <v>30.10100357142857</v>
      </c>
      <c r="EC164">
        <v>999.9000000000002</v>
      </c>
      <c r="ED164">
        <v>0</v>
      </c>
      <c r="EE164">
        <v>0</v>
      </c>
      <c r="EF164">
        <v>9992.942857142858</v>
      </c>
      <c r="EG164">
        <v>0</v>
      </c>
      <c r="EH164">
        <v>11.6948</v>
      </c>
      <c r="EI164">
        <v>-50.41334285714286</v>
      </c>
      <c r="EJ164">
        <v>793.4353928571429</v>
      </c>
      <c r="EK164">
        <v>842.2146071428571</v>
      </c>
      <c r="EL164">
        <v>3.255539642857143</v>
      </c>
      <c r="EM164">
        <v>825.8449285714286</v>
      </c>
      <c r="EN164">
        <v>19.43508928571429</v>
      </c>
      <c r="EO164">
        <v>2.062862857142857</v>
      </c>
      <c r="EP164">
        <v>1.766893571428572</v>
      </c>
      <c r="EQ164">
        <v>17.935275</v>
      </c>
      <c r="ER164">
        <v>15.49681785714286</v>
      </c>
      <c r="ES164">
        <v>2000.005</v>
      </c>
      <c r="ET164">
        <v>0.9799946428571431</v>
      </c>
      <c r="EU164">
        <v>0.02000545714285714</v>
      </c>
      <c r="EV164">
        <v>0</v>
      </c>
      <c r="EW164">
        <v>924.0988571428571</v>
      </c>
      <c r="EX164">
        <v>5.000560000000001</v>
      </c>
      <c r="EY164">
        <v>18734.04285714286</v>
      </c>
      <c r="EZ164">
        <v>17294.89642857143</v>
      </c>
      <c r="FA164">
        <v>41.375</v>
      </c>
      <c r="FB164">
        <v>41.5</v>
      </c>
      <c r="FC164">
        <v>41.06199999999999</v>
      </c>
      <c r="FD164">
        <v>40.69149999999998</v>
      </c>
      <c r="FE164">
        <v>42.09125</v>
      </c>
      <c r="FF164">
        <v>1955.095</v>
      </c>
      <c r="FG164">
        <v>39.91</v>
      </c>
      <c r="FH164">
        <v>0</v>
      </c>
      <c r="FI164">
        <v>1759249815.4</v>
      </c>
      <c r="FJ164">
        <v>0</v>
      </c>
      <c r="FK164">
        <v>924.2693599999999</v>
      </c>
      <c r="FL164">
        <v>26.55384610962973</v>
      </c>
      <c r="FM164">
        <v>527.3461529636081</v>
      </c>
      <c r="FN164">
        <v>18737.292</v>
      </c>
      <c r="FO164">
        <v>15</v>
      </c>
      <c r="FP164">
        <v>0</v>
      </c>
      <c r="FQ164" t="s">
        <v>439</v>
      </c>
      <c r="FR164">
        <v>1747148579.5</v>
      </c>
      <c r="FS164">
        <v>1747148584.5</v>
      </c>
      <c r="FT164">
        <v>0</v>
      </c>
      <c r="FU164">
        <v>0.162</v>
      </c>
      <c r="FV164">
        <v>-0.001</v>
      </c>
      <c r="FW164">
        <v>0.139</v>
      </c>
      <c r="FX164">
        <v>0.058</v>
      </c>
      <c r="FY164">
        <v>420</v>
      </c>
      <c r="FZ164">
        <v>16</v>
      </c>
      <c r="GA164">
        <v>0.19</v>
      </c>
      <c r="GB164">
        <v>0.02</v>
      </c>
      <c r="GC164">
        <v>-50.3339525</v>
      </c>
      <c r="GD164">
        <v>-2.142426641650899</v>
      </c>
      <c r="GE164">
        <v>0.2163433578683434</v>
      </c>
      <c r="GF164">
        <v>0</v>
      </c>
      <c r="GG164">
        <v>923.1104705882352</v>
      </c>
      <c r="GH164">
        <v>26.0720244224912</v>
      </c>
      <c r="GI164">
        <v>2.567038293846854</v>
      </c>
      <c r="GJ164">
        <v>0</v>
      </c>
      <c r="GK164">
        <v>3.2978075</v>
      </c>
      <c r="GL164">
        <v>-0.980888555347104</v>
      </c>
      <c r="GM164">
        <v>0.09565237008955921</v>
      </c>
      <c r="GN164">
        <v>0</v>
      </c>
      <c r="GO164">
        <v>0</v>
      </c>
      <c r="GP164">
        <v>3</v>
      </c>
      <c r="GQ164" t="s">
        <v>490</v>
      </c>
      <c r="GR164">
        <v>3.12838</v>
      </c>
      <c r="GS164">
        <v>2.7287</v>
      </c>
      <c r="GT164">
        <v>0.136045</v>
      </c>
      <c r="GU164">
        <v>0.142578</v>
      </c>
      <c r="GV164">
        <v>0.103512</v>
      </c>
      <c r="GW164">
        <v>0.0937306</v>
      </c>
      <c r="GX164">
        <v>25922.9</v>
      </c>
      <c r="GY164">
        <v>24964.6</v>
      </c>
      <c r="GZ164">
        <v>30545.5</v>
      </c>
      <c r="HA164">
        <v>29369.3</v>
      </c>
      <c r="HB164">
        <v>37789.2</v>
      </c>
      <c r="HC164">
        <v>35018.5</v>
      </c>
      <c r="HD164">
        <v>46722</v>
      </c>
      <c r="HE164">
        <v>43634.1</v>
      </c>
      <c r="HF164">
        <v>1.82862</v>
      </c>
      <c r="HG164">
        <v>1.84028</v>
      </c>
      <c r="HH164">
        <v>0.130653</v>
      </c>
      <c r="HI164">
        <v>0</v>
      </c>
      <c r="HJ164">
        <v>27.967</v>
      </c>
      <c r="HK164">
        <v>999.9</v>
      </c>
      <c r="HL164">
        <v>49.8</v>
      </c>
      <c r="HM164">
        <v>31</v>
      </c>
      <c r="HN164">
        <v>24.7113</v>
      </c>
      <c r="HO164">
        <v>63.053</v>
      </c>
      <c r="HP164">
        <v>17.4639</v>
      </c>
      <c r="HQ164">
        <v>1</v>
      </c>
      <c r="HR164">
        <v>0.12218</v>
      </c>
      <c r="HS164">
        <v>0.76345</v>
      </c>
      <c r="HT164">
        <v>20.1993</v>
      </c>
      <c r="HU164">
        <v>5.22822</v>
      </c>
      <c r="HV164">
        <v>11.974</v>
      </c>
      <c r="HW164">
        <v>4.96985</v>
      </c>
      <c r="HX164">
        <v>3.28968</v>
      </c>
      <c r="HY164">
        <v>9999</v>
      </c>
      <c r="HZ164">
        <v>9999</v>
      </c>
      <c r="IA164">
        <v>9999</v>
      </c>
      <c r="IB164">
        <v>18.3</v>
      </c>
      <c r="IC164">
        <v>4.9729</v>
      </c>
      <c r="ID164">
        <v>1.87714</v>
      </c>
      <c r="IE164">
        <v>1.8752</v>
      </c>
      <c r="IF164">
        <v>1.87805</v>
      </c>
      <c r="IG164">
        <v>1.87473</v>
      </c>
      <c r="IH164">
        <v>1.87836</v>
      </c>
      <c r="II164">
        <v>1.87544</v>
      </c>
      <c r="IJ164">
        <v>1.87657</v>
      </c>
      <c r="IK164">
        <v>0</v>
      </c>
      <c r="IL164">
        <v>0</v>
      </c>
      <c r="IM164">
        <v>0</v>
      </c>
      <c r="IN164">
        <v>0</v>
      </c>
      <c r="IO164" t="s">
        <v>441</v>
      </c>
      <c r="IP164" t="s">
        <v>442</v>
      </c>
      <c r="IQ164" t="s">
        <v>443</v>
      </c>
      <c r="IR164" t="s">
        <v>443</v>
      </c>
      <c r="IS164" t="s">
        <v>443</v>
      </c>
      <c r="IT164" t="s">
        <v>443</v>
      </c>
      <c r="IU164">
        <v>0</v>
      </c>
      <c r="IV164">
        <v>100</v>
      </c>
      <c r="IW164">
        <v>100</v>
      </c>
      <c r="IX164">
        <v>0.709</v>
      </c>
      <c r="IY164">
        <v>0.2154</v>
      </c>
      <c r="IZ164">
        <v>-0.1222274518627452</v>
      </c>
      <c r="JA164">
        <v>0.001328938755811441</v>
      </c>
      <c r="JB164">
        <v>-5.633165956792918E-07</v>
      </c>
      <c r="JC164">
        <v>2.510553891376428E-10</v>
      </c>
      <c r="JD164">
        <v>-0.04678033270444259</v>
      </c>
      <c r="JE164">
        <v>-0.0009625096320519332</v>
      </c>
      <c r="JF164">
        <v>0.0006953178313022573</v>
      </c>
      <c r="JG164">
        <v>-5.973937232829655E-06</v>
      </c>
      <c r="JH164">
        <v>1</v>
      </c>
      <c r="JI164">
        <v>2112</v>
      </c>
      <c r="JJ164">
        <v>1</v>
      </c>
      <c r="JK164">
        <v>26</v>
      </c>
      <c r="JL164">
        <v>201687</v>
      </c>
      <c r="JM164">
        <v>201687</v>
      </c>
      <c r="JN164">
        <v>1.95557</v>
      </c>
      <c r="JO164">
        <v>2.53784</v>
      </c>
      <c r="JP164">
        <v>1.39893</v>
      </c>
      <c r="JQ164">
        <v>2.32422</v>
      </c>
      <c r="JR164">
        <v>1.44897</v>
      </c>
      <c r="JS164">
        <v>2.47681</v>
      </c>
      <c r="JT164">
        <v>36.4814</v>
      </c>
      <c r="JU164">
        <v>23.9912</v>
      </c>
      <c r="JV164">
        <v>18</v>
      </c>
      <c r="JW164">
        <v>478.589</v>
      </c>
      <c r="JX164">
        <v>455.548</v>
      </c>
      <c r="JY164">
        <v>27.1745</v>
      </c>
      <c r="JZ164">
        <v>28.7527</v>
      </c>
      <c r="KA164">
        <v>30.0002</v>
      </c>
      <c r="KB164">
        <v>28.4177</v>
      </c>
      <c r="KC164">
        <v>28.4818</v>
      </c>
      <c r="KD164">
        <v>39.2839</v>
      </c>
      <c r="KE164">
        <v>26.4765</v>
      </c>
      <c r="KF164">
        <v>20.5362</v>
      </c>
      <c r="KG164">
        <v>27.1346</v>
      </c>
      <c r="KH164">
        <v>874.341</v>
      </c>
      <c r="KI164">
        <v>19.6875</v>
      </c>
      <c r="KJ164">
        <v>100.974</v>
      </c>
      <c r="KK164">
        <v>100.372</v>
      </c>
    </row>
    <row r="165" spans="1:297">
      <c r="A165">
        <v>149</v>
      </c>
      <c r="B165">
        <v>1759249806.6</v>
      </c>
      <c r="C165">
        <v>2991</v>
      </c>
      <c r="D165" t="s">
        <v>742</v>
      </c>
      <c r="E165" t="s">
        <v>743</v>
      </c>
      <c r="F165">
        <v>5</v>
      </c>
      <c r="G165" t="s">
        <v>639</v>
      </c>
      <c r="H165" t="s">
        <v>436</v>
      </c>
      <c r="I165">
        <v>1759249799.1</v>
      </c>
      <c r="J165">
        <f>(K165)/1000</f>
        <v>0</v>
      </c>
      <c r="K165">
        <f>IF(DP165, AN165, AH165)</f>
        <v>0</v>
      </c>
      <c r="L165">
        <f>IF(DP165, AI165, AG165)</f>
        <v>0</v>
      </c>
      <c r="M165">
        <f>DR165 - IF(AU165&gt;1, L165*DL165*100.0/(AW165), 0)</f>
        <v>0</v>
      </c>
      <c r="N165">
        <f>((T165-J165/2)*M165-L165)/(T165+J165/2)</f>
        <v>0</v>
      </c>
      <c r="O165">
        <f>N165*(DY165+DZ165)/1000.0</f>
        <v>0</v>
      </c>
      <c r="P165">
        <f>(DR165 - IF(AU165&gt;1, L165*DL165*100.0/(AW165), 0))*(DY165+DZ165)/1000.0</f>
        <v>0</v>
      </c>
      <c r="Q165">
        <f>2.0/((1/S165-1/R165)+SIGN(S165)*SQRT((1/S165-1/R165)*(1/S165-1/R165) + 4*DM165/((DM165+1)*(DM165+1))*(2*1/S165*1/R165-1/R165*1/R165)))</f>
        <v>0</v>
      </c>
      <c r="R165">
        <f>IF(LEFT(DN165,1)&lt;&gt;"0",IF(LEFT(DN165,1)="1",3.0,DO165),$D$5+$E$5*(EF165*DY165/($K$5*1000))+$F$5*(EF165*DY165/($K$5*1000))*MAX(MIN(DL165,$J$5),$I$5)*MAX(MIN(DL165,$J$5),$I$5)+$G$5*MAX(MIN(DL165,$J$5),$I$5)*(EF165*DY165/($K$5*1000))+$H$5*(EF165*DY165/($K$5*1000))*(EF165*DY165/($K$5*1000)))</f>
        <v>0</v>
      </c>
      <c r="S165">
        <f>J165*(1000-(1000*0.61365*exp(17.502*W165/(240.97+W165))/(DY165+DZ165)+DT165)/2)/(1000*0.61365*exp(17.502*W165/(240.97+W165))/(DY165+DZ165)-DT165)</f>
        <v>0</v>
      </c>
      <c r="T165">
        <f>1/((DM165+1)/(Q165/1.6)+1/(R165/1.37)) + DM165/((DM165+1)/(Q165/1.6) + DM165/(R165/1.37))</f>
        <v>0</v>
      </c>
      <c r="U165">
        <f>(DH165*DK165)</f>
        <v>0</v>
      </c>
      <c r="V165">
        <f>(EA165+(U165+2*0.95*5.67E-8*(((EA165+$B$7)+273)^4-(EA165+273)^4)-44100*J165)/(1.84*29.3*R165+8*0.95*5.67E-8*(EA165+273)^3))</f>
        <v>0</v>
      </c>
      <c r="W165">
        <f>($C$7*EB165+$D$7*EC165+$E$7*V165)</f>
        <v>0</v>
      </c>
      <c r="X165">
        <f>0.61365*exp(17.502*W165/(240.97+W165))</f>
        <v>0</v>
      </c>
      <c r="Y165">
        <f>(Z165/AA165*100)</f>
        <v>0</v>
      </c>
      <c r="Z165">
        <f>DT165*(DY165+DZ165)/1000</f>
        <v>0</v>
      </c>
      <c r="AA165">
        <f>0.61365*exp(17.502*EA165/(240.97+EA165))</f>
        <v>0</v>
      </c>
      <c r="AB165">
        <f>(X165-DT165*(DY165+DZ165)/1000)</f>
        <v>0</v>
      </c>
      <c r="AC165">
        <f>(-J165*44100)</f>
        <v>0</v>
      </c>
      <c r="AD165">
        <f>2*29.3*R165*0.92*(EA165-W165)</f>
        <v>0</v>
      </c>
      <c r="AE165">
        <f>2*0.95*5.67E-8*(((EA165+$B$7)+273)^4-(W165+273)^4)</f>
        <v>0</v>
      </c>
      <c r="AF165">
        <f>U165+AE165+AC165+AD165</f>
        <v>0</v>
      </c>
      <c r="AG165">
        <f>DX165*AU165*(DS165-DR165*(1000-AU165*DU165)/(1000-AU165*DT165))/(100*DL165)</f>
        <v>0</v>
      </c>
      <c r="AH165">
        <f>1000*DX165*AU165*(DT165-DU165)/(100*DL165*(1000-AU165*DT165))</f>
        <v>0</v>
      </c>
      <c r="AI165">
        <f>(AJ165 - AK165 - DY165*1E3/(8.314*(EA165+273.15)) * AM165/DX165 * AL165) * DX165/(100*DL165) * (1000 - DU165)/1000</f>
        <v>0</v>
      </c>
      <c r="AJ165">
        <v>875.4912402182048</v>
      </c>
      <c r="AK165">
        <v>835.1126363636364</v>
      </c>
      <c r="AL165">
        <v>3.395241197711953</v>
      </c>
      <c r="AM165">
        <v>65.4967932541347</v>
      </c>
      <c r="AN165">
        <f>(AP165 - AO165 + DY165*1E3/(8.314*(EA165+273.15)) * AR165/DX165 * AQ165) * DX165/(100*DL165) * 1000/(1000 - AP165)</f>
        <v>0</v>
      </c>
      <c r="AO165">
        <v>19.58575858759331</v>
      </c>
      <c r="AP165">
        <v>22.71312060606058</v>
      </c>
      <c r="AQ165">
        <v>-6.269189383100457E-05</v>
      </c>
      <c r="AR165">
        <v>120.790661753282</v>
      </c>
      <c r="AS165">
        <v>3</v>
      </c>
      <c r="AT165">
        <v>1</v>
      </c>
      <c r="AU165">
        <f>IF(AS165*$H$13&gt;=AW165,1.0,(AW165/(AW165-AS165*$H$13)))</f>
        <v>0</v>
      </c>
      <c r="AV165">
        <f>(AU165-1)*100</f>
        <v>0</v>
      </c>
      <c r="AW165">
        <f>MAX(0,($B$13+$C$13*EF165)/(1+$D$13*EF165)*DY165/(EA165+273)*$E$13)</f>
        <v>0</v>
      </c>
      <c r="AX165" t="s">
        <v>437</v>
      </c>
      <c r="AY165" t="s">
        <v>437</v>
      </c>
      <c r="AZ165">
        <v>0</v>
      </c>
      <c r="BA165">
        <v>0</v>
      </c>
      <c r="BB165">
        <f>1-AZ165/BA165</f>
        <v>0</v>
      </c>
      <c r="BC165">
        <v>0</v>
      </c>
      <c r="BD165" t="s">
        <v>437</v>
      </c>
      <c r="BE165" t="s">
        <v>437</v>
      </c>
      <c r="BF165">
        <v>0</v>
      </c>
      <c r="BG165">
        <v>0</v>
      </c>
      <c r="BH165">
        <f>1-BF165/BG165</f>
        <v>0</v>
      </c>
      <c r="BI165">
        <v>0.5</v>
      </c>
      <c r="BJ165">
        <f>DI165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437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DH165">
        <f>$B$11*EG165+$C$11*EH165+$F$11*ES165*(1-EV165)</f>
        <v>0</v>
      </c>
      <c r="DI165">
        <f>DH165*DJ165</f>
        <v>0</v>
      </c>
      <c r="DJ165">
        <f>($B$11*$D$9+$C$11*$D$9+$F$11*((FF165+EX165)/MAX(FF165+EX165+FG165, 0.1)*$I$9+FG165/MAX(FF165+EX165+FG165, 0.1)*$J$9))/($B$11+$C$11+$F$11)</f>
        <v>0</v>
      </c>
      <c r="DK165">
        <f>($B$11*$K$9+$C$11*$K$9+$F$11*((FF165+EX165)/MAX(FF165+EX165+FG165, 0.1)*$P$9+FG165/MAX(FF165+EX165+FG165, 0.1)*$Q$9))/($B$11+$C$11+$F$11)</f>
        <v>0</v>
      </c>
      <c r="DL165">
        <v>4.38</v>
      </c>
      <c r="DM165">
        <v>0.5</v>
      </c>
      <c r="DN165" t="s">
        <v>438</v>
      </c>
      <c r="DO165">
        <v>2</v>
      </c>
      <c r="DP165" t="b">
        <v>1</v>
      </c>
      <c r="DQ165">
        <v>1759249799.1</v>
      </c>
      <c r="DR165">
        <v>792.9485925925926</v>
      </c>
      <c r="DS165">
        <v>843.5633703703705</v>
      </c>
      <c r="DT165">
        <v>22.70341851851852</v>
      </c>
      <c r="DU165">
        <v>19.52103703703704</v>
      </c>
      <c r="DV165">
        <v>792.2466666666668</v>
      </c>
      <c r="DW165">
        <v>22.48814444444444</v>
      </c>
      <c r="DX165">
        <v>500.0231851851852</v>
      </c>
      <c r="DY165">
        <v>90.91281111111111</v>
      </c>
      <c r="DZ165">
        <v>0.05119463333333333</v>
      </c>
      <c r="EA165">
        <v>29.63921111111111</v>
      </c>
      <c r="EB165">
        <v>30.0953074074074</v>
      </c>
      <c r="EC165">
        <v>999.9000000000001</v>
      </c>
      <c r="ED165">
        <v>0</v>
      </c>
      <c r="EE165">
        <v>0</v>
      </c>
      <c r="EF165">
        <v>9985.91851851852</v>
      </c>
      <c r="EG165">
        <v>0</v>
      </c>
      <c r="EH165">
        <v>11.6948</v>
      </c>
      <c r="EI165">
        <v>-50.61488148148149</v>
      </c>
      <c r="EJ165">
        <v>811.3695185185186</v>
      </c>
      <c r="EK165">
        <v>860.3591851851852</v>
      </c>
      <c r="EL165">
        <v>3.182383703703703</v>
      </c>
      <c r="EM165">
        <v>843.5633703703705</v>
      </c>
      <c r="EN165">
        <v>19.52103703703704</v>
      </c>
      <c r="EO165">
        <v>2.064032222222222</v>
      </c>
      <c r="EP165">
        <v>1.774711851851852</v>
      </c>
      <c r="EQ165">
        <v>17.94427407407407</v>
      </c>
      <c r="ER165">
        <v>15.56576296296296</v>
      </c>
      <c r="ES165">
        <v>2000.005925925926</v>
      </c>
      <c r="ET165">
        <v>0.9799946666666669</v>
      </c>
      <c r="EU165">
        <v>0.02000543333333333</v>
      </c>
      <c r="EV165">
        <v>0</v>
      </c>
      <c r="EW165">
        <v>926.4353333333333</v>
      </c>
      <c r="EX165">
        <v>5.000560000000001</v>
      </c>
      <c r="EY165">
        <v>18780.68888888889</v>
      </c>
      <c r="EZ165">
        <v>17294.90740740741</v>
      </c>
      <c r="FA165">
        <v>41.375</v>
      </c>
      <c r="FB165">
        <v>41.5</v>
      </c>
      <c r="FC165">
        <v>41.06199999999999</v>
      </c>
      <c r="FD165">
        <v>40.69166666666666</v>
      </c>
      <c r="FE165">
        <v>42.09933333333333</v>
      </c>
      <c r="FF165">
        <v>1955.095925925925</v>
      </c>
      <c r="FG165">
        <v>39.91</v>
      </c>
      <c r="FH165">
        <v>0</v>
      </c>
      <c r="FI165">
        <v>1759249820.8</v>
      </c>
      <c r="FJ165">
        <v>0</v>
      </c>
      <c r="FK165">
        <v>926.5431538461539</v>
      </c>
      <c r="FL165">
        <v>28.02174360851692</v>
      </c>
      <c r="FM165">
        <v>534.632478930287</v>
      </c>
      <c r="FN165">
        <v>18782.65384615384</v>
      </c>
      <c r="FO165">
        <v>15</v>
      </c>
      <c r="FP165">
        <v>0</v>
      </c>
      <c r="FQ165" t="s">
        <v>439</v>
      </c>
      <c r="FR165">
        <v>1747148579.5</v>
      </c>
      <c r="FS165">
        <v>1747148584.5</v>
      </c>
      <c r="FT165">
        <v>0</v>
      </c>
      <c r="FU165">
        <v>0.162</v>
      </c>
      <c r="FV165">
        <v>-0.001</v>
      </c>
      <c r="FW165">
        <v>0.139</v>
      </c>
      <c r="FX165">
        <v>0.058</v>
      </c>
      <c r="FY165">
        <v>420</v>
      </c>
      <c r="FZ165">
        <v>16</v>
      </c>
      <c r="GA165">
        <v>0.19</v>
      </c>
      <c r="GB165">
        <v>0.02</v>
      </c>
      <c r="GC165">
        <v>-50.4813</v>
      </c>
      <c r="GD165">
        <v>-2.385921951219636</v>
      </c>
      <c r="GE165">
        <v>0.2425988357802885</v>
      </c>
      <c r="GF165">
        <v>0</v>
      </c>
      <c r="GG165">
        <v>924.9645882352941</v>
      </c>
      <c r="GH165">
        <v>26.58713522643519</v>
      </c>
      <c r="GI165">
        <v>2.61607883625641</v>
      </c>
      <c r="GJ165">
        <v>0</v>
      </c>
      <c r="GK165">
        <v>3.235539268292682</v>
      </c>
      <c r="GL165">
        <v>-0.818689756097561</v>
      </c>
      <c r="GM165">
        <v>0.08237508764983663</v>
      </c>
      <c r="GN165">
        <v>0</v>
      </c>
      <c r="GO165">
        <v>0</v>
      </c>
      <c r="GP165">
        <v>3</v>
      </c>
      <c r="GQ165" t="s">
        <v>490</v>
      </c>
      <c r="GR165">
        <v>3.12803</v>
      </c>
      <c r="GS165">
        <v>2.7285</v>
      </c>
      <c r="GT165">
        <v>0.137907</v>
      </c>
      <c r="GU165">
        <v>0.144407</v>
      </c>
      <c r="GV165">
        <v>0.103519</v>
      </c>
      <c r="GW165">
        <v>0.09401039999999999</v>
      </c>
      <c r="GX165">
        <v>25867.4</v>
      </c>
      <c r="GY165">
        <v>24911.5</v>
      </c>
      <c r="GZ165">
        <v>30545.9</v>
      </c>
      <c r="HA165">
        <v>29369.6</v>
      </c>
      <c r="HB165">
        <v>37789.7</v>
      </c>
      <c r="HC165">
        <v>35008.2</v>
      </c>
      <c r="HD165">
        <v>46722.8</v>
      </c>
      <c r="HE165">
        <v>43634.7</v>
      </c>
      <c r="HF165">
        <v>1.82795</v>
      </c>
      <c r="HG165">
        <v>1.84088</v>
      </c>
      <c r="HH165">
        <v>0.12935</v>
      </c>
      <c r="HI165">
        <v>0</v>
      </c>
      <c r="HJ165">
        <v>27.9646</v>
      </c>
      <c r="HK165">
        <v>999.9</v>
      </c>
      <c r="HL165">
        <v>49.8</v>
      </c>
      <c r="HM165">
        <v>31</v>
      </c>
      <c r="HN165">
        <v>24.7122</v>
      </c>
      <c r="HO165">
        <v>63.153</v>
      </c>
      <c r="HP165">
        <v>17.6322</v>
      </c>
      <c r="HQ165">
        <v>1</v>
      </c>
      <c r="HR165">
        <v>0.122294</v>
      </c>
      <c r="HS165">
        <v>0.803145</v>
      </c>
      <c r="HT165">
        <v>20.1992</v>
      </c>
      <c r="HU165">
        <v>5.22717</v>
      </c>
      <c r="HV165">
        <v>11.974</v>
      </c>
      <c r="HW165">
        <v>4.96885</v>
      </c>
      <c r="HX165">
        <v>3.28963</v>
      </c>
      <c r="HY165">
        <v>9999</v>
      </c>
      <c r="HZ165">
        <v>9999</v>
      </c>
      <c r="IA165">
        <v>9999</v>
      </c>
      <c r="IB165">
        <v>18.3</v>
      </c>
      <c r="IC165">
        <v>4.9729</v>
      </c>
      <c r="ID165">
        <v>1.87714</v>
      </c>
      <c r="IE165">
        <v>1.87521</v>
      </c>
      <c r="IF165">
        <v>1.87805</v>
      </c>
      <c r="IG165">
        <v>1.8747</v>
      </c>
      <c r="IH165">
        <v>1.87836</v>
      </c>
      <c r="II165">
        <v>1.87546</v>
      </c>
      <c r="IJ165">
        <v>1.8766</v>
      </c>
      <c r="IK165">
        <v>0</v>
      </c>
      <c r="IL165">
        <v>0</v>
      </c>
      <c r="IM165">
        <v>0</v>
      </c>
      <c r="IN165">
        <v>0</v>
      </c>
      <c r="IO165" t="s">
        <v>441</v>
      </c>
      <c r="IP165" t="s">
        <v>442</v>
      </c>
      <c r="IQ165" t="s">
        <v>443</v>
      </c>
      <c r="IR165" t="s">
        <v>443</v>
      </c>
      <c r="IS165" t="s">
        <v>443</v>
      </c>
      <c r="IT165" t="s">
        <v>443</v>
      </c>
      <c r="IU165">
        <v>0</v>
      </c>
      <c r="IV165">
        <v>100</v>
      </c>
      <c r="IW165">
        <v>100</v>
      </c>
      <c r="IX165">
        <v>0.725</v>
      </c>
      <c r="IY165">
        <v>0.2155</v>
      </c>
      <c r="IZ165">
        <v>-0.1222274518627452</v>
      </c>
      <c r="JA165">
        <v>0.001328938755811441</v>
      </c>
      <c r="JB165">
        <v>-5.633165956792918E-07</v>
      </c>
      <c r="JC165">
        <v>2.510553891376428E-10</v>
      </c>
      <c r="JD165">
        <v>-0.04678033270444259</v>
      </c>
      <c r="JE165">
        <v>-0.0009625096320519332</v>
      </c>
      <c r="JF165">
        <v>0.0006953178313022573</v>
      </c>
      <c r="JG165">
        <v>-5.973937232829655E-06</v>
      </c>
      <c r="JH165">
        <v>1</v>
      </c>
      <c r="JI165">
        <v>2112</v>
      </c>
      <c r="JJ165">
        <v>1</v>
      </c>
      <c r="JK165">
        <v>26</v>
      </c>
      <c r="JL165">
        <v>201687.1</v>
      </c>
      <c r="JM165">
        <v>201687</v>
      </c>
      <c r="JN165">
        <v>1.99097</v>
      </c>
      <c r="JO165">
        <v>2.53052</v>
      </c>
      <c r="JP165">
        <v>1.39893</v>
      </c>
      <c r="JQ165">
        <v>2.323</v>
      </c>
      <c r="JR165">
        <v>1.44897</v>
      </c>
      <c r="JS165">
        <v>2.55859</v>
      </c>
      <c r="JT165">
        <v>36.4814</v>
      </c>
      <c r="JU165">
        <v>23.9999</v>
      </c>
      <c r="JV165">
        <v>18</v>
      </c>
      <c r="JW165">
        <v>478.236</v>
      </c>
      <c r="JX165">
        <v>455.948</v>
      </c>
      <c r="JY165">
        <v>27.0763</v>
      </c>
      <c r="JZ165">
        <v>28.7551</v>
      </c>
      <c r="KA165">
        <v>30.0003</v>
      </c>
      <c r="KB165">
        <v>28.4201</v>
      </c>
      <c r="KC165">
        <v>28.4842</v>
      </c>
      <c r="KD165">
        <v>39.8629</v>
      </c>
      <c r="KE165">
        <v>26.1923</v>
      </c>
      <c r="KF165">
        <v>20.5362</v>
      </c>
      <c r="KG165">
        <v>27.0347</v>
      </c>
      <c r="KH165">
        <v>887.699</v>
      </c>
      <c r="KI165">
        <v>19.7591</v>
      </c>
      <c r="KJ165">
        <v>100.976</v>
      </c>
      <c r="KK165">
        <v>100.374</v>
      </c>
    </row>
    <row r="166" spans="1:297">
      <c r="A166">
        <v>150</v>
      </c>
      <c r="B166">
        <v>1759249811.6</v>
      </c>
      <c r="C166">
        <v>2996</v>
      </c>
      <c r="D166" t="s">
        <v>744</v>
      </c>
      <c r="E166" t="s">
        <v>745</v>
      </c>
      <c r="F166">
        <v>5</v>
      </c>
      <c r="G166" t="s">
        <v>639</v>
      </c>
      <c r="H166" t="s">
        <v>436</v>
      </c>
      <c r="I166">
        <v>1759249803.814285</v>
      </c>
      <c r="J166">
        <f>(K166)/1000</f>
        <v>0</v>
      </c>
      <c r="K166">
        <f>IF(DP166, AN166, AH166)</f>
        <v>0</v>
      </c>
      <c r="L166">
        <f>IF(DP166, AI166, AG166)</f>
        <v>0</v>
      </c>
      <c r="M166">
        <f>DR166 - IF(AU166&gt;1, L166*DL166*100.0/(AW166), 0)</f>
        <v>0</v>
      </c>
      <c r="N166">
        <f>((T166-J166/2)*M166-L166)/(T166+J166/2)</f>
        <v>0</v>
      </c>
      <c r="O166">
        <f>N166*(DY166+DZ166)/1000.0</f>
        <v>0</v>
      </c>
      <c r="P166">
        <f>(DR166 - IF(AU166&gt;1, L166*DL166*100.0/(AW166), 0))*(DY166+DZ166)/1000.0</f>
        <v>0</v>
      </c>
      <c r="Q166">
        <f>2.0/((1/S166-1/R166)+SIGN(S166)*SQRT((1/S166-1/R166)*(1/S166-1/R166) + 4*DM166/((DM166+1)*(DM166+1))*(2*1/S166*1/R166-1/R166*1/R166)))</f>
        <v>0</v>
      </c>
      <c r="R166">
        <f>IF(LEFT(DN166,1)&lt;&gt;"0",IF(LEFT(DN166,1)="1",3.0,DO166),$D$5+$E$5*(EF166*DY166/($K$5*1000))+$F$5*(EF166*DY166/($K$5*1000))*MAX(MIN(DL166,$J$5),$I$5)*MAX(MIN(DL166,$J$5),$I$5)+$G$5*MAX(MIN(DL166,$J$5),$I$5)*(EF166*DY166/($K$5*1000))+$H$5*(EF166*DY166/($K$5*1000))*(EF166*DY166/($K$5*1000)))</f>
        <v>0</v>
      </c>
      <c r="S166">
        <f>J166*(1000-(1000*0.61365*exp(17.502*W166/(240.97+W166))/(DY166+DZ166)+DT166)/2)/(1000*0.61365*exp(17.502*W166/(240.97+W166))/(DY166+DZ166)-DT166)</f>
        <v>0</v>
      </c>
      <c r="T166">
        <f>1/((DM166+1)/(Q166/1.6)+1/(R166/1.37)) + DM166/((DM166+1)/(Q166/1.6) + DM166/(R166/1.37))</f>
        <v>0</v>
      </c>
      <c r="U166">
        <f>(DH166*DK166)</f>
        <v>0</v>
      </c>
      <c r="V166">
        <f>(EA166+(U166+2*0.95*5.67E-8*(((EA166+$B$7)+273)^4-(EA166+273)^4)-44100*J166)/(1.84*29.3*R166+8*0.95*5.67E-8*(EA166+273)^3))</f>
        <v>0</v>
      </c>
      <c r="W166">
        <f>($C$7*EB166+$D$7*EC166+$E$7*V166)</f>
        <v>0</v>
      </c>
      <c r="X166">
        <f>0.61365*exp(17.502*W166/(240.97+W166))</f>
        <v>0</v>
      </c>
      <c r="Y166">
        <f>(Z166/AA166*100)</f>
        <v>0</v>
      </c>
      <c r="Z166">
        <f>DT166*(DY166+DZ166)/1000</f>
        <v>0</v>
      </c>
      <c r="AA166">
        <f>0.61365*exp(17.502*EA166/(240.97+EA166))</f>
        <v>0</v>
      </c>
      <c r="AB166">
        <f>(X166-DT166*(DY166+DZ166)/1000)</f>
        <v>0</v>
      </c>
      <c r="AC166">
        <f>(-J166*44100)</f>
        <v>0</v>
      </c>
      <c r="AD166">
        <f>2*29.3*R166*0.92*(EA166-W166)</f>
        <v>0</v>
      </c>
      <c r="AE166">
        <f>2*0.95*5.67E-8*(((EA166+$B$7)+273)^4-(W166+273)^4)</f>
        <v>0</v>
      </c>
      <c r="AF166">
        <f>U166+AE166+AC166+AD166</f>
        <v>0</v>
      </c>
      <c r="AG166">
        <f>DX166*AU166*(DS166-DR166*(1000-AU166*DU166)/(1000-AU166*DT166))/(100*DL166)</f>
        <v>0</v>
      </c>
      <c r="AH166">
        <f>1000*DX166*AU166*(DT166-DU166)/(100*DL166*(1000-AU166*DT166))</f>
        <v>0</v>
      </c>
      <c r="AI166">
        <f>(AJ166 - AK166 - DY166*1E3/(8.314*(EA166+273.15)) * AM166/DX166 * AL166) * DX166/(100*DL166) * (1000 - DU166)/1000</f>
        <v>0</v>
      </c>
      <c r="AJ166">
        <v>892.7186871685151</v>
      </c>
      <c r="AK166">
        <v>852.137896969697</v>
      </c>
      <c r="AL166">
        <v>3.410279193646448</v>
      </c>
      <c r="AM166">
        <v>65.4967932541347</v>
      </c>
      <c r="AN166">
        <f>(AP166 - AO166 + DY166*1E3/(8.314*(EA166+273.15)) * AR166/DX166 * AQ166) * DX166/(100*DL166) * 1000/(1000 - AP166)</f>
        <v>0</v>
      </c>
      <c r="AO166">
        <v>19.66772611009597</v>
      </c>
      <c r="AP166">
        <v>22.7270503030303</v>
      </c>
      <c r="AQ166">
        <v>0.0004273423838661626</v>
      </c>
      <c r="AR166">
        <v>120.790661753282</v>
      </c>
      <c r="AS166">
        <v>3</v>
      </c>
      <c r="AT166">
        <v>1</v>
      </c>
      <c r="AU166">
        <f>IF(AS166*$H$13&gt;=AW166,1.0,(AW166/(AW166-AS166*$H$13)))</f>
        <v>0</v>
      </c>
      <c r="AV166">
        <f>(AU166-1)*100</f>
        <v>0</v>
      </c>
      <c r="AW166">
        <f>MAX(0,($B$13+$C$13*EF166)/(1+$D$13*EF166)*DY166/(EA166+273)*$E$13)</f>
        <v>0</v>
      </c>
      <c r="AX166" t="s">
        <v>437</v>
      </c>
      <c r="AY166" t="s">
        <v>437</v>
      </c>
      <c r="AZ166">
        <v>0</v>
      </c>
      <c r="BA166">
        <v>0</v>
      </c>
      <c r="BB166">
        <f>1-AZ166/BA166</f>
        <v>0</v>
      </c>
      <c r="BC166">
        <v>0</v>
      </c>
      <c r="BD166" t="s">
        <v>437</v>
      </c>
      <c r="BE166" t="s">
        <v>437</v>
      </c>
      <c r="BF166">
        <v>0</v>
      </c>
      <c r="BG166">
        <v>0</v>
      </c>
      <c r="BH166">
        <f>1-BF166/BG166</f>
        <v>0</v>
      </c>
      <c r="BI166">
        <v>0.5</v>
      </c>
      <c r="BJ166">
        <f>DI166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437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DH166">
        <f>$B$11*EG166+$C$11*EH166+$F$11*ES166*(1-EV166)</f>
        <v>0</v>
      </c>
      <c r="DI166">
        <f>DH166*DJ166</f>
        <v>0</v>
      </c>
      <c r="DJ166">
        <f>($B$11*$D$9+$C$11*$D$9+$F$11*((FF166+EX166)/MAX(FF166+EX166+FG166, 0.1)*$I$9+FG166/MAX(FF166+EX166+FG166, 0.1)*$J$9))/($B$11+$C$11+$F$11)</f>
        <v>0</v>
      </c>
      <c r="DK166">
        <f>($B$11*$K$9+$C$11*$K$9+$F$11*((FF166+EX166)/MAX(FF166+EX166+FG166, 0.1)*$P$9+FG166/MAX(FF166+EX166+FG166, 0.1)*$Q$9))/($B$11+$C$11+$F$11)</f>
        <v>0</v>
      </c>
      <c r="DL166">
        <v>4.38</v>
      </c>
      <c r="DM166">
        <v>0.5</v>
      </c>
      <c r="DN166" t="s">
        <v>438</v>
      </c>
      <c r="DO166">
        <v>2</v>
      </c>
      <c r="DP166" t="b">
        <v>1</v>
      </c>
      <c r="DQ166">
        <v>1759249803.814285</v>
      </c>
      <c r="DR166">
        <v>808.5777142857143</v>
      </c>
      <c r="DS166">
        <v>859.3952857142857</v>
      </c>
      <c r="DT166">
        <v>22.71400357142857</v>
      </c>
      <c r="DU166">
        <v>19.58573928571429</v>
      </c>
      <c r="DV166">
        <v>807.8615357142857</v>
      </c>
      <c r="DW166">
        <v>22.49850357142858</v>
      </c>
      <c r="DX166">
        <v>500.0124642857143</v>
      </c>
      <c r="DY166">
        <v>90.91369642857144</v>
      </c>
      <c r="DZ166">
        <v>0.05112957857142858</v>
      </c>
      <c r="EA166">
        <v>29.62041428571429</v>
      </c>
      <c r="EB166">
        <v>30.08590714285715</v>
      </c>
      <c r="EC166">
        <v>999.9000000000002</v>
      </c>
      <c r="ED166">
        <v>0</v>
      </c>
      <c r="EE166">
        <v>0</v>
      </c>
      <c r="EF166">
        <v>9998.833928571428</v>
      </c>
      <c r="EG166">
        <v>0</v>
      </c>
      <c r="EH166">
        <v>11.6948</v>
      </c>
      <c r="EI166">
        <v>-50.81765357142856</v>
      </c>
      <c r="EJ166">
        <v>827.3706071428571</v>
      </c>
      <c r="EK166">
        <v>876.5643571428571</v>
      </c>
      <c r="EL166">
        <v>3.128264642857143</v>
      </c>
      <c r="EM166">
        <v>859.3952857142857</v>
      </c>
      <c r="EN166">
        <v>19.58573928571429</v>
      </c>
      <c r="EO166">
        <v>2.065013928571429</v>
      </c>
      <c r="EP166">
        <v>1.780611428571429</v>
      </c>
      <c r="EQ166">
        <v>17.95183928571428</v>
      </c>
      <c r="ER166">
        <v>15.61753928571429</v>
      </c>
      <c r="ES166">
        <v>2000.003928571429</v>
      </c>
      <c r="ET166">
        <v>0.9799946428571431</v>
      </c>
      <c r="EU166">
        <v>0.02000545714285715</v>
      </c>
      <c r="EV166">
        <v>0</v>
      </c>
      <c r="EW166">
        <v>928.6218928571428</v>
      </c>
      <c r="EX166">
        <v>5.000560000000001</v>
      </c>
      <c r="EY166">
        <v>18823.59642857143</v>
      </c>
      <c r="EZ166">
        <v>17294.88214285714</v>
      </c>
      <c r="FA166">
        <v>41.375</v>
      </c>
      <c r="FB166">
        <v>41.5</v>
      </c>
      <c r="FC166">
        <v>41.06199999999999</v>
      </c>
      <c r="FD166">
        <v>40.69375</v>
      </c>
      <c r="FE166">
        <v>42.08449999999998</v>
      </c>
      <c r="FF166">
        <v>1955.093928571428</v>
      </c>
      <c r="FG166">
        <v>39.91</v>
      </c>
      <c r="FH166">
        <v>0</v>
      </c>
      <c r="FI166">
        <v>1759249825.6</v>
      </c>
      <c r="FJ166">
        <v>0</v>
      </c>
      <c r="FK166">
        <v>928.7783076923077</v>
      </c>
      <c r="FL166">
        <v>28.56211965204652</v>
      </c>
      <c r="FM166">
        <v>553.5384614939336</v>
      </c>
      <c r="FN166">
        <v>18826.45384615385</v>
      </c>
      <c r="FO166">
        <v>15</v>
      </c>
      <c r="FP166">
        <v>0</v>
      </c>
      <c r="FQ166" t="s">
        <v>439</v>
      </c>
      <c r="FR166">
        <v>1747148579.5</v>
      </c>
      <c r="FS166">
        <v>1747148584.5</v>
      </c>
      <c r="FT166">
        <v>0</v>
      </c>
      <c r="FU166">
        <v>0.162</v>
      </c>
      <c r="FV166">
        <v>-0.001</v>
      </c>
      <c r="FW166">
        <v>0.139</v>
      </c>
      <c r="FX166">
        <v>0.058</v>
      </c>
      <c r="FY166">
        <v>420</v>
      </c>
      <c r="FZ166">
        <v>16</v>
      </c>
      <c r="GA166">
        <v>0.19</v>
      </c>
      <c r="GB166">
        <v>0.02</v>
      </c>
      <c r="GC166">
        <v>-50.68143658536584</v>
      </c>
      <c r="GD166">
        <v>-2.434990243902453</v>
      </c>
      <c r="GE166">
        <v>0.2469338814991631</v>
      </c>
      <c r="GF166">
        <v>0</v>
      </c>
      <c r="GG166">
        <v>927.1247352941177</v>
      </c>
      <c r="GH166">
        <v>27.75035902869057</v>
      </c>
      <c r="GI166">
        <v>2.728700652959242</v>
      </c>
      <c r="GJ166">
        <v>0</v>
      </c>
      <c r="GK166">
        <v>3.164699512195122</v>
      </c>
      <c r="GL166">
        <v>-0.7227163066202081</v>
      </c>
      <c r="GM166">
        <v>0.07219231754111492</v>
      </c>
      <c r="GN166">
        <v>0</v>
      </c>
      <c r="GO166">
        <v>0</v>
      </c>
      <c r="GP166">
        <v>3</v>
      </c>
      <c r="GQ166" t="s">
        <v>490</v>
      </c>
      <c r="GR166">
        <v>3.12792</v>
      </c>
      <c r="GS166">
        <v>2.72947</v>
      </c>
      <c r="GT166">
        <v>0.139743</v>
      </c>
      <c r="GU166">
        <v>0.146241</v>
      </c>
      <c r="GV166">
        <v>0.103558</v>
      </c>
      <c r="GW166">
        <v>0.09421930000000001</v>
      </c>
      <c r="GX166">
        <v>25812.3</v>
      </c>
      <c r="GY166">
        <v>24857.9</v>
      </c>
      <c r="GZ166">
        <v>30546</v>
      </c>
      <c r="HA166">
        <v>29369.5</v>
      </c>
      <c r="HB166">
        <v>37788.2</v>
      </c>
      <c r="HC166">
        <v>35000</v>
      </c>
      <c r="HD166">
        <v>46722.9</v>
      </c>
      <c r="HE166">
        <v>43634.4</v>
      </c>
      <c r="HF166">
        <v>1.82775</v>
      </c>
      <c r="HG166">
        <v>1.84115</v>
      </c>
      <c r="HH166">
        <v>0.130132</v>
      </c>
      <c r="HI166">
        <v>0</v>
      </c>
      <c r="HJ166">
        <v>27.962</v>
      </c>
      <c r="HK166">
        <v>999.9</v>
      </c>
      <c r="HL166">
        <v>49.8</v>
      </c>
      <c r="HM166">
        <v>31</v>
      </c>
      <c r="HN166">
        <v>24.7117</v>
      </c>
      <c r="HO166">
        <v>62.953</v>
      </c>
      <c r="HP166">
        <v>17.6963</v>
      </c>
      <c r="HQ166">
        <v>1</v>
      </c>
      <c r="HR166">
        <v>0.122431</v>
      </c>
      <c r="HS166">
        <v>0.797383</v>
      </c>
      <c r="HT166">
        <v>20.1994</v>
      </c>
      <c r="HU166">
        <v>5.22717</v>
      </c>
      <c r="HV166">
        <v>11.974</v>
      </c>
      <c r="HW166">
        <v>4.9694</v>
      </c>
      <c r="HX166">
        <v>3.28955</v>
      </c>
      <c r="HY166">
        <v>9999</v>
      </c>
      <c r="HZ166">
        <v>9999</v>
      </c>
      <c r="IA166">
        <v>9999</v>
      </c>
      <c r="IB166">
        <v>18.3</v>
      </c>
      <c r="IC166">
        <v>4.97287</v>
      </c>
      <c r="ID166">
        <v>1.87714</v>
      </c>
      <c r="IE166">
        <v>1.8752</v>
      </c>
      <c r="IF166">
        <v>1.87805</v>
      </c>
      <c r="IG166">
        <v>1.87473</v>
      </c>
      <c r="IH166">
        <v>1.87836</v>
      </c>
      <c r="II166">
        <v>1.87546</v>
      </c>
      <c r="IJ166">
        <v>1.87661</v>
      </c>
      <c r="IK166">
        <v>0</v>
      </c>
      <c r="IL166">
        <v>0</v>
      </c>
      <c r="IM166">
        <v>0</v>
      </c>
      <c r="IN166">
        <v>0</v>
      </c>
      <c r="IO166" t="s">
        <v>441</v>
      </c>
      <c r="IP166" t="s">
        <v>442</v>
      </c>
      <c r="IQ166" t="s">
        <v>443</v>
      </c>
      <c r="IR166" t="s">
        <v>443</v>
      </c>
      <c r="IS166" t="s">
        <v>443</v>
      </c>
      <c r="IT166" t="s">
        <v>443</v>
      </c>
      <c r="IU166">
        <v>0</v>
      </c>
      <c r="IV166">
        <v>100</v>
      </c>
      <c r="IW166">
        <v>100</v>
      </c>
      <c r="IX166">
        <v>0.74</v>
      </c>
      <c r="IY166">
        <v>0.2158</v>
      </c>
      <c r="IZ166">
        <v>-0.1222274518627452</v>
      </c>
      <c r="JA166">
        <v>0.001328938755811441</v>
      </c>
      <c r="JB166">
        <v>-5.633165956792918E-07</v>
      </c>
      <c r="JC166">
        <v>2.510553891376428E-10</v>
      </c>
      <c r="JD166">
        <v>-0.04678033270444259</v>
      </c>
      <c r="JE166">
        <v>-0.0009625096320519332</v>
      </c>
      <c r="JF166">
        <v>0.0006953178313022573</v>
      </c>
      <c r="JG166">
        <v>-5.973937232829655E-06</v>
      </c>
      <c r="JH166">
        <v>1</v>
      </c>
      <c r="JI166">
        <v>2112</v>
      </c>
      <c r="JJ166">
        <v>1</v>
      </c>
      <c r="JK166">
        <v>26</v>
      </c>
      <c r="JL166">
        <v>201687.2</v>
      </c>
      <c r="JM166">
        <v>201687.1</v>
      </c>
      <c r="JN166">
        <v>2.0166</v>
      </c>
      <c r="JO166">
        <v>2.53174</v>
      </c>
      <c r="JP166">
        <v>1.39893</v>
      </c>
      <c r="JQ166">
        <v>2.323</v>
      </c>
      <c r="JR166">
        <v>1.44897</v>
      </c>
      <c r="JS166">
        <v>2.59888</v>
      </c>
      <c r="JT166">
        <v>36.4814</v>
      </c>
      <c r="JU166">
        <v>23.9999</v>
      </c>
      <c r="JV166">
        <v>18</v>
      </c>
      <c r="JW166">
        <v>478.141</v>
      </c>
      <c r="JX166">
        <v>456.134</v>
      </c>
      <c r="JY166">
        <v>26.9791</v>
      </c>
      <c r="JZ166">
        <v>28.7576</v>
      </c>
      <c r="KA166">
        <v>30.0003</v>
      </c>
      <c r="KB166">
        <v>28.4223</v>
      </c>
      <c r="KC166">
        <v>28.4857</v>
      </c>
      <c r="KD166">
        <v>40.4985</v>
      </c>
      <c r="KE166">
        <v>25.9168</v>
      </c>
      <c r="KF166">
        <v>20.5362</v>
      </c>
      <c r="KG166">
        <v>26.9596</v>
      </c>
      <c r="KH166">
        <v>907.735</v>
      </c>
      <c r="KI166">
        <v>19.8304</v>
      </c>
      <c r="KJ166">
        <v>100.976</v>
      </c>
      <c r="KK166">
        <v>100.373</v>
      </c>
    </row>
    <row r="167" spans="1:297">
      <c r="A167">
        <v>151</v>
      </c>
      <c r="B167">
        <v>1759249816.6</v>
      </c>
      <c r="C167">
        <v>3001</v>
      </c>
      <c r="D167" t="s">
        <v>746</v>
      </c>
      <c r="E167" t="s">
        <v>747</v>
      </c>
      <c r="F167">
        <v>5</v>
      </c>
      <c r="G167" t="s">
        <v>639</v>
      </c>
      <c r="H167" t="s">
        <v>436</v>
      </c>
      <c r="I167">
        <v>1759249809.1</v>
      </c>
      <c r="J167">
        <f>(K167)/1000</f>
        <v>0</v>
      </c>
      <c r="K167">
        <f>IF(DP167, AN167, AH167)</f>
        <v>0</v>
      </c>
      <c r="L167">
        <f>IF(DP167, AI167, AG167)</f>
        <v>0</v>
      </c>
      <c r="M167">
        <f>DR167 - IF(AU167&gt;1, L167*DL167*100.0/(AW167), 0)</f>
        <v>0</v>
      </c>
      <c r="N167">
        <f>((T167-J167/2)*M167-L167)/(T167+J167/2)</f>
        <v>0</v>
      </c>
      <c r="O167">
        <f>N167*(DY167+DZ167)/1000.0</f>
        <v>0</v>
      </c>
      <c r="P167">
        <f>(DR167 - IF(AU167&gt;1, L167*DL167*100.0/(AW167), 0))*(DY167+DZ167)/1000.0</f>
        <v>0</v>
      </c>
      <c r="Q167">
        <f>2.0/((1/S167-1/R167)+SIGN(S167)*SQRT((1/S167-1/R167)*(1/S167-1/R167) + 4*DM167/((DM167+1)*(DM167+1))*(2*1/S167*1/R167-1/R167*1/R167)))</f>
        <v>0</v>
      </c>
      <c r="R167">
        <f>IF(LEFT(DN167,1)&lt;&gt;"0",IF(LEFT(DN167,1)="1",3.0,DO167),$D$5+$E$5*(EF167*DY167/($K$5*1000))+$F$5*(EF167*DY167/($K$5*1000))*MAX(MIN(DL167,$J$5),$I$5)*MAX(MIN(DL167,$J$5),$I$5)+$G$5*MAX(MIN(DL167,$J$5),$I$5)*(EF167*DY167/($K$5*1000))+$H$5*(EF167*DY167/($K$5*1000))*(EF167*DY167/($K$5*1000)))</f>
        <v>0</v>
      </c>
      <c r="S167">
        <f>J167*(1000-(1000*0.61365*exp(17.502*W167/(240.97+W167))/(DY167+DZ167)+DT167)/2)/(1000*0.61365*exp(17.502*W167/(240.97+W167))/(DY167+DZ167)-DT167)</f>
        <v>0</v>
      </c>
      <c r="T167">
        <f>1/((DM167+1)/(Q167/1.6)+1/(R167/1.37)) + DM167/((DM167+1)/(Q167/1.6) + DM167/(R167/1.37))</f>
        <v>0</v>
      </c>
      <c r="U167">
        <f>(DH167*DK167)</f>
        <v>0</v>
      </c>
      <c r="V167">
        <f>(EA167+(U167+2*0.95*5.67E-8*(((EA167+$B$7)+273)^4-(EA167+273)^4)-44100*J167)/(1.84*29.3*R167+8*0.95*5.67E-8*(EA167+273)^3))</f>
        <v>0</v>
      </c>
      <c r="W167">
        <f>($C$7*EB167+$D$7*EC167+$E$7*V167)</f>
        <v>0</v>
      </c>
      <c r="X167">
        <f>0.61365*exp(17.502*W167/(240.97+W167))</f>
        <v>0</v>
      </c>
      <c r="Y167">
        <f>(Z167/AA167*100)</f>
        <v>0</v>
      </c>
      <c r="Z167">
        <f>DT167*(DY167+DZ167)/1000</f>
        <v>0</v>
      </c>
      <c r="AA167">
        <f>0.61365*exp(17.502*EA167/(240.97+EA167))</f>
        <v>0</v>
      </c>
      <c r="AB167">
        <f>(X167-DT167*(DY167+DZ167)/1000)</f>
        <v>0</v>
      </c>
      <c r="AC167">
        <f>(-J167*44100)</f>
        <v>0</v>
      </c>
      <c r="AD167">
        <f>2*29.3*R167*0.92*(EA167-W167)</f>
        <v>0</v>
      </c>
      <c r="AE167">
        <f>2*0.95*5.67E-8*(((EA167+$B$7)+273)^4-(W167+273)^4)</f>
        <v>0</v>
      </c>
      <c r="AF167">
        <f>U167+AE167+AC167+AD167</f>
        <v>0</v>
      </c>
      <c r="AG167">
        <f>DX167*AU167*(DS167-DR167*(1000-AU167*DU167)/(1000-AU167*DT167))/(100*DL167)</f>
        <v>0</v>
      </c>
      <c r="AH167">
        <f>1000*DX167*AU167*(DT167-DU167)/(100*DL167*(1000-AU167*DT167))</f>
        <v>0</v>
      </c>
      <c r="AI167">
        <f>(AJ167 - AK167 - DY167*1E3/(8.314*(EA167+273.15)) * AM167/DX167 * AL167) * DX167/(100*DL167) * (1000 - DU167)/1000</f>
        <v>0</v>
      </c>
      <c r="AJ167">
        <v>909.8986421046806</v>
      </c>
      <c r="AK167">
        <v>868.970824242424</v>
      </c>
      <c r="AL167">
        <v>3.370557869893329</v>
      </c>
      <c r="AM167">
        <v>65.4967932541347</v>
      </c>
      <c r="AN167">
        <f>(AP167 - AO167 + DY167*1E3/(8.314*(EA167+273.15)) * AR167/DX167 * AQ167) * DX167/(100*DL167) * 1000/(1000 - AP167)</f>
        <v>0</v>
      </c>
      <c r="AO167">
        <v>19.73123739987649</v>
      </c>
      <c r="AP167">
        <v>22.73683939393939</v>
      </c>
      <c r="AQ167">
        <v>0.0002064740249858126</v>
      </c>
      <c r="AR167">
        <v>120.790661753282</v>
      </c>
      <c r="AS167">
        <v>3</v>
      </c>
      <c r="AT167">
        <v>1</v>
      </c>
      <c r="AU167">
        <f>IF(AS167*$H$13&gt;=AW167,1.0,(AW167/(AW167-AS167*$H$13)))</f>
        <v>0</v>
      </c>
      <c r="AV167">
        <f>(AU167-1)*100</f>
        <v>0</v>
      </c>
      <c r="AW167">
        <f>MAX(0,($B$13+$C$13*EF167)/(1+$D$13*EF167)*DY167/(EA167+273)*$E$13)</f>
        <v>0</v>
      </c>
      <c r="AX167" t="s">
        <v>437</v>
      </c>
      <c r="AY167" t="s">
        <v>437</v>
      </c>
      <c r="AZ167">
        <v>0</v>
      </c>
      <c r="BA167">
        <v>0</v>
      </c>
      <c r="BB167">
        <f>1-AZ167/BA167</f>
        <v>0</v>
      </c>
      <c r="BC167">
        <v>0</v>
      </c>
      <c r="BD167" t="s">
        <v>437</v>
      </c>
      <c r="BE167" t="s">
        <v>437</v>
      </c>
      <c r="BF167">
        <v>0</v>
      </c>
      <c r="BG167">
        <v>0</v>
      </c>
      <c r="BH167">
        <f>1-BF167/BG167</f>
        <v>0</v>
      </c>
      <c r="BI167">
        <v>0.5</v>
      </c>
      <c r="BJ167">
        <f>DI167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437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DH167">
        <f>$B$11*EG167+$C$11*EH167+$F$11*ES167*(1-EV167)</f>
        <v>0</v>
      </c>
      <c r="DI167">
        <f>DH167*DJ167</f>
        <v>0</v>
      </c>
      <c r="DJ167">
        <f>($B$11*$D$9+$C$11*$D$9+$F$11*((FF167+EX167)/MAX(FF167+EX167+FG167, 0.1)*$I$9+FG167/MAX(FF167+EX167+FG167, 0.1)*$J$9))/($B$11+$C$11+$F$11)</f>
        <v>0</v>
      </c>
      <c r="DK167">
        <f>($B$11*$K$9+$C$11*$K$9+$F$11*((FF167+EX167)/MAX(FF167+EX167+FG167, 0.1)*$P$9+FG167/MAX(FF167+EX167+FG167, 0.1)*$Q$9))/($B$11+$C$11+$F$11)</f>
        <v>0</v>
      </c>
      <c r="DL167">
        <v>4.38</v>
      </c>
      <c r="DM167">
        <v>0.5</v>
      </c>
      <c r="DN167" t="s">
        <v>438</v>
      </c>
      <c r="DO167">
        <v>2</v>
      </c>
      <c r="DP167" t="b">
        <v>1</v>
      </c>
      <c r="DQ167">
        <v>1759249809.1</v>
      </c>
      <c r="DR167">
        <v>826.0878888888889</v>
      </c>
      <c r="DS167">
        <v>877.1164444444445</v>
      </c>
      <c r="DT167">
        <v>22.72249259259259</v>
      </c>
      <c r="DU167">
        <v>19.65811851851852</v>
      </c>
      <c r="DV167">
        <v>825.3557037037036</v>
      </c>
      <c r="DW167">
        <v>22.50681851851852</v>
      </c>
      <c r="DX167">
        <v>500.012962962963</v>
      </c>
      <c r="DY167">
        <v>90.91411851851851</v>
      </c>
      <c r="DZ167">
        <v>0.0510725</v>
      </c>
      <c r="EA167">
        <v>29.59860740740741</v>
      </c>
      <c r="EB167">
        <v>30.08026666666667</v>
      </c>
      <c r="EC167">
        <v>999.9000000000001</v>
      </c>
      <c r="ED167">
        <v>0</v>
      </c>
      <c r="EE167">
        <v>0</v>
      </c>
      <c r="EF167">
        <v>10001.10370370371</v>
      </c>
      <c r="EG167">
        <v>0</v>
      </c>
      <c r="EH167">
        <v>11.6948</v>
      </c>
      <c r="EI167">
        <v>-51.02862222222222</v>
      </c>
      <c r="EJ167">
        <v>845.2951111111113</v>
      </c>
      <c r="EK167">
        <v>894.7055555555556</v>
      </c>
      <c r="EL167">
        <v>3.064369259259259</v>
      </c>
      <c r="EM167">
        <v>877.1164444444445</v>
      </c>
      <c r="EN167">
        <v>19.65811851851852</v>
      </c>
      <c r="EO167">
        <v>2.065795185185185</v>
      </c>
      <c r="EP167">
        <v>1.7872</v>
      </c>
      <c r="EQ167">
        <v>17.95785925925925</v>
      </c>
      <c r="ER167">
        <v>15.67521111111111</v>
      </c>
      <c r="ES167">
        <v>2000</v>
      </c>
      <c r="ET167">
        <v>0.9799945555555558</v>
      </c>
      <c r="EU167">
        <v>0.02000554444444445</v>
      </c>
      <c r="EV167">
        <v>0</v>
      </c>
      <c r="EW167">
        <v>931.0338148148147</v>
      </c>
      <c r="EX167">
        <v>5.000560000000001</v>
      </c>
      <c r="EY167">
        <v>18872.84814814815</v>
      </c>
      <c r="EZ167">
        <v>17294.84444444445</v>
      </c>
      <c r="FA167">
        <v>41.375</v>
      </c>
      <c r="FB167">
        <v>41.5</v>
      </c>
      <c r="FC167">
        <v>41.06199999999999</v>
      </c>
      <c r="FD167">
        <v>40.68933333333333</v>
      </c>
      <c r="FE167">
        <v>42.08533333333333</v>
      </c>
      <c r="FF167">
        <v>1955.09</v>
      </c>
      <c r="FG167">
        <v>39.91</v>
      </c>
      <c r="FH167">
        <v>0</v>
      </c>
      <c r="FI167">
        <v>1759249830.4</v>
      </c>
      <c r="FJ167">
        <v>0</v>
      </c>
      <c r="FK167">
        <v>930.9877692307692</v>
      </c>
      <c r="FL167">
        <v>27.47856409903595</v>
      </c>
      <c r="FM167">
        <v>572.5709400726373</v>
      </c>
      <c r="FN167">
        <v>18871.34230769231</v>
      </c>
      <c r="FO167">
        <v>15</v>
      </c>
      <c r="FP167">
        <v>0</v>
      </c>
      <c r="FQ167" t="s">
        <v>439</v>
      </c>
      <c r="FR167">
        <v>1747148579.5</v>
      </c>
      <c r="FS167">
        <v>1747148584.5</v>
      </c>
      <c r="FT167">
        <v>0</v>
      </c>
      <c r="FU167">
        <v>0.162</v>
      </c>
      <c r="FV167">
        <v>-0.001</v>
      </c>
      <c r="FW167">
        <v>0.139</v>
      </c>
      <c r="FX167">
        <v>0.058</v>
      </c>
      <c r="FY167">
        <v>420</v>
      </c>
      <c r="FZ167">
        <v>16</v>
      </c>
      <c r="GA167">
        <v>0.19</v>
      </c>
      <c r="GB167">
        <v>0.02</v>
      </c>
      <c r="GC167">
        <v>-50.9237725</v>
      </c>
      <c r="GD167">
        <v>-2.450777110694102</v>
      </c>
      <c r="GE167">
        <v>0.2471777821604319</v>
      </c>
      <c r="GF167">
        <v>0</v>
      </c>
      <c r="GG167">
        <v>929.587588235294</v>
      </c>
      <c r="GH167">
        <v>27.86707410045162</v>
      </c>
      <c r="GI167">
        <v>2.739177056726494</v>
      </c>
      <c r="GJ167">
        <v>0</v>
      </c>
      <c r="GK167">
        <v>3.097776</v>
      </c>
      <c r="GL167">
        <v>-0.7424042026266418</v>
      </c>
      <c r="GM167">
        <v>0.07173870586371071</v>
      </c>
      <c r="GN167">
        <v>0</v>
      </c>
      <c r="GO167">
        <v>0</v>
      </c>
      <c r="GP167">
        <v>3</v>
      </c>
      <c r="GQ167" t="s">
        <v>490</v>
      </c>
      <c r="GR167">
        <v>3.12814</v>
      </c>
      <c r="GS167">
        <v>2.72855</v>
      </c>
      <c r="GT167">
        <v>0.141545</v>
      </c>
      <c r="GU167">
        <v>0.148001</v>
      </c>
      <c r="GV167">
        <v>0.103591</v>
      </c>
      <c r="GW167">
        <v>0.0944764</v>
      </c>
      <c r="GX167">
        <v>25757.5</v>
      </c>
      <c r="GY167">
        <v>24806.2</v>
      </c>
      <c r="GZ167">
        <v>30545.2</v>
      </c>
      <c r="HA167">
        <v>29368.9</v>
      </c>
      <c r="HB167">
        <v>37785.9</v>
      </c>
      <c r="HC167">
        <v>34989.5</v>
      </c>
      <c r="HD167">
        <v>46721.6</v>
      </c>
      <c r="HE167">
        <v>43633.6</v>
      </c>
      <c r="HF167">
        <v>1.82782</v>
      </c>
      <c r="HG167">
        <v>1.84095</v>
      </c>
      <c r="HH167">
        <v>0.129767</v>
      </c>
      <c r="HI167">
        <v>0</v>
      </c>
      <c r="HJ167">
        <v>27.9581</v>
      </c>
      <c r="HK167">
        <v>999.9</v>
      </c>
      <c r="HL167">
        <v>49.8</v>
      </c>
      <c r="HM167">
        <v>31</v>
      </c>
      <c r="HN167">
        <v>24.7119</v>
      </c>
      <c r="HO167">
        <v>62.783</v>
      </c>
      <c r="HP167">
        <v>17.508</v>
      </c>
      <c r="HQ167">
        <v>1</v>
      </c>
      <c r="HR167">
        <v>0.122566</v>
      </c>
      <c r="HS167">
        <v>0.8041199999999999</v>
      </c>
      <c r="HT167">
        <v>20.1991</v>
      </c>
      <c r="HU167">
        <v>5.22508</v>
      </c>
      <c r="HV167">
        <v>11.974</v>
      </c>
      <c r="HW167">
        <v>4.96885</v>
      </c>
      <c r="HX167">
        <v>3.28918</v>
      </c>
      <c r="HY167">
        <v>9999</v>
      </c>
      <c r="HZ167">
        <v>9999</v>
      </c>
      <c r="IA167">
        <v>9999</v>
      </c>
      <c r="IB167">
        <v>18.3</v>
      </c>
      <c r="IC167">
        <v>4.97289</v>
      </c>
      <c r="ID167">
        <v>1.87714</v>
      </c>
      <c r="IE167">
        <v>1.87527</v>
      </c>
      <c r="IF167">
        <v>1.87805</v>
      </c>
      <c r="IG167">
        <v>1.87478</v>
      </c>
      <c r="IH167">
        <v>1.87836</v>
      </c>
      <c r="II167">
        <v>1.87546</v>
      </c>
      <c r="IJ167">
        <v>1.87665</v>
      </c>
      <c r="IK167">
        <v>0</v>
      </c>
      <c r="IL167">
        <v>0</v>
      </c>
      <c r="IM167">
        <v>0</v>
      </c>
      <c r="IN167">
        <v>0</v>
      </c>
      <c r="IO167" t="s">
        <v>441</v>
      </c>
      <c r="IP167" t="s">
        <v>442</v>
      </c>
      <c r="IQ167" t="s">
        <v>443</v>
      </c>
      <c r="IR167" t="s">
        <v>443</v>
      </c>
      <c r="IS167" t="s">
        <v>443</v>
      </c>
      <c r="IT167" t="s">
        <v>443</v>
      </c>
      <c r="IU167">
        <v>0</v>
      </c>
      <c r="IV167">
        <v>100</v>
      </c>
      <c r="IW167">
        <v>100</v>
      </c>
      <c r="IX167">
        <v>0.755</v>
      </c>
      <c r="IY167">
        <v>0.216</v>
      </c>
      <c r="IZ167">
        <v>-0.1222274518627452</v>
      </c>
      <c r="JA167">
        <v>0.001328938755811441</v>
      </c>
      <c r="JB167">
        <v>-5.633165956792918E-07</v>
      </c>
      <c r="JC167">
        <v>2.510553891376428E-10</v>
      </c>
      <c r="JD167">
        <v>-0.04678033270444259</v>
      </c>
      <c r="JE167">
        <v>-0.0009625096320519332</v>
      </c>
      <c r="JF167">
        <v>0.0006953178313022573</v>
      </c>
      <c r="JG167">
        <v>-5.973937232829655E-06</v>
      </c>
      <c r="JH167">
        <v>1</v>
      </c>
      <c r="JI167">
        <v>2112</v>
      </c>
      <c r="JJ167">
        <v>1</v>
      </c>
      <c r="JK167">
        <v>26</v>
      </c>
      <c r="JL167">
        <v>201687.3</v>
      </c>
      <c r="JM167">
        <v>201687.2</v>
      </c>
      <c r="JN167">
        <v>2.052</v>
      </c>
      <c r="JO167">
        <v>2.53662</v>
      </c>
      <c r="JP167">
        <v>1.39893</v>
      </c>
      <c r="JQ167">
        <v>2.32422</v>
      </c>
      <c r="JR167">
        <v>1.44897</v>
      </c>
      <c r="JS167">
        <v>2.59521</v>
      </c>
      <c r="JT167">
        <v>36.4814</v>
      </c>
      <c r="JU167">
        <v>23.9999</v>
      </c>
      <c r="JV167">
        <v>18</v>
      </c>
      <c r="JW167">
        <v>478.19</v>
      </c>
      <c r="JX167">
        <v>456.017</v>
      </c>
      <c r="JY167">
        <v>26.9024</v>
      </c>
      <c r="JZ167">
        <v>28.7601</v>
      </c>
      <c r="KA167">
        <v>30.0001</v>
      </c>
      <c r="KB167">
        <v>28.4235</v>
      </c>
      <c r="KC167">
        <v>28.4869</v>
      </c>
      <c r="KD167">
        <v>41.0798</v>
      </c>
      <c r="KE167">
        <v>25.9168</v>
      </c>
      <c r="KF167">
        <v>20.5362</v>
      </c>
      <c r="KG167">
        <v>26.8833</v>
      </c>
      <c r="KH167">
        <v>921.092</v>
      </c>
      <c r="KI167">
        <v>19.7757</v>
      </c>
      <c r="KJ167">
        <v>100.973</v>
      </c>
      <c r="KK167">
        <v>100.371</v>
      </c>
    </row>
    <row r="168" spans="1:297">
      <c r="A168">
        <v>152</v>
      </c>
      <c r="B168">
        <v>1759249821.6</v>
      </c>
      <c r="C168">
        <v>3006</v>
      </c>
      <c r="D168" t="s">
        <v>748</v>
      </c>
      <c r="E168" t="s">
        <v>749</v>
      </c>
      <c r="F168">
        <v>5</v>
      </c>
      <c r="G168" t="s">
        <v>639</v>
      </c>
      <c r="H168" t="s">
        <v>436</v>
      </c>
      <c r="I168">
        <v>1759249813.814285</v>
      </c>
      <c r="J168">
        <f>(K168)/1000</f>
        <v>0</v>
      </c>
      <c r="K168">
        <f>IF(DP168, AN168, AH168)</f>
        <v>0</v>
      </c>
      <c r="L168">
        <f>IF(DP168, AI168, AG168)</f>
        <v>0</v>
      </c>
      <c r="M168">
        <f>DR168 - IF(AU168&gt;1, L168*DL168*100.0/(AW168), 0)</f>
        <v>0</v>
      </c>
      <c r="N168">
        <f>((T168-J168/2)*M168-L168)/(T168+J168/2)</f>
        <v>0</v>
      </c>
      <c r="O168">
        <f>N168*(DY168+DZ168)/1000.0</f>
        <v>0</v>
      </c>
      <c r="P168">
        <f>(DR168 - IF(AU168&gt;1, L168*DL168*100.0/(AW168), 0))*(DY168+DZ168)/1000.0</f>
        <v>0</v>
      </c>
      <c r="Q168">
        <f>2.0/((1/S168-1/R168)+SIGN(S168)*SQRT((1/S168-1/R168)*(1/S168-1/R168) + 4*DM168/((DM168+1)*(DM168+1))*(2*1/S168*1/R168-1/R168*1/R168)))</f>
        <v>0</v>
      </c>
      <c r="R168">
        <f>IF(LEFT(DN168,1)&lt;&gt;"0",IF(LEFT(DN168,1)="1",3.0,DO168),$D$5+$E$5*(EF168*DY168/($K$5*1000))+$F$5*(EF168*DY168/($K$5*1000))*MAX(MIN(DL168,$J$5),$I$5)*MAX(MIN(DL168,$J$5),$I$5)+$G$5*MAX(MIN(DL168,$J$5),$I$5)*(EF168*DY168/($K$5*1000))+$H$5*(EF168*DY168/($K$5*1000))*(EF168*DY168/($K$5*1000)))</f>
        <v>0</v>
      </c>
      <c r="S168">
        <f>J168*(1000-(1000*0.61365*exp(17.502*W168/(240.97+W168))/(DY168+DZ168)+DT168)/2)/(1000*0.61365*exp(17.502*W168/(240.97+W168))/(DY168+DZ168)-DT168)</f>
        <v>0</v>
      </c>
      <c r="T168">
        <f>1/((DM168+1)/(Q168/1.6)+1/(R168/1.37)) + DM168/((DM168+1)/(Q168/1.6) + DM168/(R168/1.37))</f>
        <v>0</v>
      </c>
      <c r="U168">
        <f>(DH168*DK168)</f>
        <v>0</v>
      </c>
      <c r="V168">
        <f>(EA168+(U168+2*0.95*5.67E-8*(((EA168+$B$7)+273)^4-(EA168+273)^4)-44100*J168)/(1.84*29.3*R168+8*0.95*5.67E-8*(EA168+273)^3))</f>
        <v>0</v>
      </c>
      <c r="W168">
        <f>($C$7*EB168+$D$7*EC168+$E$7*V168)</f>
        <v>0</v>
      </c>
      <c r="X168">
        <f>0.61365*exp(17.502*W168/(240.97+W168))</f>
        <v>0</v>
      </c>
      <c r="Y168">
        <f>(Z168/AA168*100)</f>
        <v>0</v>
      </c>
      <c r="Z168">
        <f>DT168*(DY168+DZ168)/1000</f>
        <v>0</v>
      </c>
      <c r="AA168">
        <f>0.61365*exp(17.502*EA168/(240.97+EA168))</f>
        <v>0</v>
      </c>
      <c r="AB168">
        <f>(X168-DT168*(DY168+DZ168)/1000)</f>
        <v>0</v>
      </c>
      <c r="AC168">
        <f>(-J168*44100)</f>
        <v>0</v>
      </c>
      <c r="AD168">
        <f>2*29.3*R168*0.92*(EA168-W168)</f>
        <v>0</v>
      </c>
      <c r="AE168">
        <f>2*0.95*5.67E-8*(((EA168+$B$7)+273)^4-(W168+273)^4)</f>
        <v>0</v>
      </c>
      <c r="AF168">
        <f>U168+AE168+AC168+AD168</f>
        <v>0</v>
      </c>
      <c r="AG168">
        <f>DX168*AU168*(DS168-DR168*(1000-AU168*DU168)/(1000-AU168*DT168))/(100*DL168)</f>
        <v>0</v>
      </c>
      <c r="AH168">
        <f>1000*DX168*AU168*(DT168-DU168)/(100*DL168*(1000-AU168*DT168))</f>
        <v>0</v>
      </c>
      <c r="AI168">
        <f>(AJ168 - AK168 - DY168*1E3/(8.314*(EA168+273.15)) * AM168/DX168 * AL168) * DX168/(100*DL168) * (1000 - DU168)/1000</f>
        <v>0</v>
      </c>
      <c r="AJ168">
        <v>927.0677297060034</v>
      </c>
      <c r="AK168">
        <v>885.9480060606062</v>
      </c>
      <c r="AL168">
        <v>3.403487753778653</v>
      </c>
      <c r="AM168">
        <v>65.4967932541347</v>
      </c>
      <c r="AN168">
        <f>(AP168 - AO168 + DY168*1E3/(8.314*(EA168+273.15)) * AR168/DX168 * AQ168) * DX168/(100*DL168) * 1000/(1000 - AP168)</f>
        <v>0</v>
      </c>
      <c r="AO168">
        <v>19.80549159797016</v>
      </c>
      <c r="AP168">
        <v>22.75208</v>
      </c>
      <c r="AQ168">
        <v>0.0002646291365095575</v>
      </c>
      <c r="AR168">
        <v>120.790661753282</v>
      </c>
      <c r="AS168">
        <v>4</v>
      </c>
      <c r="AT168">
        <v>1</v>
      </c>
      <c r="AU168">
        <f>IF(AS168*$H$13&gt;=AW168,1.0,(AW168/(AW168-AS168*$H$13)))</f>
        <v>0</v>
      </c>
      <c r="AV168">
        <f>(AU168-1)*100</f>
        <v>0</v>
      </c>
      <c r="AW168">
        <f>MAX(0,($B$13+$C$13*EF168)/(1+$D$13*EF168)*DY168/(EA168+273)*$E$13)</f>
        <v>0</v>
      </c>
      <c r="AX168" t="s">
        <v>437</v>
      </c>
      <c r="AY168" t="s">
        <v>437</v>
      </c>
      <c r="AZ168">
        <v>0</v>
      </c>
      <c r="BA168">
        <v>0</v>
      </c>
      <c r="BB168">
        <f>1-AZ168/BA168</f>
        <v>0</v>
      </c>
      <c r="BC168">
        <v>0</v>
      </c>
      <c r="BD168" t="s">
        <v>437</v>
      </c>
      <c r="BE168" t="s">
        <v>437</v>
      </c>
      <c r="BF168">
        <v>0</v>
      </c>
      <c r="BG168">
        <v>0</v>
      </c>
      <c r="BH168">
        <f>1-BF168/BG168</f>
        <v>0</v>
      </c>
      <c r="BI168">
        <v>0.5</v>
      </c>
      <c r="BJ168">
        <f>DI168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437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DH168">
        <f>$B$11*EG168+$C$11*EH168+$F$11*ES168*(1-EV168)</f>
        <v>0</v>
      </c>
      <c r="DI168">
        <f>DH168*DJ168</f>
        <v>0</v>
      </c>
      <c r="DJ168">
        <f>($B$11*$D$9+$C$11*$D$9+$F$11*((FF168+EX168)/MAX(FF168+EX168+FG168, 0.1)*$I$9+FG168/MAX(FF168+EX168+FG168, 0.1)*$J$9))/($B$11+$C$11+$F$11)</f>
        <v>0</v>
      </c>
      <c r="DK168">
        <f>($B$11*$K$9+$C$11*$K$9+$F$11*((FF168+EX168)/MAX(FF168+EX168+FG168, 0.1)*$P$9+FG168/MAX(FF168+EX168+FG168, 0.1)*$Q$9))/($B$11+$C$11+$F$11)</f>
        <v>0</v>
      </c>
      <c r="DL168">
        <v>4.38</v>
      </c>
      <c r="DM168">
        <v>0.5</v>
      </c>
      <c r="DN168" t="s">
        <v>438</v>
      </c>
      <c r="DO168">
        <v>2</v>
      </c>
      <c r="DP168" t="b">
        <v>1</v>
      </c>
      <c r="DQ168">
        <v>1759249813.814285</v>
      </c>
      <c r="DR168">
        <v>841.6798928571428</v>
      </c>
      <c r="DS168">
        <v>892.9479642857142</v>
      </c>
      <c r="DT168">
        <v>22.73297857142857</v>
      </c>
      <c r="DU168">
        <v>19.7269</v>
      </c>
      <c r="DV168">
        <v>840.9335357142857</v>
      </c>
      <c r="DW168">
        <v>22.51709642857143</v>
      </c>
      <c r="DX168">
        <v>500.0252857142858</v>
      </c>
      <c r="DY168">
        <v>90.91432857142857</v>
      </c>
      <c r="DZ168">
        <v>0.05116041785714286</v>
      </c>
      <c r="EA168">
        <v>29.57814285714285</v>
      </c>
      <c r="EB168">
        <v>30.07588928571428</v>
      </c>
      <c r="EC168">
        <v>999.9000000000002</v>
      </c>
      <c r="ED168">
        <v>0</v>
      </c>
      <c r="EE168">
        <v>0</v>
      </c>
      <c r="EF168">
        <v>9999.683928571429</v>
      </c>
      <c r="EG168">
        <v>0</v>
      </c>
      <c r="EH168">
        <v>11.6948</v>
      </c>
      <c r="EI168">
        <v>-51.26808571428573</v>
      </c>
      <c r="EJ168">
        <v>861.2590714285716</v>
      </c>
      <c r="EK168">
        <v>910.9184642857143</v>
      </c>
      <c r="EL168">
        <v>3.006073214285715</v>
      </c>
      <c r="EM168">
        <v>892.9479642857142</v>
      </c>
      <c r="EN168">
        <v>19.7269</v>
      </c>
      <c r="EO168">
        <v>2.066753571428571</v>
      </c>
      <c r="EP168">
        <v>1.7934575</v>
      </c>
      <c r="EQ168">
        <v>17.96523571428571</v>
      </c>
      <c r="ER168">
        <v>15.729825</v>
      </c>
      <c r="ES168">
        <v>1999.991071428571</v>
      </c>
      <c r="ET168">
        <v>0.9799944285714288</v>
      </c>
      <c r="EU168">
        <v>0.02000567142857143</v>
      </c>
      <c r="EV168">
        <v>0</v>
      </c>
      <c r="EW168">
        <v>933.3469285714284</v>
      </c>
      <c r="EX168">
        <v>5.000560000000001</v>
      </c>
      <c r="EY168">
        <v>18918.50357142857</v>
      </c>
      <c r="EZ168">
        <v>17294.76428571429</v>
      </c>
      <c r="FA168">
        <v>41.375</v>
      </c>
      <c r="FB168">
        <v>41.5</v>
      </c>
      <c r="FC168">
        <v>41.06199999999999</v>
      </c>
      <c r="FD168">
        <v>40.68924999999999</v>
      </c>
      <c r="FE168">
        <v>42.07549999999999</v>
      </c>
      <c r="FF168">
        <v>1955.081071428571</v>
      </c>
      <c r="FG168">
        <v>39.91</v>
      </c>
      <c r="FH168">
        <v>0</v>
      </c>
      <c r="FI168">
        <v>1759249835.8</v>
      </c>
      <c r="FJ168">
        <v>0</v>
      </c>
      <c r="FK168">
        <v>933.7388400000001</v>
      </c>
      <c r="FL168">
        <v>29.44646158298706</v>
      </c>
      <c r="FM168">
        <v>588.0846162982043</v>
      </c>
      <c r="FN168">
        <v>18926.608</v>
      </c>
      <c r="FO168">
        <v>15</v>
      </c>
      <c r="FP168">
        <v>0</v>
      </c>
      <c r="FQ168" t="s">
        <v>439</v>
      </c>
      <c r="FR168">
        <v>1747148579.5</v>
      </c>
      <c r="FS168">
        <v>1747148584.5</v>
      </c>
      <c r="FT168">
        <v>0</v>
      </c>
      <c r="FU168">
        <v>0.162</v>
      </c>
      <c r="FV168">
        <v>-0.001</v>
      </c>
      <c r="FW168">
        <v>0.139</v>
      </c>
      <c r="FX168">
        <v>0.058</v>
      </c>
      <c r="FY168">
        <v>420</v>
      </c>
      <c r="FZ168">
        <v>16</v>
      </c>
      <c r="GA168">
        <v>0.19</v>
      </c>
      <c r="GB168">
        <v>0.02</v>
      </c>
      <c r="GC168">
        <v>-51.104025</v>
      </c>
      <c r="GD168">
        <v>-2.607534709192973</v>
      </c>
      <c r="GE168">
        <v>0.2664058452342962</v>
      </c>
      <c r="GF168">
        <v>0</v>
      </c>
      <c r="GG168">
        <v>931.6085882352941</v>
      </c>
      <c r="GH168">
        <v>28.57909854638001</v>
      </c>
      <c r="GI168">
        <v>2.811116798352431</v>
      </c>
      <c r="GJ168">
        <v>0</v>
      </c>
      <c r="GK168">
        <v>3.04860125</v>
      </c>
      <c r="GL168">
        <v>-0.748128968105078</v>
      </c>
      <c r="GM168">
        <v>0.07235018867243885</v>
      </c>
      <c r="GN168">
        <v>0</v>
      </c>
      <c r="GO168">
        <v>0</v>
      </c>
      <c r="GP168">
        <v>3</v>
      </c>
      <c r="GQ168" t="s">
        <v>490</v>
      </c>
      <c r="GR168">
        <v>3.12782</v>
      </c>
      <c r="GS168">
        <v>2.72922</v>
      </c>
      <c r="GT168">
        <v>0.14335</v>
      </c>
      <c r="GU168">
        <v>0.149819</v>
      </c>
      <c r="GV168">
        <v>0.103638</v>
      </c>
      <c r="GW168">
        <v>0.0946024</v>
      </c>
      <c r="GX168">
        <v>25703.2</v>
      </c>
      <c r="GY168">
        <v>24753.6</v>
      </c>
      <c r="GZ168">
        <v>30544.9</v>
      </c>
      <c r="HA168">
        <v>29369.3</v>
      </c>
      <c r="HB168">
        <v>37783.7</v>
      </c>
      <c r="HC168">
        <v>34985.1</v>
      </c>
      <c r="HD168">
        <v>46721.1</v>
      </c>
      <c r="HE168">
        <v>43634.2</v>
      </c>
      <c r="HF168">
        <v>1.82728</v>
      </c>
      <c r="HG168">
        <v>1.84147</v>
      </c>
      <c r="HH168">
        <v>0.129715</v>
      </c>
      <c r="HI168">
        <v>0</v>
      </c>
      <c r="HJ168">
        <v>27.9533</v>
      </c>
      <c r="HK168">
        <v>999.9</v>
      </c>
      <c r="HL168">
        <v>49.7</v>
      </c>
      <c r="HM168">
        <v>31</v>
      </c>
      <c r="HN168">
        <v>24.6612</v>
      </c>
      <c r="HO168">
        <v>63.093</v>
      </c>
      <c r="HP168">
        <v>17.48</v>
      </c>
      <c r="HQ168">
        <v>1</v>
      </c>
      <c r="HR168">
        <v>0.122777</v>
      </c>
      <c r="HS168">
        <v>0.8541260000000001</v>
      </c>
      <c r="HT168">
        <v>20.1989</v>
      </c>
      <c r="HU168">
        <v>5.22747</v>
      </c>
      <c r="HV168">
        <v>11.974</v>
      </c>
      <c r="HW168">
        <v>4.9694</v>
      </c>
      <c r="HX168">
        <v>3.28955</v>
      </c>
      <c r="HY168">
        <v>9999</v>
      </c>
      <c r="HZ168">
        <v>9999</v>
      </c>
      <c r="IA168">
        <v>9999</v>
      </c>
      <c r="IB168">
        <v>18.3</v>
      </c>
      <c r="IC168">
        <v>4.97289</v>
      </c>
      <c r="ID168">
        <v>1.87714</v>
      </c>
      <c r="IE168">
        <v>1.87523</v>
      </c>
      <c r="IF168">
        <v>1.87805</v>
      </c>
      <c r="IG168">
        <v>1.87476</v>
      </c>
      <c r="IH168">
        <v>1.87836</v>
      </c>
      <c r="II168">
        <v>1.87546</v>
      </c>
      <c r="IJ168">
        <v>1.87665</v>
      </c>
      <c r="IK168">
        <v>0</v>
      </c>
      <c r="IL168">
        <v>0</v>
      </c>
      <c r="IM168">
        <v>0</v>
      </c>
      <c r="IN168">
        <v>0</v>
      </c>
      <c r="IO168" t="s">
        <v>441</v>
      </c>
      <c r="IP168" t="s">
        <v>442</v>
      </c>
      <c r="IQ168" t="s">
        <v>443</v>
      </c>
      <c r="IR168" t="s">
        <v>443</v>
      </c>
      <c r="IS168" t="s">
        <v>443</v>
      </c>
      <c r="IT168" t="s">
        <v>443</v>
      </c>
      <c r="IU168">
        <v>0</v>
      </c>
      <c r="IV168">
        <v>100</v>
      </c>
      <c r="IW168">
        <v>100</v>
      </c>
      <c r="IX168">
        <v>0.769</v>
      </c>
      <c r="IY168">
        <v>0.2163</v>
      </c>
      <c r="IZ168">
        <v>-0.1222274518627452</v>
      </c>
      <c r="JA168">
        <v>0.001328938755811441</v>
      </c>
      <c r="JB168">
        <v>-5.633165956792918E-07</v>
      </c>
      <c r="JC168">
        <v>2.510553891376428E-10</v>
      </c>
      <c r="JD168">
        <v>-0.04678033270444259</v>
      </c>
      <c r="JE168">
        <v>-0.0009625096320519332</v>
      </c>
      <c r="JF168">
        <v>0.0006953178313022573</v>
      </c>
      <c r="JG168">
        <v>-5.973937232829655E-06</v>
      </c>
      <c r="JH168">
        <v>1</v>
      </c>
      <c r="JI168">
        <v>2112</v>
      </c>
      <c r="JJ168">
        <v>1</v>
      </c>
      <c r="JK168">
        <v>26</v>
      </c>
      <c r="JL168">
        <v>201687.4</v>
      </c>
      <c r="JM168">
        <v>201687.3</v>
      </c>
      <c r="JN168">
        <v>2.07764</v>
      </c>
      <c r="JO168">
        <v>2.53906</v>
      </c>
      <c r="JP168">
        <v>1.39893</v>
      </c>
      <c r="JQ168">
        <v>2.32422</v>
      </c>
      <c r="JR168">
        <v>1.44897</v>
      </c>
      <c r="JS168">
        <v>2.58423</v>
      </c>
      <c r="JT168">
        <v>36.4578</v>
      </c>
      <c r="JU168">
        <v>23.9999</v>
      </c>
      <c r="JV168">
        <v>18</v>
      </c>
      <c r="JW168">
        <v>477.899</v>
      </c>
      <c r="JX168">
        <v>456.368</v>
      </c>
      <c r="JY168">
        <v>26.8269</v>
      </c>
      <c r="JZ168">
        <v>28.7625</v>
      </c>
      <c r="KA168">
        <v>30.0002</v>
      </c>
      <c r="KB168">
        <v>28.425</v>
      </c>
      <c r="KC168">
        <v>28.4891</v>
      </c>
      <c r="KD168">
        <v>41.7108</v>
      </c>
      <c r="KE168">
        <v>25.9168</v>
      </c>
      <c r="KF168">
        <v>20.5362</v>
      </c>
      <c r="KG168">
        <v>26.8015</v>
      </c>
      <c r="KH168">
        <v>941.128</v>
      </c>
      <c r="KI168">
        <v>19.7954</v>
      </c>
      <c r="KJ168">
        <v>100.973</v>
      </c>
      <c r="KK168">
        <v>100.372</v>
      </c>
    </row>
    <row r="169" spans="1:297">
      <c r="A169">
        <v>153</v>
      </c>
      <c r="B169">
        <v>1759249826.6</v>
      </c>
      <c r="C169">
        <v>3011</v>
      </c>
      <c r="D169" t="s">
        <v>750</v>
      </c>
      <c r="E169" t="s">
        <v>751</v>
      </c>
      <c r="F169">
        <v>5</v>
      </c>
      <c r="G169" t="s">
        <v>639</v>
      </c>
      <c r="H169" t="s">
        <v>436</v>
      </c>
      <c r="I169">
        <v>1759249819.1</v>
      </c>
      <c r="J169">
        <f>(K169)/1000</f>
        <v>0</v>
      </c>
      <c r="K169">
        <f>IF(DP169, AN169, AH169)</f>
        <v>0</v>
      </c>
      <c r="L169">
        <f>IF(DP169, AI169, AG169)</f>
        <v>0</v>
      </c>
      <c r="M169">
        <f>DR169 - IF(AU169&gt;1, L169*DL169*100.0/(AW169), 0)</f>
        <v>0</v>
      </c>
      <c r="N169">
        <f>((T169-J169/2)*M169-L169)/(T169+J169/2)</f>
        <v>0</v>
      </c>
      <c r="O169">
        <f>N169*(DY169+DZ169)/1000.0</f>
        <v>0</v>
      </c>
      <c r="P169">
        <f>(DR169 - IF(AU169&gt;1, L169*DL169*100.0/(AW169), 0))*(DY169+DZ169)/1000.0</f>
        <v>0</v>
      </c>
      <c r="Q169">
        <f>2.0/((1/S169-1/R169)+SIGN(S169)*SQRT((1/S169-1/R169)*(1/S169-1/R169) + 4*DM169/((DM169+1)*(DM169+1))*(2*1/S169*1/R169-1/R169*1/R169)))</f>
        <v>0</v>
      </c>
      <c r="R169">
        <f>IF(LEFT(DN169,1)&lt;&gt;"0",IF(LEFT(DN169,1)="1",3.0,DO169),$D$5+$E$5*(EF169*DY169/($K$5*1000))+$F$5*(EF169*DY169/($K$5*1000))*MAX(MIN(DL169,$J$5),$I$5)*MAX(MIN(DL169,$J$5),$I$5)+$G$5*MAX(MIN(DL169,$J$5),$I$5)*(EF169*DY169/($K$5*1000))+$H$5*(EF169*DY169/($K$5*1000))*(EF169*DY169/($K$5*1000)))</f>
        <v>0</v>
      </c>
      <c r="S169">
        <f>J169*(1000-(1000*0.61365*exp(17.502*W169/(240.97+W169))/(DY169+DZ169)+DT169)/2)/(1000*0.61365*exp(17.502*W169/(240.97+W169))/(DY169+DZ169)-DT169)</f>
        <v>0</v>
      </c>
      <c r="T169">
        <f>1/((DM169+1)/(Q169/1.6)+1/(R169/1.37)) + DM169/((DM169+1)/(Q169/1.6) + DM169/(R169/1.37))</f>
        <v>0</v>
      </c>
      <c r="U169">
        <f>(DH169*DK169)</f>
        <v>0</v>
      </c>
      <c r="V169">
        <f>(EA169+(U169+2*0.95*5.67E-8*(((EA169+$B$7)+273)^4-(EA169+273)^4)-44100*J169)/(1.84*29.3*R169+8*0.95*5.67E-8*(EA169+273)^3))</f>
        <v>0</v>
      </c>
      <c r="W169">
        <f>($C$7*EB169+$D$7*EC169+$E$7*V169)</f>
        <v>0</v>
      </c>
      <c r="X169">
        <f>0.61365*exp(17.502*W169/(240.97+W169))</f>
        <v>0</v>
      </c>
      <c r="Y169">
        <f>(Z169/AA169*100)</f>
        <v>0</v>
      </c>
      <c r="Z169">
        <f>DT169*(DY169+DZ169)/1000</f>
        <v>0</v>
      </c>
      <c r="AA169">
        <f>0.61365*exp(17.502*EA169/(240.97+EA169))</f>
        <v>0</v>
      </c>
      <c r="AB169">
        <f>(X169-DT169*(DY169+DZ169)/1000)</f>
        <v>0</v>
      </c>
      <c r="AC169">
        <f>(-J169*44100)</f>
        <v>0</v>
      </c>
      <c r="AD169">
        <f>2*29.3*R169*0.92*(EA169-W169)</f>
        <v>0</v>
      </c>
      <c r="AE169">
        <f>2*0.95*5.67E-8*(((EA169+$B$7)+273)^4-(W169+273)^4)</f>
        <v>0</v>
      </c>
      <c r="AF169">
        <f>U169+AE169+AC169+AD169</f>
        <v>0</v>
      </c>
      <c r="AG169">
        <f>DX169*AU169*(DS169-DR169*(1000-AU169*DU169)/(1000-AU169*DT169))/(100*DL169)</f>
        <v>0</v>
      </c>
      <c r="AH169">
        <f>1000*DX169*AU169*(DT169-DU169)/(100*DL169*(1000-AU169*DT169))</f>
        <v>0</v>
      </c>
      <c r="AI169">
        <f>(AJ169 - AK169 - DY169*1E3/(8.314*(EA169+273.15)) * AM169/DX169 * AL169) * DX169/(100*DL169) * (1000 - DU169)/1000</f>
        <v>0</v>
      </c>
      <c r="AJ169">
        <v>944.1561961814615</v>
      </c>
      <c r="AK169">
        <v>902.7695757575757</v>
      </c>
      <c r="AL169">
        <v>3.359449342849226</v>
      </c>
      <c r="AM169">
        <v>65.4967932541347</v>
      </c>
      <c r="AN169">
        <f>(AP169 - AO169 + DY169*1E3/(8.314*(EA169+273.15)) * AR169/DX169 * AQ169) * DX169/(100*DL169) * 1000/(1000 - AP169)</f>
        <v>0</v>
      </c>
      <c r="AO169">
        <v>19.81088887544896</v>
      </c>
      <c r="AP169">
        <v>22.75195757575757</v>
      </c>
      <c r="AQ169">
        <v>-3.317098746639039E-06</v>
      </c>
      <c r="AR169">
        <v>120.790661753282</v>
      </c>
      <c r="AS169">
        <v>4</v>
      </c>
      <c r="AT169">
        <v>1</v>
      </c>
      <c r="AU169">
        <f>IF(AS169*$H$13&gt;=AW169,1.0,(AW169/(AW169-AS169*$H$13)))</f>
        <v>0</v>
      </c>
      <c r="AV169">
        <f>(AU169-1)*100</f>
        <v>0</v>
      </c>
      <c r="AW169">
        <f>MAX(0,($B$13+$C$13*EF169)/(1+$D$13*EF169)*DY169/(EA169+273)*$E$13)</f>
        <v>0</v>
      </c>
      <c r="AX169" t="s">
        <v>437</v>
      </c>
      <c r="AY169" t="s">
        <v>437</v>
      </c>
      <c r="AZ169">
        <v>0</v>
      </c>
      <c r="BA169">
        <v>0</v>
      </c>
      <c r="BB169">
        <f>1-AZ169/BA169</f>
        <v>0</v>
      </c>
      <c r="BC169">
        <v>0</v>
      </c>
      <c r="BD169" t="s">
        <v>437</v>
      </c>
      <c r="BE169" t="s">
        <v>437</v>
      </c>
      <c r="BF169">
        <v>0</v>
      </c>
      <c r="BG169">
        <v>0</v>
      </c>
      <c r="BH169">
        <f>1-BF169/BG169</f>
        <v>0</v>
      </c>
      <c r="BI169">
        <v>0.5</v>
      </c>
      <c r="BJ169">
        <f>DI169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437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DH169">
        <f>$B$11*EG169+$C$11*EH169+$F$11*ES169*(1-EV169)</f>
        <v>0</v>
      </c>
      <c r="DI169">
        <f>DH169*DJ169</f>
        <v>0</v>
      </c>
      <c r="DJ169">
        <f>($B$11*$D$9+$C$11*$D$9+$F$11*((FF169+EX169)/MAX(FF169+EX169+FG169, 0.1)*$I$9+FG169/MAX(FF169+EX169+FG169, 0.1)*$J$9))/($B$11+$C$11+$F$11)</f>
        <v>0</v>
      </c>
      <c r="DK169">
        <f>($B$11*$K$9+$C$11*$K$9+$F$11*((FF169+EX169)/MAX(FF169+EX169+FG169, 0.1)*$P$9+FG169/MAX(FF169+EX169+FG169, 0.1)*$Q$9))/($B$11+$C$11+$F$11)</f>
        <v>0</v>
      </c>
      <c r="DL169">
        <v>4.38</v>
      </c>
      <c r="DM169">
        <v>0.5</v>
      </c>
      <c r="DN169" t="s">
        <v>438</v>
      </c>
      <c r="DO169">
        <v>2</v>
      </c>
      <c r="DP169" t="b">
        <v>1</v>
      </c>
      <c r="DQ169">
        <v>1759249819.1</v>
      </c>
      <c r="DR169">
        <v>859.1401481481482</v>
      </c>
      <c r="DS169">
        <v>910.6652222222222</v>
      </c>
      <c r="DT169">
        <v>22.74434444444444</v>
      </c>
      <c r="DU169">
        <v>19.77963703703704</v>
      </c>
      <c r="DV169">
        <v>858.3779629629628</v>
      </c>
      <c r="DW169">
        <v>22.52822592592593</v>
      </c>
      <c r="DX169">
        <v>500.0044074074074</v>
      </c>
      <c r="DY169">
        <v>90.91479259259258</v>
      </c>
      <c r="DZ169">
        <v>0.05137867407407408</v>
      </c>
      <c r="EA169">
        <v>29.55631481481482</v>
      </c>
      <c r="EB169">
        <v>30.0686962962963</v>
      </c>
      <c r="EC169">
        <v>999.9000000000001</v>
      </c>
      <c r="ED169">
        <v>0</v>
      </c>
      <c r="EE169">
        <v>0</v>
      </c>
      <c r="EF169">
        <v>9999.024074074076</v>
      </c>
      <c r="EG169">
        <v>0</v>
      </c>
      <c r="EH169">
        <v>11.6948</v>
      </c>
      <c r="EI169">
        <v>-51.52502962962962</v>
      </c>
      <c r="EJ169">
        <v>879.1357407407406</v>
      </c>
      <c r="EK169">
        <v>929.0418148148148</v>
      </c>
      <c r="EL169">
        <v>2.964695555555556</v>
      </c>
      <c r="EM169">
        <v>910.6652222222222</v>
      </c>
      <c r="EN169">
        <v>19.77963703703704</v>
      </c>
      <c r="EO169">
        <v>2.067797037037037</v>
      </c>
      <c r="EP169">
        <v>1.798261481481481</v>
      </c>
      <c r="EQ169">
        <v>17.97325925925926</v>
      </c>
      <c r="ER169">
        <v>15.77166666666667</v>
      </c>
      <c r="ES169">
        <v>1999.985555555555</v>
      </c>
      <c r="ET169">
        <v>0.9799943333333336</v>
      </c>
      <c r="EU169">
        <v>0.02000576666666667</v>
      </c>
      <c r="EV169">
        <v>0</v>
      </c>
      <c r="EW169">
        <v>935.9191851851853</v>
      </c>
      <c r="EX169">
        <v>5.000560000000001</v>
      </c>
      <c r="EY169">
        <v>18971.14074074074</v>
      </c>
      <c r="EZ169">
        <v>17294.71851851852</v>
      </c>
      <c r="FA169">
        <v>41.375</v>
      </c>
      <c r="FB169">
        <v>41.5</v>
      </c>
      <c r="FC169">
        <v>41.06199999999999</v>
      </c>
      <c r="FD169">
        <v>40.68933333333333</v>
      </c>
      <c r="FE169">
        <v>42.07599999999999</v>
      </c>
      <c r="FF169">
        <v>1955.075555555556</v>
      </c>
      <c r="FG169">
        <v>39.91</v>
      </c>
      <c r="FH169">
        <v>0</v>
      </c>
      <c r="FI169">
        <v>1759249840.6</v>
      </c>
      <c r="FJ169">
        <v>0</v>
      </c>
      <c r="FK169">
        <v>936.08532</v>
      </c>
      <c r="FL169">
        <v>30.89153851540579</v>
      </c>
      <c r="FM169">
        <v>614.0461548861059</v>
      </c>
      <c r="FN169">
        <v>18974.836</v>
      </c>
      <c r="FO169">
        <v>15</v>
      </c>
      <c r="FP169">
        <v>0</v>
      </c>
      <c r="FQ169" t="s">
        <v>439</v>
      </c>
      <c r="FR169">
        <v>1747148579.5</v>
      </c>
      <c r="FS169">
        <v>1747148584.5</v>
      </c>
      <c r="FT169">
        <v>0</v>
      </c>
      <c r="FU169">
        <v>0.162</v>
      </c>
      <c r="FV169">
        <v>-0.001</v>
      </c>
      <c r="FW169">
        <v>0.139</v>
      </c>
      <c r="FX169">
        <v>0.058</v>
      </c>
      <c r="FY169">
        <v>420</v>
      </c>
      <c r="FZ169">
        <v>16</v>
      </c>
      <c r="GA169">
        <v>0.19</v>
      </c>
      <c r="GB169">
        <v>0.02</v>
      </c>
      <c r="GC169">
        <v>-51.39111749999999</v>
      </c>
      <c r="GD169">
        <v>-3.009056285178261</v>
      </c>
      <c r="GE169">
        <v>0.3027328862937591</v>
      </c>
      <c r="GF169">
        <v>0</v>
      </c>
      <c r="GG169">
        <v>934.5051764705883</v>
      </c>
      <c r="GH169">
        <v>29.64690603409043</v>
      </c>
      <c r="GI169">
        <v>2.918222338328078</v>
      </c>
      <c r="GJ169">
        <v>0</v>
      </c>
      <c r="GK169">
        <v>2.98970625</v>
      </c>
      <c r="GL169">
        <v>-0.4872019136960581</v>
      </c>
      <c r="GM169">
        <v>0.04939061862780723</v>
      </c>
      <c r="GN169">
        <v>0</v>
      </c>
      <c r="GO169">
        <v>0</v>
      </c>
      <c r="GP169">
        <v>3</v>
      </c>
      <c r="GQ169" t="s">
        <v>490</v>
      </c>
      <c r="GR169">
        <v>3.12794</v>
      </c>
      <c r="GS169">
        <v>2.72989</v>
      </c>
      <c r="GT169">
        <v>0.145116</v>
      </c>
      <c r="GU169">
        <v>0.151569</v>
      </c>
      <c r="GV169">
        <v>0.103633</v>
      </c>
      <c r="GW169">
        <v>0.0946134</v>
      </c>
      <c r="GX169">
        <v>25649.8</v>
      </c>
      <c r="GY169">
        <v>24702.7</v>
      </c>
      <c r="GZ169">
        <v>30544.5</v>
      </c>
      <c r="HA169">
        <v>29369.4</v>
      </c>
      <c r="HB169">
        <v>37783.9</v>
      </c>
      <c r="HC169">
        <v>34985.1</v>
      </c>
      <c r="HD169">
        <v>46720.9</v>
      </c>
      <c r="HE169">
        <v>43634.5</v>
      </c>
      <c r="HF169">
        <v>1.8272</v>
      </c>
      <c r="HG169">
        <v>1.8416</v>
      </c>
      <c r="HH169">
        <v>0.127606</v>
      </c>
      <c r="HI169">
        <v>0</v>
      </c>
      <c r="HJ169">
        <v>27.9491</v>
      </c>
      <c r="HK169">
        <v>999.9</v>
      </c>
      <c r="HL169">
        <v>49.7</v>
      </c>
      <c r="HM169">
        <v>31</v>
      </c>
      <c r="HN169">
        <v>24.661</v>
      </c>
      <c r="HO169">
        <v>63.043</v>
      </c>
      <c r="HP169">
        <v>17.4119</v>
      </c>
      <c r="HQ169">
        <v>1</v>
      </c>
      <c r="HR169">
        <v>0.122973</v>
      </c>
      <c r="HS169">
        <v>0.849071</v>
      </c>
      <c r="HT169">
        <v>20.1992</v>
      </c>
      <c r="HU169">
        <v>5.22732</v>
      </c>
      <c r="HV169">
        <v>11.974</v>
      </c>
      <c r="HW169">
        <v>4.9693</v>
      </c>
      <c r="HX169">
        <v>3.28965</v>
      </c>
      <c r="HY169">
        <v>9999</v>
      </c>
      <c r="HZ169">
        <v>9999</v>
      </c>
      <c r="IA169">
        <v>9999</v>
      </c>
      <c r="IB169">
        <v>18.3</v>
      </c>
      <c r="IC169">
        <v>4.9729</v>
      </c>
      <c r="ID169">
        <v>1.87714</v>
      </c>
      <c r="IE169">
        <v>1.87528</v>
      </c>
      <c r="IF169">
        <v>1.87805</v>
      </c>
      <c r="IG169">
        <v>1.87477</v>
      </c>
      <c r="IH169">
        <v>1.87836</v>
      </c>
      <c r="II169">
        <v>1.87546</v>
      </c>
      <c r="IJ169">
        <v>1.87666</v>
      </c>
      <c r="IK169">
        <v>0</v>
      </c>
      <c r="IL169">
        <v>0</v>
      </c>
      <c r="IM169">
        <v>0</v>
      </c>
      <c r="IN169">
        <v>0</v>
      </c>
      <c r="IO169" t="s">
        <v>441</v>
      </c>
      <c r="IP169" t="s">
        <v>442</v>
      </c>
      <c r="IQ169" t="s">
        <v>443</v>
      </c>
      <c r="IR169" t="s">
        <v>443</v>
      </c>
      <c r="IS169" t="s">
        <v>443</v>
      </c>
      <c r="IT169" t="s">
        <v>443</v>
      </c>
      <c r="IU169">
        <v>0</v>
      </c>
      <c r="IV169">
        <v>100</v>
      </c>
      <c r="IW169">
        <v>100</v>
      </c>
      <c r="IX169">
        <v>0.785</v>
      </c>
      <c r="IY169">
        <v>0.2162</v>
      </c>
      <c r="IZ169">
        <v>-0.1222274518627452</v>
      </c>
      <c r="JA169">
        <v>0.001328938755811441</v>
      </c>
      <c r="JB169">
        <v>-5.633165956792918E-07</v>
      </c>
      <c r="JC169">
        <v>2.510553891376428E-10</v>
      </c>
      <c r="JD169">
        <v>-0.04678033270444259</v>
      </c>
      <c r="JE169">
        <v>-0.0009625096320519332</v>
      </c>
      <c r="JF169">
        <v>0.0006953178313022573</v>
      </c>
      <c r="JG169">
        <v>-5.973937232829655E-06</v>
      </c>
      <c r="JH169">
        <v>1</v>
      </c>
      <c r="JI169">
        <v>2112</v>
      </c>
      <c r="JJ169">
        <v>1</v>
      </c>
      <c r="JK169">
        <v>26</v>
      </c>
      <c r="JL169">
        <v>201687.5</v>
      </c>
      <c r="JM169">
        <v>201687.4</v>
      </c>
      <c r="JN169">
        <v>2.1106</v>
      </c>
      <c r="JO169">
        <v>2.53906</v>
      </c>
      <c r="JP169">
        <v>1.39893</v>
      </c>
      <c r="JQ169">
        <v>2.32422</v>
      </c>
      <c r="JR169">
        <v>1.44897</v>
      </c>
      <c r="JS169">
        <v>2.55737</v>
      </c>
      <c r="JT169">
        <v>36.4814</v>
      </c>
      <c r="JU169">
        <v>23.9912</v>
      </c>
      <c r="JV169">
        <v>18</v>
      </c>
      <c r="JW169">
        <v>477.874</v>
      </c>
      <c r="JX169">
        <v>456.459</v>
      </c>
      <c r="JY169">
        <v>26.7515</v>
      </c>
      <c r="JZ169">
        <v>28.765</v>
      </c>
      <c r="KA169">
        <v>30.0002</v>
      </c>
      <c r="KB169">
        <v>28.4274</v>
      </c>
      <c r="KC169">
        <v>28.4905</v>
      </c>
      <c r="KD169">
        <v>42.2495</v>
      </c>
      <c r="KE169">
        <v>25.9168</v>
      </c>
      <c r="KF169">
        <v>20.5362</v>
      </c>
      <c r="KG169">
        <v>26.7343</v>
      </c>
      <c r="KH169">
        <v>954.514</v>
      </c>
      <c r="KI169">
        <v>19.8217</v>
      </c>
      <c r="KJ169">
        <v>100.972</v>
      </c>
      <c r="KK169">
        <v>100.373</v>
      </c>
    </row>
    <row r="170" spans="1:297">
      <c r="A170">
        <v>154</v>
      </c>
      <c r="B170">
        <v>1759249831.6</v>
      </c>
      <c r="C170">
        <v>3016</v>
      </c>
      <c r="D170" t="s">
        <v>752</v>
      </c>
      <c r="E170" t="s">
        <v>753</v>
      </c>
      <c r="F170">
        <v>5</v>
      </c>
      <c r="G170" t="s">
        <v>639</v>
      </c>
      <c r="H170" t="s">
        <v>436</v>
      </c>
      <c r="I170">
        <v>1759249823.814285</v>
      </c>
      <c r="J170">
        <f>(K170)/1000</f>
        <v>0</v>
      </c>
      <c r="K170">
        <f>IF(DP170, AN170, AH170)</f>
        <v>0</v>
      </c>
      <c r="L170">
        <f>IF(DP170, AI170, AG170)</f>
        <v>0</v>
      </c>
      <c r="M170">
        <f>DR170 - IF(AU170&gt;1, L170*DL170*100.0/(AW170), 0)</f>
        <v>0</v>
      </c>
      <c r="N170">
        <f>((T170-J170/2)*M170-L170)/(T170+J170/2)</f>
        <v>0</v>
      </c>
      <c r="O170">
        <f>N170*(DY170+DZ170)/1000.0</f>
        <v>0</v>
      </c>
      <c r="P170">
        <f>(DR170 - IF(AU170&gt;1, L170*DL170*100.0/(AW170), 0))*(DY170+DZ170)/1000.0</f>
        <v>0</v>
      </c>
      <c r="Q170">
        <f>2.0/((1/S170-1/R170)+SIGN(S170)*SQRT((1/S170-1/R170)*(1/S170-1/R170) + 4*DM170/((DM170+1)*(DM170+1))*(2*1/S170*1/R170-1/R170*1/R170)))</f>
        <v>0</v>
      </c>
      <c r="R170">
        <f>IF(LEFT(DN170,1)&lt;&gt;"0",IF(LEFT(DN170,1)="1",3.0,DO170),$D$5+$E$5*(EF170*DY170/($K$5*1000))+$F$5*(EF170*DY170/($K$5*1000))*MAX(MIN(DL170,$J$5),$I$5)*MAX(MIN(DL170,$J$5),$I$5)+$G$5*MAX(MIN(DL170,$J$5),$I$5)*(EF170*DY170/($K$5*1000))+$H$5*(EF170*DY170/($K$5*1000))*(EF170*DY170/($K$5*1000)))</f>
        <v>0</v>
      </c>
      <c r="S170">
        <f>J170*(1000-(1000*0.61365*exp(17.502*W170/(240.97+W170))/(DY170+DZ170)+DT170)/2)/(1000*0.61365*exp(17.502*W170/(240.97+W170))/(DY170+DZ170)-DT170)</f>
        <v>0</v>
      </c>
      <c r="T170">
        <f>1/((DM170+1)/(Q170/1.6)+1/(R170/1.37)) + DM170/((DM170+1)/(Q170/1.6) + DM170/(R170/1.37))</f>
        <v>0</v>
      </c>
      <c r="U170">
        <f>(DH170*DK170)</f>
        <v>0</v>
      </c>
      <c r="V170">
        <f>(EA170+(U170+2*0.95*5.67E-8*(((EA170+$B$7)+273)^4-(EA170+273)^4)-44100*J170)/(1.84*29.3*R170+8*0.95*5.67E-8*(EA170+273)^3))</f>
        <v>0</v>
      </c>
      <c r="W170">
        <f>($C$7*EB170+$D$7*EC170+$E$7*V170)</f>
        <v>0</v>
      </c>
      <c r="X170">
        <f>0.61365*exp(17.502*W170/(240.97+W170))</f>
        <v>0</v>
      </c>
      <c r="Y170">
        <f>(Z170/AA170*100)</f>
        <v>0</v>
      </c>
      <c r="Z170">
        <f>DT170*(DY170+DZ170)/1000</f>
        <v>0</v>
      </c>
      <c r="AA170">
        <f>0.61365*exp(17.502*EA170/(240.97+EA170))</f>
        <v>0</v>
      </c>
      <c r="AB170">
        <f>(X170-DT170*(DY170+DZ170)/1000)</f>
        <v>0</v>
      </c>
      <c r="AC170">
        <f>(-J170*44100)</f>
        <v>0</v>
      </c>
      <c r="AD170">
        <f>2*29.3*R170*0.92*(EA170-W170)</f>
        <v>0</v>
      </c>
      <c r="AE170">
        <f>2*0.95*5.67E-8*(((EA170+$B$7)+273)^4-(W170+273)^4)</f>
        <v>0</v>
      </c>
      <c r="AF170">
        <f>U170+AE170+AC170+AD170</f>
        <v>0</v>
      </c>
      <c r="AG170">
        <f>DX170*AU170*(DS170-DR170*(1000-AU170*DU170)/(1000-AU170*DT170))/(100*DL170)</f>
        <v>0</v>
      </c>
      <c r="AH170">
        <f>1000*DX170*AU170*(DT170-DU170)/(100*DL170*(1000-AU170*DT170))</f>
        <v>0</v>
      </c>
      <c r="AI170">
        <f>(AJ170 - AK170 - DY170*1E3/(8.314*(EA170+273.15)) * AM170/DX170 * AL170) * DX170/(100*DL170) * (1000 - DU170)/1000</f>
        <v>0</v>
      </c>
      <c r="AJ170">
        <v>961.0619417382341</v>
      </c>
      <c r="AK170">
        <v>919.5704727272723</v>
      </c>
      <c r="AL170">
        <v>3.356799640779786</v>
      </c>
      <c r="AM170">
        <v>65.4967932541347</v>
      </c>
      <c r="AN170">
        <f>(AP170 - AO170 + DY170*1E3/(8.314*(EA170+273.15)) * AR170/DX170 * AQ170) * DX170/(100*DL170) * 1000/(1000 - AP170)</f>
        <v>0</v>
      </c>
      <c r="AO170">
        <v>19.81390884124635</v>
      </c>
      <c r="AP170">
        <v>22.73271515151515</v>
      </c>
      <c r="AQ170">
        <v>-0.000233476703905615</v>
      </c>
      <c r="AR170">
        <v>120.790661753282</v>
      </c>
      <c r="AS170">
        <v>4</v>
      </c>
      <c r="AT170">
        <v>1</v>
      </c>
      <c r="AU170">
        <f>IF(AS170*$H$13&gt;=AW170,1.0,(AW170/(AW170-AS170*$H$13)))</f>
        <v>0</v>
      </c>
      <c r="AV170">
        <f>(AU170-1)*100</f>
        <v>0</v>
      </c>
      <c r="AW170">
        <f>MAX(0,($B$13+$C$13*EF170)/(1+$D$13*EF170)*DY170/(EA170+273)*$E$13)</f>
        <v>0</v>
      </c>
      <c r="AX170" t="s">
        <v>437</v>
      </c>
      <c r="AY170" t="s">
        <v>437</v>
      </c>
      <c r="AZ170">
        <v>0</v>
      </c>
      <c r="BA170">
        <v>0</v>
      </c>
      <c r="BB170">
        <f>1-AZ170/BA170</f>
        <v>0</v>
      </c>
      <c r="BC170">
        <v>0</v>
      </c>
      <c r="BD170" t="s">
        <v>437</v>
      </c>
      <c r="BE170" t="s">
        <v>437</v>
      </c>
      <c r="BF170">
        <v>0</v>
      </c>
      <c r="BG170">
        <v>0</v>
      </c>
      <c r="BH170">
        <f>1-BF170/BG170</f>
        <v>0</v>
      </c>
      <c r="BI170">
        <v>0.5</v>
      </c>
      <c r="BJ170">
        <f>DI170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437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DH170">
        <f>$B$11*EG170+$C$11*EH170+$F$11*ES170*(1-EV170)</f>
        <v>0</v>
      </c>
      <c r="DI170">
        <f>DH170*DJ170</f>
        <v>0</v>
      </c>
      <c r="DJ170">
        <f>($B$11*$D$9+$C$11*$D$9+$F$11*((FF170+EX170)/MAX(FF170+EX170+FG170, 0.1)*$I$9+FG170/MAX(FF170+EX170+FG170, 0.1)*$J$9))/($B$11+$C$11+$F$11)</f>
        <v>0</v>
      </c>
      <c r="DK170">
        <f>($B$11*$K$9+$C$11*$K$9+$F$11*((FF170+EX170)/MAX(FF170+EX170+FG170, 0.1)*$P$9+FG170/MAX(FF170+EX170+FG170, 0.1)*$Q$9))/($B$11+$C$11+$F$11)</f>
        <v>0</v>
      </c>
      <c r="DL170">
        <v>4.38</v>
      </c>
      <c r="DM170">
        <v>0.5</v>
      </c>
      <c r="DN170" t="s">
        <v>438</v>
      </c>
      <c r="DO170">
        <v>2</v>
      </c>
      <c r="DP170" t="b">
        <v>1</v>
      </c>
      <c r="DQ170">
        <v>1759249823.814285</v>
      </c>
      <c r="DR170">
        <v>874.69025</v>
      </c>
      <c r="DS170">
        <v>926.349142857143</v>
      </c>
      <c r="DT170">
        <v>22.74674285714286</v>
      </c>
      <c r="DU170">
        <v>19.80655714285714</v>
      </c>
      <c r="DV170">
        <v>873.9138214285714</v>
      </c>
      <c r="DW170">
        <v>22.53056785714286</v>
      </c>
      <c r="DX170">
        <v>500.00225</v>
      </c>
      <c r="DY170">
        <v>90.91614999999999</v>
      </c>
      <c r="DZ170">
        <v>0.05150761785714286</v>
      </c>
      <c r="EA170">
        <v>29.53841428571429</v>
      </c>
      <c r="EB170">
        <v>30.04868214285714</v>
      </c>
      <c r="EC170">
        <v>999.9000000000002</v>
      </c>
      <c r="ED170">
        <v>0</v>
      </c>
      <c r="EE170">
        <v>0</v>
      </c>
      <c r="EF170">
        <v>10001.42857142857</v>
      </c>
      <c r="EG170">
        <v>0</v>
      </c>
      <c r="EH170">
        <v>11.6948</v>
      </c>
      <c r="EI170">
        <v>-51.65885714285714</v>
      </c>
      <c r="EJ170">
        <v>895.0498214285716</v>
      </c>
      <c r="EK170">
        <v>945.0677857142857</v>
      </c>
      <c r="EL170">
        <v>2.940174642857143</v>
      </c>
      <c r="EM170">
        <v>926.349142857143</v>
      </c>
      <c r="EN170">
        <v>19.80655714285714</v>
      </c>
      <c r="EO170">
        <v>2.068045714285714</v>
      </c>
      <c r="EP170">
        <v>1.800736071428572</v>
      </c>
      <c r="EQ170">
        <v>17.975175</v>
      </c>
      <c r="ER170">
        <v>15.79318571428571</v>
      </c>
      <c r="ES170">
        <v>1999.997142857143</v>
      </c>
      <c r="ET170">
        <v>0.9799944285714288</v>
      </c>
      <c r="EU170">
        <v>0.02000567142857143</v>
      </c>
      <c r="EV170">
        <v>0</v>
      </c>
      <c r="EW170">
        <v>938.3777142857143</v>
      </c>
      <c r="EX170">
        <v>5.000560000000001</v>
      </c>
      <c r="EY170">
        <v>19019.51071428571</v>
      </c>
      <c r="EZ170">
        <v>17294.82142857143</v>
      </c>
      <c r="FA170">
        <v>41.375</v>
      </c>
      <c r="FB170">
        <v>41.5</v>
      </c>
      <c r="FC170">
        <v>41.06199999999999</v>
      </c>
      <c r="FD170">
        <v>40.68924999999999</v>
      </c>
      <c r="FE170">
        <v>42.07099999999999</v>
      </c>
      <c r="FF170">
        <v>1955.087142857143</v>
      </c>
      <c r="FG170">
        <v>39.91</v>
      </c>
      <c r="FH170">
        <v>0</v>
      </c>
      <c r="FI170">
        <v>1759249845.4</v>
      </c>
      <c r="FJ170">
        <v>0</v>
      </c>
      <c r="FK170">
        <v>938.59248</v>
      </c>
      <c r="FL170">
        <v>30.52307687955684</v>
      </c>
      <c r="FM170">
        <v>627.2153837521661</v>
      </c>
      <c r="FN170">
        <v>19024.24</v>
      </c>
      <c r="FO170">
        <v>15</v>
      </c>
      <c r="FP170">
        <v>0</v>
      </c>
      <c r="FQ170" t="s">
        <v>439</v>
      </c>
      <c r="FR170">
        <v>1747148579.5</v>
      </c>
      <c r="FS170">
        <v>1747148584.5</v>
      </c>
      <c r="FT170">
        <v>0</v>
      </c>
      <c r="FU170">
        <v>0.162</v>
      </c>
      <c r="FV170">
        <v>-0.001</v>
      </c>
      <c r="FW170">
        <v>0.139</v>
      </c>
      <c r="FX170">
        <v>0.058</v>
      </c>
      <c r="FY170">
        <v>420</v>
      </c>
      <c r="FZ170">
        <v>16</v>
      </c>
      <c r="GA170">
        <v>0.19</v>
      </c>
      <c r="GB170">
        <v>0.02</v>
      </c>
      <c r="GC170">
        <v>-51.55119024390245</v>
      </c>
      <c r="GD170">
        <v>-2.150648780487902</v>
      </c>
      <c r="GE170">
        <v>0.2673270562939151</v>
      </c>
      <c r="GF170">
        <v>0</v>
      </c>
      <c r="GG170">
        <v>936.8914705882353</v>
      </c>
      <c r="GH170">
        <v>30.84440030610151</v>
      </c>
      <c r="GI170">
        <v>3.033837738839303</v>
      </c>
      <c r="GJ170">
        <v>0</v>
      </c>
      <c r="GK170">
        <v>2.961836585365854</v>
      </c>
      <c r="GL170">
        <v>-0.3233391637630701</v>
      </c>
      <c r="GM170">
        <v>0.03570188261824035</v>
      </c>
      <c r="GN170">
        <v>0</v>
      </c>
      <c r="GO170">
        <v>0</v>
      </c>
      <c r="GP170">
        <v>3</v>
      </c>
      <c r="GQ170" t="s">
        <v>490</v>
      </c>
      <c r="GR170">
        <v>3.12797</v>
      </c>
      <c r="GS170">
        <v>2.72967</v>
      </c>
      <c r="GT170">
        <v>0.14686</v>
      </c>
      <c r="GU170">
        <v>0.153204</v>
      </c>
      <c r="GV170">
        <v>0.103569</v>
      </c>
      <c r="GW170">
        <v>0.0946179</v>
      </c>
      <c r="GX170">
        <v>25597</v>
      </c>
      <c r="GY170">
        <v>24654.7</v>
      </c>
      <c r="GZ170">
        <v>30544</v>
      </c>
      <c r="HA170">
        <v>29369</v>
      </c>
      <c r="HB170">
        <v>37786.1</v>
      </c>
      <c r="HC170">
        <v>34984.4</v>
      </c>
      <c r="HD170">
        <v>46720.1</v>
      </c>
      <c r="HE170">
        <v>43633.8</v>
      </c>
      <c r="HF170">
        <v>1.82722</v>
      </c>
      <c r="HG170">
        <v>1.84162</v>
      </c>
      <c r="HH170">
        <v>0.126258</v>
      </c>
      <c r="HI170">
        <v>0</v>
      </c>
      <c r="HJ170">
        <v>27.9438</v>
      </c>
      <c r="HK170">
        <v>999.9</v>
      </c>
      <c r="HL170">
        <v>49.7</v>
      </c>
      <c r="HM170">
        <v>31</v>
      </c>
      <c r="HN170">
        <v>24.6621</v>
      </c>
      <c r="HO170">
        <v>63.173</v>
      </c>
      <c r="HP170">
        <v>17.3798</v>
      </c>
      <c r="HQ170">
        <v>1</v>
      </c>
      <c r="HR170">
        <v>0.123359</v>
      </c>
      <c r="HS170">
        <v>0.758355</v>
      </c>
      <c r="HT170">
        <v>20.1995</v>
      </c>
      <c r="HU170">
        <v>5.22792</v>
      </c>
      <c r="HV170">
        <v>11.974</v>
      </c>
      <c r="HW170">
        <v>4.9695</v>
      </c>
      <c r="HX170">
        <v>3.28955</v>
      </c>
      <c r="HY170">
        <v>9999</v>
      </c>
      <c r="HZ170">
        <v>9999</v>
      </c>
      <c r="IA170">
        <v>9999</v>
      </c>
      <c r="IB170">
        <v>18.3</v>
      </c>
      <c r="IC170">
        <v>4.9729</v>
      </c>
      <c r="ID170">
        <v>1.87714</v>
      </c>
      <c r="IE170">
        <v>1.87529</v>
      </c>
      <c r="IF170">
        <v>1.87805</v>
      </c>
      <c r="IG170">
        <v>1.8748</v>
      </c>
      <c r="IH170">
        <v>1.87837</v>
      </c>
      <c r="II170">
        <v>1.87546</v>
      </c>
      <c r="IJ170">
        <v>1.87668</v>
      </c>
      <c r="IK170">
        <v>0</v>
      </c>
      <c r="IL170">
        <v>0</v>
      </c>
      <c r="IM170">
        <v>0</v>
      </c>
      <c r="IN170">
        <v>0</v>
      </c>
      <c r="IO170" t="s">
        <v>441</v>
      </c>
      <c r="IP170" t="s">
        <v>442</v>
      </c>
      <c r="IQ170" t="s">
        <v>443</v>
      </c>
      <c r="IR170" t="s">
        <v>443</v>
      </c>
      <c r="IS170" t="s">
        <v>443</v>
      </c>
      <c r="IT170" t="s">
        <v>443</v>
      </c>
      <c r="IU170">
        <v>0</v>
      </c>
      <c r="IV170">
        <v>100</v>
      </c>
      <c r="IW170">
        <v>100</v>
      </c>
      <c r="IX170">
        <v>0.8</v>
      </c>
      <c r="IY170">
        <v>0.2158</v>
      </c>
      <c r="IZ170">
        <v>-0.1222274518627452</v>
      </c>
      <c r="JA170">
        <v>0.001328938755811441</v>
      </c>
      <c r="JB170">
        <v>-5.633165956792918E-07</v>
      </c>
      <c r="JC170">
        <v>2.510553891376428E-10</v>
      </c>
      <c r="JD170">
        <v>-0.04678033270444259</v>
      </c>
      <c r="JE170">
        <v>-0.0009625096320519332</v>
      </c>
      <c r="JF170">
        <v>0.0006953178313022573</v>
      </c>
      <c r="JG170">
        <v>-5.973937232829655E-06</v>
      </c>
      <c r="JH170">
        <v>1</v>
      </c>
      <c r="JI170">
        <v>2112</v>
      </c>
      <c r="JJ170">
        <v>1</v>
      </c>
      <c r="JK170">
        <v>26</v>
      </c>
      <c r="JL170">
        <v>201687.5</v>
      </c>
      <c r="JM170">
        <v>201687.5</v>
      </c>
      <c r="JN170">
        <v>2.13501</v>
      </c>
      <c r="JO170">
        <v>2.54272</v>
      </c>
      <c r="JP170">
        <v>1.39893</v>
      </c>
      <c r="JQ170">
        <v>2.323</v>
      </c>
      <c r="JR170">
        <v>1.44897</v>
      </c>
      <c r="JS170">
        <v>2.5</v>
      </c>
      <c r="JT170">
        <v>36.4814</v>
      </c>
      <c r="JU170">
        <v>23.9912</v>
      </c>
      <c r="JV170">
        <v>18</v>
      </c>
      <c r="JW170">
        <v>477.898</v>
      </c>
      <c r="JX170">
        <v>456.483</v>
      </c>
      <c r="JY170">
        <v>26.6952</v>
      </c>
      <c r="JZ170">
        <v>28.7681</v>
      </c>
      <c r="KA170">
        <v>30.0002</v>
      </c>
      <c r="KB170">
        <v>28.429</v>
      </c>
      <c r="KC170">
        <v>28.4915</v>
      </c>
      <c r="KD170">
        <v>42.7891</v>
      </c>
      <c r="KE170">
        <v>25.9168</v>
      </c>
      <c r="KF170">
        <v>20.5362</v>
      </c>
      <c r="KG170">
        <v>26.6973</v>
      </c>
      <c r="KH170">
        <v>974.626</v>
      </c>
      <c r="KI170">
        <v>19.8673</v>
      </c>
      <c r="KJ170">
        <v>100.97</v>
      </c>
      <c r="KK170">
        <v>100.371</v>
      </c>
    </row>
    <row r="171" spans="1:297">
      <c r="A171">
        <v>155</v>
      </c>
      <c r="B171">
        <v>1759249836.6</v>
      </c>
      <c r="C171">
        <v>3021</v>
      </c>
      <c r="D171" t="s">
        <v>754</v>
      </c>
      <c r="E171" t="s">
        <v>755</v>
      </c>
      <c r="F171">
        <v>5</v>
      </c>
      <c r="G171" t="s">
        <v>639</v>
      </c>
      <c r="H171" t="s">
        <v>436</v>
      </c>
      <c r="I171">
        <v>1759249829.1</v>
      </c>
      <c r="J171">
        <f>(K171)/1000</f>
        <v>0</v>
      </c>
      <c r="K171">
        <f>IF(DP171, AN171, AH171)</f>
        <v>0</v>
      </c>
      <c r="L171">
        <f>IF(DP171, AI171, AG171)</f>
        <v>0</v>
      </c>
      <c r="M171">
        <f>DR171 - IF(AU171&gt;1, L171*DL171*100.0/(AW171), 0)</f>
        <v>0</v>
      </c>
      <c r="N171">
        <f>((T171-J171/2)*M171-L171)/(T171+J171/2)</f>
        <v>0</v>
      </c>
      <c r="O171">
        <f>N171*(DY171+DZ171)/1000.0</f>
        <v>0</v>
      </c>
      <c r="P171">
        <f>(DR171 - IF(AU171&gt;1, L171*DL171*100.0/(AW171), 0))*(DY171+DZ171)/1000.0</f>
        <v>0</v>
      </c>
      <c r="Q171">
        <f>2.0/((1/S171-1/R171)+SIGN(S171)*SQRT((1/S171-1/R171)*(1/S171-1/R171) + 4*DM171/((DM171+1)*(DM171+1))*(2*1/S171*1/R171-1/R171*1/R171)))</f>
        <v>0</v>
      </c>
      <c r="R171">
        <f>IF(LEFT(DN171,1)&lt;&gt;"0",IF(LEFT(DN171,1)="1",3.0,DO171),$D$5+$E$5*(EF171*DY171/($K$5*1000))+$F$5*(EF171*DY171/($K$5*1000))*MAX(MIN(DL171,$J$5),$I$5)*MAX(MIN(DL171,$J$5),$I$5)+$G$5*MAX(MIN(DL171,$J$5),$I$5)*(EF171*DY171/($K$5*1000))+$H$5*(EF171*DY171/($K$5*1000))*(EF171*DY171/($K$5*1000)))</f>
        <v>0</v>
      </c>
      <c r="S171">
        <f>J171*(1000-(1000*0.61365*exp(17.502*W171/(240.97+W171))/(DY171+DZ171)+DT171)/2)/(1000*0.61365*exp(17.502*W171/(240.97+W171))/(DY171+DZ171)-DT171)</f>
        <v>0</v>
      </c>
      <c r="T171">
        <f>1/((DM171+1)/(Q171/1.6)+1/(R171/1.37)) + DM171/((DM171+1)/(Q171/1.6) + DM171/(R171/1.37))</f>
        <v>0</v>
      </c>
      <c r="U171">
        <f>(DH171*DK171)</f>
        <v>0</v>
      </c>
      <c r="V171">
        <f>(EA171+(U171+2*0.95*5.67E-8*(((EA171+$B$7)+273)^4-(EA171+273)^4)-44100*J171)/(1.84*29.3*R171+8*0.95*5.67E-8*(EA171+273)^3))</f>
        <v>0</v>
      </c>
      <c r="W171">
        <f>($C$7*EB171+$D$7*EC171+$E$7*V171)</f>
        <v>0</v>
      </c>
      <c r="X171">
        <f>0.61365*exp(17.502*W171/(240.97+W171))</f>
        <v>0</v>
      </c>
      <c r="Y171">
        <f>(Z171/AA171*100)</f>
        <v>0</v>
      </c>
      <c r="Z171">
        <f>DT171*(DY171+DZ171)/1000</f>
        <v>0</v>
      </c>
      <c r="AA171">
        <f>0.61365*exp(17.502*EA171/(240.97+EA171))</f>
        <v>0</v>
      </c>
      <c r="AB171">
        <f>(X171-DT171*(DY171+DZ171)/1000)</f>
        <v>0</v>
      </c>
      <c r="AC171">
        <f>(-J171*44100)</f>
        <v>0</v>
      </c>
      <c r="AD171">
        <f>2*29.3*R171*0.92*(EA171-W171)</f>
        <v>0</v>
      </c>
      <c r="AE171">
        <f>2*0.95*5.67E-8*(((EA171+$B$7)+273)^4-(W171+273)^4)</f>
        <v>0</v>
      </c>
      <c r="AF171">
        <f>U171+AE171+AC171+AD171</f>
        <v>0</v>
      </c>
      <c r="AG171">
        <f>DX171*AU171*(DS171-DR171*(1000-AU171*DU171)/(1000-AU171*DT171))/(100*DL171)</f>
        <v>0</v>
      </c>
      <c r="AH171">
        <f>1000*DX171*AU171*(DT171-DU171)/(100*DL171*(1000-AU171*DT171))</f>
        <v>0</v>
      </c>
      <c r="AI171">
        <f>(AJ171 - AK171 - DY171*1E3/(8.314*(EA171+273.15)) * AM171/DX171 * AL171) * DX171/(100*DL171) * (1000 - DU171)/1000</f>
        <v>0</v>
      </c>
      <c r="AJ171">
        <v>977.0664355224476</v>
      </c>
      <c r="AK171">
        <v>935.8498969696965</v>
      </c>
      <c r="AL171">
        <v>3.241166015030442</v>
      </c>
      <c r="AM171">
        <v>65.4967932541347</v>
      </c>
      <c r="AN171">
        <f>(AP171 - AO171 + DY171*1E3/(8.314*(EA171+273.15)) * AR171/DX171 * AQ171) * DX171/(100*DL171) * 1000/(1000 - AP171)</f>
        <v>0</v>
      </c>
      <c r="AO171">
        <v>19.81426923118903</v>
      </c>
      <c r="AP171">
        <v>22.7090315151515</v>
      </c>
      <c r="AQ171">
        <v>-0.0002393231717324427</v>
      </c>
      <c r="AR171">
        <v>120.790661753282</v>
      </c>
      <c r="AS171">
        <v>4</v>
      </c>
      <c r="AT171">
        <v>1</v>
      </c>
      <c r="AU171">
        <f>IF(AS171*$H$13&gt;=AW171,1.0,(AW171/(AW171-AS171*$H$13)))</f>
        <v>0</v>
      </c>
      <c r="AV171">
        <f>(AU171-1)*100</f>
        <v>0</v>
      </c>
      <c r="AW171">
        <f>MAX(0,($B$13+$C$13*EF171)/(1+$D$13*EF171)*DY171/(EA171+273)*$E$13)</f>
        <v>0</v>
      </c>
      <c r="AX171" t="s">
        <v>437</v>
      </c>
      <c r="AY171" t="s">
        <v>437</v>
      </c>
      <c r="AZ171">
        <v>0</v>
      </c>
      <c r="BA171">
        <v>0</v>
      </c>
      <c r="BB171">
        <f>1-AZ171/BA171</f>
        <v>0</v>
      </c>
      <c r="BC171">
        <v>0</v>
      </c>
      <c r="BD171" t="s">
        <v>437</v>
      </c>
      <c r="BE171" t="s">
        <v>437</v>
      </c>
      <c r="BF171">
        <v>0</v>
      </c>
      <c r="BG171">
        <v>0</v>
      </c>
      <c r="BH171">
        <f>1-BF171/BG171</f>
        <v>0</v>
      </c>
      <c r="BI171">
        <v>0.5</v>
      </c>
      <c r="BJ171">
        <f>DI171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437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DH171">
        <f>$B$11*EG171+$C$11*EH171+$F$11*ES171*(1-EV171)</f>
        <v>0</v>
      </c>
      <c r="DI171">
        <f>DH171*DJ171</f>
        <v>0</v>
      </c>
      <c r="DJ171">
        <f>($B$11*$D$9+$C$11*$D$9+$F$11*((FF171+EX171)/MAX(FF171+EX171+FG171, 0.1)*$I$9+FG171/MAX(FF171+EX171+FG171, 0.1)*$J$9))/($B$11+$C$11+$F$11)</f>
        <v>0</v>
      </c>
      <c r="DK171">
        <f>($B$11*$K$9+$C$11*$K$9+$F$11*((FF171+EX171)/MAX(FF171+EX171+FG171, 0.1)*$P$9+FG171/MAX(FF171+EX171+FG171, 0.1)*$Q$9))/($B$11+$C$11+$F$11)</f>
        <v>0</v>
      </c>
      <c r="DL171">
        <v>4.38</v>
      </c>
      <c r="DM171">
        <v>0.5</v>
      </c>
      <c r="DN171" t="s">
        <v>438</v>
      </c>
      <c r="DO171">
        <v>2</v>
      </c>
      <c r="DP171" t="b">
        <v>1</v>
      </c>
      <c r="DQ171">
        <v>1759249829.1</v>
      </c>
      <c r="DR171">
        <v>892.0087407407407</v>
      </c>
      <c r="DS171">
        <v>943.6163333333333</v>
      </c>
      <c r="DT171">
        <v>22.73821481481481</v>
      </c>
      <c r="DU171">
        <v>19.81282222222222</v>
      </c>
      <c r="DV171">
        <v>891.2165555555556</v>
      </c>
      <c r="DW171">
        <v>22.52220740740741</v>
      </c>
      <c r="DX171">
        <v>499.9731111111112</v>
      </c>
      <c r="DY171">
        <v>90.91681851851853</v>
      </c>
      <c r="DZ171">
        <v>0.05175075185185185</v>
      </c>
      <c r="EA171">
        <v>29.51965185185185</v>
      </c>
      <c r="EB171">
        <v>30.02814814814815</v>
      </c>
      <c r="EC171">
        <v>999.9000000000001</v>
      </c>
      <c r="ED171">
        <v>0</v>
      </c>
      <c r="EE171">
        <v>0</v>
      </c>
      <c r="EF171">
        <v>10010.73888888889</v>
      </c>
      <c r="EG171">
        <v>0</v>
      </c>
      <c r="EH171">
        <v>11.6948</v>
      </c>
      <c r="EI171">
        <v>-51.60747407407407</v>
      </c>
      <c r="EJ171">
        <v>912.7632222222222</v>
      </c>
      <c r="EK171">
        <v>962.6899259259258</v>
      </c>
      <c r="EL171">
        <v>2.925376666666667</v>
      </c>
      <c r="EM171">
        <v>943.6163333333333</v>
      </c>
      <c r="EN171">
        <v>19.81282222222222</v>
      </c>
      <c r="EO171">
        <v>2.067285185185185</v>
      </c>
      <c r="EP171">
        <v>1.80132</v>
      </c>
      <c r="EQ171">
        <v>17.96932222222222</v>
      </c>
      <c r="ER171">
        <v>15.79824814814815</v>
      </c>
      <c r="ES171">
        <v>2000.003333333334</v>
      </c>
      <c r="ET171">
        <v>0.9799944444444447</v>
      </c>
      <c r="EU171">
        <v>0.02000565555555556</v>
      </c>
      <c r="EV171">
        <v>0</v>
      </c>
      <c r="EW171">
        <v>941.0482962962963</v>
      </c>
      <c r="EX171">
        <v>5.000560000000001</v>
      </c>
      <c r="EY171">
        <v>19074.41481481482</v>
      </c>
      <c r="EZ171">
        <v>17294.87037037037</v>
      </c>
      <c r="FA171">
        <v>41.375</v>
      </c>
      <c r="FB171">
        <v>41.5</v>
      </c>
      <c r="FC171">
        <v>41.06199999999999</v>
      </c>
      <c r="FD171">
        <v>40.68933333333333</v>
      </c>
      <c r="FE171">
        <v>42.07133333333332</v>
      </c>
      <c r="FF171">
        <v>1955.093333333333</v>
      </c>
      <c r="FG171">
        <v>39.91</v>
      </c>
      <c r="FH171">
        <v>0</v>
      </c>
      <c r="FI171">
        <v>1759249850.8</v>
      </c>
      <c r="FJ171">
        <v>0</v>
      </c>
      <c r="FK171">
        <v>941.1704615384616</v>
      </c>
      <c r="FL171">
        <v>31.50263250866594</v>
      </c>
      <c r="FM171">
        <v>618.50256459268</v>
      </c>
      <c r="FN171">
        <v>19076.96923076923</v>
      </c>
      <c r="FO171">
        <v>15</v>
      </c>
      <c r="FP171">
        <v>0</v>
      </c>
      <c r="FQ171" t="s">
        <v>439</v>
      </c>
      <c r="FR171">
        <v>1747148579.5</v>
      </c>
      <c r="FS171">
        <v>1747148584.5</v>
      </c>
      <c r="FT171">
        <v>0</v>
      </c>
      <c r="FU171">
        <v>0.162</v>
      </c>
      <c r="FV171">
        <v>-0.001</v>
      </c>
      <c r="FW171">
        <v>0.139</v>
      </c>
      <c r="FX171">
        <v>0.058</v>
      </c>
      <c r="FY171">
        <v>420</v>
      </c>
      <c r="FZ171">
        <v>16</v>
      </c>
      <c r="GA171">
        <v>0.19</v>
      </c>
      <c r="GB171">
        <v>0.02</v>
      </c>
      <c r="GC171">
        <v>-51.59262249999999</v>
      </c>
      <c r="GD171">
        <v>0.6016604127580532</v>
      </c>
      <c r="GE171">
        <v>0.2297056828721269</v>
      </c>
      <c r="GF171">
        <v>0</v>
      </c>
      <c r="GG171">
        <v>939.6646176470588</v>
      </c>
      <c r="GH171">
        <v>30.8358288921366</v>
      </c>
      <c r="GI171">
        <v>3.034855467192367</v>
      </c>
      <c r="GJ171">
        <v>0</v>
      </c>
      <c r="GK171">
        <v>2.93153125</v>
      </c>
      <c r="GL171">
        <v>-0.1692964727955058</v>
      </c>
      <c r="GM171">
        <v>0.01717147346436819</v>
      </c>
      <c r="GN171">
        <v>0</v>
      </c>
      <c r="GO171">
        <v>0</v>
      </c>
      <c r="GP171">
        <v>3</v>
      </c>
      <c r="GQ171" t="s">
        <v>490</v>
      </c>
      <c r="GR171">
        <v>3.12804</v>
      </c>
      <c r="GS171">
        <v>2.72948</v>
      </c>
      <c r="GT171">
        <v>0.148535</v>
      </c>
      <c r="GU171">
        <v>0.154876</v>
      </c>
      <c r="GV171">
        <v>0.103494</v>
      </c>
      <c r="GW171">
        <v>0.0946177</v>
      </c>
      <c r="GX171">
        <v>25546.5</v>
      </c>
      <c r="GY171">
        <v>24605.7</v>
      </c>
      <c r="GZ171">
        <v>30543.8</v>
      </c>
      <c r="HA171">
        <v>29368.7</v>
      </c>
      <c r="HB171">
        <v>37789.1</v>
      </c>
      <c r="HC171">
        <v>34984.2</v>
      </c>
      <c r="HD171">
        <v>46719.7</v>
      </c>
      <c r="HE171">
        <v>43633.3</v>
      </c>
      <c r="HF171">
        <v>1.82755</v>
      </c>
      <c r="HG171">
        <v>1.8416</v>
      </c>
      <c r="HH171">
        <v>0.128366</v>
      </c>
      <c r="HI171">
        <v>0</v>
      </c>
      <c r="HJ171">
        <v>27.9388</v>
      </c>
      <c r="HK171">
        <v>999.9</v>
      </c>
      <c r="HL171">
        <v>49.7</v>
      </c>
      <c r="HM171">
        <v>31</v>
      </c>
      <c r="HN171">
        <v>24.6632</v>
      </c>
      <c r="HO171">
        <v>63.453</v>
      </c>
      <c r="HP171">
        <v>17.3718</v>
      </c>
      <c r="HQ171">
        <v>1</v>
      </c>
      <c r="HR171">
        <v>0.122825</v>
      </c>
      <c r="HS171">
        <v>0.637029</v>
      </c>
      <c r="HT171">
        <v>20.2</v>
      </c>
      <c r="HU171">
        <v>5.22627</v>
      </c>
      <c r="HV171">
        <v>11.974</v>
      </c>
      <c r="HW171">
        <v>4.9693</v>
      </c>
      <c r="HX171">
        <v>3.2893</v>
      </c>
      <c r="HY171">
        <v>9999</v>
      </c>
      <c r="HZ171">
        <v>9999</v>
      </c>
      <c r="IA171">
        <v>9999</v>
      </c>
      <c r="IB171">
        <v>18.3</v>
      </c>
      <c r="IC171">
        <v>4.9729</v>
      </c>
      <c r="ID171">
        <v>1.87715</v>
      </c>
      <c r="IE171">
        <v>1.87529</v>
      </c>
      <c r="IF171">
        <v>1.87805</v>
      </c>
      <c r="IG171">
        <v>1.87483</v>
      </c>
      <c r="IH171">
        <v>1.87837</v>
      </c>
      <c r="II171">
        <v>1.87547</v>
      </c>
      <c r="IJ171">
        <v>1.87668</v>
      </c>
      <c r="IK171">
        <v>0</v>
      </c>
      <c r="IL171">
        <v>0</v>
      </c>
      <c r="IM171">
        <v>0</v>
      </c>
      <c r="IN171">
        <v>0</v>
      </c>
      <c r="IO171" t="s">
        <v>441</v>
      </c>
      <c r="IP171" t="s">
        <v>442</v>
      </c>
      <c r="IQ171" t="s">
        <v>443</v>
      </c>
      <c r="IR171" t="s">
        <v>443</v>
      </c>
      <c r="IS171" t="s">
        <v>443</v>
      </c>
      <c r="IT171" t="s">
        <v>443</v>
      </c>
      <c r="IU171">
        <v>0</v>
      </c>
      <c r="IV171">
        <v>100</v>
      </c>
      <c r="IW171">
        <v>100</v>
      </c>
      <c r="IX171">
        <v>0.8139999999999999</v>
      </c>
      <c r="IY171">
        <v>0.2153</v>
      </c>
      <c r="IZ171">
        <v>-0.1222274518627452</v>
      </c>
      <c r="JA171">
        <v>0.001328938755811441</v>
      </c>
      <c r="JB171">
        <v>-5.633165956792918E-07</v>
      </c>
      <c r="JC171">
        <v>2.510553891376428E-10</v>
      </c>
      <c r="JD171">
        <v>-0.04678033270444259</v>
      </c>
      <c r="JE171">
        <v>-0.0009625096320519332</v>
      </c>
      <c r="JF171">
        <v>0.0006953178313022573</v>
      </c>
      <c r="JG171">
        <v>-5.973937232829655E-06</v>
      </c>
      <c r="JH171">
        <v>1</v>
      </c>
      <c r="JI171">
        <v>2112</v>
      </c>
      <c r="JJ171">
        <v>1</v>
      </c>
      <c r="JK171">
        <v>26</v>
      </c>
      <c r="JL171">
        <v>201687.6</v>
      </c>
      <c r="JM171">
        <v>201687.5</v>
      </c>
      <c r="JN171">
        <v>2.16919</v>
      </c>
      <c r="JO171">
        <v>2.54272</v>
      </c>
      <c r="JP171">
        <v>1.39893</v>
      </c>
      <c r="JQ171">
        <v>2.32422</v>
      </c>
      <c r="JR171">
        <v>1.44897</v>
      </c>
      <c r="JS171">
        <v>2.46582</v>
      </c>
      <c r="JT171">
        <v>36.4814</v>
      </c>
      <c r="JU171">
        <v>23.9824</v>
      </c>
      <c r="JV171">
        <v>18</v>
      </c>
      <c r="JW171">
        <v>478.083</v>
      </c>
      <c r="JX171">
        <v>456.485</v>
      </c>
      <c r="JY171">
        <v>26.6673</v>
      </c>
      <c r="JZ171">
        <v>28.7705</v>
      </c>
      <c r="KA171">
        <v>30</v>
      </c>
      <c r="KB171">
        <v>28.4302</v>
      </c>
      <c r="KC171">
        <v>28.4939</v>
      </c>
      <c r="KD171">
        <v>43.4212</v>
      </c>
      <c r="KE171">
        <v>25.6368</v>
      </c>
      <c r="KF171">
        <v>20.5362</v>
      </c>
      <c r="KG171">
        <v>26.6834</v>
      </c>
      <c r="KH171">
        <v>988.016</v>
      </c>
      <c r="KI171">
        <v>19.9233</v>
      </c>
      <c r="KJ171">
        <v>100.969</v>
      </c>
      <c r="KK171">
        <v>100.37</v>
      </c>
    </row>
    <row r="172" spans="1:297">
      <c r="A172">
        <v>156</v>
      </c>
      <c r="B172">
        <v>1759249841.6</v>
      </c>
      <c r="C172">
        <v>3026</v>
      </c>
      <c r="D172" t="s">
        <v>756</v>
      </c>
      <c r="E172" t="s">
        <v>757</v>
      </c>
      <c r="F172">
        <v>5</v>
      </c>
      <c r="G172" t="s">
        <v>639</v>
      </c>
      <c r="H172" t="s">
        <v>436</v>
      </c>
      <c r="I172">
        <v>1759249833.814285</v>
      </c>
      <c r="J172">
        <f>(K172)/1000</f>
        <v>0</v>
      </c>
      <c r="K172">
        <f>IF(DP172, AN172, AH172)</f>
        <v>0</v>
      </c>
      <c r="L172">
        <f>IF(DP172, AI172, AG172)</f>
        <v>0</v>
      </c>
      <c r="M172">
        <f>DR172 - IF(AU172&gt;1, L172*DL172*100.0/(AW172), 0)</f>
        <v>0</v>
      </c>
      <c r="N172">
        <f>((T172-J172/2)*M172-L172)/(T172+J172/2)</f>
        <v>0</v>
      </c>
      <c r="O172">
        <f>N172*(DY172+DZ172)/1000.0</f>
        <v>0</v>
      </c>
      <c r="P172">
        <f>(DR172 - IF(AU172&gt;1, L172*DL172*100.0/(AW172), 0))*(DY172+DZ172)/1000.0</f>
        <v>0</v>
      </c>
      <c r="Q172">
        <f>2.0/((1/S172-1/R172)+SIGN(S172)*SQRT((1/S172-1/R172)*(1/S172-1/R172) + 4*DM172/((DM172+1)*(DM172+1))*(2*1/S172*1/R172-1/R172*1/R172)))</f>
        <v>0</v>
      </c>
      <c r="R172">
        <f>IF(LEFT(DN172,1)&lt;&gt;"0",IF(LEFT(DN172,1)="1",3.0,DO172),$D$5+$E$5*(EF172*DY172/($K$5*1000))+$F$5*(EF172*DY172/($K$5*1000))*MAX(MIN(DL172,$J$5),$I$5)*MAX(MIN(DL172,$J$5),$I$5)+$G$5*MAX(MIN(DL172,$J$5),$I$5)*(EF172*DY172/($K$5*1000))+$H$5*(EF172*DY172/($K$5*1000))*(EF172*DY172/($K$5*1000)))</f>
        <v>0</v>
      </c>
      <c r="S172">
        <f>J172*(1000-(1000*0.61365*exp(17.502*W172/(240.97+W172))/(DY172+DZ172)+DT172)/2)/(1000*0.61365*exp(17.502*W172/(240.97+W172))/(DY172+DZ172)-DT172)</f>
        <v>0</v>
      </c>
      <c r="T172">
        <f>1/((DM172+1)/(Q172/1.6)+1/(R172/1.37)) + DM172/((DM172+1)/(Q172/1.6) + DM172/(R172/1.37))</f>
        <v>0</v>
      </c>
      <c r="U172">
        <f>(DH172*DK172)</f>
        <v>0</v>
      </c>
      <c r="V172">
        <f>(EA172+(U172+2*0.95*5.67E-8*(((EA172+$B$7)+273)^4-(EA172+273)^4)-44100*J172)/(1.84*29.3*R172+8*0.95*5.67E-8*(EA172+273)^3))</f>
        <v>0</v>
      </c>
      <c r="W172">
        <f>($C$7*EB172+$D$7*EC172+$E$7*V172)</f>
        <v>0</v>
      </c>
      <c r="X172">
        <f>0.61365*exp(17.502*W172/(240.97+W172))</f>
        <v>0</v>
      </c>
      <c r="Y172">
        <f>(Z172/AA172*100)</f>
        <v>0</v>
      </c>
      <c r="Z172">
        <f>DT172*(DY172+DZ172)/1000</f>
        <v>0</v>
      </c>
      <c r="AA172">
        <f>0.61365*exp(17.502*EA172/(240.97+EA172))</f>
        <v>0</v>
      </c>
      <c r="AB172">
        <f>(X172-DT172*(DY172+DZ172)/1000)</f>
        <v>0</v>
      </c>
      <c r="AC172">
        <f>(-J172*44100)</f>
        <v>0</v>
      </c>
      <c r="AD172">
        <f>2*29.3*R172*0.92*(EA172-W172)</f>
        <v>0</v>
      </c>
      <c r="AE172">
        <f>2*0.95*5.67E-8*(((EA172+$B$7)+273)^4-(W172+273)^4)</f>
        <v>0</v>
      </c>
      <c r="AF172">
        <f>U172+AE172+AC172+AD172</f>
        <v>0</v>
      </c>
      <c r="AG172">
        <f>DX172*AU172*(DS172-DR172*(1000-AU172*DU172)/(1000-AU172*DT172))/(100*DL172)</f>
        <v>0</v>
      </c>
      <c r="AH172">
        <f>1000*DX172*AU172*(DT172-DU172)/(100*DL172*(1000-AU172*DT172))</f>
        <v>0</v>
      </c>
      <c r="AI172">
        <f>(AJ172 - AK172 - DY172*1E3/(8.314*(EA172+273.15)) * AM172/DX172 * AL172) * DX172/(100*DL172) * (1000 - DU172)/1000</f>
        <v>0</v>
      </c>
      <c r="AJ172">
        <v>993.8814768592658</v>
      </c>
      <c r="AK172">
        <v>952.2780969696964</v>
      </c>
      <c r="AL172">
        <v>3.292057274031986</v>
      </c>
      <c r="AM172">
        <v>65.4967932541347</v>
      </c>
      <c r="AN172">
        <f>(AP172 - AO172 + DY172*1E3/(8.314*(EA172+273.15)) * AR172/DX172 * AQ172) * DX172/(100*DL172) * 1000/(1000 - AP172)</f>
        <v>0</v>
      </c>
      <c r="AO172">
        <v>19.81677048663992</v>
      </c>
      <c r="AP172">
        <v>22.68099757575758</v>
      </c>
      <c r="AQ172">
        <v>-0.005765828290055998</v>
      </c>
      <c r="AR172">
        <v>120.790661753282</v>
      </c>
      <c r="AS172">
        <v>4</v>
      </c>
      <c r="AT172">
        <v>1</v>
      </c>
      <c r="AU172">
        <f>IF(AS172*$H$13&gt;=AW172,1.0,(AW172/(AW172-AS172*$H$13)))</f>
        <v>0</v>
      </c>
      <c r="AV172">
        <f>(AU172-1)*100</f>
        <v>0</v>
      </c>
      <c r="AW172">
        <f>MAX(0,($B$13+$C$13*EF172)/(1+$D$13*EF172)*DY172/(EA172+273)*$E$13)</f>
        <v>0</v>
      </c>
      <c r="AX172" t="s">
        <v>437</v>
      </c>
      <c r="AY172" t="s">
        <v>437</v>
      </c>
      <c r="AZ172">
        <v>0</v>
      </c>
      <c r="BA172">
        <v>0</v>
      </c>
      <c r="BB172">
        <f>1-AZ172/BA172</f>
        <v>0</v>
      </c>
      <c r="BC172">
        <v>0</v>
      </c>
      <c r="BD172" t="s">
        <v>437</v>
      </c>
      <c r="BE172" t="s">
        <v>437</v>
      </c>
      <c r="BF172">
        <v>0</v>
      </c>
      <c r="BG172">
        <v>0</v>
      </c>
      <c r="BH172">
        <f>1-BF172/BG172</f>
        <v>0</v>
      </c>
      <c r="BI172">
        <v>0.5</v>
      </c>
      <c r="BJ172">
        <f>DI172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437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DH172">
        <f>$B$11*EG172+$C$11*EH172+$F$11*ES172*(1-EV172)</f>
        <v>0</v>
      </c>
      <c r="DI172">
        <f>DH172*DJ172</f>
        <v>0</v>
      </c>
      <c r="DJ172">
        <f>($B$11*$D$9+$C$11*$D$9+$F$11*((FF172+EX172)/MAX(FF172+EX172+FG172, 0.1)*$I$9+FG172/MAX(FF172+EX172+FG172, 0.1)*$J$9))/($B$11+$C$11+$F$11)</f>
        <v>0</v>
      </c>
      <c r="DK172">
        <f>($B$11*$K$9+$C$11*$K$9+$F$11*((FF172+EX172)/MAX(FF172+EX172+FG172, 0.1)*$P$9+FG172/MAX(FF172+EX172+FG172, 0.1)*$Q$9))/($B$11+$C$11+$F$11)</f>
        <v>0</v>
      </c>
      <c r="DL172">
        <v>4.38</v>
      </c>
      <c r="DM172">
        <v>0.5</v>
      </c>
      <c r="DN172" t="s">
        <v>438</v>
      </c>
      <c r="DO172">
        <v>2</v>
      </c>
      <c r="DP172" t="b">
        <v>1</v>
      </c>
      <c r="DQ172">
        <v>1759249833.814285</v>
      </c>
      <c r="DR172">
        <v>907.2655714285714</v>
      </c>
      <c r="DS172">
        <v>958.9439642857143</v>
      </c>
      <c r="DT172">
        <v>22.71882142857143</v>
      </c>
      <c r="DU172">
        <v>19.81503571428572</v>
      </c>
      <c r="DV172">
        <v>906.4592142857144</v>
      </c>
      <c r="DW172">
        <v>22.503225</v>
      </c>
      <c r="DX172">
        <v>500.01625</v>
      </c>
      <c r="DY172">
        <v>90.91694642857142</v>
      </c>
      <c r="DZ172">
        <v>0.05153011071428572</v>
      </c>
      <c r="EA172">
        <v>29.49871071428571</v>
      </c>
      <c r="EB172">
        <v>30.02608571428571</v>
      </c>
      <c r="EC172">
        <v>999.9000000000002</v>
      </c>
      <c r="ED172">
        <v>0</v>
      </c>
      <c r="EE172">
        <v>0</v>
      </c>
      <c r="EF172">
        <v>10022.94285714286</v>
      </c>
      <c r="EG172">
        <v>0</v>
      </c>
      <c r="EH172">
        <v>11.6948</v>
      </c>
      <c r="EI172">
        <v>-51.67833214285714</v>
      </c>
      <c r="EJ172">
        <v>928.3564999999999</v>
      </c>
      <c r="EK172">
        <v>978.3294642857144</v>
      </c>
      <c r="EL172">
        <v>2.903771428571428</v>
      </c>
      <c r="EM172">
        <v>958.9439642857143</v>
      </c>
      <c r="EN172">
        <v>19.81503571428572</v>
      </c>
      <c r="EO172">
        <v>2.065524642857143</v>
      </c>
      <c r="EP172">
        <v>1.801522857142858</v>
      </c>
      <c r="EQ172">
        <v>17.95577857142857</v>
      </c>
      <c r="ER172">
        <v>15.80001428571429</v>
      </c>
      <c r="ES172">
        <v>1999.990714285714</v>
      </c>
      <c r="ET172">
        <v>0.9799943214285717</v>
      </c>
      <c r="EU172">
        <v>0.02000577857142857</v>
      </c>
      <c r="EV172">
        <v>0</v>
      </c>
      <c r="EW172">
        <v>943.4538571428569</v>
      </c>
      <c r="EX172">
        <v>5.000560000000001</v>
      </c>
      <c r="EY172">
        <v>19122.28214285714</v>
      </c>
      <c r="EZ172">
        <v>17294.76071428572</v>
      </c>
      <c r="FA172">
        <v>41.375</v>
      </c>
      <c r="FB172">
        <v>41.5</v>
      </c>
      <c r="FC172">
        <v>41.06199999999999</v>
      </c>
      <c r="FD172">
        <v>40.68924999999999</v>
      </c>
      <c r="FE172">
        <v>42.08224999999999</v>
      </c>
      <c r="FF172">
        <v>1955.080714285714</v>
      </c>
      <c r="FG172">
        <v>39.91</v>
      </c>
      <c r="FH172">
        <v>0</v>
      </c>
      <c r="FI172">
        <v>1759249855.6</v>
      </c>
      <c r="FJ172">
        <v>0</v>
      </c>
      <c r="FK172">
        <v>943.623</v>
      </c>
      <c r="FL172">
        <v>30.50290598290236</v>
      </c>
      <c r="FM172">
        <v>605.1521367727714</v>
      </c>
      <c r="FN172">
        <v>19125.75</v>
      </c>
      <c r="FO172">
        <v>15</v>
      </c>
      <c r="FP172">
        <v>0</v>
      </c>
      <c r="FQ172" t="s">
        <v>439</v>
      </c>
      <c r="FR172">
        <v>1747148579.5</v>
      </c>
      <c r="FS172">
        <v>1747148584.5</v>
      </c>
      <c r="FT172">
        <v>0</v>
      </c>
      <c r="FU172">
        <v>0.162</v>
      </c>
      <c r="FV172">
        <v>-0.001</v>
      </c>
      <c r="FW172">
        <v>0.139</v>
      </c>
      <c r="FX172">
        <v>0.058</v>
      </c>
      <c r="FY172">
        <v>420</v>
      </c>
      <c r="FZ172">
        <v>16</v>
      </c>
      <c r="GA172">
        <v>0.19</v>
      </c>
      <c r="GB172">
        <v>0.02</v>
      </c>
      <c r="GC172">
        <v>-51.67736097560976</v>
      </c>
      <c r="GD172">
        <v>0.1175895470382481</v>
      </c>
      <c r="GE172">
        <v>0.2475886023993686</v>
      </c>
      <c r="GF172">
        <v>1</v>
      </c>
      <c r="GG172">
        <v>941.7752058823528</v>
      </c>
      <c r="GH172">
        <v>30.8478991332325</v>
      </c>
      <c r="GI172">
        <v>3.035285680705333</v>
      </c>
      <c r="GJ172">
        <v>0</v>
      </c>
      <c r="GK172">
        <v>2.916472682926829</v>
      </c>
      <c r="GL172">
        <v>-0.2462997909407665</v>
      </c>
      <c r="GM172">
        <v>0.0250236072953161</v>
      </c>
      <c r="GN172">
        <v>0</v>
      </c>
      <c r="GO172">
        <v>1</v>
      </c>
      <c r="GP172">
        <v>3</v>
      </c>
      <c r="GQ172" t="s">
        <v>463</v>
      </c>
      <c r="GR172">
        <v>3.1283</v>
      </c>
      <c r="GS172">
        <v>2.72942</v>
      </c>
      <c r="GT172">
        <v>0.150216</v>
      </c>
      <c r="GU172">
        <v>0.156593</v>
      </c>
      <c r="GV172">
        <v>0.103403</v>
      </c>
      <c r="GW172">
        <v>0.0946772</v>
      </c>
      <c r="GX172">
        <v>25496.1</v>
      </c>
      <c r="GY172">
        <v>24555.5</v>
      </c>
      <c r="GZ172">
        <v>30543.9</v>
      </c>
      <c r="HA172">
        <v>29368.5</v>
      </c>
      <c r="HB172">
        <v>37793.3</v>
      </c>
      <c r="HC172">
        <v>34981.6</v>
      </c>
      <c r="HD172">
        <v>46720</v>
      </c>
      <c r="HE172">
        <v>43632.9</v>
      </c>
      <c r="HF172">
        <v>1.82785</v>
      </c>
      <c r="HG172">
        <v>1.84118</v>
      </c>
      <c r="HH172">
        <v>0.129148</v>
      </c>
      <c r="HI172">
        <v>0</v>
      </c>
      <c r="HJ172">
        <v>27.932</v>
      </c>
      <c r="HK172">
        <v>999.9</v>
      </c>
      <c r="HL172">
        <v>49.7</v>
      </c>
      <c r="HM172">
        <v>31</v>
      </c>
      <c r="HN172">
        <v>24.6594</v>
      </c>
      <c r="HO172">
        <v>63.073</v>
      </c>
      <c r="HP172">
        <v>17.3918</v>
      </c>
      <c r="HQ172">
        <v>1</v>
      </c>
      <c r="HR172">
        <v>0.123122</v>
      </c>
      <c r="HS172">
        <v>0.629526</v>
      </c>
      <c r="HT172">
        <v>20.2003</v>
      </c>
      <c r="HU172">
        <v>5.22837</v>
      </c>
      <c r="HV172">
        <v>11.974</v>
      </c>
      <c r="HW172">
        <v>4.96995</v>
      </c>
      <c r="HX172">
        <v>3.2897</v>
      </c>
      <c r="HY172">
        <v>9999</v>
      </c>
      <c r="HZ172">
        <v>9999</v>
      </c>
      <c r="IA172">
        <v>9999</v>
      </c>
      <c r="IB172">
        <v>18.3</v>
      </c>
      <c r="IC172">
        <v>4.97289</v>
      </c>
      <c r="ID172">
        <v>1.87714</v>
      </c>
      <c r="IE172">
        <v>1.87523</v>
      </c>
      <c r="IF172">
        <v>1.87805</v>
      </c>
      <c r="IG172">
        <v>1.87474</v>
      </c>
      <c r="IH172">
        <v>1.87836</v>
      </c>
      <c r="II172">
        <v>1.87546</v>
      </c>
      <c r="IJ172">
        <v>1.87665</v>
      </c>
      <c r="IK172">
        <v>0</v>
      </c>
      <c r="IL172">
        <v>0</v>
      </c>
      <c r="IM172">
        <v>0</v>
      </c>
      <c r="IN172">
        <v>0</v>
      </c>
      <c r="IO172" t="s">
        <v>441</v>
      </c>
      <c r="IP172" t="s">
        <v>442</v>
      </c>
      <c r="IQ172" t="s">
        <v>443</v>
      </c>
      <c r="IR172" t="s">
        <v>443</v>
      </c>
      <c r="IS172" t="s">
        <v>443</v>
      </c>
      <c r="IT172" t="s">
        <v>443</v>
      </c>
      <c r="IU172">
        <v>0</v>
      </c>
      <c r="IV172">
        <v>100</v>
      </c>
      <c r="IW172">
        <v>100</v>
      </c>
      <c r="IX172">
        <v>0.83</v>
      </c>
      <c r="IY172">
        <v>0.2148</v>
      </c>
      <c r="IZ172">
        <v>-0.1222274518627452</v>
      </c>
      <c r="JA172">
        <v>0.001328938755811441</v>
      </c>
      <c r="JB172">
        <v>-5.633165956792918E-07</v>
      </c>
      <c r="JC172">
        <v>2.510553891376428E-10</v>
      </c>
      <c r="JD172">
        <v>-0.04678033270444259</v>
      </c>
      <c r="JE172">
        <v>-0.0009625096320519332</v>
      </c>
      <c r="JF172">
        <v>0.0006953178313022573</v>
      </c>
      <c r="JG172">
        <v>-5.973937232829655E-06</v>
      </c>
      <c r="JH172">
        <v>1</v>
      </c>
      <c r="JI172">
        <v>2112</v>
      </c>
      <c r="JJ172">
        <v>1</v>
      </c>
      <c r="JK172">
        <v>26</v>
      </c>
      <c r="JL172">
        <v>201687.7</v>
      </c>
      <c r="JM172">
        <v>201687.6</v>
      </c>
      <c r="JN172">
        <v>2.19604</v>
      </c>
      <c r="JO172">
        <v>2.53906</v>
      </c>
      <c r="JP172">
        <v>1.39893</v>
      </c>
      <c r="JQ172">
        <v>2.32422</v>
      </c>
      <c r="JR172">
        <v>1.44897</v>
      </c>
      <c r="JS172">
        <v>2.44751</v>
      </c>
      <c r="JT172">
        <v>36.4814</v>
      </c>
      <c r="JU172">
        <v>23.9824</v>
      </c>
      <c r="JV172">
        <v>18</v>
      </c>
      <c r="JW172">
        <v>478.261</v>
      </c>
      <c r="JX172">
        <v>456.226</v>
      </c>
      <c r="JY172">
        <v>26.6567</v>
      </c>
      <c r="JZ172">
        <v>28.773</v>
      </c>
      <c r="KA172">
        <v>30.0002</v>
      </c>
      <c r="KB172">
        <v>28.4323</v>
      </c>
      <c r="KC172">
        <v>28.4954</v>
      </c>
      <c r="KD172">
        <v>43.9809</v>
      </c>
      <c r="KE172">
        <v>25.6368</v>
      </c>
      <c r="KF172">
        <v>20.1498</v>
      </c>
      <c r="KG172">
        <v>26.6593</v>
      </c>
      <c r="KH172">
        <v>1008.29</v>
      </c>
      <c r="KI172">
        <v>19.8681</v>
      </c>
      <c r="KJ172">
        <v>100.97</v>
      </c>
      <c r="KK172">
        <v>100.369</v>
      </c>
    </row>
    <row r="173" spans="1:297">
      <c r="A173">
        <v>157</v>
      </c>
      <c r="B173">
        <v>1759249846.6</v>
      </c>
      <c r="C173">
        <v>3031</v>
      </c>
      <c r="D173" t="s">
        <v>758</v>
      </c>
      <c r="E173" t="s">
        <v>759</v>
      </c>
      <c r="F173">
        <v>5</v>
      </c>
      <c r="G173" t="s">
        <v>639</v>
      </c>
      <c r="H173" t="s">
        <v>436</v>
      </c>
      <c r="I173">
        <v>1759249839.1</v>
      </c>
      <c r="J173">
        <f>(K173)/1000</f>
        <v>0</v>
      </c>
      <c r="K173">
        <f>IF(DP173, AN173, AH173)</f>
        <v>0</v>
      </c>
      <c r="L173">
        <f>IF(DP173, AI173, AG173)</f>
        <v>0</v>
      </c>
      <c r="M173">
        <f>DR173 - IF(AU173&gt;1, L173*DL173*100.0/(AW173), 0)</f>
        <v>0</v>
      </c>
      <c r="N173">
        <f>((T173-J173/2)*M173-L173)/(T173+J173/2)</f>
        <v>0</v>
      </c>
      <c r="O173">
        <f>N173*(DY173+DZ173)/1000.0</f>
        <v>0</v>
      </c>
      <c r="P173">
        <f>(DR173 - IF(AU173&gt;1, L173*DL173*100.0/(AW173), 0))*(DY173+DZ173)/1000.0</f>
        <v>0</v>
      </c>
      <c r="Q173">
        <f>2.0/((1/S173-1/R173)+SIGN(S173)*SQRT((1/S173-1/R173)*(1/S173-1/R173) + 4*DM173/((DM173+1)*(DM173+1))*(2*1/S173*1/R173-1/R173*1/R173)))</f>
        <v>0</v>
      </c>
      <c r="R173">
        <f>IF(LEFT(DN173,1)&lt;&gt;"0",IF(LEFT(DN173,1)="1",3.0,DO173),$D$5+$E$5*(EF173*DY173/($K$5*1000))+$F$5*(EF173*DY173/($K$5*1000))*MAX(MIN(DL173,$J$5),$I$5)*MAX(MIN(DL173,$J$5),$I$5)+$G$5*MAX(MIN(DL173,$J$5),$I$5)*(EF173*DY173/($K$5*1000))+$H$5*(EF173*DY173/($K$5*1000))*(EF173*DY173/($K$5*1000)))</f>
        <v>0</v>
      </c>
      <c r="S173">
        <f>J173*(1000-(1000*0.61365*exp(17.502*W173/(240.97+W173))/(DY173+DZ173)+DT173)/2)/(1000*0.61365*exp(17.502*W173/(240.97+W173))/(DY173+DZ173)-DT173)</f>
        <v>0</v>
      </c>
      <c r="T173">
        <f>1/((DM173+1)/(Q173/1.6)+1/(R173/1.37)) + DM173/((DM173+1)/(Q173/1.6) + DM173/(R173/1.37))</f>
        <v>0</v>
      </c>
      <c r="U173">
        <f>(DH173*DK173)</f>
        <v>0</v>
      </c>
      <c r="V173">
        <f>(EA173+(U173+2*0.95*5.67E-8*(((EA173+$B$7)+273)^4-(EA173+273)^4)-44100*J173)/(1.84*29.3*R173+8*0.95*5.67E-8*(EA173+273)^3))</f>
        <v>0</v>
      </c>
      <c r="W173">
        <f>($C$7*EB173+$D$7*EC173+$E$7*V173)</f>
        <v>0</v>
      </c>
      <c r="X173">
        <f>0.61365*exp(17.502*W173/(240.97+W173))</f>
        <v>0</v>
      </c>
      <c r="Y173">
        <f>(Z173/AA173*100)</f>
        <v>0</v>
      </c>
      <c r="Z173">
        <f>DT173*(DY173+DZ173)/1000</f>
        <v>0</v>
      </c>
      <c r="AA173">
        <f>0.61365*exp(17.502*EA173/(240.97+EA173))</f>
        <v>0</v>
      </c>
      <c r="AB173">
        <f>(X173-DT173*(DY173+DZ173)/1000)</f>
        <v>0</v>
      </c>
      <c r="AC173">
        <f>(-J173*44100)</f>
        <v>0</v>
      </c>
      <c r="AD173">
        <f>2*29.3*R173*0.92*(EA173-W173)</f>
        <v>0</v>
      </c>
      <c r="AE173">
        <f>2*0.95*5.67E-8*(((EA173+$B$7)+273)^4-(W173+273)^4)</f>
        <v>0</v>
      </c>
      <c r="AF173">
        <f>U173+AE173+AC173+AD173</f>
        <v>0</v>
      </c>
      <c r="AG173">
        <f>DX173*AU173*(DS173-DR173*(1000-AU173*DU173)/(1000-AU173*DT173))/(100*DL173)</f>
        <v>0</v>
      </c>
      <c r="AH173">
        <f>1000*DX173*AU173*(DT173-DU173)/(100*DL173*(1000-AU173*DT173))</f>
        <v>0</v>
      </c>
      <c r="AI173">
        <f>(AJ173 - AK173 - DY173*1E3/(8.314*(EA173+273.15)) * AM173/DX173 * AL173) * DX173/(100*DL173) * (1000 - DU173)/1000</f>
        <v>0</v>
      </c>
      <c r="AJ173">
        <v>1011.275751750882</v>
      </c>
      <c r="AK173">
        <v>969.1260121212121</v>
      </c>
      <c r="AL173">
        <v>3.373586608057749</v>
      </c>
      <c r="AM173">
        <v>65.4967932541347</v>
      </c>
      <c r="AN173">
        <f>(AP173 - AO173 + DY173*1E3/(8.314*(EA173+273.15)) * AR173/DX173 * AQ173) * DX173/(100*DL173) * 1000/(1000 - AP173)</f>
        <v>0</v>
      </c>
      <c r="AO173">
        <v>19.84966591741815</v>
      </c>
      <c r="AP173">
        <v>22.66069575757576</v>
      </c>
      <c r="AQ173">
        <v>-0.001561361366153183</v>
      </c>
      <c r="AR173">
        <v>120.790661753282</v>
      </c>
      <c r="AS173">
        <v>3</v>
      </c>
      <c r="AT173">
        <v>1</v>
      </c>
      <c r="AU173">
        <f>IF(AS173*$H$13&gt;=AW173,1.0,(AW173/(AW173-AS173*$H$13)))</f>
        <v>0</v>
      </c>
      <c r="AV173">
        <f>(AU173-1)*100</f>
        <v>0</v>
      </c>
      <c r="AW173">
        <f>MAX(0,($B$13+$C$13*EF173)/(1+$D$13*EF173)*DY173/(EA173+273)*$E$13)</f>
        <v>0</v>
      </c>
      <c r="AX173" t="s">
        <v>437</v>
      </c>
      <c r="AY173" t="s">
        <v>437</v>
      </c>
      <c r="AZ173">
        <v>0</v>
      </c>
      <c r="BA173">
        <v>0</v>
      </c>
      <c r="BB173">
        <f>1-AZ173/BA173</f>
        <v>0</v>
      </c>
      <c r="BC173">
        <v>0</v>
      </c>
      <c r="BD173" t="s">
        <v>437</v>
      </c>
      <c r="BE173" t="s">
        <v>437</v>
      </c>
      <c r="BF173">
        <v>0</v>
      </c>
      <c r="BG173">
        <v>0</v>
      </c>
      <c r="BH173">
        <f>1-BF173/BG173</f>
        <v>0</v>
      </c>
      <c r="BI173">
        <v>0.5</v>
      </c>
      <c r="BJ173">
        <f>DI173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437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DH173">
        <f>$B$11*EG173+$C$11*EH173+$F$11*ES173*(1-EV173)</f>
        <v>0</v>
      </c>
      <c r="DI173">
        <f>DH173*DJ173</f>
        <v>0</v>
      </c>
      <c r="DJ173">
        <f>($B$11*$D$9+$C$11*$D$9+$F$11*((FF173+EX173)/MAX(FF173+EX173+FG173, 0.1)*$I$9+FG173/MAX(FF173+EX173+FG173, 0.1)*$J$9))/($B$11+$C$11+$F$11)</f>
        <v>0</v>
      </c>
      <c r="DK173">
        <f>($B$11*$K$9+$C$11*$K$9+$F$11*((FF173+EX173)/MAX(FF173+EX173+FG173, 0.1)*$P$9+FG173/MAX(FF173+EX173+FG173, 0.1)*$Q$9))/($B$11+$C$11+$F$11)</f>
        <v>0</v>
      </c>
      <c r="DL173">
        <v>4.38</v>
      </c>
      <c r="DM173">
        <v>0.5</v>
      </c>
      <c r="DN173" t="s">
        <v>438</v>
      </c>
      <c r="DO173">
        <v>2</v>
      </c>
      <c r="DP173" t="b">
        <v>1</v>
      </c>
      <c r="DQ173">
        <v>1759249839.1</v>
      </c>
      <c r="DR173">
        <v>924.3412592592593</v>
      </c>
      <c r="DS173">
        <v>976.3137037037037</v>
      </c>
      <c r="DT173">
        <v>22.69327407407408</v>
      </c>
      <c r="DU173">
        <v>19.82608148148148</v>
      </c>
      <c r="DV173">
        <v>923.5189629629631</v>
      </c>
      <c r="DW173">
        <v>22.47821481481481</v>
      </c>
      <c r="DX173">
        <v>500.0219629629629</v>
      </c>
      <c r="DY173">
        <v>90.91663333333335</v>
      </c>
      <c r="DZ173">
        <v>0.0515558037037037</v>
      </c>
      <c r="EA173">
        <v>29.47434074074074</v>
      </c>
      <c r="EB173">
        <v>30.02902962962963</v>
      </c>
      <c r="EC173">
        <v>999.9000000000001</v>
      </c>
      <c r="ED173">
        <v>0</v>
      </c>
      <c r="EE173">
        <v>0</v>
      </c>
      <c r="EF173">
        <v>10013.33333333333</v>
      </c>
      <c r="EG173">
        <v>0</v>
      </c>
      <c r="EH173">
        <v>11.6948</v>
      </c>
      <c r="EI173">
        <v>-51.97236666666667</v>
      </c>
      <c r="EJ173">
        <v>945.8044074074074</v>
      </c>
      <c r="EK173">
        <v>996.0616666666667</v>
      </c>
      <c r="EL173">
        <v>2.867182592592593</v>
      </c>
      <c r="EM173">
        <v>976.3137037037037</v>
      </c>
      <c r="EN173">
        <v>19.82608148148148</v>
      </c>
      <c r="EO173">
        <v>2.063194814814814</v>
      </c>
      <c r="EP173">
        <v>1.802520740740741</v>
      </c>
      <c r="EQ173">
        <v>17.93783703703704</v>
      </c>
      <c r="ER173">
        <v>15.80866296296296</v>
      </c>
      <c r="ES173">
        <v>1999.994074074074</v>
      </c>
      <c r="ET173">
        <v>0.9799943333333336</v>
      </c>
      <c r="EU173">
        <v>0.02000576666666667</v>
      </c>
      <c r="EV173">
        <v>0</v>
      </c>
      <c r="EW173">
        <v>946.0879999999999</v>
      </c>
      <c r="EX173">
        <v>5.000560000000001</v>
      </c>
      <c r="EY173">
        <v>19175.20740740741</v>
      </c>
      <c r="EZ173">
        <v>17294.78888888889</v>
      </c>
      <c r="FA173">
        <v>41.375</v>
      </c>
      <c r="FB173">
        <v>41.5</v>
      </c>
      <c r="FC173">
        <v>41.06199999999999</v>
      </c>
      <c r="FD173">
        <v>40.68699999999999</v>
      </c>
      <c r="FE173">
        <v>42.07833333333333</v>
      </c>
      <c r="FF173">
        <v>1955.084074074074</v>
      </c>
      <c r="FG173">
        <v>39.91</v>
      </c>
      <c r="FH173">
        <v>0</v>
      </c>
      <c r="FI173">
        <v>1759249860.4</v>
      </c>
      <c r="FJ173">
        <v>0</v>
      </c>
      <c r="FK173">
        <v>946.0157307692308</v>
      </c>
      <c r="FL173">
        <v>29.78300855251783</v>
      </c>
      <c r="FM173">
        <v>594.618803420825</v>
      </c>
      <c r="FN173">
        <v>19173.66923076923</v>
      </c>
      <c r="FO173">
        <v>15</v>
      </c>
      <c r="FP173">
        <v>0</v>
      </c>
      <c r="FQ173" t="s">
        <v>439</v>
      </c>
      <c r="FR173">
        <v>1747148579.5</v>
      </c>
      <c r="FS173">
        <v>1747148584.5</v>
      </c>
      <c r="FT173">
        <v>0</v>
      </c>
      <c r="FU173">
        <v>0.162</v>
      </c>
      <c r="FV173">
        <v>-0.001</v>
      </c>
      <c r="FW173">
        <v>0.139</v>
      </c>
      <c r="FX173">
        <v>0.058</v>
      </c>
      <c r="FY173">
        <v>420</v>
      </c>
      <c r="FZ173">
        <v>16</v>
      </c>
      <c r="GA173">
        <v>0.19</v>
      </c>
      <c r="GB173">
        <v>0.02</v>
      </c>
      <c r="GC173">
        <v>-51.86968048780489</v>
      </c>
      <c r="GD173">
        <v>-3.01382299651568</v>
      </c>
      <c r="GE173">
        <v>0.4514221831325439</v>
      </c>
      <c r="GF173">
        <v>0</v>
      </c>
      <c r="GG173">
        <v>944.5144705882352</v>
      </c>
      <c r="GH173">
        <v>30.0788693706058</v>
      </c>
      <c r="GI173">
        <v>2.961173001236606</v>
      </c>
      <c r="GJ173">
        <v>0</v>
      </c>
      <c r="GK173">
        <v>2.888362926829268</v>
      </c>
      <c r="GL173">
        <v>-0.3953734494773485</v>
      </c>
      <c r="GM173">
        <v>0.03993253000260916</v>
      </c>
      <c r="GN173">
        <v>0</v>
      </c>
      <c r="GO173">
        <v>0</v>
      </c>
      <c r="GP173">
        <v>3</v>
      </c>
      <c r="GQ173" t="s">
        <v>490</v>
      </c>
      <c r="GR173">
        <v>3.12786</v>
      </c>
      <c r="GS173">
        <v>2.72978</v>
      </c>
      <c r="GT173">
        <v>0.151926</v>
      </c>
      <c r="GU173">
        <v>0.158314</v>
      </c>
      <c r="GV173">
        <v>0.103339</v>
      </c>
      <c r="GW173">
        <v>0.09473090000000001</v>
      </c>
      <c r="GX173">
        <v>25445</v>
      </c>
      <c r="GY173">
        <v>24505.7</v>
      </c>
      <c r="GZ173">
        <v>30544.2</v>
      </c>
      <c r="HA173">
        <v>29368.9</v>
      </c>
      <c r="HB173">
        <v>37796.5</v>
      </c>
      <c r="HC173">
        <v>34980</v>
      </c>
      <c r="HD173">
        <v>46720.4</v>
      </c>
      <c r="HE173">
        <v>43633.2</v>
      </c>
      <c r="HF173">
        <v>1.82733</v>
      </c>
      <c r="HG173">
        <v>1.84175</v>
      </c>
      <c r="HH173">
        <v>0.129834</v>
      </c>
      <c r="HI173">
        <v>0</v>
      </c>
      <c r="HJ173">
        <v>27.9243</v>
      </c>
      <c r="HK173">
        <v>999.9</v>
      </c>
      <c r="HL173">
        <v>49.7</v>
      </c>
      <c r="HM173">
        <v>31</v>
      </c>
      <c r="HN173">
        <v>24.6613</v>
      </c>
      <c r="HO173">
        <v>62.933</v>
      </c>
      <c r="HP173">
        <v>17.5881</v>
      </c>
      <c r="HQ173">
        <v>1</v>
      </c>
      <c r="HR173">
        <v>0.123305</v>
      </c>
      <c r="HS173">
        <v>0.697021</v>
      </c>
      <c r="HT173">
        <v>20.2001</v>
      </c>
      <c r="HU173">
        <v>5.22837</v>
      </c>
      <c r="HV173">
        <v>11.974</v>
      </c>
      <c r="HW173">
        <v>4.9698</v>
      </c>
      <c r="HX173">
        <v>3.28978</v>
      </c>
      <c r="HY173">
        <v>9999</v>
      </c>
      <c r="HZ173">
        <v>9999</v>
      </c>
      <c r="IA173">
        <v>9999</v>
      </c>
      <c r="IB173">
        <v>18.3</v>
      </c>
      <c r="IC173">
        <v>4.97288</v>
      </c>
      <c r="ID173">
        <v>1.87714</v>
      </c>
      <c r="IE173">
        <v>1.87527</v>
      </c>
      <c r="IF173">
        <v>1.87805</v>
      </c>
      <c r="IG173">
        <v>1.87477</v>
      </c>
      <c r="IH173">
        <v>1.87838</v>
      </c>
      <c r="II173">
        <v>1.87546</v>
      </c>
      <c r="IJ173">
        <v>1.87667</v>
      </c>
      <c r="IK173">
        <v>0</v>
      </c>
      <c r="IL173">
        <v>0</v>
      </c>
      <c r="IM173">
        <v>0</v>
      </c>
      <c r="IN173">
        <v>0</v>
      </c>
      <c r="IO173" t="s">
        <v>441</v>
      </c>
      <c r="IP173" t="s">
        <v>442</v>
      </c>
      <c r="IQ173" t="s">
        <v>443</v>
      </c>
      <c r="IR173" t="s">
        <v>443</v>
      </c>
      <c r="IS173" t="s">
        <v>443</v>
      </c>
      <c r="IT173" t="s">
        <v>443</v>
      </c>
      <c r="IU173">
        <v>0</v>
      </c>
      <c r="IV173">
        <v>100</v>
      </c>
      <c r="IW173">
        <v>100</v>
      </c>
      <c r="IX173">
        <v>0.845</v>
      </c>
      <c r="IY173">
        <v>0.2144</v>
      </c>
      <c r="IZ173">
        <v>-0.1222274518627452</v>
      </c>
      <c r="JA173">
        <v>0.001328938755811441</v>
      </c>
      <c r="JB173">
        <v>-5.633165956792918E-07</v>
      </c>
      <c r="JC173">
        <v>2.510553891376428E-10</v>
      </c>
      <c r="JD173">
        <v>-0.04678033270444259</v>
      </c>
      <c r="JE173">
        <v>-0.0009625096320519332</v>
      </c>
      <c r="JF173">
        <v>0.0006953178313022573</v>
      </c>
      <c r="JG173">
        <v>-5.973937232829655E-06</v>
      </c>
      <c r="JH173">
        <v>1</v>
      </c>
      <c r="JI173">
        <v>2112</v>
      </c>
      <c r="JJ173">
        <v>1</v>
      </c>
      <c r="JK173">
        <v>26</v>
      </c>
      <c r="JL173">
        <v>201687.8</v>
      </c>
      <c r="JM173">
        <v>201687.7</v>
      </c>
      <c r="JN173">
        <v>2.22778</v>
      </c>
      <c r="JO173">
        <v>2.5354</v>
      </c>
      <c r="JP173">
        <v>1.39893</v>
      </c>
      <c r="JQ173">
        <v>2.323</v>
      </c>
      <c r="JR173">
        <v>1.44897</v>
      </c>
      <c r="JS173">
        <v>2.5</v>
      </c>
      <c r="JT173">
        <v>36.4814</v>
      </c>
      <c r="JU173">
        <v>23.9824</v>
      </c>
      <c r="JV173">
        <v>18</v>
      </c>
      <c r="JW173">
        <v>477.988</v>
      </c>
      <c r="JX173">
        <v>456.6</v>
      </c>
      <c r="JY173">
        <v>26.6347</v>
      </c>
      <c r="JZ173">
        <v>28.7755</v>
      </c>
      <c r="KA173">
        <v>30.0003</v>
      </c>
      <c r="KB173">
        <v>28.4345</v>
      </c>
      <c r="KC173">
        <v>28.4964</v>
      </c>
      <c r="KD173">
        <v>44.609</v>
      </c>
      <c r="KE173">
        <v>25.6368</v>
      </c>
      <c r="KF173">
        <v>20.1498</v>
      </c>
      <c r="KG173">
        <v>26.6207</v>
      </c>
      <c r="KH173">
        <v>1021.68</v>
      </c>
      <c r="KI173">
        <v>19.9004</v>
      </c>
      <c r="KJ173">
        <v>100.971</v>
      </c>
      <c r="KK173">
        <v>100.371</v>
      </c>
    </row>
    <row r="174" spans="1:297">
      <c r="A174">
        <v>158</v>
      </c>
      <c r="B174">
        <v>1759249851.6</v>
      </c>
      <c r="C174">
        <v>3036</v>
      </c>
      <c r="D174" t="s">
        <v>760</v>
      </c>
      <c r="E174" t="s">
        <v>761</v>
      </c>
      <c r="F174">
        <v>5</v>
      </c>
      <c r="G174" t="s">
        <v>639</v>
      </c>
      <c r="H174" t="s">
        <v>436</v>
      </c>
      <c r="I174">
        <v>1759249843.814285</v>
      </c>
      <c r="J174">
        <f>(K174)/1000</f>
        <v>0</v>
      </c>
      <c r="K174">
        <f>IF(DP174, AN174, AH174)</f>
        <v>0</v>
      </c>
      <c r="L174">
        <f>IF(DP174, AI174, AG174)</f>
        <v>0</v>
      </c>
      <c r="M174">
        <f>DR174 - IF(AU174&gt;1, L174*DL174*100.0/(AW174), 0)</f>
        <v>0</v>
      </c>
      <c r="N174">
        <f>((T174-J174/2)*M174-L174)/(T174+J174/2)</f>
        <v>0</v>
      </c>
      <c r="O174">
        <f>N174*(DY174+DZ174)/1000.0</f>
        <v>0</v>
      </c>
      <c r="P174">
        <f>(DR174 - IF(AU174&gt;1, L174*DL174*100.0/(AW174), 0))*(DY174+DZ174)/1000.0</f>
        <v>0</v>
      </c>
      <c r="Q174">
        <f>2.0/((1/S174-1/R174)+SIGN(S174)*SQRT((1/S174-1/R174)*(1/S174-1/R174) + 4*DM174/((DM174+1)*(DM174+1))*(2*1/S174*1/R174-1/R174*1/R174)))</f>
        <v>0</v>
      </c>
      <c r="R174">
        <f>IF(LEFT(DN174,1)&lt;&gt;"0",IF(LEFT(DN174,1)="1",3.0,DO174),$D$5+$E$5*(EF174*DY174/($K$5*1000))+$F$5*(EF174*DY174/($K$5*1000))*MAX(MIN(DL174,$J$5),$I$5)*MAX(MIN(DL174,$J$5),$I$5)+$G$5*MAX(MIN(DL174,$J$5),$I$5)*(EF174*DY174/($K$5*1000))+$H$5*(EF174*DY174/($K$5*1000))*(EF174*DY174/($K$5*1000)))</f>
        <v>0</v>
      </c>
      <c r="S174">
        <f>J174*(1000-(1000*0.61365*exp(17.502*W174/(240.97+W174))/(DY174+DZ174)+DT174)/2)/(1000*0.61365*exp(17.502*W174/(240.97+W174))/(DY174+DZ174)-DT174)</f>
        <v>0</v>
      </c>
      <c r="T174">
        <f>1/((DM174+1)/(Q174/1.6)+1/(R174/1.37)) + DM174/((DM174+1)/(Q174/1.6) + DM174/(R174/1.37))</f>
        <v>0</v>
      </c>
      <c r="U174">
        <f>(DH174*DK174)</f>
        <v>0</v>
      </c>
      <c r="V174">
        <f>(EA174+(U174+2*0.95*5.67E-8*(((EA174+$B$7)+273)^4-(EA174+273)^4)-44100*J174)/(1.84*29.3*R174+8*0.95*5.67E-8*(EA174+273)^3))</f>
        <v>0</v>
      </c>
      <c r="W174">
        <f>($C$7*EB174+$D$7*EC174+$E$7*V174)</f>
        <v>0</v>
      </c>
      <c r="X174">
        <f>0.61365*exp(17.502*W174/(240.97+W174))</f>
        <v>0</v>
      </c>
      <c r="Y174">
        <f>(Z174/AA174*100)</f>
        <v>0</v>
      </c>
      <c r="Z174">
        <f>DT174*(DY174+DZ174)/1000</f>
        <v>0</v>
      </c>
      <c r="AA174">
        <f>0.61365*exp(17.502*EA174/(240.97+EA174))</f>
        <v>0</v>
      </c>
      <c r="AB174">
        <f>(X174-DT174*(DY174+DZ174)/1000)</f>
        <v>0</v>
      </c>
      <c r="AC174">
        <f>(-J174*44100)</f>
        <v>0</v>
      </c>
      <c r="AD174">
        <f>2*29.3*R174*0.92*(EA174-W174)</f>
        <v>0</v>
      </c>
      <c r="AE174">
        <f>2*0.95*5.67E-8*(((EA174+$B$7)+273)^4-(W174+273)^4)</f>
        <v>0</v>
      </c>
      <c r="AF174">
        <f>U174+AE174+AC174+AD174</f>
        <v>0</v>
      </c>
      <c r="AG174">
        <f>DX174*AU174*(DS174-DR174*(1000-AU174*DU174)/(1000-AU174*DT174))/(100*DL174)</f>
        <v>0</v>
      </c>
      <c r="AH174">
        <f>1000*DX174*AU174*(DT174-DU174)/(100*DL174*(1000-AU174*DT174))</f>
        <v>0</v>
      </c>
      <c r="AI174">
        <f>(AJ174 - AK174 - DY174*1E3/(8.314*(EA174+273.15)) * AM174/DX174 * AL174) * DX174/(100*DL174) * (1000 - DU174)/1000</f>
        <v>0</v>
      </c>
      <c r="AJ174">
        <v>1028.397222386234</v>
      </c>
      <c r="AK174">
        <v>986.0213393939393</v>
      </c>
      <c r="AL174">
        <v>3.376029412487386</v>
      </c>
      <c r="AM174">
        <v>65.4967932541347</v>
      </c>
      <c r="AN174">
        <f>(AP174 - AO174 + DY174*1E3/(8.314*(EA174+273.15)) * AR174/DX174 * AQ174) * DX174/(100*DL174) * 1000/(1000 - AP174)</f>
        <v>0</v>
      </c>
      <c r="AO174">
        <v>19.84924654192206</v>
      </c>
      <c r="AP174">
        <v>22.63979575757575</v>
      </c>
      <c r="AQ174">
        <v>-0.0008265610160412065</v>
      </c>
      <c r="AR174">
        <v>120.790661753282</v>
      </c>
      <c r="AS174">
        <v>4</v>
      </c>
      <c r="AT174">
        <v>1</v>
      </c>
      <c r="AU174">
        <f>IF(AS174*$H$13&gt;=AW174,1.0,(AW174/(AW174-AS174*$H$13)))</f>
        <v>0</v>
      </c>
      <c r="AV174">
        <f>(AU174-1)*100</f>
        <v>0</v>
      </c>
      <c r="AW174">
        <f>MAX(0,($B$13+$C$13*EF174)/(1+$D$13*EF174)*DY174/(EA174+273)*$E$13)</f>
        <v>0</v>
      </c>
      <c r="AX174" t="s">
        <v>437</v>
      </c>
      <c r="AY174" t="s">
        <v>437</v>
      </c>
      <c r="AZ174">
        <v>0</v>
      </c>
      <c r="BA174">
        <v>0</v>
      </c>
      <c r="BB174">
        <f>1-AZ174/BA174</f>
        <v>0</v>
      </c>
      <c r="BC174">
        <v>0</v>
      </c>
      <c r="BD174" t="s">
        <v>437</v>
      </c>
      <c r="BE174" t="s">
        <v>437</v>
      </c>
      <c r="BF174">
        <v>0</v>
      </c>
      <c r="BG174">
        <v>0</v>
      </c>
      <c r="BH174">
        <f>1-BF174/BG174</f>
        <v>0</v>
      </c>
      <c r="BI174">
        <v>0.5</v>
      </c>
      <c r="BJ174">
        <f>DI174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437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DH174">
        <f>$B$11*EG174+$C$11*EH174+$F$11*ES174*(1-EV174)</f>
        <v>0</v>
      </c>
      <c r="DI174">
        <f>DH174*DJ174</f>
        <v>0</v>
      </c>
      <c r="DJ174">
        <f>($B$11*$D$9+$C$11*$D$9+$F$11*((FF174+EX174)/MAX(FF174+EX174+FG174, 0.1)*$I$9+FG174/MAX(FF174+EX174+FG174, 0.1)*$J$9))/($B$11+$C$11+$F$11)</f>
        <v>0</v>
      </c>
      <c r="DK174">
        <f>($B$11*$K$9+$C$11*$K$9+$F$11*((FF174+EX174)/MAX(FF174+EX174+FG174, 0.1)*$P$9+FG174/MAX(FF174+EX174+FG174, 0.1)*$Q$9))/($B$11+$C$11+$F$11)</f>
        <v>0</v>
      </c>
      <c r="DL174">
        <v>4.38</v>
      </c>
      <c r="DM174">
        <v>0.5</v>
      </c>
      <c r="DN174" t="s">
        <v>438</v>
      </c>
      <c r="DO174">
        <v>2</v>
      </c>
      <c r="DP174" t="b">
        <v>1</v>
      </c>
      <c r="DQ174">
        <v>1759249843.814285</v>
      </c>
      <c r="DR174">
        <v>939.6923214285713</v>
      </c>
      <c r="DS174">
        <v>992.1392857142856</v>
      </c>
      <c r="DT174">
        <v>22.670875</v>
      </c>
      <c r="DU174">
        <v>19.83691785714286</v>
      </c>
      <c r="DV174">
        <v>938.8556785714284</v>
      </c>
      <c r="DW174">
        <v>22.45628571428571</v>
      </c>
      <c r="DX174">
        <v>500.0137142857142</v>
      </c>
      <c r="DY174">
        <v>90.91673214285713</v>
      </c>
      <c r="DZ174">
        <v>0.05172879642857142</v>
      </c>
      <c r="EA174">
        <v>29.45272857142857</v>
      </c>
      <c r="EB174">
        <v>30.03092857142857</v>
      </c>
      <c r="EC174">
        <v>999.9000000000002</v>
      </c>
      <c r="ED174">
        <v>0</v>
      </c>
      <c r="EE174">
        <v>0</v>
      </c>
      <c r="EF174">
        <v>10002.76964285714</v>
      </c>
      <c r="EG174">
        <v>0</v>
      </c>
      <c r="EH174">
        <v>11.6948</v>
      </c>
      <c r="EI174">
        <v>-52.44665357142858</v>
      </c>
      <c r="EJ174">
        <v>961.4899642857142</v>
      </c>
      <c r="EK174">
        <v>1012.218321428571</v>
      </c>
      <c r="EL174">
        <v>2.833955357142858</v>
      </c>
      <c r="EM174">
        <v>992.1392857142856</v>
      </c>
      <c r="EN174">
        <v>19.83691785714286</v>
      </c>
      <c r="EO174">
        <v>2.061161071428571</v>
      </c>
      <c r="EP174">
        <v>1.803507142857143</v>
      </c>
      <c r="EQ174">
        <v>17.92216428571428</v>
      </c>
      <c r="ER174">
        <v>15.81721428571429</v>
      </c>
      <c r="ES174">
        <v>2000.025</v>
      </c>
      <c r="ET174">
        <v>0.9799946428571431</v>
      </c>
      <c r="EU174">
        <v>0.02000545714285715</v>
      </c>
      <c r="EV174">
        <v>0</v>
      </c>
      <c r="EW174">
        <v>948.4230357142858</v>
      </c>
      <c r="EX174">
        <v>5.000560000000001</v>
      </c>
      <c r="EY174">
        <v>19221.99642857143</v>
      </c>
      <c r="EZ174">
        <v>17295.06785714286</v>
      </c>
      <c r="FA174">
        <v>41.375</v>
      </c>
      <c r="FB174">
        <v>41.5</v>
      </c>
      <c r="FC174">
        <v>41.06199999999999</v>
      </c>
      <c r="FD174">
        <v>40.68699999999999</v>
      </c>
      <c r="FE174">
        <v>42.07324999999999</v>
      </c>
      <c r="FF174">
        <v>1955.115</v>
      </c>
      <c r="FG174">
        <v>39.91</v>
      </c>
      <c r="FH174">
        <v>0</v>
      </c>
      <c r="FI174">
        <v>1759249865.8</v>
      </c>
      <c r="FJ174">
        <v>0</v>
      </c>
      <c r="FK174">
        <v>948.84064</v>
      </c>
      <c r="FL174">
        <v>29.38907697511081</v>
      </c>
      <c r="FM174">
        <v>590.4076932265689</v>
      </c>
      <c r="FN174">
        <v>19230.016</v>
      </c>
      <c r="FO174">
        <v>15</v>
      </c>
      <c r="FP174">
        <v>0</v>
      </c>
      <c r="FQ174" t="s">
        <v>439</v>
      </c>
      <c r="FR174">
        <v>1747148579.5</v>
      </c>
      <c r="FS174">
        <v>1747148584.5</v>
      </c>
      <c r="FT174">
        <v>0</v>
      </c>
      <c r="FU174">
        <v>0.162</v>
      </c>
      <c r="FV174">
        <v>-0.001</v>
      </c>
      <c r="FW174">
        <v>0.139</v>
      </c>
      <c r="FX174">
        <v>0.058</v>
      </c>
      <c r="FY174">
        <v>420</v>
      </c>
      <c r="FZ174">
        <v>16</v>
      </c>
      <c r="GA174">
        <v>0.19</v>
      </c>
      <c r="GB174">
        <v>0.02</v>
      </c>
      <c r="GC174">
        <v>-52.17825250000001</v>
      </c>
      <c r="GD174">
        <v>-6.209757973733569</v>
      </c>
      <c r="GE174">
        <v>0.6052714973412754</v>
      </c>
      <c r="GF174">
        <v>0</v>
      </c>
      <c r="GG174">
        <v>947.2022352941177</v>
      </c>
      <c r="GH174">
        <v>29.70438504356982</v>
      </c>
      <c r="GI174">
        <v>2.924346493701619</v>
      </c>
      <c r="GJ174">
        <v>0</v>
      </c>
      <c r="GK174">
        <v>2.85170975</v>
      </c>
      <c r="GL174">
        <v>-0.4410696810506619</v>
      </c>
      <c r="GM174">
        <v>0.04295754715341064</v>
      </c>
      <c r="GN174">
        <v>0</v>
      </c>
      <c r="GO174">
        <v>0</v>
      </c>
      <c r="GP174">
        <v>3</v>
      </c>
      <c r="GQ174" t="s">
        <v>490</v>
      </c>
      <c r="GR174">
        <v>3.12805</v>
      </c>
      <c r="GS174">
        <v>2.72977</v>
      </c>
      <c r="GT174">
        <v>0.153618</v>
      </c>
      <c r="GU174">
        <v>0.160005</v>
      </c>
      <c r="GV174">
        <v>0.103271</v>
      </c>
      <c r="GW174">
        <v>0.09473230000000001</v>
      </c>
      <c r="GX174">
        <v>25393.5</v>
      </c>
      <c r="GY174">
        <v>24456.5</v>
      </c>
      <c r="GZ174">
        <v>30543.2</v>
      </c>
      <c r="HA174">
        <v>29368.9</v>
      </c>
      <c r="HB174">
        <v>37798.3</v>
      </c>
      <c r="HC174">
        <v>34980.1</v>
      </c>
      <c r="HD174">
        <v>46718.9</v>
      </c>
      <c r="HE174">
        <v>43633.3</v>
      </c>
      <c r="HF174">
        <v>1.8275</v>
      </c>
      <c r="HG174">
        <v>1.84145</v>
      </c>
      <c r="HH174">
        <v>0.126988</v>
      </c>
      <c r="HI174">
        <v>0</v>
      </c>
      <c r="HJ174">
        <v>27.9153</v>
      </c>
      <c r="HK174">
        <v>999.9</v>
      </c>
      <c r="HL174">
        <v>49.7</v>
      </c>
      <c r="HM174">
        <v>31</v>
      </c>
      <c r="HN174">
        <v>24.6629</v>
      </c>
      <c r="HO174">
        <v>63.273</v>
      </c>
      <c r="HP174">
        <v>17.6202</v>
      </c>
      <c r="HQ174">
        <v>1</v>
      </c>
      <c r="HR174">
        <v>0.123615</v>
      </c>
      <c r="HS174">
        <v>0.740564</v>
      </c>
      <c r="HT174">
        <v>20.1999</v>
      </c>
      <c r="HU174">
        <v>5.22777</v>
      </c>
      <c r="HV174">
        <v>11.974</v>
      </c>
      <c r="HW174">
        <v>4.9696</v>
      </c>
      <c r="HX174">
        <v>3.2896</v>
      </c>
      <c r="HY174">
        <v>9999</v>
      </c>
      <c r="HZ174">
        <v>9999</v>
      </c>
      <c r="IA174">
        <v>9999</v>
      </c>
      <c r="IB174">
        <v>18.3</v>
      </c>
      <c r="IC174">
        <v>4.97287</v>
      </c>
      <c r="ID174">
        <v>1.87714</v>
      </c>
      <c r="IE174">
        <v>1.87528</v>
      </c>
      <c r="IF174">
        <v>1.87805</v>
      </c>
      <c r="IG174">
        <v>1.87479</v>
      </c>
      <c r="IH174">
        <v>1.87836</v>
      </c>
      <c r="II174">
        <v>1.87546</v>
      </c>
      <c r="IJ174">
        <v>1.87667</v>
      </c>
      <c r="IK174">
        <v>0</v>
      </c>
      <c r="IL174">
        <v>0</v>
      </c>
      <c r="IM174">
        <v>0</v>
      </c>
      <c r="IN174">
        <v>0</v>
      </c>
      <c r="IO174" t="s">
        <v>441</v>
      </c>
      <c r="IP174" t="s">
        <v>442</v>
      </c>
      <c r="IQ174" t="s">
        <v>443</v>
      </c>
      <c r="IR174" t="s">
        <v>443</v>
      </c>
      <c r="IS174" t="s">
        <v>443</v>
      </c>
      <c r="IT174" t="s">
        <v>443</v>
      </c>
      <c r="IU174">
        <v>0</v>
      </c>
      <c r="IV174">
        <v>100</v>
      </c>
      <c r="IW174">
        <v>100</v>
      </c>
      <c r="IX174">
        <v>0.861</v>
      </c>
      <c r="IY174">
        <v>0.2139</v>
      </c>
      <c r="IZ174">
        <v>-0.1222274518627452</v>
      </c>
      <c r="JA174">
        <v>0.001328938755811441</v>
      </c>
      <c r="JB174">
        <v>-5.633165956792918E-07</v>
      </c>
      <c r="JC174">
        <v>2.510553891376428E-10</v>
      </c>
      <c r="JD174">
        <v>-0.04678033270444259</v>
      </c>
      <c r="JE174">
        <v>-0.0009625096320519332</v>
      </c>
      <c r="JF174">
        <v>0.0006953178313022573</v>
      </c>
      <c r="JG174">
        <v>-5.973937232829655E-06</v>
      </c>
      <c r="JH174">
        <v>1</v>
      </c>
      <c r="JI174">
        <v>2112</v>
      </c>
      <c r="JJ174">
        <v>1</v>
      </c>
      <c r="JK174">
        <v>26</v>
      </c>
      <c r="JL174">
        <v>201687.9</v>
      </c>
      <c r="JM174">
        <v>201687.8</v>
      </c>
      <c r="JN174">
        <v>2.25464</v>
      </c>
      <c r="JO174">
        <v>2.52441</v>
      </c>
      <c r="JP174">
        <v>1.39893</v>
      </c>
      <c r="JQ174">
        <v>2.32422</v>
      </c>
      <c r="JR174">
        <v>1.44897</v>
      </c>
      <c r="JS174">
        <v>2.55859</v>
      </c>
      <c r="JT174">
        <v>36.4814</v>
      </c>
      <c r="JU174">
        <v>23.9999</v>
      </c>
      <c r="JV174">
        <v>18</v>
      </c>
      <c r="JW174">
        <v>478.091</v>
      </c>
      <c r="JX174">
        <v>456.428</v>
      </c>
      <c r="JY174">
        <v>26.5992</v>
      </c>
      <c r="JZ174">
        <v>28.7779</v>
      </c>
      <c r="KA174">
        <v>30.0003</v>
      </c>
      <c r="KB174">
        <v>28.4357</v>
      </c>
      <c r="KC174">
        <v>28.4988</v>
      </c>
      <c r="KD174">
        <v>45.1532</v>
      </c>
      <c r="KE174">
        <v>25.6368</v>
      </c>
      <c r="KF174">
        <v>20.1498</v>
      </c>
      <c r="KG174">
        <v>26.5829</v>
      </c>
      <c r="KH174">
        <v>1041.73</v>
      </c>
      <c r="KI174">
        <v>19.9344</v>
      </c>
      <c r="KJ174">
        <v>100.967</v>
      </c>
      <c r="KK174">
        <v>100.371</v>
      </c>
    </row>
    <row r="175" spans="1:297">
      <c r="A175">
        <v>159</v>
      </c>
      <c r="B175">
        <v>1759249856.6</v>
      </c>
      <c r="C175">
        <v>3041</v>
      </c>
      <c r="D175" t="s">
        <v>762</v>
      </c>
      <c r="E175" t="s">
        <v>763</v>
      </c>
      <c r="F175">
        <v>5</v>
      </c>
      <c r="G175" t="s">
        <v>639</v>
      </c>
      <c r="H175" t="s">
        <v>436</v>
      </c>
      <c r="I175">
        <v>1759249849.1</v>
      </c>
      <c r="J175">
        <f>(K175)/1000</f>
        <v>0</v>
      </c>
      <c r="K175">
        <f>IF(DP175, AN175, AH175)</f>
        <v>0</v>
      </c>
      <c r="L175">
        <f>IF(DP175, AI175, AG175)</f>
        <v>0</v>
      </c>
      <c r="M175">
        <f>DR175 - IF(AU175&gt;1, L175*DL175*100.0/(AW175), 0)</f>
        <v>0</v>
      </c>
      <c r="N175">
        <f>((T175-J175/2)*M175-L175)/(T175+J175/2)</f>
        <v>0</v>
      </c>
      <c r="O175">
        <f>N175*(DY175+DZ175)/1000.0</f>
        <v>0</v>
      </c>
      <c r="P175">
        <f>(DR175 - IF(AU175&gt;1, L175*DL175*100.0/(AW175), 0))*(DY175+DZ175)/1000.0</f>
        <v>0</v>
      </c>
      <c r="Q175">
        <f>2.0/((1/S175-1/R175)+SIGN(S175)*SQRT((1/S175-1/R175)*(1/S175-1/R175) + 4*DM175/((DM175+1)*(DM175+1))*(2*1/S175*1/R175-1/R175*1/R175)))</f>
        <v>0</v>
      </c>
      <c r="R175">
        <f>IF(LEFT(DN175,1)&lt;&gt;"0",IF(LEFT(DN175,1)="1",3.0,DO175),$D$5+$E$5*(EF175*DY175/($K$5*1000))+$F$5*(EF175*DY175/($K$5*1000))*MAX(MIN(DL175,$J$5),$I$5)*MAX(MIN(DL175,$J$5),$I$5)+$G$5*MAX(MIN(DL175,$J$5),$I$5)*(EF175*DY175/($K$5*1000))+$H$5*(EF175*DY175/($K$5*1000))*(EF175*DY175/($K$5*1000)))</f>
        <v>0</v>
      </c>
      <c r="S175">
        <f>J175*(1000-(1000*0.61365*exp(17.502*W175/(240.97+W175))/(DY175+DZ175)+DT175)/2)/(1000*0.61365*exp(17.502*W175/(240.97+W175))/(DY175+DZ175)-DT175)</f>
        <v>0</v>
      </c>
      <c r="T175">
        <f>1/((DM175+1)/(Q175/1.6)+1/(R175/1.37)) + DM175/((DM175+1)/(Q175/1.6) + DM175/(R175/1.37))</f>
        <v>0</v>
      </c>
      <c r="U175">
        <f>(DH175*DK175)</f>
        <v>0</v>
      </c>
      <c r="V175">
        <f>(EA175+(U175+2*0.95*5.67E-8*(((EA175+$B$7)+273)^4-(EA175+273)^4)-44100*J175)/(1.84*29.3*R175+8*0.95*5.67E-8*(EA175+273)^3))</f>
        <v>0</v>
      </c>
      <c r="W175">
        <f>($C$7*EB175+$D$7*EC175+$E$7*V175)</f>
        <v>0</v>
      </c>
      <c r="X175">
        <f>0.61365*exp(17.502*W175/(240.97+W175))</f>
        <v>0</v>
      </c>
      <c r="Y175">
        <f>(Z175/AA175*100)</f>
        <v>0</v>
      </c>
      <c r="Z175">
        <f>DT175*(DY175+DZ175)/1000</f>
        <v>0</v>
      </c>
      <c r="AA175">
        <f>0.61365*exp(17.502*EA175/(240.97+EA175))</f>
        <v>0</v>
      </c>
      <c r="AB175">
        <f>(X175-DT175*(DY175+DZ175)/1000)</f>
        <v>0</v>
      </c>
      <c r="AC175">
        <f>(-J175*44100)</f>
        <v>0</v>
      </c>
      <c r="AD175">
        <f>2*29.3*R175*0.92*(EA175-W175)</f>
        <v>0</v>
      </c>
      <c r="AE175">
        <f>2*0.95*5.67E-8*(((EA175+$B$7)+273)^4-(W175+273)^4)</f>
        <v>0</v>
      </c>
      <c r="AF175">
        <f>U175+AE175+AC175+AD175</f>
        <v>0</v>
      </c>
      <c r="AG175">
        <f>DX175*AU175*(DS175-DR175*(1000-AU175*DU175)/(1000-AU175*DT175))/(100*DL175)</f>
        <v>0</v>
      </c>
      <c r="AH175">
        <f>1000*DX175*AU175*(DT175-DU175)/(100*DL175*(1000-AU175*DT175))</f>
        <v>0</v>
      </c>
      <c r="AI175">
        <f>(AJ175 - AK175 - DY175*1E3/(8.314*(EA175+273.15)) * AM175/DX175 * AL175) * DX175/(100*DL175) * (1000 - DU175)/1000</f>
        <v>0</v>
      </c>
      <c r="AJ175">
        <v>1045.571817563843</v>
      </c>
      <c r="AK175">
        <v>1002.986715151515</v>
      </c>
      <c r="AL175">
        <v>3.385363824737165</v>
      </c>
      <c r="AM175">
        <v>65.4967932541347</v>
      </c>
      <c r="AN175">
        <f>(AP175 - AO175 + DY175*1E3/(8.314*(EA175+273.15)) * AR175/DX175 * AQ175) * DX175/(100*DL175) * 1000/(1000 - AP175)</f>
        <v>0</v>
      </c>
      <c r="AO175">
        <v>19.84919383076257</v>
      </c>
      <c r="AP175">
        <v>22.61349515151515</v>
      </c>
      <c r="AQ175">
        <v>-0.005449945684923443</v>
      </c>
      <c r="AR175">
        <v>120.790661753282</v>
      </c>
      <c r="AS175">
        <v>3</v>
      </c>
      <c r="AT175">
        <v>1</v>
      </c>
      <c r="AU175">
        <f>IF(AS175*$H$13&gt;=AW175,1.0,(AW175/(AW175-AS175*$H$13)))</f>
        <v>0</v>
      </c>
      <c r="AV175">
        <f>(AU175-1)*100</f>
        <v>0</v>
      </c>
      <c r="AW175">
        <f>MAX(0,($B$13+$C$13*EF175)/(1+$D$13*EF175)*DY175/(EA175+273)*$E$13)</f>
        <v>0</v>
      </c>
      <c r="AX175" t="s">
        <v>437</v>
      </c>
      <c r="AY175" t="s">
        <v>437</v>
      </c>
      <c r="AZ175">
        <v>0</v>
      </c>
      <c r="BA175">
        <v>0</v>
      </c>
      <c r="BB175">
        <f>1-AZ175/BA175</f>
        <v>0</v>
      </c>
      <c r="BC175">
        <v>0</v>
      </c>
      <c r="BD175" t="s">
        <v>437</v>
      </c>
      <c r="BE175" t="s">
        <v>437</v>
      </c>
      <c r="BF175">
        <v>0</v>
      </c>
      <c r="BG175">
        <v>0</v>
      </c>
      <c r="BH175">
        <f>1-BF175/BG175</f>
        <v>0</v>
      </c>
      <c r="BI175">
        <v>0.5</v>
      </c>
      <c r="BJ175">
        <f>DI175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437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DH175">
        <f>$B$11*EG175+$C$11*EH175+$F$11*ES175*(1-EV175)</f>
        <v>0</v>
      </c>
      <c r="DI175">
        <f>DH175*DJ175</f>
        <v>0</v>
      </c>
      <c r="DJ175">
        <f>($B$11*$D$9+$C$11*$D$9+$F$11*((FF175+EX175)/MAX(FF175+EX175+FG175, 0.1)*$I$9+FG175/MAX(FF175+EX175+FG175, 0.1)*$J$9))/($B$11+$C$11+$F$11)</f>
        <v>0</v>
      </c>
      <c r="DK175">
        <f>($B$11*$K$9+$C$11*$K$9+$F$11*((FF175+EX175)/MAX(FF175+EX175+FG175, 0.1)*$P$9+FG175/MAX(FF175+EX175+FG175, 0.1)*$Q$9))/($B$11+$C$11+$F$11)</f>
        <v>0</v>
      </c>
      <c r="DL175">
        <v>4.38</v>
      </c>
      <c r="DM175">
        <v>0.5</v>
      </c>
      <c r="DN175" t="s">
        <v>438</v>
      </c>
      <c r="DO175">
        <v>2</v>
      </c>
      <c r="DP175" t="b">
        <v>1</v>
      </c>
      <c r="DQ175">
        <v>1759249849.1</v>
      </c>
      <c r="DR175">
        <v>957.1147407407408</v>
      </c>
      <c r="DS175">
        <v>1009.968592592592</v>
      </c>
      <c r="DT175">
        <v>22.64691111111111</v>
      </c>
      <c r="DU175">
        <v>19.84831111111111</v>
      </c>
      <c r="DV175">
        <v>956.2617777777779</v>
      </c>
      <c r="DW175">
        <v>22.43281481481482</v>
      </c>
      <c r="DX175">
        <v>500.0236666666667</v>
      </c>
      <c r="DY175">
        <v>90.91579999999998</v>
      </c>
      <c r="DZ175">
        <v>0.05200774074074074</v>
      </c>
      <c r="EA175">
        <v>29.43216296296296</v>
      </c>
      <c r="EB175">
        <v>30.0102037037037</v>
      </c>
      <c r="EC175">
        <v>999.9000000000001</v>
      </c>
      <c r="ED175">
        <v>0</v>
      </c>
      <c r="EE175">
        <v>0</v>
      </c>
      <c r="EF175">
        <v>9992.266666666666</v>
      </c>
      <c r="EG175">
        <v>0</v>
      </c>
      <c r="EH175">
        <v>11.6948</v>
      </c>
      <c r="EI175">
        <v>-52.8533</v>
      </c>
      <c r="EJ175">
        <v>979.2925555555556</v>
      </c>
      <c r="EK175">
        <v>1030.42037037037</v>
      </c>
      <c r="EL175">
        <v>2.798605925925926</v>
      </c>
      <c r="EM175">
        <v>1009.968592592592</v>
      </c>
      <c r="EN175">
        <v>19.84831111111111</v>
      </c>
      <c r="EO175">
        <v>2.058961851851852</v>
      </c>
      <c r="EP175">
        <v>1.804525185185185</v>
      </c>
      <c r="EQ175">
        <v>17.9051962962963</v>
      </c>
      <c r="ER175">
        <v>15.82603333333334</v>
      </c>
      <c r="ES175">
        <v>2000.038888888889</v>
      </c>
      <c r="ET175">
        <v>0.979994777777778</v>
      </c>
      <c r="EU175">
        <v>0.02000532222222222</v>
      </c>
      <c r="EV175">
        <v>0</v>
      </c>
      <c r="EW175">
        <v>950.9624814814816</v>
      </c>
      <c r="EX175">
        <v>5.000560000000001</v>
      </c>
      <c r="EY175">
        <v>19273.55555555555</v>
      </c>
      <c r="EZ175">
        <v>17295.18888888889</v>
      </c>
      <c r="FA175">
        <v>41.375</v>
      </c>
      <c r="FB175">
        <v>41.5</v>
      </c>
      <c r="FC175">
        <v>41.06199999999999</v>
      </c>
      <c r="FD175">
        <v>40.68699999999999</v>
      </c>
      <c r="FE175">
        <v>42.07133333333332</v>
      </c>
      <c r="FF175">
        <v>1955.128888888889</v>
      </c>
      <c r="FG175">
        <v>39.91</v>
      </c>
      <c r="FH175">
        <v>0</v>
      </c>
      <c r="FI175">
        <v>1759249870.6</v>
      </c>
      <c r="FJ175">
        <v>0</v>
      </c>
      <c r="FK175">
        <v>951.1514</v>
      </c>
      <c r="FL175">
        <v>28.38515390895969</v>
      </c>
      <c r="FM175">
        <v>581.230770151544</v>
      </c>
      <c r="FN175">
        <v>19276.84</v>
      </c>
      <c r="FO175">
        <v>15</v>
      </c>
      <c r="FP175">
        <v>0</v>
      </c>
      <c r="FQ175" t="s">
        <v>439</v>
      </c>
      <c r="FR175">
        <v>1747148579.5</v>
      </c>
      <c r="FS175">
        <v>1747148584.5</v>
      </c>
      <c r="FT175">
        <v>0</v>
      </c>
      <c r="FU175">
        <v>0.162</v>
      </c>
      <c r="FV175">
        <v>-0.001</v>
      </c>
      <c r="FW175">
        <v>0.139</v>
      </c>
      <c r="FX175">
        <v>0.058</v>
      </c>
      <c r="FY175">
        <v>420</v>
      </c>
      <c r="FZ175">
        <v>16</v>
      </c>
      <c r="GA175">
        <v>0.19</v>
      </c>
      <c r="GB175">
        <v>0.02</v>
      </c>
      <c r="GC175">
        <v>-52.54169512195123</v>
      </c>
      <c r="GD175">
        <v>-4.884334494773609</v>
      </c>
      <c r="GE175">
        <v>0.5035379627954624</v>
      </c>
      <c r="GF175">
        <v>0</v>
      </c>
      <c r="GG175">
        <v>949.2644705882352</v>
      </c>
      <c r="GH175">
        <v>28.88464474730386</v>
      </c>
      <c r="GI175">
        <v>2.84231447979919</v>
      </c>
      <c r="GJ175">
        <v>0</v>
      </c>
      <c r="GK175">
        <v>2.824264146341463</v>
      </c>
      <c r="GL175">
        <v>-0.3991875261324051</v>
      </c>
      <c r="GM175">
        <v>0.04020996860842818</v>
      </c>
      <c r="GN175">
        <v>0</v>
      </c>
      <c r="GO175">
        <v>0</v>
      </c>
      <c r="GP175">
        <v>3</v>
      </c>
      <c r="GQ175" t="s">
        <v>490</v>
      </c>
      <c r="GR175">
        <v>3.12798</v>
      </c>
      <c r="GS175">
        <v>2.72977</v>
      </c>
      <c r="GT175">
        <v>0.155299</v>
      </c>
      <c r="GU175">
        <v>0.16166</v>
      </c>
      <c r="GV175">
        <v>0.10319</v>
      </c>
      <c r="GW175">
        <v>0.0947298</v>
      </c>
      <c r="GX175">
        <v>25342.9</v>
      </c>
      <c r="GY175">
        <v>24407.9</v>
      </c>
      <c r="GZ175">
        <v>30543.1</v>
      </c>
      <c r="HA175">
        <v>29368.5</v>
      </c>
      <c r="HB175">
        <v>37801.8</v>
      </c>
      <c r="HC175">
        <v>34979.7</v>
      </c>
      <c r="HD175">
        <v>46718.7</v>
      </c>
      <c r="HE175">
        <v>43632.5</v>
      </c>
      <c r="HF175">
        <v>1.8275</v>
      </c>
      <c r="HG175">
        <v>1.84168</v>
      </c>
      <c r="HH175">
        <v>0.1266</v>
      </c>
      <c r="HI175">
        <v>0</v>
      </c>
      <c r="HJ175">
        <v>27.905</v>
      </c>
      <c r="HK175">
        <v>999.9</v>
      </c>
      <c r="HL175">
        <v>49.7</v>
      </c>
      <c r="HM175">
        <v>31</v>
      </c>
      <c r="HN175">
        <v>24.6608</v>
      </c>
      <c r="HO175">
        <v>62.533</v>
      </c>
      <c r="HP175">
        <v>17.6242</v>
      </c>
      <c r="HQ175">
        <v>1</v>
      </c>
      <c r="HR175">
        <v>0.124797</v>
      </c>
      <c r="HS175">
        <v>-2.32575</v>
      </c>
      <c r="HT175">
        <v>20.1772</v>
      </c>
      <c r="HU175">
        <v>5.22822</v>
      </c>
      <c r="HV175">
        <v>11.974</v>
      </c>
      <c r="HW175">
        <v>4.9696</v>
      </c>
      <c r="HX175">
        <v>3.2895</v>
      </c>
      <c r="HY175">
        <v>9999</v>
      </c>
      <c r="HZ175">
        <v>9999</v>
      </c>
      <c r="IA175">
        <v>9999</v>
      </c>
      <c r="IB175">
        <v>18.3</v>
      </c>
      <c r="IC175">
        <v>4.97289</v>
      </c>
      <c r="ID175">
        <v>1.87716</v>
      </c>
      <c r="IE175">
        <v>1.87527</v>
      </c>
      <c r="IF175">
        <v>1.87805</v>
      </c>
      <c r="IG175">
        <v>1.87482</v>
      </c>
      <c r="IH175">
        <v>1.87838</v>
      </c>
      <c r="II175">
        <v>1.87546</v>
      </c>
      <c r="IJ175">
        <v>1.87667</v>
      </c>
      <c r="IK175">
        <v>0</v>
      </c>
      <c r="IL175">
        <v>0</v>
      </c>
      <c r="IM175">
        <v>0</v>
      </c>
      <c r="IN175">
        <v>0</v>
      </c>
      <c r="IO175" t="s">
        <v>441</v>
      </c>
      <c r="IP175" t="s">
        <v>442</v>
      </c>
      <c r="IQ175" t="s">
        <v>443</v>
      </c>
      <c r="IR175" t="s">
        <v>443</v>
      </c>
      <c r="IS175" t="s">
        <v>443</v>
      </c>
      <c r="IT175" t="s">
        <v>443</v>
      </c>
      <c r="IU175">
        <v>0</v>
      </c>
      <c r="IV175">
        <v>100</v>
      </c>
      <c r="IW175">
        <v>100</v>
      </c>
      <c r="IX175">
        <v>0.877</v>
      </c>
      <c r="IY175">
        <v>0.2134</v>
      </c>
      <c r="IZ175">
        <v>-0.1222274518627452</v>
      </c>
      <c r="JA175">
        <v>0.001328938755811441</v>
      </c>
      <c r="JB175">
        <v>-5.633165956792918E-07</v>
      </c>
      <c r="JC175">
        <v>2.510553891376428E-10</v>
      </c>
      <c r="JD175">
        <v>-0.04678033270444259</v>
      </c>
      <c r="JE175">
        <v>-0.0009625096320519332</v>
      </c>
      <c r="JF175">
        <v>0.0006953178313022573</v>
      </c>
      <c r="JG175">
        <v>-5.973937232829655E-06</v>
      </c>
      <c r="JH175">
        <v>1</v>
      </c>
      <c r="JI175">
        <v>2112</v>
      </c>
      <c r="JJ175">
        <v>1</v>
      </c>
      <c r="JK175">
        <v>26</v>
      </c>
      <c r="JL175">
        <v>201688</v>
      </c>
      <c r="JM175">
        <v>201687.9</v>
      </c>
      <c r="JN175">
        <v>2.28638</v>
      </c>
      <c r="JO175">
        <v>2.52319</v>
      </c>
      <c r="JP175">
        <v>1.39893</v>
      </c>
      <c r="JQ175">
        <v>2.32422</v>
      </c>
      <c r="JR175">
        <v>1.44897</v>
      </c>
      <c r="JS175">
        <v>2.57812</v>
      </c>
      <c r="JT175">
        <v>36.4578</v>
      </c>
      <c r="JU175">
        <v>23.9912</v>
      </c>
      <c r="JV175">
        <v>18</v>
      </c>
      <c r="JW175">
        <v>478.103</v>
      </c>
      <c r="JX175">
        <v>456.582</v>
      </c>
      <c r="JY175">
        <v>26.8426</v>
      </c>
      <c r="JZ175">
        <v>28.781</v>
      </c>
      <c r="KA175">
        <v>30.0011</v>
      </c>
      <c r="KB175">
        <v>28.4375</v>
      </c>
      <c r="KC175">
        <v>28.5002</v>
      </c>
      <c r="KD175">
        <v>45.78</v>
      </c>
      <c r="KE175">
        <v>25.3585</v>
      </c>
      <c r="KF175">
        <v>20.1498</v>
      </c>
      <c r="KG175">
        <v>27.401</v>
      </c>
      <c r="KH175">
        <v>1055.11</v>
      </c>
      <c r="KI175">
        <v>19.9779</v>
      </c>
      <c r="KJ175">
        <v>100.967</v>
      </c>
      <c r="KK175">
        <v>100.369</v>
      </c>
    </row>
    <row r="176" spans="1:297">
      <c r="A176">
        <v>160</v>
      </c>
      <c r="B176">
        <v>1759249861.6</v>
      </c>
      <c r="C176">
        <v>3046</v>
      </c>
      <c r="D176" t="s">
        <v>764</v>
      </c>
      <c r="E176" t="s">
        <v>765</v>
      </c>
      <c r="F176">
        <v>5</v>
      </c>
      <c r="G176" t="s">
        <v>639</v>
      </c>
      <c r="H176" t="s">
        <v>436</v>
      </c>
      <c r="I176">
        <v>1759249853.814285</v>
      </c>
      <c r="J176">
        <f>(K176)/1000</f>
        <v>0</v>
      </c>
      <c r="K176">
        <f>IF(DP176, AN176, AH176)</f>
        <v>0</v>
      </c>
      <c r="L176">
        <f>IF(DP176, AI176, AG176)</f>
        <v>0</v>
      </c>
      <c r="M176">
        <f>DR176 - IF(AU176&gt;1, L176*DL176*100.0/(AW176), 0)</f>
        <v>0</v>
      </c>
      <c r="N176">
        <f>((T176-J176/2)*M176-L176)/(T176+J176/2)</f>
        <v>0</v>
      </c>
      <c r="O176">
        <f>N176*(DY176+DZ176)/1000.0</f>
        <v>0</v>
      </c>
      <c r="P176">
        <f>(DR176 - IF(AU176&gt;1, L176*DL176*100.0/(AW176), 0))*(DY176+DZ176)/1000.0</f>
        <v>0</v>
      </c>
      <c r="Q176">
        <f>2.0/((1/S176-1/R176)+SIGN(S176)*SQRT((1/S176-1/R176)*(1/S176-1/R176) + 4*DM176/((DM176+1)*(DM176+1))*(2*1/S176*1/R176-1/R176*1/R176)))</f>
        <v>0</v>
      </c>
      <c r="R176">
        <f>IF(LEFT(DN176,1)&lt;&gt;"0",IF(LEFT(DN176,1)="1",3.0,DO176),$D$5+$E$5*(EF176*DY176/($K$5*1000))+$F$5*(EF176*DY176/($K$5*1000))*MAX(MIN(DL176,$J$5),$I$5)*MAX(MIN(DL176,$J$5),$I$5)+$G$5*MAX(MIN(DL176,$J$5),$I$5)*(EF176*DY176/($K$5*1000))+$H$5*(EF176*DY176/($K$5*1000))*(EF176*DY176/($K$5*1000)))</f>
        <v>0</v>
      </c>
      <c r="S176">
        <f>J176*(1000-(1000*0.61365*exp(17.502*W176/(240.97+W176))/(DY176+DZ176)+DT176)/2)/(1000*0.61365*exp(17.502*W176/(240.97+W176))/(DY176+DZ176)-DT176)</f>
        <v>0</v>
      </c>
      <c r="T176">
        <f>1/((DM176+1)/(Q176/1.6)+1/(R176/1.37)) + DM176/((DM176+1)/(Q176/1.6) + DM176/(R176/1.37))</f>
        <v>0</v>
      </c>
      <c r="U176">
        <f>(DH176*DK176)</f>
        <v>0</v>
      </c>
      <c r="V176">
        <f>(EA176+(U176+2*0.95*5.67E-8*(((EA176+$B$7)+273)^4-(EA176+273)^4)-44100*J176)/(1.84*29.3*R176+8*0.95*5.67E-8*(EA176+273)^3))</f>
        <v>0</v>
      </c>
      <c r="W176">
        <f>($C$7*EB176+$D$7*EC176+$E$7*V176)</f>
        <v>0</v>
      </c>
      <c r="X176">
        <f>0.61365*exp(17.502*W176/(240.97+W176))</f>
        <v>0</v>
      </c>
      <c r="Y176">
        <f>(Z176/AA176*100)</f>
        <v>0</v>
      </c>
      <c r="Z176">
        <f>DT176*(DY176+DZ176)/1000</f>
        <v>0</v>
      </c>
      <c r="AA176">
        <f>0.61365*exp(17.502*EA176/(240.97+EA176))</f>
        <v>0</v>
      </c>
      <c r="AB176">
        <f>(X176-DT176*(DY176+DZ176)/1000)</f>
        <v>0</v>
      </c>
      <c r="AC176">
        <f>(-J176*44100)</f>
        <v>0</v>
      </c>
      <c r="AD176">
        <f>2*29.3*R176*0.92*(EA176-W176)</f>
        <v>0</v>
      </c>
      <c r="AE176">
        <f>2*0.95*5.67E-8*(((EA176+$B$7)+273)^4-(W176+273)^4)</f>
        <v>0</v>
      </c>
      <c r="AF176">
        <f>U176+AE176+AC176+AD176</f>
        <v>0</v>
      </c>
      <c r="AG176">
        <f>DX176*AU176*(DS176-DR176*(1000-AU176*DU176)/(1000-AU176*DT176))/(100*DL176)</f>
        <v>0</v>
      </c>
      <c r="AH176">
        <f>1000*DX176*AU176*(DT176-DU176)/(100*DL176*(1000-AU176*DT176))</f>
        <v>0</v>
      </c>
      <c r="AI176">
        <f>(AJ176 - AK176 - DY176*1E3/(8.314*(EA176+273.15)) * AM176/DX176 * AL176) * DX176/(100*DL176) * (1000 - DU176)/1000</f>
        <v>0</v>
      </c>
      <c r="AJ176">
        <v>1062.544591100621</v>
      </c>
      <c r="AK176">
        <v>1019.881393939394</v>
      </c>
      <c r="AL176">
        <v>3.388398607236726</v>
      </c>
      <c r="AM176">
        <v>65.4967932541347</v>
      </c>
      <c r="AN176">
        <f>(AP176 - AO176 + DY176*1E3/(8.314*(EA176+273.15)) * AR176/DX176 * AQ176) * DX176/(100*DL176) * 1000/(1000 - AP176)</f>
        <v>0</v>
      </c>
      <c r="AO176">
        <v>19.87314758735772</v>
      </c>
      <c r="AP176">
        <v>22.61775333333333</v>
      </c>
      <c r="AQ176">
        <v>0.0005141868973558486</v>
      </c>
      <c r="AR176">
        <v>120.790661753282</v>
      </c>
      <c r="AS176">
        <v>3</v>
      </c>
      <c r="AT176">
        <v>1</v>
      </c>
      <c r="AU176">
        <f>IF(AS176*$H$13&gt;=AW176,1.0,(AW176/(AW176-AS176*$H$13)))</f>
        <v>0</v>
      </c>
      <c r="AV176">
        <f>(AU176-1)*100</f>
        <v>0</v>
      </c>
      <c r="AW176">
        <f>MAX(0,($B$13+$C$13*EF176)/(1+$D$13*EF176)*DY176/(EA176+273)*$E$13)</f>
        <v>0</v>
      </c>
      <c r="AX176" t="s">
        <v>437</v>
      </c>
      <c r="AY176" t="s">
        <v>437</v>
      </c>
      <c r="AZ176">
        <v>0</v>
      </c>
      <c r="BA176">
        <v>0</v>
      </c>
      <c r="BB176">
        <f>1-AZ176/BA176</f>
        <v>0</v>
      </c>
      <c r="BC176">
        <v>0</v>
      </c>
      <c r="BD176" t="s">
        <v>437</v>
      </c>
      <c r="BE176" t="s">
        <v>437</v>
      </c>
      <c r="BF176">
        <v>0</v>
      </c>
      <c r="BG176">
        <v>0</v>
      </c>
      <c r="BH176">
        <f>1-BF176/BG176</f>
        <v>0</v>
      </c>
      <c r="BI176">
        <v>0.5</v>
      </c>
      <c r="BJ176">
        <f>DI176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437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DH176">
        <f>$B$11*EG176+$C$11*EH176+$F$11*ES176*(1-EV176)</f>
        <v>0</v>
      </c>
      <c r="DI176">
        <f>DH176*DJ176</f>
        <v>0</v>
      </c>
      <c r="DJ176">
        <f>($B$11*$D$9+$C$11*$D$9+$F$11*((FF176+EX176)/MAX(FF176+EX176+FG176, 0.1)*$I$9+FG176/MAX(FF176+EX176+FG176, 0.1)*$J$9))/($B$11+$C$11+$F$11)</f>
        <v>0</v>
      </c>
      <c r="DK176">
        <f>($B$11*$K$9+$C$11*$K$9+$F$11*((FF176+EX176)/MAX(FF176+EX176+FG176, 0.1)*$P$9+FG176/MAX(FF176+EX176+FG176, 0.1)*$Q$9))/($B$11+$C$11+$F$11)</f>
        <v>0</v>
      </c>
      <c r="DL176">
        <v>4.38</v>
      </c>
      <c r="DM176">
        <v>0.5</v>
      </c>
      <c r="DN176" t="s">
        <v>438</v>
      </c>
      <c r="DO176">
        <v>2</v>
      </c>
      <c r="DP176" t="b">
        <v>1</v>
      </c>
      <c r="DQ176">
        <v>1759249853.814285</v>
      </c>
      <c r="DR176">
        <v>972.7201785714285</v>
      </c>
      <c r="DS176">
        <v>1025.754964285714</v>
      </c>
      <c r="DT176">
        <v>22.62938928571429</v>
      </c>
      <c r="DU176">
        <v>19.85613571428572</v>
      </c>
      <c r="DV176">
        <v>971.8526428571429</v>
      </c>
      <c r="DW176">
        <v>22.41566071428571</v>
      </c>
      <c r="DX176">
        <v>500.0162142857143</v>
      </c>
      <c r="DY176">
        <v>90.91524285714286</v>
      </c>
      <c r="DZ176">
        <v>0.05210661785714286</v>
      </c>
      <c r="EA176">
        <v>29.42145</v>
      </c>
      <c r="EB176">
        <v>29.98104285714285</v>
      </c>
      <c r="EC176">
        <v>999.9000000000002</v>
      </c>
      <c r="ED176">
        <v>0</v>
      </c>
      <c r="EE176">
        <v>0</v>
      </c>
      <c r="EF176">
        <v>9986.512499999999</v>
      </c>
      <c r="EG176">
        <v>0</v>
      </c>
      <c r="EH176">
        <v>11.6948</v>
      </c>
      <c r="EI176">
        <v>-53.0341</v>
      </c>
      <c r="EJ176">
        <v>995.24125</v>
      </c>
      <c r="EK176">
        <v>1046.534642857143</v>
      </c>
      <c r="EL176">
        <v>2.773264642857143</v>
      </c>
      <c r="EM176">
        <v>1025.754964285714</v>
      </c>
      <c r="EN176">
        <v>19.85613571428572</v>
      </c>
      <c r="EO176">
        <v>2.057356785714286</v>
      </c>
      <c r="EP176">
        <v>1.805225</v>
      </c>
      <c r="EQ176">
        <v>17.8928</v>
      </c>
      <c r="ER176">
        <v>15.8321</v>
      </c>
      <c r="ES176">
        <v>2000.021071428571</v>
      </c>
      <c r="ET176">
        <v>0.9799946428571431</v>
      </c>
      <c r="EU176">
        <v>0.02000545714285715</v>
      </c>
      <c r="EV176">
        <v>0</v>
      </c>
      <c r="EW176">
        <v>953.2139642857143</v>
      </c>
      <c r="EX176">
        <v>5.000560000000001</v>
      </c>
      <c r="EY176">
        <v>19317.76785714286</v>
      </c>
      <c r="EZ176">
        <v>17295.02857142857</v>
      </c>
      <c r="FA176">
        <v>41.375</v>
      </c>
      <c r="FB176">
        <v>41.5</v>
      </c>
      <c r="FC176">
        <v>41.06199999999999</v>
      </c>
      <c r="FD176">
        <v>40.68699999999999</v>
      </c>
      <c r="FE176">
        <v>42.07549999999998</v>
      </c>
      <c r="FF176">
        <v>1955.111071428571</v>
      </c>
      <c r="FG176">
        <v>39.91</v>
      </c>
      <c r="FH176">
        <v>0</v>
      </c>
      <c r="FI176">
        <v>1759249875.4</v>
      </c>
      <c r="FJ176">
        <v>0</v>
      </c>
      <c r="FK176">
        <v>953.43548</v>
      </c>
      <c r="FL176">
        <v>27.84607688719903</v>
      </c>
      <c r="FM176">
        <v>551.1923068524343</v>
      </c>
      <c r="FN176">
        <v>19322.028</v>
      </c>
      <c r="FO176">
        <v>15</v>
      </c>
      <c r="FP176">
        <v>0</v>
      </c>
      <c r="FQ176" t="s">
        <v>439</v>
      </c>
      <c r="FR176">
        <v>1747148579.5</v>
      </c>
      <c r="FS176">
        <v>1747148584.5</v>
      </c>
      <c r="FT176">
        <v>0</v>
      </c>
      <c r="FU176">
        <v>0.162</v>
      </c>
      <c r="FV176">
        <v>-0.001</v>
      </c>
      <c r="FW176">
        <v>0.139</v>
      </c>
      <c r="FX176">
        <v>0.058</v>
      </c>
      <c r="FY176">
        <v>420</v>
      </c>
      <c r="FZ176">
        <v>16</v>
      </c>
      <c r="GA176">
        <v>0.19</v>
      </c>
      <c r="GB176">
        <v>0.02</v>
      </c>
      <c r="GC176">
        <v>-52.92305</v>
      </c>
      <c r="GD176">
        <v>-2.443456660412591</v>
      </c>
      <c r="GE176">
        <v>0.2506520257249085</v>
      </c>
      <c r="GF176">
        <v>0</v>
      </c>
      <c r="GG176">
        <v>951.860294117647</v>
      </c>
      <c r="GH176">
        <v>28.45509550014721</v>
      </c>
      <c r="GI176">
        <v>2.800339386253152</v>
      </c>
      <c r="GJ176">
        <v>0</v>
      </c>
      <c r="GK176">
        <v>2.78602325</v>
      </c>
      <c r="GL176">
        <v>-0.3250630018761788</v>
      </c>
      <c r="GM176">
        <v>0.03176497720662647</v>
      </c>
      <c r="GN176">
        <v>0</v>
      </c>
      <c r="GO176">
        <v>0</v>
      </c>
      <c r="GP176">
        <v>3</v>
      </c>
      <c r="GQ176" t="s">
        <v>490</v>
      </c>
      <c r="GR176">
        <v>3.12782</v>
      </c>
      <c r="GS176">
        <v>2.72981</v>
      </c>
      <c r="GT176">
        <v>0.156959</v>
      </c>
      <c r="GU176">
        <v>0.163305</v>
      </c>
      <c r="GV176">
        <v>0.103218</v>
      </c>
      <c r="GW176">
        <v>0.094941</v>
      </c>
      <c r="GX176">
        <v>25292.8</v>
      </c>
      <c r="GY176">
        <v>24359.9</v>
      </c>
      <c r="GZ176">
        <v>30542.9</v>
      </c>
      <c r="HA176">
        <v>29368.4</v>
      </c>
      <c r="HB176">
        <v>37800.4</v>
      </c>
      <c r="HC176">
        <v>34971.5</v>
      </c>
      <c r="HD176">
        <v>46718.3</v>
      </c>
      <c r="HE176">
        <v>43632.4</v>
      </c>
      <c r="HF176">
        <v>1.82717</v>
      </c>
      <c r="HG176">
        <v>1.8421</v>
      </c>
      <c r="HH176">
        <v>0.125073</v>
      </c>
      <c r="HI176">
        <v>0</v>
      </c>
      <c r="HJ176">
        <v>27.8959</v>
      </c>
      <c r="HK176">
        <v>999.9</v>
      </c>
      <c r="HL176">
        <v>49.7</v>
      </c>
      <c r="HM176">
        <v>31</v>
      </c>
      <c r="HN176">
        <v>24.6624</v>
      </c>
      <c r="HO176">
        <v>63.023</v>
      </c>
      <c r="HP176">
        <v>17.5441</v>
      </c>
      <c r="HQ176">
        <v>1</v>
      </c>
      <c r="HR176">
        <v>0.124385</v>
      </c>
      <c r="HS176">
        <v>-1.05218</v>
      </c>
      <c r="HT176">
        <v>20.1972</v>
      </c>
      <c r="HU176">
        <v>5.22807</v>
      </c>
      <c r="HV176">
        <v>11.974</v>
      </c>
      <c r="HW176">
        <v>4.9695</v>
      </c>
      <c r="HX176">
        <v>3.28958</v>
      </c>
      <c r="HY176">
        <v>9999</v>
      </c>
      <c r="HZ176">
        <v>9999</v>
      </c>
      <c r="IA176">
        <v>9999</v>
      </c>
      <c r="IB176">
        <v>18.3</v>
      </c>
      <c r="IC176">
        <v>4.97289</v>
      </c>
      <c r="ID176">
        <v>1.87716</v>
      </c>
      <c r="IE176">
        <v>1.87529</v>
      </c>
      <c r="IF176">
        <v>1.87805</v>
      </c>
      <c r="IG176">
        <v>1.87483</v>
      </c>
      <c r="IH176">
        <v>1.87836</v>
      </c>
      <c r="II176">
        <v>1.87546</v>
      </c>
      <c r="IJ176">
        <v>1.87667</v>
      </c>
      <c r="IK176">
        <v>0</v>
      </c>
      <c r="IL176">
        <v>0</v>
      </c>
      <c r="IM176">
        <v>0</v>
      </c>
      <c r="IN176">
        <v>0</v>
      </c>
      <c r="IO176" t="s">
        <v>441</v>
      </c>
      <c r="IP176" t="s">
        <v>442</v>
      </c>
      <c r="IQ176" t="s">
        <v>443</v>
      </c>
      <c r="IR176" t="s">
        <v>443</v>
      </c>
      <c r="IS176" t="s">
        <v>443</v>
      </c>
      <c r="IT176" t="s">
        <v>443</v>
      </c>
      <c r="IU176">
        <v>0</v>
      </c>
      <c r="IV176">
        <v>100</v>
      </c>
      <c r="IW176">
        <v>100</v>
      </c>
      <c r="IX176">
        <v>0.892</v>
      </c>
      <c r="IY176">
        <v>0.2136</v>
      </c>
      <c r="IZ176">
        <v>-0.1222274518627452</v>
      </c>
      <c r="JA176">
        <v>0.001328938755811441</v>
      </c>
      <c r="JB176">
        <v>-5.633165956792918E-07</v>
      </c>
      <c r="JC176">
        <v>2.510553891376428E-10</v>
      </c>
      <c r="JD176">
        <v>-0.04678033270444259</v>
      </c>
      <c r="JE176">
        <v>-0.0009625096320519332</v>
      </c>
      <c r="JF176">
        <v>0.0006953178313022573</v>
      </c>
      <c r="JG176">
        <v>-5.973937232829655E-06</v>
      </c>
      <c r="JH176">
        <v>1</v>
      </c>
      <c r="JI176">
        <v>2112</v>
      </c>
      <c r="JJ176">
        <v>1</v>
      </c>
      <c r="JK176">
        <v>26</v>
      </c>
      <c r="JL176">
        <v>201688</v>
      </c>
      <c r="JM176">
        <v>201688</v>
      </c>
      <c r="JN176">
        <v>2.31445</v>
      </c>
      <c r="JO176">
        <v>2.53296</v>
      </c>
      <c r="JP176">
        <v>1.39893</v>
      </c>
      <c r="JQ176">
        <v>2.32422</v>
      </c>
      <c r="JR176">
        <v>1.44897</v>
      </c>
      <c r="JS176">
        <v>2.59277</v>
      </c>
      <c r="JT176">
        <v>36.4578</v>
      </c>
      <c r="JU176">
        <v>23.9999</v>
      </c>
      <c r="JV176">
        <v>18</v>
      </c>
      <c r="JW176">
        <v>477.939</v>
      </c>
      <c r="JX176">
        <v>456.866</v>
      </c>
      <c r="JY176">
        <v>27.422</v>
      </c>
      <c r="JZ176">
        <v>28.7833</v>
      </c>
      <c r="KA176">
        <v>29.9999</v>
      </c>
      <c r="KB176">
        <v>28.4396</v>
      </c>
      <c r="KC176">
        <v>28.502</v>
      </c>
      <c r="KD176">
        <v>46.3319</v>
      </c>
      <c r="KE176">
        <v>25.3585</v>
      </c>
      <c r="KF176">
        <v>20.1498</v>
      </c>
      <c r="KG176">
        <v>27.4227</v>
      </c>
      <c r="KH176">
        <v>1075.17</v>
      </c>
      <c r="KI176">
        <v>19.9971</v>
      </c>
      <c r="KJ176">
        <v>100.966</v>
      </c>
      <c r="KK176">
        <v>100.369</v>
      </c>
    </row>
    <row r="177" spans="1:297">
      <c r="A177">
        <v>161</v>
      </c>
      <c r="B177">
        <v>1759249866.6</v>
      </c>
      <c r="C177">
        <v>3051</v>
      </c>
      <c r="D177" t="s">
        <v>766</v>
      </c>
      <c r="E177" t="s">
        <v>767</v>
      </c>
      <c r="F177">
        <v>5</v>
      </c>
      <c r="G177" t="s">
        <v>639</v>
      </c>
      <c r="H177" t="s">
        <v>436</v>
      </c>
      <c r="I177">
        <v>1759249859.1</v>
      </c>
      <c r="J177">
        <f>(K177)/1000</f>
        <v>0</v>
      </c>
      <c r="K177">
        <f>IF(DP177, AN177, AH177)</f>
        <v>0</v>
      </c>
      <c r="L177">
        <f>IF(DP177, AI177, AG177)</f>
        <v>0</v>
      </c>
      <c r="M177">
        <f>DR177 - IF(AU177&gt;1, L177*DL177*100.0/(AW177), 0)</f>
        <v>0</v>
      </c>
      <c r="N177">
        <f>((T177-J177/2)*M177-L177)/(T177+J177/2)</f>
        <v>0</v>
      </c>
      <c r="O177">
        <f>N177*(DY177+DZ177)/1000.0</f>
        <v>0</v>
      </c>
      <c r="P177">
        <f>(DR177 - IF(AU177&gt;1, L177*DL177*100.0/(AW177), 0))*(DY177+DZ177)/1000.0</f>
        <v>0</v>
      </c>
      <c r="Q177">
        <f>2.0/((1/S177-1/R177)+SIGN(S177)*SQRT((1/S177-1/R177)*(1/S177-1/R177) + 4*DM177/((DM177+1)*(DM177+1))*(2*1/S177*1/R177-1/R177*1/R177)))</f>
        <v>0</v>
      </c>
      <c r="R177">
        <f>IF(LEFT(DN177,1)&lt;&gt;"0",IF(LEFT(DN177,1)="1",3.0,DO177),$D$5+$E$5*(EF177*DY177/($K$5*1000))+$F$5*(EF177*DY177/($K$5*1000))*MAX(MIN(DL177,$J$5),$I$5)*MAX(MIN(DL177,$J$5),$I$5)+$G$5*MAX(MIN(DL177,$J$5),$I$5)*(EF177*DY177/($K$5*1000))+$H$5*(EF177*DY177/($K$5*1000))*(EF177*DY177/($K$5*1000)))</f>
        <v>0</v>
      </c>
      <c r="S177">
        <f>J177*(1000-(1000*0.61365*exp(17.502*W177/(240.97+W177))/(DY177+DZ177)+DT177)/2)/(1000*0.61365*exp(17.502*W177/(240.97+W177))/(DY177+DZ177)-DT177)</f>
        <v>0</v>
      </c>
      <c r="T177">
        <f>1/((DM177+1)/(Q177/1.6)+1/(R177/1.37)) + DM177/((DM177+1)/(Q177/1.6) + DM177/(R177/1.37))</f>
        <v>0</v>
      </c>
      <c r="U177">
        <f>(DH177*DK177)</f>
        <v>0</v>
      </c>
      <c r="V177">
        <f>(EA177+(U177+2*0.95*5.67E-8*(((EA177+$B$7)+273)^4-(EA177+273)^4)-44100*J177)/(1.84*29.3*R177+8*0.95*5.67E-8*(EA177+273)^3))</f>
        <v>0</v>
      </c>
      <c r="W177">
        <f>($C$7*EB177+$D$7*EC177+$E$7*V177)</f>
        <v>0</v>
      </c>
      <c r="X177">
        <f>0.61365*exp(17.502*W177/(240.97+W177))</f>
        <v>0</v>
      </c>
      <c r="Y177">
        <f>(Z177/AA177*100)</f>
        <v>0</v>
      </c>
      <c r="Z177">
        <f>DT177*(DY177+DZ177)/1000</f>
        <v>0</v>
      </c>
      <c r="AA177">
        <f>0.61365*exp(17.502*EA177/(240.97+EA177))</f>
        <v>0</v>
      </c>
      <c r="AB177">
        <f>(X177-DT177*(DY177+DZ177)/1000)</f>
        <v>0</v>
      </c>
      <c r="AC177">
        <f>(-J177*44100)</f>
        <v>0</v>
      </c>
      <c r="AD177">
        <f>2*29.3*R177*0.92*(EA177-W177)</f>
        <v>0</v>
      </c>
      <c r="AE177">
        <f>2*0.95*5.67E-8*(((EA177+$B$7)+273)^4-(W177+273)^4)</f>
        <v>0</v>
      </c>
      <c r="AF177">
        <f>U177+AE177+AC177+AD177</f>
        <v>0</v>
      </c>
      <c r="AG177">
        <f>DX177*AU177*(DS177-DR177*(1000-AU177*DU177)/(1000-AU177*DT177))/(100*DL177)</f>
        <v>0</v>
      </c>
      <c r="AH177">
        <f>1000*DX177*AU177*(DT177-DU177)/(100*DL177*(1000-AU177*DT177))</f>
        <v>0</v>
      </c>
      <c r="AI177">
        <f>(AJ177 - AK177 - DY177*1E3/(8.314*(EA177+273.15)) * AM177/DX177 * AL177) * DX177/(100*DL177) * (1000 - DU177)/1000</f>
        <v>0</v>
      </c>
      <c r="AJ177">
        <v>1079.794857269083</v>
      </c>
      <c r="AK177">
        <v>1036.800909090909</v>
      </c>
      <c r="AL177">
        <v>3.410056734573651</v>
      </c>
      <c r="AM177">
        <v>65.4967932541347</v>
      </c>
      <c r="AN177">
        <f>(AP177 - AO177 + DY177*1E3/(8.314*(EA177+273.15)) * AR177/DX177 * AQ177) * DX177/(100*DL177) * 1000/(1000 - AP177)</f>
        <v>0</v>
      </c>
      <c r="AO177">
        <v>19.93093016102519</v>
      </c>
      <c r="AP177">
        <v>22.64183636363636</v>
      </c>
      <c r="AQ177">
        <v>0.005006902301979184</v>
      </c>
      <c r="AR177">
        <v>120.790661753282</v>
      </c>
      <c r="AS177">
        <v>3</v>
      </c>
      <c r="AT177">
        <v>1</v>
      </c>
      <c r="AU177">
        <f>IF(AS177*$H$13&gt;=AW177,1.0,(AW177/(AW177-AS177*$H$13)))</f>
        <v>0</v>
      </c>
      <c r="AV177">
        <f>(AU177-1)*100</f>
        <v>0</v>
      </c>
      <c r="AW177">
        <f>MAX(0,($B$13+$C$13*EF177)/(1+$D$13*EF177)*DY177/(EA177+273)*$E$13)</f>
        <v>0</v>
      </c>
      <c r="AX177" t="s">
        <v>437</v>
      </c>
      <c r="AY177" t="s">
        <v>437</v>
      </c>
      <c r="AZ177">
        <v>0</v>
      </c>
      <c r="BA177">
        <v>0</v>
      </c>
      <c r="BB177">
        <f>1-AZ177/BA177</f>
        <v>0</v>
      </c>
      <c r="BC177">
        <v>0</v>
      </c>
      <c r="BD177" t="s">
        <v>437</v>
      </c>
      <c r="BE177" t="s">
        <v>437</v>
      </c>
      <c r="BF177">
        <v>0</v>
      </c>
      <c r="BG177">
        <v>0</v>
      </c>
      <c r="BH177">
        <f>1-BF177/BG177</f>
        <v>0</v>
      </c>
      <c r="BI177">
        <v>0.5</v>
      </c>
      <c r="BJ177">
        <f>DI177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437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DH177">
        <f>$B$11*EG177+$C$11*EH177+$F$11*ES177*(1-EV177)</f>
        <v>0</v>
      </c>
      <c r="DI177">
        <f>DH177*DJ177</f>
        <v>0</v>
      </c>
      <c r="DJ177">
        <f>($B$11*$D$9+$C$11*$D$9+$F$11*((FF177+EX177)/MAX(FF177+EX177+FG177, 0.1)*$I$9+FG177/MAX(FF177+EX177+FG177, 0.1)*$J$9))/($B$11+$C$11+$F$11)</f>
        <v>0</v>
      </c>
      <c r="DK177">
        <f>($B$11*$K$9+$C$11*$K$9+$F$11*((FF177+EX177)/MAX(FF177+EX177+FG177, 0.1)*$P$9+FG177/MAX(FF177+EX177+FG177, 0.1)*$Q$9))/($B$11+$C$11+$F$11)</f>
        <v>0</v>
      </c>
      <c r="DL177">
        <v>4.38</v>
      </c>
      <c r="DM177">
        <v>0.5</v>
      </c>
      <c r="DN177" t="s">
        <v>438</v>
      </c>
      <c r="DO177">
        <v>2</v>
      </c>
      <c r="DP177" t="b">
        <v>1</v>
      </c>
      <c r="DQ177">
        <v>1759249859.1</v>
      </c>
      <c r="DR177">
        <v>990.1830740740742</v>
      </c>
      <c r="DS177">
        <v>1043.454444444444</v>
      </c>
      <c r="DT177">
        <v>22.62341481481481</v>
      </c>
      <c r="DU177">
        <v>19.8828</v>
      </c>
      <c r="DV177">
        <v>989.2988518518519</v>
      </c>
      <c r="DW177">
        <v>22.40980370370371</v>
      </c>
      <c r="DX177">
        <v>500.0266666666667</v>
      </c>
      <c r="DY177">
        <v>90.91479629629629</v>
      </c>
      <c r="DZ177">
        <v>0.05199777777777777</v>
      </c>
      <c r="EA177">
        <v>29.41963333333333</v>
      </c>
      <c r="EB177">
        <v>29.96288888888889</v>
      </c>
      <c r="EC177">
        <v>999.9000000000001</v>
      </c>
      <c r="ED177">
        <v>0</v>
      </c>
      <c r="EE177">
        <v>0</v>
      </c>
      <c r="EF177">
        <v>9988.865925925926</v>
      </c>
      <c r="EG177">
        <v>0</v>
      </c>
      <c r="EH177">
        <v>11.6948</v>
      </c>
      <c r="EI177">
        <v>-53.27101111111111</v>
      </c>
      <c r="EJ177">
        <v>1013.102740740741</v>
      </c>
      <c r="EK177">
        <v>1064.622222222222</v>
      </c>
      <c r="EL177">
        <v>2.740621111111111</v>
      </c>
      <c r="EM177">
        <v>1043.454444444444</v>
      </c>
      <c r="EN177">
        <v>19.8828</v>
      </c>
      <c r="EO177">
        <v>2.056802962962963</v>
      </c>
      <c r="EP177">
        <v>1.80763962962963</v>
      </c>
      <c r="EQ177">
        <v>17.88852222222222</v>
      </c>
      <c r="ER177">
        <v>15.85299629629629</v>
      </c>
      <c r="ES177">
        <v>1999.998888888889</v>
      </c>
      <c r="ET177">
        <v>0.9799944444444447</v>
      </c>
      <c r="EU177">
        <v>0.02000565555555556</v>
      </c>
      <c r="EV177">
        <v>0</v>
      </c>
      <c r="EW177">
        <v>955.6142962962963</v>
      </c>
      <c r="EX177">
        <v>5.000560000000001</v>
      </c>
      <c r="EY177">
        <v>19365.58148148148</v>
      </c>
      <c r="EZ177">
        <v>17294.82962962963</v>
      </c>
      <c r="FA177">
        <v>41.375</v>
      </c>
      <c r="FB177">
        <v>41.5</v>
      </c>
      <c r="FC177">
        <v>41.06199999999999</v>
      </c>
      <c r="FD177">
        <v>40.68699999999999</v>
      </c>
      <c r="FE177">
        <v>42.09233333333333</v>
      </c>
      <c r="FF177">
        <v>1955.088888888889</v>
      </c>
      <c r="FG177">
        <v>39.91</v>
      </c>
      <c r="FH177">
        <v>0</v>
      </c>
      <c r="FI177">
        <v>1759249880.8</v>
      </c>
      <c r="FJ177">
        <v>0</v>
      </c>
      <c r="FK177">
        <v>955.7096153846154</v>
      </c>
      <c r="FL177">
        <v>26.01039317835544</v>
      </c>
      <c r="FM177">
        <v>520.800000334942</v>
      </c>
      <c r="FN177">
        <v>19367.74615384615</v>
      </c>
      <c r="FO177">
        <v>15</v>
      </c>
      <c r="FP177">
        <v>0</v>
      </c>
      <c r="FQ177" t="s">
        <v>439</v>
      </c>
      <c r="FR177">
        <v>1747148579.5</v>
      </c>
      <c r="FS177">
        <v>1747148584.5</v>
      </c>
      <c r="FT177">
        <v>0</v>
      </c>
      <c r="FU177">
        <v>0.162</v>
      </c>
      <c r="FV177">
        <v>-0.001</v>
      </c>
      <c r="FW177">
        <v>0.139</v>
      </c>
      <c r="FX177">
        <v>0.058</v>
      </c>
      <c r="FY177">
        <v>420</v>
      </c>
      <c r="FZ177">
        <v>16</v>
      </c>
      <c r="GA177">
        <v>0.19</v>
      </c>
      <c r="GB177">
        <v>0.02</v>
      </c>
      <c r="GC177">
        <v>-53.13405365853659</v>
      </c>
      <c r="GD177">
        <v>-2.504824390243889</v>
      </c>
      <c r="GE177">
        <v>0.261312593012857</v>
      </c>
      <c r="GF177">
        <v>0</v>
      </c>
      <c r="GG177">
        <v>954.0761470588235</v>
      </c>
      <c r="GH177">
        <v>27.38760887507628</v>
      </c>
      <c r="GI177">
        <v>2.694623821092144</v>
      </c>
      <c r="GJ177">
        <v>0</v>
      </c>
      <c r="GK177">
        <v>2.76032756097561</v>
      </c>
      <c r="GL177">
        <v>-0.3725776306620148</v>
      </c>
      <c r="GM177">
        <v>0.03747522009115391</v>
      </c>
      <c r="GN177">
        <v>0</v>
      </c>
      <c r="GO177">
        <v>0</v>
      </c>
      <c r="GP177">
        <v>3</v>
      </c>
      <c r="GQ177" t="s">
        <v>490</v>
      </c>
      <c r="GR177">
        <v>3.12792</v>
      </c>
      <c r="GS177">
        <v>2.72964</v>
      </c>
      <c r="GT177">
        <v>0.15861</v>
      </c>
      <c r="GU177">
        <v>0.164942</v>
      </c>
      <c r="GV177">
        <v>0.103283</v>
      </c>
      <c r="GW177">
        <v>0.0950115</v>
      </c>
      <c r="GX177">
        <v>25242.9</v>
      </c>
      <c r="GY177">
        <v>24311.9</v>
      </c>
      <c r="GZ177">
        <v>30542.4</v>
      </c>
      <c r="HA177">
        <v>29368</v>
      </c>
      <c r="HB177">
        <v>37797.1</v>
      </c>
      <c r="HC177">
        <v>34968.5</v>
      </c>
      <c r="HD177">
        <v>46717.5</v>
      </c>
      <c r="HE177">
        <v>43632</v>
      </c>
      <c r="HF177">
        <v>1.8275</v>
      </c>
      <c r="HG177">
        <v>1.84193</v>
      </c>
      <c r="HH177">
        <v>0.130147</v>
      </c>
      <c r="HI177">
        <v>0</v>
      </c>
      <c r="HJ177">
        <v>27.885</v>
      </c>
      <c r="HK177">
        <v>999.9</v>
      </c>
      <c r="HL177">
        <v>49.7</v>
      </c>
      <c r="HM177">
        <v>31</v>
      </c>
      <c r="HN177">
        <v>24.662</v>
      </c>
      <c r="HO177">
        <v>62.823</v>
      </c>
      <c r="HP177">
        <v>17.3317</v>
      </c>
      <c r="HQ177">
        <v>1</v>
      </c>
      <c r="HR177">
        <v>0.12346</v>
      </c>
      <c r="HS177">
        <v>-0.538968</v>
      </c>
      <c r="HT177">
        <v>20.2004</v>
      </c>
      <c r="HU177">
        <v>5.22807</v>
      </c>
      <c r="HV177">
        <v>11.974</v>
      </c>
      <c r="HW177">
        <v>4.9695</v>
      </c>
      <c r="HX177">
        <v>3.28955</v>
      </c>
      <c r="HY177">
        <v>9999</v>
      </c>
      <c r="HZ177">
        <v>9999</v>
      </c>
      <c r="IA177">
        <v>9999</v>
      </c>
      <c r="IB177">
        <v>18.3</v>
      </c>
      <c r="IC177">
        <v>4.97289</v>
      </c>
      <c r="ID177">
        <v>1.87718</v>
      </c>
      <c r="IE177">
        <v>1.87531</v>
      </c>
      <c r="IF177">
        <v>1.87806</v>
      </c>
      <c r="IG177">
        <v>1.87484</v>
      </c>
      <c r="IH177">
        <v>1.87839</v>
      </c>
      <c r="II177">
        <v>1.87547</v>
      </c>
      <c r="IJ177">
        <v>1.87668</v>
      </c>
      <c r="IK177">
        <v>0</v>
      </c>
      <c r="IL177">
        <v>0</v>
      </c>
      <c r="IM177">
        <v>0</v>
      </c>
      <c r="IN177">
        <v>0</v>
      </c>
      <c r="IO177" t="s">
        <v>441</v>
      </c>
      <c r="IP177" t="s">
        <v>442</v>
      </c>
      <c r="IQ177" t="s">
        <v>443</v>
      </c>
      <c r="IR177" t="s">
        <v>443</v>
      </c>
      <c r="IS177" t="s">
        <v>443</v>
      </c>
      <c r="IT177" t="s">
        <v>443</v>
      </c>
      <c r="IU177">
        <v>0</v>
      </c>
      <c r="IV177">
        <v>100</v>
      </c>
      <c r="IW177">
        <v>100</v>
      </c>
      <c r="IX177">
        <v>0.91</v>
      </c>
      <c r="IY177">
        <v>0.214</v>
      </c>
      <c r="IZ177">
        <v>-0.1222274518627452</v>
      </c>
      <c r="JA177">
        <v>0.001328938755811441</v>
      </c>
      <c r="JB177">
        <v>-5.633165956792918E-07</v>
      </c>
      <c r="JC177">
        <v>2.510553891376428E-10</v>
      </c>
      <c r="JD177">
        <v>-0.04678033270444259</v>
      </c>
      <c r="JE177">
        <v>-0.0009625096320519332</v>
      </c>
      <c r="JF177">
        <v>0.0006953178313022573</v>
      </c>
      <c r="JG177">
        <v>-5.973937232829655E-06</v>
      </c>
      <c r="JH177">
        <v>1</v>
      </c>
      <c r="JI177">
        <v>2112</v>
      </c>
      <c r="JJ177">
        <v>1</v>
      </c>
      <c r="JK177">
        <v>26</v>
      </c>
      <c r="JL177">
        <v>201688.1</v>
      </c>
      <c r="JM177">
        <v>201688</v>
      </c>
      <c r="JN177">
        <v>2.34619</v>
      </c>
      <c r="JO177">
        <v>2.53662</v>
      </c>
      <c r="JP177">
        <v>1.39893</v>
      </c>
      <c r="JQ177">
        <v>2.32422</v>
      </c>
      <c r="JR177">
        <v>1.44897</v>
      </c>
      <c r="JS177">
        <v>2.54761</v>
      </c>
      <c r="JT177">
        <v>36.4578</v>
      </c>
      <c r="JU177">
        <v>23.9912</v>
      </c>
      <c r="JV177">
        <v>18</v>
      </c>
      <c r="JW177">
        <v>478.133</v>
      </c>
      <c r="JX177">
        <v>456.768</v>
      </c>
      <c r="JY177">
        <v>27.525</v>
      </c>
      <c r="JZ177">
        <v>28.7861</v>
      </c>
      <c r="KA177">
        <v>29.9996</v>
      </c>
      <c r="KB177">
        <v>28.442</v>
      </c>
      <c r="KC177">
        <v>28.5037</v>
      </c>
      <c r="KD177">
        <v>46.958</v>
      </c>
      <c r="KE177">
        <v>25.3585</v>
      </c>
      <c r="KF177">
        <v>20.1498</v>
      </c>
      <c r="KG177">
        <v>27.4655</v>
      </c>
      <c r="KH177">
        <v>1088.54</v>
      </c>
      <c r="KI177">
        <v>20.0093</v>
      </c>
      <c r="KJ177">
        <v>100.965</v>
      </c>
      <c r="KK177">
        <v>100.368</v>
      </c>
    </row>
    <row r="178" spans="1:297">
      <c r="A178">
        <v>162</v>
      </c>
      <c r="B178">
        <v>1759249871.6</v>
      </c>
      <c r="C178">
        <v>3056</v>
      </c>
      <c r="D178" t="s">
        <v>768</v>
      </c>
      <c r="E178" t="s">
        <v>769</v>
      </c>
      <c r="F178">
        <v>5</v>
      </c>
      <c r="G178" t="s">
        <v>639</v>
      </c>
      <c r="H178" t="s">
        <v>436</v>
      </c>
      <c r="I178">
        <v>1759249863.814285</v>
      </c>
      <c r="J178">
        <f>(K178)/1000</f>
        <v>0</v>
      </c>
      <c r="K178">
        <f>IF(DP178, AN178, AH178)</f>
        <v>0</v>
      </c>
      <c r="L178">
        <f>IF(DP178, AI178, AG178)</f>
        <v>0</v>
      </c>
      <c r="M178">
        <f>DR178 - IF(AU178&gt;1, L178*DL178*100.0/(AW178), 0)</f>
        <v>0</v>
      </c>
      <c r="N178">
        <f>((T178-J178/2)*M178-L178)/(T178+J178/2)</f>
        <v>0</v>
      </c>
      <c r="O178">
        <f>N178*(DY178+DZ178)/1000.0</f>
        <v>0</v>
      </c>
      <c r="P178">
        <f>(DR178 - IF(AU178&gt;1, L178*DL178*100.0/(AW178), 0))*(DY178+DZ178)/1000.0</f>
        <v>0</v>
      </c>
      <c r="Q178">
        <f>2.0/((1/S178-1/R178)+SIGN(S178)*SQRT((1/S178-1/R178)*(1/S178-1/R178) + 4*DM178/((DM178+1)*(DM178+1))*(2*1/S178*1/R178-1/R178*1/R178)))</f>
        <v>0</v>
      </c>
      <c r="R178">
        <f>IF(LEFT(DN178,1)&lt;&gt;"0",IF(LEFT(DN178,1)="1",3.0,DO178),$D$5+$E$5*(EF178*DY178/($K$5*1000))+$F$5*(EF178*DY178/($K$5*1000))*MAX(MIN(DL178,$J$5),$I$5)*MAX(MIN(DL178,$J$5),$I$5)+$G$5*MAX(MIN(DL178,$J$5),$I$5)*(EF178*DY178/($K$5*1000))+$H$5*(EF178*DY178/($K$5*1000))*(EF178*DY178/($K$5*1000)))</f>
        <v>0</v>
      </c>
      <c r="S178">
        <f>J178*(1000-(1000*0.61365*exp(17.502*W178/(240.97+W178))/(DY178+DZ178)+DT178)/2)/(1000*0.61365*exp(17.502*W178/(240.97+W178))/(DY178+DZ178)-DT178)</f>
        <v>0</v>
      </c>
      <c r="T178">
        <f>1/((DM178+1)/(Q178/1.6)+1/(R178/1.37)) + DM178/((DM178+1)/(Q178/1.6) + DM178/(R178/1.37))</f>
        <v>0</v>
      </c>
      <c r="U178">
        <f>(DH178*DK178)</f>
        <v>0</v>
      </c>
      <c r="V178">
        <f>(EA178+(U178+2*0.95*5.67E-8*(((EA178+$B$7)+273)^4-(EA178+273)^4)-44100*J178)/(1.84*29.3*R178+8*0.95*5.67E-8*(EA178+273)^3))</f>
        <v>0</v>
      </c>
      <c r="W178">
        <f>($C$7*EB178+$D$7*EC178+$E$7*V178)</f>
        <v>0</v>
      </c>
      <c r="X178">
        <f>0.61365*exp(17.502*W178/(240.97+W178))</f>
        <v>0</v>
      </c>
      <c r="Y178">
        <f>(Z178/AA178*100)</f>
        <v>0</v>
      </c>
      <c r="Z178">
        <f>DT178*(DY178+DZ178)/1000</f>
        <v>0</v>
      </c>
      <c r="AA178">
        <f>0.61365*exp(17.502*EA178/(240.97+EA178))</f>
        <v>0</v>
      </c>
      <c r="AB178">
        <f>(X178-DT178*(DY178+DZ178)/1000)</f>
        <v>0</v>
      </c>
      <c r="AC178">
        <f>(-J178*44100)</f>
        <v>0</v>
      </c>
      <c r="AD178">
        <f>2*29.3*R178*0.92*(EA178-W178)</f>
        <v>0</v>
      </c>
      <c r="AE178">
        <f>2*0.95*5.67E-8*(((EA178+$B$7)+273)^4-(W178+273)^4)</f>
        <v>0</v>
      </c>
      <c r="AF178">
        <f>U178+AE178+AC178+AD178</f>
        <v>0</v>
      </c>
      <c r="AG178">
        <f>DX178*AU178*(DS178-DR178*(1000-AU178*DU178)/(1000-AU178*DT178))/(100*DL178)</f>
        <v>0</v>
      </c>
      <c r="AH178">
        <f>1000*DX178*AU178*(DT178-DU178)/(100*DL178*(1000-AU178*DT178))</f>
        <v>0</v>
      </c>
      <c r="AI178">
        <f>(AJ178 - AK178 - DY178*1E3/(8.314*(EA178+273.15)) * AM178/DX178 * AL178) * DX178/(100*DL178) * (1000 - DU178)/1000</f>
        <v>0</v>
      </c>
      <c r="AJ178">
        <v>1096.891208991384</v>
      </c>
      <c r="AK178">
        <v>1053.885151515152</v>
      </c>
      <c r="AL178">
        <v>3.418888326953024</v>
      </c>
      <c r="AM178">
        <v>65.4967932541347</v>
      </c>
      <c r="AN178">
        <f>(AP178 - AO178 + DY178*1E3/(8.314*(EA178+273.15)) * AR178/DX178 * AQ178) * DX178/(100*DL178) * 1000/(1000 - AP178)</f>
        <v>0</v>
      </c>
      <c r="AO178">
        <v>19.93664561013254</v>
      </c>
      <c r="AP178">
        <v>22.6359109090909</v>
      </c>
      <c r="AQ178">
        <v>-0.0003951687668230678</v>
      </c>
      <c r="AR178">
        <v>120.790661753282</v>
      </c>
      <c r="AS178">
        <v>3</v>
      </c>
      <c r="AT178">
        <v>1</v>
      </c>
      <c r="AU178">
        <f>IF(AS178*$H$13&gt;=AW178,1.0,(AW178/(AW178-AS178*$H$13)))</f>
        <v>0</v>
      </c>
      <c r="AV178">
        <f>(AU178-1)*100</f>
        <v>0</v>
      </c>
      <c r="AW178">
        <f>MAX(0,($B$13+$C$13*EF178)/(1+$D$13*EF178)*DY178/(EA178+273)*$E$13)</f>
        <v>0</v>
      </c>
      <c r="AX178" t="s">
        <v>437</v>
      </c>
      <c r="AY178" t="s">
        <v>437</v>
      </c>
      <c r="AZ178">
        <v>0</v>
      </c>
      <c r="BA178">
        <v>0</v>
      </c>
      <c r="BB178">
        <f>1-AZ178/BA178</f>
        <v>0</v>
      </c>
      <c r="BC178">
        <v>0</v>
      </c>
      <c r="BD178" t="s">
        <v>437</v>
      </c>
      <c r="BE178" t="s">
        <v>437</v>
      </c>
      <c r="BF178">
        <v>0</v>
      </c>
      <c r="BG178">
        <v>0</v>
      </c>
      <c r="BH178">
        <f>1-BF178/BG178</f>
        <v>0</v>
      </c>
      <c r="BI178">
        <v>0.5</v>
      </c>
      <c r="BJ178">
        <f>DI178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437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DH178">
        <f>$B$11*EG178+$C$11*EH178+$F$11*ES178*(1-EV178)</f>
        <v>0</v>
      </c>
      <c r="DI178">
        <f>DH178*DJ178</f>
        <v>0</v>
      </c>
      <c r="DJ178">
        <f>($B$11*$D$9+$C$11*$D$9+$F$11*((FF178+EX178)/MAX(FF178+EX178+FG178, 0.1)*$I$9+FG178/MAX(FF178+EX178+FG178, 0.1)*$J$9))/($B$11+$C$11+$F$11)</f>
        <v>0</v>
      </c>
      <c r="DK178">
        <f>($B$11*$K$9+$C$11*$K$9+$F$11*((FF178+EX178)/MAX(FF178+EX178+FG178, 0.1)*$P$9+FG178/MAX(FF178+EX178+FG178, 0.1)*$Q$9))/($B$11+$C$11+$F$11)</f>
        <v>0</v>
      </c>
      <c r="DL178">
        <v>4.38</v>
      </c>
      <c r="DM178">
        <v>0.5</v>
      </c>
      <c r="DN178" t="s">
        <v>438</v>
      </c>
      <c r="DO178">
        <v>2</v>
      </c>
      <c r="DP178" t="b">
        <v>1</v>
      </c>
      <c r="DQ178">
        <v>1759249863.814285</v>
      </c>
      <c r="DR178">
        <v>1005.785821428571</v>
      </c>
      <c r="DS178">
        <v>1059.250714285714</v>
      </c>
      <c r="DT178">
        <v>22.62806428571428</v>
      </c>
      <c r="DU178">
        <v>19.91000714285715</v>
      </c>
      <c r="DV178">
        <v>1004.886821428571</v>
      </c>
      <c r="DW178">
        <v>22.41435714285714</v>
      </c>
      <c r="DX178">
        <v>500.0196071428571</v>
      </c>
      <c r="DY178">
        <v>90.91505357142856</v>
      </c>
      <c r="DZ178">
        <v>0.05192366071428572</v>
      </c>
      <c r="EA178">
        <v>29.42803571428571</v>
      </c>
      <c r="EB178">
        <v>29.97749285714286</v>
      </c>
      <c r="EC178">
        <v>999.9000000000002</v>
      </c>
      <c r="ED178">
        <v>0</v>
      </c>
      <c r="EE178">
        <v>0</v>
      </c>
      <c r="EF178">
        <v>9988.131428571429</v>
      </c>
      <c r="EG178">
        <v>0</v>
      </c>
      <c r="EH178">
        <v>11.6948</v>
      </c>
      <c r="EI178">
        <v>-53.46461785714285</v>
      </c>
      <c r="EJ178">
        <v>1029.071428571429</v>
      </c>
      <c r="EK178">
        <v>1080.769285714285</v>
      </c>
      <c r="EL178">
        <v>2.718062857142858</v>
      </c>
      <c r="EM178">
        <v>1059.250714285714</v>
      </c>
      <c r="EN178">
        <v>19.91000714285715</v>
      </c>
      <c r="EO178">
        <v>2.057231428571428</v>
      </c>
      <c r="EP178">
        <v>1.810117857142858</v>
      </c>
      <c r="EQ178">
        <v>17.89182857142857</v>
      </c>
      <c r="ER178">
        <v>15.87443214285714</v>
      </c>
      <c r="ES178">
        <v>1999.995714285714</v>
      </c>
      <c r="ET178">
        <v>0.9799944285714288</v>
      </c>
      <c r="EU178">
        <v>0.02000567142857143</v>
      </c>
      <c r="EV178">
        <v>0</v>
      </c>
      <c r="EW178">
        <v>957.6402500000002</v>
      </c>
      <c r="EX178">
        <v>5.000560000000001</v>
      </c>
      <c r="EY178">
        <v>19405.55357142857</v>
      </c>
      <c r="EZ178">
        <v>17294.80357142857</v>
      </c>
      <c r="FA178">
        <v>41.375</v>
      </c>
      <c r="FB178">
        <v>41.5</v>
      </c>
      <c r="FC178">
        <v>41.06199999999999</v>
      </c>
      <c r="FD178">
        <v>40.68699999999999</v>
      </c>
      <c r="FE178">
        <v>42.09349999999999</v>
      </c>
      <c r="FF178">
        <v>1955.085714285714</v>
      </c>
      <c r="FG178">
        <v>39.91</v>
      </c>
      <c r="FH178">
        <v>0</v>
      </c>
      <c r="FI178">
        <v>1759249885.6</v>
      </c>
      <c r="FJ178">
        <v>0</v>
      </c>
      <c r="FK178">
        <v>957.762846153846</v>
      </c>
      <c r="FL178">
        <v>23.960410251683</v>
      </c>
      <c r="FM178">
        <v>501.788034193004</v>
      </c>
      <c r="FN178">
        <v>19408.46538461539</v>
      </c>
      <c r="FO178">
        <v>15</v>
      </c>
      <c r="FP178">
        <v>0</v>
      </c>
      <c r="FQ178" t="s">
        <v>439</v>
      </c>
      <c r="FR178">
        <v>1747148579.5</v>
      </c>
      <c r="FS178">
        <v>1747148584.5</v>
      </c>
      <c r="FT178">
        <v>0</v>
      </c>
      <c r="FU178">
        <v>0.162</v>
      </c>
      <c r="FV178">
        <v>-0.001</v>
      </c>
      <c r="FW178">
        <v>0.139</v>
      </c>
      <c r="FX178">
        <v>0.058</v>
      </c>
      <c r="FY178">
        <v>420</v>
      </c>
      <c r="FZ178">
        <v>16</v>
      </c>
      <c r="GA178">
        <v>0.19</v>
      </c>
      <c r="GB178">
        <v>0.02</v>
      </c>
      <c r="GC178">
        <v>-53.33979024390245</v>
      </c>
      <c r="GD178">
        <v>-2.426707317073316</v>
      </c>
      <c r="GE178">
        <v>0.2550606544839761</v>
      </c>
      <c r="GF178">
        <v>0</v>
      </c>
      <c r="GG178">
        <v>956.1936764705883</v>
      </c>
      <c r="GH178">
        <v>25.84148202473593</v>
      </c>
      <c r="GI178">
        <v>2.542565977171463</v>
      </c>
      <c r="GJ178">
        <v>0</v>
      </c>
      <c r="GK178">
        <v>2.736084390243902</v>
      </c>
      <c r="GL178">
        <v>-0.3163666202090606</v>
      </c>
      <c r="GM178">
        <v>0.03301540158322126</v>
      </c>
      <c r="GN178">
        <v>0</v>
      </c>
      <c r="GO178">
        <v>0</v>
      </c>
      <c r="GP178">
        <v>3</v>
      </c>
      <c r="GQ178" t="s">
        <v>490</v>
      </c>
      <c r="GR178">
        <v>3.12774</v>
      </c>
      <c r="GS178">
        <v>2.72974</v>
      </c>
      <c r="GT178">
        <v>0.160259</v>
      </c>
      <c r="GU178">
        <v>0.166586</v>
      </c>
      <c r="GV178">
        <v>0.103263</v>
      </c>
      <c r="GW178">
        <v>0.0950788</v>
      </c>
      <c r="GX178">
        <v>25193.8</v>
      </c>
      <c r="GY178">
        <v>24263.8</v>
      </c>
      <c r="GZ178">
        <v>30542.9</v>
      </c>
      <c r="HA178">
        <v>29367.8</v>
      </c>
      <c r="HB178">
        <v>37798.6</v>
      </c>
      <c r="HC178">
        <v>34965.6</v>
      </c>
      <c r="HD178">
        <v>46718.2</v>
      </c>
      <c r="HE178">
        <v>43631.5</v>
      </c>
      <c r="HF178">
        <v>1.827</v>
      </c>
      <c r="HG178">
        <v>1.84228</v>
      </c>
      <c r="HH178">
        <v>0.132963</v>
      </c>
      <c r="HI178">
        <v>0</v>
      </c>
      <c r="HJ178">
        <v>27.8765</v>
      </c>
      <c r="HK178">
        <v>999.9</v>
      </c>
      <c r="HL178">
        <v>49.7</v>
      </c>
      <c r="HM178">
        <v>31</v>
      </c>
      <c r="HN178">
        <v>24.6652</v>
      </c>
      <c r="HO178">
        <v>63.493</v>
      </c>
      <c r="HP178">
        <v>17.6242</v>
      </c>
      <c r="HQ178">
        <v>1</v>
      </c>
      <c r="HR178">
        <v>0.123194</v>
      </c>
      <c r="HS178">
        <v>-0.155035</v>
      </c>
      <c r="HT178">
        <v>20.2017</v>
      </c>
      <c r="HU178">
        <v>5.22882</v>
      </c>
      <c r="HV178">
        <v>11.974</v>
      </c>
      <c r="HW178">
        <v>4.96975</v>
      </c>
      <c r="HX178">
        <v>3.28973</v>
      </c>
      <c r="HY178">
        <v>9999</v>
      </c>
      <c r="HZ178">
        <v>9999</v>
      </c>
      <c r="IA178">
        <v>9999</v>
      </c>
      <c r="IB178">
        <v>18.3</v>
      </c>
      <c r="IC178">
        <v>4.97291</v>
      </c>
      <c r="ID178">
        <v>1.87715</v>
      </c>
      <c r="IE178">
        <v>1.87528</v>
      </c>
      <c r="IF178">
        <v>1.87805</v>
      </c>
      <c r="IG178">
        <v>1.87481</v>
      </c>
      <c r="IH178">
        <v>1.87837</v>
      </c>
      <c r="II178">
        <v>1.87546</v>
      </c>
      <c r="IJ178">
        <v>1.87667</v>
      </c>
      <c r="IK178">
        <v>0</v>
      </c>
      <c r="IL178">
        <v>0</v>
      </c>
      <c r="IM178">
        <v>0</v>
      </c>
      <c r="IN178">
        <v>0</v>
      </c>
      <c r="IO178" t="s">
        <v>441</v>
      </c>
      <c r="IP178" t="s">
        <v>442</v>
      </c>
      <c r="IQ178" t="s">
        <v>443</v>
      </c>
      <c r="IR178" t="s">
        <v>443</v>
      </c>
      <c r="IS178" t="s">
        <v>443</v>
      </c>
      <c r="IT178" t="s">
        <v>443</v>
      </c>
      <c r="IU178">
        <v>0</v>
      </c>
      <c r="IV178">
        <v>100</v>
      </c>
      <c r="IW178">
        <v>100</v>
      </c>
      <c r="IX178">
        <v>0.92</v>
      </c>
      <c r="IY178">
        <v>0.2138</v>
      </c>
      <c r="IZ178">
        <v>-0.1222274518627452</v>
      </c>
      <c r="JA178">
        <v>0.001328938755811441</v>
      </c>
      <c r="JB178">
        <v>-5.633165956792918E-07</v>
      </c>
      <c r="JC178">
        <v>2.510553891376428E-10</v>
      </c>
      <c r="JD178">
        <v>-0.04678033270444259</v>
      </c>
      <c r="JE178">
        <v>-0.0009625096320519332</v>
      </c>
      <c r="JF178">
        <v>0.0006953178313022573</v>
      </c>
      <c r="JG178">
        <v>-5.973937232829655E-06</v>
      </c>
      <c r="JH178">
        <v>1</v>
      </c>
      <c r="JI178">
        <v>2112</v>
      </c>
      <c r="JJ178">
        <v>1</v>
      </c>
      <c r="JK178">
        <v>26</v>
      </c>
      <c r="JL178">
        <v>201688.2</v>
      </c>
      <c r="JM178">
        <v>201688.1</v>
      </c>
      <c r="JN178">
        <v>2.37305</v>
      </c>
      <c r="JO178">
        <v>2.54028</v>
      </c>
      <c r="JP178">
        <v>1.39893</v>
      </c>
      <c r="JQ178">
        <v>2.32422</v>
      </c>
      <c r="JR178">
        <v>1.44897</v>
      </c>
      <c r="JS178">
        <v>2.44751</v>
      </c>
      <c r="JT178">
        <v>36.4578</v>
      </c>
      <c r="JU178">
        <v>23.9912</v>
      </c>
      <c r="JV178">
        <v>18</v>
      </c>
      <c r="JW178">
        <v>477.873</v>
      </c>
      <c r="JX178">
        <v>457.01</v>
      </c>
      <c r="JY178">
        <v>27.5452</v>
      </c>
      <c r="JZ178">
        <v>28.7886</v>
      </c>
      <c r="KA178">
        <v>29.9998</v>
      </c>
      <c r="KB178">
        <v>28.4441</v>
      </c>
      <c r="KC178">
        <v>28.5061</v>
      </c>
      <c r="KD178">
        <v>47.4939</v>
      </c>
      <c r="KE178">
        <v>25.0803</v>
      </c>
      <c r="KF178">
        <v>20.1498</v>
      </c>
      <c r="KG178">
        <v>27.4705</v>
      </c>
      <c r="KH178">
        <v>1108.62</v>
      </c>
      <c r="KI178">
        <v>20.0392</v>
      </c>
      <c r="KJ178">
        <v>100.966</v>
      </c>
      <c r="KK178">
        <v>100.367</v>
      </c>
    </row>
    <row r="179" spans="1:297">
      <c r="A179">
        <v>163</v>
      </c>
      <c r="B179">
        <v>1759249876.6</v>
      </c>
      <c r="C179">
        <v>3061</v>
      </c>
      <c r="D179" t="s">
        <v>770</v>
      </c>
      <c r="E179" t="s">
        <v>771</v>
      </c>
      <c r="F179">
        <v>5</v>
      </c>
      <c r="G179" t="s">
        <v>639</v>
      </c>
      <c r="H179" t="s">
        <v>436</v>
      </c>
      <c r="I179">
        <v>1759249869.1</v>
      </c>
      <c r="J179">
        <f>(K179)/1000</f>
        <v>0</v>
      </c>
      <c r="K179">
        <f>IF(DP179, AN179, AH179)</f>
        <v>0</v>
      </c>
      <c r="L179">
        <f>IF(DP179, AI179, AG179)</f>
        <v>0</v>
      </c>
      <c r="M179">
        <f>DR179 - IF(AU179&gt;1, L179*DL179*100.0/(AW179), 0)</f>
        <v>0</v>
      </c>
      <c r="N179">
        <f>((T179-J179/2)*M179-L179)/(T179+J179/2)</f>
        <v>0</v>
      </c>
      <c r="O179">
        <f>N179*(DY179+DZ179)/1000.0</f>
        <v>0</v>
      </c>
      <c r="P179">
        <f>(DR179 - IF(AU179&gt;1, L179*DL179*100.0/(AW179), 0))*(DY179+DZ179)/1000.0</f>
        <v>0</v>
      </c>
      <c r="Q179">
        <f>2.0/((1/S179-1/R179)+SIGN(S179)*SQRT((1/S179-1/R179)*(1/S179-1/R179) + 4*DM179/((DM179+1)*(DM179+1))*(2*1/S179*1/R179-1/R179*1/R179)))</f>
        <v>0</v>
      </c>
      <c r="R179">
        <f>IF(LEFT(DN179,1)&lt;&gt;"0",IF(LEFT(DN179,1)="1",3.0,DO179),$D$5+$E$5*(EF179*DY179/($K$5*1000))+$F$5*(EF179*DY179/($K$5*1000))*MAX(MIN(DL179,$J$5),$I$5)*MAX(MIN(DL179,$J$5),$I$5)+$G$5*MAX(MIN(DL179,$J$5),$I$5)*(EF179*DY179/($K$5*1000))+$H$5*(EF179*DY179/($K$5*1000))*(EF179*DY179/($K$5*1000)))</f>
        <v>0</v>
      </c>
      <c r="S179">
        <f>J179*(1000-(1000*0.61365*exp(17.502*W179/(240.97+W179))/(DY179+DZ179)+DT179)/2)/(1000*0.61365*exp(17.502*W179/(240.97+W179))/(DY179+DZ179)-DT179)</f>
        <v>0</v>
      </c>
      <c r="T179">
        <f>1/((DM179+1)/(Q179/1.6)+1/(R179/1.37)) + DM179/((DM179+1)/(Q179/1.6) + DM179/(R179/1.37))</f>
        <v>0</v>
      </c>
      <c r="U179">
        <f>(DH179*DK179)</f>
        <v>0</v>
      </c>
      <c r="V179">
        <f>(EA179+(U179+2*0.95*5.67E-8*(((EA179+$B$7)+273)^4-(EA179+273)^4)-44100*J179)/(1.84*29.3*R179+8*0.95*5.67E-8*(EA179+273)^3))</f>
        <v>0</v>
      </c>
      <c r="W179">
        <f>($C$7*EB179+$D$7*EC179+$E$7*V179)</f>
        <v>0</v>
      </c>
      <c r="X179">
        <f>0.61365*exp(17.502*W179/(240.97+W179))</f>
        <v>0</v>
      </c>
      <c r="Y179">
        <f>(Z179/AA179*100)</f>
        <v>0</v>
      </c>
      <c r="Z179">
        <f>DT179*(DY179+DZ179)/1000</f>
        <v>0</v>
      </c>
      <c r="AA179">
        <f>0.61365*exp(17.502*EA179/(240.97+EA179))</f>
        <v>0</v>
      </c>
      <c r="AB179">
        <f>(X179-DT179*(DY179+DZ179)/1000)</f>
        <v>0</v>
      </c>
      <c r="AC179">
        <f>(-J179*44100)</f>
        <v>0</v>
      </c>
      <c r="AD179">
        <f>2*29.3*R179*0.92*(EA179-W179)</f>
        <v>0</v>
      </c>
      <c r="AE179">
        <f>2*0.95*5.67E-8*(((EA179+$B$7)+273)^4-(W179+273)^4)</f>
        <v>0</v>
      </c>
      <c r="AF179">
        <f>U179+AE179+AC179+AD179</f>
        <v>0</v>
      </c>
      <c r="AG179">
        <f>DX179*AU179*(DS179-DR179*(1000-AU179*DU179)/(1000-AU179*DT179))/(100*DL179)</f>
        <v>0</v>
      </c>
      <c r="AH179">
        <f>1000*DX179*AU179*(DT179-DU179)/(100*DL179*(1000-AU179*DT179))</f>
        <v>0</v>
      </c>
      <c r="AI179">
        <f>(AJ179 - AK179 - DY179*1E3/(8.314*(EA179+273.15)) * AM179/DX179 * AL179) * DX179/(100*DL179) * (1000 - DU179)/1000</f>
        <v>0</v>
      </c>
      <c r="AJ179">
        <v>1114.06832633326</v>
      </c>
      <c r="AK179">
        <v>1070.740727272727</v>
      </c>
      <c r="AL179">
        <v>3.367555330781212</v>
      </c>
      <c r="AM179">
        <v>65.4967932541347</v>
      </c>
      <c r="AN179">
        <f>(AP179 - AO179 + DY179*1E3/(8.314*(EA179+273.15)) * AR179/DX179 * AQ179) * DX179/(100*DL179) * 1000/(1000 - AP179)</f>
        <v>0</v>
      </c>
      <c r="AO179">
        <v>19.97898071236882</v>
      </c>
      <c r="AP179">
        <v>22.63287454545454</v>
      </c>
      <c r="AQ179">
        <v>-8.836063576206727E-05</v>
      </c>
      <c r="AR179">
        <v>120.790661753282</v>
      </c>
      <c r="AS179">
        <v>4</v>
      </c>
      <c r="AT179">
        <v>1</v>
      </c>
      <c r="AU179">
        <f>IF(AS179*$H$13&gt;=AW179,1.0,(AW179/(AW179-AS179*$H$13)))</f>
        <v>0</v>
      </c>
      <c r="AV179">
        <f>(AU179-1)*100</f>
        <v>0</v>
      </c>
      <c r="AW179">
        <f>MAX(0,($B$13+$C$13*EF179)/(1+$D$13*EF179)*DY179/(EA179+273)*$E$13)</f>
        <v>0</v>
      </c>
      <c r="AX179" t="s">
        <v>437</v>
      </c>
      <c r="AY179" t="s">
        <v>437</v>
      </c>
      <c r="AZ179">
        <v>0</v>
      </c>
      <c r="BA179">
        <v>0</v>
      </c>
      <c r="BB179">
        <f>1-AZ179/BA179</f>
        <v>0</v>
      </c>
      <c r="BC179">
        <v>0</v>
      </c>
      <c r="BD179" t="s">
        <v>437</v>
      </c>
      <c r="BE179" t="s">
        <v>437</v>
      </c>
      <c r="BF179">
        <v>0</v>
      </c>
      <c r="BG179">
        <v>0</v>
      </c>
      <c r="BH179">
        <f>1-BF179/BG179</f>
        <v>0</v>
      </c>
      <c r="BI179">
        <v>0.5</v>
      </c>
      <c r="BJ179">
        <f>DI179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437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DH179">
        <f>$B$11*EG179+$C$11*EH179+$F$11*ES179*(1-EV179)</f>
        <v>0</v>
      </c>
      <c r="DI179">
        <f>DH179*DJ179</f>
        <v>0</v>
      </c>
      <c r="DJ179">
        <f>($B$11*$D$9+$C$11*$D$9+$F$11*((FF179+EX179)/MAX(FF179+EX179+FG179, 0.1)*$I$9+FG179/MAX(FF179+EX179+FG179, 0.1)*$J$9))/($B$11+$C$11+$F$11)</f>
        <v>0</v>
      </c>
      <c r="DK179">
        <f>($B$11*$K$9+$C$11*$K$9+$F$11*((FF179+EX179)/MAX(FF179+EX179+FG179, 0.1)*$P$9+FG179/MAX(FF179+EX179+FG179, 0.1)*$Q$9))/($B$11+$C$11+$F$11)</f>
        <v>0</v>
      </c>
      <c r="DL179">
        <v>4.38</v>
      </c>
      <c r="DM179">
        <v>0.5</v>
      </c>
      <c r="DN179" t="s">
        <v>438</v>
      </c>
      <c r="DO179">
        <v>2</v>
      </c>
      <c r="DP179" t="b">
        <v>1</v>
      </c>
      <c r="DQ179">
        <v>1759249869.1</v>
      </c>
      <c r="DR179">
        <v>1023.29962962963</v>
      </c>
      <c r="DS179">
        <v>1077.004814814815</v>
      </c>
      <c r="DT179">
        <v>22.63563703703703</v>
      </c>
      <c r="DU179">
        <v>19.9467</v>
      </c>
      <c r="DV179">
        <v>1022.383703703704</v>
      </c>
      <c r="DW179">
        <v>22.42177037037037</v>
      </c>
      <c r="DX179">
        <v>500.0421481481481</v>
      </c>
      <c r="DY179">
        <v>90.9156111111111</v>
      </c>
      <c r="DZ179">
        <v>0.05170109259259258</v>
      </c>
      <c r="EA179">
        <v>29.43961851851852</v>
      </c>
      <c r="EB179">
        <v>30.01730740740741</v>
      </c>
      <c r="EC179">
        <v>999.9000000000001</v>
      </c>
      <c r="ED179">
        <v>0</v>
      </c>
      <c r="EE179">
        <v>0</v>
      </c>
      <c r="EF179">
        <v>10007.27518518518</v>
      </c>
      <c r="EG179">
        <v>0</v>
      </c>
      <c r="EH179">
        <v>11.6948</v>
      </c>
      <c r="EI179">
        <v>-53.70562962962963</v>
      </c>
      <c r="EJ179">
        <v>1046.998518518518</v>
      </c>
      <c r="EK179">
        <v>1098.925185185185</v>
      </c>
      <c r="EL179">
        <v>2.688944444444444</v>
      </c>
      <c r="EM179">
        <v>1077.004814814815</v>
      </c>
      <c r="EN179">
        <v>19.9467</v>
      </c>
      <c r="EO179">
        <v>2.057932592592592</v>
      </c>
      <c r="EP179">
        <v>1.813464814814815</v>
      </c>
      <c r="EQ179">
        <v>17.89724814814814</v>
      </c>
      <c r="ER179">
        <v>15.90334444444444</v>
      </c>
      <c r="ES179">
        <v>1999.989259259259</v>
      </c>
      <c r="ET179">
        <v>0.9799943333333336</v>
      </c>
      <c r="EU179">
        <v>0.02000576666666667</v>
      </c>
      <c r="EV179">
        <v>0</v>
      </c>
      <c r="EW179">
        <v>959.7214074074075</v>
      </c>
      <c r="EX179">
        <v>5.000560000000001</v>
      </c>
      <c r="EY179">
        <v>19448.71111111111</v>
      </c>
      <c r="EZ179">
        <v>17294.74444444444</v>
      </c>
      <c r="FA179">
        <v>41.375</v>
      </c>
      <c r="FB179">
        <v>41.5</v>
      </c>
      <c r="FC179">
        <v>41.06199999999999</v>
      </c>
      <c r="FD179">
        <v>40.68699999999999</v>
      </c>
      <c r="FE179">
        <v>42.09699999999999</v>
      </c>
      <c r="FF179">
        <v>1955.07925925926</v>
      </c>
      <c r="FG179">
        <v>39.91</v>
      </c>
      <c r="FH179">
        <v>0</v>
      </c>
      <c r="FI179">
        <v>1759249890.4</v>
      </c>
      <c r="FJ179">
        <v>0</v>
      </c>
      <c r="FK179">
        <v>959.6429615384616</v>
      </c>
      <c r="FL179">
        <v>22.88618802613148</v>
      </c>
      <c r="FM179">
        <v>478.6735043008466</v>
      </c>
      <c r="FN179">
        <v>19447.68461538462</v>
      </c>
      <c r="FO179">
        <v>15</v>
      </c>
      <c r="FP179">
        <v>0</v>
      </c>
      <c r="FQ179" t="s">
        <v>439</v>
      </c>
      <c r="FR179">
        <v>1747148579.5</v>
      </c>
      <c r="FS179">
        <v>1747148584.5</v>
      </c>
      <c r="FT179">
        <v>0</v>
      </c>
      <c r="FU179">
        <v>0.162</v>
      </c>
      <c r="FV179">
        <v>-0.001</v>
      </c>
      <c r="FW179">
        <v>0.139</v>
      </c>
      <c r="FX179">
        <v>0.058</v>
      </c>
      <c r="FY179">
        <v>420</v>
      </c>
      <c r="FZ179">
        <v>16</v>
      </c>
      <c r="GA179">
        <v>0.19</v>
      </c>
      <c r="GB179">
        <v>0.02</v>
      </c>
      <c r="GC179">
        <v>-53.53077073170732</v>
      </c>
      <c r="GD179">
        <v>-2.618611149825768</v>
      </c>
      <c r="GE179">
        <v>0.2697911597422615</v>
      </c>
      <c r="GF179">
        <v>0</v>
      </c>
      <c r="GG179">
        <v>958.4503235294118</v>
      </c>
      <c r="GH179">
        <v>23.89578303787519</v>
      </c>
      <c r="GI179">
        <v>2.35472387191699</v>
      </c>
      <c r="GJ179">
        <v>0</v>
      </c>
      <c r="GK179">
        <v>2.707723170731707</v>
      </c>
      <c r="GL179">
        <v>-0.3069549825783886</v>
      </c>
      <c r="GM179">
        <v>0.03214085952369774</v>
      </c>
      <c r="GN179">
        <v>0</v>
      </c>
      <c r="GO179">
        <v>0</v>
      </c>
      <c r="GP179">
        <v>3</v>
      </c>
      <c r="GQ179" t="s">
        <v>490</v>
      </c>
      <c r="GR179">
        <v>3.1281</v>
      </c>
      <c r="GS179">
        <v>2.72906</v>
      </c>
      <c r="GT179">
        <v>0.161882</v>
      </c>
      <c r="GU179">
        <v>0.168194</v>
      </c>
      <c r="GV179">
        <v>0.103257</v>
      </c>
      <c r="GW179">
        <v>0.0951761</v>
      </c>
      <c r="GX179">
        <v>25144.8</v>
      </c>
      <c r="GY179">
        <v>24217</v>
      </c>
      <c r="GZ179">
        <v>30542.6</v>
      </c>
      <c r="HA179">
        <v>29367.8</v>
      </c>
      <c r="HB179">
        <v>37798.9</v>
      </c>
      <c r="HC179">
        <v>34962.2</v>
      </c>
      <c r="HD179">
        <v>46718</v>
      </c>
      <c r="HE179">
        <v>43631.8</v>
      </c>
      <c r="HF179">
        <v>1.82745</v>
      </c>
      <c r="HG179">
        <v>1.84203</v>
      </c>
      <c r="HH179">
        <v>0.134826</v>
      </c>
      <c r="HI179">
        <v>0</v>
      </c>
      <c r="HJ179">
        <v>27.8678</v>
      </c>
      <c r="HK179">
        <v>999.9</v>
      </c>
      <c r="HL179">
        <v>49.7</v>
      </c>
      <c r="HM179">
        <v>31</v>
      </c>
      <c r="HN179">
        <v>24.661</v>
      </c>
      <c r="HO179">
        <v>63.053</v>
      </c>
      <c r="HP179">
        <v>17.5641</v>
      </c>
      <c r="HQ179">
        <v>1</v>
      </c>
      <c r="HR179">
        <v>0.123196</v>
      </c>
      <c r="HS179">
        <v>0.0108824</v>
      </c>
      <c r="HT179">
        <v>20.202</v>
      </c>
      <c r="HU179">
        <v>5.22897</v>
      </c>
      <c r="HV179">
        <v>11.974</v>
      </c>
      <c r="HW179">
        <v>4.9701</v>
      </c>
      <c r="HX179">
        <v>3.2897</v>
      </c>
      <c r="HY179">
        <v>9999</v>
      </c>
      <c r="HZ179">
        <v>9999</v>
      </c>
      <c r="IA179">
        <v>9999</v>
      </c>
      <c r="IB179">
        <v>18.3</v>
      </c>
      <c r="IC179">
        <v>4.97291</v>
      </c>
      <c r="ID179">
        <v>1.87716</v>
      </c>
      <c r="IE179">
        <v>1.87523</v>
      </c>
      <c r="IF179">
        <v>1.87806</v>
      </c>
      <c r="IG179">
        <v>1.87479</v>
      </c>
      <c r="IH179">
        <v>1.87837</v>
      </c>
      <c r="II179">
        <v>1.87546</v>
      </c>
      <c r="IJ179">
        <v>1.87665</v>
      </c>
      <c r="IK179">
        <v>0</v>
      </c>
      <c r="IL179">
        <v>0</v>
      </c>
      <c r="IM179">
        <v>0</v>
      </c>
      <c r="IN179">
        <v>0</v>
      </c>
      <c r="IO179" t="s">
        <v>441</v>
      </c>
      <c r="IP179" t="s">
        <v>442</v>
      </c>
      <c r="IQ179" t="s">
        <v>443</v>
      </c>
      <c r="IR179" t="s">
        <v>443</v>
      </c>
      <c r="IS179" t="s">
        <v>443</v>
      </c>
      <c r="IT179" t="s">
        <v>443</v>
      </c>
      <c r="IU179">
        <v>0</v>
      </c>
      <c r="IV179">
        <v>100</v>
      </c>
      <c r="IW179">
        <v>100</v>
      </c>
      <c r="IX179">
        <v>0.9399999999999999</v>
      </c>
      <c r="IY179">
        <v>0.2138</v>
      </c>
      <c r="IZ179">
        <v>-0.1222274518627452</v>
      </c>
      <c r="JA179">
        <v>0.001328938755811441</v>
      </c>
      <c r="JB179">
        <v>-5.633165956792918E-07</v>
      </c>
      <c r="JC179">
        <v>2.510553891376428E-10</v>
      </c>
      <c r="JD179">
        <v>-0.04678033270444259</v>
      </c>
      <c r="JE179">
        <v>-0.0009625096320519332</v>
      </c>
      <c r="JF179">
        <v>0.0006953178313022573</v>
      </c>
      <c r="JG179">
        <v>-5.973937232829655E-06</v>
      </c>
      <c r="JH179">
        <v>1</v>
      </c>
      <c r="JI179">
        <v>2112</v>
      </c>
      <c r="JJ179">
        <v>1</v>
      </c>
      <c r="JK179">
        <v>26</v>
      </c>
      <c r="JL179">
        <v>201688.3</v>
      </c>
      <c r="JM179">
        <v>201688.2</v>
      </c>
      <c r="JN179">
        <v>2.40356</v>
      </c>
      <c r="JO179">
        <v>2.52075</v>
      </c>
      <c r="JP179">
        <v>1.39893</v>
      </c>
      <c r="JQ179">
        <v>2.32544</v>
      </c>
      <c r="JR179">
        <v>1.44897</v>
      </c>
      <c r="JS179">
        <v>2.53174</v>
      </c>
      <c r="JT179">
        <v>36.4814</v>
      </c>
      <c r="JU179">
        <v>23.9999</v>
      </c>
      <c r="JV179">
        <v>18</v>
      </c>
      <c r="JW179">
        <v>478.127</v>
      </c>
      <c r="JX179">
        <v>456.862</v>
      </c>
      <c r="JY179">
        <v>27.5163</v>
      </c>
      <c r="JZ179">
        <v>28.7915</v>
      </c>
      <c r="KA179">
        <v>29.9999</v>
      </c>
      <c r="KB179">
        <v>28.4454</v>
      </c>
      <c r="KC179">
        <v>28.5075</v>
      </c>
      <c r="KD179">
        <v>48.1123</v>
      </c>
      <c r="KE179">
        <v>25.0803</v>
      </c>
      <c r="KF179">
        <v>20.1498</v>
      </c>
      <c r="KG179">
        <v>27.4693</v>
      </c>
      <c r="KH179">
        <v>1122</v>
      </c>
      <c r="KI179">
        <v>20.0643</v>
      </c>
      <c r="KJ179">
        <v>100.966</v>
      </c>
      <c r="KK179">
        <v>100.367</v>
      </c>
    </row>
    <row r="180" spans="1:297">
      <c r="A180">
        <v>164</v>
      </c>
      <c r="B180">
        <v>1759249881.6</v>
      </c>
      <c r="C180">
        <v>3066</v>
      </c>
      <c r="D180" t="s">
        <v>772</v>
      </c>
      <c r="E180" t="s">
        <v>773</v>
      </c>
      <c r="F180">
        <v>5</v>
      </c>
      <c r="G180" t="s">
        <v>639</v>
      </c>
      <c r="H180" t="s">
        <v>436</v>
      </c>
      <c r="I180">
        <v>1759249873.814285</v>
      </c>
      <c r="J180">
        <f>(K180)/1000</f>
        <v>0</v>
      </c>
      <c r="K180">
        <f>IF(DP180, AN180, AH180)</f>
        <v>0</v>
      </c>
      <c r="L180">
        <f>IF(DP180, AI180, AG180)</f>
        <v>0</v>
      </c>
      <c r="M180">
        <f>DR180 - IF(AU180&gt;1, L180*DL180*100.0/(AW180), 0)</f>
        <v>0</v>
      </c>
      <c r="N180">
        <f>((T180-J180/2)*M180-L180)/(T180+J180/2)</f>
        <v>0</v>
      </c>
      <c r="O180">
        <f>N180*(DY180+DZ180)/1000.0</f>
        <v>0</v>
      </c>
      <c r="P180">
        <f>(DR180 - IF(AU180&gt;1, L180*DL180*100.0/(AW180), 0))*(DY180+DZ180)/1000.0</f>
        <v>0</v>
      </c>
      <c r="Q180">
        <f>2.0/((1/S180-1/R180)+SIGN(S180)*SQRT((1/S180-1/R180)*(1/S180-1/R180) + 4*DM180/((DM180+1)*(DM180+1))*(2*1/S180*1/R180-1/R180*1/R180)))</f>
        <v>0</v>
      </c>
      <c r="R180">
        <f>IF(LEFT(DN180,1)&lt;&gt;"0",IF(LEFT(DN180,1)="1",3.0,DO180),$D$5+$E$5*(EF180*DY180/($K$5*1000))+$F$5*(EF180*DY180/($K$5*1000))*MAX(MIN(DL180,$J$5),$I$5)*MAX(MIN(DL180,$J$5),$I$5)+$G$5*MAX(MIN(DL180,$J$5),$I$5)*(EF180*DY180/($K$5*1000))+$H$5*(EF180*DY180/($K$5*1000))*(EF180*DY180/($K$5*1000)))</f>
        <v>0</v>
      </c>
      <c r="S180">
        <f>J180*(1000-(1000*0.61365*exp(17.502*W180/(240.97+W180))/(DY180+DZ180)+DT180)/2)/(1000*0.61365*exp(17.502*W180/(240.97+W180))/(DY180+DZ180)-DT180)</f>
        <v>0</v>
      </c>
      <c r="T180">
        <f>1/((DM180+1)/(Q180/1.6)+1/(R180/1.37)) + DM180/((DM180+1)/(Q180/1.6) + DM180/(R180/1.37))</f>
        <v>0</v>
      </c>
      <c r="U180">
        <f>(DH180*DK180)</f>
        <v>0</v>
      </c>
      <c r="V180">
        <f>(EA180+(U180+2*0.95*5.67E-8*(((EA180+$B$7)+273)^4-(EA180+273)^4)-44100*J180)/(1.84*29.3*R180+8*0.95*5.67E-8*(EA180+273)^3))</f>
        <v>0</v>
      </c>
      <c r="W180">
        <f>($C$7*EB180+$D$7*EC180+$E$7*V180)</f>
        <v>0</v>
      </c>
      <c r="X180">
        <f>0.61365*exp(17.502*W180/(240.97+W180))</f>
        <v>0</v>
      </c>
      <c r="Y180">
        <f>(Z180/AA180*100)</f>
        <v>0</v>
      </c>
      <c r="Z180">
        <f>DT180*(DY180+DZ180)/1000</f>
        <v>0</v>
      </c>
      <c r="AA180">
        <f>0.61365*exp(17.502*EA180/(240.97+EA180))</f>
        <v>0</v>
      </c>
      <c r="AB180">
        <f>(X180-DT180*(DY180+DZ180)/1000)</f>
        <v>0</v>
      </c>
      <c r="AC180">
        <f>(-J180*44100)</f>
        <v>0</v>
      </c>
      <c r="AD180">
        <f>2*29.3*R180*0.92*(EA180-W180)</f>
        <v>0</v>
      </c>
      <c r="AE180">
        <f>2*0.95*5.67E-8*(((EA180+$B$7)+273)^4-(W180+273)^4)</f>
        <v>0</v>
      </c>
      <c r="AF180">
        <f>U180+AE180+AC180+AD180</f>
        <v>0</v>
      </c>
      <c r="AG180">
        <f>DX180*AU180*(DS180-DR180*(1000-AU180*DU180)/(1000-AU180*DT180))/(100*DL180)</f>
        <v>0</v>
      </c>
      <c r="AH180">
        <f>1000*DX180*AU180*(DT180-DU180)/(100*DL180*(1000-AU180*DT180))</f>
        <v>0</v>
      </c>
      <c r="AI180">
        <f>(AJ180 - AK180 - DY180*1E3/(8.314*(EA180+273.15)) * AM180/DX180 * AL180) * DX180/(100*DL180) * (1000 - DU180)/1000</f>
        <v>0</v>
      </c>
      <c r="AJ180">
        <v>1131.149668731026</v>
      </c>
      <c r="AK180">
        <v>1087.722424242424</v>
      </c>
      <c r="AL180">
        <v>3.393216492571125</v>
      </c>
      <c r="AM180">
        <v>65.4967932541347</v>
      </c>
      <c r="AN180">
        <f>(AP180 - AO180 + DY180*1E3/(8.314*(EA180+273.15)) * AR180/DX180 * AQ180) * DX180/(100*DL180) * 1000/(1000 - AP180)</f>
        <v>0</v>
      </c>
      <c r="AO180">
        <v>19.98485655904306</v>
      </c>
      <c r="AP180">
        <v>22.62505030303029</v>
      </c>
      <c r="AQ180">
        <v>-0.0002164979009339015</v>
      </c>
      <c r="AR180">
        <v>120.790661753282</v>
      </c>
      <c r="AS180">
        <v>4</v>
      </c>
      <c r="AT180">
        <v>1</v>
      </c>
      <c r="AU180">
        <f>IF(AS180*$H$13&gt;=AW180,1.0,(AW180/(AW180-AS180*$H$13)))</f>
        <v>0</v>
      </c>
      <c r="AV180">
        <f>(AU180-1)*100</f>
        <v>0</v>
      </c>
      <c r="AW180">
        <f>MAX(0,($B$13+$C$13*EF180)/(1+$D$13*EF180)*DY180/(EA180+273)*$E$13)</f>
        <v>0</v>
      </c>
      <c r="AX180" t="s">
        <v>437</v>
      </c>
      <c r="AY180" t="s">
        <v>437</v>
      </c>
      <c r="AZ180">
        <v>0</v>
      </c>
      <c r="BA180">
        <v>0</v>
      </c>
      <c r="BB180">
        <f>1-AZ180/BA180</f>
        <v>0</v>
      </c>
      <c r="BC180">
        <v>0</v>
      </c>
      <c r="BD180" t="s">
        <v>437</v>
      </c>
      <c r="BE180" t="s">
        <v>437</v>
      </c>
      <c r="BF180">
        <v>0</v>
      </c>
      <c r="BG180">
        <v>0</v>
      </c>
      <c r="BH180">
        <f>1-BF180/BG180</f>
        <v>0</v>
      </c>
      <c r="BI180">
        <v>0.5</v>
      </c>
      <c r="BJ180">
        <f>DI180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437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DH180">
        <f>$B$11*EG180+$C$11*EH180+$F$11*ES180*(1-EV180)</f>
        <v>0</v>
      </c>
      <c r="DI180">
        <f>DH180*DJ180</f>
        <v>0</v>
      </c>
      <c r="DJ180">
        <f>($B$11*$D$9+$C$11*$D$9+$F$11*((FF180+EX180)/MAX(FF180+EX180+FG180, 0.1)*$I$9+FG180/MAX(FF180+EX180+FG180, 0.1)*$J$9))/($B$11+$C$11+$F$11)</f>
        <v>0</v>
      </c>
      <c r="DK180">
        <f>($B$11*$K$9+$C$11*$K$9+$F$11*((FF180+EX180)/MAX(FF180+EX180+FG180, 0.1)*$P$9+FG180/MAX(FF180+EX180+FG180, 0.1)*$Q$9))/($B$11+$C$11+$F$11)</f>
        <v>0</v>
      </c>
      <c r="DL180">
        <v>4.38</v>
      </c>
      <c r="DM180">
        <v>0.5</v>
      </c>
      <c r="DN180" t="s">
        <v>438</v>
      </c>
      <c r="DO180">
        <v>2</v>
      </c>
      <c r="DP180" t="b">
        <v>1</v>
      </c>
      <c r="DQ180">
        <v>1759249873.814285</v>
      </c>
      <c r="DR180">
        <v>1038.961071428571</v>
      </c>
      <c r="DS180">
        <v>1092.810357142857</v>
      </c>
      <c r="DT180">
        <v>22.63452142857143</v>
      </c>
      <c r="DU180">
        <v>19.964475</v>
      </c>
      <c r="DV180">
        <v>1038.03</v>
      </c>
      <c r="DW180">
        <v>22.42068214285714</v>
      </c>
      <c r="DX180">
        <v>500.0411785714286</v>
      </c>
      <c r="DY180">
        <v>90.91565714285714</v>
      </c>
      <c r="DZ180">
        <v>0.05153761071428571</v>
      </c>
      <c r="EA180">
        <v>29.44748928571428</v>
      </c>
      <c r="EB180">
        <v>30.04792857142857</v>
      </c>
      <c r="EC180">
        <v>999.9000000000002</v>
      </c>
      <c r="ED180">
        <v>0</v>
      </c>
      <c r="EE180">
        <v>0</v>
      </c>
      <c r="EF180">
        <v>10009.8</v>
      </c>
      <c r="EG180">
        <v>0</v>
      </c>
      <c r="EH180">
        <v>11.6948</v>
      </c>
      <c r="EI180">
        <v>-53.84975714285714</v>
      </c>
      <c r="EJ180">
        <v>1063.021785714286</v>
      </c>
      <c r="EK180">
        <v>1115.072857142857</v>
      </c>
      <c r="EL180">
        <v>2.670054642857143</v>
      </c>
      <c r="EM180">
        <v>1092.810357142857</v>
      </c>
      <c r="EN180">
        <v>19.964475</v>
      </c>
      <c r="EO180">
        <v>2.057832857142857</v>
      </c>
      <c r="EP180">
        <v>1.8150825</v>
      </c>
      <c r="EQ180">
        <v>17.89647857142857</v>
      </c>
      <c r="ER180">
        <v>15.91728928571429</v>
      </c>
      <c r="ES180">
        <v>1999.980714285714</v>
      </c>
      <c r="ET180">
        <v>0.9799942142857146</v>
      </c>
      <c r="EU180">
        <v>0.02000588571428571</v>
      </c>
      <c r="EV180">
        <v>0</v>
      </c>
      <c r="EW180">
        <v>961.5269285714286</v>
      </c>
      <c r="EX180">
        <v>5.000560000000001</v>
      </c>
      <c r="EY180">
        <v>19485.2</v>
      </c>
      <c r="EZ180">
        <v>17294.675</v>
      </c>
      <c r="FA180">
        <v>41.375</v>
      </c>
      <c r="FB180">
        <v>41.50664285714286</v>
      </c>
      <c r="FC180">
        <v>41.06199999999999</v>
      </c>
      <c r="FD180">
        <v>40.68699999999999</v>
      </c>
      <c r="FE180">
        <v>42.098</v>
      </c>
      <c r="FF180">
        <v>1955.070714285715</v>
      </c>
      <c r="FG180">
        <v>39.91</v>
      </c>
      <c r="FH180">
        <v>0</v>
      </c>
      <c r="FI180">
        <v>1759249895.8</v>
      </c>
      <c r="FJ180">
        <v>0</v>
      </c>
      <c r="FK180">
        <v>961.8325599999998</v>
      </c>
      <c r="FL180">
        <v>22.21192310610189</v>
      </c>
      <c r="FM180">
        <v>452.2000007525708</v>
      </c>
      <c r="FN180">
        <v>19491.816</v>
      </c>
      <c r="FO180">
        <v>15</v>
      </c>
      <c r="FP180">
        <v>0</v>
      </c>
      <c r="FQ180" t="s">
        <v>439</v>
      </c>
      <c r="FR180">
        <v>1747148579.5</v>
      </c>
      <c r="FS180">
        <v>1747148584.5</v>
      </c>
      <c r="FT180">
        <v>0</v>
      </c>
      <c r="FU180">
        <v>0.162</v>
      </c>
      <c r="FV180">
        <v>-0.001</v>
      </c>
      <c r="FW180">
        <v>0.139</v>
      </c>
      <c r="FX180">
        <v>0.058</v>
      </c>
      <c r="FY180">
        <v>420</v>
      </c>
      <c r="FZ180">
        <v>16</v>
      </c>
      <c r="GA180">
        <v>0.19</v>
      </c>
      <c r="GB180">
        <v>0.02</v>
      </c>
      <c r="GC180">
        <v>-53.77449</v>
      </c>
      <c r="GD180">
        <v>-2.017823639774694</v>
      </c>
      <c r="GE180">
        <v>0.2022074637593776</v>
      </c>
      <c r="GF180">
        <v>0</v>
      </c>
      <c r="GG180">
        <v>960.5590294117648</v>
      </c>
      <c r="GH180">
        <v>22.90213904273636</v>
      </c>
      <c r="GI180">
        <v>2.256379081173734</v>
      </c>
      <c r="GJ180">
        <v>0</v>
      </c>
      <c r="GK180">
        <v>2.67876325</v>
      </c>
      <c r="GL180">
        <v>-0.263570769230772</v>
      </c>
      <c r="GM180">
        <v>0.02698105848437936</v>
      </c>
      <c r="GN180">
        <v>0</v>
      </c>
      <c r="GO180">
        <v>0</v>
      </c>
      <c r="GP180">
        <v>3</v>
      </c>
      <c r="GQ180" t="s">
        <v>490</v>
      </c>
      <c r="GR180">
        <v>3.12813</v>
      </c>
      <c r="GS180">
        <v>2.72911</v>
      </c>
      <c r="GT180">
        <v>0.16349</v>
      </c>
      <c r="GU180">
        <v>0.169786</v>
      </c>
      <c r="GV180">
        <v>0.103223</v>
      </c>
      <c r="GW180">
        <v>0.0952141</v>
      </c>
      <c r="GX180">
        <v>25096.3</v>
      </c>
      <c r="GY180">
        <v>24170.6</v>
      </c>
      <c r="GZ180">
        <v>30542.3</v>
      </c>
      <c r="HA180">
        <v>29367.9</v>
      </c>
      <c r="HB180">
        <v>37800.1</v>
      </c>
      <c r="HC180">
        <v>34960.7</v>
      </c>
      <c r="HD180">
        <v>46717.6</v>
      </c>
      <c r="HE180">
        <v>43631.7</v>
      </c>
      <c r="HF180">
        <v>1.8274</v>
      </c>
      <c r="HG180">
        <v>1.84205</v>
      </c>
      <c r="HH180">
        <v>0.13563</v>
      </c>
      <c r="HI180">
        <v>0</v>
      </c>
      <c r="HJ180">
        <v>27.8617</v>
      </c>
      <c r="HK180">
        <v>999.9</v>
      </c>
      <c r="HL180">
        <v>49.7</v>
      </c>
      <c r="HM180">
        <v>30.9</v>
      </c>
      <c r="HN180">
        <v>24.5229</v>
      </c>
      <c r="HO180">
        <v>62.913</v>
      </c>
      <c r="HP180">
        <v>17.5401</v>
      </c>
      <c r="HQ180">
        <v>1</v>
      </c>
      <c r="HR180">
        <v>0.123966</v>
      </c>
      <c r="HS180">
        <v>0.274306</v>
      </c>
      <c r="HT180">
        <v>20.2014</v>
      </c>
      <c r="HU180">
        <v>5.22822</v>
      </c>
      <c r="HV180">
        <v>11.974</v>
      </c>
      <c r="HW180">
        <v>4.9699</v>
      </c>
      <c r="HX180">
        <v>3.28955</v>
      </c>
      <c r="HY180">
        <v>9999</v>
      </c>
      <c r="HZ180">
        <v>9999</v>
      </c>
      <c r="IA180">
        <v>9999</v>
      </c>
      <c r="IB180">
        <v>18.3</v>
      </c>
      <c r="IC180">
        <v>4.9729</v>
      </c>
      <c r="ID180">
        <v>1.87714</v>
      </c>
      <c r="IE180">
        <v>1.87523</v>
      </c>
      <c r="IF180">
        <v>1.87805</v>
      </c>
      <c r="IG180">
        <v>1.87479</v>
      </c>
      <c r="IH180">
        <v>1.87836</v>
      </c>
      <c r="II180">
        <v>1.87546</v>
      </c>
      <c r="IJ180">
        <v>1.87662</v>
      </c>
      <c r="IK180">
        <v>0</v>
      </c>
      <c r="IL180">
        <v>0</v>
      </c>
      <c r="IM180">
        <v>0</v>
      </c>
      <c r="IN180">
        <v>0</v>
      </c>
      <c r="IO180" t="s">
        <v>441</v>
      </c>
      <c r="IP180" t="s">
        <v>442</v>
      </c>
      <c r="IQ180" t="s">
        <v>443</v>
      </c>
      <c r="IR180" t="s">
        <v>443</v>
      </c>
      <c r="IS180" t="s">
        <v>443</v>
      </c>
      <c r="IT180" t="s">
        <v>443</v>
      </c>
      <c r="IU180">
        <v>0</v>
      </c>
      <c r="IV180">
        <v>100</v>
      </c>
      <c r="IW180">
        <v>100</v>
      </c>
      <c r="IX180">
        <v>0.95</v>
      </c>
      <c r="IY180">
        <v>0.2136</v>
      </c>
      <c r="IZ180">
        <v>-0.1222274518627452</v>
      </c>
      <c r="JA180">
        <v>0.001328938755811441</v>
      </c>
      <c r="JB180">
        <v>-5.633165956792918E-07</v>
      </c>
      <c r="JC180">
        <v>2.510553891376428E-10</v>
      </c>
      <c r="JD180">
        <v>-0.04678033270444259</v>
      </c>
      <c r="JE180">
        <v>-0.0009625096320519332</v>
      </c>
      <c r="JF180">
        <v>0.0006953178313022573</v>
      </c>
      <c r="JG180">
        <v>-5.973937232829655E-06</v>
      </c>
      <c r="JH180">
        <v>1</v>
      </c>
      <c r="JI180">
        <v>2112</v>
      </c>
      <c r="JJ180">
        <v>1</v>
      </c>
      <c r="JK180">
        <v>26</v>
      </c>
      <c r="JL180">
        <v>201688.4</v>
      </c>
      <c r="JM180">
        <v>201688.3</v>
      </c>
      <c r="JN180">
        <v>2.43042</v>
      </c>
      <c r="JO180">
        <v>2.52686</v>
      </c>
      <c r="JP180">
        <v>1.39893</v>
      </c>
      <c r="JQ180">
        <v>2.32422</v>
      </c>
      <c r="JR180">
        <v>1.44897</v>
      </c>
      <c r="JS180">
        <v>2.6062</v>
      </c>
      <c r="JT180">
        <v>36.4578</v>
      </c>
      <c r="JU180">
        <v>23.9999</v>
      </c>
      <c r="JV180">
        <v>18</v>
      </c>
      <c r="JW180">
        <v>478.111</v>
      </c>
      <c r="JX180">
        <v>456.886</v>
      </c>
      <c r="JY180">
        <v>27.4734</v>
      </c>
      <c r="JZ180">
        <v>28.7935</v>
      </c>
      <c r="KA180">
        <v>30.0006</v>
      </c>
      <c r="KB180">
        <v>28.4472</v>
      </c>
      <c r="KC180">
        <v>28.5086</v>
      </c>
      <c r="KD180">
        <v>48.6543</v>
      </c>
      <c r="KE180">
        <v>24.8086</v>
      </c>
      <c r="KF180">
        <v>20.1498</v>
      </c>
      <c r="KG180">
        <v>27.4045</v>
      </c>
      <c r="KH180">
        <v>1142.05</v>
      </c>
      <c r="KI180">
        <v>20.1036</v>
      </c>
      <c r="KJ180">
        <v>100.965</v>
      </c>
      <c r="KK180">
        <v>100.367</v>
      </c>
    </row>
    <row r="181" spans="1:297">
      <c r="A181">
        <v>165</v>
      </c>
      <c r="B181">
        <v>1759249886.6</v>
      </c>
      <c r="C181">
        <v>3071</v>
      </c>
      <c r="D181" t="s">
        <v>774</v>
      </c>
      <c r="E181" t="s">
        <v>775</v>
      </c>
      <c r="F181">
        <v>5</v>
      </c>
      <c r="G181" t="s">
        <v>639</v>
      </c>
      <c r="H181" t="s">
        <v>436</v>
      </c>
      <c r="I181">
        <v>1759249879.1</v>
      </c>
      <c r="J181">
        <f>(K181)/1000</f>
        <v>0</v>
      </c>
      <c r="K181">
        <f>IF(DP181, AN181, AH181)</f>
        <v>0</v>
      </c>
      <c r="L181">
        <f>IF(DP181, AI181, AG181)</f>
        <v>0</v>
      </c>
      <c r="M181">
        <f>DR181 - IF(AU181&gt;1, L181*DL181*100.0/(AW181), 0)</f>
        <v>0</v>
      </c>
      <c r="N181">
        <f>((T181-J181/2)*M181-L181)/(T181+J181/2)</f>
        <v>0</v>
      </c>
      <c r="O181">
        <f>N181*(DY181+DZ181)/1000.0</f>
        <v>0</v>
      </c>
      <c r="P181">
        <f>(DR181 - IF(AU181&gt;1, L181*DL181*100.0/(AW181), 0))*(DY181+DZ181)/1000.0</f>
        <v>0</v>
      </c>
      <c r="Q181">
        <f>2.0/((1/S181-1/R181)+SIGN(S181)*SQRT((1/S181-1/R181)*(1/S181-1/R181) + 4*DM181/((DM181+1)*(DM181+1))*(2*1/S181*1/R181-1/R181*1/R181)))</f>
        <v>0</v>
      </c>
      <c r="R181">
        <f>IF(LEFT(DN181,1)&lt;&gt;"0",IF(LEFT(DN181,1)="1",3.0,DO181),$D$5+$E$5*(EF181*DY181/($K$5*1000))+$F$5*(EF181*DY181/($K$5*1000))*MAX(MIN(DL181,$J$5),$I$5)*MAX(MIN(DL181,$J$5),$I$5)+$G$5*MAX(MIN(DL181,$J$5),$I$5)*(EF181*DY181/($K$5*1000))+$H$5*(EF181*DY181/($K$5*1000))*(EF181*DY181/($K$5*1000)))</f>
        <v>0</v>
      </c>
      <c r="S181">
        <f>J181*(1000-(1000*0.61365*exp(17.502*W181/(240.97+W181))/(DY181+DZ181)+DT181)/2)/(1000*0.61365*exp(17.502*W181/(240.97+W181))/(DY181+DZ181)-DT181)</f>
        <v>0</v>
      </c>
      <c r="T181">
        <f>1/((DM181+1)/(Q181/1.6)+1/(R181/1.37)) + DM181/((DM181+1)/(Q181/1.6) + DM181/(R181/1.37))</f>
        <v>0</v>
      </c>
      <c r="U181">
        <f>(DH181*DK181)</f>
        <v>0</v>
      </c>
      <c r="V181">
        <f>(EA181+(U181+2*0.95*5.67E-8*(((EA181+$B$7)+273)^4-(EA181+273)^4)-44100*J181)/(1.84*29.3*R181+8*0.95*5.67E-8*(EA181+273)^3))</f>
        <v>0</v>
      </c>
      <c r="W181">
        <f>($C$7*EB181+$D$7*EC181+$E$7*V181)</f>
        <v>0</v>
      </c>
      <c r="X181">
        <f>0.61365*exp(17.502*W181/(240.97+W181))</f>
        <v>0</v>
      </c>
      <c r="Y181">
        <f>(Z181/AA181*100)</f>
        <v>0</v>
      </c>
      <c r="Z181">
        <f>DT181*(DY181+DZ181)/1000</f>
        <v>0</v>
      </c>
      <c r="AA181">
        <f>0.61365*exp(17.502*EA181/(240.97+EA181))</f>
        <v>0</v>
      </c>
      <c r="AB181">
        <f>(X181-DT181*(DY181+DZ181)/1000)</f>
        <v>0</v>
      </c>
      <c r="AC181">
        <f>(-J181*44100)</f>
        <v>0</v>
      </c>
      <c r="AD181">
        <f>2*29.3*R181*0.92*(EA181-W181)</f>
        <v>0</v>
      </c>
      <c r="AE181">
        <f>2*0.95*5.67E-8*(((EA181+$B$7)+273)^4-(W181+273)^4)</f>
        <v>0</v>
      </c>
      <c r="AF181">
        <f>U181+AE181+AC181+AD181</f>
        <v>0</v>
      </c>
      <c r="AG181">
        <f>DX181*AU181*(DS181-DR181*(1000-AU181*DU181)/(1000-AU181*DT181))/(100*DL181)</f>
        <v>0</v>
      </c>
      <c r="AH181">
        <f>1000*DX181*AU181*(DT181-DU181)/(100*DL181*(1000-AU181*DT181))</f>
        <v>0</v>
      </c>
      <c r="AI181">
        <f>(AJ181 - AK181 - DY181*1E3/(8.314*(EA181+273.15)) * AM181/DX181 * AL181) * DX181/(100*DL181) * (1000 - DU181)/1000</f>
        <v>0</v>
      </c>
      <c r="AJ181">
        <v>1148.38235407258</v>
      </c>
      <c r="AK181">
        <v>1104.66109090909</v>
      </c>
      <c r="AL181">
        <v>3.386011684076009</v>
      </c>
      <c r="AM181">
        <v>65.4967932541347</v>
      </c>
      <c r="AN181">
        <f>(AP181 - AO181 + DY181*1E3/(8.314*(EA181+273.15)) * AR181/DX181 * AQ181) * DX181/(100*DL181) * 1000/(1000 - AP181)</f>
        <v>0</v>
      </c>
      <c r="AO181">
        <v>20.04406302114389</v>
      </c>
      <c r="AP181">
        <v>22.61809939393939</v>
      </c>
      <c r="AQ181">
        <v>-0.0001159796893648762</v>
      </c>
      <c r="AR181">
        <v>120.790661753282</v>
      </c>
      <c r="AS181">
        <v>4</v>
      </c>
      <c r="AT181">
        <v>1</v>
      </c>
      <c r="AU181">
        <f>IF(AS181*$H$13&gt;=AW181,1.0,(AW181/(AW181-AS181*$H$13)))</f>
        <v>0</v>
      </c>
      <c r="AV181">
        <f>(AU181-1)*100</f>
        <v>0</v>
      </c>
      <c r="AW181">
        <f>MAX(0,($B$13+$C$13*EF181)/(1+$D$13*EF181)*DY181/(EA181+273)*$E$13)</f>
        <v>0</v>
      </c>
      <c r="AX181" t="s">
        <v>437</v>
      </c>
      <c r="AY181" t="s">
        <v>437</v>
      </c>
      <c r="AZ181">
        <v>0</v>
      </c>
      <c r="BA181">
        <v>0</v>
      </c>
      <c r="BB181">
        <f>1-AZ181/BA181</f>
        <v>0</v>
      </c>
      <c r="BC181">
        <v>0</v>
      </c>
      <c r="BD181" t="s">
        <v>437</v>
      </c>
      <c r="BE181" t="s">
        <v>437</v>
      </c>
      <c r="BF181">
        <v>0</v>
      </c>
      <c r="BG181">
        <v>0</v>
      </c>
      <c r="BH181">
        <f>1-BF181/BG181</f>
        <v>0</v>
      </c>
      <c r="BI181">
        <v>0.5</v>
      </c>
      <c r="BJ181">
        <f>DI181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437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DH181">
        <f>$B$11*EG181+$C$11*EH181+$F$11*ES181*(1-EV181)</f>
        <v>0</v>
      </c>
      <c r="DI181">
        <f>DH181*DJ181</f>
        <v>0</v>
      </c>
      <c r="DJ181">
        <f>($B$11*$D$9+$C$11*$D$9+$F$11*((FF181+EX181)/MAX(FF181+EX181+FG181, 0.1)*$I$9+FG181/MAX(FF181+EX181+FG181, 0.1)*$J$9))/($B$11+$C$11+$F$11)</f>
        <v>0</v>
      </c>
      <c r="DK181">
        <f>($B$11*$K$9+$C$11*$K$9+$F$11*((FF181+EX181)/MAX(FF181+EX181+FG181, 0.1)*$P$9+FG181/MAX(FF181+EX181+FG181, 0.1)*$Q$9))/($B$11+$C$11+$F$11)</f>
        <v>0</v>
      </c>
      <c r="DL181">
        <v>4.38</v>
      </c>
      <c r="DM181">
        <v>0.5</v>
      </c>
      <c r="DN181" t="s">
        <v>438</v>
      </c>
      <c r="DO181">
        <v>2</v>
      </c>
      <c r="DP181" t="b">
        <v>1</v>
      </c>
      <c r="DQ181">
        <v>1759249879.1</v>
      </c>
      <c r="DR181">
        <v>1056.483703703704</v>
      </c>
      <c r="DS181">
        <v>1110.534444444444</v>
      </c>
      <c r="DT181">
        <v>22.62705925925927</v>
      </c>
      <c r="DU181">
        <v>19.99821111111111</v>
      </c>
      <c r="DV181">
        <v>1055.535925925926</v>
      </c>
      <c r="DW181">
        <v>22.41337777777778</v>
      </c>
      <c r="DX181">
        <v>500.0502222222222</v>
      </c>
      <c r="DY181">
        <v>90.9155074074074</v>
      </c>
      <c r="DZ181">
        <v>0.05132268518518519</v>
      </c>
      <c r="EA181">
        <v>29.45056296296296</v>
      </c>
      <c r="EB181">
        <v>30.07210370370371</v>
      </c>
      <c r="EC181">
        <v>999.9000000000001</v>
      </c>
      <c r="ED181">
        <v>0</v>
      </c>
      <c r="EE181">
        <v>0</v>
      </c>
      <c r="EF181">
        <v>10015.83518518518</v>
      </c>
      <c r="EG181">
        <v>0</v>
      </c>
      <c r="EH181">
        <v>11.6948</v>
      </c>
      <c r="EI181">
        <v>-54.0508888888889</v>
      </c>
      <c r="EJ181">
        <v>1080.942962962963</v>
      </c>
      <c r="EK181">
        <v>1133.197037037037</v>
      </c>
      <c r="EL181">
        <v>2.628853703703704</v>
      </c>
      <c r="EM181">
        <v>1110.534444444444</v>
      </c>
      <c r="EN181">
        <v>19.99821111111111</v>
      </c>
      <c r="EO181">
        <v>2.05715037037037</v>
      </c>
      <c r="EP181">
        <v>1.818147037037037</v>
      </c>
      <c r="EQ181">
        <v>17.89121481481482</v>
      </c>
      <c r="ER181">
        <v>15.94367037037037</v>
      </c>
      <c r="ES181">
        <v>1999.974444444444</v>
      </c>
      <c r="ET181">
        <v>0.9799941111111115</v>
      </c>
      <c r="EU181">
        <v>0.02000598888888889</v>
      </c>
      <c r="EV181">
        <v>0</v>
      </c>
      <c r="EW181">
        <v>963.4497407407407</v>
      </c>
      <c r="EX181">
        <v>5.000560000000001</v>
      </c>
      <c r="EY181">
        <v>19524.41111111111</v>
      </c>
      <c r="EZ181">
        <v>17294.62222222222</v>
      </c>
      <c r="FA181">
        <v>41.375</v>
      </c>
      <c r="FB181">
        <v>41.51607407407408</v>
      </c>
      <c r="FC181">
        <v>41.06199999999999</v>
      </c>
      <c r="FD181">
        <v>40.68699999999999</v>
      </c>
      <c r="FE181">
        <v>42.08999999999998</v>
      </c>
      <c r="FF181">
        <v>1955.064444444445</v>
      </c>
      <c r="FG181">
        <v>39.91</v>
      </c>
      <c r="FH181">
        <v>0</v>
      </c>
      <c r="FI181">
        <v>1759249900.6</v>
      </c>
      <c r="FJ181">
        <v>0</v>
      </c>
      <c r="FK181">
        <v>963.57424</v>
      </c>
      <c r="FL181">
        <v>21.50523078129613</v>
      </c>
      <c r="FM181">
        <v>427.9846160563692</v>
      </c>
      <c r="FN181">
        <v>19527.06</v>
      </c>
      <c r="FO181">
        <v>15</v>
      </c>
      <c r="FP181">
        <v>0</v>
      </c>
      <c r="FQ181" t="s">
        <v>439</v>
      </c>
      <c r="FR181">
        <v>1747148579.5</v>
      </c>
      <c r="FS181">
        <v>1747148584.5</v>
      </c>
      <c r="FT181">
        <v>0</v>
      </c>
      <c r="FU181">
        <v>0.162</v>
      </c>
      <c r="FV181">
        <v>-0.001</v>
      </c>
      <c r="FW181">
        <v>0.139</v>
      </c>
      <c r="FX181">
        <v>0.058</v>
      </c>
      <c r="FY181">
        <v>420</v>
      </c>
      <c r="FZ181">
        <v>16</v>
      </c>
      <c r="GA181">
        <v>0.19</v>
      </c>
      <c r="GB181">
        <v>0.02</v>
      </c>
      <c r="GC181">
        <v>-53.91603499999999</v>
      </c>
      <c r="GD181">
        <v>-2.282888555347049</v>
      </c>
      <c r="GE181">
        <v>0.2244542732384483</v>
      </c>
      <c r="GF181">
        <v>0</v>
      </c>
      <c r="GG181">
        <v>961.9043235294117</v>
      </c>
      <c r="GH181">
        <v>22.16731855866902</v>
      </c>
      <c r="GI181">
        <v>2.185474207803831</v>
      </c>
      <c r="GJ181">
        <v>0</v>
      </c>
      <c r="GK181">
        <v>2.65676775</v>
      </c>
      <c r="GL181">
        <v>-0.4002435647279586</v>
      </c>
      <c r="GM181">
        <v>0.04004931981242002</v>
      </c>
      <c r="GN181">
        <v>0</v>
      </c>
      <c r="GO181">
        <v>0</v>
      </c>
      <c r="GP181">
        <v>3</v>
      </c>
      <c r="GQ181" t="s">
        <v>490</v>
      </c>
      <c r="GR181">
        <v>3.12778</v>
      </c>
      <c r="GS181">
        <v>2.72938</v>
      </c>
      <c r="GT181">
        <v>0.165087</v>
      </c>
      <c r="GU181">
        <v>0.171374</v>
      </c>
      <c r="GV181">
        <v>0.10321</v>
      </c>
      <c r="GW181">
        <v>0.0954503</v>
      </c>
      <c r="GX181">
        <v>25048.5</v>
      </c>
      <c r="GY181">
        <v>24124.2</v>
      </c>
      <c r="GZ181">
        <v>30542.5</v>
      </c>
      <c r="HA181">
        <v>29367.7</v>
      </c>
      <c r="HB181">
        <v>37801.2</v>
      </c>
      <c r="HC181">
        <v>34951.3</v>
      </c>
      <c r="HD181">
        <v>46718.2</v>
      </c>
      <c r="HE181">
        <v>43631.2</v>
      </c>
      <c r="HF181">
        <v>1.82677</v>
      </c>
      <c r="HG181">
        <v>1.84275</v>
      </c>
      <c r="HH181">
        <v>0.13721</v>
      </c>
      <c r="HI181">
        <v>0</v>
      </c>
      <c r="HJ181">
        <v>27.8574</v>
      </c>
      <c r="HK181">
        <v>999.9</v>
      </c>
      <c r="HL181">
        <v>49.7</v>
      </c>
      <c r="HM181">
        <v>30.9</v>
      </c>
      <c r="HN181">
        <v>24.5216</v>
      </c>
      <c r="HO181">
        <v>62.833</v>
      </c>
      <c r="HP181">
        <v>17.3478</v>
      </c>
      <c r="HQ181">
        <v>1</v>
      </c>
      <c r="HR181">
        <v>0.12467</v>
      </c>
      <c r="HS181">
        <v>0.43155</v>
      </c>
      <c r="HT181">
        <v>20.201</v>
      </c>
      <c r="HU181">
        <v>5.22792</v>
      </c>
      <c r="HV181">
        <v>11.974</v>
      </c>
      <c r="HW181">
        <v>4.9699</v>
      </c>
      <c r="HX181">
        <v>3.2895</v>
      </c>
      <c r="HY181">
        <v>9999</v>
      </c>
      <c r="HZ181">
        <v>9999</v>
      </c>
      <c r="IA181">
        <v>9999</v>
      </c>
      <c r="IB181">
        <v>18.3</v>
      </c>
      <c r="IC181">
        <v>4.97289</v>
      </c>
      <c r="ID181">
        <v>1.87714</v>
      </c>
      <c r="IE181">
        <v>1.87522</v>
      </c>
      <c r="IF181">
        <v>1.87805</v>
      </c>
      <c r="IG181">
        <v>1.87477</v>
      </c>
      <c r="IH181">
        <v>1.87837</v>
      </c>
      <c r="II181">
        <v>1.87547</v>
      </c>
      <c r="IJ181">
        <v>1.87663</v>
      </c>
      <c r="IK181">
        <v>0</v>
      </c>
      <c r="IL181">
        <v>0</v>
      </c>
      <c r="IM181">
        <v>0</v>
      </c>
      <c r="IN181">
        <v>0</v>
      </c>
      <c r="IO181" t="s">
        <v>441</v>
      </c>
      <c r="IP181" t="s">
        <v>442</v>
      </c>
      <c r="IQ181" t="s">
        <v>443</v>
      </c>
      <c r="IR181" t="s">
        <v>443</v>
      </c>
      <c r="IS181" t="s">
        <v>443</v>
      </c>
      <c r="IT181" t="s">
        <v>443</v>
      </c>
      <c r="IU181">
        <v>0</v>
      </c>
      <c r="IV181">
        <v>100</v>
      </c>
      <c r="IW181">
        <v>100</v>
      </c>
      <c r="IX181">
        <v>0.97</v>
      </c>
      <c r="IY181">
        <v>0.2135</v>
      </c>
      <c r="IZ181">
        <v>-0.1222274518627452</v>
      </c>
      <c r="JA181">
        <v>0.001328938755811441</v>
      </c>
      <c r="JB181">
        <v>-5.633165956792918E-07</v>
      </c>
      <c r="JC181">
        <v>2.510553891376428E-10</v>
      </c>
      <c r="JD181">
        <v>-0.04678033270444259</v>
      </c>
      <c r="JE181">
        <v>-0.0009625096320519332</v>
      </c>
      <c r="JF181">
        <v>0.0006953178313022573</v>
      </c>
      <c r="JG181">
        <v>-5.973937232829655E-06</v>
      </c>
      <c r="JH181">
        <v>1</v>
      </c>
      <c r="JI181">
        <v>2112</v>
      </c>
      <c r="JJ181">
        <v>1</v>
      </c>
      <c r="JK181">
        <v>26</v>
      </c>
      <c r="JL181">
        <v>201688.5</v>
      </c>
      <c r="JM181">
        <v>201688.4</v>
      </c>
      <c r="JN181">
        <v>2.46094</v>
      </c>
      <c r="JO181">
        <v>2.53418</v>
      </c>
      <c r="JP181">
        <v>1.39893</v>
      </c>
      <c r="JQ181">
        <v>2.32422</v>
      </c>
      <c r="JR181">
        <v>1.44897</v>
      </c>
      <c r="JS181">
        <v>2.5769</v>
      </c>
      <c r="JT181">
        <v>36.4814</v>
      </c>
      <c r="JU181">
        <v>23.9999</v>
      </c>
      <c r="JV181">
        <v>18</v>
      </c>
      <c r="JW181">
        <v>477.784</v>
      </c>
      <c r="JX181">
        <v>457.351</v>
      </c>
      <c r="JY181">
        <v>27.387</v>
      </c>
      <c r="JZ181">
        <v>28.7961</v>
      </c>
      <c r="KA181">
        <v>30.0006</v>
      </c>
      <c r="KB181">
        <v>28.4494</v>
      </c>
      <c r="KC181">
        <v>28.5109</v>
      </c>
      <c r="KD181">
        <v>49.2657</v>
      </c>
      <c r="KE181">
        <v>24.8086</v>
      </c>
      <c r="KF181">
        <v>20.1498</v>
      </c>
      <c r="KG181">
        <v>27.3335</v>
      </c>
      <c r="KH181">
        <v>1155.4</v>
      </c>
      <c r="KI181">
        <v>20.1289</v>
      </c>
      <c r="KJ181">
        <v>100.966</v>
      </c>
      <c r="KK181">
        <v>100.366</v>
      </c>
    </row>
    <row r="182" spans="1:297">
      <c r="A182">
        <v>166</v>
      </c>
      <c r="B182">
        <v>1759249891.6</v>
      </c>
      <c r="C182">
        <v>3076</v>
      </c>
      <c r="D182" t="s">
        <v>776</v>
      </c>
      <c r="E182" t="s">
        <v>777</v>
      </c>
      <c r="F182">
        <v>5</v>
      </c>
      <c r="G182" t="s">
        <v>639</v>
      </c>
      <c r="H182" t="s">
        <v>436</v>
      </c>
      <c r="I182">
        <v>1759249883.814285</v>
      </c>
      <c r="J182">
        <f>(K182)/1000</f>
        <v>0</v>
      </c>
      <c r="K182">
        <f>IF(DP182, AN182, AH182)</f>
        <v>0</v>
      </c>
      <c r="L182">
        <f>IF(DP182, AI182, AG182)</f>
        <v>0</v>
      </c>
      <c r="M182">
        <f>DR182 - IF(AU182&gt;1, L182*DL182*100.0/(AW182), 0)</f>
        <v>0</v>
      </c>
      <c r="N182">
        <f>((T182-J182/2)*M182-L182)/(T182+J182/2)</f>
        <v>0</v>
      </c>
      <c r="O182">
        <f>N182*(DY182+DZ182)/1000.0</f>
        <v>0</v>
      </c>
      <c r="P182">
        <f>(DR182 - IF(AU182&gt;1, L182*DL182*100.0/(AW182), 0))*(DY182+DZ182)/1000.0</f>
        <v>0</v>
      </c>
      <c r="Q182">
        <f>2.0/((1/S182-1/R182)+SIGN(S182)*SQRT((1/S182-1/R182)*(1/S182-1/R182) + 4*DM182/((DM182+1)*(DM182+1))*(2*1/S182*1/R182-1/R182*1/R182)))</f>
        <v>0</v>
      </c>
      <c r="R182">
        <f>IF(LEFT(DN182,1)&lt;&gt;"0",IF(LEFT(DN182,1)="1",3.0,DO182),$D$5+$E$5*(EF182*DY182/($K$5*1000))+$F$5*(EF182*DY182/($K$5*1000))*MAX(MIN(DL182,$J$5),$I$5)*MAX(MIN(DL182,$J$5),$I$5)+$G$5*MAX(MIN(DL182,$J$5),$I$5)*(EF182*DY182/($K$5*1000))+$H$5*(EF182*DY182/($K$5*1000))*(EF182*DY182/($K$5*1000)))</f>
        <v>0</v>
      </c>
      <c r="S182">
        <f>J182*(1000-(1000*0.61365*exp(17.502*W182/(240.97+W182))/(DY182+DZ182)+DT182)/2)/(1000*0.61365*exp(17.502*W182/(240.97+W182))/(DY182+DZ182)-DT182)</f>
        <v>0</v>
      </c>
      <c r="T182">
        <f>1/((DM182+1)/(Q182/1.6)+1/(R182/1.37)) + DM182/((DM182+1)/(Q182/1.6) + DM182/(R182/1.37))</f>
        <v>0</v>
      </c>
      <c r="U182">
        <f>(DH182*DK182)</f>
        <v>0</v>
      </c>
      <c r="V182">
        <f>(EA182+(U182+2*0.95*5.67E-8*(((EA182+$B$7)+273)^4-(EA182+273)^4)-44100*J182)/(1.84*29.3*R182+8*0.95*5.67E-8*(EA182+273)^3))</f>
        <v>0</v>
      </c>
      <c r="W182">
        <f>($C$7*EB182+$D$7*EC182+$E$7*V182)</f>
        <v>0</v>
      </c>
      <c r="X182">
        <f>0.61365*exp(17.502*W182/(240.97+W182))</f>
        <v>0</v>
      </c>
      <c r="Y182">
        <f>(Z182/AA182*100)</f>
        <v>0</v>
      </c>
      <c r="Z182">
        <f>DT182*(DY182+DZ182)/1000</f>
        <v>0</v>
      </c>
      <c r="AA182">
        <f>0.61365*exp(17.502*EA182/(240.97+EA182))</f>
        <v>0</v>
      </c>
      <c r="AB182">
        <f>(X182-DT182*(DY182+DZ182)/1000)</f>
        <v>0</v>
      </c>
      <c r="AC182">
        <f>(-J182*44100)</f>
        <v>0</v>
      </c>
      <c r="AD182">
        <f>2*29.3*R182*0.92*(EA182-W182)</f>
        <v>0</v>
      </c>
      <c r="AE182">
        <f>2*0.95*5.67E-8*(((EA182+$B$7)+273)^4-(W182+273)^4)</f>
        <v>0</v>
      </c>
      <c r="AF182">
        <f>U182+AE182+AC182+AD182</f>
        <v>0</v>
      </c>
      <c r="AG182">
        <f>DX182*AU182*(DS182-DR182*(1000-AU182*DU182)/(1000-AU182*DT182))/(100*DL182)</f>
        <v>0</v>
      </c>
      <c r="AH182">
        <f>1000*DX182*AU182*(DT182-DU182)/(100*DL182*(1000-AU182*DT182))</f>
        <v>0</v>
      </c>
      <c r="AI182">
        <f>(AJ182 - AK182 - DY182*1E3/(8.314*(EA182+273.15)) * AM182/DX182 * AL182) * DX182/(100*DL182) * (1000 - DU182)/1000</f>
        <v>0</v>
      </c>
      <c r="AJ182">
        <v>1165.586078118408</v>
      </c>
      <c r="AK182">
        <v>1121.686545454545</v>
      </c>
      <c r="AL182">
        <v>3.408829232249244</v>
      </c>
      <c r="AM182">
        <v>65.4967932541347</v>
      </c>
      <c r="AN182">
        <f>(AP182 - AO182 + DY182*1E3/(8.314*(EA182+273.15)) * AR182/DX182 * AQ182) * DX182/(100*DL182) * 1000/(1000 - AP182)</f>
        <v>0</v>
      </c>
      <c r="AO182">
        <v>20.06955575238697</v>
      </c>
      <c r="AP182">
        <v>22.61644303030303</v>
      </c>
      <c r="AQ182">
        <v>-4.552872329654777E-05</v>
      </c>
      <c r="AR182">
        <v>120.790661753282</v>
      </c>
      <c r="AS182">
        <v>4</v>
      </c>
      <c r="AT182">
        <v>1</v>
      </c>
      <c r="AU182">
        <f>IF(AS182*$H$13&gt;=AW182,1.0,(AW182/(AW182-AS182*$H$13)))</f>
        <v>0</v>
      </c>
      <c r="AV182">
        <f>(AU182-1)*100</f>
        <v>0</v>
      </c>
      <c r="AW182">
        <f>MAX(0,($B$13+$C$13*EF182)/(1+$D$13*EF182)*DY182/(EA182+273)*$E$13)</f>
        <v>0</v>
      </c>
      <c r="AX182" t="s">
        <v>437</v>
      </c>
      <c r="AY182" t="s">
        <v>437</v>
      </c>
      <c r="AZ182">
        <v>0</v>
      </c>
      <c r="BA182">
        <v>0</v>
      </c>
      <c r="BB182">
        <f>1-AZ182/BA182</f>
        <v>0</v>
      </c>
      <c r="BC182">
        <v>0</v>
      </c>
      <c r="BD182" t="s">
        <v>437</v>
      </c>
      <c r="BE182" t="s">
        <v>437</v>
      </c>
      <c r="BF182">
        <v>0</v>
      </c>
      <c r="BG182">
        <v>0</v>
      </c>
      <c r="BH182">
        <f>1-BF182/BG182</f>
        <v>0</v>
      </c>
      <c r="BI182">
        <v>0.5</v>
      </c>
      <c r="BJ182">
        <f>DI182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437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DH182">
        <f>$B$11*EG182+$C$11*EH182+$F$11*ES182*(1-EV182)</f>
        <v>0</v>
      </c>
      <c r="DI182">
        <f>DH182*DJ182</f>
        <v>0</v>
      </c>
      <c r="DJ182">
        <f>($B$11*$D$9+$C$11*$D$9+$F$11*((FF182+EX182)/MAX(FF182+EX182+FG182, 0.1)*$I$9+FG182/MAX(FF182+EX182+FG182, 0.1)*$J$9))/($B$11+$C$11+$F$11)</f>
        <v>0</v>
      </c>
      <c r="DK182">
        <f>($B$11*$K$9+$C$11*$K$9+$F$11*((FF182+EX182)/MAX(FF182+EX182+FG182, 0.1)*$P$9+FG182/MAX(FF182+EX182+FG182, 0.1)*$Q$9))/($B$11+$C$11+$F$11)</f>
        <v>0</v>
      </c>
      <c r="DL182">
        <v>4.38</v>
      </c>
      <c r="DM182">
        <v>0.5</v>
      </c>
      <c r="DN182" t="s">
        <v>438</v>
      </c>
      <c r="DO182">
        <v>2</v>
      </c>
      <c r="DP182" t="b">
        <v>1</v>
      </c>
      <c r="DQ182">
        <v>1759249883.814285</v>
      </c>
      <c r="DR182">
        <v>1072.106785714286</v>
      </c>
      <c r="DS182">
        <v>1126.359285714286</v>
      </c>
      <c r="DT182">
        <v>22.62236071428571</v>
      </c>
      <c r="DU182">
        <v>20.02801071428572</v>
      </c>
      <c r="DV182">
        <v>1071.143571428571</v>
      </c>
      <c r="DW182">
        <v>22.408775</v>
      </c>
      <c r="DX182">
        <v>500.0112857142857</v>
      </c>
      <c r="DY182">
        <v>90.91557857142857</v>
      </c>
      <c r="DZ182">
        <v>0.05130582857142857</v>
      </c>
      <c r="EA182">
        <v>29.45121071428571</v>
      </c>
      <c r="EB182">
        <v>30.07787142857143</v>
      </c>
      <c r="EC182">
        <v>999.9000000000002</v>
      </c>
      <c r="ED182">
        <v>0</v>
      </c>
      <c r="EE182">
        <v>0</v>
      </c>
      <c r="EF182">
        <v>10011.55892857143</v>
      </c>
      <c r="EG182">
        <v>0</v>
      </c>
      <c r="EH182">
        <v>11.6948</v>
      </c>
      <c r="EI182">
        <v>-54.25187857142858</v>
      </c>
      <c r="EJ182">
        <v>1096.923214285714</v>
      </c>
      <c r="EK182">
        <v>1149.380714285714</v>
      </c>
      <c r="EL182">
        <v>2.594348214285715</v>
      </c>
      <c r="EM182">
        <v>1126.359285714286</v>
      </c>
      <c r="EN182">
        <v>20.02801071428572</v>
      </c>
      <c r="EO182">
        <v>2.056724285714286</v>
      </c>
      <c r="EP182">
        <v>1.8208575</v>
      </c>
      <c r="EQ182">
        <v>17.88792857142857</v>
      </c>
      <c r="ER182">
        <v>15.96697857142857</v>
      </c>
      <c r="ES182">
        <v>1999.996071428571</v>
      </c>
      <c r="ET182">
        <v>0.9799943214285717</v>
      </c>
      <c r="EU182">
        <v>0.02000577857142858</v>
      </c>
      <c r="EV182">
        <v>0</v>
      </c>
      <c r="EW182">
        <v>965.1043571428572</v>
      </c>
      <c r="EX182">
        <v>5.000560000000001</v>
      </c>
      <c r="EY182">
        <v>19557.03571428571</v>
      </c>
      <c r="EZ182">
        <v>17294.81785714286</v>
      </c>
      <c r="FA182">
        <v>41.375</v>
      </c>
      <c r="FB182">
        <v>41.52657142857142</v>
      </c>
      <c r="FC182">
        <v>41.06199999999999</v>
      </c>
      <c r="FD182">
        <v>40.68699999999999</v>
      </c>
      <c r="FE182">
        <v>42.098</v>
      </c>
      <c r="FF182">
        <v>1955.086071428572</v>
      </c>
      <c r="FG182">
        <v>39.91</v>
      </c>
      <c r="FH182">
        <v>0</v>
      </c>
      <c r="FI182">
        <v>1759249905.4</v>
      </c>
      <c r="FJ182">
        <v>0</v>
      </c>
      <c r="FK182">
        <v>965.2488000000001</v>
      </c>
      <c r="FL182">
        <v>20.34823070801953</v>
      </c>
      <c r="FM182">
        <v>399.7846147043371</v>
      </c>
      <c r="FN182">
        <v>19560.1</v>
      </c>
      <c r="FO182">
        <v>15</v>
      </c>
      <c r="FP182">
        <v>0</v>
      </c>
      <c r="FQ182" t="s">
        <v>439</v>
      </c>
      <c r="FR182">
        <v>1747148579.5</v>
      </c>
      <c r="FS182">
        <v>1747148584.5</v>
      </c>
      <c r="FT182">
        <v>0</v>
      </c>
      <c r="FU182">
        <v>0.162</v>
      </c>
      <c r="FV182">
        <v>-0.001</v>
      </c>
      <c r="FW182">
        <v>0.139</v>
      </c>
      <c r="FX182">
        <v>0.058</v>
      </c>
      <c r="FY182">
        <v>420</v>
      </c>
      <c r="FZ182">
        <v>16</v>
      </c>
      <c r="GA182">
        <v>0.19</v>
      </c>
      <c r="GB182">
        <v>0.02</v>
      </c>
      <c r="GC182">
        <v>-54.154115</v>
      </c>
      <c r="GD182">
        <v>-2.485481425891103</v>
      </c>
      <c r="GE182">
        <v>0.2428505760236116</v>
      </c>
      <c r="GF182">
        <v>0</v>
      </c>
      <c r="GG182">
        <v>964.0767352941177</v>
      </c>
      <c r="GH182">
        <v>21.30675323627066</v>
      </c>
      <c r="GI182">
        <v>2.104563365485255</v>
      </c>
      <c r="GJ182">
        <v>0</v>
      </c>
      <c r="GK182">
        <v>2.61096575</v>
      </c>
      <c r="GL182">
        <v>-0.4683436772983095</v>
      </c>
      <c r="GM182">
        <v>0.04679852326128999</v>
      </c>
      <c r="GN182">
        <v>0</v>
      </c>
      <c r="GO182">
        <v>0</v>
      </c>
      <c r="GP182">
        <v>3</v>
      </c>
      <c r="GQ182" t="s">
        <v>490</v>
      </c>
      <c r="GR182">
        <v>3.12785</v>
      </c>
      <c r="GS182">
        <v>2.72938</v>
      </c>
      <c r="GT182">
        <v>0.166678</v>
      </c>
      <c r="GU182">
        <v>0.172947</v>
      </c>
      <c r="GV182">
        <v>0.103202</v>
      </c>
      <c r="GW182">
        <v>0.0954675</v>
      </c>
      <c r="GX182">
        <v>25001</v>
      </c>
      <c r="GY182">
        <v>24078</v>
      </c>
      <c r="GZ182">
        <v>30542.8</v>
      </c>
      <c r="HA182">
        <v>29367.3</v>
      </c>
      <c r="HB182">
        <v>37801.5</v>
      </c>
      <c r="HC182">
        <v>34950.2</v>
      </c>
      <c r="HD182">
        <v>46717.9</v>
      </c>
      <c r="HE182">
        <v>43630.6</v>
      </c>
      <c r="HF182">
        <v>1.82682</v>
      </c>
      <c r="HG182">
        <v>1.84238</v>
      </c>
      <c r="HH182">
        <v>0.136606</v>
      </c>
      <c r="HI182">
        <v>0</v>
      </c>
      <c r="HJ182">
        <v>27.8541</v>
      </c>
      <c r="HK182">
        <v>999.9</v>
      </c>
      <c r="HL182">
        <v>49.7</v>
      </c>
      <c r="HM182">
        <v>30.9</v>
      </c>
      <c r="HN182">
        <v>24.5215</v>
      </c>
      <c r="HO182">
        <v>63.113</v>
      </c>
      <c r="HP182">
        <v>17.3838</v>
      </c>
      <c r="HQ182">
        <v>1</v>
      </c>
      <c r="HR182">
        <v>0.125086</v>
      </c>
      <c r="HS182">
        <v>0.566114</v>
      </c>
      <c r="HT182">
        <v>20.2003</v>
      </c>
      <c r="HU182">
        <v>5.22822</v>
      </c>
      <c r="HV182">
        <v>11.974</v>
      </c>
      <c r="HW182">
        <v>4.96995</v>
      </c>
      <c r="HX182">
        <v>3.28958</v>
      </c>
      <c r="HY182">
        <v>9999</v>
      </c>
      <c r="HZ182">
        <v>9999</v>
      </c>
      <c r="IA182">
        <v>9999</v>
      </c>
      <c r="IB182">
        <v>18.3</v>
      </c>
      <c r="IC182">
        <v>4.97289</v>
      </c>
      <c r="ID182">
        <v>1.87715</v>
      </c>
      <c r="IE182">
        <v>1.87529</v>
      </c>
      <c r="IF182">
        <v>1.87805</v>
      </c>
      <c r="IG182">
        <v>1.87484</v>
      </c>
      <c r="IH182">
        <v>1.87837</v>
      </c>
      <c r="II182">
        <v>1.87547</v>
      </c>
      <c r="IJ182">
        <v>1.87667</v>
      </c>
      <c r="IK182">
        <v>0</v>
      </c>
      <c r="IL182">
        <v>0</v>
      </c>
      <c r="IM182">
        <v>0</v>
      </c>
      <c r="IN182">
        <v>0</v>
      </c>
      <c r="IO182" t="s">
        <v>441</v>
      </c>
      <c r="IP182" t="s">
        <v>442</v>
      </c>
      <c r="IQ182" t="s">
        <v>443</v>
      </c>
      <c r="IR182" t="s">
        <v>443</v>
      </c>
      <c r="IS182" t="s">
        <v>443</v>
      </c>
      <c r="IT182" t="s">
        <v>443</v>
      </c>
      <c r="IU182">
        <v>0</v>
      </c>
      <c r="IV182">
        <v>100</v>
      </c>
      <c r="IW182">
        <v>100</v>
      </c>
      <c r="IX182">
        <v>0.99</v>
      </c>
      <c r="IY182">
        <v>0.2135</v>
      </c>
      <c r="IZ182">
        <v>-0.1222274518627452</v>
      </c>
      <c r="JA182">
        <v>0.001328938755811441</v>
      </c>
      <c r="JB182">
        <v>-5.633165956792918E-07</v>
      </c>
      <c r="JC182">
        <v>2.510553891376428E-10</v>
      </c>
      <c r="JD182">
        <v>-0.04678033270444259</v>
      </c>
      <c r="JE182">
        <v>-0.0009625096320519332</v>
      </c>
      <c r="JF182">
        <v>0.0006953178313022573</v>
      </c>
      <c r="JG182">
        <v>-5.973937232829655E-06</v>
      </c>
      <c r="JH182">
        <v>1</v>
      </c>
      <c r="JI182">
        <v>2112</v>
      </c>
      <c r="JJ182">
        <v>1</v>
      </c>
      <c r="JK182">
        <v>26</v>
      </c>
      <c r="JL182">
        <v>201688.5</v>
      </c>
      <c r="JM182">
        <v>201688.5</v>
      </c>
      <c r="JN182">
        <v>2.48779</v>
      </c>
      <c r="JO182">
        <v>2.53906</v>
      </c>
      <c r="JP182">
        <v>1.39893</v>
      </c>
      <c r="JQ182">
        <v>2.32422</v>
      </c>
      <c r="JR182">
        <v>1.44897</v>
      </c>
      <c r="JS182">
        <v>2.48535</v>
      </c>
      <c r="JT182">
        <v>36.4578</v>
      </c>
      <c r="JU182">
        <v>23.9912</v>
      </c>
      <c r="JV182">
        <v>18</v>
      </c>
      <c r="JW182">
        <v>477.827</v>
      </c>
      <c r="JX182">
        <v>457.131</v>
      </c>
      <c r="JY182">
        <v>27.2984</v>
      </c>
      <c r="JZ182">
        <v>28.7985</v>
      </c>
      <c r="KA182">
        <v>30.0005</v>
      </c>
      <c r="KB182">
        <v>28.4518</v>
      </c>
      <c r="KC182">
        <v>28.5134</v>
      </c>
      <c r="KD182">
        <v>49.8014</v>
      </c>
      <c r="KE182">
        <v>24.8086</v>
      </c>
      <c r="KF182">
        <v>20.1498</v>
      </c>
      <c r="KG182">
        <v>27.2428</v>
      </c>
      <c r="KH182">
        <v>1175.44</v>
      </c>
      <c r="KI182">
        <v>20.1633</v>
      </c>
      <c r="KJ182">
        <v>100.966</v>
      </c>
      <c r="KK182">
        <v>100.365</v>
      </c>
    </row>
    <row r="183" spans="1:297">
      <c r="A183">
        <v>167</v>
      </c>
      <c r="B183">
        <v>1759249896.6</v>
      </c>
      <c r="C183">
        <v>3081</v>
      </c>
      <c r="D183" t="s">
        <v>778</v>
      </c>
      <c r="E183" t="s">
        <v>779</v>
      </c>
      <c r="F183">
        <v>5</v>
      </c>
      <c r="G183" t="s">
        <v>639</v>
      </c>
      <c r="H183" t="s">
        <v>436</v>
      </c>
      <c r="I183">
        <v>1759249889.1</v>
      </c>
      <c r="J183">
        <f>(K183)/1000</f>
        <v>0</v>
      </c>
      <c r="K183">
        <f>IF(DP183, AN183, AH183)</f>
        <v>0</v>
      </c>
      <c r="L183">
        <f>IF(DP183, AI183, AG183)</f>
        <v>0</v>
      </c>
      <c r="M183">
        <f>DR183 - IF(AU183&gt;1, L183*DL183*100.0/(AW183), 0)</f>
        <v>0</v>
      </c>
      <c r="N183">
        <f>((T183-J183/2)*M183-L183)/(T183+J183/2)</f>
        <v>0</v>
      </c>
      <c r="O183">
        <f>N183*(DY183+DZ183)/1000.0</f>
        <v>0</v>
      </c>
      <c r="P183">
        <f>(DR183 - IF(AU183&gt;1, L183*DL183*100.0/(AW183), 0))*(DY183+DZ183)/1000.0</f>
        <v>0</v>
      </c>
      <c r="Q183">
        <f>2.0/((1/S183-1/R183)+SIGN(S183)*SQRT((1/S183-1/R183)*(1/S183-1/R183) + 4*DM183/((DM183+1)*(DM183+1))*(2*1/S183*1/R183-1/R183*1/R183)))</f>
        <v>0</v>
      </c>
      <c r="R183">
        <f>IF(LEFT(DN183,1)&lt;&gt;"0",IF(LEFT(DN183,1)="1",3.0,DO183),$D$5+$E$5*(EF183*DY183/($K$5*1000))+$F$5*(EF183*DY183/($K$5*1000))*MAX(MIN(DL183,$J$5),$I$5)*MAX(MIN(DL183,$J$5),$I$5)+$G$5*MAX(MIN(DL183,$J$5),$I$5)*(EF183*DY183/($K$5*1000))+$H$5*(EF183*DY183/($K$5*1000))*(EF183*DY183/($K$5*1000)))</f>
        <v>0</v>
      </c>
      <c r="S183">
        <f>J183*(1000-(1000*0.61365*exp(17.502*W183/(240.97+W183))/(DY183+DZ183)+DT183)/2)/(1000*0.61365*exp(17.502*W183/(240.97+W183))/(DY183+DZ183)-DT183)</f>
        <v>0</v>
      </c>
      <c r="T183">
        <f>1/((DM183+1)/(Q183/1.6)+1/(R183/1.37)) + DM183/((DM183+1)/(Q183/1.6) + DM183/(R183/1.37))</f>
        <v>0</v>
      </c>
      <c r="U183">
        <f>(DH183*DK183)</f>
        <v>0</v>
      </c>
      <c r="V183">
        <f>(EA183+(U183+2*0.95*5.67E-8*(((EA183+$B$7)+273)^4-(EA183+273)^4)-44100*J183)/(1.84*29.3*R183+8*0.95*5.67E-8*(EA183+273)^3))</f>
        <v>0</v>
      </c>
      <c r="W183">
        <f>($C$7*EB183+$D$7*EC183+$E$7*V183)</f>
        <v>0</v>
      </c>
      <c r="X183">
        <f>0.61365*exp(17.502*W183/(240.97+W183))</f>
        <v>0</v>
      </c>
      <c r="Y183">
        <f>(Z183/AA183*100)</f>
        <v>0</v>
      </c>
      <c r="Z183">
        <f>DT183*(DY183+DZ183)/1000</f>
        <v>0</v>
      </c>
      <c r="AA183">
        <f>0.61365*exp(17.502*EA183/(240.97+EA183))</f>
        <v>0</v>
      </c>
      <c r="AB183">
        <f>(X183-DT183*(DY183+DZ183)/1000)</f>
        <v>0</v>
      </c>
      <c r="AC183">
        <f>(-J183*44100)</f>
        <v>0</v>
      </c>
      <c r="AD183">
        <f>2*29.3*R183*0.92*(EA183-W183)</f>
        <v>0</v>
      </c>
      <c r="AE183">
        <f>2*0.95*5.67E-8*(((EA183+$B$7)+273)^4-(W183+273)^4)</f>
        <v>0</v>
      </c>
      <c r="AF183">
        <f>U183+AE183+AC183+AD183</f>
        <v>0</v>
      </c>
      <c r="AG183">
        <f>DX183*AU183*(DS183-DR183*(1000-AU183*DU183)/(1000-AU183*DT183))/(100*DL183)</f>
        <v>0</v>
      </c>
      <c r="AH183">
        <f>1000*DX183*AU183*(DT183-DU183)/(100*DL183*(1000-AU183*DT183))</f>
        <v>0</v>
      </c>
      <c r="AI183">
        <f>(AJ183 - AK183 - DY183*1E3/(8.314*(EA183+273.15)) * AM183/DX183 * AL183) * DX183/(100*DL183) * (1000 - DU183)/1000</f>
        <v>0</v>
      </c>
      <c r="AJ183">
        <v>1182.539985705442</v>
      </c>
      <c r="AK183">
        <v>1138.633636363637</v>
      </c>
      <c r="AL183">
        <v>3.385848781332129</v>
      </c>
      <c r="AM183">
        <v>65.4967932541347</v>
      </c>
      <c r="AN183">
        <f>(AP183 - AO183 + DY183*1E3/(8.314*(EA183+273.15)) * AR183/DX183 * AQ183) * DX183/(100*DL183) * 1000/(1000 - AP183)</f>
        <v>0</v>
      </c>
      <c r="AO183">
        <v>20.07453963924917</v>
      </c>
      <c r="AP183">
        <v>22.60250848484847</v>
      </c>
      <c r="AQ183">
        <v>-0.000184542434024437</v>
      </c>
      <c r="AR183">
        <v>120.790661753282</v>
      </c>
      <c r="AS183">
        <v>4</v>
      </c>
      <c r="AT183">
        <v>1</v>
      </c>
      <c r="AU183">
        <f>IF(AS183*$H$13&gt;=AW183,1.0,(AW183/(AW183-AS183*$H$13)))</f>
        <v>0</v>
      </c>
      <c r="AV183">
        <f>(AU183-1)*100</f>
        <v>0</v>
      </c>
      <c r="AW183">
        <f>MAX(0,($B$13+$C$13*EF183)/(1+$D$13*EF183)*DY183/(EA183+273)*$E$13)</f>
        <v>0</v>
      </c>
      <c r="AX183" t="s">
        <v>437</v>
      </c>
      <c r="AY183" t="s">
        <v>437</v>
      </c>
      <c r="AZ183">
        <v>0</v>
      </c>
      <c r="BA183">
        <v>0</v>
      </c>
      <c r="BB183">
        <f>1-AZ183/BA183</f>
        <v>0</v>
      </c>
      <c r="BC183">
        <v>0</v>
      </c>
      <c r="BD183" t="s">
        <v>437</v>
      </c>
      <c r="BE183" t="s">
        <v>437</v>
      </c>
      <c r="BF183">
        <v>0</v>
      </c>
      <c r="BG183">
        <v>0</v>
      </c>
      <c r="BH183">
        <f>1-BF183/BG183</f>
        <v>0</v>
      </c>
      <c r="BI183">
        <v>0.5</v>
      </c>
      <c r="BJ183">
        <f>DI183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437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DH183">
        <f>$B$11*EG183+$C$11*EH183+$F$11*ES183*(1-EV183)</f>
        <v>0</v>
      </c>
      <c r="DI183">
        <f>DH183*DJ183</f>
        <v>0</v>
      </c>
      <c r="DJ183">
        <f>($B$11*$D$9+$C$11*$D$9+$F$11*((FF183+EX183)/MAX(FF183+EX183+FG183, 0.1)*$I$9+FG183/MAX(FF183+EX183+FG183, 0.1)*$J$9))/($B$11+$C$11+$F$11)</f>
        <v>0</v>
      </c>
      <c r="DK183">
        <f>($B$11*$K$9+$C$11*$K$9+$F$11*((FF183+EX183)/MAX(FF183+EX183+FG183, 0.1)*$P$9+FG183/MAX(FF183+EX183+FG183, 0.1)*$Q$9))/($B$11+$C$11+$F$11)</f>
        <v>0</v>
      </c>
      <c r="DL183">
        <v>4.38</v>
      </c>
      <c r="DM183">
        <v>0.5</v>
      </c>
      <c r="DN183" t="s">
        <v>438</v>
      </c>
      <c r="DO183">
        <v>2</v>
      </c>
      <c r="DP183" t="b">
        <v>1</v>
      </c>
      <c r="DQ183">
        <v>1759249889.1</v>
      </c>
      <c r="DR183">
        <v>1089.656296296296</v>
      </c>
      <c r="DS183">
        <v>1144.078518518518</v>
      </c>
      <c r="DT183">
        <v>22.61539259259259</v>
      </c>
      <c r="DU183">
        <v>20.05973333333333</v>
      </c>
      <c r="DV183">
        <v>1088.676296296296</v>
      </c>
      <c r="DW183">
        <v>22.40195925925926</v>
      </c>
      <c r="DX183">
        <v>500.0052592592593</v>
      </c>
      <c r="DY183">
        <v>90.91503333333334</v>
      </c>
      <c r="DZ183">
        <v>0.05140397407407408</v>
      </c>
      <c r="EA183">
        <v>29.44559259259259</v>
      </c>
      <c r="EB183">
        <v>30.08211851851852</v>
      </c>
      <c r="EC183">
        <v>999.9000000000001</v>
      </c>
      <c r="ED183">
        <v>0</v>
      </c>
      <c r="EE183">
        <v>0</v>
      </c>
      <c r="EF183">
        <v>10008.72296296296</v>
      </c>
      <c r="EG183">
        <v>0</v>
      </c>
      <c r="EH183">
        <v>11.6948</v>
      </c>
      <c r="EI183">
        <v>-54.42170740740741</v>
      </c>
      <c r="EJ183">
        <v>1114.871481481482</v>
      </c>
      <c r="EK183">
        <v>1167.49962962963</v>
      </c>
      <c r="EL183">
        <v>2.555657777777778</v>
      </c>
      <c r="EM183">
        <v>1144.078518518518</v>
      </c>
      <c r="EN183">
        <v>20.05973333333333</v>
      </c>
      <c r="EO183">
        <v>2.056078518518519</v>
      </c>
      <c r="EP183">
        <v>1.823731111111111</v>
      </c>
      <c r="EQ183">
        <v>17.88294074074074</v>
      </c>
      <c r="ER183">
        <v>15.99168148148148</v>
      </c>
      <c r="ES183">
        <v>2000.008888888889</v>
      </c>
      <c r="ET183">
        <v>0.9799944444444447</v>
      </c>
      <c r="EU183">
        <v>0.02000565555555556</v>
      </c>
      <c r="EV183">
        <v>0</v>
      </c>
      <c r="EW183">
        <v>966.8721481481481</v>
      </c>
      <c r="EX183">
        <v>5.000560000000001</v>
      </c>
      <c r="EY183">
        <v>19591.34074074074</v>
      </c>
      <c r="EZ183">
        <v>17294.92222222222</v>
      </c>
      <c r="FA183">
        <v>41.375</v>
      </c>
      <c r="FB183">
        <v>41.52755555555555</v>
      </c>
      <c r="FC183">
        <v>41.06199999999999</v>
      </c>
      <c r="FD183">
        <v>40.68699999999999</v>
      </c>
      <c r="FE183">
        <v>42.08766666666666</v>
      </c>
      <c r="FF183">
        <v>1955.098888888889</v>
      </c>
      <c r="FG183">
        <v>39.91</v>
      </c>
      <c r="FH183">
        <v>0</v>
      </c>
      <c r="FI183">
        <v>1759249910.8</v>
      </c>
      <c r="FJ183">
        <v>0</v>
      </c>
      <c r="FK183">
        <v>966.9098846153846</v>
      </c>
      <c r="FL183">
        <v>19.22888887473113</v>
      </c>
      <c r="FM183">
        <v>370.6358976400658</v>
      </c>
      <c r="FN183">
        <v>19592.71923076923</v>
      </c>
      <c r="FO183">
        <v>15</v>
      </c>
      <c r="FP183">
        <v>0</v>
      </c>
      <c r="FQ183" t="s">
        <v>439</v>
      </c>
      <c r="FR183">
        <v>1747148579.5</v>
      </c>
      <c r="FS183">
        <v>1747148584.5</v>
      </c>
      <c r="FT183">
        <v>0</v>
      </c>
      <c r="FU183">
        <v>0.162</v>
      </c>
      <c r="FV183">
        <v>-0.001</v>
      </c>
      <c r="FW183">
        <v>0.139</v>
      </c>
      <c r="FX183">
        <v>0.058</v>
      </c>
      <c r="FY183">
        <v>420</v>
      </c>
      <c r="FZ183">
        <v>16</v>
      </c>
      <c r="GA183">
        <v>0.19</v>
      </c>
      <c r="GB183">
        <v>0.02</v>
      </c>
      <c r="GC183">
        <v>-54.2822125</v>
      </c>
      <c r="GD183">
        <v>-2.028221763602208</v>
      </c>
      <c r="GE183">
        <v>0.2069135135600136</v>
      </c>
      <c r="GF183">
        <v>0</v>
      </c>
      <c r="GG183">
        <v>965.4897352941178</v>
      </c>
      <c r="GH183">
        <v>20.71356759073591</v>
      </c>
      <c r="GI183">
        <v>2.050097864361665</v>
      </c>
      <c r="GJ183">
        <v>0</v>
      </c>
      <c r="GK183">
        <v>2.5860715</v>
      </c>
      <c r="GL183">
        <v>-0.443171257035649</v>
      </c>
      <c r="GM183">
        <v>0.04488613163049363</v>
      </c>
      <c r="GN183">
        <v>0</v>
      </c>
      <c r="GO183">
        <v>0</v>
      </c>
      <c r="GP183">
        <v>3</v>
      </c>
      <c r="GQ183" t="s">
        <v>490</v>
      </c>
      <c r="GR183">
        <v>3.12798</v>
      </c>
      <c r="GS183">
        <v>2.7294</v>
      </c>
      <c r="GT183">
        <v>0.168247</v>
      </c>
      <c r="GU183">
        <v>0.174504</v>
      </c>
      <c r="GV183">
        <v>0.103153</v>
      </c>
      <c r="GW183">
        <v>0.0955295</v>
      </c>
      <c r="GX183">
        <v>24953.4</v>
      </c>
      <c r="GY183">
        <v>24032.4</v>
      </c>
      <c r="GZ183">
        <v>30542.2</v>
      </c>
      <c r="HA183">
        <v>29366.9</v>
      </c>
      <c r="HB183">
        <v>37803.2</v>
      </c>
      <c r="HC183">
        <v>34947.4</v>
      </c>
      <c r="HD183">
        <v>46717.3</v>
      </c>
      <c r="HE183">
        <v>43630</v>
      </c>
      <c r="HF183">
        <v>1.8268</v>
      </c>
      <c r="HG183">
        <v>1.84245</v>
      </c>
      <c r="HH183">
        <v>0.136785</v>
      </c>
      <c r="HI183">
        <v>0</v>
      </c>
      <c r="HJ183">
        <v>27.8505</v>
      </c>
      <c r="HK183">
        <v>999.9</v>
      </c>
      <c r="HL183">
        <v>49.7</v>
      </c>
      <c r="HM183">
        <v>31</v>
      </c>
      <c r="HN183">
        <v>24.6629</v>
      </c>
      <c r="HO183">
        <v>63.243</v>
      </c>
      <c r="HP183">
        <v>17.4439</v>
      </c>
      <c r="HQ183">
        <v>1</v>
      </c>
      <c r="HR183">
        <v>0.125455</v>
      </c>
      <c r="HS183">
        <v>0.610406</v>
      </c>
      <c r="HT183">
        <v>20.2001</v>
      </c>
      <c r="HU183">
        <v>5.22792</v>
      </c>
      <c r="HV183">
        <v>11.974</v>
      </c>
      <c r="HW183">
        <v>4.96975</v>
      </c>
      <c r="HX183">
        <v>3.28955</v>
      </c>
      <c r="HY183">
        <v>9999</v>
      </c>
      <c r="HZ183">
        <v>9999</v>
      </c>
      <c r="IA183">
        <v>9999</v>
      </c>
      <c r="IB183">
        <v>18.3</v>
      </c>
      <c r="IC183">
        <v>4.9729</v>
      </c>
      <c r="ID183">
        <v>1.87717</v>
      </c>
      <c r="IE183">
        <v>1.87531</v>
      </c>
      <c r="IF183">
        <v>1.87807</v>
      </c>
      <c r="IG183">
        <v>1.87484</v>
      </c>
      <c r="IH183">
        <v>1.87843</v>
      </c>
      <c r="II183">
        <v>1.87547</v>
      </c>
      <c r="IJ183">
        <v>1.87668</v>
      </c>
      <c r="IK183">
        <v>0</v>
      </c>
      <c r="IL183">
        <v>0</v>
      </c>
      <c r="IM183">
        <v>0</v>
      </c>
      <c r="IN183">
        <v>0</v>
      </c>
      <c r="IO183" t="s">
        <v>441</v>
      </c>
      <c r="IP183" t="s">
        <v>442</v>
      </c>
      <c r="IQ183" t="s">
        <v>443</v>
      </c>
      <c r="IR183" t="s">
        <v>443</v>
      </c>
      <c r="IS183" t="s">
        <v>443</v>
      </c>
      <c r="IT183" t="s">
        <v>443</v>
      </c>
      <c r="IU183">
        <v>0</v>
      </c>
      <c r="IV183">
        <v>100</v>
      </c>
      <c r="IW183">
        <v>100</v>
      </c>
      <c r="IX183">
        <v>1</v>
      </c>
      <c r="IY183">
        <v>0.2132</v>
      </c>
      <c r="IZ183">
        <v>-0.1222274518627452</v>
      </c>
      <c r="JA183">
        <v>0.001328938755811441</v>
      </c>
      <c r="JB183">
        <v>-5.633165956792918E-07</v>
      </c>
      <c r="JC183">
        <v>2.510553891376428E-10</v>
      </c>
      <c r="JD183">
        <v>-0.04678033270444259</v>
      </c>
      <c r="JE183">
        <v>-0.0009625096320519332</v>
      </c>
      <c r="JF183">
        <v>0.0006953178313022573</v>
      </c>
      <c r="JG183">
        <v>-5.973937232829655E-06</v>
      </c>
      <c r="JH183">
        <v>1</v>
      </c>
      <c r="JI183">
        <v>2112</v>
      </c>
      <c r="JJ183">
        <v>1</v>
      </c>
      <c r="JK183">
        <v>26</v>
      </c>
      <c r="JL183">
        <v>201688.6</v>
      </c>
      <c r="JM183">
        <v>201688.5</v>
      </c>
      <c r="JN183">
        <v>2.51831</v>
      </c>
      <c r="JO183">
        <v>2.53052</v>
      </c>
      <c r="JP183">
        <v>1.39893</v>
      </c>
      <c r="JQ183">
        <v>2.32422</v>
      </c>
      <c r="JR183">
        <v>1.44897</v>
      </c>
      <c r="JS183">
        <v>2.48169</v>
      </c>
      <c r="JT183">
        <v>36.4578</v>
      </c>
      <c r="JU183">
        <v>23.9912</v>
      </c>
      <c r="JV183">
        <v>18</v>
      </c>
      <c r="JW183">
        <v>477.828</v>
      </c>
      <c r="JX183">
        <v>457.189</v>
      </c>
      <c r="JY183">
        <v>27.198</v>
      </c>
      <c r="JZ183">
        <v>28.8013</v>
      </c>
      <c r="KA183">
        <v>30.0004</v>
      </c>
      <c r="KB183">
        <v>28.454</v>
      </c>
      <c r="KC183">
        <v>28.5148</v>
      </c>
      <c r="KD183">
        <v>50.4066</v>
      </c>
      <c r="KE183">
        <v>24.5085</v>
      </c>
      <c r="KF183">
        <v>20.1498</v>
      </c>
      <c r="KG183">
        <v>27.1639</v>
      </c>
      <c r="KH183">
        <v>1188.82</v>
      </c>
      <c r="KI183">
        <v>20.2122</v>
      </c>
      <c r="KJ183">
        <v>100.964</v>
      </c>
      <c r="KK183">
        <v>100.363</v>
      </c>
    </row>
    <row r="184" spans="1:297">
      <c r="A184">
        <v>168</v>
      </c>
      <c r="B184">
        <v>1759249901.6</v>
      </c>
      <c r="C184">
        <v>3086</v>
      </c>
      <c r="D184" t="s">
        <v>780</v>
      </c>
      <c r="E184" t="s">
        <v>781</v>
      </c>
      <c r="F184">
        <v>5</v>
      </c>
      <c r="G184" t="s">
        <v>639</v>
      </c>
      <c r="H184" t="s">
        <v>436</v>
      </c>
      <c r="I184">
        <v>1759249893.814285</v>
      </c>
      <c r="J184">
        <f>(K184)/1000</f>
        <v>0</v>
      </c>
      <c r="K184">
        <f>IF(DP184, AN184, AH184)</f>
        <v>0</v>
      </c>
      <c r="L184">
        <f>IF(DP184, AI184, AG184)</f>
        <v>0</v>
      </c>
      <c r="M184">
        <f>DR184 - IF(AU184&gt;1, L184*DL184*100.0/(AW184), 0)</f>
        <v>0</v>
      </c>
      <c r="N184">
        <f>((T184-J184/2)*M184-L184)/(T184+J184/2)</f>
        <v>0</v>
      </c>
      <c r="O184">
        <f>N184*(DY184+DZ184)/1000.0</f>
        <v>0</v>
      </c>
      <c r="P184">
        <f>(DR184 - IF(AU184&gt;1, L184*DL184*100.0/(AW184), 0))*(DY184+DZ184)/1000.0</f>
        <v>0</v>
      </c>
      <c r="Q184">
        <f>2.0/((1/S184-1/R184)+SIGN(S184)*SQRT((1/S184-1/R184)*(1/S184-1/R184) + 4*DM184/((DM184+1)*(DM184+1))*(2*1/S184*1/R184-1/R184*1/R184)))</f>
        <v>0</v>
      </c>
      <c r="R184">
        <f>IF(LEFT(DN184,1)&lt;&gt;"0",IF(LEFT(DN184,1)="1",3.0,DO184),$D$5+$E$5*(EF184*DY184/($K$5*1000))+$F$5*(EF184*DY184/($K$5*1000))*MAX(MIN(DL184,$J$5),$I$5)*MAX(MIN(DL184,$J$5),$I$5)+$G$5*MAX(MIN(DL184,$J$5),$I$5)*(EF184*DY184/($K$5*1000))+$H$5*(EF184*DY184/($K$5*1000))*(EF184*DY184/($K$5*1000)))</f>
        <v>0</v>
      </c>
      <c r="S184">
        <f>J184*(1000-(1000*0.61365*exp(17.502*W184/(240.97+W184))/(DY184+DZ184)+DT184)/2)/(1000*0.61365*exp(17.502*W184/(240.97+W184))/(DY184+DZ184)-DT184)</f>
        <v>0</v>
      </c>
      <c r="T184">
        <f>1/((DM184+1)/(Q184/1.6)+1/(R184/1.37)) + DM184/((DM184+1)/(Q184/1.6) + DM184/(R184/1.37))</f>
        <v>0</v>
      </c>
      <c r="U184">
        <f>(DH184*DK184)</f>
        <v>0</v>
      </c>
      <c r="V184">
        <f>(EA184+(U184+2*0.95*5.67E-8*(((EA184+$B$7)+273)^4-(EA184+273)^4)-44100*J184)/(1.84*29.3*R184+8*0.95*5.67E-8*(EA184+273)^3))</f>
        <v>0</v>
      </c>
      <c r="W184">
        <f>($C$7*EB184+$D$7*EC184+$E$7*V184)</f>
        <v>0</v>
      </c>
      <c r="X184">
        <f>0.61365*exp(17.502*W184/(240.97+W184))</f>
        <v>0</v>
      </c>
      <c r="Y184">
        <f>(Z184/AA184*100)</f>
        <v>0</v>
      </c>
      <c r="Z184">
        <f>DT184*(DY184+DZ184)/1000</f>
        <v>0</v>
      </c>
      <c r="AA184">
        <f>0.61365*exp(17.502*EA184/(240.97+EA184))</f>
        <v>0</v>
      </c>
      <c r="AB184">
        <f>(X184-DT184*(DY184+DZ184)/1000)</f>
        <v>0</v>
      </c>
      <c r="AC184">
        <f>(-J184*44100)</f>
        <v>0</v>
      </c>
      <c r="AD184">
        <f>2*29.3*R184*0.92*(EA184-W184)</f>
        <v>0</v>
      </c>
      <c r="AE184">
        <f>2*0.95*5.67E-8*(((EA184+$B$7)+273)^4-(W184+273)^4)</f>
        <v>0</v>
      </c>
      <c r="AF184">
        <f>U184+AE184+AC184+AD184</f>
        <v>0</v>
      </c>
      <c r="AG184">
        <f>DX184*AU184*(DS184-DR184*(1000-AU184*DU184)/(1000-AU184*DT184))/(100*DL184)</f>
        <v>0</v>
      </c>
      <c r="AH184">
        <f>1000*DX184*AU184*(DT184-DU184)/(100*DL184*(1000-AU184*DT184))</f>
        <v>0</v>
      </c>
      <c r="AI184">
        <f>(AJ184 - AK184 - DY184*1E3/(8.314*(EA184+273.15)) * AM184/DX184 * AL184) * DX184/(100*DL184) * (1000 - DU184)/1000</f>
        <v>0</v>
      </c>
      <c r="AJ184">
        <v>1199.772780448643</v>
      </c>
      <c r="AK184">
        <v>1155.613272727272</v>
      </c>
      <c r="AL184">
        <v>3.393356364324203</v>
      </c>
      <c r="AM184">
        <v>65.4967932541347</v>
      </c>
      <c r="AN184">
        <f>(AP184 - AO184 + DY184*1E3/(8.314*(EA184+273.15)) * AR184/DX184 * AQ184) * DX184/(100*DL184) * 1000/(1000 - AP184)</f>
        <v>0</v>
      </c>
      <c r="AO184">
        <v>20.11114528335363</v>
      </c>
      <c r="AP184">
        <v>22.59278060606061</v>
      </c>
      <c r="AQ184">
        <v>-0.0001003163211094531</v>
      </c>
      <c r="AR184">
        <v>120.790661753282</v>
      </c>
      <c r="AS184">
        <v>4</v>
      </c>
      <c r="AT184">
        <v>1</v>
      </c>
      <c r="AU184">
        <f>IF(AS184*$H$13&gt;=AW184,1.0,(AW184/(AW184-AS184*$H$13)))</f>
        <v>0</v>
      </c>
      <c r="AV184">
        <f>(AU184-1)*100</f>
        <v>0</v>
      </c>
      <c r="AW184">
        <f>MAX(0,($B$13+$C$13*EF184)/(1+$D$13*EF184)*DY184/(EA184+273)*$E$13)</f>
        <v>0</v>
      </c>
      <c r="AX184" t="s">
        <v>437</v>
      </c>
      <c r="AY184" t="s">
        <v>437</v>
      </c>
      <c r="AZ184">
        <v>0</v>
      </c>
      <c r="BA184">
        <v>0</v>
      </c>
      <c r="BB184">
        <f>1-AZ184/BA184</f>
        <v>0</v>
      </c>
      <c r="BC184">
        <v>0</v>
      </c>
      <c r="BD184" t="s">
        <v>437</v>
      </c>
      <c r="BE184" t="s">
        <v>437</v>
      </c>
      <c r="BF184">
        <v>0</v>
      </c>
      <c r="BG184">
        <v>0</v>
      </c>
      <c r="BH184">
        <f>1-BF184/BG184</f>
        <v>0</v>
      </c>
      <c r="BI184">
        <v>0.5</v>
      </c>
      <c r="BJ184">
        <f>DI184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437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DH184">
        <f>$B$11*EG184+$C$11*EH184+$F$11*ES184*(1-EV184)</f>
        <v>0</v>
      </c>
      <c r="DI184">
        <f>DH184*DJ184</f>
        <v>0</v>
      </c>
      <c r="DJ184">
        <f>($B$11*$D$9+$C$11*$D$9+$F$11*((FF184+EX184)/MAX(FF184+EX184+FG184, 0.1)*$I$9+FG184/MAX(FF184+EX184+FG184, 0.1)*$J$9))/($B$11+$C$11+$F$11)</f>
        <v>0</v>
      </c>
      <c r="DK184">
        <f>($B$11*$K$9+$C$11*$K$9+$F$11*((FF184+EX184)/MAX(FF184+EX184+FG184, 0.1)*$P$9+FG184/MAX(FF184+EX184+FG184, 0.1)*$Q$9))/($B$11+$C$11+$F$11)</f>
        <v>0</v>
      </c>
      <c r="DL184">
        <v>4.38</v>
      </c>
      <c r="DM184">
        <v>0.5</v>
      </c>
      <c r="DN184" t="s">
        <v>438</v>
      </c>
      <c r="DO184">
        <v>2</v>
      </c>
      <c r="DP184" t="b">
        <v>1</v>
      </c>
      <c r="DQ184">
        <v>1759249893.814285</v>
      </c>
      <c r="DR184">
        <v>1105.310714285714</v>
      </c>
      <c r="DS184">
        <v>1159.867857142857</v>
      </c>
      <c r="DT184">
        <v>22.60822857142857</v>
      </c>
      <c r="DU184">
        <v>20.08315714285714</v>
      </c>
      <c r="DV184">
        <v>1104.314642857143</v>
      </c>
      <c r="DW184">
        <v>22.39494642857143</v>
      </c>
      <c r="DX184">
        <v>500.0226071428571</v>
      </c>
      <c r="DY184">
        <v>90.91501785714286</v>
      </c>
      <c r="DZ184">
        <v>0.05146516785714286</v>
      </c>
      <c r="EA184">
        <v>29.44015357142857</v>
      </c>
      <c r="EB184">
        <v>30.07742500000001</v>
      </c>
      <c r="EC184">
        <v>999.9000000000002</v>
      </c>
      <c r="ED184">
        <v>0</v>
      </c>
      <c r="EE184">
        <v>0</v>
      </c>
      <c r="EF184">
        <v>10009.90785714286</v>
      </c>
      <c r="EG184">
        <v>0</v>
      </c>
      <c r="EH184">
        <v>11.6948</v>
      </c>
      <c r="EI184">
        <v>-54.55777142857142</v>
      </c>
      <c r="EJ184">
        <v>1130.877857142857</v>
      </c>
      <c r="EK184">
        <v>1183.640357142857</v>
      </c>
      <c r="EL184">
        <v>2.52507</v>
      </c>
      <c r="EM184">
        <v>1159.867857142857</v>
      </c>
      <c r="EN184">
        <v>20.08315714285714</v>
      </c>
      <c r="EO184">
        <v>2.0554275</v>
      </c>
      <c r="EP184">
        <v>1.825860357142857</v>
      </c>
      <c r="EQ184">
        <v>17.87790357142857</v>
      </c>
      <c r="ER184">
        <v>16.00995</v>
      </c>
      <c r="ES184">
        <v>1999.999642857143</v>
      </c>
      <c r="ET184">
        <v>0.9799943214285717</v>
      </c>
      <c r="EU184">
        <v>0.02000577857142857</v>
      </c>
      <c r="EV184">
        <v>0</v>
      </c>
      <c r="EW184">
        <v>968.3153214285715</v>
      </c>
      <c r="EX184">
        <v>5.000560000000001</v>
      </c>
      <c r="EY184">
        <v>19619.10357142858</v>
      </c>
      <c r="EZ184">
        <v>17294.83928571429</v>
      </c>
      <c r="FA184">
        <v>41.375</v>
      </c>
      <c r="FB184">
        <v>41.53099999999999</v>
      </c>
      <c r="FC184">
        <v>41.06199999999999</v>
      </c>
      <c r="FD184">
        <v>40.68699999999999</v>
      </c>
      <c r="FE184">
        <v>42.09125</v>
      </c>
      <c r="FF184">
        <v>1955.089642857143</v>
      </c>
      <c r="FG184">
        <v>39.91</v>
      </c>
      <c r="FH184">
        <v>0</v>
      </c>
      <c r="FI184">
        <v>1759249915.6</v>
      </c>
      <c r="FJ184">
        <v>0</v>
      </c>
      <c r="FK184">
        <v>968.3434230769233</v>
      </c>
      <c r="FL184">
        <v>16.98191450792059</v>
      </c>
      <c r="FM184">
        <v>339.3880341741004</v>
      </c>
      <c r="FN184">
        <v>19620.81923076923</v>
      </c>
      <c r="FO184">
        <v>15</v>
      </c>
      <c r="FP184">
        <v>0</v>
      </c>
      <c r="FQ184" t="s">
        <v>439</v>
      </c>
      <c r="FR184">
        <v>1747148579.5</v>
      </c>
      <c r="FS184">
        <v>1747148584.5</v>
      </c>
      <c r="FT184">
        <v>0</v>
      </c>
      <c r="FU184">
        <v>0.162</v>
      </c>
      <c r="FV184">
        <v>-0.001</v>
      </c>
      <c r="FW184">
        <v>0.139</v>
      </c>
      <c r="FX184">
        <v>0.058</v>
      </c>
      <c r="FY184">
        <v>420</v>
      </c>
      <c r="FZ184">
        <v>16</v>
      </c>
      <c r="GA184">
        <v>0.19</v>
      </c>
      <c r="GB184">
        <v>0.02</v>
      </c>
      <c r="GC184">
        <v>-54.45984146341464</v>
      </c>
      <c r="GD184">
        <v>-1.737585365853634</v>
      </c>
      <c r="GE184">
        <v>0.1829066494885483</v>
      </c>
      <c r="GF184">
        <v>0</v>
      </c>
      <c r="GG184">
        <v>967.2365882352942</v>
      </c>
      <c r="GH184">
        <v>18.52727269536717</v>
      </c>
      <c r="GI184">
        <v>1.839903084366564</v>
      </c>
      <c r="GJ184">
        <v>0</v>
      </c>
      <c r="GK184">
        <v>2.54721</v>
      </c>
      <c r="GL184">
        <v>-0.3972004181184566</v>
      </c>
      <c r="GM184">
        <v>0.04116256462891094</v>
      </c>
      <c r="GN184">
        <v>0</v>
      </c>
      <c r="GO184">
        <v>0</v>
      </c>
      <c r="GP184">
        <v>3</v>
      </c>
      <c r="GQ184" t="s">
        <v>490</v>
      </c>
      <c r="GR184">
        <v>3.1279</v>
      </c>
      <c r="GS184">
        <v>2.72913</v>
      </c>
      <c r="GT184">
        <v>0.169808</v>
      </c>
      <c r="GU184">
        <v>0.176037</v>
      </c>
      <c r="GV184">
        <v>0.103123</v>
      </c>
      <c r="GW184">
        <v>0.0956505</v>
      </c>
      <c r="GX184">
        <v>24906.3</v>
      </c>
      <c r="GY184">
        <v>23987.3</v>
      </c>
      <c r="GZ184">
        <v>30542</v>
      </c>
      <c r="HA184">
        <v>29366.4</v>
      </c>
      <c r="HB184">
        <v>37804.4</v>
      </c>
      <c r="HC184">
        <v>34942.2</v>
      </c>
      <c r="HD184">
        <v>46717.1</v>
      </c>
      <c r="HE184">
        <v>43629.3</v>
      </c>
      <c r="HF184">
        <v>1.82693</v>
      </c>
      <c r="HG184">
        <v>1.84255</v>
      </c>
      <c r="HH184">
        <v>0.135712</v>
      </c>
      <c r="HI184">
        <v>0</v>
      </c>
      <c r="HJ184">
        <v>27.847</v>
      </c>
      <c r="HK184">
        <v>999.9</v>
      </c>
      <c r="HL184">
        <v>49.7</v>
      </c>
      <c r="HM184">
        <v>30.9</v>
      </c>
      <c r="HN184">
        <v>24.521</v>
      </c>
      <c r="HO184">
        <v>63.343</v>
      </c>
      <c r="HP184">
        <v>17.5561</v>
      </c>
      <c r="HQ184">
        <v>1</v>
      </c>
      <c r="HR184">
        <v>0.125541</v>
      </c>
      <c r="HS184">
        <v>0.628551</v>
      </c>
      <c r="HT184">
        <v>20.2</v>
      </c>
      <c r="HU184">
        <v>5.22822</v>
      </c>
      <c r="HV184">
        <v>11.974</v>
      </c>
      <c r="HW184">
        <v>4.96975</v>
      </c>
      <c r="HX184">
        <v>3.2895</v>
      </c>
      <c r="HY184">
        <v>9999</v>
      </c>
      <c r="HZ184">
        <v>9999</v>
      </c>
      <c r="IA184">
        <v>9999</v>
      </c>
      <c r="IB184">
        <v>18.3</v>
      </c>
      <c r="IC184">
        <v>4.97288</v>
      </c>
      <c r="ID184">
        <v>1.87722</v>
      </c>
      <c r="IE184">
        <v>1.87531</v>
      </c>
      <c r="IF184">
        <v>1.87809</v>
      </c>
      <c r="IG184">
        <v>1.87485</v>
      </c>
      <c r="IH184">
        <v>1.87842</v>
      </c>
      <c r="II184">
        <v>1.87549</v>
      </c>
      <c r="IJ184">
        <v>1.87668</v>
      </c>
      <c r="IK184">
        <v>0</v>
      </c>
      <c r="IL184">
        <v>0</v>
      </c>
      <c r="IM184">
        <v>0</v>
      </c>
      <c r="IN184">
        <v>0</v>
      </c>
      <c r="IO184" t="s">
        <v>441</v>
      </c>
      <c r="IP184" t="s">
        <v>442</v>
      </c>
      <c r="IQ184" t="s">
        <v>443</v>
      </c>
      <c r="IR184" t="s">
        <v>443</v>
      </c>
      <c r="IS184" t="s">
        <v>443</v>
      </c>
      <c r="IT184" t="s">
        <v>443</v>
      </c>
      <c r="IU184">
        <v>0</v>
      </c>
      <c r="IV184">
        <v>100</v>
      </c>
      <c r="IW184">
        <v>100</v>
      </c>
      <c r="IX184">
        <v>1.02</v>
      </c>
      <c r="IY184">
        <v>0.2129</v>
      </c>
      <c r="IZ184">
        <v>-0.1222274518627452</v>
      </c>
      <c r="JA184">
        <v>0.001328938755811441</v>
      </c>
      <c r="JB184">
        <v>-5.633165956792918E-07</v>
      </c>
      <c r="JC184">
        <v>2.510553891376428E-10</v>
      </c>
      <c r="JD184">
        <v>-0.04678033270444259</v>
      </c>
      <c r="JE184">
        <v>-0.0009625096320519332</v>
      </c>
      <c r="JF184">
        <v>0.0006953178313022573</v>
      </c>
      <c r="JG184">
        <v>-5.973937232829655E-06</v>
      </c>
      <c r="JH184">
        <v>1</v>
      </c>
      <c r="JI184">
        <v>2112</v>
      </c>
      <c r="JJ184">
        <v>1</v>
      </c>
      <c r="JK184">
        <v>26</v>
      </c>
      <c r="JL184">
        <v>201688.7</v>
      </c>
      <c r="JM184">
        <v>201688.6</v>
      </c>
      <c r="JN184">
        <v>2.54517</v>
      </c>
      <c r="JO184">
        <v>2.52075</v>
      </c>
      <c r="JP184">
        <v>1.39893</v>
      </c>
      <c r="JQ184">
        <v>2.32422</v>
      </c>
      <c r="JR184">
        <v>1.44897</v>
      </c>
      <c r="JS184">
        <v>2.5769</v>
      </c>
      <c r="JT184">
        <v>36.4578</v>
      </c>
      <c r="JU184">
        <v>23.9999</v>
      </c>
      <c r="JV184">
        <v>18</v>
      </c>
      <c r="JW184">
        <v>477.908</v>
      </c>
      <c r="JX184">
        <v>457.267</v>
      </c>
      <c r="JY184">
        <v>27.1143</v>
      </c>
      <c r="JZ184">
        <v>28.8037</v>
      </c>
      <c r="KA184">
        <v>30.0003</v>
      </c>
      <c r="KB184">
        <v>28.4558</v>
      </c>
      <c r="KC184">
        <v>28.5166</v>
      </c>
      <c r="KD184">
        <v>50.9458</v>
      </c>
      <c r="KE184">
        <v>24.2121</v>
      </c>
      <c r="KF184">
        <v>20.1498</v>
      </c>
      <c r="KG184">
        <v>27.0866</v>
      </c>
      <c r="KH184">
        <v>1208.86</v>
      </c>
      <c r="KI184">
        <v>20.254</v>
      </c>
      <c r="KJ184">
        <v>100.963</v>
      </c>
      <c r="KK184">
        <v>100.362</v>
      </c>
    </row>
    <row r="185" spans="1:297">
      <c r="A185">
        <v>169</v>
      </c>
      <c r="B185">
        <v>1759249906.6</v>
      </c>
      <c r="C185">
        <v>3091</v>
      </c>
      <c r="D185" t="s">
        <v>782</v>
      </c>
      <c r="E185" t="s">
        <v>783</v>
      </c>
      <c r="F185">
        <v>5</v>
      </c>
      <c r="G185" t="s">
        <v>639</v>
      </c>
      <c r="H185" t="s">
        <v>436</v>
      </c>
      <c r="I185">
        <v>1759249899.1</v>
      </c>
      <c r="J185">
        <f>(K185)/1000</f>
        <v>0</v>
      </c>
      <c r="K185">
        <f>IF(DP185, AN185, AH185)</f>
        <v>0</v>
      </c>
      <c r="L185">
        <f>IF(DP185, AI185, AG185)</f>
        <v>0</v>
      </c>
      <c r="M185">
        <f>DR185 - IF(AU185&gt;1, L185*DL185*100.0/(AW185), 0)</f>
        <v>0</v>
      </c>
      <c r="N185">
        <f>((T185-J185/2)*M185-L185)/(T185+J185/2)</f>
        <v>0</v>
      </c>
      <c r="O185">
        <f>N185*(DY185+DZ185)/1000.0</f>
        <v>0</v>
      </c>
      <c r="P185">
        <f>(DR185 - IF(AU185&gt;1, L185*DL185*100.0/(AW185), 0))*(DY185+DZ185)/1000.0</f>
        <v>0</v>
      </c>
      <c r="Q185">
        <f>2.0/((1/S185-1/R185)+SIGN(S185)*SQRT((1/S185-1/R185)*(1/S185-1/R185) + 4*DM185/((DM185+1)*(DM185+1))*(2*1/S185*1/R185-1/R185*1/R185)))</f>
        <v>0</v>
      </c>
      <c r="R185">
        <f>IF(LEFT(DN185,1)&lt;&gt;"0",IF(LEFT(DN185,1)="1",3.0,DO185),$D$5+$E$5*(EF185*DY185/($K$5*1000))+$F$5*(EF185*DY185/($K$5*1000))*MAX(MIN(DL185,$J$5),$I$5)*MAX(MIN(DL185,$J$5),$I$5)+$G$5*MAX(MIN(DL185,$J$5),$I$5)*(EF185*DY185/($K$5*1000))+$H$5*(EF185*DY185/($K$5*1000))*(EF185*DY185/($K$5*1000)))</f>
        <v>0</v>
      </c>
      <c r="S185">
        <f>J185*(1000-(1000*0.61365*exp(17.502*W185/(240.97+W185))/(DY185+DZ185)+DT185)/2)/(1000*0.61365*exp(17.502*W185/(240.97+W185))/(DY185+DZ185)-DT185)</f>
        <v>0</v>
      </c>
      <c r="T185">
        <f>1/((DM185+1)/(Q185/1.6)+1/(R185/1.37)) + DM185/((DM185+1)/(Q185/1.6) + DM185/(R185/1.37))</f>
        <v>0</v>
      </c>
      <c r="U185">
        <f>(DH185*DK185)</f>
        <v>0</v>
      </c>
      <c r="V185">
        <f>(EA185+(U185+2*0.95*5.67E-8*(((EA185+$B$7)+273)^4-(EA185+273)^4)-44100*J185)/(1.84*29.3*R185+8*0.95*5.67E-8*(EA185+273)^3))</f>
        <v>0</v>
      </c>
      <c r="W185">
        <f>($C$7*EB185+$D$7*EC185+$E$7*V185)</f>
        <v>0</v>
      </c>
      <c r="X185">
        <f>0.61365*exp(17.502*W185/(240.97+W185))</f>
        <v>0</v>
      </c>
      <c r="Y185">
        <f>(Z185/AA185*100)</f>
        <v>0</v>
      </c>
      <c r="Z185">
        <f>DT185*(DY185+DZ185)/1000</f>
        <v>0</v>
      </c>
      <c r="AA185">
        <f>0.61365*exp(17.502*EA185/(240.97+EA185))</f>
        <v>0</v>
      </c>
      <c r="AB185">
        <f>(X185-DT185*(DY185+DZ185)/1000)</f>
        <v>0</v>
      </c>
      <c r="AC185">
        <f>(-J185*44100)</f>
        <v>0</v>
      </c>
      <c r="AD185">
        <f>2*29.3*R185*0.92*(EA185-W185)</f>
        <v>0</v>
      </c>
      <c r="AE185">
        <f>2*0.95*5.67E-8*(((EA185+$B$7)+273)^4-(W185+273)^4)</f>
        <v>0</v>
      </c>
      <c r="AF185">
        <f>U185+AE185+AC185+AD185</f>
        <v>0</v>
      </c>
      <c r="AG185">
        <f>DX185*AU185*(DS185-DR185*(1000-AU185*DU185)/(1000-AU185*DT185))/(100*DL185)</f>
        <v>0</v>
      </c>
      <c r="AH185">
        <f>1000*DX185*AU185*(DT185-DU185)/(100*DL185*(1000-AU185*DT185))</f>
        <v>0</v>
      </c>
      <c r="AI185">
        <f>(AJ185 - AK185 - DY185*1E3/(8.314*(EA185+273.15)) * AM185/DX185 * AL185) * DX185/(100*DL185) * (1000 - DU185)/1000</f>
        <v>0</v>
      </c>
      <c r="AJ185">
        <v>1216.776047324613</v>
      </c>
      <c r="AK185">
        <v>1172.576606060607</v>
      </c>
      <c r="AL185">
        <v>3.396818222495916</v>
      </c>
      <c r="AM185">
        <v>65.4967932541347</v>
      </c>
      <c r="AN185">
        <f>(AP185 - AO185 + DY185*1E3/(8.314*(EA185+273.15)) * AR185/DX185 * AQ185) * DX185/(100*DL185) * 1000/(1000 - AP185)</f>
        <v>0</v>
      </c>
      <c r="AO185">
        <v>20.16849461288538</v>
      </c>
      <c r="AP185">
        <v>22.59069999999999</v>
      </c>
      <c r="AQ185">
        <v>-1.392762186172164E-05</v>
      </c>
      <c r="AR185">
        <v>120.790661753282</v>
      </c>
      <c r="AS185">
        <v>4</v>
      </c>
      <c r="AT185">
        <v>1</v>
      </c>
      <c r="AU185">
        <f>IF(AS185*$H$13&gt;=AW185,1.0,(AW185/(AW185-AS185*$H$13)))</f>
        <v>0</v>
      </c>
      <c r="AV185">
        <f>(AU185-1)*100</f>
        <v>0</v>
      </c>
      <c r="AW185">
        <f>MAX(0,($B$13+$C$13*EF185)/(1+$D$13*EF185)*DY185/(EA185+273)*$E$13)</f>
        <v>0</v>
      </c>
      <c r="AX185" t="s">
        <v>437</v>
      </c>
      <c r="AY185" t="s">
        <v>437</v>
      </c>
      <c r="AZ185">
        <v>0</v>
      </c>
      <c r="BA185">
        <v>0</v>
      </c>
      <c r="BB185">
        <f>1-AZ185/BA185</f>
        <v>0</v>
      </c>
      <c r="BC185">
        <v>0</v>
      </c>
      <c r="BD185" t="s">
        <v>437</v>
      </c>
      <c r="BE185" t="s">
        <v>437</v>
      </c>
      <c r="BF185">
        <v>0</v>
      </c>
      <c r="BG185">
        <v>0</v>
      </c>
      <c r="BH185">
        <f>1-BF185/BG185</f>
        <v>0</v>
      </c>
      <c r="BI185">
        <v>0.5</v>
      </c>
      <c r="BJ185">
        <f>DI185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437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DH185">
        <f>$B$11*EG185+$C$11*EH185+$F$11*ES185*(1-EV185)</f>
        <v>0</v>
      </c>
      <c r="DI185">
        <f>DH185*DJ185</f>
        <v>0</v>
      </c>
      <c r="DJ185">
        <f>($B$11*$D$9+$C$11*$D$9+$F$11*((FF185+EX185)/MAX(FF185+EX185+FG185, 0.1)*$I$9+FG185/MAX(FF185+EX185+FG185, 0.1)*$J$9))/($B$11+$C$11+$F$11)</f>
        <v>0</v>
      </c>
      <c r="DK185">
        <f>($B$11*$K$9+$C$11*$K$9+$F$11*((FF185+EX185)/MAX(FF185+EX185+FG185, 0.1)*$P$9+FG185/MAX(FF185+EX185+FG185, 0.1)*$Q$9))/($B$11+$C$11+$F$11)</f>
        <v>0</v>
      </c>
      <c r="DL185">
        <v>4.38</v>
      </c>
      <c r="DM185">
        <v>0.5</v>
      </c>
      <c r="DN185" t="s">
        <v>438</v>
      </c>
      <c r="DO185">
        <v>2</v>
      </c>
      <c r="DP185" t="b">
        <v>1</v>
      </c>
      <c r="DQ185">
        <v>1759249899.1</v>
      </c>
      <c r="DR185">
        <v>1122.862592592593</v>
      </c>
      <c r="DS185">
        <v>1177.531111111111</v>
      </c>
      <c r="DT185">
        <v>22.59854074074075</v>
      </c>
      <c r="DU185">
        <v>20.11446666666667</v>
      </c>
      <c r="DV185">
        <v>1121.849259259259</v>
      </c>
      <c r="DW185">
        <v>22.38546296296296</v>
      </c>
      <c r="DX185">
        <v>500.0064444444444</v>
      </c>
      <c r="DY185">
        <v>90.91454074074073</v>
      </c>
      <c r="DZ185">
        <v>0.05154503703703704</v>
      </c>
      <c r="EA185">
        <v>29.43032592592592</v>
      </c>
      <c r="EB185">
        <v>30.06647777777778</v>
      </c>
      <c r="EC185">
        <v>999.9000000000001</v>
      </c>
      <c r="ED185">
        <v>0</v>
      </c>
      <c r="EE185">
        <v>0</v>
      </c>
      <c r="EF185">
        <v>10004.76925925926</v>
      </c>
      <c r="EG185">
        <v>0</v>
      </c>
      <c r="EH185">
        <v>11.69852962962963</v>
      </c>
      <c r="EI185">
        <v>-54.67003333333334</v>
      </c>
      <c r="EJ185">
        <v>1148.823703703704</v>
      </c>
      <c r="EK185">
        <v>1201.704074074074</v>
      </c>
      <c r="EL185">
        <v>2.484076296296296</v>
      </c>
      <c r="EM185">
        <v>1177.531111111111</v>
      </c>
      <c r="EN185">
        <v>20.11446666666667</v>
      </c>
      <c r="EO185">
        <v>2.054536296296297</v>
      </c>
      <c r="EP185">
        <v>1.828698148148148</v>
      </c>
      <c r="EQ185">
        <v>17.87101111111111</v>
      </c>
      <c r="ER185">
        <v>16.03424444444445</v>
      </c>
      <c r="ES185">
        <v>2000.000740740741</v>
      </c>
      <c r="ET185">
        <v>0.9799943333333336</v>
      </c>
      <c r="EU185">
        <v>0.02000576666666667</v>
      </c>
      <c r="EV185">
        <v>0</v>
      </c>
      <c r="EW185">
        <v>969.7172592592593</v>
      </c>
      <c r="EX185">
        <v>5.000560000000001</v>
      </c>
      <c r="EY185">
        <v>19647.92962962963</v>
      </c>
      <c r="EZ185">
        <v>17294.84814814815</v>
      </c>
      <c r="FA185">
        <v>41.375</v>
      </c>
      <c r="FB185">
        <v>41.53214814814815</v>
      </c>
      <c r="FC185">
        <v>41.06199999999999</v>
      </c>
      <c r="FD185">
        <v>40.68699999999999</v>
      </c>
      <c r="FE185">
        <v>42.09</v>
      </c>
      <c r="FF185">
        <v>1955.090740740741</v>
      </c>
      <c r="FG185">
        <v>39.91</v>
      </c>
      <c r="FH185">
        <v>0</v>
      </c>
      <c r="FI185">
        <v>1759249920.4</v>
      </c>
      <c r="FJ185">
        <v>0</v>
      </c>
      <c r="FK185">
        <v>969.6119230769232</v>
      </c>
      <c r="FL185">
        <v>14.98646151730837</v>
      </c>
      <c r="FM185">
        <v>314.6564101702534</v>
      </c>
      <c r="FN185">
        <v>19646.92692307692</v>
      </c>
      <c r="FO185">
        <v>15</v>
      </c>
      <c r="FP185">
        <v>0</v>
      </c>
      <c r="FQ185" t="s">
        <v>439</v>
      </c>
      <c r="FR185">
        <v>1747148579.5</v>
      </c>
      <c r="FS185">
        <v>1747148584.5</v>
      </c>
      <c r="FT185">
        <v>0</v>
      </c>
      <c r="FU185">
        <v>0.162</v>
      </c>
      <c r="FV185">
        <v>-0.001</v>
      </c>
      <c r="FW185">
        <v>0.139</v>
      </c>
      <c r="FX185">
        <v>0.058</v>
      </c>
      <c r="FY185">
        <v>420</v>
      </c>
      <c r="FZ185">
        <v>16</v>
      </c>
      <c r="GA185">
        <v>0.19</v>
      </c>
      <c r="GB185">
        <v>0.02</v>
      </c>
      <c r="GC185">
        <v>-54.59390487804878</v>
      </c>
      <c r="GD185">
        <v>-1.408609756097543</v>
      </c>
      <c r="GE185">
        <v>0.1540757953343478</v>
      </c>
      <c r="GF185">
        <v>0</v>
      </c>
      <c r="GG185">
        <v>968.8040000000001</v>
      </c>
      <c r="GH185">
        <v>16.10832695555366</v>
      </c>
      <c r="GI185">
        <v>1.603990538332069</v>
      </c>
      <c r="GJ185">
        <v>0</v>
      </c>
      <c r="GK185">
        <v>2.507183170731707</v>
      </c>
      <c r="GL185">
        <v>-0.441897073170729</v>
      </c>
      <c r="GM185">
        <v>0.04559905724523018</v>
      </c>
      <c r="GN185">
        <v>0</v>
      </c>
      <c r="GO185">
        <v>0</v>
      </c>
      <c r="GP185">
        <v>3</v>
      </c>
      <c r="GQ185" t="s">
        <v>490</v>
      </c>
      <c r="GR185">
        <v>3.12793</v>
      </c>
      <c r="GS185">
        <v>2.72946</v>
      </c>
      <c r="GT185">
        <v>0.171357</v>
      </c>
      <c r="GU185">
        <v>0.177589</v>
      </c>
      <c r="GV185">
        <v>0.103122</v>
      </c>
      <c r="GW185">
        <v>0.0958378</v>
      </c>
      <c r="GX185">
        <v>24859.6</v>
      </c>
      <c r="GY185">
        <v>23941.7</v>
      </c>
      <c r="GZ185">
        <v>30541.8</v>
      </c>
      <c r="HA185">
        <v>29366</v>
      </c>
      <c r="HB185">
        <v>37804.4</v>
      </c>
      <c r="HC185">
        <v>34934.4</v>
      </c>
      <c r="HD185">
        <v>46716.8</v>
      </c>
      <c r="HE185">
        <v>43628.6</v>
      </c>
      <c r="HF185">
        <v>1.82685</v>
      </c>
      <c r="HG185">
        <v>1.84255</v>
      </c>
      <c r="HH185">
        <v>0.133999</v>
      </c>
      <c r="HI185">
        <v>0</v>
      </c>
      <c r="HJ185">
        <v>27.844</v>
      </c>
      <c r="HK185">
        <v>999.9</v>
      </c>
      <c r="HL185">
        <v>49.6</v>
      </c>
      <c r="HM185">
        <v>30.9</v>
      </c>
      <c r="HN185">
        <v>24.4724</v>
      </c>
      <c r="HO185">
        <v>63.083</v>
      </c>
      <c r="HP185">
        <v>17.4519</v>
      </c>
      <c r="HQ185">
        <v>1</v>
      </c>
      <c r="HR185">
        <v>0.125798</v>
      </c>
      <c r="HS185">
        <v>0.615193</v>
      </c>
      <c r="HT185">
        <v>20.2003</v>
      </c>
      <c r="HU185">
        <v>5.22792</v>
      </c>
      <c r="HV185">
        <v>11.974</v>
      </c>
      <c r="HW185">
        <v>4.96975</v>
      </c>
      <c r="HX185">
        <v>3.28955</v>
      </c>
      <c r="HY185">
        <v>9999</v>
      </c>
      <c r="HZ185">
        <v>9999</v>
      </c>
      <c r="IA185">
        <v>9999</v>
      </c>
      <c r="IB185">
        <v>18.3</v>
      </c>
      <c r="IC185">
        <v>4.97291</v>
      </c>
      <c r="ID185">
        <v>1.87721</v>
      </c>
      <c r="IE185">
        <v>1.87531</v>
      </c>
      <c r="IF185">
        <v>1.87807</v>
      </c>
      <c r="IG185">
        <v>1.87485</v>
      </c>
      <c r="IH185">
        <v>1.8784</v>
      </c>
      <c r="II185">
        <v>1.87549</v>
      </c>
      <c r="IJ185">
        <v>1.87668</v>
      </c>
      <c r="IK185">
        <v>0</v>
      </c>
      <c r="IL185">
        <v>0</v>
      </c>
      <c r="IM185">
        <v>0</v>
      </c>
      <c r="IN185">
        <v>0</v>
      </c>
      <c r="IO185" t="s">
        <v>441</v>
      </c>
      <c r="IP185" t="s">
        <v>442</v>
      </c>
      <c r="IQ185" t="s">
        <v>443</v>
      </c>
      <c r="IR185" t="s">
        <v>443</v>
      </c>
      <c r="IS185" t="s">
        <v>443</v>
      </c>
      <c r="IT185" t="s">
        <v>443</v>
      </c>
      <c r="IU185">
        <v>0</v>
      </c>
      <c r="IV185">
        <v>100</v>
      </c>
      <c r="IW185">
        <v>100</v>
      </c>
      <c r="IX185">
        <v>1.04</v>
      </c>
      <c r="IY185">
        <v>0.2129</v>
      </c>
      <c r="IZ185">
        <v>-0.1222274518627452</v>
      </c>
      <c r="JA185">
        <v>0.001328938755811441</v>
      </c>
      <c r="JB185">
        <v>-5.633165956792918E-07</v>
      </c>
      <c r="JC185">
        <v>2.510553891376428E-10</v>
      </c>
      <c r="JD185">
        <v>-0.04678033270444259</v>
      </c>
      <c r="JE185">
        <v>-0.0009625096320519332</v>
      </c>
      <c r="JF185">
        <v>0.0006953178313022573</v>
      </c>
      <c r="JG185">
        <v>-5.973937232829655E-06</v>
      </c>
      <c r="JH185">
        <v>1</v>
      </c>
      <c r="JI185">
        <v>2112</v>
      </c>
      <c r="JJ185">
        <v>1</v>
      </c>
      <c r="JK185">
        <v>26</v>
      </c>
      <c r="JL185">
        <v>201688.8</v>
      </c>
      <c r="JM185">
        <v>201688.7</v>
      </c>
      <c r="JN185">
        <v>2.57446</v>
      </c>
      <c r="JO185">
        <v>2.53052</v>
      </c>
      <c r="JP185">
        <v>1.39893</v>
      </c>
      <c r="JQ185">
        <v>2.32422</v>
      </c>
      <c r="JR185">
        <v>1.44897</v>
      </c>
      <c r="JS185">
        <v>2.59644</v>
      </c>
      <c r="JT185">
        <v>36.4343</v>
      </c>
      <c r="JU185">
        <v>23.9999</v>
      </c>
      <c r="JV185">
        <v>18</v>
      </c>
      <c r="JW185">
        <v>477.879</v>
      </c>
      <c r="JX185">
        <v>457.281</v>
      </c>
      <c r="JY185">
        <v>27.0383</v>
      </c>
      <c r="JZ185">
        <v>28.8063</v>
      </c>
      <c r="KA185">
        <v>30.0004</v>
      </c>
      <c r="KB185">
        <v>28.4576</v>
      </c>
      <c r="KC185">
        <v>28.5185</v>
      </c>
      <c r="KD185">
        <v>51.549</v>
      </c>
      <c r="KE185">
        <v>23.9363</v>
      </c>
      <c r="KF185">
        <v>20.1498</v>
      </c>
      <c r="KG185">
        <v>27.0223</v>
      </c>
      <c r="KH185">
        <v>1222.24</v>
      </c>
      <c r="KI185">
        <v>20.2892</v>
      </c>
      <c r="KJ185">
        <v>100.963</v>
      </c>
      <c r="KK185">
        <v>100.36</v>
      </c>
    </row>
    <row r="186" spans="1:297">
      <c r="A186">
        <v>170</v>
      </c>
      <c r="B186">
        <v>1759249911.6</v>
      </c>
      <c r="C186">
        <v>3096</v>
      </c>
      <c r="D186" t="s">
        <v>784</v>
      </c>
      <c r="E186" t="s">
        <v>785</v>
      </c>
      <c r="F186">
        <v>5</v>
      </c>
      <c r="G186" t="s">
        <v>639</v>
      </c>
      <c r="H186" t="s">
        <v>436</v>
      </c>
      <c r="I186">
        <v>1759249903.814285</v>
      </c>
      <c r="J186">
        <f>(K186)/1000</f>
        <v>0</v>
      </c>
      <c r="K186">
        <f>IF(DP186, AN186, AH186)</f>
        <v>0</v>
      </c>
      <c r="L186">
        <f>IF(DP186, AI186, AG186)</f>
        <v>0</v>
      </c>
      <c r="M186">
        <f>DR186 - IF(AU186&gt;1, L186*DL186*100.0/(AW186), 0)</f>
        <v>0</v>
      </c>
      <c r="N186">
        <f>((T186-J186/2)*M186-L186)/(T186+J186/2)</f>
        <v>0</v>
      </c>
      <c r="O186">
        <f>N186*(DY186+DZ186)/1000.0</f>
        <v>0</v>
      </c>
      <c r="P186">
        <f>(DR186 - IF(AU186&gt;1, L186*DL186*100.0/(AW186), 0))*(DY186+DZ186)/1000.0</f>
        <v>0</v>
      </c>
      <c r="Q186">
        <f>2.0/((1/S186-1/R186)+SIGN(S186)*SQRT((1/S186-1/R186)*(1/S186-1/R186) + 4*DM186/((DM186+1)*(DM186+1))*(2*1/S186*1/R186-1/R186*1/R186)))</f>
        <v>0</v>
      </c>
      <c r="R186">
        <f>IF(LEFT(DN186,1)&lt;&gt;"0",IF(LEFT(DN186,1)="1",3.0,DO186),$D$5+$E$5*(EF186*DY186/($K$5*1000))+$F$5*(EF186*DY186/($K$5*1000))*MAX(MIN(DL186,$J$5),$I$5)*MAX(MIN(DL186,$J$5),$I$5)+$G$5*MAX(MIN(DL186,$J$5),$I$5)*(EF186*DY186/($K$5*1000))+$H$5*(EF186*DY186/($K$5*1000))*(EF186*DY186/($K$5*1000)))</f>
        <v>0</v>
      </c>
      <c r="S186">
        <f>J186*(1000-(1000*0.61365*exp(17.502*W186/(240.97+W186))/(DY186+DZ186)+DT186)/2)/(1000*0.61365*exp(17.502*W186/(240.97+W186))/(DY186+DZ186)-DT186)</f>
        <v>0</v>
      </c>
      <c r="T186">
        <f>1/((DM186+1)/(Q186/1.6)+1/(R186/1.37)) + DM186/((DM186+1)/(Q186/1.6) + DM186/(R186/1.37))</f>
        <v>0</v>
      </c>
      <c r="U186">
        <f>(DH186*DK186)</f>
        <v>0</v>
      </c>
      <c r="V186">
        <f>(EA186+(U186+2*0.95*5.67E-8*(((EA186+$B$7)+273)^4-(EA186+273)^4)-44100*J186)/(1.84*29.3*R186+8*0.95*5.67E-8*(EA186+273)^3))</f>
        <v>0</v>
      </c>
      <c r="W186">
        <f>($C$7*EB186+$D$7*EC186+$E$7*V186)</f>
        <v>0</v>
      </c>
      <c r="X186">
        <f>0.61365*exp(17.502*W186/(240.97+W186))</f>
        <v>0</v>
      </c>
      <c r="Y186">
        <f>(Z186/AA186*100)</f>
        <v>0</v>
      </c>
      <c r="Z186">
        <f>DT186*(DY186+DZ186)/1000</f>
        <v>0</v>
      </c>
      <c r="AA186">
        <f>0.61365*exp(17.502*EA186/(240.97+EA186))</f>
        <v>0</v>
      </c>
      <c r="AB186">
        <f>(X186-DT186*(DY186+DZ186)/1000)</f>
        <v>0</v>
      </c>
      <c r="AC186">
        <f>(-J186*44100)</f>
        <v>0</v>
      </c>
      <c r="AD186">
        <f>2*29.3*R186*0.92*(EA186-W186)</f>
        <v>0</v>
      </c>
      <c r="AE186">
        <f>2*0.95*5.67E-8*(((EA186+$B$7)+273)^4-(W186+273)^4)</f>
        <v>0</v>
      </c>
      <c r="AF186">
        <f>U186+AE186+AC186+AD186</f>
        <v>0</v>
      </c>
      <c r="AG186">
        <f>DX186*AU186*(DS186-DR186*(1000-AU186*DU186)/(1000-AU186*DT186))/(100*DL186)</f>
        <v>0</v>
      </c>
      <c r="AH186">
        <f>1000*DX186*AU186*(DT186-DU186)/(100*DL186*(1000-AU186*DT186))</f>
        <v>0</v>
      </c>
      <c r="AI186">
        <f>(AJ186 - AK186 - DY186*1E3/(8.314*(EA186+273.15)) * AM186/DX186 * AL186) * DX186/(100*DL186) * (1000 - DU186)/1000</f>
        <v>0</v>
      </c>
      <c r="AJ186">
        <v>1233.988716813102</v>
      </c>
      <c r="AK186">
        <v>1189.627090909091</v>
      </c>
      <c r="AL186">
        <v>3.412794854343212</v>
      </c>
      <c r="AM186">
        <v>65.4967932541347</v>
      </c>
      <c r="AN186">
        <f>(AP186 - AO186 + DY186*1E3/(8.314*(EA186+273.15)) * AR186/DX186 * AQ186) * DX186/(100*DL186) * 1000/(1000 - AP186)</f>
        <v>0</v>
      </c>
      <c r="AO186">
        <v>20.20500949784956</v>
      </c>
      <c r="AP186">
        <v>22.59449212121211</v>
      </c>
      <c r="AQ186">
        <v>3.194367237146302E-05</v>
      </c>
      <c r="AR186">
        <v>120.790661753282</v>
      </c>
      <c r="AS186">
        <v>4</v>
      </c>
      <c r="AT186">
        <v>1</v>
      </c>
      <c r="AU186">
        <f>IF(AS186*$H$13&gt;=AW186,1.0,(AW186/(AW186-AS186*$H$13)))</f>
        <v>0</v>
      </c>
      <c r="AV186">
        <f>(AU186-1)*100</f>
        <v>0</v>
      </c>
      <c r="AW186">
        <f>MAX(0,($B$13+$C$13*EF186)/(1+$D$13*EF186)*DY186/(EA186+273)*$E$13)</f>
        <v>0</v>
      </c>
      <c r="AX186" t="s">
        <v>437</v>
      </c>
      <c r="AY186" t="s">
        <v>437</v>
      </c>
      <c r="AZ186">
        <v>0</v>
      </c>
      <c r="BA186">
        <v>0</v>
      </c>
      <c r="BB186">
        <f>1-AZ186/BA186</f>
        <v>0</v>
      </c>
      <c r="BC186">
        <v>0</v>
      </c>
      <c r="BD186" t="s">
        <v>437</v>
      </c>
      <c r="BE186" t="s">
        <v>437</v>
      </c>
      <c r="BF186">
        <v>0</v>
      </c>
      <c r="BG186">
        <v>0</v>
      </c>
      <c r="BH186">
        <f>1-BF186/BG186</f>
        <v>0</v>
      </c>
      <c r="BI186">
        <v>0.5</v>
      </c>
      <c r="BJ186">
        <f>DI186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437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DH186">
        <f>$B$11*EG186+$C$11*EH186+$F$11*ES186*(1-EV186)</f>
        <v>0</v>
      </c>
      <c r="DI186">
        <f>DH186*DJ186</f>
        <v>0</v>
      </c>
      <c r="DJ186">
        <f>($B$11*$D$9+$C$11*$D$9+$F$11*((FF186+EX186)/MAX(FF186+EX186+FG186, 0.1)*$I$9+FG186/MAX(FF186+EX186+FG186, 0.1)*$J$9))/($B$11+$C$11+$F$11)</f>
        <v>0</v>
      </c>
      <c r="DK186">
        <f>($B$11*$K$9+$C$11*$K$9+$F$11*((FF186+EX186)/MAX(FF186+EX186+FG186, 0.1)*$P$9+FG186/MAX(FF186+EX186+FG186, 0.1)*$Q$9))/($B$11+$C$11+$F$11)</f>
        <v>0</v>
      </c>
      <c r="DL186">
        <v>4.38</v>
      </c>
      <c r="DM186">
        <v>0.5</v>
      </c>
      <c r="DN186" t="s">
        <v>438</v>
      </c>
      <c r="DO186">
        <v>2</v>
      </c>
      <c r="DP186" t="b">
        <v>1</v>
      </c>
      <c r="DQ186">
        <v>1759249903.814285</v>
      </c>
      <c r="DR186">
        <v>1138.511428571429</v>
      </c>
      <c r="DS186">
        <v>1193.324642857143</v>
      </c>
      <c r="DT186">
        <v>22.59342142857144</v>
      </c>
      <c r="DU186">
        <v>20.15405714285714</v>
      </c>
      <c r="DV186">
        <v>1137.481785714285</v>
      </c>
      <c r="DW186">
        <v>22.38043571428571</v>
      </c>
      <c r="DX186">
        <v>500.0270357142858</v>
      </c>
      <c r="DY186">
        <v>90.91361071428572</v>
      </c>
      <c r="DZ186">
        <v>0.05140818214285715</v>
      </c>
      <c r="EA186">
        <v>29.42238571428571</v>
      </c>
      <c r="EB186">
        <v>30.050125</v>
      </c>
      <c r="EC186">
        <v>999.9000000000002</v>
      </c>
      <c r="ED186">
        <v>0</v>
      </c>
      <c r="EE186">
        <v>0</v>
      </c>
      <c r="EF186">
        <v>10012.50535714286</v>
      </c>
      <c r="EG186">
        <v>0</v>
      </c>
      <c r="EH186">
        <v>11.69844642857143</v>
      </c>
      <c r="EI186">
        <v>-54.81426428571428</v>
      </c>
      <c r="EJ186">
        <v>1164.827142857143</v>
      </c>
      <c r="EK186">
        <v>1217.870357142857</v>
      </c>
      <c r="EL186">
        <v>2.439362857142857</v>
      </c>
      <c r="EM186">
        <v>1193.324642857143</v>
      </c>
      <c r="EN186">
        <v>20.15405714285714</v>
      </c>
      <c r="EO186">
        <v>2.054049642857143</v>
      </c>
      <c r="EP186">
        <v>1.832278571428571</v>
      </c>
      <c r="EQ186">
        <v>17.86725</v>
      </c>
      <c r="ER186">
        <v>16.06487142857143</v>
      </c>
      <c r="ES186">
        <v>2000.007142857143</v>
      </c>
      <c r="ET186">
        <v>0.9799944285714288</v>
      </c>
      <c r="EU186">
        <v>0.02000567142857143</v>
      </c>
      <c r="EV186">
        <v>0</v>
      </c>
      <c r="EW186">
        <v>970.82775</v>
      </c>
      <c r="EX186">
        <v>5.000560000000001</v>
      </c>
      <c r="EY186">
        <v>19671.13214285715</v>
      </c>
      <c r="EZ186">
        <v>17294.90714285714</v>
      </c>
      <c r="FA186">
        <v>41.375</v>
      </c>
      <c r="FB186">
        <v>41.54207142857142</v>
      </c>
      <c r="FC186">
        <v>41.06199999999999</v>
      </c>
      <c r="FD186">
        <v>40.68699999999999</v>
      </c>
      <c r="FE186">
        <v>42.09575</v>
      </c>
      <c r="FF186">
        <v>1955.097142857143</v>
      </c>
      <c r="FG186">
        <v>39.91</v>
      </c>
      <c r="FH186">
        <v>0</v>
      </c>
      <c r="FI186">
        <v>1759249925.8</v>
      </c>
      <c r="FJ186">
        <v>0</v>
      </c>
      <c r="FK186">
        <v>970.9574000000002</v>
      </c>
      <c r="FL186">
        <v>13.12261539023035</v>
      </c>
      <c r="FM186">
        <v>278.1076926419047</v>
      </c>
      <c r="FN186">
        <v>19674.852</v>
      </c>
      <c r="FO186">
        <v>15</v>
      </c>
      <c r="FP186">
        <v>0</v>
      </c>
      <c r="FQ186" t="s">
        <v>439</v>
      </c>
      <c r="FR186">
        <v>1747148579.5</v>
      </c>
      <c r="FS186">
        <v>1747148584.5</v>
      </c>
      <c r="FT186">
        <v>0</v>
      </c>
      <c r="FU186">
        <v>0.162</v>
      </c>
      <c r="FV186">
        <v>-0.001</v>
      </c>
      <c r="FW186">
        <v>0.139</v>
      </c>
      <c r="FX186">
        <v>0.058</v>
      </c>
      <c r="FY186">
        <v>420</v>
      </c>
      <c r="FZ186">
        <v>16</v>
      </c>
      <c r="GA186">
        <v>0.19</v>
      </c>
      <c r="GB186">
        <v>0.02</v>
      </c>
      <c r="GC186">
        <v>-54.73752500000001</v>
      </c>
      <c r="GD186">
        <v>-1.752812757973718</v>
      </c>
      <c r="GE186">
        <v>0.1788054861434626</v>
      </c>
      <c r="GF186">
        <v>0</v>
      </c>
      <c r="GG186">
        <v>970.1672352941177</v>
      </c>
      <c r="GH186">
        <v>14.31254392306829</v>
      </c>
      <c r="GI186">
        <v>1.428596124106853</v>
      </c>
      <c r="GJ186">
        <v>0</v>
      </c>
      <c r="GK186">
        <v>2.46323425</v>
      </c>
      <c r="GL186">
        <v>-0.5765744465290783</v>
      </c>
      <c r="GM186">
        <v>0.05576198032205724</v>
      </c>
      <c r="GN186">
        <v>0</v>
      </c>
      <c r="GO186">
        <v>0</v>
      </c>
      <c r="GP186">
        <v>3</v>
      </c>
      <c r="GQ186" t="s">
        <v>490</v>
      </c>
      <c r="GR186">
        <v>3.12805</v>
      </c>
      <c r="GS186">
        <v>2.72888</v>
      </c>
      <c r="GT186">
        <v>0.17289</v>
      </c>
      <c r="GU186">
        <v>0.179095</v>
      </c>
      <c r="GV186">
        <v>0.103126</v>
      </c>
      <c r="GW186">
        <v>0.0959627</v>
      </c>
      <c r="GX186">
        <v>24813.4</v>
      </c>
      <c r="GY186">
        <v>23898</v>
      </c>
      <c r="GZ186">
        <v>30541.5</v>
      </c>
      <c r="HA186">
        <v>29366.2</v>
      </c>
      <c r="HB186">
        <v>37803.9</v>
      </c>
      <c r="HC186">
        <v>34930.1</v>
      </c>
      <c r="HD186">
        <v>46716.3</v>
      </c>
      <c r="HE186">
        <v>43629.1</v>
      </c>
      <c r="HF186">
        <v>1.82722</v>
      </c>
      <c r="HG186">
        <v>1.84263</v>
      </c>
      <c r="HH186">
        <v>0.135675</v>
      </c>
      <c r="HI186">
        <v>0</v>
      </c>
      <c r="HJ186">
        <v>27.8409</v>
      </c>
      <c r="HK186">
        <v>999.9</v>
      </c>
      <c r="HL186">
        <v>49.6</v>
      </c>
      <c r="HM186">
        <v>30.9</v>
      </c>
      <c r="HN186">
        <v>24.474</v>
      </c>
      <c r="HO186">
        <v>62.823</v>
      </c>
      <c r="HP186">
        <v>17.496</v>
      </c>
      <c r="HQ186">
        <v>1</v>
      </c>
      <c r="HR186">
        <v>0.1258</v>
      </c>
      <c r="HS186">
        <v>0.522751</v>
      </c>
      <c r="HT186">
        <v>20.2008</v>
      </c>
      <c r="HU186">
        <v>5.22897</v>
      </c>
      <c r="HV186">
        <v>11.974</v>
      </c>
      <c r="HW186">
        <v>4.9702</v>
      </c>
      <c r="HX186">
        <v>3.28968</v>
      </c>
      <c r="HY186">
        <v>9999</v>
      </c>
      <c r="HZ186">
        <v>9999</v>
      </c>
      <c r="IA186">
        <v>9999</v>
      </c>
      <c r="IB186">
        <v>18.3</v>
      </c>
      <c r="IC186">
        <v>4.97289</v>
      </c>
      <c r="ID186">
        <v>1.87716</v>
      </c>
      <c r="IE186">
        <v>1.87527</v>
      </c>
      <c r="IF186">
        <v>1.87806</v>
      </c>
      <c r="IG186">
        <v>1.87483</v>
      </c>
      <c r="IH186">
        <v>1.87839</v>
      </c>
      <c r="II186">
        <v>1.87546</v>
      </c>
      <c r="IJ186">
        <v>1.87667</v>
      </c>
      <c r="IK186">
        <v>0</v>
      </c>
      <c r="IL186">
        <v>0</v>
      </c>
      <c r="IM186">
        <v>0</v>
      </c>
      <c r="IN186">
        <v>0</v>
      </c>
      <c r="IO186" t="s">
        <v>441</v>
      </c>
      <c r="IP186" t="s">
        <v>442</v>
      </c>
      <c r="IQ186" t="s">
        <v>443</v>
      </c>
      <c r="IR186" t="s">
        <v>443</v>
      </c>
      <c r="IS186" t="s">
        <v>443</v>
      </c>
      <c r="IT186" t="s">
        <v>443</v>
      </c>
      <c r="IU186">
        <v>0</v>
      </c>
      <c r="IV186">
        <v>100</v>
      </c>
      <c r="IW186">
        <v>100</v>
      </c>
      <c r="IX186">
        <v>1.06</v>
      </c>
      <c r="IY186">
        <v>0.213</v>
      </c>
      <c r="IZ186">
        <v>-0.1222274518627452</v>
      </c>
      <c r="JA186">
        <v>0.001328938755811441</v>
      </c>
      <c r="JB186">
        <v>-5.633165956792918E-07</v>
      </c>
      <c r="JC186">
        <v>2.510553891376428E-10</v>
      </c>
      <c r="JD186">
        <v>-0.04678033270444259</v>
      </c>
      <c r="JE186">
        <v>-0.0009625096320519332</v>
      </c>
      <c r="JF186">
        <v>0.0006953178313022573</v>
      </c>
      <c r="JG186">
        <v>-5.973937232829655E-06</v>
      </c>
      <c r="JH186">
        <v>1</v>
      </c>
      <c r="JI186">
        <v>2112</v>
      </c>
      <c r="JJ186">
        <v>1</v>
      </c>
      <c r="JK186">
        <v>26</v>
      </c>
      <c r="JL186">
        <v>201688.9</v>
      </c>
      <c r="JM186">
        <v>201688.8</v>
      </c>
      <c r="JN186">
        <v>2.60132</v>
      </c>
      <c r="JO186">
        <v>2.5354</v>
      </c>
      <c r="JP186">
        <v>1.39893</v>
      </c>
      <c r="JQ186">
        <v>2.32422</v>
      </c>
      <c r="JR186">
        <v>1.44897</v>
      </c>
      <c r="JS186">
        <v>2.5415</v>
      </c>
      <c r="JT186">
        <v>36.4578</v>
      </c>
      <c r="JU186">
        <v>23.9999</v>
      </c>
      <c r="JV186">
        <v>18</v>
      </c>
      <c r="JW186">
        <v>478.095</v>
      </c>
      <c r="JX186">
        <v>457.347</v>
      </c>
      <c r="JY186">
        <v>26.9843</v>
      </c>
      <c r="JZ186">
        <v>28.8087</v>
      </c>
      <c r="KA186">
        <v>30.0001</v>
      </c>
      <c r="KB186">
        <v>28.4594</v>
      </c>
      <c r="KC186">
        <v>28.5207</v>
      </c>
      <c r="KD186">
        <v>52.077</v>
      </c>
      <c r="KE186">
        <v>23.6546</v>
      </c>
      <c r="KF186">
        <v>20.1498</v>
      </c>
      <c r="KG186">
        <v>26.9865</v>
      </c>
      <c r="KH186">
        <v>1242.27</v>
      </c>
      <c r="KI186">
        <v>20.3259</v>
      </c>
      <c r="KJ186">
        <v>100.962</v>
      </c>
      <c r="KK186">
        <v>100.361</v>
      </c>
    </row>
    <row r="187" spans="1:297">
      <c r="A187">
        <v>171</v>
      </c>
      <c r="B187">
        <v>1759249916.6</v>
      </c>
      <c r="C187">
        <v>3101</v>
      </c>
      <c r="D187" t="s">
        <v>786</v>
      </c>
      <c r="E187" t="s">
        <v>787</v>
      </c>
      <c r="F187">
        <v>5</v>
      </c>
      <c r="G187" t="s">
        <v>639</v>
      </c>
      <c r="H187" t="s">
        <v>436</v>
      </c>
      <c r="I187">
        <v>1759249909.1</v>
      </c>
      <c r="J187">
        <f>(K187)/1000</f>
        <v>0</v>
      </c>
      <c r="K187">
        <f>IF(DP187, AN187, AH187)</f>
        <v>0</v>
      </c>
      <c r="L187">
        <f>IF(DP187, AI187, AG187)</f>
        <v>0</v>
      </c>
      <c r="M187">
        <f>DR187 - IF(AU187&gt;1, L187*DL187*100.0/(AW187), 0)</f>
        <v>0</v>
      </c>
      <c r="N187">
        <f>((T187-J187/2)*M187-L187)/(T187+J187/2)</f>
        <v>0</v>
      </c>
      <c r="O187">
        <f>N187*(DY187+DZ187)/1000.0</f>
        <v>0</v>
      </c>
      <c r="P187">
        <f>(DR187 - IF(AU187&gt;1, L187*DL187*100.0/(AW187), 0))*(DY187+DZ187)/1000.0</f>
        <v>0</v>
      </c>
      <c r="Q187">
        <f>2.0/((1/S187-1/R187)+SIGN(S187)*SQRT((1/S187-1/R187)*(1/S187-1/R187) + 4*DM187/((DM187+1)*(DM187+1))*(2*1/S187*1/R187-1/R187*1/R187)))</f>
        <v>0</v>
      </c>
      <c r="R187">
        <f>IF(LEFT(DN187,1)&lt;&gt;"0",IF(LEFT(DN187,1)="1",3.0,DO187),$D$5+$E$5*(EF187*DY187/($K$5*1000))+$F$5*(EF187*DY187/($K$5*1000))*MAX(MIN(DL187,$J$5),$I$5)*MAX(MIN(DL187,$J$5),$I$5)+$G$5*MAX(MIN(DL187,$J$5),$I$5)*(EF187*DY187/($K$5*1000))+$H$5*(EF187*DY187/($K$5*1000))*(EF187*DY187/($K$5*1000)))</f>
        <v>0</v>
      </c>
      <c r="S187">
        <f>J187*(1000-(1000*0.61365*exp(17.502*W187/(240.97+W187))/(DY187+DZ187)+DT187)/2)/(1000*0.61365*exp(17.502*W187/(240.97+W187))/(DY187+DZ187)-DT187)</f>
        <v>0</v>
      </c>
      <c r="T187">
        <f>1/((DM187+1)/(Q187/1.6)+1/(R187/1.37)) + DM187/((DM187+1)/(Q187/1.6) + DM187/(R187/1.37))</f>
        <v>0</v>
      </c>
      <c r="U187">
        <f>(DH187*DK187)</f>
        <v>0</v>
      </c>
      <c r="V187">
        <f>(EA187+(U187+2*0.95*5.67E-8*(((EA187+$B$7)+273)^4-(EA187+273)^4)-44100*J187)/(1.84*29.3*R187+8*0.95*5.67E-8*(EA187+273)^3))</f>
        <v>0</v>
      </c>
      <c r="W187">
        <f>($C$7*EB187+$D$7*EC187+$E$7*V187)</f>
        <v>0</v>
      </c>
      <c r="X187">
        <f>0.61365*exp(17.502*W187/(240.97+W187))</f>
        <v>0</v>
      </c>
      <c r="Y187">
        <f>(Z187/AA187*100)</f>
        <v>0</v>
      </c>
      <c r="Z187">
        <f>DT187*(DY187+DZ187)/1000</f>
        <v>0</v>
      </c>
      <c r="AA187">
        <f>0.61365*exp(17.502*EA187/(240.97+EA187))</f>
        <v>0</v>
      </c>
      <c r="AB187">
        <f>(X187-DT187*(DY187+DZ187)/1000)</f>
        <v>0</v>
      </c>
      <c r="AC187">
        <f>(-J187*44100)</f>
        <v>0</v>
      </c>
      <c r="AD187">
        <f>2*29.3*R187*0.92*(EA187-W187)</f>
        <v>0</v>
      </c>
      <c r="AE187">
        <f>2*0.95*5.67E-8*(((EA187+$B$7)+273)^4-(W187+273)^4)</f>
        <v>0</v>
      </c>
      <c r="AF187">
        <f>U187+AE187+AC187+AD187</f>
        <v>0</v>
      </c>
      <c r="AG187">
        <f>DX187*AU187*(DS187-DR187*(1000-AU187*DU187)/(1000-AU187*DT187))/(100*DL187)</f>
        <v>0</v>
      </c>
      <c r="AH187">
        <f>1000*DX187*AU187*(DT187-DU187)/(100*DL187*(1000-AU187*DT187))</f>
        <v>0</v>
      </c>
      <c r="AI187">
        <f>(AJ187 - AK187 - DY187*1E3/(8.314*(EA187+273.15)) * AM187/DX187 * AL187) * DX187/(100*DL187) * (1000 - DU187)/1000</f>
        <v>0</v>
      </c>
      <c r="AJ187">
        <v>1251.107846575408</v>
      </c>
      <c r="AK187">
        <v>1206.559939393939</v>
      </c>
      <c r="AL187">
        <v>3.380854286208715</v>
      </c>
      <c r="AM187">
        <v>65.4967932541347</v>
      </c>
      <c r="AN187">
        <f>(AP187 - AO187 + DY187*1E3/(8.314*(EA187+273.15)) * AR187/DX187 * AQ187) * DX187/(100*DL187) * 1000/(1000 - AP187)</f>
        <v>0</v>
      </c>
      <c r="AO187">
        <v>20.23422472319705</v>
      </c>
      <c r="AP187">
        <v>22.59291636363636</v>
      </c>
      <c r="AQ187">
        <v>-2.246969218174687E-05</v>
      </c>
      <c r="AR187">
        <v>120.790661753282</v>
      </c>
      <c r="AS187">
        <v>4</v>
      </c>
      <c r="AT187">
        <v>1</v>
      </c>
      <c r="AU187">
        <f>IF(AS187*$H$13&gt;=AW187,1.0,(AW187/(AW187-AS187*$H$13)))</f>
        <v>0</v>
      </c>
      <c r="AV187">
        <f>(AU187-1)*100</f>
        <v>0</v>
      </c>
      <c r="AW187">
        <f>MAX(0,($B$13+$C$13*EF187)/(1+$D$13*EF187)*DY187/(EA187+273)*$E$13)</f>
        <v>0</v>
      </c>
      <c r="AX187" t="s">
        <v>437</v>
      </c>
      <c r="AY187" t="s">
        <v>437</v>
      </c>
      <c r="AZ187">
        <v>0</v>
      </c>
      <c r="BA187">
        <v>0</v>
      </c>
      <c r="BB187">
        <f>1-AZ187/BA187</f>
        <v>0</v>
      </c>
      <c r="BC187">
        <v>0</v>
      </c>
      <c r="BD187" t="s">
        <v>437</v>
      </c>
      <c r="BE187" t="s">
        <v>437</v>
      </c>
      <c r="BF187">
        <v>0</v>
      </c>
      <c r="BG187">
        <v>0</v>
      </c>
      <c r="BH187">
        <f>1-BF187/BG187</f>
        <v>0</v>
      </c>
      <c r="BI187">
        <v>0.5</v>
      </c>
      <c r="BJ187">
        <f>DI187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437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DH187">
        <f>$B$11*EG187+$C$11*EH187+$F$11*ES187*(1-EV187)</f>
        <v>0</v>
      </c>
      <c r="DI187">
        <f>DH187*DJ187</f>
        <v>0</v>
      </c>
      <c r="DJ187">
        <f>($B$11*$D$9+$C$11*$D$9+$F$11*((FF187+EX187)/MAX(FF187+EX187+FG187, 0.1)*$I$9+FG187/MAX(FF187+EX187+FG187, 0.1)*$J$9))/($B$11+$C$11+$F$11)</f>
        <v>0</v>
      </c>
      <c r="DK187">
        <f>($B$11*$K$9+$C$11*$K$9+$F$11*((FF187+EX187)/MAX(FF187+EX187+FG187, 0.1)*$P$9+FG187/MAX(FF187+EX187+FG187, 0.1)*$Q$9))/($B$11+$C$11+$F$11)</f>
        <v>0</v>
      </c>
      <c r="DL187">
        <v>4.38</v>
      </c>
      <c r="DM187">
        <v>0.5</v>
      </c>
      <c r="DN187" t="s">
        <v>438</v>
      </c>
      <c r="DO187">
        <v>2</v>
      </c>
      <c r="DP187" t="b">
        <v>1</v>
      </c>
      <c r="DQ187">
        <v>1759249909.1</v>
      </c>
      <c r="DR187">
        <v>1156.071111111111</v>
      </c>
      <c r="DS187">
        <v>1210.992962962963</v>
      </c>
      <c r="DT187">
        <v>22.59238888888888</v>
      </c>
      <c r="DU187">
        <v>20.19886666666666</v>
      </c>
      <c r="DV187">
        <v>1155.023703703704</v>
      </c>
      <c r="DW187">
        <v>22.37941481481482</v>
      </c>
      <c r="DX187">
        <v>500.0085555555556</v>
      </c>
      <c r="DY187">
        <v>90.91203703703702</v>
      </c>
      <c r="DZ187">
        <v>0.05119218518518518</v>
      </c>
      <c r="EA187">
        <v>29.41008148148148</v>
      </c>
      <c r="EB187">
        <v>30.04218148148149</v>
      </c>
      <c r="EC187">
        <v>999.9000000000001</v>
      </c>
      <c r="ED187">
        <v>0</v>
      </c>
      <c r="EE187">
        <v>0</v>
      </c>
      <c r="EF187">
        <v>10010.0537037037</v>
      </c>
      <c r="EG187">
        <v>0</v>
      </c>
      <c r="EH187">
        <v>11.70231111111111</v>
      </c>
      <c r="EI187">
        <v>-54.92235185185185</v>
      </c>
      <c r="EJ187">
        <v>1182.791851851852</v>
      </c>
      <c r="EK187">
        <v>1235.958518518519</v>
      </c>
      <c r="EL187">
        <v>2.393516666666667</v>
      </c>
      <c r="EM187">
        <v>1210.992962962963</v>
      </c>
      <c r="EN187">
        <v>20.19886666666666</v>
      </c>
      <c r="EO187">
        <v>2.053919629629629</v>
      </c>
      <c r="EP187">
        <v>1.836321481481481</v>
      </c>
      <c r="EQ187">
        <v>17.86624814814815</v>
      </c>
      <c r="ER187">
        <v>16.09941111111111</v>
      </c>
      <c r="ES187">
        <v>2000.002592592592</v>
      </c>
      <c r="ET187">
        <v>0.9799944444444447</v>
      </c>
      <c r="EU187">
        <v>0.02000565555555556</v>
      </c>
      <c r="EV187">
        <v>0</v>
      </c>
      <c r="EW187">
        <v>971.936148148148</v>
      </c>
      <c r="EX187">
        <v>5.000560000000001</v>
      </c>
      <c r="EY187">
        <v>19694.03703703704</v>
      </c>
      <c r="EZ187">
        <v>17294.86666666667</v>
      </c>
      <c r="FA187">
        <v>41.375</v>
      </c>
      <c r="FB187">
        <v>41.54133333333333</v>
      </c>
      <c r="FC187">
        <v>41.06199999999999</v>
      </c>
      <c r="FD187">
        <v>40.68699999999999</v>
      </c>
      <c r="FE187">
        <v>42.09466666666666</v>
      </c>
      <c r="FF187">
        <v>1955.092592592593</v>
      </c>
      <c r="FG187">
        <v>39.91</v>
      </c>
      <c r="FH187">
        <v>0</v>
      </c>
      <c r="FI187">
        <v>1759249930.6</v>
      </c>
      <c r="FJ187">
        <v>0</v>
      </c>
      <c r="FK187">
        <v>971.9765599999998</v>
      </c>
      <c r="FL187">
        <v>12.18007692479524</v>
      </c>
      <c r="FM187">
        <v>239.0000002353875</v>
      </c>
      <c r="FN187">
        <v>19695.58</v>
      </c>
      <c r="FO187">
        <v>15</v>
      </c>
      <c r="FP187">
        <v>0</v>
      </c>
      <c r="FQ187" t="s">
        <v>439</v>
      </c>
      <c r="FR187">
        <v>1747148579.5</v>
      </c>
      <c r="FS187">
        <v>1747148584.5</v>
      </c>
      <c r="FT187">
        <v>0</v>
      </c>
      <c r="FU187">
        <v>0.162</v>
      </c>
      <c r="FV187">
        <v>-0.001</v>
      </c>
      <c r="FW187">
        <v>0.139</v>
      </c>
      <c r="FX187">
        <v>0.058</v>
      </c>
      <c r="FY187">
        <v>420</v>
      </c>
      <c r="FZ187">
        <v>16</v>
      </c>
      <c r="GA187">
        <v>0.19</v>
      </c>
      <c r="GB187">
        <v>0.02</v>
      </c>
      <c r="GC187">
        <v>-54.8457775</v>
      </c>
      <c r="GD187">
        <v>-1.400254784240065</v>
      </c>
      <c r="GE187">
        <v>0.1504136438084991</v>
      </c>
      <c r="GF187">
        <v>0</v>
      </c>
      <c r="GG187">
        <v>970.9786764705883</v>
      </c>
      <c r="GH187">
        <v>13.13999999142446</v>
      </c>
      <c r="GI187">
        <v>1.319488999142521</v>
      </c>
      <c r="GJ187">
        <v>0</v>
      </c>
      <c r="GK187">
        <v>2.428453</v>
      </c>
      <c r="GL187">
        <v>-0.528778761726086</v>
      </c>
      <c r="GM187">
        <v>0.05144200740639889</v>
      </c>
      <c r="GN187">
        <v>0</v>
      </c>
      <c r="GO187">
        <v>0</v>
      </c>
      <c r="GP187">
        <v>3</v>
      </c>
      <c r="GQ187" t="s">
        <v>490</v>
      </c>
      <c r="GR187">
        <v>3.12785</v>
      </c>
      <c r="GS187">
        <v>2.72872</v>
      </c>
      <c r="GT187">
        <v>0.174409</v>
      </c>
      <c r="GU187">
        <v>0.180587</v>
      </c>
      <c r="GV187">
        <v>0.103125</v>
      </c>
      <c r="GW187">
        <v>0.0961152</v>
      </c>
      <c r="GX187">
        <v>24767.7</v>
      </c>
      <c r="GY187">
        <v>23853.7</v>
      </c>
      <c r="GZ187">
        <v>30541.4</v>
      </c>
      <c r="HA187">
        <v>29365.2</v>
      </c>
      <c r="HB187">
        <v>37804.1</v>
      </c>
      <c r="HC187">
        <v>34923.2</v>
      </c>
      <c r="HD187">
        <v>46716.3</v>
      </c>
      <c r="HE187">
        <v>43627.7</v>
      </c>
      <c r="HF187">
        <v>1.82605</v>
      </c>
      <c r="HG187">
        <v>1.84325</v>
      </c>
      <c r="HH187">
        <v>0.134334</v>
      </c>
      <c r="HI187">
        <v>0</v>
      </c>
      <c r="HJ187">
        <v>27.8374</v>
      </c>
      <c r="HK187">
        <v>999.9</v>
      </c>
      <c r="HL187">
        <v>49.6</v>
      </c>
      <c r="HM187">
        <v>31</v>
      </c>
      <c r="HN187">
        <v>24.6149</v>
      </c>
      <c r="HO187">
        <v>63.013</v>
      </c>
      <c r="HP187">
        <v>17.2396</v>
      </c>
      <c r="HQ187">
        <v>1</v>
      </c>
      <c r="HR187">
        <v>0.126019</v>
      </c>
      <c r="HS187">
        <v>0.5131289999999999</v>
      </c>
      <c r="HT187">
        <v>20.2003</v>
      </c>
      <c r="HU187">
        <v>5.22553</v>
      </c>
      <c r="HV187">
        <v>11.974</v>
      </c>
      <c r="HW187">
        <v>4.9692</v>
      </c>
      <c r="HX187">
        <v>3.28908</v>
      </c>
      <c r="HY187">
        <v>9999</v>
      </c>
      <c r="HZ187">
        <v>9999</v>
      </c>
      <c r="IA187">
        <v>9999</v>
      </c>
      <c r="IB187">
        <v>18.3</v>
      </c>
      <c r="IC187">
        <v>4.9729</v>
      </c>
      <c r="ID187">
        <v>1.87715</v>
      </c>
      <c r="IE187">
        <v>1.87527</v>
      </c>
      <c r="IF187">
        <v>1.87805</v>
      </c>
      <c r="IG187">
        <v>1.87485</v>
      </c>
      <c r="IH187">
        <v>1.8784</v>
      </c>
      <c r="II187">
        <v>1.87546</v>
      </c>
      <c r="IJ187">
        <v>1.87668</v>
      </c>
      <c r="IK187">
        <v>0</v>
      </c>
      <c r="IL187">
        <v>0</v>
      </c>
      <c r="IM187">
        <v>0</v>
      </c>
      <c r="IN187">
        <v>0</v>
      </c>
      <c r="IO187" t="s">
        <v>441</v>
      </c>
      <c r="IP187" t="s">
        <v>442</v>
      </c>
      <c r="IQ187" t="s">
        <v>443</v>
      </c>
      <c r="IR187" t="s">
        <v>443</v>
      </c>
      <c r="IS187" t="s">
        <v>443</v>
      </c>
      <c r="IT187" t="s">
        <v>443</v>
      </c>
      <c r="IU187">
        <v>0</v>
      </c>
      <c r="IV187">
        <v>100</v>
      </c>
      <c r="IW187">
        <v>100</v>
      </c>
      <c r="IX187">
        <v>1.08</v>
      </c>
      <c r="IY187">
        <v>0.213</v>
      </c>
      <c r="IZ187">
        <v>-0.1222274518627452</v>
      </c>
      <c r="JA187">
        <v>0.001328938755811441</v>
      </c>
      <c r="JB187">
        <v>-5.633165956792918E-07</v>
      </c>
      <c r="JC187">
        <v>2.510553891376428E-10</v>
      </c>
      <c r="JD187">
        <v>-0.04678033270444259</v>
      </c>
      <c r="JE187">
        <v>-0.0009625096320519332</v>
      </c>
      <c r="JF187">
        <v>0.0006953178313022573</v>
      </c>
      <c r="JG187">
        <v>-5.973937232829655E-06</v>
      </c>
      <c r="JH187">
        <v>1</v>
      </c>
      <c r="JI187">
        <v>2112</v>
      </c>
      <c r="JJ187">
        <v>1</v>
      </c>
      <c r="JK187">
        <v>26</v>
      </c>
      <c r="JL187">
        <v>201689</v>
      </c>
      <c r="JM187">
        <v>201688.9</v>
      </c>
      <c r="JN187">
        <v>2.63184</v>
      </c>
      <c r="JO187">
        <v>2.54028</v>
      </c>
      <c r="JP187">
        <v>1.39893</v>
      </c>
      <c r="JQ187">
        <v>2.32422</v>
      </c>
      <c r="JR187">
        <v>1.44897</v>
      </c>
      <c r="JS187">
        <v>2.44263</v>
      </c>
      <c r="JT187">
        <v>36.4578</v>
      </c>
      <c r="JU187">
        <v>23.9912</v>
      </c>
      <c r="JV187">
        <v>18</v>
      </c>
      <c r="JW187">
        <v>477.468</v>
      </c>
      <c r="JX187">
        <v>457.764</v>
      </c>
      <c r="JY187">
        <v>26.9494</v>
      </c>
      <c r="JZ187">
        <v>28.8112</v>
      </c>
      <c r="KA187">
        <v>30.0003</v>
      </c>
      <c r="KB187">
        <v>28.4615</v>
      </c>
      <c r="KC187">
        <v>28.5231</v>
      </c>
      <c r="KD187">
        <v>52.6869</v>
      </c>
      <c r="KE187">
        <v>23.6546</v>
      </c>
      <c r="KF187">
        <v>20.1498</v>
      </c>
      <c r="KG187">
        <v>26.9457</v>
      </c>
      <c r="KH187">
        <v>1255.64</v>
      </c>
      <c r="KI187">
        <v>20.2554</v>
      </c>
      <c r="KJ187">
        <v>100.962</v>
      </c>
      <c r="KK187">
        <v>100.358</v>
      </c>
    </row>
    <row r="188" spans="1:297">
      <c r="A188">
        <v>172</v>
      </c>
      <c r="B188">
        <v>1759249921.6</v>
      </c>
      <c r="C188">
        <v>3106</v>
      </c>
      <c r="D188" t="s">
        <v>788</v>
      </c>
      <c r="E188" t="s">
        <v>789</v>
      </c>
      <c r="F188">
        <v>5</v>
      </c>
      <c r="G188" t="s">
        <v>639</v>
      </c>
      <c r="H188" t="s">
        <v>436</v>
      </c>
      <c r="I188">
        <v>1759249913.814285</v>
      </c>
      <c r="J188">
        <f>(K188)/1000</f>
        <v>0</v>
      </c>
      <c r="K188">
        <f>IF(DP188, AN188, AH188)</f>
        <v>0</v>
      </c>
      <c r="L188">
        <f>IF(DP188, AI188, AG188)</f>
        <v>0</v>
      </c>
      <c r="M188">
        <f>DR188 - IF(AU188&gt;1, L188*DL188*100.0/(AW188), 0)</f>
        <v>0</v>
      </c>
      <c r="N188">
        <f>((T188-J188/2)*M188-L188)/(T188+J188/2)</f>
        <v>0</v>
      </c>
      <c r="O188">
        <f>N188*(DY188+DZ188)/1000.0</f>
        <v>0</v>
      </c>
      <c r="P188">
        <f>(DR188 - IF(AU188&gt;1, L188*DL188*100.0/(AW188), 0))*(DY188+DZ188)/1000.0</f>
        <v>0</v>
      </c>
      <c r="Q188">
        <f>2.0/((1/S188-1/R188)+SIGN(S188)*SQRT((1/S188-1/R188)*(1/S188-1/R188) + 4*DM188/((DM188+1)*(DM188+1))*(2*1/S188*1/R188-1/R188*1/R188)))</f>
        <v>0</v>
      </c>
      <c r="R188">
        <f>IF(LEFT(DN188,1)&lt;&gt;"0",IF(LEFT(DN188,1)="1",3.0,DO188),$D$5+$E$5*(EF188*DY188/($K$5*1000))+$F$5*(EF188*DY188/($K$5*1000))*MAX(MIN(DL188,$J$5),$I$5)*MAX(MIN(DL188,$J$5),$I$5)+$G$5*MAX(MIN(DL188,$J$5),$I$5)*(EF188*DY188/($K$5*1000))+$H$5*(EF188*DY188/($K$5*1000))*(EF188*DY188/($K$5*1000)))</f>
        <v>0</v>
      </c>
      <c r="S188">
        <f>J188*(1000-(1000*0.61365*exp(17.502*W188/(240.97+W188))/(DY188+DZ188)+DT188)/2)/(1000*0.61365*exp(17.502*W188/(240.97+W188))/(DY188+DZ188)-DT188)</f>
        <v>0</v>
      </c>
      <c r="T188">
        <f>1/((DM188+1)/(Q188/1.6)+1/(R188/1.37)) + DM188/((DM188+1)/(Q188/1.6) + DM188/(R188/1.37))</f>
        <v>0</v>
      </c>
      <c r="U188">
        <f>(DH188*DK188)</f>
        <v>0</v>
      </c>
      <c r="V188">
        <f>(EA188+(U188+2*0.95*5.67E-8*(((EA188+$B$7)+273)^4-(EA188+273)^4)-44100*J188)/(1.84*29.3*R188+8*0.95*5.67E-8*(EA188+273)^3))</f>
        <v>0</v>
      </c>
      <c r="W188">
        <f>($C$7*EB188+$D$7*EC188+$E$7*V188)</f>
        <v>0</v>
      </c>
      <c r="X188">
        <f>0.61365*exp(17.502*W188/(240.97+W188))</f>
        <v>0</v>
      </c>
      <c r="Y188">
        <f>(Z188/AA188*100)</f>
        <v>0</v>
      </c>
      <c r="Z188">
        <f>DT188*(DY188+DZ188)/1000</f>
        <v>0</v>
      </c>
      <c r="AA188">
        <f>0.61365*exp(17.502*EA188/(240.97+EA188))</f>
        <v>0</v>
      </c>
      <c r="AB188">
        <f>(X188-DT188*(DY188+DZ188)/1000)</f>
        <v>0</v>
      </c>
      <c r="AC188">
        <f>(-J188*44100)</f>
        <v>0</v>
      </c>
      <c r="AD188">
        <f>2*29.3*R188*0.92*(EA188-W188)</f>
        <v>0</v>
      </c>
      <c r="AE188">
        <f>2*0.95*5.67E-8*(((EA188+$B$7)+273)^4-(W188+273)^4)</f>
        <v>0</v>
      </c>
      <c r="AF188">
        <f>U188+AE188+AC188+AD188</f>
        <v>0</v>
      </c>
      <c r="AG188">
        <f>DX188*AU188*(DS188-DR188*(1000-AU188*DU188)/(1000-AU188*DT188))/(100*DL188)</f>
        <v>0</v>
      </c>
      <c r="AH188">
        <f>1000*DX188*AU188*(DT188-DU188)/(100*DL188*(1000-AU188*DT188))</f>
        <v>0</v>
      </c>
      <c r="AI188">
        <f>(AJ188 - AK188 - DY188*1E3/(8.314*(EA188+273.15)) * AM188/DX188 * AL188) * DX188/(100*DL188) * (1000 - DU188)/1000</f>
        <v>0</v>
      </c>
      <c r="AJ188">
        <v>1268.430543863931</v>
      </c>
      <c r="AK188">
        <v>1223.658484848484</v>
      </c>
      <c r="AL188">
        <v>3.42882822076467</v>
      </c>
      <c r="AM188">
        <v>65.4967932541347</v>
      </c>
      <c r="AN188">
        <f>(AP188 - AO188 + DY188*1E3/(8.314*(EA188+273.15)) * AR188/DX188 * AQ188) * DX188/(100*DL188) * 1000/(1000 - AP188)</f>
        <v>0</v>
      </c>
      <c r="AO188">
        <v>20.30298274745684</v>
      </c>
      <c r="AP188">
        <v>22.60557696969695</v>
      </c>
      <c r="AQ188">
        <v>9.31392517359141E-05</v>
      </c>
      <c r="AR188">
        <v>120.790661753282</v>
      </c>
      <c r="AS188">
        <v>4</v>
      </c>
      <c r="AT188">
        <v>1</v>
      </c>
      <c r="AU188">
        <f>IF(AS188*$H$13&gt;=AW188,1.0,(AW188/(AW188-AS188*$H$13)))</f>
        <v>0</v>
      </c>
      <c r="AV188">
        <f>(AU188-1)*100</f>
        <v>0</v>
      </c>
      <c r="AW188">
        <f>MAX(0,($B$13+$C$13*EF188)/(1+$D$13*EF188)*DY188/(EA188+273)*$E$13)</f>
        <v>0</v>
      </c>
      <c r="AX188" t="s">
        <v>437</v>
      </c>
      <c r="AY188" t="s">
        <v>437</v>
      </c>
      <c r="AZ188">
        <v>0</v>
      </c>
      <c r="BA188">
        <v>0</v>
      </c>
      <c r="BB188">
        <f>1-AZ188/BA188</f>
        <v>0</v>
      </c>
      <c r="BC188">
        <v>0</v>
      </c>
      <c r="BD188" t="s">
        <v>437</v>
      </c>
      <c r="BE188" t="s">
        <v>437</v>
      </c>
      <c r="BF188">
        <v>0</v>
      </c>
      <c r="BG188">
        <v>0</v>
      </c>
      <c r="BH188">
        <f>1-BF188/BG188</f>
        <v>0</v>
      </c>
      <c r="BI188">
        <v>0.5</v>
      </c>
      <c r="BJ188">
        <f>DI188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437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DH188">
        <f>$B$11*EG188+$C$11*EH188+$F$11*ES188*(1-EV188)</f>
        <v>0</v>
      </c>
      <c r="DI188">
        <f>DH188*DJ188</f>
        <v>0</v>
      </c>
      <c r="DJ188">
        <f>($B$11*$D$9+$C$11*$D$9+$F$11*((FF188+EX188)/MAX(FF188+EX188+FG188, 0.1)*$I$9+FG188/MAX(FF188+EX188+FG188, 0.1)*$J$9))/($B$11+$C$11+$F$11)</f>
        <v>0</v>
      </c>
      <c r="DK188">
        <f>($B$11*$K$9+$C$11*$K$9+$F$11*((FF188+EX188)/MAX(FF188+EX188+FG188, 0.1)*$P$9+FG188/MAX(FF188+EX188+FG188, 0.1)*$Q$9))/($B$11+$C$11+$F$11)</f>
        <v>0</v>
      </c>
      <c r="DL188">
        <v>4.38</v>
      </c>
      <c r="DM188">
        <v>0.5</v>
      </c>
      <c r="DN188" t="s">
        <v>438</v>
      </c>
      <c r="DO188">
        <v>2</v>
      </c>
      <c r="DP188" t="b">
        <v>1</v>
      </c>
      <c r="DQ188">
        <v>1759249913.814285</v>
      </c>
      <c r="DR188">
        <v>1171.730357142857</v>
      </c>
      <c r="DS188">
        <v>1226.837857142857</v>
      </c>
      <c r="DT188">
        <v>22.59573928571428</v>
      </c>
      <c r="DU188">
        <v>20.24194642857143</v>
      </c>
      <c r="DV188">
        <v>1170.666428571429</v>
      </c>
      <c r="DW188">
        <v>22.38269285714285</v>
      </c>
      <c r="DX188">
        <v>500.0399642857143</v>
      </c>
      <c r="DY188">
        <v>90.91060714285716</v>
      </c>
      <c r="DZ188">
        <v>0.0511013392857143</v>
      </c>
      <c r="EA188">
        <v>29.40018571428571</v>
      </c>
      <c r="EB188">
        <v>30.03219642857143</v>
      </c>
      <c r="EC188">
        <v>999.9000000000002</v>
      </c>
      <c r="ED188">
        <v>0</v>
      </c>
      <c r="EE188">
        <v>0</v>
      </c>
      <c r="EF188">
        <v>10010.27607142857</v>
      </c>
      <c r="EG188">
        <v>0</v>
      </c>
      <c r="EH188">
        <v>11.69898928571429</v>
      </c>
      <c r="EI188">
        <v>-55.10717857142857</v>
      </c>
      <c r="EJ188">
        <v>1198.8175</v>
      </c>
      <c r="EK188">
        <v>1252.184642857143</v>
      </c>
      <c r="EL188">
        <v>2.353796071428572</v>
      </c>
      <c r="EM188">
        <v>1226.837857142857</v>
      </c>
      <c r="EN188">
        <v>20.24194642857143</v>
      </c>
      <c r="EO188">
        <v>2.054192142857143</v>
      </c>
      <c r="EP188">
        <v>1.8402075</v>
      </c>
      <c r="EQ188">
        <v>17.86835</v>
      </c>
      <c r="ER188">
        <v>16.13254285714286</v>
      </c>
      <c r="ES188">
        <v>1999.979285714286</v>
      </c>
      <c r="ET188">
        <v>0.9799942142857146</v>
      </c>
      <c r="EU188">
        <v>0.02000588571428571</v>
      </c>
      <c r="EV188">
        <v>0</v>
      </c>
      <c r="EW188">
        <v>972.8282142857142</v>
      </c>
      <c r="EX188">
        <v>5.000560000000001</v>
      </c>
      <c r="EY188">
        <v>19711.32857142857</v>
      </c>
      <c r="EZ188">
        <v>17294.66428571429</v>
      </c>
      <c r="FA188">
        <v>41.375</v>
      </c>
      <c r="FB188">
        <v>41.54207142857142</v>
      </c>
      <c r="FC188">
        <v>41.06649999999998</v>
      </c>
      <c r="FD188">
        <v>40.68699999999999</v>
      </c>
      <c r="FE188">
        <v>42.08899999999999</v>
      </c>
      <c r="FF188">
        <v>1955.069285714286</v>
      </c>
      <c r="FG188">
        <v>39.91</v>
      </c>
      <c r="FH188">
        <v>0</v>
      </c>
      <c r="FI188">
        <v>1759249935.4</v>
      </c>
      <c r="FJ188">
        <v>0</v>
      </c>
      <c r="FK188">
        <v>972.8985199999998</v>
      </c>
      <c r="FL188">
        <v>10.85976920976648</v>
      </c>
      <c r="FM188">
        <v>205.3230765217079</v>
      </c>
      <c r="FN188">
        <v>19713.196</v>
      </c>
      <c r="FO188">
        <v>15</v>
      </c>
      <c r="FP188">
        <v>0</v>
      </c>
      <c r="FQ188" t="s">
        <v>439</v>
      </c>
      <c r="FR188">
        <v>1747148579.5</v>
      </c>
      <c r="FS188">
        <v>1747148584.5</v>
      </c>
      <c r="FT188">
        <v>0</v>
      </c>
      <c r="FU188">
        <v>0.162</v>
      </c>
      <c r="FV188">
        <v>-0.001</v>
      </c>
      <c r="FW188">
        <v>0.139</v>
      </c>
      <c r="FX188">
        <v>0.058</v>
      </c>
      <c r="FY188">
        <v>420</v>
      </c>
      <c r="FZ188">
        <v>16</v>
      </c>
      <c r="GA188">
        <v>0.19</v>
      </c>
      <c r="GB188">
        <v>0.02</v>
      </c>
      <c r="GC188">
        <v>-54.9828675</v>
      </c>
      <c r="GD188">
        <v>-1.919494559099241</v>
      </c>
      <c r="GE188">
        <v>0.2177414158899265</v>
      </c>
      <c r="GF188">
        <v>0</v>
      </c>
      <c r="GG188">
        <v>972.123911764706</v>
      </c>
      <c r="GH188">
        <v>11.9823223862647</v>
      </c>
      <c r="GI188">
        <v>1.208827102112942</v>
      </c>
      <c r="GJ188">
        <v>0</v>
      </c>
      <c r="GK188">
        <v>2.38227725</v>
      </c>
      <c r="GL188">
        <v>-0.5149435272045109</v>
      </c>
      <c r="GM188">
        <v>0.05007878163391656</v>
      </c>
      <c r="GN188">
        <v>0</v>
      </c>
      <c r="GO188">
        <v>0</v>
      </c>
      <c r="GP188">
        <v>3</v>
      </c>
      <c r="GQ188" t="s">
        <v>490</v>
      </c>
      <c r="GR188">
        <v>3.12783</v>
      </c>
      <c r="GS188">
        <v>2.72917</v>
      </c>
      <c r="GT188">
        <v>0.175932</v>
      </c>
      <c r="GU188">
        <v>0.182116</v>
      </c>
      <c r="GV188">
        <v>0.103158</v>
      </c>
      <c r="GW188">
        <v>0.0962474</v>
      </c>
      <c r="GX188">
        <v>24721.6</v>
      </c>
      <c r="GY188">
        <v>23809.5</v>
      </c>
      <c r="GZ188">
        <v>30540.9</v>
      </c>
      <c r="HA188">
        <v>29365.7</v>
      </c>
      <c r="HB188">
        <v>37802.5</v>
      </c>
      <c r="HC188">
        <v>34918.7</v>
      </c>
      <c r="HD188">
        <v>46715.9</v>
      </c>
      <c r="HE188">
        <v>43628.5</v>
      </c>
      <c r="HF188">
        <v>1.82638</v>
      </c>
      <c r="HG188">
        <v>1.8431</v>
      </c>
      <c r="HH188">
        <v>0.134595</v>
      </c>
      <c r="HI188">
        <v>0</v>
      </c>
      <c r="HJ188">
        <v>27.8339</v>
      </c>
      <c r="HK188">
        <v>999.9</v>
      </c>
      <c r="HL188">
        <v>49.6</v>
      </c>
      <c r="HM188">
        <v>30.9</v>
      </c>
      <c r="HN188">
        <v>24.4732</v>
      </c>
      <c r="HO188">
        <v>63.113</v>
      </c>
      <c r="HP188">
        <v>17.516</v>
      </c>
      <c r="HQ188">
        <v>1</v>
      </c>
      <c r="HR188">
        <v>0.126105</v>
      </c>
      <c r="HS188">
        <v>0.513385</v>
      </c>
      <c r="HT188">
        <v>20.2009</v>
      </c>
      <c r="HU188">
        <v>5.22927</v>
      </c>
      <c r="HV188">
        <v>11.974</v>
      </c>
      <c r="HW188">
        <v>4.9702</v>
      </c>
      <c r="HX188">
        <v>3.28965</v>
      </c>
      <c r="HY188">
        <v>9999</v>
      </c>
      <c r="HZ188">
        <v>9999</v>
      </c>
      <c r="IA188">
        <v>9999</v>
      </c>
      <c r="IB188">
        <v>18.3</v>
      </c>
      <c r="IC188">
        <v>4.9729</v>
      </c>
      <c r="ID188">
        <v>1.87717</v>
      </c>
      <c r="IE188">
        <v>1.87529</v>
      </c>
      <c r="IF188">
        <v>1.87806</v>
      </c>
      <c r="IG188">
        <v>1.87483</v>
      </c>
      <c r="IH188">
        <v>1.87842</v>
      </c>
      <c r="II188">
        <v>1.87546</v>
      </c>
      <c r="IJ188">
        <v>1.87667</v>
      </c>
      <c r="IK188">
        <v>0</v>
      </c>
      <c r="IL188">
        <v>0</v>
      </c>
      <c r="IM188">
        <v>0</v>
      </c>
      <c r="IN188">
        <v>0</v>
      </c>
      <c r="IO188" t="s">
        <v>441</v>
      </c>
      <c r="IP188" t="s">
        <v>442</v>
      </c>
      <c r="IQ188" t="s">
        <v>443</v>
      </c>
      <c r="IR188" t="s">
        <v>443</v>
      </c>
      <c r="IS188" t="s">
        <v>443</v>
      </c>
      <c r="IT188" t="s">
        <v>443</v>
      </c>
      <c r="IU188">
        <v>0</v>
      </c>
      <c r="IV188">
        <v>100</v>
      </c>
      <c r="IW188">
        <v>100</v>
      </c>
      <c r="IX188">
        <v>1.09</v>
      </c>
      <c r="IY188">
        <v>0.2132</v>
      </c>
      <c r="IZ188">
        <v>-0.1222274518627452</v>
      </c>
      <c r="JA188">
        <v>0.001328938755811441</v>
      </c>
      <c r="JB188">
        <v>-5.633165956792918E-07</v>
      </c>
      <c r="JC188">
        <v>2.510553891376428E-10</v>
      </c>
      <c r="JD188">
        <v>-0.04678033270444259</v>
      </c>
      <c r="JE188">
        <v>-0.0009625096320519332</v>
      </c>
      <c r="JF188">
        <v>0.0006953178313022573</v>
      </c>
      <c r="JG188">
        <v>-5.973937232829655E-06</v>
      </c>
      <c r="JH188">
        <v>1</v>
      </c>
      <c r="JI188">
        <v>2112</v>
      </c>
      <c r="JJ188">
        <v>1</v>
      </c>
      <c r="JK188">
        <v>26</v>
      </c>
      <c r="JL188">
        <v>201689</v>
      </c>
      <c r="JM188">
        <v>201689</v>
      </c>
      <c r="JN188">
        <v>2.65747</v>
      </c>
      <c r="JO188">
        <v>2.5293</v>
      </c>
      <c r="JP188">
        <v>1.39893</v>
      </c>
      <c r="JQ188">
        <v>2.32422</v>
      </c>
      <c r="JR188">
        <v>1.44897</v>
      </c>
      <c r="JS188">
        <v>2.49634</v>
      </c>
      <c r="JT188">
        <v>36.4578</v>
      </c>
      <c r="JU188">
        <v>23.9999</v>
      </c>
      <c r="JV188">
        <v>18</v>
      </c>
      <c r="JW188">
        <v>477.661</v>
      </c>
      <c r="JX188">
        <v>457.684</v>
      </c>
      <c r="JY188">
        <v>26.9162</v>
      </c>
      <c r="JZ188">
        <v>28.8136</v>
      </c>
      <c r="KA188">
        <v>30.0003</v>
      </c>
      <c r="KB188">
        <v>28.464</v>
      </c>
      <c r="KC188">
        <v>28.5251</v>
      </c>
      <c r="KD188">
        <v>53.2059</v>
      </c>
      <c r="KE188">
        <v>23.6546</v>
      </c>
      <c r="KF188">
        <v>20.1498</v>
      </c>
      <c r="KG188">
        <v>26.9083</v>
      </c>
      <c r="KH188">
        <v>1275.67</v>
      </c>
      <c r="KI188">
        <v>20.2554</v>
      </c>
      <c r="KJ188">
        <v>100.961</v>
      </c>
      <c r="KK188">
        <v>100.36</v>
      </c>
    </row>
    <row r="189" spans="1:297">
      <c r="A189">
        <v>173</v>
      </c>
      <c r="B189">
        <v>1759249926.6</v>
      </c>
      <c r="C189">
        <v>3111</v>
      </c>
      <c r="D189" t="s">
        <v>790</v>
      </c>
      <c r="E189" t="s">
        <v>791</v>
      </c>
      <c r="F189">
        <v>5</v>
      </c>
      <c r="G189" t="s">
        <v>639</v>
      </c>
      <c r="H189" t="s">
        <v>436</v>
      </c>
      <c r="I189">
        <v>1759249919.1</v>
      </c>
      <c r="J189">
        <f>(K189)/1000</f>
        <v>0</v>
      </c>
      <c r="K189">
        <f>IF(DP189, AN189, AH189)</f>
        <v>0</v>
      </c>
      <c r="L189">
        <f>IF(DP189, AI189, AG189)</f>
        <v>0</v>
      </c>
      <c r="M189">
        <f>DR189 - IF(AU189&gt;1, L189*DL189*100.0/(AW189), 0)</f>
        <v>0</v>
      </c>
      <c r="N189">
        <f>((T189-J189/2)*M189-L189)/(T189+J189/2)</f>
        <v>0</v>
      </c>
      <c r="O189">
        <f>N189*(DY189+DZ189)/1000.0</f>
        <v>0</v>
      </c>
      <c r="P189">
        <f>(DR189 - IF(AU189&gt;1, L189*DL189*100.0/(AW189), 0))*(DY189+DZ189)/1000.0</f>
        <v>0</v>
      </c>
      <c r="Q189">
        <f>2.0/((1/S189-1/R189)+SIGN(S189)*SQRT((1/S189-1/R189)*(1/S189-1/R189) + 4*DM189/((DM189+1)*(DM189+1))*(2*1/S189*1/R189-1/R189*1/R189)))</f>
        <v>0</v>
      </c>
      <c r="R189">
        <f>IF(LEFT(DN189,1)&lt;&gt;"0",IF(LEFT(DN189,1)="1",3.0,DO189),$D$5+$E$5*(EF189*DY189/($K$5*1000))+$F$5*(EF189*DY189/($K$5*1000))*MAX(MIN(DL189,$J$5),$I$5)*MAX(MIN(DL189,$J$5),$I$5)+$G$5*MAX(MIN(DL189,$J$5),$I$5)*(EF189*DY189/($K$5*1000))+$H$5*(EF189*DY189/($K$5*1000))*(EF189*DY189/($K$5*1000)))</f>
        <v>0</v>
      </c>
      <c r="S189">
        <f>J189*(1000-(1000*0.61365*exp(17.502*W189/(240.97+W189))/(DY189+DZ189)+DT189)/2)/(1000*0.61365*exp(17.502*W189/(240.97+W189))/(DY189+DZ189)-DT189)</f>
        <v>0</v>
      </c>
      <c r="T189">
        <f>1/((DM189+1)/(Q189/1.6)+1/(R189/1.37)) + DM189/((DM189+1)/(Q189/1.6) + DM189/(R189/1.37))</f>
        <v>0</v>
      </c>
      <c r="U189">
        <f>(DH189*DK189)</f>
        <v>0</v>
      </c>
      <c r="V189">
        <f>(EA189+(U189+2*0.95*5.67E-8*(((EA189+$B$7)+273)^4-(EA189+273)^4)-44100*J189)/(1.84*29.3*R189+8*0.95*5.67E-8*(EA189+273)^3))</f>
        <v>0</v>
      </c>
      <c r="W189">
        <f>($C$7*EB189+$D$7*EC189+$E$7*V189)</f>
        <v>0</v>
      </c>
      <c r="X189">
        <f>0.61365*exp(17.502*W189/(240.97+W189))</f>
        <v>0</v>
      </c>
      <c r="Y189">
        <f>(Z189/AA189*100)</f>
        <v>0</v>
      </c>
      <c r="Z189">
        <f>DT189*(DY189+DZ189)/1000</f>
        <v>0</v>
      </c>
      <c r="AA189">
        <f>0.61365*exp(17.502*EA189/(240.97+EA189))</f>
        <v>0</v>
      </c>
      <c r="AB189">
        <f>(X189-DT189*(DY189+DZ189)/1000)</f>
        <v>0</v>
      </c>
      <c r="AC189">
        <f>(-J189*44100)</f>
        <v>0</v>
      </c>
      <c r="AD189">
        <f>2*29.3*R189*0.92*(EA189-W189)</f>
        <v>0</v>
      </c>
      <c r="AE189">
        <f>2*0.95*5.67E-8*(((EA189+$B$7)+273)^4-(W189+273)^4)</f>
        <v>0</v>
      </c>
      <c r="AF189">
        <f>U189+AE189+AC189+AD189</f>
        <v>0</v>
      </c>
      <c r="AG189">
        <f>DX189*AU189*(DS189-DR189*(1000-AU189*DU189)/(1000-AU189*DT189))/(100*DL189)</f>
        <v>0</v>
      </c>
      <c r="AH189">
        <f>1000*DX189*AU189*(DT189-DU189)/(100*DL189*(1000-AU189*DT189))</f>
        <v>0</v>
      </c>
      <c r="AI189">
        <f>(AJ189 - AK189 - DY189*1E3/(8.314*(EA189+273.15)) * AM189/DX189 * AL189) * DX189/(100*DL189) * (1000 - DU189)/1000</f>
        <v>0</v>
      </c>
      <c r="AJ189">
        <v>1285.410628129489</v>
      </c>
      <c r="AK189">
        <v>1240.724484848485</v>
      </c>
      <c r="AL189">
        <v>3.397462532494546</v>
      </c>
      <c r="AM189">
        <v>65.4967932541347</v>
      </c>
      <c r="AN189">
        <f>(AP189 - AO189 + DY189*1E3/(8.314*(EA189+273.15)) * AR189/DX189 * AQ189) * DX189/(100*DL189) * 1000/(1000 - AP189)</f>
        <v>0</v>
      </c>
      <c r="AO189">
        <v>20.31018883077107</v>
      </c>
      <c r="AP189">
        <v>22.60323696969697</v>
      </c>
      <c r="AQ189">
        <v>-2.058095632047706E-05</v>
      </c>
      <c r="AR189">
        <v>120.790661753282</v>
      </c>
      <c r="AS189">
        <v>4</v>
      </c>
      <c r="AT189">
        <v>1</v>
      </c>
      <c r="AU189">
        <f>IF(AS189*$H$13&gt;=AW189,1.0,(AW189/(AW189-AS189*$H$13)))</f>
        <v>0</v>
      </c>
      <c r="AV189">
        <f>(AU189-1)*100</f>
        <v>0</v>
      </c>
      <c r="AW189">
        <f>MAX(0,($B$13+$C$13*EF189)/(1+$D$13*EF189)*DY189/(EA189+273)*$E$13)</f>
        <v>0</v>
      </c>
      <c r="AX189" t="s">
        <v>437</v>
      </c>
      <c r="AY189" t="s">
        <v>437</v>
      </c>
      <c r="AZ189">
        <v>0</v>
      </c>
      <c r="BA189">
        <v>0</v>
      </c>
      <c r="BB189">
        <f>1-AZ189/BA189</f>
        <v>0</v>
      </c>
      <c r="BC189">
        <v>0</v>
      </c>
      <c r="BD189" t="s">
        <v>437</v>
      </c>
      <c r="BE189" t="s">
        <v>437</v>
      </c>
      <c r="BF189">
        <v>0</v>
      </c>
      <c r="BG189">
        <v>0</v>
      </c>
      <c r="BH189">
        <f>1-BF189/BG189</f>
        <v>0</v>
      </c>
      <c r="BI189">
        <v>0.5</v>
      </c>
      <c r="BJ189">
        <f>DI189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437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DH189">
        <f>$B$11*EG189+$C$11*EH189+$F$11*ES189*(1-EV189)</f>
        <v>0</v>
      </c>
      <c r="DI189">
        <f>DH189*DJ189</f>
        <v>0</v>
      </c>
      <c r="DJ189">
        <f>($B$11*$D$9+$C$11*$D$9+$F$11*((FF189+EX189)/MAX(FF189+EX189+FG189, 0.1)*$I$9+FG189/MAX(FF189+EX189+FG189, 0.1)*$J$9))/($B$11+$C$11+$F$11)</f>
        <v>0</v>
      </c>
      <c r="DK189">
        <f>($B$11*$K$9+$C$11*$K$9+$F$11*((FF189+EX189)/MAX(FF189+EX189+FG189, 0.1)*$P$9+FG189/MAX(FF189+EX189+FG189, 0.1)*$Q$9))/($B$11+$C$11+$F$11)</f>
        <v>0</v>
      </c>
      <c r="DL189">
        <v>4.38</v>
      </c>
      <c r="DM189">
        <v>0.5</v>
      </c>
      <c r="DN189" t="s">
        <v>438</v>
      </c>
      <c r="DO189">
        <v>2</v>
      </c>
      <c r="DP189" t="b">
        <v>1</v>
      </c>
      <c r="DQ189">
        <v>1759249919.1</v>
      </c>
      <c r="DR189">
        <v>1189.337037037037</v>
      </c>
      <c r="DS189">
        <v>1244.544074074074</v>
      </c>
      <c r="DT189">
        <v>22.59995925925926</v>
      </c>
      <c r="DU189">
        <v>20.2804</v>
      </c>
      <c r="DV189">
        <v>1188.253703703704</v>
      </c>
      <c r="DW189">
        <v>22.38684074074074</v>
      </c>
      <c r="DX189">
        <v>499.9763333333333</v>
      </c>
      <c r="DY189">
        <v>90.90995555555557</v>
      </c>
      <c r="DZ189">
        <v>0.05131533703703704</v>
      </c>
      <c r="EA189">
        <v>29.38452962962963</v>
      </c>
      <c r="EB189">
        <v>30.03782592592592</v>
      </c>
      <c r="EC189">
        <v>999.9000000000001</v>
      </c>
      <c r="ED189">
        <v>0</v>
      </c>
      <c r="EE189">
        <v>0</v>
      </c>
      <c r="EF189">
        <v>9996.440000000001</v>
      </c>
      <c r="EG189">
        <v>0</v>
      </c>
      <c r="EH189">
        <v>11.69858148148148</v>
      </c>
      <c r="EI189">
        <v>-55.20678518518519</v>
      </c>
      <c r="EJ189">
        <v>1216.837037037037</v>
      </c>
      <c r="EK189">
        <v>1270.305925925926</v>
      </c>
      <c r="EL189">
        <v>2.319571481481482</v>
      </c>
      <c r="EM189">
        <v>1244.544074074074</v>
      </c>
      <c r="EN189">
        <v>20.2804</v>
      </c>
      <c r="EO189">
        <v>2.054561851851852</v>
      </c>
      <c r="EP189">
        <v>1.843689259259259</v>
      </c>
      <c r="EQ189">
        <v>17.87120740740741</v>
      </c>
      <c r="ER189">
        <v>16.16218888888889</v>
      </c>
      <c r="ES189">
        <v>2000.006666666667</v>
      </c>
      <c r="ET189">
        <v>0.9799944444444447</v>
      </c>
      <c r="EU189">
        <v>0.02000565555555556</v>
      </c>
      <c r="EV189">
        <v>0</v>
      </c>
      <c r="EW189">
        <v>973.6969629629631</v>
      </c>
      <c r="EX189">
        <v>5.000560000000001</v>
      </c>
      <c r="EY189">
        <v>19729.02592592593</v>
      </c>
      <c r="EZ189">
        <v>17294.9</v>
      </c>
      <c r="FA189">
        <v>41.375</v>
      </c>
      <c r="FB189">
        <v>41.54362962962963</v>
      </c>
      <c r="FC189">
        <v>41.06666666666666</v>
      </c>
      <c r="FD189">
        <v>40.68699999999999</v>
      </c>
      <c r="FE189">
        <v>42.083</v>
      </c>
      <c r="FF189">
        <v>1955.096666666667</v>
      </c>
      <c r="FG189">
        <v>39.91</v>
      </c>
      <c r="FH189">
        <v>0</v>
      </c>
      <c r="FI189">
        <v>1759249940.8</v>
      </c>
      <c r="FJ189">
        <v>0</v>
      </c>
      <c r="FK189">
        <v>973.7041923076923</v>
      </c>
      <c r="FL189">
        <v>8.791555557917345</v>
      </c>
      <c r="FM189">
        <v>182.6529915051401</v>
      </c>
      <c r="FN189">
        <v>19729.73846153846</v>
      </c>
      <c r="FO189">
        <v>15</v>
      </c>
      <c r="FP189">
        <v>0</v>
      </c>
      <c r="FQ189" t="s">
        <v>439</v>
      </c>
      <c r="FR189">
        <v>1747148579.5</v>
      </c>
      <c r="FS189">
        <v>1747148584.5</v>
      </c>
      <c r="FT189">
        <v>0</v>
      </c>
      <c r="FU189">
        <v>0.162</v>
      </c>
      <c r="FV189">
        <v>-0.001</v>
      </c>
      <c r="FW189">
        <v>0.139</v>
      </c>
      <c r="FX189">
        <v>0.058</v>
      </c>
      <c r="FY189">
        <v>420</v>
      </c>
      <c r="FZ189">
        <v>16</v>
      </c>
      <c r="GA189">
        <v>0.19</v>
      </c>
      <c r="GB189">
        <v>0.02</v>
      </c>
      <c r="GC189">
        <v>-55.12527560975609</v>
      </c>
      <c r="GD189">
        <v>-1.402931707317005</v>
      </c>
      <c r="GE189">
        <v>0.1914671388483527</v>
      </c>
      <c r="GF189">
        <v>0</v>
      </c>
      <c r="GG189">
        <v>973.1137647058824</v>
      </c>
      <c r="GH189">
        <v>10.48238350095189</v>
      </c>
      <c r="GI189">
        <v>1.067409785658268</v>
      </c>
      <c r="GJ189">
        <v>0</v>
      </c>
      <c r="GK189">
        <v>2.343745609756097</v>
      </c>
      <c r="GL189">
        <v>-0.4216873170731698</v>
      </c>
      <c r="GM189">
        <v>0.04271455478501277</v>
      </c>
      <c r="GN189">
        <v>0</v>
      </c>
      <c r="GO189">
        <v>0</v>
      </c>
      <c r="GP189">
        <v>3</v>
      </c>
      <c r="GQ189" t="s">
        <v>490</v>
      </c>
      <c r="GR189">
        <v>3.1279</v>
      </c>
      <c r="GS189">
        <v>2.72936</v>
      </c>
      <c r="GT189">
        <v>0.177439</v>
      </c>
      <c r="GU189">
        <v>0.183598</v>
      </c>
      <c r="GV189">
        <v>0.103148</v>
      </c>
      <c r="GW189">
        <v>0.09626029999999999</v>
      </c>
      <c r="GX189">
        <v>24675.8</v>
      </c>
      <c r="GY189">
        <v>23765.8</v>
      </c>
      <c r="GZ189">
        <v>30540.3</v>
      </c>
      <c r="HA189">
        <v>29365</v>
      </c>
      <c r="HB189">
        <v>37802.4</v>
      </c>
      <c r="HC189">
        <v>34917.2</v>
      </c>
      <c r="HD189">
        <v>46715.1</v>
      </c>
      <c r="HE189">
        <v>43627.1</v>
      </c>
      <c r="HF189">
        <v>1.82652</v>
      </c>
      <c r="HG189">
        <v>1.84312</v>
      </c>
      <c r="HH189">
        <v>0.135854</v>
      </c>
      <c r="HI189">
        <v>0</v>
      </c>
      <c r="HJ189">
        <v>27.8303</v>
      </c>
      <c r="HK189">
        <v>999.9</v>
      </c>
      <c r="HL189">
        <v>49.6</v>
      </c>
      <c r="HM189">
        <v>30.9</v>
      </c>
      <c r="HN189">
        <v>24.4745</v>
      </c>
      <c r="HO189">
        <v>63.093</v>
      </c>
      <c r="HP189">
        <v>17.5321</v>
      </c>
      <c r="HQ189">
        <v>1</v>
      </c>
      <c r="HR189">
        <v>0.126458</v>
      </c>
      <c r="HS189">
        <v>0.485049</v>
      </c>
      <c r="HT189">
        <v>20.2009</v>
      </c>
      <c r="HU189">
        <v>5.22837</v>
      </c>
      <c r="HV189">
        <v>11.974</v>
      </c>
      <c r="HW189">
        <v>4.9702</v>
      </c>
      <c r="HX189">
        <v>3.2896</v>
      </c>
      <c r="HY189">
        <v>9999</v>
      </c>
      <c r="HZ189">
        <v>9999</v>
      </c>
      <c r="IA189">
        <v>9999</v>
      </c>
      <c r="IB189">
        <v>18.3</v>
      </c>
      <c r="IC189">
        <v>4.9729</v>
      </c>
      <c r="ID189">
        <v>1.87714</v>
      </c>
      <c r="IE189">
        <v>1.87527</v>
      </c>
      <c r="IF189">
        <v>1.87806</v>
      </c>
      <c r="IG189">
        <v>1.87482</v>
      </c>
      <c r="IH189">
        <v>1.87839</v>
      </c>
      <c r="II189">
        <v>1.87546</v>
      </c>
      <c r="IJ189">
        <v>1.87668</v>
      </c>
      <c r="IK189">
        <v>0</v>
      </c>
      <c r="IL189">
        <v>0</v>
      </c>
      <c r="IM189">
        <v>0</v>
      </c>
      <c r="IN189">
        <v>0</v>
      </c>
      <c r="IO189" t="s">
        <v>441</v>
      </c>
      <c r="IP189" t="s">
        <v>442</v>
      </c>
      <c r="IQ189" t="s">
        <v>443</v>
      </c>
      <c r="IR189" t="s">
        <v>443</v>
      </c>
      <c r="IS189" t="s">
        <v>443</v>
      </c>
      <c r="IT189" t="s">
        <v>443</v>
      </c>
      <c r="IU189">
        <v>0</v>
      </c>
      <c r="IV189">
        <v>100</v>
      </c>
      <c r="IW189">
        <v>100</v>
      </c>
      <c r="IX189">
        <v>1.11</v>
      </c>
      <c r="IY189">
        <v>0.2131</v>
      </c>
      <c r="IZ189">
        <v>-0.1222274518627452</v>
      </c>
      <c r="JA189">
        <v>0.001328938755811441</v>
      </c>
      <c r="JB189">
        <v>-5.633165956792918E-07</v>
      </c>
      <c r="JC189">
        <v>2.510553891376428E-10</v>
      </c>
      <c r="JD189">
        <v>-0.04678033270444259</v>
      </c>
      <c r="JE189">
        <v>-0.0009625096320519332</v>
      </c>
      <c r="JF189">
        <v>0.0006953178313022573</v>
      </c>
      <c r="JG189">
        <v>-5.973937232829655E-06</v>
      </c>
      <c r="JH189">
        <v>1</v>
      </c>
      <c r="JI189">
        <v>2112</v>
      </c>
      <c r="JJ189">
        <v>1</v>
      </c>
      <c r="JK189">
        <v>26</v>
      </c>
      <c r="JL189">
        <v>201689.1</v>
      </c>
      <c r="JM189">
        <v>201689</v>
      </c>
      <c r="JN189">
        <v>2.68799</v>
      </c>
      <c r="JO189">
        <v>2.52563</v>
      </c>
      <c r="JP189">
        <v>1.39893</v>
      </c>
      <c r="JQ189">
        <v>2.32422</v>
      </c>
      <c r="JR189">
        <v>1.44897</v>
      </c>
      <c r="JS189">
        <v>2.58301</v>
      </c>
      <c r="JT189">
        <v>36.4578</v>
      </c>
      <c r="JU189">
        <v>23.9999</v>
      </c>
      <c r="JV189">
        <v>18</v>
      </c>
      <c r="JW189">
        <v>477.756</v>
      </c>
      <c r="JX189">
        <v>457.71</v>
      </c>
      <c r="JY189">
        <v>26.8848</v>
      </c>
      <c r="JZ189">
        <v>28.8161</v>
      </c>
      <c r="KA189">
        <v>30.0002</v>
      </c>
      <c r="KB189">
        <v>28.4661</v>
      </c>
      <c r="KC189">
        <v>28.5264</v>
      </c>
      <c r="KD189">
        <v>53.808</v>
      </c>
      <c r="KE189">
        <v>23.6546</v>
      </c>
      <c r="KF189">
        <v>20.1498</v>
      </c>
      <c r="KG189">
        <v>26.8832</v>
      </c>
      <c r="KH189">
        <v>1289.05</v>
      </c>
      <c r="KI189">
        <v>20.2554</v>
      </c>
      <c r="KJ189">
        <v>100.959</v>
      </c>
      <c r="KK189">
        <v>100.357</v>
      </c>
    </row>
    <row r="190" spans="1:297">
      <c r="A190">
        <v>174</v>
      </c>
      <c r="B190">
        <v>1759249931.6</v>
      </c>
      <c r="C190">
        <v>3116</v>
      </c>
      <c r="D190" t="s">
        <v>792</v>
      </c>
      <c r="E190" t="s">
        <v>793</v>
      </c>
      <c r="F190">
        <v>5</v>
      </c>
      <c r="G190" t="s">
        <v>639</v>
      </c>
      <c r="H190" t="s">
        <v>436</v>
      </c>
      <c r="I190">
        <v>1759249923.814285</v>
      </c>
      <c r="J190">
        <f>(K190)/1000</f>
        <v>0</v>
      </c>
      <c r="K190">
        <f>IF(DP190, AN190, AH190)</f>
        <v>0</v>
      </c>
      <c r="L190">
        <f>IF(DP190, AI190, AG190)</f>
        <v>0</v>
      </c>
      <c r="M190">
        <f>DR190 - IF(AU190&gt;1, L190*DL190*100.0/(AW190), 0)</f>
        <v>0</v>
      </c>
      <c r="N190">
        <f>((T190-J190/2)*M190-L190)/(T190+J190/2)</f>
        <v>0</v>
      </c>
      <c r="O190">
        <f>N190*(DY190+DZ190)/1000.0</f>
        <v>0</v>
      </c>
      <c r="P190">
        <f>(DR190 - IF(AU190&gt;1, L190*DL190*100.0/(AW190), 0))*(DY190+DZ190)/1000.0</f>
        <v>0</v>
      </c>
      <c r="Q190">
        <f>2.0/((1/S190-1/R190)+SIGN(S190)*SQRT((1/S190-1/R190)*(1/S190-1/R190) + 4*DM190/((DM190+1)*(DM190+1))*(2*1/S190*1/R190-1/R190*1/R190)))</f>
        <v>0</v>
      </c>
      <c r="R190">
        <f>IF(LEFT(DN190,1)&lt;&gt;"0",IF(LEFT(DN190,1)="1",3.0,DO190),$D$5+$E$5*(EF190*DY190/($K$5*1000))+$F$5*(EF190*DY190/($K$5*1000))*MAX(MIN(DL190,$J$5),$I$5)*MAX(MIN(DL190,$J$5),$I$5)+$G$5*MAX(MIN(DL190,$J$5),$I$5)*(EF190*DY190/($K$5*1000))+$H$5*(EF190*DY190/($K$5*1000))*(EF190*DY190/($K$5*1000)))</f>
        <v>0</v>
      </c>
      <c r="S190">
        <f>J190*(1000-(1000*0.61365*exp(17.502*W190/(240.97+W190))/(DY190+DZ190)+DT190)/2)/(1000*0.61365*exp(17.502*W190/(240.97+W190))/(DY190+DZ190)-DT190)</f>
        <v>0</v>
      </c>
      <c r="T190">
        <f>1/((DM190+1)/(Q190/1.6)+1/(R190/1.37)) + DM190/((DM190+1)/(Q190/1.6) + DM190/(R190/1.37))</f>
        <v>0</v>
      </c>
      <c r="U190">
        <f>(DH190*DK190)</f>
        <v>0</v>
      </c>
      <c r="V190">
        <f>(EA190+(U190+2*0.95*5.67E-8*(((EA190+$B$7)+273)^4-(EA190+273)^4)-44100*J190)/(1.84*29.3*R190+8*0.95*5.67E-8*(EA190+273)^3))</f>
        <v>0</v>
      </c>
      <c r="W190">
        <f>($C$7*EB190+$D$7*EC190+$E$7*V190)</f>
        <v>0</v>
      </c>
      <c r="X190">
        <f>0.61365*exp(17.502*W190/(240.97+W190))</f>
        <v>0</v>
      </c>
      <c r="Y190">
        <f>(Z190/AA190*100)</f>
        <v>0</v>
      </c>
      <c r="Z190">
        <f>DT190*(DY190+DZ190)/1000</f>
        <v>0</v>
      </c>
      <c r="AA190">
        <f>0.61365*exp(17.502*EA190/(240.97+EA190))</f>
        <v>0</v>
      </c>
      <c r="AB190">
        <f>(X190-DT190*(DY190+DZ190)/1000)</f>
        <v>0</v>
      </c>
      <c r="AC190">
        <f>(-J190*44100)</f>
        <v>0</v>
      </c>
      <c r="AD190">
        <f>2*29.3*R190*0.92*(EA190-W190)</f>
        <v>0</v>
      </c>
      <c r="AE190">
        <f>2*0.95*5.67E-8*(((EA190+$B$7)+273)^4-(W190+273)^4)</f>
        <v>0</v>
      </c>
      <c r="AF190">
        <f>U190+AE190+AC190+AD190</f>
        <v>0</v>
      </c>
      <c r="AG190">
        <f>DX190*AU190*(DS190-DR190*(1000-AU190*DU190)/(1000-AU190*DT190))/(100*DL190)</f>
        <v>0</v>
      </c>
      <c r="AH190">
        <f>1000*DX190*AU190*(DT190-DU190)/(100*DL190*(1000-AU190*DT190))</f>
        <v>0</v>
      </c>
      <c r="AI190">
        <f>(AJ190 - AK190 - DY190*1E3/(8.314*(EA190+273.15)) * AM190/DX190 * AL190) * DX190/(100*DL190) * (1000 - DU190)/1000</f>
        <v>0</v>
      </c>
      <c r="AJ190">
        <v>1302.586269453286</v>
      </c>
      <c r="AK190">
        <v>1257.782</v>
      </c>
      <c r="AL190">
        <v>3.41664262419138</v>
      </c>
      <c r="AM190">
        <v>65.4967932541347</v>
      </c>
      <c r="AN190">
        <f>(AP190 - AO190 + DY190*1E3/(8.314*(EA190+273.15)) * AR190/DX190 * AQ190) * DX190/(100*DL190) * 1000/(1000 - AP190)</f>
        <v>0</v>
      </c>
      <c r="AO190">
        <v>20.3132674198729</v>
      </c>
      <c r="AP190">
        <v>22.58847575757575</v>
      </c>
      <c r="AQ190">
        <v>-8.409186677045008E-05</v>
      </c>
      <c r="AR190">
        <v>120.790661753282</v>
      </c>
      <c r="AS190">
        <v>4</v>
      </c>
      <c r="AT190">
        <v>1</v>
      </c>
      <c r="AU190">
        <f>IF(AS190*$H$13&gt;=AW190,1.0,(AW190/(AW190-AS190*$H$13)))</f>
        <v>0</v>
      </c>
      <c r="AV190">
        <f>(AU190-1)*100</f>
        <v>0</v>
      </c>
      <c r="AW190">
        <f>MAX(0,($B$13+$C$13*EF190)/(1+$D$13*EF190)*DY190/(EA190+273)*$E$13)</f>
        <v>0</v>
      </c>
      <c r="AX190" t="s">
        <v>437</v>
      </c>
      <c r="AY190" t="s">
        <v>437</v>
      </c>
      <c r="AZ190">
        <v>0</v>
      </c>
      <c r="BA190">
        <v>0</v>
      </c>
      <c r="BB190">
        <f>1-AZ190/BA190</f>
        <v>0</v>
      </c>
      <c r="BC190">
        <v>0</v>
      </c>
      <c r="BD190" t="s">
        <v>437</v>
      </c>
      <c r="BE190" t="s">
        <v>437</v>
      </c>
      <c r="BF190">
        <v>0</v>
      </c>
      <c r="BG190">
        <v>0</v>
      </c>
      <c r="BH190">
        <f>1-BF190/BG190</f>
        <v>0</v>
      </c>
      <c r="BI190">
        <v>0.5</v>
      </c>
      <c r="BJ190">
        <f>DI190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437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DH190">
        <f>$B$11*EG190+$C$11*EH190+$F$11*ES190*(1-EV190)</f>
        <v>0</v>
      </c>
      <c r="DI190">
        <f>DH190*DJ190</f>
        <v>0</v>
      </c>
      <c r="DJ190">
        <f>($B$11*$D$9+$C$11*$D$9+$F$11*((FF190+EX190)/MAX(FF190+EX190+FG190, 0.1)*$I$9+FG190/MAX(FF190+EX190+FG190, 0.1)*$J$9))/($B$11+$C$11+$F$11)</f>
        <v>0</v>
      </c>
      <c r="DK190">
        <f>($B$11*$K$9+$C$11*$K$9+$F$11*((FF190+EX190)/MAX(FF190+EX190+FG190, 0.1)*$P$9+FG190/MAX(FF190+EX190+FG190, 0.1)*$Q$9))/($B$11+$C$11+$F$11)</f>
        <v>0</v>
      </c>
      <c r="DL190">
        <v>4.38</v>
      </c>
      <c r="DM190">
        <v>0.5</v>
      </c>
      <c r="DN190" t="s">
        <v>438</v>
      </c>
      <c r="DO190">
        <v>2</v>
      </c>
      <c r="DP190" t="b">
        <v>1</v>
      </c>
      <c r="DQ190">
        <v>1759249923.814285</v>
      </c>
      <c r="DR190">
        <v>1205.042857142857</v>
      </c>
      <c r="DS190">
        <v>1260.369285714286</v>
      </c>
      <c r="DT190">
        <v>22.600075</v>
      </c>
      <c r="DU190">
        <v>20.30478214285714</v>
      </c>
      <c r="DV190">
        <v>1203.942142857143</v>
      </c>
      <c r="DW190">
        <v>22.38696071428571</v>
      </c>
      <c r="DX190">
        <v>499.9772142857142</v>
      </c>
      <c r="DY190">
        <v>90.91030357142856</v>
      </c>
      <c r="DZ190">
        <v>0.05162318928571429</v>
      </c>
      <c r="EA190">
        <v>29.37470357142857</v>
      </c>
      <c r="EB190">
        <v>30.02702142857143</v>
      </c>
      <c r="EC190">
        <v>999.9000000000002</v>
      </c>
      <c r="ED190">
        <v>0</v>
      </c>
      <c r="EE190">
        <v>0</v>
      </c>
      <c r="EF190">
        <v>9988.414285714285</v>
      </c>
      <c r="EG190">
        <v>0</v>
      </c>
      <c r="EH190">
        <v>11.69908928571428</v>
      </c>
      <c r="EI190">
        <v>-55.32710714285714</v>
      </c>
      <c r="EJ190">
        <v>1232.905357142857</v>
      </c>
      <c r="EK190">
        <v>1286.490714285714</v>
      </c>
      <c r="EL190">
        <v>2.295310714285714</v>
      </c>
      <c r="EM190">
        <v>1260.369285714286</v>
      </c>
      <c r="EN190">
        <v>20.30478214285714</v>
      </c>
      <c r="EO190">
        <v>2.054581071428571</v>
      </c>
      <c r="EP190">
        <v>1.845912142857143</v>
      </c>
      <c r="EQ190">
        <v>17.87135357142857</v>
      </c>
      <c r="ER190">
        <v>16.18110357142858</v>
      </c>
      <c r="ES190">
        <v>2000.028571428571</v>
      </c>
      <c r="ET190">
        <v>0.9799946428571431</v>
      </c>
      <c r="EU190">
        <v>0.02000545714285715</v>
      </c>
      <c r="EV190">
        <v>0</v>
      </c>
      <c r="EW190">
        <v>974.3677857142857</v>
      </c>
      <c r="EX190">
        <v>5.000560000000001</v>
      </c>
      <c r="EY190">
        <v>19742.52857142857</v>
      </c>
      <c r="EZ190">
        <v>17295.09285714286</v>
      </c>
      <c r="FA190">
        <v>41.375</v>
      </c>
      <c r="FB190">
        <v>41.54649999999999</v>
      </c>
      <c r="FC190">
        <v>41.06649999999998</v>
      </c>
      <c r="FD190">
        <v>40.68699999999999</v>
      </c>
      <c r="FE190">
        <v>42.0845</v>
      </c>
      <c r="FF190">
        <v>1955.118571428572</v>
      </c>
      <c r="FG190">
        <v>39.91</v>
      </c>
      <c r="FH190">
        <v>0</v>
      </c>
      <c r="FI190">
        <v>1759249945.6</v>
      </c>
      <c r="FJ190">
        <v>0</v>
      </c>
      <c r="FK190">
        <v>974.3932692307692</v>
      </c>
      <c r="FL190">
        <v>7.443453007453946</v>
      </c>
      <c r="FM190">
        <v>154.0991452478148</v>
      </c>
      <c r="FN190">
        <v>19743.23076923077</v>
      </c>
      <c r="FO190">
        <v>15</v>
      </c>
      <c r="FP190">
        <v>0</v>
      </c>
      <c r="FQ190" t="s">
        <v>439</v>
      </c>
      <c r="FR190">
        <v>1747148579.5</v>
      </c>
      <c r="FS190">
        <v>1747148584.5</v>
      </c>
      <c r="FT190">
        <v>0</v>
      </c>
      <c r="FU190">
        <v>0.162</v>
      </c>
      <c r="FV190">
        <v>-0.001</v>
      </c>
      <c r="FW190">
        <v>0.139</v>
      </c>
      <c r="FX190">
        <v>0.058</v>
      </c>
      <c r="FY190">
        <v>420</v>
      </c>
      <c r="FZ190">
        <v>16</v>
      </c>
      <c r="GA190">
        <v>0.19</v>
      </c>
      <c r="GB190">
        <v>0.02</v>
      </c>
      <c r="GC190">
        <v>-55.24691249999999</v>
      </c>
      <c r="GD190">
        <v>-1.320248780487684</v>
      </c>
      <c r="GE190">
        <v>0.1850518848694869</v>
      </c>
      <c r="GF190">
        <v>0</v>
      </c>
      <c r="GG190">
        <v>973.9529117647061</v>
      </c>
      <c r="GH190">
        <v>8.873048128282546</v>
      </c>
      <c r="GI190">
        <v>0.9217634431651544</v>
      </c>
      <c r="GJ190">
        <v>0</v>
      </c>
      <c r="GK190">
        <v>2.3112975</v>
      </c>
      <c r="GL190">
        <v>-0.2922081050656756</v>
      </c>
      <c r="GM190">
        <v>0.03067484358150829</v>
      </c>
      <c r="GN190">
        <v>0</v>
      </c>
      <c r="GO190">
        <v>0</v>
      </c>
      <c r="GP190">
        <v>3</v>
      </c>
      <c r="GQ190" t="s">
        <v>490</v>
      </c>
      <c r="GR190">
        <v>3.1279</v>
      </c>
      <c r="GS190">
        <v>2.72942</v>
      </c>
      <c r="GT190">
        <v>0.178942</v>
      </c>
      <c r="GU190">
        <v>0.185072</v>
      </c>
      <c r="GV190">
        <v>0.103101</v>
      </c>
      <c r="GW190">
        <v>0.0962718</v>
      </c>
      <c r="GX190">
        <v>24631.3</v>
      </c>
      <c r="GY190">
        <v>23723.3</v>
      </c>
      <c r="GZ190">
        <v>30541</v>
      </c>
      <c r="HA190">
        <v>29365.6</v>
      </c>
      <c r="HB190">
        <v>37805.3</v>
      </c>
      <c r="HC190">
        <v>34917.9</v>
      </c>
      <c r="HD190">
        <v>46716.1</v>
      </c>
      <c r="HE190">
        <v>43628.3</v>
      </c>
      <c r="HF190">
        <v>1.82647</v>
      </c>
      <c r="HG190">
        <v>1.84317</v>
      </c>
      <c r="HH190">
        <v>0.131696</v>
      </c>
      <c r="HI190">
        <v>0</v>
      </c>
      <c r="HJ190">
        <v>27.8265</v>
      </c>
      <c r="HK190">
        <v>999.9</v>
      </c>
      <c r="HL190">
        <v>49.6</v>
      </c>
      <c r="HM190">
        <v>30.9</v>
      </c>
      <c r="HN190">
        <v>24.4734</v>
      </c>
      <c r="HO190">
        <v>63.073</v>
      </c>
      <c r="HP190">
        <v>17.4359</v>
      </c>
      <c r="HQ190">
        <v>1</v>
      </c>
      <c r="HR190">
        <v>0.126448</v>
      </c>
      <c r="HS190">
        <v>0.556141</v>
      </c>
      <c r="HT190">
        <v>20.2008</v>
      </c>
      <c r="HU190">
        <v>5.22762</v>
      </c>
      <c r="HV190">
        <v>11.974</v>
      </c>
      <c r="HW190">
        <v>4.96985</v>
      </c>
      <c r="HX190">
        <v>3.2895</v>
      </c>
      <c r="HY190">
        <v>9999</v>
      </c>
      <c r="HZ190">
        <v>9999</v>
      </c>
      <c r="IA190">
        <v>9999</v>
      </c>
      <c r="IB190">
        <v>18.3</v>
      </c>
      <c r="IC190">
        <v>4.97289</v>
      </c>
      <c r="ID190">
        <v>1.87715</v>
      </c>
      <c r="IE190">
        <v>1.87529</v>
      </c>
      <c r="IF190">
        <v>1.87805</v>
      </c>
      <c r="IG190">
        <v>1.87484</v>
      </c>
      <c r="IH190">
        <v>1.8784</v>
      </c>
      <c r="II190">
        <v>1.87546</v>
      </c>
      <c r="IJ190">
        <v>1.87668</v>
      </c>
      <c r="IK190">
        <v>0</v>
      </c>
      <c r="IL190">
        <v>0</v>
      </c>
      <c r="IM190">
        <v>0</v>
      </c>
      <c r="IN190">
        <v>0</v>
      </c>
      <c r="IO190" t="s">
        <v>441</v>
      </c>
      <c r="IP190" t="s">
        <v>442</v>
      </c>
      <c r="IQ190" t="s">
        <v>443</v>
      </c>
      <c r="IR190" t="s">
        <v>443</v>
      </c>
      <c r="IS190" t="s">
        <v>443</v>
      </c>
      <c r="IT190" t="s">
        <v>443</v>
      </c>
      <c r="IU190">
        <v>0</v>
      </c>
      <c r="IV190">
        <v>100</v>
      </c>
      <c r="IW190">
        <v>100</v>
      </c>
      <c r="IX190">
        <v>1.12</v>
      </c>
      <c r="IY190">
        <v>0.2129</v>
      </c>
      <c r="IZ190">
        <v>-0.1222274518627452</v>
      </c>
      <c r="JA190">
        <v>0.001328938755811441</v>
      </c>
      <c r="JB190">
        <v>-5.633165956792918E-07</v>
      </c>
      <c r="JC190">
        <v>2.510553891376428E-10</v>
      </c>
      <c r="JD190">
        <v>-0.04678033270444259</v>
      </c>
      <c r="JE190">
        <v>-0.0009625096320519332</v>
      </c>
      <c r="JF190">
        <v>0.0006953178313022573</v>
      </c>
      <c r="JG190">
        <v>-5.973937232829655E-06</v>
      </c>
      <c r="JH190">
        <v>1</v>
      </c>
      <c r="JI190">
        <v>2112</v>
      </c>
      <c r="JJ190">
        <v>1</v>
      </c>
      <c r="JK190">
        <v>26</v>
      </c>
      <c r="JL190">
        <v>201689.2</v>
      </c>
      <c r="JM190">
        <v>201689.1</v>
      </c>
      <c r="JN190">
        <v>2.71362</v>
      </c>
      <c r="JO190">
        <v>2.52563</v>
      </c>
      <c r="JP190">
        <v>1.39893</v>
      </c>
      <c r="JQ190">
        <v>2.32422</v>
      </c>
      <c r="JR190">
        <v>1.44897</v>
      </c>
      <c r="JS190">
        <v>2.58545</v>
      </c>
      <c r="JT190">
        <v>36.4814</v>
      </c>
      <c r="JU190">
        <v>23.9999</v>
      </c>
      <c r="JV190">
        <v>18</v>
      </c>
      <c r="JW190">
        <v>477.737</v>
      </c>
      <c r="JX190">
        <v>457.754</v>
      </c>
      <c r="JY190">
        <v>26.8567</v>
      </c>
      <c r="JZ190">
        <v>28.8186</v>
      </c>
      <c r="KA190">
        <v>30.0002</v>
      </c>
      <c r="KB190">
        <v>28.4674</v>
      </c>
      <c r="KC190">
        <v>28.528</v>
      </c>
      <c r="KD190">
        <v>54.3291</v>
      </c>
      <c r="KE190">
        <v>23.6546</v>
      </c>
      <c r="KF190">
        <v>20.1498</v>
      </c>
      <c r="KG190">
        <v>26.8389</v>
      </c>
      <c r="KH190">
        <v>1309.08</v>
      </c>
      <c r="KI190">
        <v>20.2665</v>
      </c>
      <c r="KJ190">
        <v>100.961</v>
      </c>
      <c r="KK190">
        <v>100.359</v>
      </c>
    </row>
    <row r="191" spans="1:297">
      <c r="A191">
        <v>175</v>
      </c>
      <c r="B191">
        <v>1759249936.6</v>
      </c>
      <c r="C191">
        <v>3121</v>
      </c>
      <c r="D191" t="s">
        <v>794</v>
      </c>
      <c r="E191" t="s">
        <v>795</v>
      </c>
      <c r="F191">
        <v>5</v>
      </c>
      <c r="G191" t="s">
        <v>639</v>
      </c>
      <c r="H191" t="s">
        <v>436</v>
      </c>
      <c r="I191">
        <v>1759249929.1</v>
      </c>
      <c r="J191">
        <f>(K191)/1000</f>
        <v>0</v>
      </c>
      <c r="K191">
        <f>IF(DP191, AN191, AH191)</f>
        <v>0</v>
      </c>
      <c r="L191">
        <f>IF(DP191, AI191, AG191)</f>
        <v>0</v>
      </c>
      <c r="M191">
        <f>DR191 - IF(AU191&gt;1, L191*DL191*100.0/(AW191), 0)</f>
        <v>0</v>
      </c>
      <c r="N191">
        <f>((T191-J191/2)*M191-L191)/(T191+J191/2)</f>
        <v>0</v>
      </c>
      <c r="O191">
        <f>N191*(DY191+DZ191)/1000.0</f>
        <v>0</v>
      </c>
      <c r="P191">
        <f>(DR191 - IF(AU191&gt;1, L191*DL191*100.0/(AW191), 0))*(DY191+DZ191)/1000.0</f>
        <v>0</v>
      </c>
      <c r="Q191">
        <f>2.0/((1/S191-1/R191)+SIGN(S191)*SQRT((1/S191-1/R191)*(1/S191-1/R191) + 4*DM191/((DM191+1)*(DM191+1))*(2*1/S191*1/R191-1/R191*1/R191)))</f>
        <v>0</v>
      </c>
      <c r="R191">
        <f>IF(LEFT(DN191,1)&lt;&gt;"0",IF(LEFT(DN191,1)="1",3.0,DO191),$D$5+$E$5*(EF191*DY191/($K$5*1000))+$F$5*(EF191*DY191/($K$5*1000))*MAX(MIN(DL191,$J$5),$I$5)*MAX(MIN(DL191,$J$5),$I$5)+$G$5*MAX(MIN(DL191,$J$5),$I$5)*(EF191*DY191/($K$5*1000))+$H$5*(EF191*DY191/($K$5*1000))*(EF191*DY191/($K$5*1000)))</f>
        <v>0</v>
      </c>
      <c r="S191">
        <f>J191*(1000-(1000*0.61365*exp(17.502*W191/(240.97+W191))/(DY191+DZ191)+DT191)/2)/(1000*0.61365*exp(17.502*W191/(240.97+W191))/(DY191+DZ191)-DT191)</f>
        <v>0</v>
      </c>
      <c r="T191">
        <f>1/((DM191+1)/(Q191/1.6)+1/(R191/1.37)) + DM191/((DM191+1)/(Q191/1.6) + DM191/(R191/1.37))</f>
        <v>0</v>
      </c>
      <c r="U191">
        <f>(DH191*DK191)</f>
        <v>0</v>
      </c>
      <c r="V191">
        <f>(EA191+(U191+2*0.95*5.67E-8*(((EA191+$B$7)+273)^4-(EA191+273)^4)-44100*J191)/(1.84*29.3*R191+8*0.95*5.67E-8*(EA191+273)^3))</f>
        <v>0</v>
      </c>
      <c r="W191">
        <f>($C$7*EB191+$D$7*EC191+$E$7*V191)</f>
        <v>0</v>
      </c>
      <c r="X191">
        <f>0.61365*exp(17.502*W191/(240.97+W191))</f>
        <v>0</v>
      </c>
      <c r="Y191">
        <f>(Z191/AA191*100)</f>
        <v>0</v>
      </c>
      <c r="Z191">
        <f>DT191*(DY191+DZ191)/1000</f>
        <v>0</v>
      </c>
      <c r="AA191">
        <f>0.61365*exp(17.502*EA191/(240.97+EA191))</f>
        <v>0</v>
      </c>
      <c r="AB191">
        <f>(X191-DT191*(DY191+DZ191)/1000)</f>
        <v>0</v>
      </c>
      <c r="AC191">
        <f>(-J191*44100)</f>
        <v>0</v>
      </c>
      <c r="AD191">
        <f>2*29.3*R191*0.92*(EA191-W191)</f>
        <v>0</v>
      </c>
      <c r="AE191">
        <f>2*0.95*5.67E-8*(((EA191+$B$7)+273)^4-(W191+273)^4)</f>
        <v>0</v>
      </c>
      <c r="AF191">
        <f>U191+AE191+AC191+AD191</f>
        <v>0</v>
      </c>
      <c r="AG191">
        <f>DX191*AU191*(DS191-DR191*(1000-AU191*DU191)/(1000-AU191*DT191))/(100*DL191)</f>
        <v>0</v>
      </c>
      <c r="AH191">
        <f>1000*DX191*AU191*(DT191-DU191)/(100*DL191*(1000-AU191*DT191))</f>
        <v>0</v>
      </c>
      <c r="AI191">
        <f>(AJ191 - AK191 - DY191*1E3/(8.314*(EA191+273.15)) * AM191/DX191 * AL191) * DX191/(100*DL191) * (1000 - DU191)/1000</f>
        <v>0</v>
      </c>
      <c r="AJ191">
        <v>1319.577012054458</v>
      </c>
      <c r="AK191">
        <v>1274.81406060606</v>
      </c>
      <c r="AL191">
        <v>3.39639860723679</v>
      </c>
      <c r="AM191">
        <v>65.4967932541347</v>
      </c>
      <c r="AN191">
        <f>(AP191 - AO191 + DY191*1E3/(8.314*(EA191+273.15)) * AR191/DX191 * AQ191) * DX191/(100*DL191) * 1000/(1000 - AP191)</f>
        <v>0</v>
      </c>
      <c r="AO191">
        <v>20.31362315568832</v>
      </c>
      <c r="AP191">
        <v>22.56900303030303</v>
      </c>
      <c r="AQ191">
        <v>-0.000107424684786476</v>
      </c>
      <c r="AR191">
        <v>120.790661753282</v>
      </c>
      <c r="AS191">
        <v>4</v>
      </c>
      <c r="AT191">
        <v>1</v>
      </c>
      <c r="AU191">
        <f>IF(AS191*$H$13&gt;=AW191,1.0,(AW191/(AW191-AS191*$H$13)))</f>
        <v>0</v>
      </c>
      <c r="AV191">
        <f>(AU191-1)*100</f>
        <v>0</v>
      </c>
      <c r="AW191">
        <f>MAX(0,($B$13+$C$13*EF191)/(1+$D$13*EF191)*DY191/(EA191+273)*$E$13)</f>
        <v>0</v>
      </c>
      <c r="AX191" t="s">
        <v>437</v>
      </c>
      <c r="AY191" t="s">
        <v>437</v>
      </c>
      <c r="AZ191">
        <v>0</v>
      </c>
      <c r="BA191">
        <v>0</v>
      </c>
      <c r="BB191">
        <f>1-AZ191/BA191</f>
        <v>0</v>
      </c>
      <c r="BC191">
        <v>0</v>
      </c>
      <c r="BD191" t="s">
        <v>437</v>
      </c>
      <c r="BE191" t="s">
        <v>437</v>
      </c>
      <c r="BF191">
        <v>0</v>
      </c>
      <c r="BG191">
        <v>0</v>
      </c>
      <c r="BH191">
        <f>1-BF191/BG191</f>
        <v>0</v>
      </c>
      <c r="BI191">
        <v>0.5</v>
      </c>
      <c r="BJ191">
        <f>DI191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437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DH191">
        <f>$B$11*EG191+$C$11*EH191+$F$11*ES191*(1-EV191)</f>
        <v>0</v>
      </c>
      <c r="DI191">
        <f>DH191*DJ191</f>
        <v>0</v>
      </c>
      <c r="DJ191">
        <f>($B$11*$D$9+$C$11*$D$9+$F$11*((FF191+EX191)/MAX(FF191+EX191+FG191, 0.1)*$I$9+FG191/MAX(FF191+EX191+FG191, 0.1)*$J$9))/($B$11+$C$11+$F$11)</f>
        <v>0</v>
      </c>
      <c r="DK191">
        <f>($B$11*$K$9+$C$11*$K$9+$F$11*((FF191+EX191)/MAX(FF191+EX191+FG191, 0.1)*$P$9+FG191/MAX(FF191+EX191+FG191, 0.1)*$Q$9))/($B$11+$C$11+$F$11)</f>
        <v>0</v>
      </c>
      <c r="DL191">
        <v>4.38</v>
      </c>
      <c r="DM191">
        <v>0.5</v>
      </c>
      <c r="DN191" t="s">
        <v>438</v>
      </c>
      <c r="DO191">
        <v>2</v>
      </c>
      <c r="DP191" t="b">
        <v>1</v>
      </c>
      <c r="DQ191">
        <v>1759249929.1</v>
      </c>
      <c r="DR191">
        <v>1222.71</v>
      </c>
      <c r="DS191">
        <v>1278.043333333334</v>
      </c>
      <c r="DT191">
        <v>22.59218888888889</v>
      </c>
      <c r="DU191">
        <v>20.31231111111111</v>
      </c>
      <c r="DV191">
        <v>1221.58962962963</v>
      </c>
      <c r="DW191">
        <v>22.37923703703703</v>
      </c>
      <c r="DX191">
        <v>499.9990740740741</v>
      </c>
      <c r="DY191">
        <v>90.91084814814815</v>
      </c>
      <c r="DZ191">
        <v>0.05174221851851852</v>
      </c>
      <c r="EA191">
        <v>29.36348518518519</v>
      </c>
      <c r="EB191">
        <v>30.01403333333333</v>
      </c>
      <c r="EC191">
        <v>999.9000000000001</v>
      </c>
      <c r="ED191">
        <v>0</v>
      </c>
      <c r="EE191">
        <v>0</v>
      </c>
      <c r="EF191">
        <v>9986.181111111111</v>
      </c>
      <c r="EG191">
        <v>0</v>
      </c>
      <c r="EH191">
        <v>11.7041</v>
      </c>
      <c r="EI191">
        <v>-55.33431111111111</v>
      </c>
      <c r="EJ191">
        <v>1250.970740740741</v>
      </c>
      <c r="EK191">
        <v>1304.54037037037</v>
      </c>
      <c r="EL191">
        <v>2.279887777777778</v>
      </c>
      <c r="EM191">
        <v>1278.043333333334</v>
      </c>
      <c r="EN191">
        <v>20.31231111111111</v>
      </c>
      <c r="EO191">
        <v>2.053876296296296</v>
      </c>
      <c r="EP191">
        <v>1.846608518518519</v>
      </c>
      <c r="EQ191">
        <v>17.86591111111111</v>
      </c>
      <c r="ER191">
        <v>16.18701851851852</v>
      </c>
      <c r="ES191">
        <v>2000.050740740741</v>
      </c>
      <c r="ET191">
        <v>0.9799948888888891</v>
      </c>
      <c r="EU191">
        <v>0.02000521111111112</v>
      </c>
      <c r="EV191">
        <v>0</v>
      </c>
      <c r="EW191">
        <v>974.9589259259259</v>
      </c>
      <c r="EX191">
        <v>5.000560000000001</v>
      </c>
      <c r="EY191">
        <v>19755.90740740741</v>
      </c>
      <c r="EZ191">
        <v>17295.28148148148</v>
      </c>
      <c r="FA191">
        <v>41.375</v>
      </c>
      <c r="FB191">
        <v>41.54822222222221</v>
      </c>
      <c r="FC191">
        <v>41.06199999999999</v>
      </c>
      <c r="FD191">
        <v>40.68699999999999</v>
      </c>
      <c r="FE191">
        <v>42.08533333333333</v>
      </c>
      <c r="FF191">
        <v>1955.140740740741</v>
      </c>
      <c r="FG191">
        <v>39.91</v>
      </c>
      <c r="FH191">
        <v>0</v>
      </c>
      <c r="FI191">
        <v>1759249950.4</v>
      </c>
      <c r="FJ191">
        <v>0</v>
      </c>
      <c r="FK191">
        <v>974.9284615384616</v>
      </c>
      <c r="FL191">
        <v>6.592820510826885</v>
      </c>
      <c r="FM191">
        <v>132.4512819502949</v>
      </c>
      <c r="FN191">
        <v>19755.09230769231</v>
      </c>
      <c r="FO191">
        <v>15</v>
      </c>
      <c r="FP191">
        <v>0</v>
      </c>
      <c r="FQ191" t="s">
        <v>439</v>
      </c>
      <c r="FR191">
        <v>1747148579.5</v>
      </c>
      <c r="FS191">
        <v>1747148584.5</v>
      </c>
      <c r="FT191">
        <v>0</v>
      </c>
      <c r="FU191">
        <v>0.162</v>
      </c>
      <c r="FV191">
        <v>-0.001</v>
      </c>
      <c r="FW191">
        <v>0.139</v>
      </c>
      <c r="FX191">
        <v>0.058</v>
      </c>
      <c r="FY191">
        <v>420</v>
      </c>
      <c r="FZ191">
        <v>16</v>
      </c>
      <c r="GA191">
        <v>0.19</v>
      </c>
      <c r="GB191">
        <v>0.02</v>
      </c>
      <c r="GC191">
        <v>-55.3084425</v>
      </c>
      <c r="GD191">
        <v>-0.5626908067542097</v>
      </c>
      <c r="GE191">
        <v>0.1430882278307684</v>
      </c>
      <c r="GF191">
        <v>0</v>
      </c>
      <c r="GG191">
        <v>974.5122058823528</v>
      </c>
      <c r="GH191">
        <v>6.809824299010131</v>
      </c>
      <c r="GI191">
        <v>0.7256794292819881</v>
      </c>
      <c r="GJ191">
        <v>0</v>
      </c>
      <c r="GK191">
        <v>2.2912885</v>
      </c>
      <c r="GL191">
        <v>-0.1881867917448444</v>
      </c>
      <c r="GM191">
        <v>0.01903065507937128</v>
      </c>
      <c r="GN191">
        <v>0</v>
      </c>
      <c r="GO191">
        <v>0</v>
      </c>
      <c r="GP191">
        <v>3</v>
      </c>
      <c r="GQ191" t="s">
        <v>490</v>
      </c>
      <c r="GR191">
        <v>3.12784</v>
      </c>
      <c r="GS191">
        <v>2.72942</v>
      </c>
      <c r="GT191">
        <v>0.180421</v>
      </c>
      <c r="GU191">
        <v>0.186551</v>
      </c>
      <c r="GV191">
        <v>0.103038</v>
      </c>
      <c r="GW191">
        <v>0.0962744</v>
      </c>
      <c r="GX191">
        <v>24586.3</v>
      </c>
      <c r="GY191">
        <v>23680.1</v>
      </c>
      <c r="GZ191">
        <v>30540.3</v>
      </c>
      <c r="HA191">
        <v>29365.4</v>
      </c>
      <c r="HB191">
        <v>37807.3</v>
      </c>
      <c r="HC191">
        <v>34917.4</v>
      </c>
      <c r="HD191">
        <v>46715.2</v>
      </c>
      <c r="HE191">
        <v>43627.7</v>
      </c>
      <c r="HF191">
        <v>1.82625</v>
      </c>
      <c r="HG191">
        <v>1.84345</v>
      </c>
      <c r="HH191">
        <v>0.133216</v>
      </c>
      <c r="HI191">
        <v>0</v>
      </c>
      <c r="HJ191">
        <v>27.8224</v>
      </c>
      <c r="HK191">
        <v>999.9</v>
      </c>
      <c r="HL191">
        <v>49.6</v>
      </c>
      <c r="HM191">
        <v>30.9</v>
      </c>
      <c r="HN191">
        <v>24.473</v>
      </c>
      <c r="HO191">
        <v>63.023</v>
      </c>
      <c r="HP191">
        <v>17.2316</v>
      </c>
      <c r="HQ191">
        <v>1</v>
      </c>
      <c r="HR191">
        <v>0.126557</v>
      </c>
      <c r="HS191">
        <v>-0.736294</v>
      </c>
      <c r="HT191">
        <v>20.1988</v>
      </c>
      <c r="HU191">
        <v>5.22807</v>
      </c>
      <c r="HV191">
        <v>11.974</v>
      </c>
      <c r="HW191">
        <v>4.9698</v>
      </c>
      <c r="HX191">
        <v>3.28953</v>
      </c>
      <c r="HY191">
        <v>9999</v>
      </c>
      <c r="HZ191">
        <v>9999</v>
      </c>
      <c r="IA191">
        <v>9999</v>
      </c>
      <c r="IB191">
        <v>18.3</v>
      </c>
      <c r="IC191">
        <v>4.97291</v>
      </c>
      <c r="ID191">
        <v>1.87717</v>
      </c>
      <c r="IE191">
        <v>1.87529</v>
      </c>
      <c r="IF191">
        <v>1.87806</v>
      </c>
      <c r="IG191">
        <v>1.87484</v>
      </c>
      <c r="IH191">
        <v>1.87839</v>
      </c>
      <c r="II191">
        <v>1.87546</v>
      </c>
      <c r="IJ191">
        <v>1.87668</v>
      </c>
      <c r="IK191">
        <v>0</v>
      </c>
      <c r="IL191">
        <v>0</v>
      </c>
      <c r="IM191">
        <v>0</v>
      </c>
      <c r="IN191">
        <v>0</v>
      </c>
      <c r="IO191" t="s">
        <v>441</v>
      </c>
      <c r="IP191" t="s">
        <v>442</v>
      </c>
      <c r="IQ191" t="s">
        <v>443</v>
      </c>
      <c r="IR191" t="s">
        <v>443</v>
      </c>
      <c r="IS191" t="s">
        <v>443</v>
      </c>
      <c r="IT191" t="s">
        <v>443</v>
      </c>
      <c r="IU191">
        <v>0</v>
      </c>
      <c r="IV191">
        <v>100</v>
      </c>
      <c r="IW191">
        <v>100</v>
      </c>
      <c r="IX191">
        <v>1.14</v>
      </c>
      <c r="IY191">
        <v>0.2125</v>
      </c>
      <c r="IZ191">
        <v>-0.1222274518627452</v>
      </c>
      <c r="JA191">
        <v>0.001328938755811441</v>
      </c>
      <c r="JB191">
        <v>-5.633165956792918E-07</v>
      </c>
      <c r="JC191">
        <v>2.510553891376428E-10</v>
      </c>
      <c r="JD191">
        <v>-0.04678033270444259</v>
      </c>
      <c r="JE191">
        <v>-0.0009625096320519332</v>
      </c>
      <c r="JF191">
        <v>0.0006953178313022573</v>
      </c>
      <c r="JG191">
        <v>-5.973937232829655E-06</v>
      </c>
      <c r="JH191">
        <v>1</v>
      </c>
      <c r="JI191">
        <v>2112</v>
      </c>
      <c r="JJ191">
        <v>1</v>
      </c>
      <c r="JK191">
        <v>26</v>
      </c>
      <c r="JL191">
        <v>201689.3</v>
      </c>
      <c r="JM191">
        <v>201689.2</v>
      </c>
      <c r="JN191">
        <v>2.74414</v>
      </c>
      <c r="JO191">
        <v>2.5354</v>
      </c>
      <c r="JP191">
        <v>1.39893</v>
      </c>
      <c r="JQ191">
        <v>2.32422</v>
      </c>
      <c r="JR191">
        <v>1.44897</v>
      </c>
      <c r="JS191">
        <v>2.5</v>
      </c>
      <c r="JT191">
        <v>36.4578</v>
      </c>
      <c r="JU191">
        <v>23.9824</v>
      </c>
      <c r="JV191">
        <v>18</v>
      </c>
      <c r="JW191">
        <v>477.626</v>
      </c>
      <c r="JX191">
        <v>457.949</v>
      </c>
      <c r="JY191">
        <v>26.9278</v>
      </c>
      <c r="JZ191">
        <v>28.8211</v>
      </c>
      <c r="KA191">
        <v>30.0002</v>
      </c>
      <c r="KB191">
        <v>28.4692</v>
      </c>
      <c r="KC191">
        <v>28.5304</v>
      </c>
      <c r="KD191">
        <v>54.9205</v>
      </c>
      <c r="KE191">
        <v>23.6546</v>
      </c>
      <c r="KF191">
        <v>20.1498</v>
      </c>
      <c r="KG191">
        <v>27.1554</v>
      </c>
      <c r="KH191">
        <v>1322.53</v>
      </c>
      <c r="KI191">
        <v>20.2852</v>
      </c>
      <c r="KJ191">
        <v>100.959</v>
      </c>
      <c r="KK191">
        <v>100.358</v>
      </c>
    </row>
    <row r="192" spans="1:297">
      <c r="A192">
        <v>176</v>
      </c>
      <c r="B192">
        <v>1759249941.6</v>
      </c>
      <c r="C192">
        <v>3126</v>
      </c>
      <c r="D192" t="s">
        <v>796</v>
      </c>
      <c r="E192" t="s">
        <v>797</v>
      </c>
      <c r="F192">
        <v>5</v>
      </c>
      <c r="G192" t="s">
        <v>639</v>
      </c>
      <c r="H192" t="s">
        <v>436</v>
      </c>
      <c r="I192">
        <v>1759249933.814285</v>
      </c>
      <c r="J192">
        <f>(K192)/1000</f>
        <v>0</v>
      </c>
      <c r="K192">
        <f>IF(DP192, AN192, AH192)</f>
        <v>0</v>
      </c>
      <c r="L192">
        <f>IF(DP192, AI192, AG192)</f>
        <v>0</v>
      </c>
      <c r="M192">
        <f>DR192 - IF(AU192&gt;1, L192*DL192*100.0/(AW192), 0)</f>
        <v>0</v>
      </c>
      <c r="N192">
        <f>((T192-J192/2)*M192-L192)/(T192+J192/2)</f>
        <v>0</v>
      </c>
      <c r="O192">
        <f>N192*(DY192+DZ192)/1000.0</f>
        <v>0</v>
      </c>
      <c r="P192">
        <f>(DR192 - IF(AU192&gt;1, L192*DL192*100.0/(AW192), 0))*(DY192+DZ192)/1000.0</f>
        <v>0</v>
      </c>
      <c r="Q192">
        <f>2.0/((1/S192-1/R192)+SIGN(S192)*SQRT((1/S192-1/R192)*(1/S192-1/R192) + 4*DM192/((DM192+1)*(DM192+1))*(2*1/S192*1/R192-1/R192*1/R192)))</f>
        <v>0</v>
      </c>
      <c r="R192">
        <f>IF(LEFT(DN192,1)&lt;&gt;"0",IF(LEFT(DN192,1)="1",3.0,DO192),$D$5+$E$5*(EF192*DY192/($K$5*1000))+$F$5*(EF192*DY192/($K$5*1000))*MAX(MIN(DL192,$J$5),$I$5)*MAX(MIN(DL192,$J$5),$I$5)+$G$5*MAX(MIN(DL192,$J$5),$I$5)*(EF192*DY192/($K$5*1000))+$H$5*(EF192*DY192/($K$5*1000))*(EF192*DY192/($K$5*1000)))</f>
        <v>0</v>
      </c>
      <c r="S192">
        <f>J192*(1000-(1000*0.61365*exp(17.502*W192/(240.97+W192))/(DY192+DZ192)+DT192)/2)/(1000*0.61365*exp(17.502*W192/(240.97+W192))/(DY192+DZ192)-DT192)</f>
        <v>0</v>
      </c>
      <c r="T192">
        <f>1/((DM192+1)/(Q192/1.6)+1/(R192/1.37)) + DM192/((DM192+1)/(Q192/1.6) + DM192/(R192/1.37))</f>
        <v>0</v>
      </c>
      <c r="U192">
        <f>(DH192*DK192)</f>
        <v>0</v>
      </c>
      <c r="V192">
        <f>(EA192+(U192+2*0.95*5.67E-8*(((EA192+$B$7)+273)^4-(EA192+273)^4)-44100*J192)/(1.84*29.3*R192+8*0.95*5.67E-8*(EA192+273)^3))</f>
        <v>0</v>
      </c>
      <c r="W192">
        <f>($C$7*EB192+$D$7*EC192+$E$7*V192)</f>
        <v>0</v>
      </c>
      <c r="X192">
        <f>0.61365*exp(17.502*W192/(240.97+W192))</f>
        <v>0</v>
      </c>
      <c r="Y192">
        <f>(Z192/AA192*100)</f>
        <v>0</v>
      </c>
      <c r="Z192">
        <f>DT192*(DY192+DZ192)/1000</f>
        <v>0</v>
      </c>
      <c r="AA192">
        <f>0.61365*exp(17.502*EA192/(240.97+EA192))</f>
        <v>0</v>
      </c>
      <c r="AB192">
        <f>(X192-DT192*(DY192+DZ192)/1000)</f>
        <v>0</v>
      </c>
      <c r="AC192">
        <f>(-J192*44100)</f>
        <v>0</v>
      </c>
      <c r="AD192">
        <f>2*29.3*R192*0.92*(EA192-W192)</f>
        <v>0</v>
      </c>
      <c r="AE192">
        <f>2*0.95*5.67E-8*(((EA192+$B$7)+273)^4-(W192+273)^4)</f>
        <v>0</v>
      </c>
      <c r="AF192">
        <f>U192+AE192+AC192+AD192</f>
        <v>0</v>
      </c>
      <c r="AG192">
        <f>DX192*AU192*(DS192-DR192*(1000-AU192*DU192)/(1000-AU192*DT192))/(100*DL192)</f>
        <v>0</v>
      </c>
      <c r="AH192">
        <f>1000*DX192*AU192*(DT192-DU192)/(100*DL192*(1000-AU192*DT192))</f>
        <v>0</v>
      </c>
      <c r="AI192">
        <f>(AJ192 - AK192 - DY192*1E3/(8.314*(EA192+273.15)) * AM192/DX192 * AL192) * DX192/(100*DL192) * (1000 - DU192)/1000</f>
        <v>0</v>
      </c>
      <c r="AJ192">
        <v>1336.911135969544</v>
      </c>
      <c r="AK192">
        <v>1291.883818181818</v>
      </c>
      <c r="AL192">
        <v>3.411743624646318</v>
      </c>
      <c r="AM192">
        <v>65.4967932541347</v>
      </c>
      <c r="AN192">
        <f>(AP192 - AO192 + DY192*1E3/(8.314*(EA192+273.15)) * AR192/DX192 * AQ192) * DX192/(100*DL192) * 1000/(1000 - AP192)</f>
        <v>0</v>
      </c>
      <c r="AO192">
        <v>20.31575980496542</v>
      </c>
      <c r="AP192">
        <v>22.55701454545454</v>
      </c>
      <c r="AQ192">
        <v>-5.38148823658975E-05</v>
      </c>
      <c r="AR192">
        <v>120.790661753282</v>
      </c>
      <c r="AS192">
        <v>4</v>
      </c>
      <c r="AT192">
        <v>1</v>
      </c>
      <c r="AU192">
        <f>IF(AS192*$H$13&gt;=AW192,1.0,(AW192/(AW192-AS192*$H$13)))</f>
        <v>0</v>
      </c>
      <c r="AV192">
        <f>(AU192-1)*100</f>
        <v>0</v>
      </c>
      <c r="AW192">
        <f>MAX(0,($B$13+$C$13*EF192)/(1+$D$13*EF192)*DY192/(EA192+273)*$E$13)</f>
        <v>0</v>
      </c>
      <c r="AX192" t="s">
        <v>437</v>
      </c>
      <c r="AY192" t="s">
        <v>437</v>
      </c>
      <c r="AZ192">
        <v>0</v>
      </c>
      <c r="BA192">
        <v>0</v>
      </c>
      <c r="BB192">
        <f>1-AZ192/BA192</f>
        <v>0</v>
      </c>
      <c r="BC192">
        <v>0</v>
      </c>
      <c r="BD192" t="s">
        <v>437</v>
      </c>
      <c r="BE192" t="s">
        <v>437</v>
      </c>
      <c r="BF192">
        <v>0</v>
      </c>
      <c r="BG192">
        <v>0</v>
      </c>
      <c r="BH192">
        <f>1-BF192/BG192</f>
        <v>0</v>
      </c>
      <c r="BI192">
        <v>0.5</v>
      </c>
      <c r="BJ192">
        <f>DI192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437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DH192">
        <f>$B$11*EG192+$C$11*EH192+$F$11*ES192*(1-EV192)</f>
        <v>0</v>
      </c>
      <c r="DI192">
        <f>DH192*DJ192</f>
        <v>0</v>
      </c>
      <c r="DJ192">
        <f>($B$11*$D$9+$C$11*$D$9+$F$11*((FF192+EX192)/MAX(FF192+EX192+FG192, 0.1)*$I$9+FG192/MAX(FF192+EX192+FG192, 0.1)*$J$9))/($B$11+$C$11+$F$11)</f>
        <v>0</v>
      </c>
      <c r="DK192">
        <f>($B$11*$K$9+$C$11*$K$9+$F$11*((FF192+EX192)/MAX(FF192+EX192+FG192, 0.1)*$P$9+FG192/MAX(FF192+EX192+FG192, 0.1)*$Q$9))/($B$11+$C$11+$F$11)</f>
        <v>0</v>
      </c>
      <c r="DL192">
        <v>4.38</v>
      </c>
      <c r="DM192">
        <v>0.5</v>
      </c>
      <c r="DN192" t="s">
        <v>438</v>
      </c>
      <c r="DO192">
        <v>2</v>
      </c>
      <c r="DP192" t="b">
        <v>1</v>
      </c>
      <c r="DQ192">
        <v>1759249933.814285</v>
      </c>
      <c r="DR192">
        <v>1238.436071428571</v>
      </c>
      <c r="DS192">
        <v>1293.87</v>
      </c>
      <c r="DT192">
        <v>22.57828928571428</v>
      </c>
      <c r="DU192">
        <v>20.31413928571428</v>
      </c>
      <c r="DV192">
        <v>1237.299285714286</v>
      </c>
      <c r="DW192">
        <v>22.365625</v>
      </c>
      <c r="DX192">
        <v>500.0117142857143</v>
      </c>
      <c r="DY192">
        <v>90.91096071428572</v>
      </c>
      <c r="DZ192">
        <v>0.05172083928571428</v>
      </c>
      <c r="EA192">
        <v>29.35789642857143</v>
      </c>
      <c r="EB192">
        <v>29.99172142857143</v>
      </c>
      <c r="EC192">
        <v>999.9000000000002</v>
      </c>
      <c r="ED192">
        <v>0</v>
      </c>
      <c r="EE192">
        <v>0</v>
      </c>
      <c r="EF192">
        <v>9992.770357142857</v>
      </c>
      <c r="EG192">
        <v>0</v>
      </c>
      <c r="EH192">
        <v>11.70938214285714</v>
      </c>
      <c r="EI192">
        <v>-55.43607500000001</v>
      </c>
      <c r="EJ192">
        <v>1267.041785714286</v>
      </c>
      <c r="EK192">
        <v>1320.699285714286</v>
      </c>
      <c r="EL192">
        <v>2.26416</v>
      </c>
      <c r="EM192">
        <v>1293.87</v>
      </c>
      <c r="EN192">
        <v>20.31413928571428</v>
      </c>
      <c r="EO192">
        <v>2.052614642857143</v>
      </c>
      <c r="EP192">
        <v>1.846777142857143</v>
      </c>
      <c r="EQ192">
        <v>17.85615357142857</v>
      </c>
      <c r="ER192">
        <v>16.18845</v>
      </c>
      <c r="ES192">
        <v>2000.0225</v>
      </c>
      <c r="ET192">
        <v>0.9799946428571431</v>
      </c>
      <c r="EU192">
        <v>0.02000545714285715</v>
      </c>
      <c r="EV192">
        <v>0</v>
      </c>
      <c r="EW192">
        <v>975.4180357142856</v>
      </c>
      <c r="EX192">
        <v>5.000560000000001</v>
      </c>
      <c r="EY192">
        <v>19764.725</v>
      </c>
      <c r="EZ192">
        <v>17295.03928571428</v>
      </c>
      <c r="FA192">
        <v>41.375</v>
      </c>
      <c r="FB192">
        <v>41.53985714285714</v>
      </c>
      <c r="FC192">
        <v>41.06199999999999</v>
      </c>
      <c r="FD192">
        <v>40.6915</v>
      </c>
      <c r="FE192">
        <v>42.0935</v>
      </c>
      <c r="FF192">
        <v>1955.1125</v>
      </c>
      <c r="FG192">
        <v>39.91</v>
      </c>
      <c r="FH192">
        <v>0</v>
      </c>
      <c r="FI192">
        <v>1759249955.8</v>
      </c>
      <c r="FJ192">
        <v>0</v>
      </c>
      <c r="FK192">
        <v>975.53864</v>
      </c>
      <c r="FL192">
        <v>5.195153864566101</v>
      </c>
      <c r="FM192">
        <v>102.8307693708846</v>
      </c>
      <c r="FN192">
        <v>19766.028</v>
      </c>
      <c r="FO192">
        <v>15</v>
      </c>
      <c r="FP192">
        <v>0</v>
      </c>
      <c r="FQ192" t="s">
        <v>439</v>
      </c>
      <c r="FR192">
        <v>1747148579.5</v>
      </c>
      <c r="FS192">
        <v>1747148584.5</v>
      </c>
      <c r="FT192">
        <v>0</v>
      </c>
      <c r="FU192">
        <v>0.162</v>
      </c>
      <c r="FV192">
        <v>-0.001</v>
      </c>
      <c r="FW192">
        <v>0.139</v>
      </c>
      <c r="FX192">
        <v>0.058</v>
      </c>
      <c r="FY192">
        <v>420</v>
      </c>
      <c r="FZ192">
        <v>16</v>
      </c>
      <c r="GA192">
        <v>0.19</v>
      </c>
      <c r="GB192">
        <v>0.02</v>
      </c>
      <c r="GC192">
        <v>-55.39355365853658</v>
      </c>
      <c r="GD192">
        <v>-0.8489101045295508</v>
      </c>
      <c r="GE192">
        <v>0.1253026172960852</v>
      </c>
      <c r="GF192">
        <v>0</v>
      </c>
      <c r="GG192">
        <v>975.1051470588235</v>
      </c>
      <c r="GH192">
        <v>6.064675329517232</v>
      </c>
      <c r="GI192">
        <v>0.6497550729654116</v>
      </c>
      <c r="GJ192">
        <v>0</v>
      </c>
      <c r="GK192">
        <v>2.273949268292683</v>
      </c>
      <c r="GL192">
        <v>-0.1946767944250857</v>
      </c>
      <c r="GM192">
        <v>0.01941292119235799</v>
      </c>
      <c r="GN192">
        <v>0</v>
      </c>
      <c r="GO192">
        <v>0</v>
      </c>
      <c r="GP192">
        <v>3</v>
      </c>
      <c r="GQ192" t="s">
        <v>490</v>
      </c>
      <c r="GR192">
        <v>3.128</v>
      </c>
      <c r="GS192">
        <v>2.7297</v>
      </c>
      <c r="GT192">
        <v>0.181896</v>
      </c>
      <c r="GU192">
        <v>0.187991</v>
      </c>
      <c r="GV192">
        <v>0.103</v>
      </c>
      <c r="GW192">
        <v>0.096271</v>
      </c>
      <c r="GX192">
        <v>24541.9</v>
      </c>
      <c r="GY192">
        <v>23638.1</v>
      </c>
      <c r="GZ192">
        <v>30540.2</v>
      </c>
      <c r="HA192">
        <v>29365.3</v>
      </c>
      <c r="HB192">
        <v>37808.7</v>
      </c>
      <c r="HC192">
        <v>34917.6</v>
      </c>
      <c r="HD192">
        <v>46714.8</v>
      </c>
      <c r="HE192">
        <v>43627.7</v>
      </c>
      <c r="HF192">
        <v>1.82673</v>
      </c>
      <c r="HG192">
        <v>1.84343</v>
      </c>
      <c r="HH192">
        <v>0.132099</v>
      </c>
      <c r="HI192">
        <v>0</v>
      </c>
      <c r="HJ192">
        <v>27.8179</v>
      </c>
      <c r="HK192">
        <v>999.9</v>
      </c>
      <c r="HL192">
        <v>49.6</v>
      </c>
      <c r="HM192">
        <v>31</v>
      </c>
      <c r="HN192">
        <v>24.6125</v>
      </c>
      <c r="HO192">
        <v>63.033</v>
      </c>
      <c r="HP192">
        <v>17.3838</v>
      </c>
      <c r="HQ192">
        <v>1</v>
      </c>
      <c r="HR192">
        <v>0.12609</v>
      </c>
      <c r="HS192">
        <v>-0.24719</v>
      </c>
      <c r="HT192">
        <v>20.2014</v>
      </c>
      <c r="HU192">
        <v>5.22822</v>
      </c>
      <c r="HV192">
        <v>11.974</v>
      </c>
      <c r="HW192">
        <v>4.96985</v>
      </c>
      <c r="HX192">
        <v>3.28945</v>
      </c>
      <c r="HY192">
        <v>9999</v>
      </c>
      <c r="HZ192">
        <v>9999</v>
      </c>
      <c r="IA192">
        <v>9999</v>
      </c>
      <c r="IB192">
        <v>18.3</v>
      </c>
      <c r="IC192">
        <v>4.97291</v>
      </c>
      <c r="ID192">
        <v>1.87717</v>
      </c>
      <c r="IE192">
        <v>1.8753</v>
      </c>
      <c r="IF192">
        <v>1.87806</v>
      </c>
      <c r="IG192">
        <v>1.87484</v>
      </c>
      <c r="IH192">
        <v>1.87839</v>
      </c>
      <c r="II192">
        <v>1.87546</v>
      </c>
      <c r="IJ192">
        <v>1.87668</v>
      </c>
      <c r="IK192">
        <v>0</v>
      </c>
      <c r="IL192">
        <v>0</v>
      </c>
      <c r="IM192">
        <v>0</v>
      </c>
      <c r="IN192">
        <v>0</v>
      </c>
      <c r="IO192" t="s">
        <v>441</v>
      </c>
      <c r="IP192" t="s">
        <v>442</v>
      </c>
      <c r="IQ192" t="s">
        <v>443</v>
      </c>
      <c r="IR192" t="s">
        <v>443</v>
      </c>
      <c r="IS192" t="s">
        <v>443</v>
      </c>
      <c r="IT192" t="s">
        <v>443</v>
      </c>
      <c r="IU192">
        <v>0</v>
      </c>
      <c r="IV192">
        <v>100</v>
      </c>
      <c r="IW192">
        <v>100</v>
      </c>
      <c r="IX192">
        <v>1.17</v>
      </c>
      <c r="IY192">
        <v>0.2122</v>
      </c>
      <c r="IZ192">
        <v>-0.1222274518627452</v>
      </c>
      <c r="JA192">
        <v>0.001328938755811441</v>
      </c>
      <c r="JB192">
        <v>-5.633165956792918E-07</v>
      </c>
      <c r="JC192">
        <v>2.510553891376428E-10</v>
      </c>
      <c r="JD192">
        <v>-0.04678033270444259</v>
      </c>
      <c r="JE192">
        <v>-0.0009625096320519332</v>
      </c>
      <c r="JF192">
        <v>0.0006953178313022573</v>
      </c>
      <c r="JG192">
        <v>-5.973937232829655E-06</v>
      </c>
      <c r="JH192">
        <v>1</v>
      </c>
      <c r="JI192">
        <v>2112</v>
      </c>
      <c r="JJ192">
        <v>1</v>
      </c>
      <c r="JK192">
        <v>26</v>
      </c>
      <c r="JL192">
        <v>201689.4</v>
      </c>
      <c r="JM192">
        <v>201689.3</v>
      </c>
      <c r="JN192">
        <v>2.76978</v>
      </c>
      <c r="JO192">
        <v>2.53174</v>
      </c>
      <c r="JP192">
        <v>1.39893</v>
      </c>
      <c r="JQ192">
        <v>2.32422</v>
      </c>
      <c r="JR192">
        <v>1.44897</v>
      </c>
      <c r="JS192">
        <v>2.54028</v>
      </c>
      <c r="JT192">
        <v>36.4578</v>
      </c>
      <c r="JU192">
        <v>23.9912</v>
      </c>
      <c r="JV192">
        <v>18</v>
      </c>
      <c r="JW192">
        <v>477.899</v>
      </c>
      <c r="JX192">
        <v>457.949</v>
      </c>
      <c r="JY192">
        <v>27.1645</v>
      </c>
      <c r="JZ192">
        <v>28.8232</v>
      </c>
      <c r="KA192">
        <v>29.9998</v>
      </c>
      <c r="KB192">
        <v>28.4713</v>
      </c>
      <c r="KC192">
        <v>28.5325</v>
      </c>
      <c r="KD192">
        <v>55.4446</v>
      </c>
      <c r="KE192">
        <v>23.6546</v>
      </c>
      <c r="KF192">
        <v>20.1498</v>
      </c>
      <c r="KG192">
        <v>27.1644</v>
      </c>
      <c r="KH192">
        <v>1342.56</v>
      </c>
      <c r="KI192">
        <v>20.3066</v>
      </c>
      <c r="KJ192">
        <v>100.958</v>
      </c>
      <c r="KK192">
        <v>100.358</v>
      </c>
    </row>
    <row r="193" spans="1:297">
      <c r="A193">
        <v>177</v>
      </c>
      <c r="B193">
        <v>1759249946.6</v>
      </c>
      <c r="C193">
        <v>3131</v>
      </c>
      <c r="D193" t="s">
        <v>798</v>
      </c>
      <c r="E193" t="s">
        <v>799</v>
      </c>
      <c r="F193">
        <v>5</v>
      </c>
      <c r="G193" t="s">
        <v>639</v>
      </c>
      <c r="H193" t="s">
        <v>436</v>
      </c>
      <c r="I193">
        <v>1759249939.1</v>
      </c>
      <c r="J193">
        <f>(K193)/1000</f>
        <v>0</v>
      </c>
      <c r="K193">
        <f>IF(DP193, AN193, AH193)</f>
        <v>0</v>
      </c>
      <c r="L193">
        <f>IF(DP193, AI193, AG193)</f>
        <v>0</v>
      </c>
      <c r="M193">
        <f>DR193 - IF(AU193&gt;1, L193*DL193*100.0/(AW193), 0)</f>
        <v>0</v>
      </c>
      <c r="N193">
        <f>((T193-J193/2)*M193-L193)/(T193+J193/2)</f>
        <v>0</v>
      </c>
      <c r="O193">
        <f>N193*(DY193+DZ193)/1000.0</f>
        <v>0</v>
      </c>
      <c r="P193">
        <f>(DR193 - IF(AU193&gt;1, L193*DL193*100.0/(AW193), 0))*(DY193+DZ193)/1000.0</f>
        <v>0</v>
      </c>
      <c r="Q193">
        <f>2.0/((1/S193-1/R193)+SIGN(S193)*SQRT((1/S193-1/R193)*(1/S193-1/R193) + 4*DM193/((DM193+1)*(DM193+1))*(2*1/S193*1/R193-1/R193*1/R193)))</f>
        <v>0</v>
      </c>
      <c r="R193">
        <f>IF(LEFT(DN193,1)&lt;&gt;"0",IF(LEFT(DN193,1)="1",3.0,DO193),$D$5+$E$5*(EF193*DY193/($K$5*1000))+$F$5*(EF193*DY193/($K$5*1000))*MAX(MIN(DL193,$J$5),$I$5)*MAX(MIN(DL193,$J$5),$I$5)+$G$5*MAX(MIN(DL193,$J$5),$I$5)*(EF193*DY193/($K$5*1000))+$H$5*(EF193*DY193/($K$5*1000))*(EF193*DY193/($K$5*1000)))</f>
        <v>0</v>
      </c>
      <c r="S193">
        <f>J193*(1000-(1000*0.61365*exp(17.502*W193/(240.97+W193))/(DY193+DZ193)+DT193)/2)/(1000*0.61365*exp(17.502*W193/(240.97+W193))/(DY193+DZ193)-DT193)</f>
        <v>0</v>
      </c>
      <c r="T193">
        <f>1/((DM193+1)/(Q193/1.6)+1/(R193/1.37)) + DM193/((DM193+1)/(Q193/1.6) + DM193/(R193/1.37))</f>
        <v>0</v>
      </c>
      <c r="U193">
        <f>(DH193*DK193)</f>
        <v>0</v>
      </c>
      <c r="V193">
        <f>(EA193+(U193+2*0.95*5.67E-8*(((EA193+$B$7)+273)^4-(EA193+273)^4)-44100*J193)/(1.84*29.3*R193+8*0.95*5.67E-8*(EA193+273)^3))</f>
        <v>0</v>
      </c>
      <c r="W193">
        <f>($C$7*EB193+$D$7*EC193+$E$7*V193)</f>
        <v>0</v>
      </c>
      <c r="X193">
        <f>0.61365*exp(17.502*W193/(240.97+W193))</f>
        <v>0</v>
      </c>
      <c r="Y193">
        <f>(Z193/AA193*100)</f>
        <v>0</v>
      </c>
      <c r="Z193">
        <f>DT193*(DY193+DZ193)/1000</f>
        <v>0</v>
      </c>
      <c r="AA193">
        <f>0.61365*exp(17.502*EA193/(240.97+EA193))</f>
        <v>0</v>
      </c>
      <c r="AB193">
        <f>(X193-DT193*(DY193+DZ193)/1000)</f>
        <v>0</v>
      </c>
      <c r="AC193">
        <f>(-J193*44100)</f>
        <v>0</v>
      </c>
      <c r="AD193">
        <f>2*29.3*R193*0.92*(EA193-W193)</f>
        <v>0</v>
      </c>
      <c r="AE193">
        <f>2*0.95*5.67E-8*(((EA193+$B$7)+273)^4-(W193+273)^4)</f>
        <v>0</v>
      </c>
      <c r="AF193">
        <f>U193+AE193+AC193+AD193</f>
        <v>0</v>
      </c>
      <c r="AG193">
        <f>DX193*AU193*(DS193-DR193*(1000-AU193*DU193)/(1000-AU193*DT193))/(100*DL193)</f>
        <v>0</v>
      </c>
      <c r="AH193">
        <f>1000*DX193*AU193*(DT193-DU193)/(100*DL193*(1000-AU193*DT193))</f>
        <v>0</v>
      </c>
      <c r="AI193">
        <f>(AJ193 - AK193 - DY193*1E3/(8.314*(EA193+273.15)) * AM193/DX193 * AL193) * DX193/(100*DL193) * (1000 - DU193)/1000</f>
        <v>0</v>
      </c>
      <c r="AJ193">
        <v>1353.711367764439</v>
      </c>
      <c r="AK193">
        <v>1308.937696969697</v>
      </c>
      <c r="AL193">
        <v>3.41417526114297</v>
      </c>
      <c r="AM193">
        <v>65.4967932541347</v>
      </c>
      <c r="AN193">
        <f>(AP193 - AO193 + DY193*1E3/(8.314*(EA193+273.15)) * AR193/DX193 * AQ193) * DX193/(100*DL193) * 1000/(1000 - AP193)</f>
        <v>0</v>
      </c>
      <c r="AO193">
        <v>20.31528976190598</v>
      </c>
      <c r="AP193">
        <v>22.53763939393939</v>
      </c>
      <c r="AQ193">
        <v>-9.971344941578677E-05</v>
      </c>
      <c r="AR193">
        <v>120.790661753282</v>
      </c>
      <c r="AS193">
        <v>4</v>
      </c>
      <c r="AT193">
        <v>1</v>
      </c>
      <c r="AU193">
        <f>IF(AS193*$H$13&gt;=AW193,1.0,(AW193/(AW193-AS193*$H$13)))</f>
        <v>0</v>
      </c>
      <c r="AV193">
        <f>(AU193-1)*100</f>
        <v>0</v>
      </c>
      <c r="AW193">
        <f>MAX(0,($B$13+$C$13*EF193)/(1+$D$13*EF193)*DY193/(EA193+273)*$E$13)</f>
        <v>0</v>
      </c>
      <c r="AX193" t="s">
        <v>437</v>
      </c>
      <c r="AY193" t="s">
        <v>437</v>
      </c>
      <c r="AZ193">
        <v>0</v>
      </c>
      <c r="BA193">
        <v>0</v>
      </c>
      <c r="BB193">
        <f>1-AZ193/BA193</f>
        <v>0</v>
      </c>
      <c r="BC193">
        <v>0</v>
      </c>
      <c r="BD193" t="s">
        <v>437</v>
      </c>
      <c r="BE193" t="s">
        <v>437</v>
      </c>
      <c r="BF193">
        <v>0</v>
      </c>
      <c r="BG193">
        <v>0</v>
      </c>
      <c r="BH193">
        <f>1-BF193/BG193</f>
        <v>0</v>
      </c>
      <c r="BI193">
        <v>0.5</v>
      </c>
      <c r="BJ193">
        <f>DI193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437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DH193">
        <f>$B$11*EG193+$C$11*EH193+$F$11*ES193*(1-EV193)</f>
        <v>0</v>
      </c>
      <c r="DI193">
        <f>DH193*DJ193</f>
        <v>0</v>
      </c>
      <c r="DJ193">
        <f>($B$11*$D$9+$C$11*$D$9+$F$11*((FF193+EX193)/MAX(FF193+EX193+FG193, 0.1)*$I$9+FG193/MAX(FF193+EX193+FG193, 0.1)*$J$9))/($B$11+$C$11+$F$11)</f>
        <v>0</v>
      </c>
      <c r="DK193">
        <f>($B$11*$K$9+$C$11*$K$9+$F$11*((FF193+EX193)/MAX(FF193+EX193+FG193, 0.1)*$P$9+FG193/MAX(FF193+EX193+FG193, 0.1)*$Q$9))/($B$11+$C$11+$F$11)</f>
        <v>0</v>
      </c>
      <c r="DL193">
        <v>4.38</v>
      </c>
      <c r="DM193">
        <v>0.5</v>
      </c>
      <c r="DN193" t="s">
        <v>438</v>
      </c>
      <c r="DO193">
        <v>2</v>
      </c>
      <c r="DP193" t="b">
        <v>1</v>
      </c>
      <c r="DQ193">
        <v>1759249939.1</v>
      </c>
      <c r="DR193">
        <v>1256.08</v>
      </c>
      <c r="DS193">
        <v>1311.544444444444</v>
      </c>
      <c r="DT193">
        <v>22.56113333333333</v>
      </c>
      <c r="DU193">
        <v>20.31497037037037</v>
      </c>
      <c r="DV193">
        <v>1254.924074074074</v>
      </c>
      <c r="DW193">
        <v>22.34881851851852</v>
      </c>
      <c r="DX193">
        <v>500.0170370370369</v>
      </c>
      <c r="DY193">
        <v>90.9113962962963</v>
      </c>
      <c r="DZ193">
        <v>0.05181459629629629</v>
      </c>
      <c r="EA193">
        <v>29.35212222222222</v>
      </c>
      <c r="EB193">
        <v>29.98642592592593</v>
      </c>
      <c r="EC193">
        <v>999.9000000000001</v>
      </c>
      <c r="ED193">
        <v>0</v>
      </c>
      <c r="EE193">
        <v>0</v>
      </c>
      <c r="EF193">
        <v>9988.72962962963</v>
      </c>
      <c r="EG193">
        <v>0</v>
      </c>
      <c r="EH193">
        <v>11.70603703703704</v>
      </c>
      <c r="EI193">
        <v>-55.46563703703705</v>
      </c>
      <c r="EJ193">
        <v>1285.072222222222</v>
      </c>
      <c r="EK193">
        <v>1338.741111111111</v>
      </c>
      <c r="EL193">
        <v>2.246168148148148</v>
      </c>
      <c r="EM193">
        <v>1311.544444444444</v>
      </c>
      <c r="EN193">
        <v>20.31497037037037</v>
      </c>
      <c r="EO193">
        <v>2.051064814814815</v>
      </c>
      <c r="EP193">
        <v>1.846862222222222</v>
      </c>
      <c r="EQ193">
        <v>17.84415555555555</v>
      </c>
      <c r="ER193">
        <v>16.18917037037037</v>
      </c>
      <c r="ES193">
        <v>2000</v>
      </c>
      <c r="ET193">
        <v>0.9799944444444447</v>
      </c>
      <c r="EU193">
        <v>0.02000565555555556</v>
      </c>
      <c r="EV193">
        <v>0</v>
      </c>
      <c r="EW193">
        <v>975.856037037037</v>
      </c>
      <c r="EX193">
        <v>5.000560000000001</v>
      </c>
      <c r="EY193">
        <v>19772.74444444445</v>
      </c>
      <c r="EZ193">
        <v>17294.84074074074</v>
      </c>
      <c r="FA193">
        <v>41.375</v>
      </c>
      <c r="FB193">
        <v>41.53903703703703</v>
      </c>
      <c r="FC193">
        <v>41.06199999999999</v>
      </c>
      <c r="FD193">
        <v>40.69166666666666</v>
      </c>
      <c r="FE193">
        <v>42.08766666666666</v>
      </c>
      <c r="FF193">
        <v>1955.09</v>
      </c>
      <c r="FG193">
        <v>39.91</v>
      </c>
      <c r="FH193">
        <v>0</v>
      </c>
      <c r="FI193">
        <v>1759249960.6</v>
      </c>
      <c r="FJ193">
        <v>0</v>
      </c>
      <c r="FK193">
        <v>975.8745200000001</v>
      </c>
      <c r="FL193">
        <v>4.165615389278903</v>
      </c>
      <c r="FM193">
        <v>71.54615390831434</v>
      </c>
      <c r="FN193">
        <v>19773.052</v>
      </c>
      <c r="FO193">
        <v>15</v>
      </c>
      <c r="FP193">
        <v>0</v>
      </c>
      <c r="FQ193" t="s">
        <v>439</v>
      </c>
      <c r="FR193">
        <v>1747148579.5</v>
      </c>
      <c r="FS193">
        <v>1747148584.5</v>
      </c>
      <c r="FT193">
        <v>0</v>
      </c>
      <c r="FU193">
        <v>0.162</v>
      </c>
      <c r="FV193">
        <v>-0.001</v>
      </c>
      <c r="FW193">
        <v>0.139</v>
      </c>
      <c r="FX193">
        <v>0.058</v>
      </c>
      <c r="FY193">
        <v>420</v>
      </c>
      <c r="FZ193">
        <v>16</v>
      </c>
      <c r="GA193">
        <v>0.19</v>
      </c>
      <c r="GB193">
        <v>0.02</v>
      </c>
      <c r="GC193">
        <v>-55.43298</v>
      </c>
      <c r="GD193">
        <v>-0.5298439024391289</v>
      </c>
      <c r="GE193">
        <v>0.09905706486667144</v>
      </c>
      <c r="GF193">
        <v>0</v>
      </c>
      <c r="GG193">
        <v>975.4989411764706</v>
      </c>
      <c r="GH193">
        <v>5.178059592707858</v>
      </c>
      <c r="GI193">
        <v>0.5753736863054617</v>
      </c>
      <c r="GJ193">
        <v>0</v>
      </c>
      <c r="GK193">
        <v>2.25938675</v>
      </c>
      <c r="GL193">
        <v>-0.2046016885553443</v>
      </c>
      <c r="GM193">
        <v>0.01978399724366892</v>
      </c>
      <c r="GN193">
        <v>0</v>
      </c>
      <c r="GO193">
        <v>0</v>
      </c>
      <c r="GP193">
        <v>3</v>
      </c>
      <c r="GQ193" t="s">
        <v>490</v>
      </c>
      <c r="GR193">
        <v>3.1278</v>
      </c>
      <c r="GS193">
        <v>2.72962</v>
      </c>
      <c r="GT193">
        <v>0.183365</v>
      </c>
      <c r="GU193">
        <v>0.189456</v>
      </c>
      <c r="GV193">
        <v>0.102937</v>
      </c>
      <c r="GW193">
        <v>0.0962747</v>
      </c>
      <c r="GX193">
        <v>24498</v>
      </c>
      <c r="GY193">
        <v>23595.4</v>
      </c>
      <c r="GZ193">
        <v>30540.4</v>
      </c>
      <c r="HA193">
        <v>29365.4</v>
      </c>
      <c r="HB193">
        <v>37811.4</v>
      </c>
      <c r="HC193">
        <v>34917.6</v>
      </c>
      <c r="HD193">
        <v>46714.6</v>
      </c>
      <c r="HE193">
        <v>43627.7</v>
      </c>
      <c r="HF193">
        <v>1.82615</v>
      </c>
      <c r="HG193">
        <v>1.84358</v>
      </c>
      <c r="HH193">
        <v>0.135049</v>
      </c>
      <c r="HI193">
        <v>0</v>
      </c>
      <c r="HJ193">
        <v>27.8131</v>
      </c>
      <c r="HK193">
        <v>999.9</v>
      </c>
      <c r="HL193">
        <v>49.6</v>
      </c>
      <c r="HM193">
        <v>30.9</v>
      </c>
      <c r="HN193">
        <v>24.4738</v>
      </c>
      <c r="HO193">
        <v>63.343</v>
      </c>
      <c r="HP193">
        <v>17.5721</v>
      </c>
      <c r="HQ193">
        <v>1</v>
      </c>
      <c r="HR193">
        <v>0.125661</v>
      </c>
      <c r="HS193">
        <v>-0.0901117</v>
      </c>
      <c r="HT193">
        <v>20.2018</v>
      </c>
      <c r="HU193">
        <v>5.22867</v>
      </c>
      <c r="HV193">
        <v>11.974</v>
      </c>
      <c r="HW193">
        <v>4.97005</v>
      </c>
      <c r="HX193">
        <v>3.28958</v>
      </c>
      <c r="HY193">
        <v>9999</v>
      </c>
      <c r="HZ193">
        <v>9999</v>
      </c>
      <c r="IA193">
        <v>9999</v>
      </c>
      <c r="IB193">
        <v>18.3</v>
      </c>
      <c r="IC193">
        <v>4.9729</v>
      </c>
      <c r="ID193">
        <v>1.87718</v>
      </c>
      <c r="IE193">
        <v>1.87529</v>
      </c>
      <c r="IF193">
        <v>1.87806</v>
      </c>
      <c r="IG193">
        <v>1.87484</v>
      </c>
      <c r="IH193">
        <v>1.87838</v>
      </c>
      <c r="II193">
        <v>1.87546</v>
      </c>
      <c r="IJ193">
        <v>1.87667</v>
      </c>
      <c r="IK193">
        <v>0</v>
      </c>
      <c r="IL193">
        <v>0</v>
      </c>
      <c r="IM193">
        <v>0</v>
      </c>
      <c r="IN193">
        <v>0</v>
      </c>
      <c r="IO193" t="s">
        <v>441</v>
      </c>
      <c r="IP193" t="s">
        <v>442</v>
      </c>
      <c r="IQ193" t="s">
        <v>443</v>
      </c>
      <c r="IR193" t="s">
        <v>443</v>
      </c>
      <c r="IS193" t="s">
        <v>443</v>
      </c>
      <c r="IT193" t="s">
        <v>443</v>
      </c>
      <c r="IU193">
        <v>0</v>
      </c>
      <c r="IV193">
        <v>100</v>
      </c>
      <c r="IW193">
        <v>100</v>
      </c>
      <c r="IX193">
        <v>1.18</v>
      </c>
      <c r="IY193">
        <v>0.2118</v>
      </c>
      <c r="IZ193">
        <v>-0.1222274518627452</v>
      </c>
      <c r="JA193">
        <v>0.001328938755811441</v>
      </c>
      <c r="JB193">
        <v>-5.633165956792918E-07</v>
      </c>
      <c r="JC193">
        <v>2.510553891376428E-10</v>
      </c>
      <c r="JD193">
        <v>-0.04678033270444259</v>
      </c>
      <c r="JE193">
        <v>-0.0009625096320519332</v>
      </c>
      <c r="JF193">
        <v>0.0006953178313022573</v>
      </c>
      <c r="JG193">
        <v>-5.973937232829655E-06</v>
      </c>
      <c r="JH193">
        <v>1</v>
      </c>
      <c r="JI193">
        <v>2112</v>
      </c>
      <c r="JJ193">
        <v>1</v>
      </c>
      <c r="JK193">
        <v>26</v>
      </c>
      <c r="JL193">
        <v>201689.5</v>
      </c>
      <c r="JM193">
        <v>201689.4</v>
      </c>
      <c r="JN193">
        <v>2.79907</v>
      </c>
      <c r="JO193">
        <v>2.52075</v>
      </c>
      <c r="JP193">
        <v>1.39893</v>
      </c>
      <c r="JQ193">
        <v>2.32422</v>
      </c>
      <c r="JR193">
        <v>1.44897</v>
      </c>
      <c r="JS193">
        <v>2.56348</v>
      </c>
      <c r="JT193">
        <v>36.4578</v>
      </c>
      <c r="JU193">
        <v>23.9999</v>
      </c>
      <c r="JV193">
        <v>18</v>
      </c>
      <c r="JW193">
        <v>477.601</v>
      </c>
      <c r="JX193">
        <v>458.054</v>
      </c>
      <c r="JY193">
        <v>27.2023</v>
      </c>
      <c r="JZ193">
        <v>28.8256</v>
      </c>
      <c r="KA193">
        <v>29.9999</v>
      </c>
      <c r="KB193">
        <v>28.4737</v>
      </c>
      <c r="KC193">
        <v>28.5337</v>
      </c>
      <c r="KD193">
        <v>56.0342</v>
      </c>
      <c r="KE193">
        <v>23.6546</v>
      </c>
      <c r="KF193">
        <v>20.1498</v>
      </c>
      <c r="KG193">
        <v>27.1847</v>
      </c>
      <c r="KH193">
        <v>1355.92</v>
      </c>
      <c r="KI193">
        <v>20.3403</v>
      </c>
      <c r="KJ193">
        <v>100.958</v>
      </c>
      <c r="KK193">
        <v>100.358</v>
      </c>
    </row>
    <row r="194" spans="1:297">
      <c r="A194">
        <v>178</v>
      </c>
      <c r="B194">
        <v>1759249951.6</v>
      </c>
      <c r="C194">
        <v>3136</v>
      </c>
      <c r="D194" t="s">
        <v>800</v>
      </c>
      <c r="E194" t="s">
        <v>801</v>
      </c>
      <c r="F194">
        <v>5</v>
      </c>
      <c r="G194" t="s">
        <v>639</v>
      </c>
      <c r="H194" t="s">
        <v>436</v>
      </c>
      <c r="I194">
        <v>1759249943.814285</v>
      </c>
      <c r="J194">
        <f>(K194)/1000</f>
        <v>0</v>
      </c>
      <c r="K194">
        <f>IF(DP194, AN194, AH194)</f>
        <v>0</v>
      </c>
      <c r="L194">
        <f>IF(DP194, AI194, AG194)</f>
        <v>0</v>
      </c>
      <c r="M194">
        <f>DR194 - IF(AU194&gt;1, L194*DL194*100.0/(AW194), 0)</f>
        <v>0</v>
      </c>
      <c r="N194">
        <f>((T194-J194/2)*M194-L194)/(T194+J194/2)</f>
        <v>0</v>
      </c>
      <c r="O194">
        <f>N194*(DY194+DZ194)/1000.0</f>
        <v>0</v>
      </c>
      <c r="P194">
        <f>(DR194 - IF(AU194&gt;1, L194*DL194*100.0/(AW194), 0))*(DY194+DZ194)/1000.0</f>
        <v>0</v>
      </c>
      <c r="Q194">
        <f>2.0/((1/S194-1/R194)+SIGN(S194)*SQRT((1/S194-1/R194)*(1/S194-1/R194) + 4*DM194/((DM194+1)*(DM194+1))*(2*1/S194*1/R194-1/R194*1/R194)))</f>
        <v>0</v>
      </c>
      <c r="R194">
        <f>IF(LEFT(DN194,1)&lt;&gt;"0",IF(LEFT(DN194,1)="1",3.0,DO194),$D$5+$E$5*(EF194*DY194/($K$5*1000))+$F$5*(EF194*DY194/($K$5*1000))*MAX(MIN(DL194,$J$5),$I$5)*MAX(MIN(DL194,$J$5),$I$5)+$G$5*MAX(MIN(DL194,$J$5),$I$5)*(EF194*DY194/($K$5*1000))+$H$5*(EF194*DY194/($K$5*1000))*(EF194*DY194/($K$5*1000)))</f>
        <v>0</v>
      </c>
      <c r="S194">
        <f>J194*(1000-(1000*0.61365*exp(17.502*W194/(240.97+W194))/(DY194+DZ194)+DT194)/2)/(1000*0.61365*exp(17.502*W194/(240.97+W194))/(DY194+DZ194)-DT194)</f>
        <v>0</v>
      </c>
      <c r="T194">
        <f>1/((DM194+1)/(Q194/1.6)+1/(R194/1.37)) + DM194/((DM194+1)/(Q194/1.6) + DM194/(R194/1.37))</f>
        <v>0</v>
      </c>
      <c r="U194">
        <f>(DH194*DK194)</f>
        <v>0</v>
      </c>
      <c r="V194">
        <f>(EA194+(U194+2*0.95*5.67E-8*(((EA194+$B$7)+273)^4-(EA194+273)^4)-44100*J194)/(1.84*29.3*R194+8*0.95*5.67E-8*(EA194+273)^3))</f>
        <v>0</v>
      </c>
      <c r="W194">
        <f>($C$7*EB194+$D$7*EC194+$E$7*V194)</f>
        <v>0</v>
      </c>
      <c r="X194">
        <f>0.61365*exp(17.502*W194/(240.97+W194))</f>
        <v>0</v>
      </c>
      <c r="Y194">
        <f>(Z194/AA194*100)</f>
        <v>0</v>
      </c>
      <c r="Z194">
        <f>DT194*(DY194+DZ194)/1000</f>
        <v>0</v>
      </c>
      <c r="AA194">
        <f>0.61365*exp(17.502*EA194/(240.97+EA194))</f>
        <v>0</v>
      </c>
      <c r="AB194">
        <f>(X194-DT194*(DY194+DZ194)/1000)</f>
        <v>0</v>
      </c>
      <c r="AC194">
        <f>(-J194*44100)</f>
        <v>0</v>
      </c>
      <c r="AD194">
        <f>2*29.3*R194*0.92*(EA194-W194)</f>
        <v>0</v>
      </c>
      <c r="AE194">
        <f>2*0.95*5.67E-8*(((EA194+$B$7)+273)^4-(W194+273)^4)</f>
        <v>0</v>
      </c>
      <c r="AF194">
        <f>U194+AE194+AC194+AD194</f>
        <v>0</v>
      </c>
      <c r="AG194">
        <f>DX194*AU194*(DS194-DR194*(1000-AU194*DU194)/(1000-AU194*DT194))/(100*DL194)</f>
        <v>0</v>
      </c>
      <c r="AH194">
        <f>1000*DX194*AU194*(DT194-DU194)/(100*DL194*(1000-AU194*DT194))</f>
        <v>0</v>
      </c>
      <c r="AI194">
        <f>(AJ194 - AK194 - DY194*1E3/(8.314*(EA194+273.15)) * AM194/DX194 * AL194) * DX194/(100*DL194) * (1000 - DU194)/1000</f>
        <v>0</v>
      </c>
      <c r="AJ194">
        <v>1371.173350885987</v>
      </c>
      <c r="AK194">
        <v>1325.976121212121</v>
      </c>
      <c r="AL194">
        <v>3.404877654360919</v>
      </c>
      <c r="AM194">
        <v>65.4967932541347</v>
      </c>
      <c r="AN194">
        <f>(AP194 - AO194 + DY194*1E3/(8.314*(EA194+273.15)) * AR194/DX194 * AQ194) * DX194/(100*DL194) * 1000/(1000 - AP194)</f>
        <v>0</v>
      </c>
      <c r="AO194">
        <v>20.31655257897575</v>
      </c>
      <c r="AP194">
        <v>22.51717212121212</v>
      </c>
      <c r="AQ194">
        <v>-8.980665679227495E-05</v>
      </c>
      <c r="AR194">
        <v>120.790661753282</v>
      </c>
      <c r="AS194">
        <v>4</v>
      </c>
      <c r="AT194">
        <v>1</v>
      </c>
      <c r="AU194">
        <f>IF(AS194*$H$13&gt;=AW194,1.0,(AW194/(AW194-AS194*$H$13)))</f>
        <v>0</v>
      </c>
      <c r="AV194">
        <f>(AU194-1)*100</f>
        <v>0</v>
      </c>
      <c r="AW194">
        <f>MAX(0,($B$13+$C$13*EF194)/(1+$D$13*EF194)*DY194/(EA194+273)*$E$13)</f>
        <v>0</v>
      </c>
      <c r="AX194" t="s">
        <v>437</v>
      </c>
      <c r="AY194" t="s">
        <v>437</v>
      </c>
      <c r="AZ194">
        <v>0</v>
      </c>
      <c r="BA194">
        <v>0</v>
      </c>
      <c r="BB194">
        <f>1-AZ194/BA194</f>
        <v>0</v>
      </c>
      <c r="BC194">
        <v>0</v>
      </c>
      <c r="BD194" t="s">
        <v>437</v>
      </c>
      <c r="BE194" t="s">
        <v>437</v>
      </c>
      <c r="BF194">
        <v>0</v>
      </c>
      <c r="BG194">
        <v>0</v>
      </c>
      <c r="BH194">
        <f>1-BF194/BG194</f>
        <v>0</v>
      </c>
      <c r="BI194">
        <v>0.5</v>
      </c>
      <c r="BJ194">
        <f>DI194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437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DH194">
        <f>$B$11*EG194+$C$11*EH194+$F$11*ES194*(1-EV194)</f>
        <v>0</v>
      </c>
      <c r="DI194">
        <f>DH194*DJ194</f>
        <v>0</v>
      </c>
      <c r="DJ194">
        <f>($B$11*$D$9+$C$11*$D$9+$F$11*((FF194+EX194)/MAX(FF194+EX194+FG194, 0.1)*$I$9+FG194/MAX(FF194+EX194+FG194, 0.1)*$J$9))/($B$11+$C$11+$F$11)</f>
        <v>0</v>
      </c>
      <c r="DK194">
        <f>($B$11*$K$9+$C$11*$K$9+$F$11*((FF194+EX194)/MAX(FF194+EX194+FG194, 0.1)*$P$9+FG194/MAX(FF194+EX194+FG194, 0.1)*$Q$9))/($B$11+$C$11+$F$11)</f>
        <v>0</v>
      </c>
      <c r="DL194">
        <v>4.38</v>
      </c>
      <c r="DM194">
        <v>0.5</v>
      </c>
      <c r="DN194" t="s">
        <v>438</v>
      </c>
      <c r="DO194">
        <v>2</v>
      </c>
      <c r="DP194" t="b">
        <v>1</v>
      </c>
      <c r="DQ194">
        <v>1759249943.814285</v>
      </c>
      <c r="DR194">
        <v>1271.81</v>
      </c>
      <c r="DS194">
        <v>1327.408928571429</v>
      </c>
      <c r="DT194">
        <v>22.54472857142857</v>
      </c>
      <c r="DU194">
        <v>20.3157</v>
      </c>
      <c r="DV194">
        <v>1270.636785714285</v>
      </c>
      <c r="DW194">
        <v>22.33276428571429</v>
      </c>
      <c r="DX194">
        <v>499.9830714285713</v>
      </c>
      <c r="DY194">
        <v>90.9115607142857</v>
      </c>
      <c r="DZ194">
        <v>0.05197519285714285</v>
      </c>
      <c r="EA194">
        <v>29.35141785714286</v>
      </c>
      <c r="EB194">
        <v>29.99393571428571</v>
      </c>
      <c r="EC194">
        <v>999.9000000000002</v>
      </c>
      <c r="ED194">
        <v>0</v>
      </c>
      <c r="EE194">
        <v>0</v>
      </c>
      <c r="EF194">
        <v>9988.039642857142</v>
      </c>
      <c r="EG194">
        <v>0</v>
      </c>
      <c r="EH194">
        <v>11.7014</v>
      </c>
      <c r="EI194">
        <v>-55.60020357142857</v>
      </c>
      <c r="EJ194">
        <v>1301.143214285714</v>
      </c>
      <c r="EK194">
        <v>1354.935714285714</v>
      </c>
      <c r="EL194">
        <v>2.229031785714286</v>
      </c>
      <c r="EM194">
        <v>1327.408928571429</v>
      </c>
      <c r="EN194">
        <v>20.3157</v>
      </c>
      <c r="EO194">
        <v>2.049577499999999</v>
      </c>
      <c r="EP194">
        <v>1.8469325</v>
      </c>
      <c r="EQ194">
        <v>17.83262142857143</v>
      </c>
      <c r="ER194">
        <v>16.18976428571429</v>
      </c>
      <c r="ES194">
        <v>1999.974285714286</v>
      </c>
      <c r="ET194">
        <v>0.9799942142857146</v>
      </c>
      <c r="EU194">
        <v>0.02000588571428571</v>
      </c>
      <c r="EV194">
        <v>0</v>
      </c>
      <c r="EW194">
        <v>976.1227500000001</v>
      </c>
      <c r="EX194">
        <v>5.000560000000001</v>
      </c>
      <c r="EY194">
        <v>19777.51428571429</v>
      </c>
      <c r="EZ194">
        <v>17294.61428571429</v>
      </c>
      <c r="FA194">
        <v>41.375</v>
      </c>
      <c r="FB194">
        <v>41.54871428571427</v>
      </c>
      <c r="FC194">
        <v>41.06649999999998</v>
      </c>
      <c r="FD194">
        <v>40.69375</v>
      </c>
      <c r="FE194">
        <v>42.08224999999999</v>
      </c>
      <c r="FF194">
        <v>1955.064285714286</v>
      </c>
      <c r="FG194">
        <v>39.91</v>
      </c>
      <c r="FH194">
        <v>0</v>
      </c>
      <c r="FI194">
        <v>1759249966</v>
      </c>
      <c r="FJ194">
        <v>0</v>
      </c>
      <c r="FK194">
        <v>976.1720384615384</v>
      </c>
      <c r="FL194">
        <v>2.680444454211885</v>
      </c>
      <c r="FM194">
        <v>59.22051278355723</v>
      </c>
      <c r="FN194">
        <v>19778.41538461539</v>
      </c>
      <c r="FO194">
        <v>15</v>
      </c>
      <c r="FP194">
        <v>0</v>
      </c>
      <c r="FQ194" t="s">
        <v>439</v>
      </c>
      <c r="FR194">
        <v>1747148579.5</v>
      </c>
      <c r="FS194">
        <v>1747148584.5</v>
      </c>
      <c r="FT194">
        <v>0</v>
      </c>
      <c r="FU194">
        <v>0.162</v>
      </c>
      <c r="FV194">
        <v>-0.001</v>
      </c>
      <c r="FW194">
        <v>0.139</v>
      </c>
      <c r="FX194">
        <v>0.058</v>
      </c>
      <c r="FY194">
        <v>420</v>
      </c>
      <c r="FZ194">
        <v>16</v>
      </c>
      <c r="GA194">
        <v>0.19</v>
      </c>
      <c r="GB194">
        <v>0.02</v>
      </c>
      <c r="GC194">
        <v>-55.52777804878048</v>
      </c>
      <c r="GD194">
        <v>-1.291183275261437</v>
      </c>
      <c r="GE194">
        <v>0.1605069446293262</v>
      </c>
      <c r="GF194">
        <v>0</v>
      </c>
      <c r="GG194">
        <v>975.9186176470588</v>
      </c>
      <c r="GH194">
        <v>3.686585183292006</v>
      </c>
      <c r="GI194">
        <v>0.4529282513434629</v>
      </c>
      <c r="GJ194">
        <v>0</v>
      </c>
      <c r="GK194">
        <v>2.240333658536585</v>
      </c>
      <c r="GL194">
        <v>-0.2106666898954676</v>
      </c>
      <c r="GM194">
        <v>0.02090391604765252</v>
      </c>
      <c r="GN194">
        <v>0</v>
      </c>
      <c r="GO194">
        <v>0</v>
      </c>
      <c r="GP194">
        <v>3</v>
      </c>
      <c r="GQ194" t="s">
        <v>490</v>
      </c>
      <c r="GR194">
        <v>3.12779</v>
      </c>
      <c r="GS194">
        <v>2.73005</v>
      </c>
      <c r="GT194">
        <v>0.184814</v>
      </c>
      <c r="GU194">
        <v>0.190883</v>
      </c>
      <c r="GV194">
        <v>0.102871</v>
      </c>
      <c r="GW194">
        <v>0.0962763</v>
      </c>
      <c r="GX194">
        <v>24454.4</v>
      </c>
      <c r="GY194">
        <v>23553.3</v>
      </c>
      <c r="GZ194">
        <v>30540.4</v>
      </c>
      <c r="HA194">
        <v>29364.7</v>
      </c>
      <c r="HB194">
        <v>37814.9</v>
      </c>
      <c r="HC194">
        <v>34916.8</v>
      </c>
      <c r="HD194">
        <v>46715.3</v>
      </c>
      <c r="HE194">
        <v>43626.7</v>
      </c>
      <c r="HF194">
        <v>1.82605</v>
      </c>
      <c r="HG194">
        <v>1.84363</v>
      </c>
      <c r="HH194">
        <v>0.135362</v>
      </c>
      <c r="HI194">
        <v>0</v>
      </c>
      <c r="HJ194">
        <v>27.809</v>
      </c>
      <c r="HK194">
        <v>999.9</v>
      </c>
      <c r="HL194">
        <v>49.6</v>
      </c>
      <c r="HM194">
        <v>30.9</v>
      </c>
      <c r="HN194">
        <v>24.4735</v>
      </c>
      <c r="HO194">
        <v>63.053</v>
      </c>
      <c r="HP194">
        <v>17.4399</v>
      </c>
      <c r="HQ194">
        <v>1</v>
      </c>
      <c r="HR194">
        <v>0.12593</v>
      </c>
      <c r="HS194">
        <v>0.08345859999999999</v>
      </c>
      <c r="HT194">
        <v>20.202</v>
      </c>
      <c r="HU194">
        <v>5.22912</v>
      </c>
      <c r="HV194">
        <v>11.974</v>
      </c>
      <c r="HW194">
        <v>4.97055</v>
      </c>
      <c r="HX194">
        <v>3.28965</v>
      </c>
      <c r="HY194">
        <v>9999</v>
      </c>
      <c r="HZ194">
        <v>9999</v>
      </c>
      <c r="IA194">
        <v>9999</v>
      </c>
      <c r="IB194">
        <v>18.3</v>
      </c>
      <c r="IC194">
        <v>4.9729</v>
      </c>
      <c r="ID194">
        <v>1.87714</v>
      </c>
      <c r="IE194">
        <v>1.87525</v>
      </c>
      <c r="IF194">
        <v>1.87804</v>
      </c>
      <c r="IG194">
        <v>1.87479</v>
      </c>
      <c r="IH194">
        <v>1.87836</v>
      </c>
      <c r="II194">
        <v>1.87547</v>
      </c>
      <c r="IJ194">
        <v>1.87667</v>
      </c>
      <c r="IK194">
        <v>0</v>
      </c>
      <c r="IL194">
        <v>0</v>
      </c>
      <c r="IM194">
        <v>0</v>
      </c>
      <c r="IN194">
        <v>0</v>
      </c>
      <c r="IO194" t="s">
        <v>441</v>
      </c>
      <c r="IP194" t="s">
        <v>442</v>
      </c>
      <c r="IQ194" t="s">
        <v>443</v>
      </c>
      <c r="IR194" t="s">
        <v>443</v>
      </c>
      <c r="IS194" t="s">
        <v>443</v>
      </c>
      <c r="IT194" t="s">
        <v>443</v>
      </c>
      <c r="IU194">
        <v>0</v>
      </c>
      <c r="IV194">
        <v>100</v>
      </c>
      <c r="IW194">
        <v>100</v>
      </c>
      <c r="IX194">
        <v>1.2</v>
      </c>
      <c r="IY194">
        <v>0.2113</v>
      </c>
      <c r="IZ194">
        <v>-0.1222274518627452</v>
      </c>
      <c r="JA194">
        <v>0.001328938755811441</v>
      </c>
      <c r="JB194">
        <v>-5.633165956792918E-07</v>
      </c>
      <c r="JC194">
        <v>2.510553891376428E-10</v>
      </c>
      <c r="JD194">
        <v>-0.04678033270444259</v>
      </c>
      <c r="JE194">
        <v>-0.0009625096320519332</v>
      </c>
      <c r="JF194">
        <v>0.0006953178313022573</v>
      </c>
      <c r="JG194">
        <v>-5.973937232829655E-06</v>
      </c>
      <c r="JH194">
        <v>1</v>
      </c>
      <c r="JI194">
        <v>2112</v>
      </c>
      <c r="JJ194">
        <v>1</v>
      </c>
      <c r="JK194">
        <v>26</v>
      </c>
      <c r="JL194">
        <v>201689.5</v>
      </c>
      <c r="JM194">
        <v>201689.5</v>
      </c>
      <c r="JN194">
        <v>2.82471</v>
      </c>
      <c r="JO194">
        <v>2.52319</v>
      </c>
      <c r="JP194">
        <v>1.39893</v>
      </c>
      <c r="JQ194">
        <v>2.32422</v>
      </c>
      <c r="JR194">
        <v>1.44897</v>
      </c>
      <c r="JS194">
        <v>2.6062</v>
      </c>
      <c r="JT194">
        <v>36.4578</v>
      </c>
      <c r="JU194">
        <v>23.9912</v>
      </c>
      <c r="JV194">
        <v>18</v>
      </c>
      <c r="JW194">
        <v>477.557</v>
      </c>
      <c r="JX194">
        <v>458.099</v>
      </c>
      <c r="JY194">
        <v>27.2133</v>
      </c>
      <c r="JZ194">
        <v>28.8281</v>
      </c>
      <c r="KA194">
        <v>30.0002</v>
      </c>
      <c r="KB194">
        <v>28.4753</v>
      </c>
      <c r="KC194">
        <v>28.5353</v>
      </c>
      <c r="KD194">
        <v>56.5482</v>
      </c>
      <c r="KE194">
        <v>23.6546</v>
      </c>
      <c r="KF194">
        <v>20.1498</v>
      </c>
      <c r="KG194">
        <v>27.183</v>
      </c>
      <c r="KH194">
        <v>1375.96</v>
      </c>
      <c r="KI194">
        <v>20.3759</v>
      </c>
      <c r="KJ194">
        <v>100.959</v>
      </c>
      <c r="KK194">
        <v>100.356</v>
      </c>
    </row>
    <row r="195" spans="1:297">
      <c r="A195">
        <v>179</v>
      </c>
      <c r="B195">
        <v>1759249956.6</v>
      </c>
      <c r="C195">
        <v>3141</v>
      </c>
      <c r="D195" t="s">
        <v>802</v>
      </c>
      <c r="E195" t="s">
        <v>803</v>
      </c>
      <c r="F195">
        <v>5</v>
      </c>
      <c r="G195" t="s">
        <v>639</v>
      </c>
      <c r="H195" t="s">
        <v>436</v>
      </c>
      <c r="I195">
        <v>1759249949.1</v>
      </c>
      <c r="J195">
        <f>(K195)/1000</f>
        <v>0</v>
      </c>
      <c r="K195">
        <f>IF(DP195, AN195, AH195)</f>
        <v>0</v>
      </c>
      <c r="L195">
        <f>IF(DP195, AI195, AG195)</f>
        <v>0</v>
      </c>
      <c r="M195">
        <f>DR195 - IF(AU195&gt;1, L195*DL195*100.0/(AW195), 0)</f>
        <v>0</v>
      </c>
      <c r="N195">
        <f>((T195-J195/2)*M195-L195)/(T195+J195/2)</f>
        <v>0</v>
      </c>
      <c r="O195">
        <f>N195*(DY195+DZ195)/1000.0</f>
        <v>0</v>
      </c>
      <c r="P195">
        <f>(DR195 - IF(AU195&gt;1, L195*DL195*100.0/(AW195), 0))*(DY195+DZ195)/1000.0</f>
        <v>0</v>
      </c>
      <c r="Q195">
        <f>2.0/((1/S195-1/R195)+SIGN(S195)*SQRT((1/S195-1/R195)*(1/S195-1/R195) + 4*DM195/((DM195+1)*(DM195+1))*(2*1/S195*1/R195-1/R195*1/R195)))</f>
        <v>0</v>
      </c>
      <c r="R195">
        <f>IF(LEFT(DN195,1)&lt;&gt;"0",IF(LEFT(DN195,1)="1",3.0,DO195),$D$5+$E$5*(EF195*DY195/($K$5*1000))+$F$5*(EF195*DY195/($K$5*1000))*MAX(MIN(DL195,$J$5),$I$5)*MAX(MIN(DL195,$J$5),$I$5)+$G$5*MAX(MIN(DL195,$J$5),$I$5)*(EF195*DY195/($K$5*1000))+$H$5*(EF195*DY195/($K$5*1000))*(EF195*DY195/($K$5*1000)))</f>
        <v>0</v>
      </c>
      <c r="S195">
        <f>J195*(1000-(1000*0.61365*exp(17.502*W195/(240.97+W195))/(DY195+DZ195)+DT195)/2)/(1000*0.61365*exp(17.502*W195/(240.97+W195))/(DY195+DZ195)-DT195)</f>
        <v>0</v>
      </c>
      <c r="T195">
        <f>1/((DM195+1)/(Q195/1.6)+1/(R195/1.37)) + DM195/((DM195+1)/(Q195/1.6) + DM195/(R195/1.37))</f>
        <v>0</v>
      </c>
      <c r="U195">
        <f>(DH195*DK195)</f>
        <v>0</v>
      </c>
      <c r="V195">
        <f>(EA195+(U195+2*0.95*5.67E-8*(((EA195+$B$7)+273)^4-(EA195+273)^4)-44100*J195)/(1.84*29.3*R195+8*0.95*5.67E-8*(EA195+273)^3))</f>
        <v>0</v>
      </c>
      <c r="W195">
        <f>($C$7*EB195+$D$7*EC195+$E$7*V195)</f>
        <v>0</v>
      </c>
      <c r="X195">
        <f>0.61365*exp(17.502*W195/(240.97+W195))</f>
        <v>0</v>
      </c>
      <c r="Y195">
        <f>(Z195/AA195*100)</f>
        <v>0</v>
      </c>
      <c r="Z195">
        <f>DT195*(DY195+DZ195)/1000</f>
        <v>0</v>
      </c>
      <c r="AA195">
        <f>0.61365*exp(17.502*EA195/(240.97+EA195))</f>
        <v>0</v>
      </c>
      <c r="AB195">
        <f>(X195-DT195*(DY195+DZ195)/1000)</f>
        <v>0</v>
      </c>
      <c r="AC195">
        <f>(-J195*44100)</f>
        <v>0</v>
      </c>
      <c r="AD195">
        <f>2*29.3*R195*0.92*(EA195-W195)</f>
        <v>0</v>
      </c>
      <c r="AE195">
        <f>2*0.95*5.67E-8*(((EA195+$B$7)+273)^4-(W195+273)^4)</f>
        <v>0</v>
      </c>
      <c r="AF195">
        <f>U195+AE195+AC195+AD195</f>
        <v>0</v>
      </c>
      <c r="AG195">
        <f>DX195*AU195*(DS195-DR195*(1000-AU195*DU195)/(1000-AU195*DT195))/(100*DL195)</f>
        <v>0</v>
      </c>
      <c r="AH195">
        <f>1000*DX195*AU195*(DT195-DU195)/(100*DL195*(1000-AU195*DT195))</f>
        <v>0</v>
      </c>
      <c r="AI195">
        <f>(AJ195 - AK195 - DY195*1E3/(8.314*(EA195+273.15)) * AM195/DX195 * AL195) * DX195/(100*DL195) * (1000 - DU195)/1000</f>
        <v>0</v>
      </c>
      <c r="AJ195">
        <v>1388.157881670978</v>
      </c>
      <c r="AK195">
        <v>1343.054181818181</v>
      </c>
      <c r="AL195">
        <v>3.410139871752799</v>
      </c>
      <c r="AM195">
        <v>65.4967932541347</v>
      </c>
      <c r="AN195">
        <f>(AP195 - AO195 + DY195*1E3/(8.314*(EA195+273.15)) * AR195/DX195 * AQ195) * DX195/(100*DL195) * 1000/(1000 - AP195)</f>
        <v>0</v>
      </c>
      <c r="AO195">
        <v>20.31721443899506</v>
      </c>
      <c r="AP195">
        <v>22.49458909090908</v>
      </c>
      <c r="AQ195">
        <v>-9.629838731706453E-05</v>
      </c>
      <c r="AR195">
        <v>120.790661753282</v>
      </c>
      <c r="AS195">
        <v>4</v>
      </c>
      <c r="AT195">
        <v>1</v>
      </c>
      <c r="AU195">
        <f>IF(AS195*$H$13&gt;=AW195,1.0,(AW195/(AW195-AS195*$H$13)))</f>
        <v>0</v>
      </c>
      <c r="AV195">
        <f>(AU195-1)*100</f>
        <v>0</v>
      </c>
      <c r="AW195">
        <f>MAX(0,($B$13+$C$13*EF195)/(1+$D$13*EF195)*DY195/(EA195+273)*$E$13)</f>
        <v>0</v>
      </c>
      <c r="AX195" t="s">
        <v>437</v>
      </c>
      <c r="AY195" t="s">
        <v>437</v>
      </c>
      <c r="AZ195">
        <v>0</v>
      </c>
      <c r="BA195">
        <v>0</v>
      </c>
      <c r="BB195">
        <f>1-AZ195/BA195</f>
        <v>0</v>
      </c>
      <c r="BC195">
        <v>0</v>
      </c>
      <c r="BD195" t="s">
        <v>437</v>
      </c>
      <c r="BE195" t="s">
        <v>437</v>
      </c>
      <c r="BF195">
        <v>0</v>
      </c>
      <c r="BG195">
        <v>0</v>
      </c>
      <c r="BH195">
        <f>1-BF195/BG195</f>
        <v>0</v>
      </c>
      <c r="BI195">
        <v>0.5</v>
      </c>
      <c r="BJ195">
        <f>DI195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437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DH195">
        <f>$B$11*EG195+$C$11*EH195+$F$11*ES195*(1-EV195)</f>
        <v>0</v>
      </c>
      <c r="DI195">
        <f>DH195*DJ195</f>
        <v>0</v>
      </c>
      <c r="DJ195">
        <f>($B$11*$D$9+$C$11*$D$9+$F$11*((FF195+EX195)/MAX(FF195+EX195+FG195, 0.1)*$I$9+FG195/MAX(FF195+EX195+FG195, 0.1)*$J$9))/($B$11+$C$11+$F$11)</f>
        <v>0</v>
      </c>
      <c r="DK195">
        <f>($B$11*$K$9+$C$11*$K$9+$F$11*((FF195+EX195)/MAX(FF195+EX195+FG195, 0.1)*$P$9+FG195/MAX(FF195+EX195+FG195, 0.1)*$Q$9))/($B$11+$C$11+$F$11)</f>
        <v>0</v>
      </c>
      <c r="DL195">
        <v>4.38</v>
      </c>
      <c r="DM195">
        <v>0.5</v>
      </c>
      <c r="DN195" t="s">
        <v>438</v>
      </c>
      <c r="DO195">
        <v>2</v>
      </c>
      <c r="DP195" t="b">
        <v>1</v>
      </c>
      <c r="DQ195">
        <v>1759249949.1</v>
      </c>
      <c r="DR195">
        <v>1289.454444444444</v>
      </c>
      <c r="DS195">
        <v>1345.119259259259</v>
      </c>
      <c r="DT195">
        <v>22.52518888888889</v>
      </c>
      <c r="DU195">
        <v>20.31619629629629</v>
      </c>
      <c r="DV195">
        <v>1288.262592592592</v>
      </c>
      <c r="DW195">
        <v>22.31362592592592</v>
      </c>
      <c r="DX195">
        <v>500.0234444444446</v>
      </c>
      <c r="DY195">
        <v>90.91134444444444</v>
      </c>
      <c r="DZ195">
        <v>0.05205737037037036</v>
      </c>
      <c r="EA195">
        <v>29.35197407407407</v>
      </c>
      <c r="EB195">
        <v>30.01561111111111</v>
      </c>
      <c r="EC195">
        <v>999.9000000000001</v>
      </c>
      <c r="ED195">
        <v>0</v>
      </c>
      <c r="EE195">
        <v>0</v>
      </c>
      <c r="EF195">
        <v>9994.415925925925</v>
      </c>
      <c r="EG195">
        <v>0</v>
      </c>
      <c r="EH195">
        <v>11.6948</v>
      </c>
      <c r="EI195">
        <v>-55.66494444444444</v>
      </c>
      <c r="EJ195">
        <v>1319.168888888888</v>
      </c>
      <c r="EK195">
        <v>1373.013703703704</v>
      </c>
      <c r="EL195">
        <v>2.208992962962963</v>
      </c>
      <c r="EM195">
        <v>1345.119259259259</v>
      </c>
      <c r="EN195">
        <v>20.31619629629629</v>
      </c>
      <c r="EO195">
        <v>2.047796296296296</v>
      </c>
      <c r="EP195">
        <v>1.846972962962963</v>
      </c>
      <c r="EQ195">
        <v>17.81880740740741</v>
      </c>
      <c r="ER195">
        <v>16.19010740740741</v>
      </c>
      <c r="ES195">
        <v>1999.955555555556</v>
      </c>
      <c r="ET195">
        <v>0.9799941111111112</v>
      </c>
      <c r="EU195">
        <v>0.02000598888888889</v>
      </c>
      <c r="EV195">
        <v>0</v>
      </c>
      <c r="EW195">
        <v>976.3578888888889</v>
      </c>
      <c r="EX195">
        <v>5.000560000000001</v>
      </c>
      <c r="EY195">
        <v>19782.23333333333</v>
      </c>
      <c r="EZ195">
        <v>17294.45925925926</v>
      </c>
      <c r="FA195">
        <v>41.375</v>
      </c>
      <c r="FB195">
        <v>41.5574074074074</v>
      </c>
      <c r="FC195">
        <v>41.07599999999999</v>
      </c>
      <c r="FD195">
        <v>40.708</v>
      </c>
      <c r="FE195">
        <v>42.07133333333333</v>
      </c>
      <c r="FF195">
        <v>1955.045555555555</v>
      </c>
      <c r="FG195">
        <v>39.91</v>
      </c>
      <c r="FH195">
        <v>0</v>
      </c>
      <c r="FI195">
        <v>1759249970.8</v>
      </c>
      <c r="FJ195">
        <v>0</v>
      </c>
      <c r="FK195">
        <v>976.3661923076925</v>
      </c>
      <c r="FL195">
        <v>2.364068380805026</v>
      </c>
      <c r="FM195">
        <v>50.13333335364742</v>
      </c>
      <c r="FN195">
        <v>19782.61538461538</v>
      </c>
      <c r="FO195">
        <v>15</v>
      </c>
      <c r="FP195">
        <v>0</v>
      </c>
      <c r="FQ195" t="s">
        <v>439</v>
      </c>
      <c r="FR195">
        <v>1747148579.5</v>
      </c>
      <c r="FS195">
        <v>1747148584.5</v>
      </c>
      <c r="FT195">
        <v>0</v>
      </c>
      <c r="FU195">
        <v>0.162</v>
      </c>
      <c r="FV195">
        <v>-0.001</v>
      </c>
      <c r="FW195">
        <v>0.139</v>
      </c>
      <c r="FX195">
        <v>0.058</v>
      </c>
      <c r="FY195">
        <v>420</v>
      </c>
      <c r="FZ195">
        <v>16</v>
      </c>
      <c r="GA195">
        <v>0.19</v>
      </c>
      <c r="GB195">
        <v>0.02</v>
      </c>
      <c r="GC195">
        <v>-55.6373</v>
      </c>
      <c r="GD195">
        <v>-0.9654709193243896</v>
      </c>
      <c r="GE195">
        <v>0.1318499450132614</v>
      </c>
      <c r="GF195">
        <v>0</v>
      </c>
      <c r="GG195">
        <v>976.2429999999998</v>
      </c>
      <c r="GH195">
        <v>2.462857149543782</v>
      </c>
      <c r="GI195">
        <v>0.3222422362501923</v>
      </c>
      <c r="GJ195">
        <v>0</v>
      </c>
      <c r="GK195">
        <v>2.219001</v>
      </c>
      <c r="GL195">
        <v>-0.2311789868667934</v>
      </c>
      <c r="GM195">
        <v>0.0223994516450738</v>
      </c>
      <c r="GN195">
        <v>0</v>
      </c>
      <c r="GO195">
        <v>0</v>
      </c>
      <c r="GP195">
        <v>3</v>
      </c>
      <c r="GQ195" t="s">
        <v>490</v>
      </c>
      <c r="GR195">
        <v>3.12798</v>
      </c>
      <c r="GS195">
        <v>2.72975</v>
      </c>
      <c r="GT195">
        <v>0.186257</v>
      </c>
      <c r="GU195">
        <v>0.192307</v>
      </c>
      <c r="GV195">
        <v>0.102796</v>
      </c>
      <c r="GW195">
        <v>0.0962785</v>
      </c>
      <c r="GX195">
        <v>24411</v>
      </c>
      <c r="GY195">
        <v>23511.9</v>
      </c>
      <c r="GZ195">
        <v>30540.3</v>
      </c>
      <c r="HA195">
        <v>29364.8</v>
      </c>
      <c r="HB195">
        <v>37818.1</v>
      </c>
      <c r="HC195">
        <v>34916.8</v>
      </c>
      <c r="HD195">
        <v>46715.2</v>
      </c>
      <c r="HE195">
        <v>43626.7</v>
      </c>
      <c r="HF195">
        <v>1.8262</v>
      </c>
      <c r="HG195">
        <v>1.84345</v>
      </c>
      <c r="HH195">
        <v>0.137627</v>
      </c>
      <c r="HI195">
        <v>0</v>
      </c>
      <c r="HJ195">
        <v>27.8054</v>
      </c>
      <c r="HK195">
        <v>999.9</v>
      </c>
      <c r="HL195">
        <v>49.6</v>
      </c>
      <c r="HM195">
        <v>30.9</v>
      </c>
      <c r="HN195">
        <v>24.4721</v>
      </c>
      <c r="HO195">
        <v>63.183</v>
      </c>
      <c r="HP195">
        <v>17.2716</v>
      </c>
      <c r="HQ195">
        <v>1</v>
      </c>
      <c r="HR195">
        <v>0.126616</v>
      </c>
      <c r="HS195">
        <v>0.18283</v>
      </c>
      <c r="HT195">
        <v>20.2019</v>
      </c>
      <c r="HU195">
        <v>5.22822</v>
      </c>
      <c r="HV195">
        <v>11.974</v>
      </c>
      <c r="HW195">
        <v>4.97025</v>
      </c>
      <c r="HX195">
        <v>3.28955</v>
      </c>
      <c r="HY195">
        <v>9999</v>
      </c>
      <c r="HZ195">
        <v>9999</v>
      </c>
      <c r="IA195">
        <v>9999</v>
      </c>
      <c r="IB195">
        <v>18.3</v>
      </c>
      <c r="IC195">
        <v>4.97289</v>
      </c>
      <c r="ID195">
        <v>1.87714</v>
      </c>
      <c r="IE195">
        <v>1.87527</v>
      </c>
      <c r="IF195">
        <v>1.87805</v>
      </c>
      <c r="IG195">
        <v>1.87483</v>
      </c>
      <c r="IH195">
        <v>1.87837</v>
      </c>
      <c r="II195">
        <v>1.87546</v>
      </c>
      <c r="IJ195">
        <v>1.87668</v>
      </c>
      <c r="IK195">
        <v>0</v>
      </c>
      <c r="IL195">
        <v>0</v>
      </c>
      <c r="IM195">
        <v>0</v>
      </c>
      <c r="IN195">
        <v>0</v>
      </c>
      <c r="IO195" t="s">
        <v>441</v>
      </c>
      <c r="IP195" t="s">
        <v>442</v>
      </c>
      <c r="IQ195" t="s">
        <v>443</v>
      </c>
      <c r="IR195" t="s">
        <v>443</v>
      </c>
      <c r="IS195" t="s">
        <v>443</v>
      </c>
      <c r="IT195" t="s">
        <v>443</v>
      </c>
      <c r="IU195">
        <v>0</v>
      </c>
      <c r="IV195">
        <v>100</v>
      </c>
      <c r="IW195">
        <v>100</v>
      </c>
      <c r="IX195">
        <v>1.22</v>
      </c>
      <c r="IY195">
        <v>0.2109</v>
      </c>
      <c r="IZ195">
        <v>-0.1222274518627452</v>
      </c>
      <c r="JA195">
        <v>0.001328938755811441</v>
      </c>
      <c r="JB195">
        <v>-5.633165956792918E-07</v>
      </c>
      <c r="JC195">
        <v>2.510553891376428E-10</v>
      </c>
      <c r="JD195">
        <v>-0.04678033270444259</v>
      </c>
      <c r="JE195">
        <v>-0.0009625096320519332</v>
      </c>
      <c r="JF195">
        <v>0.0006953178313022573</v>
      </c>
      <c r="JG195">
        <v>-5.973937232829655E-06</v>
      </c>
      <c r="JH195">
        <v>1</v>
      </c>
      <c r="JI195">
        <v>2112</v>
      </c>
      <c r="JJ195">
        <v>1</v>
      </c>
      <c r="JK195">
        <v>26</v>
      </c>
      <c r="JL195">
        <v>201689.6</v>
      </c>
      <c r="JM195">
        <v>201689.5</v>
      </c>
      <c r="JN195">
        <v>2.854</v>
      </c>
      <c r="JO195">
        <v>2.53052</v>
      </c>
      <c r="JP195">
        <v>1.39893</v>
      </c>
      <c r="JQ195">
        <v>2.32422</v>
      </c>
      <c r="JR195">
        <v>1.44897</v>
      </c>
      <c r="JS195">
        <v>2.55859</v>
      </c>
      <c r="JT195">
        <v>36.4578</v>
      </c>
      <c r="JU195">
        <v>23.9824</v>
      </c>
      <c r="JV195">
        <v>18</v>
      </c>
      <c r="JW195">
        <v>477.65</v>
      </c>
      <c r="JX195">
        <v>458.006</v>
      </c>
      <c r="JY195">
        <v>27.1992</v>
      </c>
      <c r="JZ195">
        <v>28.8306</v>
      </c>
      <c r="KA195">
        <v>30.0005</v>
      </c>
      <c r="KB195">
        <v>28.4771</v>
      </c>
      <c r="KC195">
        <v>28.5377</v>
      </c>
      <c r="KD195">
        <v>57.1331</v>
      </c>
      <c r="KE195">
        <v>23.6546</v>
      </c>
      <c r="KF195">
        <v>20.1498</v>
      </c>
      <c r="KG195">
        <v>27.1736</v>
      </c>
      <c r="KH195">
        <v>1389.37</v>
      </c>
      <c r="KI195">
        <v>20.4295</v>
      </c>
      <c r="KJ195">
        <v>100.959</v>
      </c>
      <c r="KK195">
        <v>100.356</v>
      </c>
    </row>
    <row r="196" spans="1:297">
      <c r="A196">
        <v>180</v>
      </c>
      <c r="B196">
        <v>1759249961.6</v>
      </c>
      <c r="C196">
        <v>3146</v>
      </c>
      <c r="D196" t="s">
        <v>804</v>
      </c>
      <c r="E196" t="s">
        <v>805</v>
      </c>
      <c r="F196">
        <v>5</v>
      </c>
      <c r="G196" t="s">
        <v>639</v>
      </c>
      <c r="H196" t="s">
        <v>436</v>
      </c>
      <c r="I196">
        <v>1759249953.814285</v>
      </c>
      <c r="J196">
        <f>(K196)/1000</f>
        <v>0</v>
      </c>
      <c r="K196">
        <f>IF(DP196, AN196, AH196)</f>
        <v>0</v>
      </c>
      <c r="L196">
        <f>IF(DP196, AI196, AG196)</f>
        <v>0</v>
      </c>
      <c r="M196">
        <f>DR196 - IF(AU196&gt;1, L196*DL196*100.0/(AW196), 0)</f>
        <v>0</v>
      </c>
      <c r="N196">
        <f>((T196-J196/2)*M196-L196)/(T196+J196/2)</f>
        <v>0</v>
      </c>
      <c r="O196">
        <f>N196*(DY196+DZ196)/1000.0</f>
        <v>0</v>
      </c>
      <c r="P196">
        <f>(DR196 - IF(AU196&gt;1, L196*DL196*100.0/(AW196), 0))*(DY196+DZ196)/1000.0</f>
        <v>0</v>
      </c>
      <c r="Q196">
        <f>2.0/((1/S196-1/R196)+SIGN(S196)*SQRT((1/S196-1/R196)*(1/S196-1/R196) + 4*DM196/((DM196+1)*(DM196+1))*(2*1/S196*1/R196-1/R196*1/R196)))</f>
        <v>0</v>
      </c>
      <c r="R196">
        <f>IF(LEFT(DN196,1)&lt;&gt;"0",IF(LEFT(DN196,1)="1",3.0,DO196),$D$5+$E$5*(EF196*DY196/($K$5*1000))+$F$5*(EF196*DY196/($K$5*1000))*MAX(MIN(DL196,$J$5),$I$5)*MAX(MIN(DL196,$J$5),$I$5)+$G$5*MAX(MIN(DL196,$J$5),$I$5)*(EF196*DY196/($K$5*1000))+$H$5*(EF196*DY196/($K$5*1000))*(EF196*DY196/($K$5*1000)))</f>
        <v>0</v>
      </c>
      <c r="S196">
        <f>J196*(1000-(1000*0.61365*exp(17.502*W196/(240.97+W196))/(DY196+DZ196)+DT196)/2)/(1000*0.61365*exp(17.502*W196/(240.97+W196))/(DY196+DZ196)-DT196)</f>
        <v>0</v>
      </c>
      <c r="T196">
        <f>1/((DM196+1)/(Q196/1.6)+1/(R196/1.37)) + DM196/((DM196+1)/(Q196/1.6) + DM196/(R196/1.37))</f>
        <v>0</v>
      </c>
      <c r="U196">
        <f>(DH196*DK196)</f>
        <v>0</v>
      </c>
      <c r="V196">
        <f>(EA196+(U196+2*0.95*5.67E-8*(((EA196+$B$7)+273)^4-(EA196+273)^4)-44100*J196)/(1.84*29.3*R196+8*0.95*5.67E-8*(EA196+273)^3))</f>
        <v>0</v>
      </c>
      <c r="W196">
        <f>($C$7*EB196+$D$7*EC196+$E$7*V196)</f>
        <v>0</v>
      </c>
      <c r="X196">
        <f>0.61365*exp(17.502*W196/(240.97+W196))</f>
        <v>0</v>
      </c>
      <c r="Y196">
        <f>(Z196/AA196*100)</f>
        <v>0</v>
      </c>
      <c r="Z196">
        <f>DT196*(DY196+DZ196)/1000</f>
        <v>0</v>
      </c>
      <c r="AA196">
        <f>0.61365*exp(17.502*EA196/(240.97+EA196))</f>
        <v>0</v>
      </c>
      <c r="AB196">
        <f>(X196-DT196*(DY196+DZ196)/1000)</f>
        <v>0</v>
      </c>
      <c r="AC196">
        <f>(-J196*44100)</f>
        <v>0</v>
      </c>
      <c r="AD196">
        <f>2*29.3*R196*0.92*(EA196-W196)</f>
        <v>0</v>
      </c>
      <c r="AE196">
        <f>2*0.95*5.67E-8*(((EA196+$B$7)+273)^4-(W196+273)^4)</f>
        <v>0</v>
      </c>
      <c r="AF196">
        <f>U196+AE196+AC196+AD196</f>
        <v>0</v>
      </c>
      <c r="AG196">
        <f>DX196*AU196*(DS196-DR196*(1000-AU196*DU196)/(1000-AU196*DT196))/(100*DL196)</f>
        <v>0</v>
      </c>
      <c r="AH196">
        <f>1000*DX196*AU196*(DT196-DU196)/(100*DL196*(1000-AU196*DT196))</f>
        <v>0</v>
      </c>
      <c r="AI196">
        <f>(AJ196 - AK196 - DY196*1E3/(8.314*(EA196+273.15)) * AM196/DX196 * AL196) * DX196/(100*DL196) * (1000 - DU196)/1000</f>
        <v>0</v>
      </c>
      <c r="AJ196">
        <v>1405.270114679379</v>
      </c>
      <c r="AK196">
        <v>1360.041515151515</v>
      </c>
      <c r="AL196">
        <v>3.397264240360436</v>
      </c>
      <c r="AM196">
        <v>65.4967932541347</v>
      </c>
      <c r="AN196">
        <f>(AP196 - AO196 + DY196*1E3/(8.314*(EA196+273.15)) * AR196/DX196 * AQ196) * DX196/(100*DL196) * 1000/(1000 - AP196)</f>
        <v>0</v>
      </c>
      <c r="AO196">
        <v>20.31795475457475</v>
      </c>
      <c r="AP196">
        <v>22.46750484848484</v>
      </c>
      <c r="AQ196">
        <v>-0.005301337703809204</v>
      </c>
      <c r="AR196">
        <v>120.790661753282</v>
      </c>
      <c r="AS196">
        <v>4</v>
      </c>
      <c r="AT196">
        <v>1</v>
      </c>
      <c r="AU196">
        <f>IF(AS196*$H$13&gt;=AW196,1.0,(AW196/(AW196-AS196*$H$13)))</f>
        <v>0</v>
      </c>
      <c r="AV196">
        <f>(AU196-1)*100</f>
        <v>0</v>
      </c>
      <c r="AW196">
        <f>MAX(0,($B$13+$C$13*EF196)/(1+$D$13*EF196)*DY196/(EA196+273)*$E$13)</f>
        <v>0</v>
      </c>
      <c r="AX196" t="s">
        <v>437</v>
      </c>
      <c r="AY196" t="s">
        <v>437</v>
      </c>
      <c r="AZ196">
        <v>0</v>
      </c>
      <c r="BA196">
        <v>0</v>
      </c>
      <c r="BB196">
        <f>1-AZ196/BA196</f>
        <v>0</v>
      </c>
      <c r="BC196">
        <v>0</v>
      </c>
      <c r="BD196" t="s">
        <v>437</v>
      </c>
      <c r="BE196" t="s">
        <v>437</v>
      </c>
      <c r="BF196">
        <v>0</v>
      </c>
      <c r="BG196">
        <v>0</v>
      </c>
      <c r="BH196">
        <f>1-BF196/BG196</f>
        <v>0</v>
      </c>
      <c r="BI196">
        <v>0.5</v>
      </c>
      <c r="BJ196">
        <f>DI196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437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DH196">
        <f>$B$11*EG196+$C$11*EH196+$F$11*ES196*(1-EV196)</f>
        <v>0</v>
      </c>
      <c r="DI196">
        <f>DH196*DJ196</f>
        <v>0</v>
      </c>
      <c r="DJ196">
        <f>($B$11*$D$9+$C$11*$D$9+$F$11*((FF196+EX196)/MAX(FF196+EX196+FG196, 0.1)*$I$9+FG196/MAX(FF196+EX196+FG196, 0.1)*$J$9))/($B$11+$C$11+$F$11)</f>
        <v>0</v>
      </c>
      <c r="DK196">
        <f>($B$11*$K$9+$C$11*$K$9+$F$11*((FF196+EX196)/MAX(FF196+EX196+FG196, 0.1)*$P$9+FG196/MAX(FF196+EX196+FG196, 0.1)*$Q$9))/($B$11+$C$11+$F$11)</f>
        <v>0</v>
      </c>
      <c r="DL196">
        <v>4.38</v>
      </c>
      <c r="DM196">
        <v>0.5</v>
      </c>
      <c r="DN196" t="s">
        <v>438</v>
      </c>
      <c r="DO196">
        <v>2</v>
      </c>
      <c r="DP196" t="b">
        <v>1</v>
      </c>
      <c r="DQ196">
        <v>1759249953.814285</v>
      </c>
      <c r="DR196">
        <v>1305.199642857143</v>
      </c>
      <c r="DS196">
        <v>1360.979285714286</v>
      </c>
      <c r="DT196">
        <v>22.50353214285714</v>
      </c>
      <c r="DU196">
        <v>20.31719999999999</v>
      </c>
      <c r="DV196">
        <v>1303.990357142857</v>
      </c>
      <c r="DW196">
        <v>22.29242142857143</v>
      </c>
      <c r="DX196">
        <v>500.0349642857142</v>
      </c>
      <c r="DY196">
        <v>90.91138571428573</v>
      </c>
      <c r="DZ196">
        <v>0.05187441428571427</v>
      </c>
      <c r="EA196">
        <v>29.35343214285714</v>
      </c>
      <c r="EB196">
        <v>30.03083571428571</v>
      </c>
      <c r="EC196">
        <v>999.9000000000002</v>
      </c>
      <c r="ED196">
        <v>0</v>
      </c>
      <c r="EE196">
        <v>0</v>
      </c>
      <c r="EF196">
        <v>10011.98321428572</v>
      </c>
      <c r="EG196">
        <v>0</v>
      </c>
      <c r="EH196">
        <v>11.69854642857143</v>
      </c>
      <c r="EI196">
        <v>-55.77971785714285</v>
      </c>
      <c r="EJ196">
        <v>1335.246785714286</v>
      </c>
      <c r="EK196">
        <v>1389.203928571429</v>
      </c>
      <c r="EL196">
        <v>2.1863425</v>
      </c>
      <c r="EM196">
        <v>1360.979285714286</v>
      </c>
      <c r="EN196">
        <v>20.31719999999999</v>
      </c>
      <c r="EO196">
        <v>2.045827857142857</v>
      </c>
      <c r="EP196">
        <v>1.847063928571429</v>
      </c>
      <c r="EQ196">
        <v>17.80354285714285</v>
      </c>
      <c r="ER196">
        <v>16.19088214285714</v>
      </c>
      <c r="ES196">
        <v>1999.958214285715</v>
      </c>
      <c r="ET196">
        <v>0.9799942142857146</v>
      </c>
      <c r="EU196">
        <v>0.02000588571428571</v>
      </c>
      <c r="EV196">
        <v>0</v>
      </c>
      <c r="EW196">
        <v>976.5174642857145</v>
      </c>
      <c r="EX196">
        <v>5.000560000000001</v>
      </c>
      <c r="EY196">
        <v>19786.04642857143</v>
      </c>
      <c r="EZ196">
        <v>17294.47857142857</v>
      </c>
      <c r="FA196">
        <v>41.375</v>
      </c>
      <c r="FB196">
        <v>41.56199999999999</v>
      </c>
      <c r="FC196">
        <v>41.07999999999998</v>
      </c>
      <c r="FD196">
        <v>40.7275</v>
      </c>
      <c r="FE196">
        <v>42.0755</v>
      </c>
      <c r="FF196">
        <v>1955.048214285714</v>
      </c>
      <c r="FG196">
        <v>39.91</v>
      </c>
      <c r="FH196">
        <v>0</v>
      </c>
      <c r="FI196">
        <v>1759249975.6</v>
      </c>
      <c r="FJ196">
        <v>0</v>
      </c>
      <c r="FK196">
        <v>976.5373846153847</v>
      </c>
      <c r="FL196">
        <v>2.301333340786524</v>
      </c>
      <c r="FM196">
        <v>48.7452990638105</v>
      </c>
      <c r="FN196">
        <v>19786.75384615385</v>
      </c>
      <c r="FO196">
        <v>15</v>
      </c>
      <c r="FP196">
        <v>0</v>
      </c>
      <c r="FQ196" t="s">
        <v>439</v>
      </c>
      <c r="FR196">
        <v>1747148579.5</v>
      </c>
      <c r="FS196">
        <v>1747148584.5</v>
      </c>
      <c r="FT196">
        <v>0</v>
      </c>
      <c r="FU196">
        <v>0.162</v>
      </c>
      <c r="FV196">
        <v>-0.001</v>
      </c>
      <c r="FW196">
        <v>0.139</v>
      </c>
      <c r="FX196">
        <v>0.058</v>
      </c>
      <c r="FY196">
        <v>420</v>
      </c>
      <c r="FZ196">
        <v>16</v>
      </c>
      <c r="GA196">
        <v>0.19</v>
      </c>
      <c r="GB196">
        <v>0.02</v>
      </c>
      <c r="GC196">
        <v>-55.68183000000001</v>
      </c>
      <c r="GD196">
        <v>-1.265072420262545</v>
      </c>
      <c r="GE196">
        <v>0.1451478973323417</v>
      </c>
      <c r="GF196">
        <v>0</v>
      </c>
      <c r="GG196">
        <v>976.3753235294117</v>
      </c>
      <c r="GH196">
        <v>2.419816658973994</v>
      </c>
      <c r="GI196">
        <v>0.3153832142002889</v>
      </c>
      <c r="GJ196">
        <v>0</v>
      </c>
      <c r="GK196">
        <v>2.202342</v>
      </c>
      <c r="GL196">
        <v>-0.2740005253283385</v>
      </c>
      <c r="GM196">
        <v>0.02643597872218844</v>
      </c>
      <c r="GN196">
        <v>0</v>
      </c>
      <c r="GO196">
        <v>0</v>
      </c>
      <c r="GP196">
        <v>3</v>
      </c>
      <c r="GQ196" t="s">
        <v>490</v>
      </c>
      <c r="GR196">
        <v>3.12802</v>
      </c>
      <c r="GS196">
        <v>2.72941</v>
      </c>
      <c r="GT196">
        <v>0.187693</v>
      </c>
      <c r="GU196">
        <v>0.193732</v>
      </c>
      <c r="GV196">
        <v>0.102716</v>
      </c>
      <c r="GW196">
        <v>0.09630710000000001</v>
      </c>
      <c r="GX196">
        <v>24367.7</v>
      </c>
      <c r="GY196">
        <v>23470</v>
      </c>
      <c r="GZ196">
        <v>30540</v>
      </c>
      <c r="HA196">
        <v>29364.3</v>
      </c>
      <c r="HB196">
        <v>37821.2</v>
      </c>
      <c r="HC196">
        <v>34915.4</v>
      </c>
      <c r="HD196">
        <v>46714.6</v>
      </c>
      <c r="HE196">
        <v>43626.2</v>
      </c>
      <c r="HF196">
        <v>1.82612</v>
      </c>
      <c r="HG196">
        <v>1.8436</v>
      </c>
      <c r="HH196">
        <v>0.138722</v>
      </c>
      <c r="HI196">
        <v>0</v>
      </c>
      <c r="HJ196">
        <v>27.8027</v>
      </c>
      <c r="HK196">
        <v>999.9</v>
      </c>
      <c r="HL196">
        <v>49.6</v>
      </c>
      <c r="HM196">
        <v>30.9</v>
      </c>
      <c r="HN196">
        <v>24.4727</v>
      </c>
      <c r="HO196">
        <v>63.133</v>
      </c>
      <c r="HP196">
        <v>17.2316</v>
      </c>
      <c r="HQ196">
        <v>1</v>
      </c>
      <c r="HR196">
        <v>0.127345</v>
      </c>
      <c r="HS196">
        <v>0.350746</v>
      </c>
      <c r="HT196">
        <v>20.2015</v>
      </c>
      <c r="HU196">
        <v>5.22777</v>
      </c>
      <c r="HV196">
        <v>11.974</v>
      </c>
      <c r="HW196">
        <v>4.96995</v>
      </c>
      <c r="HX196">
        <v>3.28958</v>
      </c>
      <c r="HY196">
        <v>9999</v>
      </c>
      <c r="HZ196">
        <v>9999</v>
      </c>
      <c r="IA196">
        <v>9999</v>
      </c>
      <c r="IB196">
        <v>18.3</v>
      </c>
      <c r="IC196">
        <v>4.97292</v>
      </c>
      <c r="ID196">
        <v>1.87714</v>
      </c>
      <c r="IE196">
        <v>1.87525</v>
      </c>
      <c r="IF196">
        <v>1.87805</v>
      </c>
      <c r="IG196">
        <v>1.87483</v>
      </c>
      <c r="IH196">
        <v>1.87837</v>
      </c>
      <c r="II196">
        <v>1.87546</v>
      </c>
      <c r="IJ196">
        <v>1.87667</v>
      </c>
      <c r="IK196">
        <v>0</v>
      </c>
      <c r="IL196">
        <v>0</v>
      </c>
      <c r="IM196">
        <v>0</v>
      </c>
      <c r="IN196">
        <v>0</v>
      </c>
      <c r="IO196" t="s">
        <v>441</v>
      </c>
      <c r="IP196" t="s">
        <v>442</v>
      </c>
      <c r="IQ196" t="s">
        <v>443</v>
      </c>
      <c r="IR196" t="s">
        <v>443</v>
      </c>
      <c r="IS196" t="s">
        <v>443</v>
      </c>
      <c r="IT196" t="s">
        <v>443</v>
      </c>
      <c r="IU196">
        <v>0</v>
      </c>
      <c r="IV196">
        <v>100</v>
      </c>
      <c r="IW196">
        <v>100</v>
      </c>
      <c r="IX196">
        <v>1.24</v>
      </c>
      <c r="IY196">
        <v>0.2103</v>
      </c>
      <c r="IZ196">
        <v>-0.1222274518627452</v>
      </c>
      <c r="JA196">
        <v>0.001328938755811441</v>
      </c>
      <c r="JB196">
        <v>-5.633165956792918E-07</v>
      </c>
      <c r="JC196">
        <v>2.510553891376428E-10</v>
      </c>
      <c r="JD196">
        <v>-0.04678033270444259</v>
      </c>
      <c r="JE196">
        <v>-0.0009625096320519332</v>
      </c>
      <c r="JF196">
        <v>0.0006953178313022573</v>
      </c>
      <c r="JG196">
        <v>-5.973937232829655E-06</v>
      </c>
      <c r="JH196">
        <v>1</v>
      </c>
      <c r="JI196">
        <v>2112</v>
      </c>
      <c r="JJ196">
        <v>1</v>
      </c>
      <c r="JK196">
        <v>26</v>
      </c>
      <c r="JL196">
        <v>201689.7</v>
      </c>
      <c r="JM196">
        <v>201689.6</v>
      </c>
      <c r="JN196">
        <v>2.87964</v>
      </c>
      <c r="JO196">
        <v>2.53418</v>
      </c>
      <c r="JP196">
        <v>1.39893</v>
      </c>
      <c r="JQ196">
        <v>2.32422</v>
      </c>
      <c r="JR196">
        <v>1.44897</v>
      </c>
      <c r="JS196">
        <v>2.44019</v>
      </c>
      <c r="JT196">
        <v>36.4578</v>
      </c>
      <c r="JU196">
        <v>23.9824</v>
      </c>
      <c r="JV196">
        <v>18</v>
      </c>
      <c r="JW196">
        <v>477.621</v>
      </c>
      <c r="JX196">
        <v>458.121</v>
      </c>
      <c r="JY196">
        <v>27.1679</v>
      </c>
      <c r="JZ196">
        <v>28.833</v>
      </c>
      <c r="KA196">
        <v>30.0007</v>
      </c>
      <c r="KB196">
        <v>28.479</v>
      </c>
      <c r="KC196">
        <v>28.5401</v>
      </c>
      <c r="KD196">
        <v>57.6402</v>
      </c>
      <c r="KE196">
        <v>23.0974</v>
      </c>
      <c r="KF196">
        <v>20.1498</v>
      </c>
      <c r="KG196">
        <v>27.1287</v>
      </c>
      <c r="KH196">
        <v>1402.74</v>
      </c>
      <c r="KI196">
        <v>20.4871</v>
      </c>
      <c r="KJ196">
        <v>100.958</v>
      </c>
      <c r="KK196">
        <v>100.355</v>
      </c>
    </row>
    <row r="197" spans="1:297">
      <c r="A197">
        <v>181</v>
      </c>
      <c r="B197">
        <v>1759249966.6</v>
      </c>
      <c r="C197">
        <v>3151</v>
      </c>
      <c r="D197" t="s">
        <v>806</v>
      </c>
      <c r="E197" t="s">
        <v>807</v>
      </c>
      <c r="F197">
        <v>5</v>
      </c>
      <c r="G197" t="s">
        <v>639</v>
      </c>
      <c r="H197" t="s">
        <v>436</v>
      </c>
      <c r="I197">
        <v>1759249959.1</v>
      </c>
      <c r="J197">
        <f>(K197)/1000</f>
        <v>0</v>
      </c>
      <c r="K197">
        <f>IF(DP197, AN197, AH197)</f>
        <v>0</v>
      </c>
      <c r="L197">
        <f>IF(DP197, AI197, AG197)</f>
        <v>0</v>
      </c>
      <c r="M197">
        <f>DR197 - IF(AU197&gt;1, L197*DL197*100.0/(AW197), 0)</f>
        <v>0</v>
      </c>
      <c r="N197">
        <f>((T197-J197/2)*M197-L197)/(T197+J197/2)</f>
        <v>0</v>
      </c>
      <c r="O197">
        <f>N197*(DY197+DZ197)/1000.0</f>
        <v>0</v>
      </c>
      <c r="P197">
        <f>(DR197 - IF(AU197&gt;1, L197*DL197*100.0/(AW197), 0))*(DY197+DZ197)/1000.0</f>
        <v>0</v>
      </c>
      <c r="Q197">
        <f>2.0/((1/S197-1/R197)+SIGN(S197)*SQRT((1/S197-1/R197)*(1/S197-1/R197) + 4*DM197/((DM197+1)*(DM197+1))*(2*1/S197*1/R197-1/R197*1/R197)))</f>
        <v>0</v>
      </c>
      <c r="R197">
        <f>IF(LEFT(DN197,1)&lt;&gt;"0",IF(LEFT(DN197,1)="1",3.0,DO197),$D$5+$E$5*(EF197*DY197/($K$5*1000))+$F$5*(EF197*DY197/($K$5*1000))*MAX(MIN(DL197,$J$5),$I$5)*MAX(MIN(DL197,$J$5),$I$5)+$G$5*MAX(MIN(DL197,$J$5),$I$5)*(EF197*DY197/($K$5*1000))+$H$5*(EF197*DY197/($K$5*1000))*(EF197*DY197/($K$5*1000)))</f>
        <v>0</v>
      </c>
      <c r="S197">
        <f>J197*(1000-(1000*0.61365*exp(17.502*W197/(240.97+W197))/(DY197+DZ197)+DT197)/2)/(1000*0.61365*exp(17.502*W197/(240.97+W197))/(DY197+DZ197)-DT197)</f>
        <v>0</v>
      </c>
      <c r="T197">
        <f>1/((DM197+1)/(Q197/1.6)+1/(R197/1.37)) + DM197/((DM197+1)/(Q197/1.6) + DM197/(R197/1.37))</f>
        <v>0</v>
      </c>
      <c r="U197">
        <f>(DH197*DK197)</f>
        <v>0</v>
      </c>
      <c r="V197">
        <f>(EA197+(U197+2*0.95*5.67E-8*(((EA197+$B$7)+273)^4-(EA197+273)^4)-44100*J197)/(1.84*29.3*R197+8*0.95*5.67E-8*(EA197+273)^3))</f>
        <v>0</v>
      </c>
      <c r="W197">
        <f>($C$7*EB197+$D$7*EC197+$E$7*V197)</f>
        <v>0</v>
      </c>
      <c r="X197">
        <f>0.61365*exp(17.502*W197/(240.97+W197))</f>
        <v>0</v>
      </c>
      <c r="Y197">
        <f>(Z197/AA197*100)</f>
        <v>0</v>
      </c>
      <c r="Z197">
        <f>DT197*(DY197+DZ197)/1000</f>
        <v>0</v>
      </c>
      <c r="AA197">
        <f>0.61365*exp(17.502*EA197/(240.97+EA197))</f>
        <v>0</v>
      </c>
      <c r="AB197">
        <f>(X197-DT197*(DY197+DZ197)/1000)</f>
        <v>0</v>
      </c>
      <c r="AC197">
        <f>(-J197*44100)</f>
        <v>0</v>
      </c>
      <c r="AD197">
        <f>2*29.3*R197*0.92*(EA197-W197)</f>
        <v>0</v>
      </c>
      <c r="AE197">
        <f>2*0.95*5.67E-8*(((EA197+$B$7)+273)^4-(W197+273)^4)</f>
        <v>0</v>
      </c>
      <c r="AF197">
        <f>U197+AE197+AC197+AD197</f>
        <v>0</v>
      </c>
      <c r="AG197">
        <f>DX197*AU197*(DS197-DR197*(1000-AU197*DU197)/(1000-AU197*DT197))/(100*DL197)</f>
        <v>0</v>
      </c>
      <c r="AH197">
        <f>1000*DX197*AU197*(DT197-DU197)/(100*DL197*(1000-AU197*DT197))</f>
        <v>0</v>
      </c>
      <c r="AI197">
        <f>(AJ197 - AK197 - DY197*1E3/(8.314*(EA197+273.15)) * AM197/DX197 * AL197) * DX197/(100*DL197) * (1000 - DU197)/1000</f>
        <v>0</v>
      </c>
      <c r="AJ197">
        <v>1422.40599207234</v>
      </c>
      <c r="AK197">
        <v>1377.200787878787</v>
      </c>
      <c r="AL197">
        <v>3.429965959255773</v>
      </c>
      <c r="AM197">
        <v>65.4967932541347</v>
      </c>
      <c r="AN197">
        <f>(AP197 - AO197 + DY197*1E3/(8.314*(EA197+273.15)) * AR197/DX197 * AQ197) * DX197/(100*DL197) * 1000/(1000 - AP197)</f>
        <v>0</v>
      </c>
      <c r="AO197">
        <v>20.36561758833657</v>
      </c>
      <c r="AP197">
        <v>22.45152727272727</v>
      </c>
      <c r="AQ197">
        <v>-0.0008834052300841452</v>
      </c>
      <c r="AR197">
        <v>120.790661753282</v>
      </c>
      <c r="AS197">
        <v>4</v>
      </c>
      <c r="AT197">
        <v>1</v>
      </c>
      <c r="AU197">
        <f>IF(AS197*$H$13&gt;=AW197,1.0,(AW197/(AW197-AS197*$H$13)))</f>
        <v>0</v>
      </c>
      <c r="AV197">
        <f>(AU197-1)*100</f>
        <v>0</v>
      </c>
      <c r="AW197">
        <f>MAX(0,($B$13+$C$13*EF197)/(1+$D$13*EF197)*DY197/(EA197+273)*$E$13)</f>
        <v>0</v>
      </c>
      <c r="AX197" t="s">
        <v>437</v>
      </c>
      <c r="AY197" t="s">
        <v>437</v>
      </c>
      <c r="AZ197">
        <v>0</v>
      </c>
      <c r="BA197">
        <v>0</v>
      </c>
      <c r="BB197">
        <f>1-AZ197/BA197</f>
        <v>0</v>
      </c>
      <c r="BC197">
        <v>0</v>
      </c>
      <c r="BD197" t="s">
        <v>437</v>
      </c>
      <c r="BE197" t="s">
        <v>437</v>
      </c>
      <c r="BF197">
        <v>0</v>
      </c>
      <c r="BG197">
        <v>0</v>
      </c>
      <c r="BH197">
        <f>1-BF197/BG197</f>
        <v>0</v>
      </c>
      <c r="BI197">
        <v>0.5</v>
      </c>
      <c r="BJ197">
        <f>DI197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437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DH197">
        <f>$B$11*EG197+$C$11*EH197+$F$11*ES197*(1-EV197)</f>
        <v>0</v>
      </c>
      <c r="DI197">
        <f>DH197*DJ197</f>
        <v>0</v>
      </c>
      <c r="DJ197">
        <f>($B$11*$D$9+$C$11*$D$9+$F$11*((FF197+EX197)/MAX(FF197+EX197+FG197, 0.1)*$I$9+FG197/MAX(FF197+EX197+FG197, 0.1)*$J$9))/($B$11+$C$11+$F$11)</f>
        <v>0</v>
      </c>
      <c r="DK197">
        <f>($B$11*$K$9+$C$11*$K$9+$F$11*((FF197+EX197)/MAX(FF197+EX197+FG197, 0.1)*$P$9+FG197/MAX(FF197+EX197+FG197, 0.1)*$Q$9))/($B$11+$C$11+$F$11)</f>
        <v>0</v>
      </c>
      <c r="DL197">
        <v>4.38</v>
      </c>
      <c r="DM197">
        <v>0.5</v>
      </c>
      <c r="DN197" t="s">
        <v>438</v>
      </c>
      <c r="DO197">
        <v>2</v>
      </c>
      <c r="DP197" t="b">
        <v>1</v>
      </c>
      <c r="DQ197">
        <v>1759249959.1</v>
      </c>
      <c r="DR197">
        <v>1322.861851851852</v>
      </c>
      <c r="DS197">
        <v>1378.66962962963</v>
      </c>
      <c r="DT197">
        <v>22.47926296296296</v>
      </c>
      <c r="DU197">
        <v>20.33201851851852</v>
      </c>
      <c r="DV197">
        <v>1321.632222222222</v>
      </c>
      <c r="DW197">
        <v>22.26864814814815</v>
      </c>
      <c r="DX197">
        <v>500.0942592592593</v>
      </c>
      <c r="DY197">
        <v>90.91226666666668</v>
      </c>
      <c r="DZ197">
        <v>0.05161905925925926</v>
      </c>
      <c r="EA197">
        <v>29.35021481481482</v>
      </c>
      <c r="EB197">
        <v>30.05301111111111</v>
      </c>
      <c r="EC197">
        <v>999.9000000000001</v>
      </c>
      <c r="ED197">
        <v>0</v>
      </c>
      <c r="EE197">
        <v>0</v>
      </c>
      <c r="EF197">
        <v>10010.59444444444</v>
      </c>
      <c r="EG197">
        <v>0</v>
      </c>
      <c r="EH197">
        <v>11.69868518518519</v>
      </c>
      <c r="EI197">
        <v>-55.80717037037038</v>
      </c>
      <c r="EJ197">
        <v>1353.282222222222</v>
      </c>
      <c r="EK197">
        <v>1407.282962962963</v>
      </c>
      <c r="EL197">
        <v>2.147256296296296</v>
      </c>
      <c r="EM197">
        <v>1378.66962962963</v>
      </c>
      <c r="EN197">
        <v>20.33201851851852</v>
      </c>
      <c r="EO197">
        <v>2.04364</v>
      </c>
      <c r="EP197">
        <v>1.848427777777778</v>
      </c>
      <c r="EQ197">
        <v>17.78657037037037</v>
      </c>
      <c r="ER197">
        <v>16.20245185185185</v>
      </c>
      <c r="ES197">
        <v>1999.971851851852</v>
      </c>
      <c r="ET197">
        <v>0.9799944444444447</v>
      </c>
      <c r="EU197">
        <v>0.02000565555555556</v>
      </c>
      <c r="EV197">
        <v>0</v>
      </c>
      <c r="EW197">
        <v>976.793</v>
      </c>
      <c r="EX197">
        <v>5.000560000000001</v>
      </c>
      <c r="EY197">
        <v>19790.08518518518</v>
      </c>
      <c r="EZ197">
        <v>17294.6037037037</v>
      </c>
      <c r="FA197">
        <v>41.375</v>
      </c>
      <c r="FB197">
        <v>41.56199999999999</v>
      </c>
      <c r="FC197">
        <v>41.09233333333333</v>
      </c>
      <c r="FD197">
        <v>40.74766666666666</v>
      </c>
      <c r="FE197">
        <v>42.07599999999999</v>
      </c>
      <c r="FF197">
        <v>1955.061851851852</v>
      </c>
      <c r="FG197">
        <v>39.91</v>
      </c>
      <c r="FH197">
        <v>0</v>
      </c>
      <c r="FI197">
        <v>1759249980.4</v>
      </c>
      <c r="FJ197">
        <v>0</v>
      </c>
      <c r="FK197">
        <v>976.7878076923078</v>
      </c>
      <c r="FL197">
        <v>2.704717954817232</v>
      </c>
      <c r="FM197">
        <v>39.89059823841772</v>
      </c>
      <c r="FN197">
        <v>19790.35384615384</v>
      </c>
      <c r="FO197">
        <v>15</v>
      </c>
      <c r="FP197">
        <v>0</v>
      </c>
      <c r="FQ197" t="s">
        <v>439</v>
      </c>
      <c r="FR197">
        <v>1747148579.5</v>
      </c>
      <c r="FS197">
        <v>1747148584.5</v>
      </c>
      <c r="FT197">
        <v>0</v>
      </c>
      <c r="FU197">
        <v>0.162</v>
      </c>
      <c r="FV197">
        <v>-0.001</v>
      </c>
      <c r="FW197">
        <v>0.139</v>
      </c>
      <c r="FX197">
        <v>0.058</v>
      </c>
      <c r="FY197">
        <v>420</v>
      </c>
      <c r="FZ197">
        <v>16</v>
      </c>
      <c r="GA197">
        <v>0.19</v>
      </c>
      <c r="GB197">
        <v>0.02</v>
      </c>
      <c r="GC197">
        <v>-55.795705</v>
      </c>
      <c r="GD197">
        <v>-0.399086679174427</v>
      </c>
      <c r="GE197">
        <v>0.06247493077227025</v>
      </c>
      <c r="GF197">
        <v>1</v>
      </c>
      <c r="GG197">
        <v>976.6626176470587</v>
      </c>
      <c r="GH197">
        <v>2.736210854321815</v>
      </c>
      <c r="GI197">
        <v>0.3388105504560727</v>
      </c>
      <c r="GJ197">
        <v>0</v>
      </c>
      <c r="GK197">
        <v>2.16455125</v>
      </c>
      <c r="GL197">
        <v>-0.4353234146341498</v>
      </c>
      <c r="GM197">
        <v>0.04421915541863621</v>
      </c>
      <c r="GN197">
        <v>0</v>
      </c>
      <c r="GO197">
        <v>1</v>
      </c>
      <c r="GP197">
        <v>3</v>
      </c>
      <c r="GQ197" t="s">
        <v>463</v>
      </c>
      <c r="GR197">
        <v>3.12801</v>
      </c>
      <c r="GS197">
        <v>2.72871</v>
      </c>
      <c r="GT197">
        <v>0.189119</v>
      </c>
      <c r="GU197">
        <v>0.195136</v>
      </c>
      <c r="GV197">
        <v>0.102676</v>
      </c>
      <c r="GW197">
        <v>0.0965795</v>
      </c>
      <c r="GX197">
        <v>24324.9</v>
      </c>
      <c r="GY197">
        <v>23429.3</v>
      </c>
      <c r="GZ197">
        <v>30540.1</v>
      </c>
      <c r="HA197">
        <v>29364.6</v>
      </c>
      <c r="HB197">
        <v>37822.9</v>
      </c>
      <c r="HC197">
        <v>34905.2</v>
      </c>
      <c r="HD197">
        <v>46714.5</v>
      </c>
      <c r="HE197">
        <v>43626.6</v>
      </c>
      <c r="HF197">
        <v>1.8262</v>
      </c>
      <c r="HG197">
        <v>1.84352</v>
      </c>
      <c r="HH197">
        <v>0.139162</v>
      </c>
      <c r="HI197">
        <v>0</v>
      </c>
      <c r="HJ197">
        <v>27.8001</v>
      </c>
      <c r="HK197">
        <v>999.9</v>
      </c>
      <c r="HL197">
        <v>49.6</v>
      </c>
      <c r="HM197">
        <v>30.9</v>
      </c>
      <c r="HN197">
        <v>24.4742</v>
      </c>
      <c r="HO197">
        <v>63.143</v>
      </c>
      <c r="HP197">
        <v>17.3718</v>
      </c>
      <c r="HQ197">
        <v>1</v>
      </c>
      <c r="HR197">
        <v>0.127708</v>
      </c>
      <c r="HS197">
        <v>0.483004</v>
      </c>
      <c r="HT197">
        <v>20.2013</v>
      </c>
      <c r="HU197">
        <v>5.22807</v>
      </c>
      <c r="HV197">
        <v>11.974</v>
      </c>
      <c r="HW197">
        <v>4.9699</v>
      </c>
      <c r="HX197">
        <v>3.2896</v>
      </c>
      <c r="HY197">
        <v>9999</v>
      </c>
      <c r="HZ197">
        <v>9999</v>
      </c>
      <c r="IA197">
        <v>9999</v>
      </c>
      <c r="IB197">
        <v>18.3</v>
      </c>
      <c r="IC197">
        <v>4.97288</v>
      </c>
      <c r="ID197">
        <v>1.87714</v>
      </c>
      <c r="IE197">
        <v>1.87527</v>
      </c>
      <c r="IF197">
        <v>1.87805</v>
      </c>
      <c r="IG197">
        <v>1.87482</v>
      </c>
      <c r="IH197">
        <v>1.87837</v>
      </c>
      <c r="II197">
        <v>1.87546</v>
      </c>
      <c r="IJ197">
        <v>1.87668</v>
      </c>
      <c r="IK197">
        <v>0</v>
      </c>
      <c r="IL197">
        <v>0</v>
      </c>
      <c r="IM197">
        <v>0</v>
      </c>
      <c r="IN197">
        <v>0</v>
      </c>
      <c r="IO197" t="s">
        <v>441</v>
      </c>
      <c r="IP197" t="s">
        <v>442</v>
      </c>
      <c r="IQ197" t="s">
        <v>443</v>
      </c>
      <c r="IR197" t="s">
        <v>443</v>
      </c>
      <c r="IS197" t="s">
        <v>443</v>
      </c>
      <c r="IT197" t="s">
        <v>443</v>
      </c>
      <c r="IU197">
        <v>0</v>
      </c>
      <c r="IV197">
        <v>100</v>
      </c>
      <c r="IW197">
        <v>100</v>
      </c>
      <c r="IX197">
        <v>1.26</v>
      </c>
      <c r="IY197">
        <v>0.2101</v>
      </c>
      <c r="IZ197">
        <v>-0.1222274518627452</v>
      </c>
      <c r="JA197">
        <v>0.001328938755811441</v>
      </c>
      <c r="JB197">
        <v>-5.633165956792918E-07</v>
      </c>
      <c r="JC197">
        <v>2.510553891376428E-10</v>
      </c>
      <c r="JD197">
        <v>-0.04678033270444259</v>
      </c>
      <c r="JE197">
        <v>-0.0009625096320519332</v>
      </c>
      <c r="JF197">
        <v>0.0006953178313022573</v>
      </c>
      <c r="JG197">
        <v>-5.973937232829655E-06</v>
      </c>
      <c r="JH197">
        <v>1</v>
      </c>
      <c r="JI197">
        <v>2112</v>
      </c>
      <c r="JJ197">
        <v>1</v>
      </c>
      <c r="JK197">
        <v>26</v>
      </c>
      <c r="JL197">
        <v>201689.8</v>
      </c>
      <c r="JM197">
        <v>201689.7</v>
      </c>
      <c r="JN197">
        <v>2.90771</v>
      </c>
      <c r="JO197">
        <v>2.52075</v>
      </c>
      <c r="JP197">
        <v>1.39893</v>
      </c>
      <c r="JQ197">
        <v>2.32422</v>
      </c>
      <c r="JR197">
        <v>1.44897</v>
      </c>
      <c r="JS197">
        <v>2.50244</v>
      </c>
      <c r="JT197">
        <v>36.4343</v>
      </c>
      <c r="JU197">
        <v>23.9824</v>
      </c>
      <c r="JV197">
        <v>18</v>
      </c>
      <c r="JW197">
        <v>477.676</v>
      </c>
      <c r="JX197">
        <v>458.088</v>
      </c>
      <c r="JY197">
        <v>27.109</v>
      </c>
      <c r="JZ197">
        <v>28.8353</v>
      </c>
      <c r="KA197">
        <v>30.0005</v>
      </c>
      <c r="KB197">
        <v>28.481</v>
      </c>
      <c r="KC197">
        <v>28.5422</v>
      </c>
      <c r="KD197">
        <v>58.2207</v>
      </c>
      <c r="KE197">
        <v>22.8148</v>
      </c>
      <c r="KF197">
        <v>20.1498</v>
      </c>
      <c r="KG197">
        <v>27.0678</v>
      </c>
      <c r="KH197">
        <v>1422.77</v>
      </c>
      <c r="KI197">
        <v>20.5375</v>
      </c>
      <c r="KJ197">
        <v>100.958</v>
      </c>
      <c r="KK197">
        <v>100.355</v>
      </c>
    </row>
    <row r="198" spans="1:297">
      <c r="A198">
        <v>182</v>
      </c>
      <c r="B198">
        <v>1759249971.6</v>
      </c>
      <c r="C198">
        <v>3156</v>
      </c>
      <c r="D198" t="s">
        <v>808</v>
      </c>
      <c r="E198" t="s">
        <v>809</v>
      </c>
      <c r="F198">
        <v>5</v>
      </c>
      <c r="G198" t="s">
        <v>639</v>
      </c>
      <c r="H198" t="s">
        <v>436</v>
      </c>
      <c r="I198">
        <v>1759249963.814285</v>
      </c>
      <c r="J198">
        <f>(K198)/1000</f>
        <v>0</v>
      </c>
      <c r="K198">
        <f>IF(DP198, AN198, AH198)</f>
        <v>0</v>
      </c>
      <c r="L198">
        <f>IF(DP198, AI198, AG198)</f>
        <v>0</v>
      </c>
      <c r="M198">
        <f>DR198 - IF(AU198&gt;1, L198*DL198*100.0/(AW198), 0)</f>
        <v>0</v>
      </c>
      <c r="N198">
        <f>((T198-J198/2)*M198-L198)/(T198+J198/2)</f>
        <v>0</v>
      </c>
      <c r="O198">
        <f>N198*(DY198+DZ198)/1000.0</f>
        <v>0</v>
      </c>
      <c r="P198">
        <f>(DR198 - IF(AU198&gt;1, L198*DL198*100.0/(AW198), 0))*(DY198+DZ198)/1000.0</f>
        <v>0</v>
      </c>
      <c r="Q198">
        <f>2.0/((1/S198-1/R198)+SIGN(S198)*SQRT((1/S198-1/R198)*(1/S198-1/R198) + 4*DM198/((DM198+1)*(DM198+1))*(2*1/S198*1/R198-1/R198*1/R198)))</f>
        <v>0</v>
      </c>
      <c r="R198">
        <f>IF(LEFT(DN198,1)&lt;&gt;"0",IF(LEFT(DN198,1)="1",3.0,DO198),$D$5+$E$5*(EF198*DY198/($K$5*1000))+$F$5*(EF198*DY198/($K$5*1000))*MAX(MIN(DL198,$J$5),$I$5)*MAX(MIN(DL198,$J$5),$I$5)+$G$5*MAX(MIN(DL198,$J$5),$I$5)*(EF198*DY198/($K$5*1000))+$H$5*(EF198*DY198/($K$5*1000))*(EF198*DY198/($K$5*1000)))</f>
        <v>0</v>
      </c>
      <c r="S198">
        <f>J198*(1000-(1000*0.61365*exp(17.502*W198/(240.97+W198))/(DY198+DZ198)+DT198)/2)/(1000*0.61365*exp(17.502*W198/(240.97+W198))/(DY198+DZ198)-DT198)</f>
        <v>0</v>
      </c>
      <c r="T198">
        <f>1/((DM198+1)/(Q198/1.6)+1/(R198/1.37)) + DM198/((DM198+1)/(Q198/1.6) + DM198/(R198/1.37))</f>
        <v>0</v>
      </c>
      <c r="U198">
        <f>(DH198*DK198)</f>
        <v>0</v>
      </c>
      <c r="V198">
        <f>(EA198+(U198+2*0.95*5.67E-8*(((EA198+$B$7)+273)^4-(EA198+273)^4)-44100*J198)/(1.84*29.3*R198+8*0.95*5.67E-8*(EA198+273)^3))</f>
        <v>0</v>
      </c>
      <c r="W198">
        <f>($C$7*EB198+$D$7*EC198+$E$7*V198)</f>
        <v>0</v>
      </c>
      <c r="X198">
        <f>0.61365*exp(17.502*W198/(240.97+W198))</f>
        <v>0</v>
      </c>
      <c r="Y198">
        <f>(Z198/AA198*100)</f>
        <v>0</v>
      </c>
      <c r="Z198">
        <f>DT198*(DY198+DZ198)/1000</f>
        <v>0</v>
      </c>
      <c r="AA198">
        <f>0.61365*exp(17.502*EA198/(240.97+EA198))</f>
        <v>0</v>
      </c>
      <c r="AB198">
        <f>(X198-DT198*(DY198+DZ198)/1000)</f>
        <v>0</v>
      </c>
      <c r="AC198">
        <f>(-J198*44100)</f>
        <v>0</v>
      </c>
      <c r="AD198">
        <f>2*29.3*R198*0.92*(EA198-W198)</f>
        <v>0</v>
      </c>
      <c r="AE198">
        <f>2*0.95*5.67E-8*(((EA198+$B$7)+273)^4-(W198+273)^4)</f>
        <v>0</v>
      </c>
      <c r="AF198">
        <f>U198+AE198+AC198+AD198</f>
        <v>0</v>
      </c>
      <c r="AG198">
        <f>DX198*AU198*(DS198-DR198*(1000-AU198*DU198)/(1000-AU198*DT198))/(100*DL198)</f>
        <v>0</v>
      </c>
      <c r="AH198">
        <f>1000*DX198*AU198*(DT198-DU198)/(100*DL198*(1000-AU198*DT198))</f>
        <v>0</v>
      </c>
      <c r="AI198">
        <f>(AJ198 - AK198 - DY198*1E3/(8.314*(EA198+273.15)) * AM198/DX198 * AL198) * DX198/(100*DL198) * (1000 - DU198)/1000</f>
        <v>0</v>
      </c>
      <c r="AJ198">
        <v>1439.65599079899</v>
      </c>
      <c r="AK198">
        <v>1394.234424242424</v>
      </c>
      <c r="AL198">
        <v>3.415051904019913</v>
      </c>
      <c r="AM198">
        <v>65.4967932541347</v>
      </c>
      <c r="AN198">
        <f>(AP198 - AO198 + DY198*1E3/(8.314*(EA198+273.15)) * AR198/DX198 * AQ198) * DX198/(100*DL198) * 1000/(1000 - AP198)</f>
        <v>0</v>
      </c>
      <c r="AO198">
        <v>20.43783773297184</v>
      </c>
      <c r="AP198">
        <v>22.46399272727272</v>
      </c>
      <c r="AQ198">
        <v>0.0004857591658584421</v>
      </c>
      <c r="AR198">
        <v>120.790661753282</v>
      </c>
      <c r="AS198">
        <v>4</v>
      </c>
      <c r="AT198">
        <v>1</v>
      </c>
      <c r="AU198">
        <f>IF(AS198*$H$13&gt;=AW198,1.0,(AW198/(AW198-AS198*$H$13)))</f>
        <v>0</v>
      </c>
      <c r="AV198">
        <f>(AU198-1)*100</f>
        <v>0</v>
      </c>
      <c r="AW198">
        <f>MAX(0,($B$13+$C$13*EF198)/(1+$D$13*EF198)*DY198/(EA198+273)*$E$13)</f>
        <v>0</v>
      </c>
      <c r="AX198" t="s">
        <v>437</v>
      </c>
      <c r="AY198" t="s">
        <v>437</v>
      </c>
      <c r="AZ198">
        <v>0</v>
      </c>
      <c r="BA198">
        <v>0</v>
      </c>
      <c r="BB198">
        <f>1-AZ198/BA198</f>
        <v>0</v>
      </c>
      <c r="BC198">
        <v>0</v>
      </c>
      <c r="BD198" t="s">
        <v>437</v>
      </c>
      <c r="BE198" t="s">
        <v>437</v>
      </c>
      <c r="BF198">
        <v>0</v>
      </c>
      <c r="BG198">
        <v>0</v>
      </c>
      <c r="BH198">
        <f>1-BF198/BG198</f>
        <v>0</v>
      </c>
      <c r="BI198">
        <v>0.5</v>
      </c>
      <c r="BJ198">
        <f>DI198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437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DH198">
        <f>$B$11*EG198+$C$11*EH198+$F$11*ES198*(1-EV198)</f>
        <v>0</v>
      </c>
      <c r="DI198">
        <f>DH198*DJ198</f>
        <v>0</v>
      </c>
      <c r="DJ198">
        <f>($B$11*$D$9+$C$11*$D$9+$F$11*((FF198+EX198)/MAX(FF198+EX198+FG198, 0.1)*$I$9+FG198/MAX(FF198+EX198+FG198, 0.1)*$J$9))/($B$11+$C$11+$F$11)</f>
        <v>0</v>
      </c>
      <c r="DK198">
        <f>($B$11*$K$9+$C$11*$K$9+$F$11*((FF198+EX198)/MAX(FF198+EX198+FG198, 0.1)*$P$9+FG198/MAX(FF198+EX198+FG198, 0.1)*$Q$9))/($B$11+$C$11+$F$11)</f>
        <v>0</v>
      </c>
      <c r="DL198">
        <v>4.38</v>
      </c>
      <c r="DM198">
        <v>0.5</v>
      </c>
      <c r="DN198" t="s">
        <v>438</v>
      </c>
      <c r="DO198">
        <v>2</v>
      </c>
      <c r="DP198" t="b">
        <v>1</v>
      </c>
      <c r="DQ198">
        <v>1759249963.814285</v>
      </c>
      <c r="DR198">
        <v>1338.600714285715</v>
      </c>
      <c r="DS198">
        <v>1394.4725</v>
      </c>
      <c r="DT198">
        <v>22.46471071428571</v>
      </c>
      <c r="DU198">
        <v>20.36929285714286</v>
      </c>
      <c r="DV198">
        <v>1337.3525</v>
      </c>
      <c r="DW198">
        <v>22.25439642857143</v>
      </c>
      <c r="DX198">
        <v>500.0570714285714</v>
      </c>
      <c r="DY198">
        <v>90.91358928571431</v>
      </c>
      <c r="DZ198">
        <v>0.05145926428571429</v>
      </c>
      <c r="EA198">
        <v>29.34712857142858</v>
      </c>
      <c r="EB198">
        <v>30.058925</v>
      </c>
      <c r="EC198">
        <v>999.9000000000002</v>
      </c>
      <c r="ED198">
        <v>0</v>
      </c>
      <c r="EE198">
        <v>0</v>
      </c>
      <c r="EF198">
        <v>9996.696071428571</v>
      </c>
      <c r="EG198">
        <v>0</v>
      </c>
      <c r="EH198">
        <v>11.69854642857143</v>
      </c>
      <c r="EI198">
        <v>-55.87043214285715</v>
      </c>
      <c r="EJ198">
        <v>1369.363571428571</v>
      </c>
      <c r="EK198">
        <v>1423.467857142857</v>
      </c>
      <c r="EL198">
        <v>2.095419285714286</v>
      </c>
      <c r="EM198">
        <v>1394.4725</v>
      </c>
      <c r="EN198">
        <v>20.36929285714286</v>
      </c>
      <c r="EO198">
        <v>2.042347142857143</v>
      </c>
      <c r="EP198">
        <v>1.851844642857143</v>
      </c>
      <c r="EQ198">
        <v>17.77652857142857</v>
      </c>
      <c r="ER198">
        <v>16.23138571428571</v>
      </c>
      <c r="ES198">
        <v>1999.978928571428</v>
      </c>
      <c r="ET198">
        <v>0.979994535714286</v>
      </c>
      <c r="EU198">
        <v>0.02000556428571429</v>
      </c>
      <c r="EV198">
        <v>0</v>
      </c>
      <c r="EW198">
        <v>976.9474642857143</v>
      </c>
      <c r="EX198">
        <v>5.000560000000001</v>
      </c>
      <c r="EY198">
        <v>19793.49285714286</v>
      </c>
      <c r="EZ198">
        <v>17294.65714285714</v>
      </c>
      <c r="FA198">
        <v>41.375</v>
      </c>
      <c r="FB198">
        <v>41.56199999999999</v>
      </c>
      <c r="FC198">
        <v>41.098</v>
      </c>
      <c r="FD198">
        <v>40.74325</v>
      </c>
      <c r="FE198">
        <v>42.07549999999998</v>
      </c>
      <c r="FF198">
        <v>1955.068928571429</v>
      </c>
      <c r="FG198">
        <v>39.91</v>
      </c>
      <c r="FH198">
        <v>0</v>
      </c>
      <c r="FI198">
        <v>1759249985.8</v>
      </c>
      <c r="FJ198">
        <v>0</v>
      </c>
      <c r="FK198">
        <v>976.9922800000001</v>
      </c>
      <c r="FL198">
        <v>2.27569231359502</v>
      </c>
      <c r="FM198">
        <v>45.23846157341355</v>
      </c>
      <c r="FN198">
        <v>19794.624</v>
      </c>
      <c r="FO198">
        <v>15</v>
      </c>
      <c r="FP198">
        <v>0</v>
      </c>
      <c r="FQ198" t="s">
        <v>439</v>
      </c>
      <c r="FR198">
        <v>1747148579.5</v>
      </c>
      <c r="FS198">
        <v>1747148584.5</v>
      </c>
      <c r="FT198">
        <v>0</v>
      </c>
      <c r="FU198">
        <v>0.162</v>
      </c>
      <c r="FV198">
        <v>-0.001</v>
      </c>
      <c r="FW198">
        <v>0.139</v>
      </c>
      <c r="FX198">
        <v>0.058</v>
      </c>
      <c r="FY198">
        <v>420</v>
      </c>
      <c r="FZ198">
        <v>16</v>
      </c>
      <c r="GA198">
        <v>0.19</v>
      </c>
      <c r="GB198">
        <v>0.02</v>
      </c>
      <c r="GC198">
        <v>-55.83260975609755</v>
      </c>
      <c r="GD198">
        <v>-0.6813721254356785</v>
      </c>
      <c r="GE198">
        <v>0.0837869708856001</v>
      </c>
      <c r="GF198">
        <v>0</v>
      </c>
      <c r="GG198">
        <v>976.8360882352943</v>
      </c>
      <c r="GH198">
        <v>2.188281133938131</v>
      </c>
      <c r="GI198">
        <v>0.3126052168891297</v>
      </c>
      <c r="GJ198">
        <v>0</v>
      </c>
      <c r="GK198">
        <v>2.125280243902439</v>
      </c>
      <c r="GL198">
        <v>-0.6282288501742153</v>
      </c>
      <c r="GM198">
        <v>0.06395494170299272</v>
      </c>
      <c r="GN198">
        <v>0</v>
      </c>
      <c r="GO198">
        <v>0</v>
      </c>
      <c r="GP198">
        <v>3</v>
      </c>
      <c r="GQ198" t="s">
        <v>490</v>
      </c>
      <c r="GR198">
        <v>3.12767</v>
      </c>
      <c r="GS198">
        <v>2.72945</v>
      </c>
      <c r="GT198">
        <v>0.190529</v>
      </c>
      <c r="GU198">
        <v>0.19653</v>
      </c>
      <c r="GV198">
        <v>0.102717</v>
      </c>
      <c r="GW198">
        <v>0.0967515</v>
      </c>
      <c r="GX198">
        <v>24282</v>
      </c>
      <c r="GY198">
        <v>23388.5</v>
      </c>
      <c r="GZ198">
        <v>30539.4</v>
      </c>
      <c r="HA198">
        <v>29364.4</v>
      </c>
      <c r="HB198">
        <v>37820.3</v>
      </c>
      <c r="HC198">
        <v>34898.4</v>
      </c>
      <c r="HD198">
        <v>46713.3</v>
      </c>
      <c r="HE198">
        <v>43626.3</v>
      </c>
      <c r="HF198">
        <v>1.82535</v>
      </c>
      <c r="HG198">
        <v>1.8443</v>
      </c>
      <c r="HH198">
        <v>0.137515</v>
      </c>
      <c r="HI198">
        <v>0</v>
      </c>
      <c r="HJ198">
        <v>27.7978</v>
      </c>
      <c r="HK198">
        <v>999.9</v>
      </c>
      <c r="HL198">
        <v>49.6</v>
      </c>
      <c r="HM198">
        <v>30.9</v>
      </c>
      <c r="HN198">
        <v>24.4707</v>
      </c>
      <c r="HO198">
        <v>62.913</v>
      </c>
      <c r="HP198">
        <v>17.492</v>
      </c>
      <c r="HQ198">
        <v>1</v>
      </c>
      <c r="HR198">
        <v>0.127896</v>
      </c>
      <c r="HS198">
        <v>0.583186</v>
      </c>
      <c r="HT198">
        <v>20.2008</v>
      </c>
      <c r="HU198">
        <v>5.22792</v>
      </c>
      <c r="HV198">
        <v>11.974</v>
      </c>
      <c r="HW198">
        <v>4.9697</v>
      </c>
      <c r="HX198">
        <v>3.28948</v>
      </c>
      <c r="HY198">
        <v>9999</v>
      </c>
      <c r="HZ198">
        <v>9999</v>
      </c>
      <c r="IA198">
        <v>9999</v>
      </c>
      <c r="IB198">
        <v>18.3</v>
      </c>
      <c r="IC198">
        <v>4.97291</v>
      </c>
      <c r="ID198">
        <v>1.87715</v>
      </c>
      <c r="IE198">
        <v>1.87525</v>
      </c>
      <c r="IF198">
        <v>1.87805</v>
      </c>
      <c r="IG198">
        <v>1.87482</v>
      </c>
      <c r="IH198">
        <v>1.87837</v>
      </c>
      <c r="II198">
        <v>1.87546</v>
      </c>
      <c r="IJ198">
        <v>1.87668</v>
      </c>
      <c r="IK198">
        <v>0</v>
      </c>
      <c r="IL198">
        <v>0</v>
      </c>
      <c r="IM198">
        <v>0</v>
      </c>
      <c r="IN198">
        <v>0</v>
      </c>
      <c r="IO198" t="s">
        <v>441</v>
      </c>
      <c r="IP198" t="s">
        <v>442</v>
      </c>
      <c r="IQ198" t="s">
        <v>443</v>
      </c>
      <c r="IR198" t="s">
        <v>443</v>
      </c>
      <c r="IS198" t="s">
        <v>443</v>
      </c>
      <c r="IT198" t="s">
        <v>443</v>
      </c>
      <c r="IU198">
        <v>0</v>
      </c>
      <c r="IV198">
        <v>100</v>
      </c>
      <c r="IW198">
        <v>100</v>
      </c>
      <c r="IX198">
        <v>1.27</v>
      </c>
      <c r="IY198">
        <v>0.2104</v>
      </c>
      <c r="IZ198">
        <v>-0.1222274518627452</v>
      </c>
      <c r="JA198">
        <v>0.001328938755811441</v>
      </c>
      <c r="JB198">
        <v>-5.633165956792918E-07</v>
      </c>
      <c r="JC198">
        <v>2.510553891376428E-10</v>
      </c>
      <c r="JD198">
        <v>-0.04678033270444259</v>
      </c>
      <c r="JE198">
        <v>-0.0009625096320519332</v>
      </c>
      <c r="JF198">
        <v>0.0006953178313022573</v>
      </c>
      <c r="JG198">
        <v>-5.973937232829655E-06</v>
      </c>
      <c r="JH198">
        <v>1</v>
      </c>
      <c r="JI198">
        <v>2112</v>
      </c>
      <c r="JJ198">
        <v>1</v>
      </c>
      <c r="JK198">
        <v>26</v>
      </c>
      <c r="JL198">
        <v>201689.9</v>
      </c>
      <c r="JM198">
        <v>201689.8</v>
      </c>
      <c r="JN198">
        <v>2.93335</v>
      </c>
      <c r="JO198">
        <v>2.51709</v>
      </c>
      <c r="JP198">
        <v>1.39893</v>
      </c>
      <c r="JQ198">
        <v>2.32422</v>
      </c>
      <c r="JR198">
        <v>1.44897</v>
      </c>
      <c r="JS198">
        <v>2.5769</v>
      </c>
      <c r="JT198">
        <v>36.4578</v>
      </c>
      <c r="JU198">
        <v>23.9912</v>
      </c>
      <c r="JV198">
        <v>18</v>
      </c>
      <c r="JW198">
        <v>477.228</v>
      </c>
      <c r="JX198">
        <v>458.598</v>
      </c>
      <c r="JY198">
        <v>27.0379</v>
      </c>
      <c r="JZ198">
        <v>28.8377</v>
      </c>
      <c r="KA198">
        <v>30.0003</v>
      </c>
      <c r="KB198">
        <v>28.4835</v>
      </c>
      <c r="KC198">
        <v>28.544</v>
      </c>
      <c r="KD198">
        <v>58.7274</v>
      </c>
      <c r="KE198">
        <v>22.8148</v>
      </c>
      <c r="KF198">
        <v>20.1498</v>
      </c>
      <c r="KG198">
        <v>27.0002</v>
      </c>
      <c r="KH198">
        <v>1436.13</v>
      </c>
      <c r="KI198">
        <v>20.5715</v>
      </c>
      <c r="KJ198">
        <v>100.955</v>
      </c>
      <c r="KK198">
        <v>100.355</v>
      </c>
    </row>
    <row r="199" spans="1:297">
      <c r="A199">
        <v>183</v>
      </c>
      <c r="B199">
        <v>1759249976.6</v>
      </c>
      <c r="C199">
        <v>3161</v>
      </c>
      <c r="D199" t="s">
        <v>810</v>
      </c>
      <c r="E199" t="s">
        <v>811</v>
      </c>
      <c r="F199">
        <v>5</v>
      </c>
      <c r="G199" t="s">
        <v>639</v>
      </c>
      <c r="H199" t="s">
        <v>436</v>
      </c>
      <c r="I199">
        <v>1759249969.1</v>
      </c>
      <c r="J199">
        <f>(K199)/1000</f>
        <v>0</v>
      </c>
      <c r="K199">
        <f>IF(DP199, AN199, AH199)</f>
        <v>0</v>
      </c>
      <c r="L199">
        <f>IF(DP199, AI199, AG199)</f>
        <v>0</v>
      </c>
      <c r="M199">
        <f>DR199 - IF(AU199&gt;1, L199*DL199*100.0/(AW199), 0)</f>
        <v>0</v>
      </c>
      <c r="N199">
        <f>((T199-J199/2)*M199-L199)/(T199+J199/2)</f>
        <v>0</v>
      </c>
      <c r="O199">
        <f>N199*(DY199+DZ199)/1000.0</f>
        <v>0</v>
      </c>
      <c r="P199">
        <f>(DR199 - IF(AU199&gt;1, L199*DL199*100.0/(AW199), 0))*(DY199+DZ199)/1000.0</f>
        <v>0</v>
      </c>
      <c r="Q199">
        <f>2.0/((1/S199-1/R199)+SIGN(S199)*SQRT((1/S199-1/R199)*(1/S199-1/R199) + 4*DM199/((DM199+1)*(DM199+1))*(2*1/S199*1/R199-1/R199*1/R199)))</f>
        <v>0</v>
      </c>
      <c r="R199">
        <f>IF(LEFT(DN199,1)&lt;&gt;"0",IF(LEFT(DN199,1)="1",3.0,DO199),$D$5+$E$5*(EF199*DY199/($K$5*1000))+$F$5*(EF199*DY199/($K$5*1000))*MAX(MIN(DL199,$J$5),$I$5)*MAX(MIN(DL199,$J$5),$I$5)+$G$5*MAX(MIN(DL199,$J$5),$I$5)*(EF199*DY199/($K$5*1000))+$H$5*(EF199*DY199/($K$5*1000))*(EF199*DY199/($K$5*1000)))</f>
        <v>0</v>
      </c>
      <c r="S199">
        <f>J199*(1000-(1000*0.61365*exp(17.502*W199/(240.97+W199))/(DY199+DZ199)+DT199)/2)/(1000*0.61365*exp(17.502*W199/(240.97+W199))/(DY199+DZ199)-DT199)</f>
        <v>0</v>
      </c>
      <c r="T199">
        <f>1/((DM199+1)/(Q199/1.6)+1/(R199/1.37)) + DM199/((DM199+1)/(Q199/1.6) + DM199/(R199/1.37))</f>
        <v>0</v>
      </c>
      <c r="U199">
        <f>(DH199*DK199)</f>
        <v>0</v>
      </c>
      <c r="V199">
        <f>(EA199+(U199+2*0.95*5.67E-8*(((EA199+$B$7)+273)^4-(EA199+273)^4)-44100*J199)/(1.84*29.3*R199+8*0.95*5.67E-8*(EA199+273)^3))</f>
        <v>0</v>
      </c>
      <c r="W199">
        <f>($C$7*EB199+$D$7*EC199+$E$7*V199)</f>
        <v>0</v>
      </c>
      <c r="X199">
        <f>0.61365*exp(17.502*W199/(240.97+W199))</f>
        <v>0</v>
      </c>
      <c r="Y199">
        <f>(Z199/AA199*100)</f>
        <v>0</v>
      </c>
      <c r="Z199">
        <f>DT199*(DY199+DZ199)/1000</f>
        <v>0</v>
      </c>
      <c r="AA199">
        <f>0.61365*exp(17.502*EA199/(240.97+EA199))</f>
        <v>0</v>
      </c>
      <c r="AB199">
        <f>(X199-DT199*(DY199+DZ199)/1000)</f>
        <v>0</v>
      </c>
      <c r="AC199">
        <f>(-J199*44100)</f>
        <v>0</v>
      </c>
      <c r="AD199">
        <f>2*29.3*R199*0.92*(EA199-W199)</f>
        <v>0</v>
      </c>
      <c r="AE199">
        <f>2*0.95*5.67E-8*(((EA199+$B$7)+273)^4-(W199+273)^4)</f>
        <v>0</v>
      </c>
      <c r="AF199">
        <f>U199+AE199+AC199+AD199</f>
        <v>0</v>
      </c>
      <c r="AG199">
        <f>DX199*AU199*(DS199-DR199*(1000-AU199*DU199)/(1000-AU199*DT199))/(100*DL199)</f>
        <v>0</v>
      </c>
      <c r="AH199">
        <f>1000*DX199*AU199*(DT199-DU199)/(100*DL199*(1000-AU199*DT199))</f>
        <v>0</v>
      </c>
      <c r="AI199">
        <f>(AJ199 - AK199 - DY199*1E3/(8.314*(EA199+273.15)) * AM199/DX199 * AL199) * DX199/(100*DL199) * (1000 - DU199)/1000</f>
        <v>0</v>
      </c>
      <c r="AJ199">
        <v>1456.748324202384</v>
      </c>
      <c r="AK199">
        <v>1411.158121212121</v>
      </c>
      <c r="AL199">
        <v>3.385299292588997</v>
      </c>
      <c r="AM199">
        <v>65.4967932541347</v>
      </c>
      <c r="AN199">
        <f>(AP199 - AO199 + DY199*1E3/(8.314*(EA199+273.15)) * AR199/DX199 * AQ199) * DX199/(100*DL199) * 1000/(1000 - AP199)</f>
        <v>0</v>
      </c>
      <c r="AO199">
        <v>20.47953251885146</v>
      </c>
      <c r="AP199">
        <v>22.47557818181817</v>
      </c>
      <c r="AQ199">
        <v>0.0002632724082676771</v>
      </c>
      <c r="AR199">
        <v>120.790661753282</v>
      </c>
      <c r="AS199">
        <v>4</v>
      </c>
      <c r="AT199">
        <v>1</v>
      </c>
      <c r="AU199">
        <f>IF(AS199*$H$13&gt;=AW199,1.0,(AW199/(AW199-AS199*$H$13)))</f>
        <v>0</v>
      </c>
      <c r="AV199">
        <f>(AU199-1)*100</f>
        <v>0</v>
      </c>
      <c r="AW199">
        <f>MAX(0,($B$13+$C$13*EF199)/(1+$D$13*EF199)*DY199/(EA199+273)*$E$13)</f>
        <v>0</v>
      </c>
      <c r="AX199" t="s">
        <v>437</v>
      </c>
      <c r="AY199" t="s">
        <v>437</v>
      </c>
      <c r="AZ199">
        <v>0</v>
      </c>
      <c r="BA199">
        <v>0</v>
      </c>
      <c r="BB199">
        <f>1-AZ199/BA199</f>
        <v>0</v>
      </c>
      <c r="BC199">
        <v>0</v>
      </c>
      <c r="BD199" t="s">
        <v>437</v>
      </c>
      <c r="BE199" t="s">
        <v>437</v>
      </c>
      <c r="BF199">
        <v>0</v>
      </c>
      <c r="BG199">
        <v>0</v>
      </c>
      <c r="BH199">
        <f>1-BF199/BG199</f>
        <v>0</v>
      </c>
      <c r="BI199">
        <v>0.5</v>
      </c>
      <c r="BJ199">
        <f>DI199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437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DH199">
        <f>$B$11*EG199+$C$11*EH199+$F$11*ES199*(1-EV199)</f>
        <v>0</v>
      </c>
      <c r="DI199">
        <f>DH199*DJ199</f>
        <v>0</v>
      </c>
      <c r="DJ199">
        <f>($B$11*$D$9+$C$11*$D$9+$F$11*((FF199+EX199)/MAX(FF199+EX199+FG199, 0.1)*$I$9+FG199/MAX(FF199+EX199+FG199, 0.1)*$J$9))/($B$11+$C$11+$F$11)</f>
        <v>0</v>
      </c>
      <c r="DK199">
        <f>($B$11*$K$9+$C$11*$K$9+$F$11*((FF199+EX199)/MAX(FF199+EX199+FG199, 0.1)*$P$9+FG199/MAX(FF199+EX199+FG199, 0.1)*$Q$9))/($B$11+$C$11+$F$11)</f>
        <v>0</v>
      </c>
      <c r="DL199">
        <v>4.38</v>
      </c>
      <c r="DM199">
        <v>0.5</v>
      </c>
      <c r="DN199" t="s">
        <v>438</v>
      </c>
      <c r="DO199">
        <v>2</v>
      </c>
      <c r="DP199" t="b">
        <v>1</v>
      </c>
      <c r="DQ199">
        <v>1759249969.1</v>
      </c>
      <c r="DR199">
        <v>1356.220740740741</v>
      </c>
      <c r="DS199">
        <v>1412.103333333333</v>
      </c>
      <c r="DT199">
        <v>22.46171851851852</v>
      </c>
      <c r="DU199">
        <v>20.42386296296296</v>
      </c>
      <c r="DV199">
        <v>1354.951111111111</v>
      </c>
      <c r="DW199">
        <v>22.25146666666667</v>
      </c>
      <c r="DX199">
        <v>500.0032222222221</v>
      </c>
      <c r="DY199">
        <v>90.91448518518517</v>
      </c>
      <c r="DZ199">
        <v>0.0515418037037037</v>
      </c>
      <c r="EA199">
        <v>29.34184074074074</v>
      </c>
      <c r="EB199">
        <v>30.05475925925926</v>
      </c>
      <c r="EC199">
        <v>999.9000000000001</v>
      </c>
      <c r="ED199">
        <v>0</v>
      </c>
      <c r="EE199">
        <v>0</v>
      </c>
      <c r="EF199">
        <v>9986.151481481482</v>
      </c>
      <c r="EG199">
        <v>0</v>
      </c>
      <c r="EH199">
        <v>11.6948</v>
      </c>
      <c r="EI199">
        <v>-55.88125185185185</v>
      </c>
      <c r="EJ199">
        <v>1387.384444444444</v>
      </c>
      <c r="EK199">
        <v>1441.545185185185</v>
      </c>
      <c r="EL199">
        <v>2.037847407407407</v>
      </c>
      <c r="EM199">
        <v>1412.103333333333</v>
      </c>
      <c r="EN199">
        <v>20.42386296296296</v>
      </c>
      <c r="EO199">
        <v>2.042095925925926</v>
      </c>
      <c r="EP199">
        <v>1.856824814814815</v>
      </c>
      <c r="EQ199">
        <v>17.77456666666667</v>
      </c>
      <c r="ER199">
        <v>16.27351481481482</v>
      </c>
      <c r="ES199">
        <v>1999.987777777778</v>
      </c>
      <c r="ET199">
        <v>0.9799946666666669</v>
      </c>
      <c r="EU199">
        <v>0.02000543333333334</v>
      </c>
      <c r="EV199">
        <v>0</v>
      </c>
      <c r="EW199">
        <v>977.1318518518518</v>
      </c>
      <c r="EX199">
        <v>5.000560000000001</v>
      </c>
      <c r="EY199">
        <v>19797.71111111111</v>
      </c>
      <c r="EZ199">
        <v>17294.74074074074</v>
      </c>
      <c r="FA199">
        <v>41.375</v>
      </c>
      <c r="FB199">
        <v>41.56199999999999</v>
      </c>
      <c r="FC199">
        <v>41.11333333333333</v>
      </c>
      <c r="FD199">
        <v>40.74533333333333</v>
      </c>
      <c r="FE199">
        <v>42.069</v>
      </c>
      <c r="FF199">
        <v>1955.077777777778</v>
      </c>
      <c r="FG199">
        <v>39.91</v>
      </c>
      <c r="FH199">
        <v>0</v>
      </c>
      <c r="FI199">
        <v>1759249990.6</v>
      </c>
      <c r="FJ199">
        <v>0</v>
      </c>
      <c r="FK199">
        <v>977.1640000000001</v>
      </c>
      <c r="FL199">
        <v>1.234846148446272</v>
      </c>
      <c r="FM199">
        <v>49.09230780574557</v>
      </c>
      <c r="FN199">
        <v>19798.048</v>
      </c>
      <c r="FO199">
        <v>15</v>
      </c>
      <c r="FP199">
        <v>0</v>
      </c>
      <c r="FQ199" t="s">
        <v>439</v>
      </c>
      <c r="FR199">
        <v>1747148579.5</v>
      </c>
      <c r="FS199">
        <v>1747148584.5</v>
      </c>
      <c r="FT199">
        <v>0</v>
      </c>
      <c r="FU199">
        <v>0.162</v>
      </c>
      <c r="FV199">
        <v>-0.001</v>
      </c>
      <c r="FW199">
        <v>0.139</v>
      </c>
      <c r="FX199">
        <v>0.058</v>
      </c>
      <c r="FY199">
        <v>420</v>
      </c>
      <c r="FZ199">
        <v>16</v>
      </c>
      <c r="GA199">
        <v>0.19</v>
      </c>
      <c r="GB199">
        <v>0.02</v>
      </c>
      <c r="GC199">
        <v>-55.86995999999999</v>
      </c>
      <c r="GD199">
        <v>-0.1319212007503182</v>
      </c>
      <c r="GE199">
        <v>0.1071537908802113</v>
      </c>
      <c r="GF199">
        <v>1</v>
      </c>
      <c r="GG199">
        <v>977.013705882353</v>
      </c>
      <c r="GH199">
        <v>1.997372039089953</v>
      </c>
      <c r="GI199">
        <v>0.3041345028893406</v>
      </c>
      <c r="GJ199">
        <v>0</v>
      </c>
      <c r="GK199">
        <v>2.070392</v>
      </c>
      <c r="GL199">
        <v>-0.670255159474679</v>
      </c>
      <c r="GM199">
        <v>0.06606864143449598</v>
      </c>
      <c r="GN199">
        <v>0</v>
      </c>
      <c r="GO199">
        <v>1</v>
      </c>
      <c r="GP199">
        <v>3</v>
      </c>
      <c r="GQ199" t="s">
        <v>463</v>
      </c>
      <c r="GR199">
        <v>3.12766</v>
      </c>
      <c r="GS199">
        <v>2.72961</v>
      </c>
      <c r="GT199">
        <v>0.191916</v>
      </c>
      <c r="GU199">
        <v>0.197845</v>
      </c>
      <c r="GV199">
        <v>0.102748</v>
      </c>
      <c r="GW199">
        <v>0.0968536</v>
      </c>
      <c r="GX199">
        <v>24240.5</v>
      </c>
      <c r="GY199">
        <v>23349.8</v>
      </c>
      <c r="GZ199">
        <v>30539.6</v>
      </c>
      <c r="HA199">
        <v>29363.9</v>
      </c>
      <c r="HB199">
        <v>37819.5</v>
      </c>
      <c r="HC199">
        <v>34893.9</v>
      </c>
      <c r="HD199">
        <v>46713.8</v>
      </c>
      <c r="HE199">
        <v>43625.5</v>
      </c>
      <c r="HF199">
        <v>1.8257</v>
      </c>
      <c r="HG199">
        <v>1.84442</v>
      </c>
      <c r="HH199">
        <v>0.137262</v>
      </c>
      <c r="HI199">
        <v>0</v>
      </c>
      <c r="HJ199">
        <v>27.7957</v>
      </c>
      <c r="HK199">
        <v>999.9</v>
      </c>
      <c r="HL199">
        <v>49.6</v>
      </c>
      <c r="HM199">
        <v>30.9</v>
      </c>
      <c r="HN199">
        <v>24.4746</v>
      </c>
      <c r="HO199">
        <v>63.013</v>
      </c>
      <c r="HP199">
        <v>17.3438</v>
      </c>
      <c r="HQ199">
        <v>1</v>
      </c>
      <c r="HR199">
        <v>0.128267</v>
      </c>
      <c r="HS199">
        <v>0.55729</v>
      </c>
      <c r="HT199">
        <v>20.2006</v>
      </c>
      <c r="HU199">
        <v>5.22687</v>
      </c>
      <c r="HV199">
        <v>11.974</v>
      </c>
      <c r="HW199">
        <v>4.9698</v>
      </c>
      <c r="HX199">
        <v>3.2894</v>
      </c>
      <c r="HY199">
        <v>9999</v>
      </c>
      <c r="HZ199">
        <v>9999</v>
      </c>
      <c r="IA199">
        <v>9999</v>
      </c>
      <c r="IB199">
        <v>18.3</v>
      </c>
      <c r="IC199">
        <v>4.9729</v>
      </c>
      <c r="ID199">
        <v>1.87714</v>
      </c>
      <c r="IE199">
        <v>1.87517</v>
      </c>
      <c r="IF199">
        <v>1.87803</v>
      </c>
      <c r="IG199">
        <v>1.87476</v>
      </c>
      <c r="IH199">
        <v>1.87836</v>
      </c>
      <c r="II199">
        <v>1.87545</v>
      </c>
      <c r="IJ199">
        <v>1.87662</v>
      </c>
      <c r="IK199">
        <v>0</v>
      </c>
      <c r="IL199">
        <v>0</v>
      </c>
      <c r="IM199">
        <v>0</v>
      </c>
      <c r="IN199">
        <v>0</v>
      </c>
      <c r="IO199" t="s">
        <v>441</v>
      </c>
      <c r="IP199" t="s">
        <v>442</v>
      </c>
      <c r="IQ199" t="s">
        <v>443</v>
      </c>
      <c r="IR199" t="s">
        <v>443</v>
      </c>
      <c r="IS199" t="s">
        <v>443</v>
      </c>
      <c r="IT199" t="s">
        <v>443</v>
      </c>
      <c r="IU199">
        <v>0</v>
      </c>
      <c r="IV199">
        <v>100</v>
      </c>
      <c r="IW199">
        <v>100</v>
      </c>
      <c r="IX199">
        <v>1.29</v>
      </c>
      <c r="IY199">
        <v>0.2105</v>
      </c>
      <c r="IZ199">
        <v>-0.1222274518627452</v>
      </c>
      <c r="JA199">
        <v>0.001328938755811441</v>
      </c>
      <c r="JB199">
        <v>-5.633165956792918E-07</v>
      </c>
      <c r="JC199">
        <v>2.510553891376428E-10</v>
      </c>
      <c r="JD199">
        <v>-0.04678033270444259</v>
      </c>
      <c r="JE199">
        <v>-0.0009625096320519332</v>
      </c>
      <c r="JF199">
        <v>0.0006953178313022573</v>
      </c>
      <c r="JG199">
        <v>-5.973937232829655E-06</v>
      </c>
      <c r="JH199">
        <v>1</v>
      </c>
      <c r="JI199">
        <v>2112</v>
      </c>
      <c r="JJ199">
        <v>1</v>
      </c>
      <c r="JK199">
        <v>26</v>
      </c>
      <c r="JL199">
        <v>201690</v>
      </c>
      <c r="JM199">
        <v>201689.9</v>
      </c>
      <c r="JN199">
        <v>2.96143</v>
      </c>
      <c r="JO199">
        <v>2.52075</v>
      </c>
      <c r="JP199">
        <v>1.39893</v>
      </c>
      <c r="JQ199">
        <v>2.32544</v>
      </c>
      <c r="JR199">
        <v>1.44897</v>
      </c>
      <c r="JS199">
        <v>2.57812</v>
      </c>
      <c r="JT199">
        <v>36.4578</v>
      </c>
      <c r="JU199">
        <v>23.9999</v>
      </c>
      <c r="JV199">
        <v>18</v>
      </c>
      <c r="JW199">
        <v>477.433</v>
      </c>
      <c r="JX199">
        <v>458.687</v>
      </c>
      <c r="JY199">
        <v>26.97</v>
      </c>
      <c r="JZ199">
        <v>28.8396</v>
      </c>
      <c r="KA199">
        <v>30.0003</v>
      </c>
      <c r="KB199">
        <v>28.4857</v>
      </c>
      <c r="KC199">
        <v>28.5452</v>
      </c>
      <c r="KD199">
        <v>59.2685</v>
      </c>
      <c r="KE199">
        <v>22.519</v>
      </c>
      <c r="KF199">
        <v>20.1498</v>
      </c>
      <c r="KG199">
        <v>26.9548</v>
      </c>
      <c r="KH199">
        <v>1456.22</v>
      </c>
      <c r="KI199">
        <v>20.6031</v>
      </c>
      <c r="KJ199">
        <v>100.956</v>
      </c>
      <c r="KK199">
        <v>100.353</v>
      </c>
    </row>
    <row r="200" spans="1:297">
      <c r="A200">
        <v>184</v>
      </c>
      <c r="B200">
        <v>1759249981.6</v>
      </c>
      <c r="C200">
        <v>3166</v>
      </c>
      <c r="D200" t="s">
        <v>812</v>
      </c>
      <c r="E200" t="s">
        <v>813</v>
      </c>
      <c r="F200">
        <v>5</v>
      </c>
      <c r="G200" t="s">
        <v>639</v>
      </c>
      <c r="H200" t="s">
        <v>436</v>
      </c>
      <c r="I200">
        <v>1759249973.814285</v>
      </c>
      <c r="J200">
        <f>(K200)/1000</f>
        <v>0</v>
      </c>
      <c r="K200">
        <f>IF(DP200, AN200, AH200)</f>
        <v>0</v>
      </c>
      <c r="L200">
        <f>IF(DP200, AI200, AG200)</f>
        <v>0</v>
      </c>
      <c r="M200">
        <f>DR200 - IF(AU200&gt;1, L200*DL200*100.0/(AW200), 0)</f>
        <v>0</v>
      </c>
      <c r="N200">
        <f>((T200-J200/2)*M200-L200)/(T200+J200/2)</f>
        <v>0</v>
      </c>
      <c r="O200">
        <f>N200*(DY200+DZ200)/1000.0</f>
        <v>0</v>
      </c>
      <c r="P200">
        <f>(DR200 - IF(AU200&gt;1, L200*DL200*100.0/(AW200), 0))*(DY200+DZ200)/1000.0</f>
        <v>0</v>
      </c>
      <c r="Q200">
        <f>2.0/((1/S200-1/R200)+SIGN(S200)*SQRT((1/S200-1/R200)*(1/S200-1/R200) + 4*DM200/((DM200+1)*(DM200+1))*(2*1/S200*1/R200-1/R200*1/R200)))</f>
        <v>0</v>
      </c>
      <c r="R200">
        <f>IF(LEFT(DN200,1)&lt;&gt;"0",IF(LEFT(DN200,1)="1",3.0,DO200),$D$5+$E$5*(EF200*DY200/($K$5*1000))+$F$5*(EF200*DY200/($K$5*1000))*MAX(MIN(DL200,$J$5),$I$5)*MAX(MIN(DL200,$J$5),$I$5)+$G$5*MAX(MIN(DL200,$J$5),$I$5)*(EF200*DY200/($K$5*1000))+$H$5*(EF200*DY200/($K$5*1000))*(EF200*DY200/($K$5*1000)))</f>
        <v>0</v>
      </c>
      <c r="S200">
        <f>J200*(1000-(1000*0.61365*exp(17.502*W200/(240.97+W200))/(DY200+DZ200)+DT200)/2)/(1000*0.61365*exp(17.502*W200/(240.97+W200))/(DY200+DZ200)-DT200)</f>
        <v>0</v>
      </c>
      <c r="T200">
        <f>1/((DM200+1)/(Q200/1.6)+1/(R200/1.37)) + DM200/((DM200+1)/(Q200/1.6) + DM200/(R200/1.37))</f>
        <v>0</v>
      </c>
      <c r="U200">
        <f>(DH200*DK200)</f>
        <v>0</v>
      </c>
      <c r="V200">
        <f>(EA200+(U200+2*0.95*5.67E-8*(((EA200+$B$7)+273)^4-(EA200+273)^4)-44100*J200)/(1.84*29.3*R200+8*0.95*5.67E-8*(EA200+273)^3))</f>
        <v>0</v>
      </c>
      <c r="W200">
        <f>($C$7*EB200+$D$7*EC200+$E$7*V200)</f>
        <v>0</v>
      </c>
      <c r="X200">
        <f>0.61365*exp(17.502*W200/(240.97+W200))</f>
        <v>0</v>
      </c>
      <c r="Y200">
        <f>(Z200/AA200*100)</f>
        <v>0</v>
      </c>
      <c r="Z200">
        <f>DT200*(DY200+DZ200)/1000</f>
        <v>0</v>
      </c>
      <c r="AA200">
        <f>0.61365*exp(17.502*EA200/(240.97+EA200))</f>
        <v>0</v>
      </c>
      <c r="AB200">
        <f>(X200-DT200*(DY200+DZ200)/1000)</f>
        <v>0</v>
      </c>
      <c r="AC200">
        <f>(-J200*44100)</f>
        <v>0</v>
      </c>
      <c r="AD200">
        <f>2*29.3*R200*0.92*(EA200-W200)</f>
        <v>0</v>
      </c>
      <c r="AE200">
        <f>2*0.95*5.67E-8*(((EA200+$B$7)+273)^4-(W200+273)^4)</f>
        <v>0</v>
      </c>
      <c r="AF200">
        <f>U200+AE200+AC200+AD200</f>
        <v>0</v>
      </c>
      <c r="AG200">
        <f>DX200*AU200*(DS200-DR200*(1000-AU200*DU200)/(1000-AU200*DT200))/(100*DL200)</f>
        <v>0</v>
      </c>
      <c r="AH200">
        <f>1000*DX200*AU200*(DT200-DU200)/(100*DL200*(1000-AU200*DT200))</f>
        <v>0</v>
      </c>
      <c r="AI200">
        <f>(AJ200 - AK200 - DY200*1E3/(8.314*(EA200+273.15)) * AM200/DX200 * AL200) * DX200/(100*DL200) * (1000 - DU200)/1000</f>
        <v>0</v>
      </c>
      <c r="AJ200">
        <v>1472.701886965454</v>
      </c>
      <c r="AK200">
        <v>1427.71703030303</v>
      </c>
      <c r="AL200">
        <v>3.298902033997968</v>
      </c>
      <c r="AM200">
        <v>65.4967932541347</v>
      </c>
      <c r="AN200">
        <f>(AP200 - AO200 + DY200*1E3/(8.314*(EA200+273.15)) * AR200/DX200 * AQ200) * DX200/(100*DL200) * 1000/(1000 - AP200)</f>
        <v>0</v>
      </c>
      <c r="AO200">
        <v>20.54649460598177</v>
      </c>
      <c r="AP200">
        <v>22.49027636363635</v>
      </c>
      <c r="AQ200">
        <v>0.0002685167840448912</v>
      </c>
      <c r="AR200">
        <v>120.790661753282</v>
      </c>
      <c r="AS200">
        <v>4</v>
      </c>
      <c r="AT200">
        <v>1</v>
      </c>
      <c r="AU200">
        <f>IF(AS200*$H$13&gt;=AW200,1.0,(AW200/(AW200-AS200*$H$13)))</f>
        <v>0</v>
      </c>
      <c r="AV200">
        <f>(AU200-1)*100</f>
        <v>0</v>
      </c>
      <c r="AW200">
        <f>MAX(0,($B$13+$C$13*EF200)/(1+$D$13*EF200)*DY200/(EA200+273)*$E$13)</f>
        <v>0</v>
      </c>
      <c r="AX200" t="s">
        <v>437</v>
      </c>
      <c r="AY200" t="s">
        <v>437</v>
      </c>
      <c r="AZ200">
        <v>0</v>
      </c>
      <c r="BA200">
        <v>0</v>
      </c>
      <c r="BB200">
        <f>1-AZ200/BA200</f>
        <v>0</v>
      </c>
      <c r="BC200">
        <v>0</v>
      </c>
      <c r="BD200" t="s">
        <v>437</v>
      </c>
      <c r="BE200" t="s">
        <v>437</v>
      </c>
      <c r="BF200">
        <v>0</v>
      </c>
      <c r="BG200">
        <v>0</v>
      </c>
      <c r="BH200">
        <f>1-BF200/BG200</f>
        <v>0</v>
      </c>
      <c r="BI200">
        <v>0.5</v>
      </c>
      <c r="BJ200">
        <f>DI200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437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DH200">
        <f>$B$11*EG200+$C$11*EH200+$F$11*ES200*(1-EV200)</f>
        <v>0</v>
      </c>
      <c r="DI200">
        <f>DH200*DJ200</f>
        <v>0</v>
      </c>
      <c r="DJ200">
        <f>($B$11*$D$9+$C$11*$D$9+$F$11*((FF200+EX200)/MAX(FF200+EX200+FG200, 0.1)*$I$9+FG200/MAX(FF200+EX200+FG200, 0.1)*$J$9))/($B$11+$C$11+$F$11)</f>
        <v>0</v>
      </c>
      <c r="DK200">
        <f>($B$11*$K$9+$C$11*$K$9+$F$11*((FF200+EX200)/MAX(FF200+EX200+FG200, 0.1)*$P$9+FG200/MAX(FF200+EX200+FG200, 0.1)*$Q$9))/($B$11+$C$11+$F$11)</f>
        <v>0</v>
      </c>
      <c r="DL200">
        <v>4.38</v>
      </c>
      <c r="DM200">
        <v>0.5</v>
      </c>
      <c r="DN200" t="s">
        <v>438</v>
      </c>
      <c r="DO200">
        <v>2</v>
      </c>
      <c r="DP200" t="b">
        <v>1</v>
      </c>
      <c r="DQ200">
        <v>1759249973.814285</v>
      </c>
      <c r="DR200">
        <v>1371.810357142857</v>
      </c>
      <c r="DS200">
        <v>1427.484642857142</v>
      </c>
      <c r="DT200">
        <v>22.47011785714286</v>
      </c>
      <c r="DU200">
        <v>20.47961428571428</v>
      </c>
      <c r="DV200">
        <v>1370.522857142857</v>
      </c>
      <c r="DW200">
        <v>22.25969285714286</v>
      </c>
      <c r="DX200">
        <v>499.9735714285715</v>
      </c>
      <c r="DY200">
        <v>90.9136142857143</v>
      </c>
      <c r="DZ200">
        <v>0.05174849285714285</v>
      </c>
      <c r="EA200">
        <v>29.336775</v>
      </c>
      <c r="EB200">
        <v>30.04179642857143</v>
      </c>
      <c r="EC200">
        <v>999.9000000000002</v>
      </c>
      <c r="ED200">
        <v>0</v>
      </c>
      <c r="EE200">
        <v>0</v>
      </c>
      <c r="EF200">
        <v>9988.828214285715</v>
      </c>
      <c r="EG200">
        <v>0</v>
      </c>
      <c r="EH200">
        <v>11.69543928571429</v>
      </c>
      <c r="EI200">
        <v>-55.67381428571428</v>
      </c>
      <c r="EJ200">
        <v>1403.343928571429</v>
      </c>
      <c r="EK200">
        <v>1457.331071428571</v>
      </c>
      <c r="EL200">
        <v>1.990502142857143</v>
      </c>
      <c r="EM200">
        <v>1427.484642857142</v>
      </c>
      <c r="EN200">
        <v>20.47961428571428</v>
      </c>
      <c r="EO200">
        <v>2.04284</v>
      </c>
      <c r="EP200">
        <v>1.861876071428571</v>
      </c>
      <c r="EQ200">
        <v>17.78034642857143</v>
      </c>
      <c r="ER200">
        <v>16.31615</v>
      </c>
      <c r="ES200">
        <v>1999.996071428571</v>
      </c>
      <c r="ET200">
        <v>0.9799947500000002</v>
      </c>
      <c r="EU200">
        <v>0.02000535</v>
      </c>
      <c r="EV200">
        <v>0</v>
      </c>
      <c r="EW200">
        <v>977.2445000000001</v>
      </c>
      <c r="EX200">
        <v>5.000560000000001</v>
      </c>
      <c r="EY200">
        <v>19801.66785714286</v>
      </c>
      <c r="EZ200">
        <v>17294.8</v>
      </c>
      <c r="FA200">
        <v>41.375</v>
      </c>
      <c r="FB200">
        <v>41.56199999999999</v>
      </c>
      <c r="FC200">
        <v>41.11375</v>
      </c>
      <c r="FD200">
        <v>40.7455</v>
      </c>
      <c r="FE200">
        <v>42.07324999999999</v>
      </c>
      <c r="FF200">
        <v>1955.086071428572</v>
      </c>
      <c r="FG200">
        <v>39.91</v>
      </c>
      <c r="FH200">
        <v>0</v>
      </c>
      <c r="FI200">
        <v>1759249995.4</v>
      </c>
      <c r="FJ200">
        <v>0</v>
      </c>
      <c r="FK200">
        <v>977.27136</v>
      </c>
      <c r="FL200">
        <v>2.420846136799694</v>
      </c>
      <c r="FM200">
        <v>48.9692307045722</v>
      </c>
      <c r="FN200">
        <v>19802.064</v>
      </c>
      <c r="FO200">
        <v>15</v>
      </c>
      <c r="FP200">
        <v>0</v>
      </c>
      <c r="FQ200" t="s">
        <v>439</v>
      </c>
      <c r="FR200">
        <v>1747148579.5</v>
      </c>
      <c r="FS200">
        <v>1747148584.5</v>
      </c>
      <c r="FT200">
        <v>0</v>
      </c>
      <c r="FU200">
        <v>0.162</v>
      </c>
      <c r="FV200">
        <v>-0.001</v>
      </c>
      <c r="FW200">
        <v>0.139</v>
      </c>
      <c r="FX200">
        <v>0.058</v>
      </c>
      <c r="FY200">
        <v>420</v>
      </c>
      <c r="FZ200">
        <v>16</v>
      </c>
      <c r="GA200">
        <v>0.19</v>
      </c>
      <c r="GB200">
        <v>0.02</v>
      </c>
      <c r="GC200">
        <v>-55.73477317073171</v>
      </c>
      <c r="GD200">
        <v>2.154911498258012</v>
      </c>
      <c r="GE200">
        <v>0.3015822090117147</v>
      </c>
      <c r="GF200">
        <v>0</v>
      </c>
      <c r="GG200">
        <v>977.1983529411764</v>
      </c>
      <c r="GH200">
        <v>1.645072572032208</v>
      </c>
      <c r="GI200">
        <v>0.2866917674963342</v>
      </c>
      <c r="GJ200">
        <v>0</v>
      </c>
      <c r="GK200">
        <v>2.026486341463415</v>
      </c>
      <c r="GL200">
        <v>-0.6029021602787416</v>
      </c>
      <c r="GM200">
        <v>0.06134581774585607</v>
      </c>
      <c r="GN200">
        <v>0</v>
      </c>
      <c r="GO200">
        <v>0</v>
      </c>
      <c r="GP200">
        <v>3</v>
      </c>
      <c r="GQ200" t="s">
        <v>490</v>
      </c>
      <c r="GR200">
        <v>3.12788</v>
      </c>
      <c r="GS200">
        <v>2.7297</v>
      </c>
      <c r="GT200">
        <v>0.19326</v>
      </c>
      <c r="GU200">
        <v>0.199171</v>
      </c>
      <c r="GV200">
        <v>0.1028</v>
      </c>
      <c r="GW200">
        <v>0.09711649999999999</v>
      </c>
      <c r="GX200">
        <v>24199.9</v>
      </c>
      <c r="GY200">
        <v>23311.1</v>
      </c>
      <c r="GZ200">
        <v>30539.2</v>
      </c>
      <c r="HA200">
        <v>29363.8</v>
      </c>
      <c r="HB200">
        <v>37816.9</v>
      </c>
      <c r="HC200">
        <v>34883.6</v>
      </c>
      <c r="HD200">
        <v>46713.2</v>
      </c>
      <c r="HE200">
        <v>43625.4</v>
      </c>
      <c r="HF200">
        <v>1.82582</v>
      </c>
      <c r="HG200">
        <v>1.84445</v>
      </c>
      <c r="HH200">
        <v>0.137046</v>
      </c>
      <c r="HI200">
        <v>0</v>
      </c>
      <c r="HJ200">
        <v>27.7932</v>
      </c>
      <c r="HK200">
        <v>999.9</v>
      </c>
      <c r="HL200">
        <v>49.6</v>
      </c>
      <c r="HM200">
        <v>30.9</v>
      </c>
      <c r="HN200">
        <v>24.4744</v>
      </c>
      <c r="HO200">
        <v>63.113</v>
      </c>
      <c r="HP200">
        <v>17.1995</v>
      </c>
      <c r="HQ200">
        <v>1</v>
      </c>
      <c r="HR200">
        <v>0.128252</v>
      </c>
      <c r="HS200">
        <v>0.521996</v>
      </c>
      <c r="HT200">
        <v>20.2009</v>
      </c>
      <c r="HU200">
        <v>5.22792</v>
      </c>
      <c r="HV200">
        <v>11.974</v>
      </c>
      <c r="HW200">
        <v>4.97</v>
      </c>
      <c r="HX200">
        <v>3.28963</v>
      </c>
      <c r="HY200">
        <v>9999</v>
      </c>
      <c r="HZ200">
        <v>9999</v>
      </c>
      <c r="IA200">
        <v>9999</v>
      </c>
      <c r="IB200">
        <v>18.3</v>
      </c>
      <c r="IC200">
        <v>4.97291</v>
      </c>
      <c r="ID200">
        <v>1.87714</v>
      </c>
      <c r="IE200">
        <v>1.87527</v>
      </c>
      <c r="IF200">
        <v>1.87805</v>
      </c>
      <c r="IG200">
        <v>1.87484</v>
      </c>
      <c r="IH200">
        <v>1.87838</v>
      </c>
      <c r="II200">
        <v>1.87546</v>
      </c>
      <c r="IJ200">
        <v>1.87667</v>
      </c>
      <c r="IK200">
        <v>0</v>
      </c>
      <c r="IL200">
        <v>0</v>
      </c>
      <c r="IM200">
        <v>0</v>
      </c>
      <c r="IN200">
        <v>0</v>
      </c>
      <c r="IO200" t="s">
        <v>441</v>
      </c>
      <c r="IP200" t="s">
        <v>442</v>
      </c>
      <c r="IQ200" t="s">
        <v>443</v>
      </c>
      <c r="IR200" t="s">
        <v>443</v>
      </c>
      <c r="IS200" t="s">
        <v>443</v>
      </c>
      <c r="IT200" t="s">
        <v>443</v>
      </c>
      <c r="IU200">
        <v>0</v>
      </c>
      <c r="IV200">
        <v>100</v>
      </c>
      <c r="IW200">
        <v>100</v>
      </c>
      <c r="IX200">
        <v>1.32</v>
      </c>
      <c r="IY200">
        <v>0.2109</v>
      </c>
      <c r="IZ200">
        <v>-0.1222274518627452</v>
      </c>
      <c r="JA200">
        <v>0.001328938755811441</v>
      </c>
      <c r="JB200">
        <v>-5.633165956792918E-07</v>
      </c>
      <c r="JC200">
        <v>2.510553891376428E-10</v>
      </c>
      <c r="JD200">
        <v>-0.04678033270444259</v>
      </c>
      <c r="JE200">
        <v>-0.0009625096320519332</v>
      </c>
      <c r="JF200">
        <v>0.0006953178313022573</v>
      </c>
      <c r="JG200">
        <v>-5.973937232829655E-06</v>
      </c>
      <c r="JH200">
        <v>1</v>
      </c>
      <c r="JI200">
        <v>2112</v>
      </c>
      <c r="JJ200">
        <v>1</v>
      </c>
      <c r="JK200">
        <v>26</v>
      </c>
      <c r="JL200">
        <v>201690</v>
      </c>
      <c r="JM200">
        <v>201690</v>
      </c>
      <c r="JN200">
        <v>2.98584</v>
      </c>
      <c r="JO200">
        <v>2.53296</v>
      </c>
      <c r="JP200">
        <v>1.39893</v>
      </c>
      <c r="JQ200">
        <v>2.32422</v>
      </c>
      <c r="JR200">
        <v>1.44897</v>
      </c>
      <c r="JS200">
        <v>2.48901</v>
      </c>
      <c r="JT200">
        <v>36.4578</v>
      </c>
      <c r="JU200">
        <v>23.9912</v>
      </c>
      <c r="JV200">
        <v>18</v>
      </c>
      <c r="JW200">
        <v>477.513</v>
      </c>
      <c r="JX200">
        <v>458.721</v>
      </c>
      <c r="JY200">
        <v>26.9233</v>
      </c>
      <c r="JZ200">
        <v>28.8421</v>
      </c>
      <c r="KA200">
        <v>30.0001</v>
      </c>
      <c r="KB200">
        <v>28.4875</v>
      </c>
      <c r="KC200">
        <v>28.5474</v>
      </c>
      <c r="KD200">
        <v>59.7709</v>
      </c>
      <c r="KE200">
        <v>22.519</v>
      </c>
      <c r="KF200">
        <v>20.1498</v>
      </c>
      <c r="KG200">
        <v>26.9176</v>
      </c>
      <c r="KH200">
        <v>1469.65</v>
      </c>
      <c r="KI200">
        <v>20.6206</v>
      </c>
      <c r="KJ200">
        <v>100.955</v>
      </c>
      <c r="KK200">
        <v>100.353</v>
      </c>
    </row>
    <row r="201" spans="1:297">
      <c r="A201">
        <v>185</v>
      </c>
      <c r="B201">
        <v>1759249986.6</v>
      </c>
      <c r="C201">
        <v>3171</v>
      </c>
      <c r="D201" t="s">
        <v>814</v>
      </c>
      <c r="E201" t="s">
        <v>815</v>
      </c>
      <c r="F201">
        <v>5</v>
      </c>
      <c r="G201" t="s">
        <v>639</v>
      </c>
      <c r="H201" t="s">
        <v>436</v>
      </c>
      <c r="I201">
        <v>1759249979.1</v>
      </c>
      <c r="J201">
        <f>(K201)/1000</f>
        <v>0</v>
      </c>
      <c r="K201">
        <f>IF(DP201, AN201, AH201)</f>
        <v>0</v>
      </c>
      <c r="L201">
        <f>IF(DP201, AI201, AG201)</f>
        <v>0</v>
      </c>
      <c r="M201">
        <f>DR201 - IF(AU201&gt;1, L201*DL201*100.0/(AW201), 0)</f>
        <v>0</v>
      </c>
      <c r="N201">
        <f>((T201-J201/2)*M201-L201)/(T201+J201/2)</f>
        <v>0</v>
      </c>
      <c r="O201">
        <f>N201*(DY201+DZ201)/1000.0</f>
        <v>0</v>
      </c>
      <c r="P201">
        <f>(DR201 - IF(AU201&gt;1, L201*DL201*100.0/(AW201), 0))*(DY201+DZ201)/1000.0</f>
        <v>0</v>
      </c>
      <c r="Q201">
        <f>2.0/((1/S201-1/R201)+SIGN(S201)*SQRT((1/S201-1/R201)*(1/S201-1/R201) + 4*DM201/((DM201+1)*(DM201+1))*(2*1/S201*1/R201-1/R201*1/R201)))</f>
        <v>0</v>
      </c>
      <c r="R201">
        <f>IF(LEFT(DN201,1)&lt;&gt;"0",IF(LEFT(DN201,1)="1",3.0,DO201),$D$5+$E$5*(EF201*DY201/($K$5*1000))+$F$5*(EF201*DY201/($K$5*1000))*MAX(MIN(DL201,$J$5),$I$5)*MAX(MIN(DL201,$J$5),$I$5)+$G$5*MAX(MIN(DL201,$J$5),$I$5)*(EF201*DY201/($K$5*1000))+$H$5*(EF201*DY201/($K$5*1000))*(EF201*DY201/($K$5*1000)))</f>
        <v>0</v>
      </c>
      <c r="S201">
        <f>J201*(1000-(1000*0.61365*exp(17.502*W201/(240.97+W201))/(DY201+DZ201)+DT201)/2)/(1000*0.61365*exp(17.502*W201/(240.97+W201))/(DY201+DZ201)-DT201)</f>
        <v>0</v>
      </c>
      <c r="T201">
        <f>1/((DM201+1)/(Q201/1.6)+1/(R201/1.37)) + DM201/((DM201+1)/(Q201/1.6) + DM201/(R201/1.37))</f>
        <v>0</v>
      </c>
      <c r="U201">
        <f>(DH201*DK201)</f>
        <v>0</v>
      </c>
      <c r="V201">
        <f>(EA201+(U201+2*0.95*5.67E-8*(((EA201+$B$7)+273)^4-(EA201+273)^4)-44100*J201)/(1.84*29.3*R201+8*0.95*5.67E-8*(EA201+273)^3))</f>
        <v>0</v>
      </c>
      <c r="W201">
        <f>($C$7*EB201+$D$7*EC201+$E$7*V201)</f>
        <v>0</v>
      </c>
      <c r="X201">
        <f>0.61365*exp(17.502*W201/(240.97+W201))</f>
        <v>0</v>
      </c>
      <c r="Y201">
        <f>(Z201/AA201*100)</f>
        <v>0</v>
      </c>
      <c r="Z201">
        <f>DT201*(DY201+DZ201)/1000</f>
        <v>0</v>
      </c>
      <c r="AA201">
        <f>0.61365*exp(17.502*EA201/(240.97+EA201))</f>
        <v>0</v>
      </c>
      <c r="AB201">
        <f>(X201-DT201*(DY201+DZ201)/1000)</f>
        <v>0</v>
      </c>
      <c r="AC201">
        <f>(-J201*44100)</f>
        <v>0</v>
      </c>
      <c r="AD201">
        <f>2*29.3*R201*0.92*(EA201-W201)</f>
        <v>0</v>
      </c>
      <c r="AE201">
        <f>2*0.95*5.67E-8*(((EA201+$B$7)+273)^4-(W201+273)^4)</f>
        <v>0</v>
      </c>
      <c r="AF201">
        <f>U201+AE201+AC201+AD201</f>
        <v>0</v>
      </c>
      <c r="AG201">
        <f>DX201*AU201*(DS201-DR201*(1000-AU201*DU201)/(1000-AU201*DT201))/(100*DL201)</f>
        <v>0</v>
      </c>
      <c r="AH201">
        <f>1000*DX201*AU201*(DT201-DU201)/(100*DL201*(1000-AU201*DT201))</f>
        <v>0</v>
      </c>
      <c r="AI201">
        <f>(AJ201 - AK201 - DY201*1E3/(8.314*(EA201+273.15)) * AM201/DX201 * AL201) * DX201/(100*DL201) * (1000 - DU201)/1000</f>
        <v>0</v>
      </c>
      <c r="AJ201">
        <v>1489.538166439028</v>
      </c>
      <c r="AK201">
        <v>1444.243757575757</v>
      </c>
      <c r="AL201">
        <v>3.308373216115675</v>
      </c>
      <c r="AM201">
        <v>65.4967932541347</v>
      </c>
      <c r="AN201">
        <f>(AP201 - AO201 + DY201*1E3/(8.314*(EA201+273.15)) * AR201/DX201 * AQ201) * DX201/(100*DL201) * 1000/(1000 - AP201)</f>
        <v>0</v>
      </c>
      <c r="AO201">
        <v>20.57837646568409</v>
      </c>
      <c r="AP201">
        <v>22.51011939393939</v>
      </c>
      <c r="AQ201">
        <v>0.001773567229956573</v>
      </c>
      <c r="AR201">
        <v>120.790661753282</v>
      </c>
      <c r="AS201">
        <v>4</v>
      </c>
      <c r="AT201">
        <v>1</v>
      </c>
      <c r="AU201">
        <f>IF(AS201*$H$13&gt;=AW201,1.0,(AW201/(AW201-AS201*$H$13)))</f>
        <v>0</v>
      </c>
      <c r="AV201">
        <f>(AU201-1)*100</f>
        <v>0</v>
      </c>
      <c r="AW201">
        <f>MAX(0,($B$13+$C$13*EF201)/(1+$D$13*EF201)*DY201/(EA201+273)*$E$13)</f>
        <v>0</v>
      </c>
      <c r="AX201" t="s">
        <v>437</v>
      </c>
      <c r="AY201" t="s">
        <v>437</v>
      </c>
      <c r="AZ201">
        <v>0</v>
      </c>
      <c r="BA201">
        <v>0</v>
      </c>
      <c r="BB201">
        <f>1-AZ201/BA201</f>
        <v>0</v>
      </c>
      <c r="BC201">
        <v>0</v>
      </c>
      <c r="BD201" t="s">
        <v>437</v>
      </c>
      <c r="BE201" t="s">
        <v>437</v>
      </c>
      <c r="BF201">
        <v>0</v>
      </c>
      <c r="BG201">
        <v>0</v>
      </c>
      <c r="BH201">
        <f>1-BF201/BG201</f>
        <v>0</v>
      </c>
      <c r="BI201">
        <v>0.5</v>
      </c>
      <c r="BJ201">
        <f>DI201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437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DH201">
        <f>$B$11*EG201+$C$11*EH201+$F$11*ES201*(1-EV201)</f>
        <v>0</v>
      </c>
      <c r="DI201">
        <f>DH201*DJ201</f>
        <v>0</v>
      </c>
      <c r="DJ201">
        <f>($B$11*$D$9+$C$11*$D$9+$F$11*((FF201+EX201)/MAX(FF201+EX201+FG201, 0.1)*$I$9+FG201/MAX(FF201+EX201+FG201, 0.1)*$J$9))/($B$11+$C$11+$F$11)</f>
        <v>0</v>
      </c>
      <c r="DK201">
        <f>($B$11*$K$9+$C$11*$K$9+$F$11*((FF201+EX201)/MAX(FF201+EX201+FG201, 0.1)*$P$9+FG201/MAX(FF201+EX201+FG201, 0.1)*$Q$9))/($B$11+$C$11+$F$11)</f>
        <v>0</v>
      </c>
      <c r="DL201">
        <v>4.38</v>
      </c>
      <c r="DM201">
        <v>0.5</v>
      </c>
      <c r="DN201" t="s">
        <v>438</v>
      </c>
      <c r="DO201">
        <v>2</v>
      </c>
      <c r="DP201" t="b">
        <v>1</v>
      </c>
      <c r="DQ201">
        <v>1759249979.1</v>
      </c>
      <c r="DR201">
        <v>1389.098148148148</v>
      </c>
      <c r="DS201">
        <v>1444.652592592592</v>
      </c>
      <c r="DT201">
        <v>22.48616666666667</v>
      </c>
      <c r="DU201">
        <v>20.53014074074074</v>
      </c>
      <c r="DV201">
        <v>1387.790370370371</v>
      </c>
      <c r="DW201">
        <v>22.2754</v>
      </c>
      <c r="DX201">
        <v>500.0114814814814</v>
      </c>
      <c r="DY201">
        <v>90.91362962962961</v>
      </c>
      <c r="DZ201">
        <v>0.05184215185185184</v>
      </c>
      <c r="EA201">
        <v>29.32844814814814</v>
      </c>
      <c r="EB201">
        <v>30.02868888888889</v>
      </c>
      <c r="EC201">
        <v>999.9000000000001</v>
      </c>
      <c r="ED201">
        <v>0</v>
      </c>
      <c r="EE201">
        <v>0</v>
      </c>
      <c r="EF201">
        <v>9997.792962962962</v>
      </c>
      <c r="EG201">
        <v>0</v>
      </c>
      <c r="EH201">
        <v>11.7021</v>
      </c>
      <c r="EI201">
        <v>-55.55397407407408</v>
      </c>
      <c r="EJ201">
        <v>1421.051851851852</v>
      </c>
      <c r="EK201">
        <v>1474.933333333333</v>
      </c>
      <c r="EL201">
        <v>1.956027037037037</v>
      </c>
      <c r="EM201">
        <v>1444.652592592592</v>
      </c>
      <c r="EN201">
        <v>20.53014074074074</v>
      </c>
      <c r="EO201">
        <v>2.044298888888889</v>
      </c>
      <c r="EP201">
        <v>1.866469259259259</v>
      </c>
      <c r="EQ201">
        <v>17.79168518518519</v>
      </c>
      <c r="ER201">
        <v>16.35482592592593</v>
      </c>
      <c r="ES201">
        <v>2000.028888888889</v>
      </c>
      <c r="ET201">
        <v>0.9799951111111113</v>
      </c>
      <c r="EU201">
        <v>0.02000498888888889</v>
      </c>
      <c r="EV201">
        <v>0</v>
      </c>
      <c r="EW201">
        <v>977.4761481481481</v>
      </c>
      <c r="EX201">
        <v>5.000560000000001</v>
      </c>
      <c r="EY201">
        <v>19806.43703703704</v>
      </c>
      <c r="EZ201">
        <v>17295.09259259259</v>
      </c>
      <c r="FA201">
        <v>41.375</v>
      </c>
      <c r="FB201">
        <v>41.56199999999999</v>
      </c>
      <c r="FC201">
        <v>41.10866666666666</v>
      </c>
      <c r="FD201">
        <v>40.75</v>
      </c>
      <c r="FE201">
        <v>42.08766666666666</v>
      </c>
      <c r="FF201">
        <v>1955.118888888888</v>
      </c>
      <c r="FG201">
        <v>39.91</v>
      </c>
      <c r="FH201">
        <v>0</v>
      </c>
      <c r="FI201">
        <v>1759250000.8</v>
      </c>
      <c r="FJ201">
        <v>0</v>
      </c>
      <c r="FK201">
        <v>977.5048846153846</v>
      </c>
      <c r="FL201">
        <v>2.542735035362579</v>
      </c>
      <c r="FM201">
        <v>50.02393164180459</v>
      </c>
      <c r="FN201">
        <v>19806.5</v>
      </c>
      <c r="FO201">
        <v>15</v>
      </c>
      <c r="FP201">
        <v>0</v>
      </c>
      <c r="FQ201" t="s">
        <v>439</v>
      </c>
      <c r="FR201">
        <v>1747148579.5</v>
      </c>
      <c r="FS201">
        <v>1747148584.5</v>
      </c>
      <c r="FT201">
        <v>0</v>
      </c>
      <c r="FU201">
        <v>0.162</v>
      </c>
      <c r="FV201">
        <v>-0.001</v>
      </c>
      <c r="FW201">
        <v>0.139</v>
      </c>
      <c r="FX201">
        <v>0.058</v>
      </c>
      <c r="FY201">
        <v>420</v>
      </c>
      <c r="FZ201">
        <v>16</v>
      </c>
      <c r="GA201">
        <v>0.19</v>
      </c>
      <c r="GB201">
        <v>0.02</v>
      </c>
      <c r="GC201">
        <v>-55.648715</v>
      </c>
      <c r="GD201">
        <v>1.937448405253327</v>
      </c>
      <c r="GE201">
        <v>0.3142942017839337</v>
      </c>
      <c r="GF201">
        <v>0</v>
      </c>
      <c r="GG201">
        <v>977.3791764705883</v>
      </c>
      <c r="GH201">
        <v>2.750802134357622</v>
      </c>
      <c r="GI201">
        <v>0.3442289312266314</v>
      </c>
      <c r="GJ201">
        <v>0</v>
      </c>
      <c r="GK201">
        <v>1.974503</v>
      </c>
      <c r="GL201">
        <v>-0.4083446904315254</v>
      </c>
      <c r="GM201">
        <v>0.0406430860786924</v>
      </c>
      <c r="GN201">
        <v>0</v>
      </c>
      <c r="GO201">
        <v>0</v>
      </c>
      <c r="GP201">
        <v>3</v>
      </c>
      <c r="GQ201" t="s">
        <v>490</v>
      </c>
      <c r="GR201">
        <v>3.12781</v>
      </c>
      <c r="GS201">
        <v>2.72935</v>
      </c>
      <c r="GT201">
        <v>0.194602</v>
      </c>
      <c r="GU201">
        <v>0.20055</v>
      </c>
      <c r="GV201">
        <v>0.102861</v>
      </c>
      <c r="GW201">
        <v>0.0971514</v>
      </c>
      <c r="GX201">
        <v>24159.8</v>
      </c>
      <c r="GY201">
        <v>23271</v>
      </c>
      <c r="GZ201">
        <v>30539.5</v>
      </c>
      <c r="HA201">
        <v>29363.9</v>
      </c>
      <c r="HB201">
        <v>37814.5</v>
      </c>
      <c r="HC201">
        <v>34882.3</v>
      </c>
      <c r="HD201">
        <v>46713.4</v>
      </c>
      <c r="HE201">
        <v>43625.3</v>
      </c>
      <c r="HF201">
        <v>1.82565</v>
      </c>
      <c r="HG201">
        <v>1.8443</v>
      </c>
      <c r="HH201">
        <v>0.135325</v>
      </c>
      <c r="HI201">
        <v>0</v>
      </c>
      <c r="HJ201">
        <v>27.7907</v>
      </c>
      <c r="HK201">
        <v>999.9</v>
      </c>
      <c r="HL201">
        <v>49.6</v>
      </c>
      <c r="HM201">
        <v>30.9</v>
      </c>
      <c r="HN201">
        <v>24.4721</v>
      </c>
      <c r="HO201">
        <v>63.213</v>
      </c>
      <c r="HP201">
        <v>17.3678</v>
      </c>
      <c r="HQ201">
        <v>1</v>
      </c>
      <c r="HR201">
        <v>0.128443</v>
      </c>
      <c r="HS201">
        <v>0.474809</v>
      </c>
      <c r="HT201">
        <v>20.2009</v>
      </c>
      <c r="HU201">
        <v>5.22807</v>
      </c>
      <c r="HV201">
        <v>11.974</v>
      </c>
      <c r="HW201">
        <v>4.97</v>
      </c>
      <c r="HX201">
        <v>3.2896</v>
      </c>
      <c r="HY201">
        <v>9999</v>
      </c>
      <c r="HZ201">
        <v>9999</v>
      </c>
      <c r="IA201">
        <v>9999</v>
      </c>
      <c r="IB201">
        <v>18.3</v>
      </c>
      <c r="IC201">
        <v>4.9729</v>
      </c>
      <c r="ID201">
        <v>1.87716</v>
      </c>
      <c r="IE201">
        <v>1.87531</v>
      </c>
      <c r="IF201">
        <v>1.87805</v>
      </c>
      <c r="IG201">
        <v>1.87484</v>
      </c>
      <c r="IH201">
        <v>1.8784</v>
      </c>
      <c r="II201">
        <v>1.87546</v>
      </c>
      <c r="IJ201">
        <v>1.87668</v>
      </c>
      <c r="IK201">
        <v>0</v>
      </c>
      <c r="IL201">
        <v>0</v>
      </c>
      <c r="IM201">
        <v>0</v>
      </c>
      <c r="IN201">
        <v>0</v>
      </c>
      <c r="IO201" t="s">
        <v>441</v>
      </c>
      <c r="IP201" t="s">
        <v>442</v>
      </c>
      <c r="IQ201" t="s">
        <v>443</v>
      </c>
      <c r="IR201" t="s">
        <v>443</v>
      </c>
      <c r="IS201" t="s">
        <v>443</v>
      </c>
      <c r="IT201" t="s">
        <v>443</v>
      </c>
      <c r="IU201">
        <v>0</v>
      </c>
      <c r="IV201">
        <v>100</v>
      </c>
      <c r="IW201">
        <v>100</v>
      </c>
      <c r="IX201">
        <v>1.34</v>
      </c>
      <c r="IY201">
        <v>0.2113</v>
      </c>
      <c r="IZ201">
        <v>-0.1222274518627452</v>
      </c>
      <c r="JA201">
        <v>0.001328938755811441</v>
      </c>
      <c r="JB201">
        <v>-5.633165956792918E-07</v>
      </c>
      <c r="JC201">
        <v>2.510553891376428E-10</v>
      </c>
      <c r="JD201">
        <v>-0.04678033270444259</v>
      </c>
      <c r="JE201">
        <v>-0.0009625096320519332</v>
      </c>
      <c r="JF201">
        <v>0.0006953178313022573</v>
      </c>
      <c r="JG201">
        <v>-5.973937232829655E-06</v>
      </c>
      <c r="JH201">
        <v>1</v>
      </c>
      <c r="JI201">
        <v>2112</v>
      </c>
      <c r="JJ201">
        <v>1</v>
      </c>
      <c r="JK201">
        <v>26</v>
      </c>
      <c r="JL201">
        <v>201690.1</v>
      </c>
      <c r="JM201">
        <v>201690</v>
      </c>
      <c r="JN201">
        <v>3.01392</v>
      </c>
      <c r="JO201">
        <v>2.52441</v>
      </c>
      <c r="JP201">
        <v>1.39893</v>
      </c>
      <c r="JQ201">
        <v>2.32422</v>
      </c>
      <c r="JR201">
        <v>1.44897</v>
      </c>
      <c r="JS201">
        <v>2.47803</v>
      </c>
      <c r="JT201">
        <v>36.4578</v>
      </c>
      <c r="JU201">
        <v>23.9824</v>
      </c>
      <c r="JV201">
        <v>18</v>
      </c>
      <c r="JW201">
        <v>477.429</v>
      </c>
      <c r="JX201">
        <v>458.644</v>
      </c>
      <c r="JY201">
        <v>26.8897</v>
      </c>
      <c r="JZ201">
        <v>28.8439</v>
      </c>
      <c r="KA201">
        <v>30.0003</v>
      </c>
      <c r="KB201">
        <v>28.4894</v>
      </c>
      <c r="KC201">
        <v>28.5498</v>
      </c>
      <c r="KD201">
        <v>60.3431</v>
      </c>
      <c r="KE201">
        <v>22.519</v>
      </c>
      <c r="KF201">
        <v>20.1498</v>
      </c>
      <c r="KG201">
        <v>26.8907</v>
      </c>
      <c r="KH201">
        <v>1489.96</v>
      </c>
      <c r="KI201">
        <v>20.6384</v>
      </c>
      <c r="KJ201">
        <v>100.955</v>
      </c>
      <c r="KK201">
        <v>100.353</v>
      </c>
    </row>
    <row r="202" spans="1:297">
      <c r="A202">
        <v>186</v>
      </c>
      <c r="B202">
        <v>1759249991.6</v>
      </c>
      <c r="C202">
        <v>3176</v>
      </c>
      <c r="D202" t="s">
        <v>816</v>
      </c>
      <c r="E202" t="s">
        <v>817</v>
      </c>
      <c r="F202">
        <v>5</v>
      </c>
      <c r="G202" t="s">
        <v>639</v>
      </c>
      <c r="H202" t="s">
        <v>436</v>
      </c>
      <c r="I202">
        <v>1759249983.814285</v>
      </c>
      <c r="J202">
        <f>(K202)/1000</f>
        <v>0</v>
      </c>
      <c r="K202">
        <f>IF(DP202, AN202, AH202)</f>
        <v>0</v>
      </c>
      <c r="L202">
        <f>IF(DP202, AI202, AG202)</f>
        <v>0</v>
      </c>
      <c r="M202">
        <f>DR202 - IF(AU202&gt;1, L202*DL202*100.0/(AW202), 0)</f>
        <v>0</v>
      </c>
      <c r="N202">
        <f>((T202-J202/2)*M202-L202)/(T202+J202/2)</f>
        <v>0</v>
      </c>
      <c r="O202">
        <f>N202*(DY202+DZ202)/1000.0</f>
        <v>0</v>
      </c>
      <c r="P202">
        <f>(DR202 - IF(AU202&gt;1, L202*DL202*100.0/(AW202), 0))*(DY202+DZ202)/1000.0</f>
        <v>0</v>
      </c>
      <c r="Q202">
        <f>2.0/((1/S202-1/R202)+SIGN(S202)*SQRT((1/S202-1/R202)*(1/S202-1/R202) + 4*DM202/((DM202+1)*(DM202+1))*(2*1/S202*1/R202-1/R202*1/R202)))</f>
        <v>0</v>
      </c>
      <c r="R202">
        <f>IF(LEFT(DN202,1)&lt;&gt;"0",IF(LEFT(DN202,1)="1",3.0,DO202),$D$5+$E$5*(EF202*DY202/($K$5*1000))+$F$5*(EF202*DY202/($K$5*1000))*MAX(MIN(DL202,$J$5),$I$5)*MAX(MIN(DL202,$J$5),$I$5)+$G$5*MAX(MIN(DL202,$J$5),$I$5)*(EF202*DY202/($K$5*1000))+$H$5*(EF202*DY202/($K$5*1000))*(EF202*DY202/($K$5*1000)))</f>
        <v>0</v>
      </c>
      <c r="S202">
        <f>J202*(1000-(1000*0.61365*exp(17.502*W202/(240.97+W202))/(DY202+DZ202)+DT202)/2)/(1000*0.61365*exp(17.502*W202/(240.97+W202))/(DY202+DZ202)-DT202)</f>
        <v>0</v>
      </c>
      <c r="T202">
        <f>1/((DM202+1)/(Q202/1.6)+1/(R202/1.37)) + DM202/((DM202+1)/(Q202/1.6) + DM202/(R202/1.37))</f>
        <v>0</v>
      </c>
      <c r="U202">
        <f>(DH202*DK202)</f>
        <v>0</v>
      </c>
      <c r="V202">
        <f>(EA202+(U202+2*0.95*5.67E-8*(((EA202+$B$7)+273)^4-(EA202+273)^4)-44100*J202)/(1.84*29.3*R202+8*0.95*5.67E-8*(EA202+273)^3))</f>
        <v>0</v>
      </c>
      <c r="W202">
        <f>($C$7*EB202+$D$7*EC202+$E$7*V202)</f>
        <v>0</v>
      </c>
      <c r="X202">
        <f>0.61365*exp(17.502*W202/(240.97+W202))</f>
        <v>0</v>
      </c>
      <c r="Y202">
        <f>(Z202/AA202*100)</f>
        <v>0</v>
      </c>
      <c r="Z202">
        <f>DT202*(DY202+DZ202)/1000</f>
        <v>0</v>
      </c>
      <c r="AA202">
        <f>0.61365*exp(17.502*EA202/(240.97+EA202))</f>
        <v>0</v>
      </c>
      <c r="AB202">
        <f>(X202-DT202*(DY202+DZ202)/1000)</f>
        <v>0</v>
      </c>
      <c r="AC202">
        <f>(-J202*44100)</f>
        <v>0</v>
      </c>
      <c r="AD202">
        <f>2*29.3*R202*0.92*(EA202-W202)</f>
        <v>0</v>
      </c>
      <c r="AE202">
        <f>2*0.95*5.67E-8*(((EA202+$B$7)+273)^4-(W202+273)^4)</f>
        <v>0</v>
      </c>
      <c r="AF202">
        <f>U202+AE202+AC202+AD202</f>
        <v>0</v>
      </c>
      <c r="AG202">
        <f>DX202*AU202*(DS202-DR202*(1000-AU202*DU202)/(1000-AU202*DT202))/(100*DL202)</f>
        <v>0</v>
      </c>
      <c r="AH202">
        <f>1000*DX202*AU202*(DT202-DU202)/(100*DL202*(1000-AU202*DT202))</f>
        <v>0</v>
      </c>
      <c r="AI202">
        <f>(AJ202 - AK202 - DY202*1E3/(8.314*(EA202+273.15)) * AM202/DX202 * AL202) * DX202/(100*DL202) * (1000 - DU202)/1000</f>
        <v>0</v>
      </c>
      <c r="AJ202">
        <v>1507.152548965252</v>
      </c>
      <c r="AK202">
        <v>1461.285333333333</v>
      </c>
      <c r="AL202">
        <v>3.428630602953504</v>
      </c>
      <c r="AM202">
        <v>65.4967932541347</v>
      </c>
      <c r="AN202">
        <f>(AP202 - AO202 + DY202*1E3/(8.314*(EA202+273.15)) * AR202/DX202 * AQ202) * DX202/(100*DL202) * 1000/(1000 - AP202)</f>
        <v>0</v>
      </c>
      <c r="AO202">
        <v>20.58334272950891</v>
      </c>
      <c r="AP202">
        <v>22.51785818181819</v>
      </c>
      <c r="AQ202">
        <v>0.0003391527673682064</v>
      </c>
      <c r="AR202">
        <v>120.790661753282</v>
      </c>
      <c r="AS202">
        <v>4</v>
      </c>
      <c r="AT202">
        <v>1</v>
      </c>
      <c r="AU202">
        <f>IF(AS202*$H$13&gt;=AW202,1.0,(AW202/(AW202-AS202*$H$13)))</f>
        <v>0</v>
      </c>
      <c r="AV202">
        <f>(AU202-1)*100</f>
        <v>0</v>
      </c>
      <c r="AW202">
        <f>MAX(0,($B$13+$C$13*EF202)/(1+$D$13*EF202)*DY202/(EA202+273)*$E$13)</f>
        <v>0</v>
      </c>
      <c r="AX202" t="s">
        <v>437</v>
      </c>
      <c r="AY202" t="s">
        <v>437</v>
      </c>
      <c r="AZ202">
        <v>0</v>
      </c>
      <c r="BA202">
        <v>0</v>
      </c>
      <c r="BB202">
        <f>1-AZ202/BA202</f>
        <v>0</v>
      </c>
      <c r="BC202">
        <v>0</v>
      </c>
      <c r="BD202" t="s">
        <v>437</v>
      </c>
      <c r="BE202" t="s">
        <v>437</v>
      </c>
      <c r="BF202">
        <v>0</v>
      </c>
      <c r="BG202">
        <v>0</v>
      </c>
      <c r="BH202">
        <f>1-BF202/BG202</f>
        <v>0</v>
      </c>
      <c r="BI202">
        <v>0.5</v>
      </c>
      <c r="BJ202">
        <f>DI202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437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DH202">
        <f>$B$11*EG202+$C$11*EH202+$F$11*ES202*(1-EV202)</f>
        <v>0</v>
      </c>
      <c r="DI202">
        <f>DH202*DJ202</f>
        <v>0</v>
      </c>
      <c r="DJ202">
        <f>($B$11*$D$9+$C$11*$D$9+$F$11*((FF202+EX202)/MAX(FF202+EX202+FG202, 0.1)*$I$9+FG202/MAX(FF202+EX202+FG202, 0.1)*$J$9))/($B$11+$C$11+$F$11)</f>
        <v>0</v>
      </c>
      <c r="DK202">
        <f>($B$11*$K$9+$C$11*$K$9+$F$11*((FF202+EX202)/MAX(FF202+EX202+FG202, 0.1)*$P$9+FG202/MAX(FF202+EX202+FG202, 0.1)*$Q$9))/($B$11+$C$11+$F$11)</f>
        <v>0</v>
      </c>
      <c r="DL202">
        <v>4.38</v>
      </c>
      <c r="DM202">
        <v>0.5</v>
      </c>
      <c r="DN202" t="s">
        <v>438</v>
      </c>
      <c r="DO202">
        <v>2</v>
      </c>
      <c r="DP202" t="b">
        <v>1</v>
      </c>
      <c r="DQ202">
        <v>1759249983.814285</v>
      </c>
      <c r="DR202">
        <v>1404.445357142857</v>
      </c>
      <c r="DS202">
        <v>1460.175</v>
      </c>
      <c r="DT202">
        <v>22.50023214285714</v>
      </c>
      <c r="DU202">
        <v>20.56284285714286</v>
      </c>
      <c r="DV202">
        <v>1403.118571428571</v>
      </c>
      <c r="DW202">
        <v>22.28917142857143</v>
      </c>
      <c r="DX202">
        <v>499.9945357142857</v>
      </c>
      <c r="DY202">
        <v>90.91359642857144</v>
      </c>
      <c r="DZ202">
        <v>0.05181263571428572</v>
      </c>
      <c r="EA202">
        <v>29.31895357142857</v>
      </c>
      <c r="EB202">
        <v>30.01820357142857</v>
      </c>
      <c r="EC202">
        <v>999.9000000000002</v>
      </c>
      <c r="ED202">
        <v>0</v>
      </c>
      <c r="EE202">
        <v>0</v>
      </c>
      <c r="EF202">
        <v>10001.06821428571</v>
      </c>
      <c r="EG202">
        <v>0</v>
      </c>
      <c r="EH202">
        <v>11.70188928571428</v>
      </c>
      <c r="EI202">
        <v>-55.72927857142857</v>
      </c>
      <c r="EJ202">
        <v>1436.772857142857</v>
      </c>
      <c r="EK202">
        <v>1490.830357142857</v>
      </c>
      <c r="EL202">
        <v>1.937383571428571</v>
      </c>
      <c r="EM202">
        <v>1460.175</v>
      </c>
      <c r="EN202">
        <v>20.56284285714286</v>
      </c>
      <c r="EO202">
        <v>2.045576071428572</v>
      </c>
      <c r="EP202">
        <v>1.869441428571429</v>
      </c>
      <c r="EQ202">
        <v>17.8016</v>
      </c>
      <c r="ER202">
        <v>16.37983214285714</v>
      </c>
      <c r="ES202">
        <v>2000.0125</v>
      </c>
      <c r="ET202">
        <v>0.9799949642857145</v>
      </c>
      <c r="EU202">
        <v>0.02000513571428572</v>
      </c>
      <c r="EV202">
        <v>0</v>
      </c>
      <c r="EW202">
        <v>977.7192142857144</v>
      </c>
      <c r="EX202">
        <v>5.000560000000001</v>
      </c>
      <c r="EY202">
        <v>19809.97857142857</v>
      </c>
      <c r="EZ202">
        <v>17294.94285714285</v>
      </c>
      <c r="FA202">
        <v>41.375</v>
      </c>
      <c r="FB202">
        <v>41.56199999999999</v>
      </c>
      <c r="FC202">
        <v>41.10925</v>
      </c>
      <c r="FD202">
        <v>40.75</v>
      </c>
      <c r="FE202">
        <v>42.08899999999999</v>
      </c>
      <c r="FF202">
        <v>1955.1025</v>
      </c>
      <c r="FG202">
        <v>39.91</v>
      </c>
      <c r="FH202">
        <v>0</v>
      </c>
      <c r="FI202">
        <v>1759250005.6</v>
      </c>
      <c r="FJ202">
        <v>0</v>
      </c>
      <c r="FK202">
        <v>977.7186923076923</v>
      </c>
      <c r="FL202">
        <v>2.66782906135666</v>
      </c>
      <c r="FM202">
        <v>49.33675217709465</v>
      </c>
      <c r="FN202">
        <v>19810.31923076923</v>
      </c>
      <c r="FO202">
        <v>15</v>
      </c>
      <c r="FP202">
        <v>0</v>
      </c>
      <c r="FQ202" t="s">
        <v>439</v>
      </c>
      <c r="FR202">
        <v>1747148579.5</v>
      </c>
      <c r="FS202">
        <v>1747148584.5</v>
      </c>
      <c r="FT202">
        <v>0</v>
      </c>
      <c r="FU202">
        <v>0.162</v>
      </c>
      <c r="FV202">
        <v>-0.001</v>
      </c>
      <c r="FW202">
        <v>0.139</v>
      </c>
      <c r="FX202">
        <v>0.058</v>
      </c>
      <c r="FY202">
        <v>420</v>
      </c>
      <c r="FZ202">
        <v>16</v>
      </c>
      <c r="GA202">
        <v>0.19</v>
      </c>
      <c r="GB202">
        <v>0.02</v>
      </c>
      <c r="GC202">
        <v>-55.74866585365854</v>
      </c>
      <c r="GD202">
        <v>-1.624191637630757</v>
      </c>
      <c r="GE202">
        <v>0.43240004828961</v>
      </c>
      <c r="GF202">
        <v>0</v>
      </c>
      <c r="GG202">
        <v>977.5544117647058</v>
      </c>
      <c r="GH202">
        <v>2.97998471675269</v>
      </c>
      <c r="GI202">
        <v>0.3480903464236892</v>
      </c>
      <c r="GJ202">
        <v>0</v>
      </c>
      <c r="GK202">
        <v>1.9548</v>
      </c>
      <c r="GL202">
        <v>-0.2776005574912926</v>
      </c>
      <c r="GM202">
        <v>0.03179964756669253</v>
      </c>
      <c r="GN202">
        <v>0</v>
      </c>
      <c r="GO202">
        <v>0</v>
      </c>
      <c r="GP202">
        <v>3</v>
      </c>
      <c r="GQ202" t="s">
        <v>490</v>
      </c>
      <c r="GR202">
        <v>3.12768</v>
      </c>
      <c r="GS202">
        <v>2.72945</v>
      </c>
      <c r="GT202">
        <v>0.195969</v>
      </c>
      <c r="GU202">
        <v>0.201928</v>
      </c>
      <c r="GV202">
        <v>0.102877</v>
      </c>
      <c r="GW202">
        <v>0.0971641</v>
      </c>
      <c r="GX202">
        <v>24118.5</v>
      </c>
      <c r="GY202">
        <v>23230</v>
      </c>
      <c r="GZ202">
        <v>30539.2</v>
      </c>
      <c r="HA202">
        <v>29362.9</v>
      </c>
      <c r="HB202">
        <v>37813.8</v>
      </c>
      <c r="HC202">
        <v>34880.6</v>
      </c>
      <c r="HD202">
        <v>46713.2</v>
      </c>
      <c r="HE202">
        <v>43623.7</v>
      </c>
      <c r="HF202">
        <v>1.82572</v>
      </c>
      <c r="HG202">
        <v>1.8444</v>
      </c>
      <c r="HH202">
        <v>0.137091</v>
      </c>
      <c r="HI202">
        <v>0</v>
      </c>
      <c r="HJ202">
        <v>27.7877</v>
      </c>
      <c r="HK202">
        <v>999.9</v>
      </c>
      <c r="HL202">
        <v>49.6</v>
      </c>
      <c r="HM202">
        <v>30.9</v>
      </c>
      <c r="HN202">
        <v>24.4723</v>
      </c>
      <c r="HO202">
        <v>62.683</v>
      </c>
      <c r="HP202">
        <v>17.52</v>
      </c>
      <c r="HQ202">
        <v>1</v>
      </c>
      <c r="HR202">
        <v>0.128544</v>
      </c>
      <c r="HS202">
        <v>0.394022</v>
      </c>
      <c r="HT202">
        <v>20.2009</v>
      </c>
      <c r="HU202">
        <v>5.22598</v>
      </c>
      <c r="HV202">
        <v>11.974</v>
      </c>
      <c r="HW202">
        <v>4.9694</v>
      </c>
      <c r="HX202">
        <v>3.28927</v>
      </c>
      <c r="HY202">
        <v>9999</v>
      </c>
      <c r="HZ202">
        <v>9999</v>
      </c>
      <c r="IA202">
        <v>9999</v>
      </c>
      <c r="IB202">
        <v>18.3</v>
      </c>
      <c r="IC202">
        <v>4.97289</v>
      </c>
      <c r="ID202">
        <v>1.87715</v>
      </c>
      <c r="IE202">
        <v>1.87529</v>
      </c>
      <c r="IF202">
        <v>1.87805</v>
      </c>
      <c r="IG202">
        <v>1.87485</v>
      </c>
      <c r="IH202">
        <v>1.87841</v>
      </c>
      <c r="II202">
        <v>1.87546</v>
      </c>
      <c r="IJ202">
        <v>1.87668</v>
      </c>
      <c r="IK202">
        <v>0</v>
      </c>
      <c r="IL202">
        <v>0</v>
      </c>
      <c r="IM202">
        <v>0</v>
      </c>
      <c r="IN202">
        <v>0</v>
      </c>
      <c r="IO202" t="s">
        <v>441</v>
      </c>
      <c r="IP202" t="s">
        <v>442</v>
      </c>
      <c r="IQ202" t="s">
        <v>443</v>
      </c>
      <c r="IR202" t="s">
        <v>443</v>
      </c>
      <c r="IS202" t="s">
        <v>443</v>
      </c>
      <c r="IT202" t="s">
        <v>443</v>
      </c>
      <c r="IU202">
        <v>0</v>
      </c>
      <c r="IV202">
        <v>100</v>
      </c>
      <c r="IW202">
        <v>100</v>
      </c>
      <c r="IX202">
        <v>1.35</v>
      </c>
      <c r="IY202">
        <v>0.2114</v>
      </c>
      <c r="IZ202">
        <v>-0.1222274518627452</v>
      </c>
      <c r="JA202">
        <v>0.001328938755811441</v>
      </c>
      <c r="JB202">
        <v>-5.633165956792918E-07</v>
      </c>
      <c r="JC202">
        <v>2.510553891376428E-10</v>
      </c>
      <c r="JD202">
        <v>-0.04678033270444259</v>
      </c>
      <c r="JE202">
        <v>-0.0009625096320519332</v>
      </c>
      <c r="JF202">
        <v>0.0006953178313022573</v>
      </c>
      <c r="JG202">
        <v>-5.973937232829655E-06</v>
      </c>
      <c r="JH202">
        <v>1</v>
      </c>
      <c r="JI202">
        <v>2112</v>
      </c>
      <c r="JJ202">
        <v>1</v>
      </c>
      <c r="JK202">
        <v>26</v>
      </c>
      <c r="JL202">
        <v>201690.2</v>
      </c>
      <c r="JM202">
        <v>201690.1</v>
      </c>
      <c r="JN202">
        <v>3.03955</v>
      </c>
      <c r="JO202">
        <v>2.51587</v>
      </c>
      <c r="JP202">
        <v>1.39893</v>
      </c>
      <c r="JQ202">
        <v>2.32422</v>
      </c>
      <c r="JR202">
        <v>1.44897</v>
      </c>
      <c r="JS202">
        <v>2.57446</v>
      </c>
      <c r="JT202">
        <v>36.4578</v>
      </c>
      <c r="JU202">
        <v>23.9999</v>
      </c>
      <c r="JV202">
        <v>18</v>
      </c>
      <c r="JW202">
        <v>477.482</v>
      </c>
      <c r="JX202">
        <v>458.719</v>
      </c>
      <c r="JY202">
        <v>26.8732</v>
      </c>
      <c r="JZ202">
        <v>28.8464</v>
      </c>
      <c r="KA202">
        <v>30.0003</v>
      </c>
      <c r="KB202">
        <v>28.4912</v>
      </c>
      <c r="KC202">
        <v>28.5513</v>
      </c>
      <c r="KD202">
        <v>60.8415</v>
      </c>
      <c r="KE202">
        <v>22.519</v>
      </c>
      <c r="KF202">
        <v>20.1498</v>
      </c>
      <c r="KG202">
        <v>26.8842</v>
      </c>
      <c r="KH202">
        <v>1503.34</v>
      </c>
      <c r="KI202">
        <v>20.6001</v>
      </c>
      <c r="KJ202">
        <v>100.955</v>
      </c>
      <c r="KK202">
        <v>100.349</v>
      </c>
    </row>
    <row r="203" spans="1:297">
      <c r="A203">
        <v>187</v>
      </c>
      <c r="B203">
        <v>1759249996.6</v>
      </c>
      <c r="C203">
        <v>3181</v>
      </c>
      <c r="D203" t="s">
        <v>818</v>
      </c>
      <c r="E203" t="s">
        <v>819</v>
      </c>
      <c r="F203">
        <v>5</v>
      </c>
      <c r="G203" t="s">
        <v>639</v>
      </c>
      <c r="H203" t="s">
        <v>436</v>
      </c>
      <c r="I203">
        <v>1759249989.1</v>
      </c>
      <c r="J203">
        <f>(K203)/1000</f>
        <v>0</v>
      </c>
      <c r="K203">
        <f>IF(DP203, AN203, AH203)</f>
        <v>0</v>
      </c>
      <c r="L203">
        <f>IF(DP203, AI203, AG203)</f>
        <v>0</v>
      </c>
      <c r="M203">
        <f>DR203 - IF(AU203&gt;1, L203*DL203*100.0/(AW203), 0)</f>
        <v>0</v>
      </c>
      <c r="N203">
        <f>((T203-J203/2)*M203-L203)/(T203+J203/2)</f>
        <v>0</v>
      </c>
      <c r="O203">
        <f>N203*(DY203+DZ203)/1000.0</f>
        <v>0</v>
      </c>
      <c r="P203">
        <f>(DR203 - IF(AU203&gt;1, L203*DL203*100.0/(AW203), 0))*(DY203+DZ203)/1000.0</f>
        <v>0</v>
      </c>
      <c r="Q203">
        <f>2.0/((1/S203-1/R203)+SIGN(S203)*SQRT((1/S203-1/R203)*(1/S203-1/R203) + 4*DM203/((DM203+1)*(DM203+1))*(2*1/S203*1/R203-1/R203*1/R203)))</f>
        <v>0</v>
      </c>
      <c r="R203">
        <f>IF(LEFT(DN203,1)&lt;&gt;"0",IF(LEFT(DN203,1)="1",3.0,DO203),$D$5+$E$5*(EF203*DY203/($K$5*1000))+$F$5*(EF203*DY203/($K$5*1000))*MAX(MIN(DL203,$J$5),$I$5)*MAX(MIN(DL203,$J$5),$I$5)+$G$5*MAX(MIN(DL203,$J$5),$I$5)*(EF203*DY203/($K$5*1000))+$H$5*(EF203*DY203/($K$5*1000))*(EF203*DY203/($K$5*1000)))</f>
        <v>0</v>
      </c>
      <c r="S203">
        <f>J203*(1000-(1000*0.61365*exp(17.502*W203/(240.97+W203))/(DY203+DZ203)+DT203)/2)/(1000*0.61365*exp(17.502*W203/(240.97+W203))/(DY203+DZ203)-DT203)</f>
        <v>0</v>
      </c>
      <c r="T203">
        <f>1/((DM203+1)/(Q203/1.6)+1/(R203/1.37)) + DM203/((DM203+1)/(Q203/1.6) + DM203/(R203/1.37))</f>
        <v>0</v>
      </c>
      <c r="U203">
        <f>(DH203*DK203)</f>
        <v>0</v>
      </c>
      <c r="V203">
        <f>(EA203+(U203+2*0.95*5.67E-8*(((EA203+$B$7)+273)^4-(EA203+273)^4)-44100*J203)/(1.84*29.3*R203+8*0.95*5.67E-8*(EA203+273)^3))</f>
        <v>0</v>
      </c>
      <c r="W203">
        <f>($C$7*EB203+$D$7*EC203+$E$7*V203)</f>
        <v>0</v>
      </c>
      <c r="X203">
        <f>0.61365*exp(17.502*W203/(240.97+W203))</f>
        <v>0</v>
      </c>
      <c r="Y203">
        <f>(Z203/AA203*100)</f>
        <v>0</v>
      </c>
      <c r="Z203">
        <f>DT203*(DY203+DZ203)/1000</f>
        <v>0</v>
      </c>
      <c r="AA203">
        <f>0.61365*exp(17.502*EA203/(240.97+EA203))</f>
        <v>0</v>
      </c>
      <c r="AB203">
        <f>(X203-DT203*(DY203+DZ203)/1000)</f>
        <v>0</v>
      </c>
      <c r="AC203">
        <f>(-J203*44100)</f>
        <v>0</v>
      </c>
      <c r="AD203">
        <f>2*29.3*R203*0.92*(EA203-W203)</f>
        <v>0</v>
      </c>
      <c r="AE203">
        <f>2*0.95*5.67E-8*(((EA203+$B$7)+273)^4-(W203+273)^4)</f>
        <v>0</v>
      </c>
      <c r="AF203">
        <f>U203+AE203+AC203+AD203</f>
        <v>0</v>
      </c>
      <c r="AG203">
        <f>DX203*AU203*(DS203-DR203*(1000-AU203*DU203)/(1000-AU203*DT203))/(100*DL203)</f>
        <v>0</v>
      </c>
      <c r="AH203">
        <f>1000*DX203*AU203*(DT203-DU203)/(100*DL203*(1000-AU203*DT203))</f>
        <v>0</v>
      </c>
      <c r="AI203">
        <f>(AJ203 - AK203 - DY203*1E3/(8.314*(EA203+273.15)) * AM203/DX203 * AL203) * DX203/(100*DL203) * (1000 - DU203)/1000</f>
        <v>0</v>
      </c>
      <c r="AJ203">
        <v>1524.073966041204</v>
      </c>
      <c r="AK203">
        <v>1478.289939393939</v>
      </c>
      <c r="AL203">
        <v>3.397589371525244</v>
      </c>
      <c r="AM203">
        <v>65.4967932541347</v>
      </c>
      <c r="AN203">
        <f>(AP203 - AO203 + DY203*1E3/(8.314*(EA203+273.15)) * AR203/DX203 * AQ203) * DX203/(100*DL203) * 1000/(1000 - AP203)</f>
        <v>0</v>
      </c>
      <c r="AO203">
        <v>20.58594903663661</v>
      </c>
      <c r="AP203">
        <v>22.51321696969697</v>
      </c>
      <c r="AQ203">
        <v>-0.0001384216253193841</v>
      </c>
      <c r="AR203">
        <v>120.790661753282</v>
      </c>
      <c r="AS203">
        <v>4</v>
      </c>
      <c r="AT203">
        <v>1</v>
      </c>
      <c r="AU203">
        <f>IF(AS203*$H$13&gt;=AW203,1.0,(AW203/(AW203-AS203*$H$13)))</f>
        <v>0</v>
      </c>
      <c r="AV203">
        <f>(AU203-1)*100</f>
        <v>0</v>
      </c>
      <c r="AW203">
        <f>MAX(0,($B$13+$C$13*EF203)/(1+$D$13*EF203)*DY203/(EA203+273)*$E$13)</f>
        <v>0</v>
      </c>
      <c r="AX203" t="s">
        <v>437</v>
      </c>
      <c r="AY203" t="s">
        <v>437</v>
      </c>
      <c r="AZ203">
        <v>0</v>
      </c>
      <c r="BA203">
        <v>0</v>
      </c>
      <c r="BB203">
        <f>1-AZ203/BA203</f>
        <v>0</v>
      </c>
      <c r="BC203">
        <v>0</v>
      </c>
      <c r="BD203" t="s">
        <v>437</v>
      </c>
      <c r="BE203" t="s">
        <v>437</v>
      </c>
      <c r="BF203">
        <v>0</v>
      </c>
      <c r="BG203">
        <v>0</v>
      </c>
      <c r="BH203">
        <f>1-BF203/BG203</f>
        <v>0</v>
      </c>
      <c r="BI203">
        <v>0.5</v>
      </c>
      <c r="BJ203">
        <f>DI203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437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DH203">
        <f>$B$11*EG203+$C$11*EH203+$F$11*ES203*(1-EV203)</f>
        <v>0</v>
      </c>
      <c r="DI203">
        <f>DH203*DJ203</f>
        <v>0</v>
      </c>
      <c r="DJ203">
        <f>($B$11*$D$9+$C$11*$D$9+$F$11*((FF203+EX203)/MAX(FF203+EX203+FG203, 0.1)*$I$9+FG203/MAX(FF203+EX203+FG203, 0.1)*$J$9))/($B$11+$C$11+$F$11)</f>
        <v>0</v>
      </c>
      <c r="DK203">
        <f>($B$11*$K$9+$C$11*$K$9+$F$11*((FF203+EX203)/MAX(FF203+EX203+FG203, 0.1)*$P$9+FG203/MAX(FF203+EX203+FG203, 0.1)*$Q$9))/($B$11+$C$11+$F$11)</f>
        <v>0</v>
      </c>
      <c r="DL203">
        <v>4.38</v>
      </c>
      <c r="DM203">
        <v>0.5</v>
      </c>
      <c r="DN203" t="s">
        <v>438</v>
      </c>
      <c r="DO203">
        <v>2</v>
      </c>
      <c r="DP203" t="b">
        <v>1</v>
      </c>
      <c r="DQ203">
        <v>1759249989.1</v>
      </c>
      <c r="DR203">
        <v>1421.756296296296</v>
      </c>
      <c r="DS203">
        <v>1477.858148148148</v>
      </c>
      <c r="DT203">
        <v>22.51184814814815</v>
      </c>
      <c r="DU203">
        <v>20.58211851851852</v>
      </c>
      <c r="DV203">
        <v>1420.407407407408</v>
      </c>
      <c r="DW203">
        <v>22.30055185185185</v>
      </c>
      <c r="DX203">
        <v>500.0472962962963</v>
      </c>
      <c r="DY203">
        <v>90.91435555555555</v>
      </c>
      <c r="DZ203">
        <v>0.0515790888888889</v>
      </c>
      <c r="EA203">
        <v>29.31060740740741</v>
      </c>
      <c r="EB203">
        <v>30.00676666666666</v>
      </c>
      <c r="EC203">
        <v>999.9000000000001</v>
      </c>
      <c r="ED203">
        <v>0</v>
      </c>
      <c r="EE203">
        <v>0</v>
      </c>
      <c r="EF203">
        <v>10013.74851851852</v>
      </c>
      <c r="EG203">
        <v>0</v>
      </c>
      <c r="EH203">
        <v>11.70148888888889</v>
      </c>
      <c r="EI203">
        <v>-56.10156666666666</v>
      </c>
      <c r="EJ203">
        <v>1454.5</v>
      </c>
      <c r="EK203">
        <v>1508.913703703704</v>
      </c>
      <c r="EL203">
        <v>1.929714444444444</v>
      </c>
      <c r="EM203">
        <v>1477.858148148148</v>
      </c>
      <c r="EN203">
        <v>20.58211851851852</v>
      </c>
      <c r="EO203">
        <v>2.046649629629629</v>
      </c>
      <c r="EP203">
        <v>1.87120962962963</v>
      </c>
      <c r="EQ203">
        <v>17.80993333333333</v>
      </c>
      <c r="ER203">
        <v>16.39469259259259</v>
      </c>
      <c r="ES203">
        <v>1999.993333333334</v>
      </c>
      <c r="ET203">
        <v>0.979994777777778</v>
      </c>
      <c r="EU203">
        <v>0.02000532222222222</v>
      </c>
      <c r="EV203">
        <v>0</v>
      </c>
      <c r="EW203">
        <v>977.9040740740739</v>
      </c>
      <c r="EX203">
        <v>5.000560000000001</v>
      </c>
      <c r="EY203">
        <v>19813.73333333333</v>
      </c>
      <c r="EZ203">
        <v>17294.8</v>
      </c>
      <c r="FA203">
        <v>41.375</v>
      </c>
      <c r="FB203">
        <v>41.56199999999999</v>
      </c>
      <c r="FC203">
        <v>41.10633333333333</v>
      </c>
      <c r="FD203">
        <v>40.75</v>
      </c>
      <c r="FE203">
        <v>42.09933333333333</v>
      </c>
      <c r="FF203">
        <v>1955.083333333333</v>
      </c>
      <c r="FG203">
        <v>39.91</v>
      </c>
      <c r="FH203">
        <v>0</v>
      </c>
      <c r="FI203">
        <v>1759250010.4</v>
      </c>
      <c r="FJ203">
        <v>0</v>
      </c>
      <c r="FK203">
        <v>977.8944615384615</v>
      </c>
      <c r="FL203">
        <v>1.713094019674152</v>
      </c>
      <c r="FM203">
        <v>40.20170934983901</v>
      </c>
      <c r="FN203">
        <v>19813.72692307692</v>
      </c>
      <c r="FO203">
        <v>15</v>
      </c>
      <c r="FP203">
        <v>0</v>
      </c>
      <c r="FQ203" t="s">
        <v>439</v>
      </c>
      <c r="FR203">
        <v>1747148579.5</v>
      </c>
      <c r="FS203">
        <v>1747148584.5</v>
      </c>
      <c r="FT203">
        <v>0</v>
      </c>
      <c r="FU203">
        <v>0.162</v>
      </c>
      <c r="FV203">
        <v>-0.001</v>
      </c>
      <c r="FW203">
        <v>0.139</v>
      </c>
      <c r="FX203">
        <v>0.058</v>
      </c>
      <c r="FY203">
        <v>420</v>
      </c>
      <c r="FZ203">
        <v>16</v>
      </c>
      <c r="GA203">
        <v>0.19</v>
      </c>
      <c r="GB203">
        <v>0.02</v>
      </c>
      <c r="GC203">
        <v>-55.8653425</v>
      </c>
      <c r="GD203">
        <v>-4.721339212007332</v>
      </c>
      <c r="GE203">
        <v>0.5036750355574025</v>
      </c>
      <c r="GF203">
        <v>0</v>
      </c>
      <c r="GG203">
        <v>977.7702352941177</v>
      </c>
      <c r="GH203">
        <v>2.250206264565279</v>
      </c>
      <c r="GI203">
        <v>0.2838187137659085</v>
      </c>
      <c r="GJ203">
        <v>0</v>
      </c>
      <c r="GK203">
        <v>1.93464025</v>
      </c>
      <c r="GL203">
        <v>-0.07553954971857257</v>
      </c>
      <c r="GM203">
        <v>0.01445324850812093</v>
      </c>
      <c r="GN203">
        <v>1</v>
      </c>
      <c r="GO203">
        <v>1</v>
      </c>
      <c r="GP203">
        <v>3</v>
      </c>
      <c r="GQ203" t="s">
        <v>463</v>
      </c>
      <c r="GR203">
        <v>3.12768</v>
      </c>
      <c r="GS203">
        <v>2.72938</v>
      </c>
      <c r="GT203">
        <v>0.197331</v>
      </c>
      <c r="GU203">
        <v>0.203257</v>
      </c>
      <c r="GV203">
        <v>0.102861</v>
      </c>
      <c r="GW203">
        <v>0.0971701</v>
      </c>
      <c r="GX203">
        <v>24077.6</v>
      </c>
      <c r="GY203">
        <v>23191.9</v>
      </c>
      <c r="GZ203">
        <v>30539.2</v>
      </c>
      <c r="HA203">
        <v>29363.7</v>
      </c>
      <c r="HB203">
        <v>37814.4</v>
      </c>
      <c r="HC203">
        <v>34881.4</v>
      </c>
      <c r="HD203">
        <v>46713</v>
      </c>
      <c r="HE203">
        <v>43624.8</v>
      </c>
      <c r="HF203">
        <v>1.82558</v>
      </c>
      <c r="HG203">
        <v>1.84452</v>
      </c>
      <c r="HH203">
        <v>0.133969</v>
      </c>
      <c r="HI203">
        <v>0</v>
      </c>
      <c r="HJ203">
        <v>27.7848</v>
      </c>
      <c r="HK203">
        <v>999.9</v>
      </c>
      <c r="HL203">
        <v>49.6</v>
      </c>
      <c r="HM203">
        <v>30.9</v>
      </c>
      <c r="HN203">
        <v>24.4745</v>
      </c>
      <c r="HO203">
        <v>63.053</v>
      </c>
      <c r="HP203">
        <v>17.3357</v>
      </c>
      <c r="HQ203">
        <v>1</v>
      </c>
      <c r="HR203">
        <v>0.128986</v>
      </c>
      <c r="HS203">
        <v>0.388924</v>
      </c>
      <c r="HT203">
        <v>20.2014</v>
      </c>
      <c r="HU203">
        <v>5.22762</v>
      </c>
      <c r="HV203">
        <v>11.974</v>
      </c>
      <c r="HW203">
        <v>4.96975</v>
      </c>
      <c r="HX203">
        <v>3.28948</v>
      </c>
      <c r="HY203">
        <v>9999</v>
      </c>
      <c r="HZ203">
        <v>9999</v>
      </c>
      <c r="IA203">
        <v>9999</v>
      </c>
      <c r="IB203">
        <v>18.3</v>
      </c>
      <c r="IC203">
        <v>4.97291</v>
      </c>
      <c r="ID203">
        <v>1.87714</v>
      </c>
      <c r="IE203">
        <v>1.87527</v>
      </c>
      <c r="IF203">
        <v>1.87805</v>
      </c>
      <c r="IG203">
        <v>1.87481</v>
      </c>
      <c r="IH203">
        <v>1.87839</v>
      </c>
      <c r="II203">
        <v>1.87546</v>
      </c>
      <c r="IJ203">
        <v>1.87664</v>
      </c>
      <c r="IK203">
        <v>0</v>
      </c>
      <c r="IL203">
        <v>0</v>
      </c>
      <c r="IM203">
        <v>0</v>
      </c>
      <c r="IN203">
        <v>0</v>
      </c>
      <c r="IO203" t="s">
        <v>441</v>
      </c>
      <c r="IP203" t="s">
        <v>442</v>
      </c>
      <c r="IQ203" t="s">
        <v>443</v>
      </c>
      <c r="IR203" t="s">
        <v>443</v>
      </c>
      <c r="IS203" t="s">
        <v>443</v>
      </c>
      <c r="IT203" t="s">
        <v>443</v>
      </c>
      <c r="IU203">
        <v>0</v>
      </c>
      <c r="IV203">
        <v>100</v>
      </c>
      <c r="IW203">
        <v>100</v>
      </c>
      <c r="IX203">
        <v>1.38</v>
      </c>
      <c r="IY203">
        <v>0.2113</v>
      </c>
      <c r="IZ203">
        <v>-0.1222274518627452</v>
      </c>
      <c r="JA203">
        <v>0.001328938755811441</v>
      </c>
      <c r="JB203">
        <v>-5.633165956792918E-07</v>
      </c>
      <c r="JC203">
        <v>2.510553891376428E-10</v>
      </c>
      <c r="JD203">
        <v>-0.04678033270444259</v>
      </c>
      <c r="JE203">
        <v>-0.0009625096320519332</v>
      </c>
      <c r="JF203">
        <v>0.0006953178313022573</v>
      </c>
      <c r="JG203">
        <v>-5.973937232829655E-06</v>
      </c>
      <c r="JH203">
        <v>1</v>
      </c>
      <c r="JI203">
        <v>2112</v>
      </c>
      <c r="JJ203">
        <v>1</v>
      </c>
      <c r="JK203">
        <v>26</v>
      </c>
      <c r="JL203">
        <v>201690.3</v>
      </c>
      <c r="JM203">
        <v>201690.2</v>
      </c>
      <c r="JN203">
        <v>3.06763</v>
      </c>
      <c r="JO203">
        <v>2.52197</v>
      </c>
      <c r="JP203">
        <v>1.39893</v>
      </c>
      <c r="JQ203">
        <v>2.32422</v>
      </c>
      <c r="JR203">
        <v>1.44897</v>
      </c>
      <c r="JS203">
        <v>2.59399</v>
      </c>
      <c r="JT203">
        <v>36.4578</v>
      </c>
      <c r="JU203">
        <v>23.9912</v>
      </c>
      <c r="JV203">
        <v>18</v>
      </c>
      <c r="JW203">
        <v>477.414</v>
      </c>
      <c r="JX203">
        <v>458.813</v>
      </c>
      <c r="JY203">
        <v>26.8675</v>
      </c>
      <c r="JZ203">
        <v>28.8482</v>
      </c>
      <c r="KA203">
        <v>30.0003</v>
      </c>
      <c r="KB203">
        <v>28.4932</v>
      </c>
      <c r="KC203">
        <v>28.5531</v>
      </c>
      <c r="KD203">
        <v>61.4082</v>
      </c>
      <c r="KE203">
        <v>22.519</v>
      </c>
      <c r="KF203">
        <v>20.1498</v>
      </c>
      <c r="KG203">
        <v>26.8695</v>
      </c>
      <c r="KH203">
        <v>1523.41</v>
      </c>
      <c r="KI203">
        <v>20.6001</v>
      </c>
      <c r="KJ203">
        <v>100.954</v>
      </c>
      <c r="KK203">
        <v>100.352</v>
      </c>
    </row>
    <row r="204" spans="1:297">
      <c r="A204">
        <v>188</v>
      </c>
      <c r="B204">
        <v>1759250001.6</v>
      </c>
      <c r="C204">
        <v>3186</v>
      </c>
      <c r="D204" t="s">
        <v>820</v>
      </c>
      <c r="E204" t="s">
        <v>821</v>
      </c>
      <c r="F204">
        <v>5</v>
      </c>
      <c r="G204" t="s">
        <v>639</v>
      </c>
      <c r="H204" t="s">
        <v>436</v>
      </c>
      <c r="I204">
        <v>1759249993.814285</v>
      </c>
      <c r="J204">
        <f>(K204)/1000</f>
        <v>0</v>
      </c>
      <c r="K204">
        <f>IF(DP204, AN204, AH204)</f>
        <v>0</v>
      </c>
      <c r="L204">
        <f>IF(DP204, AI204, AG204)</f>
        <v>0</v>
      </c>
      <c r="M204">
        <f>DR204 - IF(AU204&gt;1, L204*DL204*100.0/(AW204), 0)</f>
        <v>0</v>
      </c>
      <c r="N204">
        <f>((T204-J204/2)*M204-L204)/(T204+J204/2)</f>
        <v>0</v>
      </c>
      <c r="O204">
        <f>N204*(DY204+DZ204)/1000.0</f>
        <v>0</v>
      </c>
      <c r="P204">
        <f>(DR204 - IF(AU204&gt;1, L204*DL204*100.0/(AW204), 0))*(DY204+DZ204)/1000.0</f>
        <v>0</v>
      </c>
      <c r="Q204">
        <f>2.0/((1/S204-1/R204)+SIGN(S204)*SQRT((1/S204-1/R204)*(1/S204-1/R204) + 4*DM204/((DM204+1)*(DM204+1))*(2*1/S204*1/R204-1/R204*1/R204)))</f>
        <v>0</v>
      </c>
      <c r="R204">
        <f>IF(LEFT(DN204,1)&lt;&gt;"0",IF(LEFT(DN204,1)="1",3.0,DO204),$D$5+$E$5*(EF204*DY204/($K$5*1000))+$F$5*(EF204*DY204/($K$5*1000))*MAX(MIN(DL204,$J$5),$I$5)*MAX(MIN(DL204,$J$5),$I$5)+$G$5*MAX(MIN(DL204,$J$5),$I$5)*(EF204*DY204/($K$5*1000))+$H$5*(EF204*DY204/($K$5*1000))*(EF204*DY204/($K$5*1000)))</f>
        <v>0</v>
      </c>
      <c r="S204">
        <f>J204*(1000-(1000*0.61365*exp(17.502*W204/(240.97+W204))/(DY204+DZ204)+DT204)/2)/(1000*0.61365*exp(17.502*W204/(240.97+W204))/(DY204+DZ204)-DT204)</f>
        <v>0</v>
      </c>
      <c r="T204">
        <f>1/((DM204+1)/(Q204/1.6)+1/(R204/1.37)) + DM204/((DM204+1)/(Q204/1.6) + DM204/(R204/1.37))</f>
        <v>0</v>
      </c>
      <c r="U204">
        <f>(DH204*DK204)</f>
        <v>0</v>
      </c>
      <c r="V204">
        <f>(EA204+(U204+2*0.95*5.67E-8*(((EA204+$B$7)+273)^4-(EA204+273)^4)-44100*J204)/(1.84*29.3*R204+8*0.95*5.67E-8*(EA204+273)^3))</f>
        <v>0</v>
      </c>
      <c r="W204">
        <f>($C$7*EB204+$D$7*EC204+$E$7*V204)</f>
        <v>0</v>
      </c>
      <c r="X204">
        <f>0.61365*exp(17.502*W204/(240.97+W204))</f>
        <v>0</v>
      </c>
      <c r="Y204">
        <f>(Z204/AA204*100)</f>
        <v>0</v>
      </c>
      <c r="Z204">
        <f>DT204*(DY204+DZ204)/1000</f>
        <v>0</v>
      </c>
      <c r="AA204">
        <f>0.61365*exp(17.502*EA204/(240.97+EA204))</f>
        <v>0</v>
      </c>
      <c r="AB204">
        <f>(X204-DT204*(DY204+DZ204)/1000)</f>
        <v>0</v>
      </c>
      <c r="AC204">
        <f>(-J204*44100)</f>
        <v>0</v>
      </c>
      <c r="AD204">
        <f>2*29.3*R204*0.92*(EA204-W204)</f>
        <v>0</v>
      </c>
      <c r="AE204">
        <f>2*0.95*5.67E-8*(((EA204+$B$7)+273)^4-(W204+273)^4)</f>
        <v>0</v>
      </c>
      <c r="AF204">
        <f>U204+AE204+AC204+AD204</f>
        <v>0</v>
      </c>
      <c r="AG204">
        <f>DX204*AU204*(DS204-DR204*(1000-AU204*DU204)/(1000-AU204*DT204))/(100*DL204)</f>
        <v>0</v>
      </c>
      <c r="AH204">
        <f>1000*DX204*AU204*(DT204-DU204)/(100*DL204*(1000-AU204*DT204))</f>
        <v>0</v>
      </c>
      <c r="AI204">
        <f>(AJ204 - AK204 - DY204*1E3/(8.314*(EA204+273.15)) * AM204/DX204 * AL204) * DX204/(100*DL204) * (1000 - DU204)/1000</f>
        <v>0</v>
      </c>
      <c r="AJ204">
        <v>1541.290533181054</v>
      </c>
      <c r="AK204">
        <v>1495.141575757576</v>
      </c>
      <c r="AL204">
        <v>3.362827883603616</v>
      </c>
      <c r="AM204">
        <v>65.4967932541347</v>
      </c>
      <c r="AN204">
        <f>(AP204 - AO204 + DY204*1E3/(8.314*(EA204+273.15)) * AR204/DX204 * AQ204) * DX204/(100*DL204) * 1000/(1000 - AP204)</f>
        <v>0</v>
      </c>
      <c r="AO204">
        <v>20.58728370615226</v>
      </c>
      <c r="AP204">
        <v>22.5050315151515</v>
      </c>
      <c r="AQ204">
        <v>-0.0001809594023643982</v>
      </c>
      <c r="AR204">
        <v>120.790661753282</v>
      </c>
      <c r="AS204">
        <v>4</v>
      </c>
      <c r="AT204">
        <v>1</v>
      </c>
      <c r="AU204">
        <f>IF(AS204*$H$13&gt;=AW204,1.0,(AW204/(AW204-AS204*$H$13)))</f>
        <v>0</v>
      </c>
      <c r="AV204">
        <f>(AU204-1)*100</f>
        <v>0</v>
      </c>
      <c r="AW204">
        <f>MAX(0,($B$13+$C$13*EF204)/(1+$D$13*EF204)*DY204/(EA204+273)*$E$13)</f>
        <v>0</v>
      </c>
      <c r="AX204" t="s">
        <v>437</v>
      </c>
      <c r="AY204" t="s">
        <v>437</v>
      </c>
      <c r="AZ204">
        <v>0</v>
      </c>
      <c r="BA204">
        <v>0</v>
      </c>
      <c r="BB204">
        <f>1-AZ204/BA204</f>
        <v>0</v>
      </c>
      <c r="BC204">
        <v>0</v>
      </c>
      <c r="BD204" t="s">
        <v>437</v>
      </c>
      <c r="BE204" t="s">
        <v>437</v>
      </c>
      <c r="BF204">
        <v>0</v>
      </c>
      <c r="BG204">
        <v>0</v>
      </c>
      <c r="BH204">
        <f>1-BF204/BG204</f>
        <v>0</v>
      </c>
      <c r="BI204">
        <v>0.5</v>
      </c>
      <c r="BJ204">
        <f>DI204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437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DH204">
        <f>$B$11*EG204+$C$11*EH204+$F$11*ES204*(1-EV204)</f>
        <v>0</v>
      </c>
      <c r="DI204">
        <f>DH204*DJ204</f>
        <v>0</v>
      </c>
      <c r="DJ204">
        <f>($B$11*$D$9+$C$11*$D$9+$F$11*((FF204+EX204)/MAX(FF204+EX204+FG204, 0.1)*$I$9+FG204/MAX(FF204+EX204+FG204, 0.1)*$J$9))/($B$11+$C$11+$F$11)</f>
        <v>0</v>
      </c>
      <c r="DK204">
        <f>($B$11*$K$9+$C$11*$K$9+$F$11*((FF204+EX204)/MAX(FF204+EX204+FG204, 0.1)*$P$9+FG204/MAX(FF204+EX204+FG204, 0.1)*$Q$9))/($B$11+$C$11+$F$11)</f>
        <v>0</v>
      </c>
      <c r="DL204">
        <v>4.38</v>
      </c>
      <c r="DM204">
        <v>0.5</v>
      </c>
      <c r="DN204" t="s">
        <v>438</v>
      </c>
      <c r="DO204">
        <v>2</v>
      </c>
      <c r="DP204" t="b">
        <v>1</v>
      </c>
      <c r="DQ204">
        <v>1759249993.814285</v>
      </c>
      <c r="DR204">
        <v>1437.347857142857</v>
      </c>
      <c r="DS204">
        <v>1493.77</v>
      </c>
      <c r="DT204">
        <v>22.513175</v>
      </c>
      <c r="DU204">
        <v>20.58531428571428</v>
      </c>
      <c r="DV204">
        <v>1435.978571428571</v>
      </c>
      <c r="DW204">
        <v>22.30185357142857</v>
      </c>
      <c r="DX204">
        <v>500.0201071428572</v>
      </c>
      <c r="DY204">
        <v>90.9139142857143</v>
      </c>
      <c r="DZ204">
        <v>0.05165640714285715</v>
      </c>
      <c r="EA204">
        <v>29.30565</v>
      </c>
      <c r="EB204">
        <v>29.98436428571428</v>
      </c>
      <c r="EC204">
        <v>999.9000000000002</v>
      </c>
      <c r="ED204">
        <v>0</v>
      </c>
      <c r="EE204">
        <v>0</v>
      </c>
      <c r="EF204">
        <v>10008.36964285714</v>
      </c>
      <c r="EG204">
        <v>0</v>
      </c>
      <c r="EH204">
        <v>11.69534285714286</v>
      </c>
      <c r="EI204">
        <v>-56.42305357142857</v>
      </c>
      <c r="EJ204">
        <v>1470.452142857143</v>
      </c>
      <c r="EK204">
        <v>1525.165714285714</v>
      </c>
      <c r="EL204">
        <v>1.927845357142857</v>
      </c>
      <c r="EM204">
        <v>1493.77</v>
      </c>
      <c r="EN204">
        <v>20.58531428571428</v>
      </c>
      <c r="EO204">
        <v>2.046760714285714</v>
      </c>
      <c r="EP204">
        <v>1.871491428571428</v>
      </c>
      <c r="EQ204">
        <v>17.81078571428571</v>
      </c>
      <c r="ER204">
        <v>16.39706071428571</v>
      </c>
      <c r="ES204">
        <v>1999.987857142857</v>
      </c>
      <c r="ET204">
        <v>0.9799947500000002</v>
      </c>
      <c r="EU204">
        <v>0.02000535000000001</v>
      </c>
      <c r="EV204">
        <v>0</v>
      </c>
      <c r="EW204">
        <v>978.0266071428571</v>
      </c>
      <c r="EX204">
        <v>5.000560000000001</v>
      </c>
      <c r="EY204">
        <v>19817.33214285714</v>
      </c>
      <c r="EZ204">
        <v>17294.74285714286</v>
      </c>
      <c r="FA204">
        <v>41.375</v>
      </c>
      <c r="FB204">
        <v>41.56199999999999</v>
      </c>
      <c r="FC204">
        <v>41.116</v>
      </c>
      <c r="FD204">
        <v>40.75</v>
      </c>
      <c r="FE204">
        <v>42.09125</v>
      </c>
      <c r="FF204">
        <v>1955.077857142858</v>
      </c>
      <c r="FG204">
        <v>39.91</v>
      </c>
      <c r="FH204">
        <v>0</v>
      </c>
      <c r="FI204">
        <v>1759250015.8</v>
      </c>
      <c r="FJ204">
        <v>0</v>
      </c>
      <c r="FK204">
        <v>978.0634</v>
      </c>
      <c r="FL204">
        <v>1.294000012518108</v>
      </c>
      <c r="FM204">
        <v>51.56923070367316</v>
      </c>
      <c r="FN204">
        <v>19818.144</v>
      </c>
      <c r="FO204">
        <v>15</v>
      </c>
      <c r="FP204">
        <v>0</v>
      </c>
      <c r="FQ204" t="s">
        <v>439</v>
      </c>
      <c r="FR204">
        <v>1747148579.5</v>
      </c>
      <c r="FS204">
        <v>1747148584.5</v>
      </c>
      <c r="FT204">
        <v>0</v>
      </c>
      <c r="FU204">
        <v>0.162</v>
      </c>
      <c r="FV204">
        <v>-0.001</v>
      </c>
      <c r="FW204">
        <v>0.139</v>
      </c>
      <c r="FX204">
        <v>0.058</v>
      </c>
      <c r="FY204">
        <v>420</v>
      </c>
      <c r="FZ204">
        <v>16</v>
      </c>
      <c r="GA204">
        <v>0.19</v>
      </c>
      <c r="GB204">
        <v>0.02</v>
      </c>
      <c r="GC204">
        <v>-56.15368048780488</v>
      </c>
      <c r="GD204">
        <v>-3.880112195122055</v>
      </c>
      <c r="GE204">
        <v>0.4415275994574848</v>
      </c>
      <c r="GF204">
        <v>0</v>
      </c>
      <c r="GG204">
        <v>977.9430588235293</v>
      </c>
      <c r="GH204">
        <v>1.490267383878036</v>
      </c>
      <c r="GI204">
        <v>0.2300465350847492</v>
      </c>
      <c r="GJ204">
        <v>0</v>
      </c>
      <c r="GK204">
        <v>1.927553414634146</v>
      </c>
      <c r="GL204">
        <v>-0.01194961672473652</v>
      </c>
      <c r="GM204">
        <v>0.004463890138605777</v>
      </c>
      <c r="GN204">
        <v>1</v>
      </c>
      <c r="GO204">
        <v>1</v>
      </c>
      <c r="GP204">
        <v>3</v>
      </c>
      <c r="GQ204" t="s">
        <v>463</v>
      </c>
      <c r="GR204">
        <v>3.12776</v>
      </c>
      <c r="GS204">
        <v>2.7299</v>
      </c>
      <c r="GT204">
        <v>0.198674</v>
      </c>
      <c r="GU204">
        <v>0.204614</v>
      </c>
      <c r="GV204">
        <v>0.102836</v>
      </c>
      <c r="GW204">
        <v>0.0971747</v>
      </c>
      <c r="GX204">
        <v>24036.7</v>
      </c>
      <c r="GY204">
        <v>23151.7</v>
      </c>
      <c r="GZ204">
        <v>30538.5</v>
      </c>
      <c r="HA204">
        <v>29362.9</v>
      </c>
      <c r="HB204">
        <v>37815</v>
      </c>
      <c r="HC204">
        <v>34880.4</v>
      </c>
      <c r="HD204">
        <v>46712.3</v>
      </c>
      <c r="HE204">
        <v>43623.8</v>
      </c>
      <c r="HF204">
        <v>1.8256</v>
      </c>
      <c r="HG204">
        <v>1.84442</v>
      </c>
      <c r="HH204">
        <v>0.133753</v>
      </c>
      <c r="HI204">
        <v>0</v>
      </c>
      <c r="HJ204">
        <v>27.7824</v>
      </c>
      <c r="HK204">
        <v>999.9</v>
      </c>
      <c r="HL204">
        <v>49.6</v>
      </c>
      <c r="HM204">
        <v>30.9</v>
      </c>
      <c r="HN204">
        <v>24.4732</v>
      </c>
      <c r="HO204">
        <v>63.393</v>
      </c>
      <c r="HP204">
        <v>17.1915</v>
      </c>
      <c r="HQ204">
        <v>1</v>
      </c>
      <c r="HR204">
        <v>0.128755</v>
      </c>
      <c r="HS204">
        <v>-0.233758</v>
      </c>
      <c r="HT204">
        <v>20.2013</v>
      </c>
      <c r="HU204">
        <v>5.22837</v>
      </c>
      <c r="HV204">
        <v>11.974</v>
      </c>
      <c r="HW204">
        <v>4.9701</v>
      </c>
      <c r="HX204">
        <v>3.2895</v>
      </c>
      <c r="HY204">
        <v>9999</v>
      </c>
      <c r="HZ204">
        <v>9999</v>
      </c>
      <c r="IA204">
        <v>9999</v>
      </c>
      <c r="IB204">
        <v>18.3</v>
      </c>
      <c r="IC204">
        <v>4.97289</v>
      </c>
      <c r="ID204">
        <v>1.87714</v>
      </c>
      <c r="IE204">
        <v>1.87523</v>
      </c>
      <c r="IF204">
        <v>1.87805</v>
      </c>
      <c r="IG204">
        <v>1.87481</v>
      </c>
      <c r="IH204">
        <v>1.87836</v>
      </c>
      <c r="II204">
        <v>1.87546</v>
      </c>
      <c r="IJ204">
        <v>1.87666</v>
      </c>
      <c r="IK204">
        <v>0</v>
      </c>
      <c r="IL204">
        <v>0</v>
      </c>
      <c r="IM204">
        <v>0</v>
      </c>
      <c r="IN204">
        <v>0</v>
      </c>
      <c r="IO204" t="s">
        <v>441</v>
      </c>
      <c r="IP204" t="s">
        <v>442</v>
      </c>
      <c r="IQ204" t="s">
        <v>443</v>
      </c>
      <c r="IR204" t="s">
        <v>443</v>
      </c>
      <c r="IS204" t="s">
        <v>443</v>
      </c>
      <c r="IT204" t="s">
        <v>443</v>
      </c>
      <c r="IU204">
        <v>0</v>
      </c>
      <c r="IV204">
        <v>100</v>
      </c>
      <c r="IW204">
        <v>100</v>
      </c>
      <c r="IX204">
        <v>1.4</v>
      </c>
      <c r="IY204">
        <v>0.2111</v>
      </c>
      <c r="IZ204">
        <v>-0.1222274518627452</v>
      </c>
      <c r="JA204">
        <v>0.001328938755811441</v>
      </c>
      <c r="JB204">
        <v>-5.633165956792918E-07</v>
      </c>
      <c r="JC204">
        <v>2.510553891376428E-10</v>
      </c>
      <c r="JD204">
        <v>-0.04678033270444259</v>
      </c>
      <c r="JE204">
        <v>-0.0009625096320519332</v>
      </c>
      <c r="JF204">
        <v>0.0006953178313022573</v>
      </c>
      <c r="JG204">
        <v>-5.973937232829655E-06</v>
      </c>
      <c r="JH204">
        <v>1</v>
      </c>
      <c r="JI204">
        <v>2112</v>
      </c>
      <c r="JJ204">
        <v>1</v>
      </c>
      <c r="JK204">
        <v>26</v>
      </c>
      <c r="JL204">
        <v>201690.4</v>
      </c>
      <c r="JM204">
        <v>201690.3</v>
      </c>
      <c r="JN204">
        <v>3.09326</v>
      </c>
      <c r="JO204">
        <v>2.5293</v>
      </c>
      <c r="JP204">
        <v>1.39893</v>
      </c>
      <c r="JQ204">
        <v>2.32422</v>
      </c>
      <c r="JR204">
        <v>1.44897</v>
      </c>
      <c r="JS204">
        <v>2.5354</v>
      </c>
      <c r="JT204">
        <v>36.4578</v>
      </c>
      <c r="JU204">
        <v>23.9912</v>
      </c>
      <c r="JV204">
        <v>18</v>
      </c>
      <c r="JW204">
        <v>477.443</v>
      </c>
      <c r="JX204">
        <v>458.762</v>
      </c>
      <c r="JY204">
        <v>26.9097</v>
      </c>
      <c r="JZ204">
        <v>28.8507</v>
      </c>
      <c r="KA204">
        <v>30</v>
      </c>
      <c r="KB204">
        <v>28.4957</v>
      </c>
      <c r="KC204">
        <v>28.5547</v>
      </c>
      <c r="KD204">
        <v>61.9088</v>
      </c>
      <c r="KE204">
        <v>22.519</v>
      </c>
      <c r="KF204">
        <v>20.1498</v>
      </c>
      <c r="KG204">
        <v>27.0238</v>
      </c>
      <c r="KH204">
        <v>1536.78</v>
      </c>
      <c r="KI204">
        <v>20.6001</v>
      </c>
      <c r="KJ204">
        <v>100.953</v>
      </c>
      <c r="KK204">
        <v>100.349</v>
      </c>
    </row>
    <row r="205" spans="1:297">
      <c r="A205">
        <v>189</v>
      </c>
      <c r="B205">
        <v>1759250006.6</v>
      </c>
      <c r="C205">
        <v>3191</v>
      </c>
      <c r="D205" t="s">
        <v>822</v>
      </c>
      <c r="E205" t="s">
        <v>823</v>
      </c>
      <c r="F205">
        <v>5</v>
      </c>
      <c r="G205" t="s">
        <v>639</v>
      </c>
      <c r="H205" t="s">
        <v>436</v>
      </c>
      <c r="I205">
        <v>1759249999.1</v>
      </c>
      <c r="J205">
        <f>(K205)/1000</f>
        <v>0</v>
      </c>
      <c r="K205">
        <f>IF(DP205, AN205, AH205)</f>
        <v>0</v>
      </c>
      <c r="L205">
        <f>IF(DP205, AI205, AG205)</f>
        <v>0</v>
      </c>
      <c r="M205">
        <f>DR205 - IF(AU205&gt;1, L205*DL205*100.0/(AW205), 0)</f>
        <v>0</v>
      </c>
      <c r="N205">
        <f>((T205-J205/2)*M205-L205)/(T205+J205/2)</f>
        <v>0</v>
      </c>
      <c r="O205">
        <f>N205*(DY205+DZ205)/1000.0</f>
        <v>0</v>
      </c>
      <c r="P205">
        <f>(DR205 - IF(AU205&gt;1, L205*DL205*100.0/(AW205), 0))*(DY205+DZ205)/1000.0</f>
        <v>0</v>
      </c>
      <c r="Q205">
        <f>2.0/((1/S205-1/R205)+SIGN(S205)*SQRT((1/S205-1/R205)*(1/S205-1/R205) + 4*DM205/((DM205+1)*(DM205+1))*(2*1/S205*1/R205-1/R205*1/R205)))</f>
        <v>0</v>
      </c>
      <c r="R205">
        <f>IF(LEFT(DN205,1)&lt;&gt;"0",IF(LEFT(DN205,1)="1",3.0,DO205),$D$5+$E$5*(EF205*DY205/($K$5*1000))+$F$5*(EF205*DY205/($K$5*1000))*MAX(MIN(DL205,$J$5),$I$5)*MAX(MIN(DL205,$J$5),$I$5)+$G$5*MAX(MIN(DL205,$J$5),$I$5)*(EF205*DY205/($K$5*1000))+$H$5*(EF205*DY205/($K$5*1000))*(EF205*DY205/($K$5*1000)))</f>
        <v>0</v>
      </c>
      <c r="S205">
        <f>J205*(1000-(1000*0.61365*exp(17.502*W205/(240.97+W205))/(DY205+DZ205)+DT205)/2)/(1000*0.61365*exp(17.502*W205/(240.97+W205))/(DY205+DZ205)-DT205)</f>
        <v>0</v>
      </c>
      <c r="T205">
        <f>1/((DM205+1)/(Q205/1.6)+1/(R205/1.37)) + DM205/((DM205+1)/(Q205/1.6) + DM205/(R205/1.37))</f>
        <v>0</v>
      </c>
      <c r="U205">
        <f>(DH205*DK205)</f>
        <v>0</v>
      </c>
      <c r="V205">
        <f>(EA205+(U205+2*0.95*5.67E-8*(((EA205+$B$7)+273)^4-(EA205+273)^4)-44100*J205)/(1.84*29.3*R205+8*0.95*5.67E-8*(EA205+273)^3))</f>
        <v>0</v>
      </c>
      <c r="W205">
        <f>($C$7*EB205+$D$7*EC205+$E$7*V205)</f>
        <v>0</v>
      </c>
      <c r="X205">
        <f>0.61365*exp(17.502*W205/(240.97+W205))</f>
        <v>0</v>
      </c>
      <c r="Y205">
        <f>(Z205/AA205*100)</f>
        <v>0</v>
      </c>
      <c r="Z205">
        <f>DT205*(DY205+DZ205)/1000</f>
        <v>0</v>
      </c>
      <c r="AA205">
        <f>0.61365*exp(17.502*EA205/(240.97+EA205))</f>
        <v>0</v>
      </c>
      <c r="AB205">
        <f>(X205-DT205*(DY205+DZ205)/1000)</f>
        <v>0</v>
      </c>
      <c r="AC205">
        <f>(-J205*44100)</f>
        <v>0</v>
      </c>
      <c r="AD205">
        <f>2*29.3*R205*0.92*(EA205-W205)</f>
        <v>0</v>
      </c>
      <c r="AE205">
        <f>2*0.95*5.67E-8*(((EA205+$B$7)+273)^4-(W205+273)^4)</f>
        <v>0</v>
      </c>
      <c r="AF205">
        <f>U205+AE205+AC205+AD205</f>
        <v>0</v>
      </c>
      <c r="AG205">
        <f>DX205*AU205*(DS205-DR205*(1000-AU205*DU205)/(1000-AU205*DT205))/(100*DL205)</f>
        <v>0</v>
      </c>
      <c r="AH205">
        <f>1000*DX205*AU205*(DT205-DU205)/(100*DL205*(1000-AU205*DT205))</f>
        <v>0</v>
      </c>
      <c r="AI205">
        <f>(AJ205 - AK205 - DY205*1E3/(8.314*(EA205+273.15)) * AM205/DX205 * AL205) * DX205/(100*DL205) * (1000 - DU205)/1000</f>
        <v>0</v>
      </c>
      <c r="AJ205">
        <v>1558.450795855786</v>
      </c>
      <c r="AK205">
        <v>1512.266242424242</v>
      </c>
      <c r="AL205">
        <v>3.40925323060686</v>
      </c>
      <c r="AM205">
        <v>65.4967932541347</v>
      </c>
      <c r="AN205">
        <f>(AP205 - AO205 + DY205*1E3/(8.314*(EA205+273.15)) * AR205/DX205 * AQ205) * DX205/(100*DL205) * 1000/(1000 - AP205)</f>
        <v>0</v>
      </c>
      <c r="AO205">
        <v>20.59144932420714</v>
      </c>
      <c r="AP205">
        <v>22.49735696969697</v>
      </c>
      <c r="AQ205">
        <v>-0.0001338085852989946</v>
      </c>
      <c r="AR205">
        <v>120.790661753282</v>
      </c>
      <c r="AS205">
        <v>4</v>
      </c>
      <c r="AT205">
        <v>1</v>
      </c>
      <c r="AU205">
        <f>IF(AS205*$H$13&gt;=AW205,1.0,(AW205/(AW205-AS205*$H$13)))</f>
        <v>0</v>
      </c>
      <c r="AV205">
        <f>(AU205-1)*100</f>
        <v>0</v>
      </c>
      <c r="AW205">
        <f>MAX(0,($B$13+$C$13*EF205)/(1+$D$13*EF205)*DY205/(EA205+273)*$E$13)</f>
        <v>0</v>
      </c>
      <c r="AX205" t="s">
        <v>437</v>
      </c>
      <c r="AY205" t="s">
        <v>437</v>
      </c>
      <c r="AZ205">
        <v>0</v>
      </c>
      <c r="BA205">
        <v>0</v>
      </c>
      <c r="BB205">
        <f>1-AZ205/BA205</f>
        <v>0</v>
      </c>
      <c r="BC205">
        <v>0</v>
      </c>
      <c r="BD205" t="s">
        <v>437</v>
      </c>
      <c r="BE205" t="s">
        <v>437</v>
      </c>
      <c r="BF205">
        <v>0</v>
      </c>
      <c r="BG205">
        <v>0</v>
      </c>
      <c r="BH205">
        <f>1-BF205/BG205</f>
        <v>0</v>
      </c>
      <c r="BI205">
        <v>0.5</v>
      </c>
      <c r="BJ205">
        <f>DI205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437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DH205">
        <f>$B$11*EG205+$C$11*EH205+$F$11*ES205*(1-EV205)</f>
        <v>0</v>
      </c>
      <c r="DI205">
        <f>DH205*DJ205</f>
        <v>0</v>
      </c>
      <c r="DJ205">
        <f>($B$11*$D$9+$C$11*$D$9+$F$11*((FF205+EX205)/MAX(FF205+EX205+FG205, 0.1)*$I$9+FG205/MAX(FF205+EX205+FG205, 0.1)*$J$9))/($B$11+$C$11+$F$11)</f>
        <v>0</v>
      </c>
      <c r="DK205">
        <f>($B$11*$K$9+$C$11*$K$9+$F$11*((FF205+EX205)/MAX(FF205+EX205+FG205, 0.1)*$P$9+FG205/MAX(FF205+EX205+FG205, 0.1)*$Q$9))/($B$11+$C$11+$F$11)</f>
        <v>0</v>
      </c>
      <c r="DL205">
        <v>4.38</v>
      </c>
      <c r="DM205">
        <v>0.5</v>
      </c>
      <c r="DN205" t="s">
        <v>438</v>
      </c>
      <c r="DO205">
        <v>2</v>
      </c>
      <c r="DP205" t="b">
        <v>1</v>
      </c>
      <c r="DQ205">
        <v>1759249999.1</v>
      </c>
      <c r="DR205">
        <v>1454.941481481481</v>
      </c>
      <c r="DS205">
        <v>1511.457407407407</v>
      </c>
      <c r="DT205">
        <v>22.50800370370371</v>
      </c>
      <c r="DU205">
        <v>20.58802592592592</v>
      </c>
      <c r="DV205">
        <v>1453.55</v>
      </c>
      <c r="DW205">
        <v>22.2967962962963</v>
      </c>
      <c r="DX205">
        <v>500.0382592592593</v>
      </c>
      <c r="DY205">
        <v>90.91322222222223</v>
      </c>
      <c r="DZ205">
        <v>0.05183657407407408</v>
      </c>
      <c r="EA205">
        <v>29.29929259259259</v>
      </c>
      <c r="EB205">
        <v>29.9727074074074</v>
      </c>
      <c r="EC205">
        <v>999.9000000000001</v>
      </c>
      <c r="ED205">
        <v>0</v>
      </c>
      <c r="EE205">
        <v>0</v>
      </c>
      <c r="EF205">
        <v>10005.97592592592</v>
      </c>
      <c r="EG205">
        <v>0</v>
      </c>
      <c r="EH205">
        <v>11.6948</v>
      </c>
      <c r="EI205">
        <v>-56.51802222222222</v>
      </c>
      <c r="EJ205">
        <v>1488.442592592593</v>
      </c>
      <c r="EK205">
        <v>1543.23</v>
      </c>
      <c r="EL205">
        <v>1.91997037037037</v>
      </c>
      <c r="EM205">
        <v>1511.457407407407</v>
      </c>
      <c r="EN205">
        <v>20.58802592592592</v>
      </c>
      <c r="EO205">
        <v>2.046275555555556</v>
      </c>
      <c r="EP205">
        <v>1.871724074074074</v>
      </c>
      <c r="EQ205">
        <v>17.80702222222222</v>
      </c>
      <c r="ER205">
        <v>16.39901481481482</v>
      </c>
      <c r="ES205">
        <v>2000.026296296296</v>
      </c>
      <c r="ET205">
        <v>0.9799952222222224</v>
      </c>
      <c r="EU205">
        <v>0.02000487777777778</v>
      </c>
      <c r="EV205">
        <v>0</v>
      </c>
      <c r="EW205">
        <v>978.211111111111</v>
      </c>
      <c r="EX205">
        <v>5.000560000000001</v>
      </c>
      <c r="EY205">
        <v>19821.7962962963</v>
      </c>
      <c r="EZ205">
        <v>17295.08148148148</v>
      </c>
      <c r="FA205">
        <v>41.38648148148147</v>
      </c>
      <c r="FB205">
        <v>41.56199999999999</v>
      </c>
      <c r="FC205">
        <v>41.11566666666667</v>
      </c>
      <c r="FD205">
        <v>40.74533333333333</v>
      </c>
      <c r="FE205">
        <v>42.09466666666667</v>
      </c>
      <c r="FF205">
        <v>1955.116296296296</v>
      </c>
      <c r="FG205">
        <v>39.91</v>
      </c>
      <c r="FH205">
        <v>0</v>
      </c>
      <c r="FI205">
        <v>1759250020.6</v>
      </c>
      <c r="FJ205">
        <v>0</v>
      </c>
      <c r="FK205">
        <v>978.23052</v>
      </c>
      <c r="FL205">
        <v>2.371230788636058</v>
      </c>
      <c r="FM205">
        <v>57.12307688673559</v>
      </c>
      <c r="FN205">
        <v>19822.064</v>
      </c>
      <c r="FO205">
        <v>15</v>
      </c>
      <c r="FP205">
        <v>0</v>
      </c>
      <c r="FQ205" t="s">
        <v>439</v>
      </c>
      <c r="FR205">
        <v>1747148579.5</v>
      </c>
      <c r="FS205">
        <v>1747148584.5</v>
      </c>
      <c r="FT205">
        <v>0</v>
      </c>
      <c r="FU205">
        <v>0.162</v>
      </c>
      <c r="FV205">
        <v>-0.001</v>
      </c>
      <c r="FW205">
        <v>0.139</v>
      </c>
      <c r="FX205">
        <v>0.058</v>
      </c>
      <c r="FY205">
        <v>420</v>
      </c>
      <c r="FZ205">
        <v>16</v>
      </c>
      <c r="GA205">
        <v>0.19</v>
      </c>
      <c r="GB205">
        <v>0.02</v>
      </c>
      <c r="GC205">
        <v>-56.44468536585367</v>
      </c>
      <c r="GD205">
        <v>-1.773976306620346</v>
      </c>
      <c r="GE205">
        <v>0.236119057981221</v>
      </c>
      <c r="GF205">
        <v>0</v>
      </c>
      <c r="GG205">
        <v>978.1266176470589</v>
      </c>
      <c r="GH205">
        <v>2.095538583829101</v>
      </c>
      <c r="GI205">
        <v>0.2857901343032205</v>
      </c>
      <c r="GJ205">
        <v>0</v>
      </c>
      <c r="GK205">
        <v>1.924280975609756</v>
      </c>
      <c r="GL205">
        <v>-0.07986000000000142</v>
      </c>
      <c r="GM205">
        <v>0.008444131980366259</v>
      </c>
      <c r="GN205">
        <v>1</v>
      </c>
      <c r="GO205">
        <v>1</v>
      </c>
      <c r="GP205">
        <v>3</v>
      </c>
      <c r="GQ205" t="s">
        <v>463</v>
      </c>
      <c r="GR205">
        <v>3.12796</v>
      </c>
      <c r="GS205">
        <v>2.72963</v>
      </c>
      <c r="GT205">
        <v>0.20002</v>
      </c>
      <c r="GU205">
        <v>0.205923</v>
      </c>
      <c r="GV205">
        <v>0.10281</v>
      </c>
      <c r="GW205">
        <v>0.09718400000000001</v>
      </c>
      <c r="GX205">
        <v>23996.3</v>
      </c>
      <c r="GY205">
        <v>23113.4</v>
      </c>
      <c r="GZ205">
        <v>30538.5</v>
      </c>
      <c r="HA205">
        <v>29362.7</v>
      </c>
      <c r="HB205">
        <v>37816.3</v>
      </c>
      <c r="HC205">
        <v>34880.1</v>
      </c>
      <c r="HD205">
        <v>46712.3</v>
      </c>
      <c r="HE205">
        <v>43623.7</v>
      </c>
      <c r="HF205">
        <v>1.826</v>
      </c>
      <c r="HG205">
        <v>1.84413</v>
      </c>
      <c r="HH205">
        <v>0.134282</v>
      </c>
      <c r="HI205">
        <v>0</v>
      </c>
      <c r="HJ205">
        <v>27.7794</v>
      </c>
      <c r="HK205">
        <v>999.9</v>
      </c>
      <c r="HL205">
        <v>49.6</v>
      </c>
      <c r="HM205">
        <v>30.9</v>
      </c>
      <c r="HN205">
        <v>24.4731</v>
      </c>
      <c r="HO205">
        <v>62.533</v>
      </c>
      <c r="HP205">
        <v>17.2636</v>
      </c>
      <c r="HQ205">
        <v>1</v>
      </c>
      <c r="HR205">
        <v>0.12797</v>
      </c>
      <c r="HS205">
        <v>-0.101168</v>
      </c>
      <c r="HT205">
        <v>20.2018</v>
      </c>
      <c r="HU205">
        <v>5.22762</v>
      </c>
      <c r="HV205">
        <v>11.974</v>
      </c>
      <c r="HW205">
        <v>4.96935</v>
      </c>
      <c r="HX205">
        <v>3.28945</v>
      </c>
      <c r="HY205">
        <v>9999</v>
      </c>
      <c r="HZ205">
        <v>9999</v>
      </c>
      <c r="IA205">
        <v>9999</v>
      </c>
      <c r="IB205">
        <v>18.3</v>
      </c>
      <c r="IC205">
        <v>4.97291</v>
      </c>
      <c r="ID205">
        <v>1.87714</v>
      </c>
      <c r="IE205">
        <v>1.87526</v>
      </c>
      <c r="IF205">
        <v>1.87805</v>
      </c>
      <c r="IG205">
        <v>1.87479</v>
      </c>
      <c r="IH205">
        <v>1.87838</v>
      </c>
      <c r="II205">
        <v>1.87546</v>
      </c>
      <c r="IJ205">
        <v>1.87666</v>
      </c>
      <c r="IK205">
        <v>0</v>
      </c>
      <c r="IL205">
        <v>0</v>
      </c>
      <c r="IM205">
        <v>0</v>
      </c>
      <c r="IN205">
        <v>0</v>
      </c>
      <c r="IO205" t="s">
        <v>441</v>
      </c>
      <c r="IP205" t="s">
        <v>442</v>
      </c>
      <c r="IQ205" t="s">
        <v>443</v>
      </c>
      <c r="IR205" t="s">
        <v>443</v>
      </c>
      <c r="IS205" t="s">
        <v>443</v>
      </c>
      <c r="IT205" t="s">
        <v>443</v>
      </c>
      <c r="IU205">
        <v>0</v>
      </c>
      <c r="IV205">
        <v>100</v>
      </c>
      <c r="IW205">
        <v>100</v>
      </c>
      <c r="IX205">
        <v>1.43</v>
      </c>
      <c r="IY205">
        <v>0.211</v>
      </c>
      <c r="IZ205">
        <v>-0.1222274518627452</v>
      </c>
      <c r="JA205">
        <v>0.001328938755811441</v>
      </c>
      <c r="JB205">
        <v>-5.633165956792918E-07</v>
      </c>
      <c r="JC205">
        <v>2.510553891376428E-10</v>
      </c>
      <c r="JD205">
        <v>-0.04678033270444259</v>
      </c>
      <c r="JE205">
        <v>-0.0009625096320519332</v>
      </c>
      <c r="JF205">
        <v>0.0006953178313022573</v>
      </c>
      <c r="JG205">
        <v>-5.973937232829655E-06</v>
      </c>
      <c r="JH205">
        <v>1</v>
      </c>
      <c r="JI205">
        <v>2112</v>
      </c>
      <c r="JJ205">
        <v>1</v>
      </c>
      <c r="JK205">
        <v>26</v>
      </c>
      <c r="JL205">
        <v>201690.5</v>
      </c>
      <c r="JM205">
        <v>201690.4</v>
      </c>
      <c r="JN205">
        <v>3.12012</v>
      </c>
      <c r="JO205">
        <v>2.53296</v>
      </c>
      <c r="JP205">
        <v>1.39893</v>
      </c>
      <c r="JQ205">
        <v>2.32422</v>
      </c>
      <c r="JR205">
        <v>1.44897</v>
      </c>
      <c r="JS205">
        <v>2.44385</v>
      </c>
      <c r="JT205">
        <v>36.4578</v>
      </c>
      <c r="JU205">
        <v>23.9912</v>
      </c>
      <c r="JV205">
        <v>18</v>
      </c>
      <c r="JW205">
        <v>477.676</v>
      </c>
      <c r="JX205">
        <v>458.589</v>
      </c>
      <c r="JY205">
        <v>27.0338</v>
      </c>
      <c r="JZ205">
        <v>28.8528</v>
      </c>
      <c r="KA205">
        <v>29.9998</v>
      </c>
      <c r="KB205">
        <v>28.4979</v>
      </c>
      <c r="KC205">
        <v>28.5571</v>
      </c>
      <c r="KD205">
        <v>62.4725</v>
      </c>
      <c r="KE205">
        <v>22.519</v>
      </c>
      <c r="KF205">
        <v>20.1498</v>
      </c>
      <c r="KG205">
        <v>27.0548</v>
      </c>
      <c r="KH205">
        <v>1556.82</v>
      </c>
      <c r="KI205">
        <v>20.6001</v>
      </c>
      <c r="KJ205">
        <v>100.953</v>
      </c>
      <c r="KK205">
        <v>100.349</v>
      </c>
    </row>
    <row r="206" spans="1:297">
      <c r="A206">
        <v>190</v>
      </c>
      <c r="B206">
        <v>1759250011.6</v>
      </c>
      <c r="C206">
        <v>3196</v>
      </c>
      <c r="D206" t="s">
        <v>824</v>
      </c>
      <c r="E206" t="s">
        <v>825</v>
      </c>
      <c r="F206">
        <v>5</v>
      </c>
      <c r="G206" t="s">
        <v>639</v>
      </c>
      <c r="H206" t="s">
        <v>436</v>
      </c>
      <c r="I206">
        <v>1759250003.814285</v>
      </c>
      <c r="J206">
        <f>(K206)/1000</f>
        <v>0</v>
      </c>
      <c r="K206">
        <f>IF(DP206, AN206, AH206)</f>
        <v>0</v>
      </c>
      <c r="L206">
        <f>IF(DP206, AI206, AG206)</f>
        <v>0</v>
      </c>
      <c r="M206">
        <f>DR206 - IF(AU206&gt;1, L206*DL206*100.0/(AW206), 0)</f>
        <v>0</v>
      </c>
      <c r="N206">
        <f>((T206-J206/2)*M206-L206)/(T206+J206/2)</f>
        <v>0</v>
      </c>
      <c r="O206">
        <f>N206*(DY206+DZ206)/1000.0</f>
        <v>0</v>
      </c>
      <c r="P206">
        <f>(DR206 - IF(AU206&gt;1, L206*DL206*100.0/(AW206), 0))*(DY206+DZ206)/1000.0</f>
        <v>0</v>
      </c>
      <c r="Q206">
        <f>2.0/((1/S206-1/R206)+SIGN(S206)*SQRT((1/S206-1/R206)*(1/S206-1/R206) + 4*DM206/((DM206+1)*(DM206+1))*(2*1/S206*1/R206-1/R206*1/R206)))</f>
        <v>0</v>
      </c>
      <c r="R206">
        <f>IF(LEFT(DN206,1)&lt;&gt;"0",IF(LEFT(DN206,1)="1",3.0,DO206),$D$5+$E$5*(EF206*DY206/($K$5*1000))+$F$5*(EF206*DY206/($K$5*1000))*MAX(MIN(DL206,$J$5),$I$5)*MAX(MIN(DL206,$J$5),$I$5)+$G$5*MAX(MIN(DL206,$J$5),$I$5)*(EF206*DY206/($K$5*1000))+$H$5*(EF206*DY206/($K$5*1000))*(EF206*DY206/($K$5*1000)))</f>
        <v>0</v>
      </c>
      <c r="S206">
        <f>J206*(1000-(1000*0.61365*exp(17.502*W206/(240.97+W206))/(DY206+DZ206)+DT206)/2)/(1000*0.61365*exp(17.502*W206/(240.97+W206))/(DY206+DZ206)-DT206)</f>
        <v>0</v>
      </c>
      <c r="T206">
        <f>1/((DM206+1)/(Q206/1.6)+1/(R206/1.37)) + DM206/((DM206+1)/(Q206/1.6) + DM206/(R206/1.37))</f>
        <v>0</v>
      </c>
      <c r="U206">
        <f>(DH206*DK206)</f>
        <v>0</v>
      </c>
      <c r="V206">
        <f>(EA206+(U206+2*0.95*5.67E-8*(((EA206+$B$7)+273)^4-(EA206+273)^4)-44100*J206)/(1.84*29.3*R206+8*0.95*5.67E-8*(EA206+273)^3))</f>
        <v>0</v>
      </c>
      <c r="W206">
        <f>($C$7*EB206+$D$7*EC206+$E$7*V206)</f>
        <v>0</v>
      </c>
      <c r="X206">
        <f>0.61365*exp(17.502*W206/(240.97+W206))</f>
        <v>0</v>
      </c>
      <c r="Y206">
        <f>(Z206/AA206*100)</f>
        <v>0</v>
      </c>
      <c r="Z206">
        <f>DT206*(DY206+DZ206)/1000</f>
        <v>0</v>
      </c>
      <c r="AA206">
        <f>0.61365*exp(17.502*EA206/(240.97+EA206))</f>
        <v>0</v>
      </c>
      <c r="AB206">
        <f>(X206-DT206*(DY206+DZ206)/1000)</f>
        <v>0</v>
      </c>
      <c r="AC206">
        <f>(-J206*44100)</f>
        <v>0</v>
      </c>
      <c r="AD206">
        <f>2*29.3*R206*0.92*(EA206-W206)</f>
        <v>0</v>
      </c>
      <c r="AE206">
        <f>2*0.95*5.67E-8*(((EA206+$B$7)+273)^4-(W206+273)^4)</f>
        <v>0</v>
      </c>
      <c r="AF206">
        <f>U206+AE206+AC206+AD206</f>
        <v>0</v>
      </c>
      <c r="AG206">
        <f>DX206*AU206*(DS206-DR206*(1000-AU206*DU206)/(1000-AU206*DT206))/(100*DL206)</f>
        <v>0</v>
      </c>
      <c r="AH206">
        <f>1000*DX206*AU206*(DT206-DU206)/(100*DL206*(1000-AU206*DT206))</f>
        <v>0</v>
      </c>
      <c r="AI206">
        <f>(AJ206 - AK206 - DY206*1E3/(8.314*(EA206+273.15)) * AM206/DX206 * AL206) * DX206/(100*DL206) * (1000 - DU206)/1000</f>
        <v>0</v>
      </c>
      <c r="AJ206">
        <v>1575.410510840499</v>
      </c>
      <c r="AK206">
        <v>1529.249454545455</v>
      </c>
      <c r="AL206">
        <v>3.407448151126682</v>
      </c>
      <c r="AM206">
        <v>65.4967932541347</v>
      </c>
      <c r="AN206">
        <f>(AP206 - AO206 + DY206*1E3/(8.314*(EA206+273.15)) * AR206/DX206 * AQ206) * DX206/(100*DL206) * 1000/(1000 - AP206)</f>
        <v>0</v>
      </c>
      <c r="AO206">
        <v>20.5919551224384</v>
      </c>
      <c r="AP206">
        <v>22.48872606060606</v>
      </c>
      <c r="AQ206">
        <v>-0.0001202743517313081</v>
      </c>
      <c r="AR206">
        <v>120.790661753282</v>
      </c>
      <c r="AS206">
        <v>4</v>
      </c>
      <c r="AT206">
        <v>1</v>
      </c>
      <c r="AU206">
        <f>IF(AS206*$H$13&gt;=AW206,1.0,(AW206/(AW206-AS206*$H$13)))</f>
        <v>0</v>
      </c>
      <c r="AV206">
        <f>(AU206-1)*100</f>
        <v>0</v>
      </c>
      <c r="AW206">
        <f>MAX(0,($B$13+$C$13*EF206)/(1+$D$13*EF206)*DY206/(EA206+273)*$E$13)</f>
        <v>0</v>
      </c>
      <c r="AX206" t="s">
        <v>437</v>
      </c>
      <c r="AY206" t="s">
        <v>437</v>
      </c>
      <c r="AZ206">
        <v>0</v>
      </c>
      <c r="BA206">
        <v>0</v>
      </c>
      <c r="BB206">
        <f>1-AZ206/BA206</f>
        <v>0</v>
      </c>
      <c r="BC206">
        <v>0</v>
      </c>
      <c r="BD206" t="s">
        <v>437</v>
      </c>
      <c r="BE206" t="s">
        <v>437</v>
      </c>
      <c r="BF206">
        <v>0</v>
      </c>
      <c r="BG206">
        <v>0</v>
      </c>
      <c r="BH206">
        <f>1-BF206/BG206</f>
        <v>0</v>
      </c>
      <c r="BI206">
        <v>0.5</v>
      </c>
      <c r="BJ206">
        <f>DI206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437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DH206">
        <f>$B$11*EG206+$C$11*EH206+$F$11*ES206*(1-EV206)</f>
        <v>0</v>
      </c>
      <c r="DI206">
        <f>DH206*DJ206</f>
        <v>0</v>
      </c>
      <c r="DJ206">
        <f>($B$11*$D$9+$C$11*$D$9+$F$11*((FF206+EX206)/MAX(FF206+EX206+FG206, 0.1)*$I$9+FG206/MAX(FF206+EX206+FG206, 0.1)*$J$9))/($B$11+$C$11+$F$11)</f>
        <v>0</v>
      </c>
      <c r="DK206">
        <f>($B$11*$K$9+$C$11*$K$9+$F$11*((FF206+EX206)/MAX(FF206+EX206+FG206, 0.1)*$P$9+FG206/MAX(FF206+EX206+FG206, 0.1)*$Q$9))/($B$11+$C$11+$F$11)</f>
        <v>0</v>
      </c>
      <c r="DL206">
        <v>4.38</v>
      </c>
      <c r="DM206">
        <v>0.5</v>
      </c>
      <c r="DN206" t="s">
        <v>438</v>
      </c>
      <c r="DO206">
        <v>2</v>
      </c>
      <c r="DP206" t="b">
        <v>1</v>
      </c>
      <c r="DQ206">
        <v>1759250003.814285</v>
      </c>
      <c r="DR206">
        <v>1470.597857142857</v>
      </c>
      <c r="DS206">
        <v>1527.280357142857</v>
      </c>
      <c r="DT206">
        <v>22.50091071428571</v>
      </c>
      <c r="DU206">
        <v>20.58988571428571</v>
      </c>
      <c r="DV206">
        <v>1469.186428571428</v>
      </c>
      <c r="DW206">
        <v>22.28985</v>
      </c>
      <c r="DX206">
        <v>500.0034642857143</v>
      </c>
      <c r="DY206">
        <v>90.91306071428573</v>
      </c>
      <c r="DZ206">
        <v>0.05201574642857143</v>
      </c>
      <c r="EA206">
        <v>29.295</v>
      </c>
      <c r="EB206">
        <v>29.96619642857143</v>
      </c>
      <c r="EC206">
        <v>999.9000000000002</v>
      </c>
      <c r="ED206">
        <v>0</v>
      </c>
      <c r="EE206">
        <v>0</v>
      </c>
      <c r="EF206">
        <v>9988.423928571428</v>
      </c>
      <c r="EG206">
        <v>0</v>
      </c>
      <c r="EH206">
        <v>11.6948</v>
      </c>
      <c r="EI206">
        <v>-56.684075</v>
      </c>
      <c r="EJ206">
        <v>1504.448928571428</v>
      </c>
      <c r="EK206">
        <v>1559.388214285714</v>
      </c>
      <c r="EL206">
        <v>1.911022142857142</v>
      </c>
      <c r="EM206">
        <v>1527.280357142857</v>
      </c>
      <c r="EN206">
        <v>20.58988571428571</v>
      </c>
      <c r="EO206">
        <v>2.045626428571429</v>
      </c>
      <c r="EP206">
        <v>1.871889642857143</v>
      </c>
      <c r="EQ206">
        <v>17.80198928571429</v>
      </c>
      <c r="ER206">
        <v>16.40040357142857</v>
      </c>
      <c r="ES206">
        <v>2000.0125</v>
      </c>
      <c r="ET206">
        <v>0.9799951785714287</v>
      </c>
      <c r="EU206">
        <v>0.02000492142857143</v>
      </c>
      <c r="EV206">
        <v>0</v>
      </c>
      <c r="EW206">
        <v>978.4196071428571</v>
      </c>
      <c r="EX206">
        <v>5.000560000000001</v>
      </c>
      <c r="EY206">
        <v>19825.38214285714</v>
      </c>
      <c r="EZ206">
        <v>17294.95357142858</v>
      </c>
      <c r="FA206">
        <v>41.39714285714285</v>
      </c>
      <c r="FB206">
        <v>41.56199999999999</v>
      </c>
      <c r="FC206">
        <v>41.125</v>
      </c>
      <c r="FD206">
        <v>40.7455</v>
      </c>
      <c r="FE206">
        <v>42.09575</v>
      </c>
      <c r="FF206">
        <v>1955.1025</v>
      </c>
      <c r="FG206">
        <v>39.91</v>
      </c>
      <c r="FH206">
        <v>0</v>
      </c>
      <c r="FI206">
        <v>1759250025.4</v>
      </c>
      <c r="FJ206">
        <v>0</v>
      </c>
      <c r="FK206">
        <v>978.45188</v>
      </c>
      <c r="FL206">
        <v>2.824230793013709</v>
      </c>
      <c r="FM206">
        <v>40.93076917843126</v>
      </c>
      <c r="FN206">
        <v>19825.924</v>
      </c>
      <c r="FO206">
        <v>15</v>
      </c>
      <c r="FP206">
        <v>0</v>
      </c>
      <c r="FQ206" t="s">
        <v>439</v>
      </c>
      <c r="FR206">
        <v>1747148579.5</v>
      </c>
      <c r="FS206">
        <v>1747148584.5</v>
      </c>
      <c r="FT206">
        <v>0</v>
      </c>
      <c r="FU206">
        <v>0.162</v>
      </c>
      <c r="FV206">
        <v>-0.001</v>
      </c>
      <c r="FW206">
        <v>0.139</v>
      </c>
      <c r="FX206">
        <v>0.058</v>
      </c>
      <c r="FY206">
        <v>420</v>
      </c>
      <c r="FZ206">
        <v>16</v>
      </c>
      <c r="GA206">
        <v>0.19</v>
      </c>
      <c r="GB206">
        <v>0.02</v>
      </c>
      <c r="GC206">
        <v>-56.56618536585366</v>
      </c>
      <c r="GD206">
        <v>-1.674491289198634</v>
      </c>
      <c r="GE206">
        <v>0.2253196770346792</v>
      </c>
      <c r="GF206">
        <v>0</v>
      </c>
      <c r="GG206">
        <v>978.3051470588235</v>
      </c>
      <c r="GH206">
        <v>2.510267389339694</v>
      </c>
      <c r="GI206">
        <v>0.3149247465995101</v>
      </c>
      <c r="GJ206">
        <v>0</v>
      </c>
      <c r="GK206">
        <v>1.91681</v>
      </c>
      <c r="GL206">
        <v>-0.1124885017421589</v>
      </c>
      <c r="GM206">
        <v>0.01114989817300106</v>
      </c>
      <c r="GN206">
        <v>0</v>
      </c>
      <c r="GO206">
        <v>0</v>
      </c>
      <c r="GP206">
        <v>3</v>
      </c>
      <c r="GQ206" t="s">
        <v>490</v>
      </c>
      <c r="GR206">
        <v>3.12771</v>
      </c>
      <c r="GS206">
        <v>2.72951</v>
      </c>
      <c r="GT206">
        <v>0.201349</v>
      </c>
      <c r="GU206">
        <v>0.207276</v>
      </c>
      <c r="GV206">
        <v>0.102784</v>
      </c>
      <c r="GW206">
        <v>0.09718590000000001</v>
      </c>
      <c r="GX206">
        <v>23956.4</v>
      </c>
      <c r="GY206">
        <v>23074</v>
      </c>
      <c r="GZ206">
        <v>30538.5</v>
      </c>
      <c r="HA206">
        <v>29362.7</v>
      </c>
      <c r="HB206">
        <v>37817.3</v>
      </c>
      <c r="HC206">
        <v>34880.1</v>
      </c>
      <c r="HD206">
        <v>46712.2</v>
      </c>
      <c r="HE206">
        <v>43623.6</v>
      </c>
      <c r="HF206">
        <v>1.8255</v>
      </c>
      <c r="HG206">
        <v>1.84475</v>
      </c>
      <c r="HH206">
        <v>0.135019</v>
      </c>
      <c r="HI206">
        <v>0</v>
      </c>
      <c r="HJ206">
        <v>27.7764</v>
      </c>
      <c r="HK206">
        <v>999.9</v>
      </c>
      <c r="HL206">
        <v>49.6</v>
      </c>
      <c r="HM206">
        <v>30.9</v>
      </c>
      <c r="HN206">
        <v>24.4711</v>
      </c>
      <c r="HO206">
        <v>62.543</v>
      </c>
      <c r="HP206">
        <v>17.4319</v>
      </c>
      <c r="HQ206">
        <v>1</v>
      </c>
      <c r="HR206">
        <v>0.128016</v>
      </c>
      <c r="HS206">
        <v>0.00925926</v>
      </c>
      <c r="HT206">
        <v>20.2022</v>
      </c>
      <c r="HU206">
        <v>5.22792</v>
      </c>
      <c r="HV206">
        <v>11.974</v>
      </c>
      <c r="HW206">
        <v>4.9698</v>
      </c>
      <c r="HX206">
        <v>3.2895</v>
      </c>
      <c r="HY206">
        <v>9999</v>
      </c>
      <c r="HZ206">
        <v>9999</v>
      </c>
      <c r="IA206">
        <v>9999</v>
      </c>
      <c r="IB206">
        <v>18.3</v>
      </c>
      <c r="IC206">
        <v>4.97291</v>
      </c>
      <c r="ID206">
        <v>1.87714</v>
      </c>
      <c r="IE206">
        <v>1.87527</v>
      </c>
      <c r="IF206">
        <v>1.87805</v>
      </c>
      <c r="IG206">
        <v>1.87481</v>
      </c>
      <c r="IH206">
        <v>1.87837</v>
      </c>
      <c r="II206">
        <v>1.87546</v>
      </c>
      <c r="IJ206">
        <v>1.87667</v>
      </c>
      <c r="IK206">
        <v>0</v>
      </c>
      <c r="IL206">
        <v>0</v>
      </c>
      <c r="IM206">
        <v>0</v>
      </c>
      <c r="IN206">
        <v>0</v>
      </c>
      <c r="IO206" t="s">
        <v>441</v>
      </c>
      <c r="IP206" t="s">
        <v>442</v>
      </c>
      <c r="IQ206" t="s">
        <v>443</v>
      </c>
      <c r="IR206" t="s">
        <v>443</v>
      </c>
      <c r="IS206" t="s">
        <v>443</v>
      </c>
      <c r="IT206" t="s">
        <v>443</v>
      </c>
      <c r="IU206">
        <v>0</v>
      </c>
      <c r="IV206">
        <v>100</v>
      </c>
      <c r="IW206">
        <v>100</v>
      </c>
      <c r="IX206">
        <v>1.45</v>
      </c>
      <c r="IY206">
        <v>0.2108</v>
      </c>
      <c r="IZ206">
        <v>-0.1222274518627452</v>
      </c>
      <c r="JA206">
        <v>0.001328938755811441</v>
      </c>
      <c r="JB206">
        <v>-5.633165956792918E-07</v>
      </c>
      <c r="JC206">
        <v>2.510553891376428E-10</v>
      </c>
      <c r="JD206">
        <v>-0.04678033270444259</v>
      </c>
      <c r="JE206">
        <v>-0.0009625096320519332</v>
      </c>
      <c r="JF206">
        <v>0.0006953178313022573</v>
      </c>
      <c r="JG206">
        <v>-5.973937232829655E-06</v>
      </c>
      <c r="JH206">
        <v>1</v>
      </c>
      <c r="JI206">
        <v>2112</v>
      </c>
      <c r="JJ206">
        <v>1</v>
      </c>
      <c r="JK206">
        <v>26</v>
      </c>
      <c r="JL206">
        <v>201690.5</v>
      </c>
      <c r="JM206">
        <v>201690.5</v>
      </c>
      <c r="JN206">
        <v>3.14453</v>
      </c>
      <c r="JO206">
        <v>2.51587</v>
      </c>
      <c r="JP206">
        <v>1.39893</v>
      </c>
      <c r="JQ206">
        <v>2.32422</v>
      </c>
      <c r="JR206">
        <v>1.44897</v>
      </c>
      <c r="JS206">
        <v>2.54395</v>
      </c>
      <c r="JT206">
        <v>36.4343</v>
      </c>
      <c r="JU206">
        <v>23.9999</v>
      </c>
      <c r="JV206">
        <v>18</v>
      </c>
      <c r="JW206">
        <v>477.415</v>
      </c>
      <c r="JX206">
        <v>459.004</v>
      </c>
      <c r="JY206">
        <v>27.0776</v>
      </c>
      <c r="JZ206">
        <v>28.8553</v>
      </c>
      <c r="KA206">
        <v>29.9999</v>
      </c>
      <c r="KB206">
        <v>28.4997</v>
      </c>
      <c r="KC206">
        <v>28.5592</v>
      </c>
      <c r="KD206">
        <v>62.9609</v>
      </c>
      <c r="KE206">
        <v>22.519</v>
      </c>
      <c r="KF206">
        <v>20.1498</v>
      </c>
      <c r="KG206">
        <v>27.0726</v>
      </c>
      <c r="KH206">
        <v>1570.22</v>
      </c>
      <c r="KI206">
        <v>20.6001</v>
      </c>
      <c r="KJ206">
        <v>100.952</v>
      </c>
      <c r="KK206">
        <v>100.349</v>
      </c>
    </row>
    <row r="207" spans="1:297">
      <c r="A207">
        <v>191</v>
      </c>
      <c r="B207">
        <v>1759250016.6</v>
      </c>
      <c r="C207">
        <v>3201</v>
      </c>
      <c r="D207" t="s">
        <v>826</v>
      </c>
      <c r="E207" t="s">
        <v>827</v>
      </c>
      <c r="F207">
        <v>5</v>
      </c>
      <c r="G207" t="s">
        <v>639</v>
      </c>
      <c r="H207" t="s">
        <v>436</v>
      </c>
      <c r="I207">
        <v>1759250009.1</v>
      </c>
      <c r="J207">
        <f>(K207)/1000</f>
        <v>0</v>
      </c>
      <c r="K207">
        <f>IF(DP207, AN207, AH207)</f>
        <v>0</v>
      </c>
      <c r="L207">
        <f>IF(DP207, AI207, AG207)</f>
        <v>0</v>
      </c>
      <c r="M207">
        <f>DR207 - IF(AU207&gt;1, L207*DL207*100.0/(AW207), 0)</f>
        <v>0</v>
      </c>
      <c r="N207">
        <f>((T207-J207/2)*M207-L207)/(T207+J207/2)</f>
        <v>0</v>
      </c>
      <c r="O207">
        <f>N207*(DY207+DZ207)/1000.0</f>
        <v>0</v>
      </c>
      <c r="P207">
        <f>(DR207 - IF(AU207&gt;1, L207*DL207*100.0/(AW207), 0))*(DY207+DZ207)/1000.0</f>
        <v>0</v>
      </c>
      <c r="Q207">
        <f>2.0/((1/S207-1/R207)+SIGN(S207)*SQRT((1/S207-1/R207)*(1/S207-1/R207) + 4*DM207/((DM207+1)*(DM207+1))*(2*1/S207*1/R207-1/R207*1/R207)))</f>
        <v>0</v>
      </c>
      <c r="R207">
        <f>IF(LEFT(DN207,1)&lt;&gt;"0",IF(LEFT(DN207,1)="1",3.0,DO207),$D$5+$E$5*(EF207*DY207/($K$5*1000))+$F$5*(EF207*DY207/($K$5*1000))*MAX(MIN(DL207,$J$5),$I$5)*MAX(MIN(DL207,$J$5),$I$5)+$G$5*MAX(MIN(DL207,$J$5),$I$5)*(EF207*DY207/($K$5*1000))+$H$5*(EF207*DY207/($K$5*1000))*(EF207*DY207/($K$5*1000)))</f>
        <v>0</v>
      </c>
      <c r="S207">
        <f>J207*(1000-(1000*0.61365*exp(17.502*W207/(240.97+W207))/(DY207+DZ207)+DT207)/2)/(1000*0.61365*exp(17.502*W207/(240.97+W207))/(DY207+DZ207)-DT207)</f>
        <v>0</v>
      </c>
      <c r="T207">
        <f>1/((DM207+1)/(Q207/1.6)+1/(R207/1.37)) + DM207/((DM207+1)/(Q207/1.6) + DM207/(R207/1.37))</f>
        <v>0</v>
      </c>
      <c r="U207">
        <f>(DH207*DK207)</f>
        <v>0</v>
      </c>
      <c r="V207">
        <f>(EA207+(U207+2*0.95*5.67E-8*(((EA207+$B$7)+273)^4-(EA207+273)^4)-44100*J207)/(1.84*29.3*R207+8*0.95*5.67E-8*(EA207+273)^3))</f>
        <v>0</v>
      </c>
      <c r="W207">
        <f>($C$7*EB207+$D$7*EC207+$E$7*V207)</f>
        <v>0</v>
      </c>
      <c r="X207">
        <f>0.61365*exp(17.502*W207/(240.97+W207))</f>
        <v>0</v>
      </c>
      <c r="Y207">
        <f>(Z207/AA207*100)</f>
        <v>0</v>
      </c>
      <c r="Z207">
        <f>DT207*(DY207+DZ207)/1000</f>
        <v>0</v>
      </c>
      <c r="AA207">
        <f>0.61365*exp(17.502*EA207/(240.97+EA207))</f>
        <v>0</v>
      </c>
      <c r="AB207">
        <f>(X207-DT207*(DY207+DZ207)/1000)</f>
        <v>0</v>
      </c>
      <c r="AC207">
        <f>(-J207*44100)</f>
        <v>0</v>
      </c>
      <c r="AD207">
        <f>2*29.3*R207*0.92*(EA207-W207)</f>
        <v>0</v>
      </c>
      <c r="AE207">
        <f>2*0.95*5.67E-8*(((EA207+$B$7)+273)^4-(W207+273)^4)</f>
        <v>0</v>
      </c>
      <c r="AF207">
        <f>U207+AE207+AC207+AD207</f>
        <v>0</v>
      </c>
      <c r="AG207">
        <f>DX207*AU207*(DS207-DR207*(1000-AU207*DU207)/(1000-AU207*DT207))/(100*DL207)</f>
        <v>0</v>
      </c>
      <c r="AH207">
        <f>1000*DX207*AU207*(DT207-DU207)/(100*DL207*(1000-AU207*DT207))</f>
        <v>0</v>
      </c>
      <c r="AI207">
        <f>(AJ207 - AK207 - DY207*1E3/(8.314*(EA207+273.15)) * AM207/DX207 * AL207) * DX207/(100*DL207) * (1000 - DU207)/1000</f>
        <v>0</v>
      </c>
      <c r="AJ207">
        <v>1592.447292427301</v>
      </c>
      <c r="AK207">
        <v>1546.130424242424</v>
      </c>
      <c r="AL207">
        <v>3.374268733752952</v>
      </c>
      <c r="AM207">
        <v>65.4967932541347</v>
      </c>
      <c r="AN207">
        <f>(AP207 - AO207 + DY207*1E3/(8.314*(EA207+273.15)) * AR207/DX207 * AQ207) * DX207/(100*DL207) * 1000/(1000 - AP207)</f>
        <v>0</v>
      </c>
      <c r="AO207">
        <v>20.5928355610421</v>
      </c>
      <c r="AP207">
        <v>22.47666909090909</v>
      </c>
      <c r="AQ207">
        <v>-0.0001562283373994389</v>
      </c>
      <c r="AR207">
        <v>120.790661753282</v>
      </c>
      <c r="AS207">
        <v>4</v>
      </c>
      <c r="AT207">
        <v>1</v>
      </c>
      <c r="AU207">
        <f>IF(AS207*$H$13&gt;=AW207,1.0,(AW207/(AW207-AS207*$H$13)))</f>
        <v>0</v>
      </c>
      <c r="AV207">
        <f>(AU207-1)*100</f>
        <v>0</v>
      </c>
      <c r="AW207">
        <f>MAX(0,($B$13+$C$13*EF207)/(1+$D$13*EF207)*DY207/(EA207+273)*$E$13)</f>
        <v>0</v>
      </c>
      <c r="AX207" t="s">
        <v>437</v>
      </c>
      <c r="AY207" t="s">
        <v>437</v>
      </c>
      <c r="AZ207">
        <v>0</v>
      </c>
      <c r="BA207">
        <v>0</v>
      </c>
      <c r="BB207">
        <f>1-AZ207/BA207</f>
        <v>0</v>
      </c>
      <c r="BC207">
        <v>0</v>
      </c>
      <c r="BD207" t="s">
        <v>437</v>
      </c>
      <c r="BE207" t="s">
        <v>437</v>
      </c>
      <c r="BF207">
        <v>0</v>
      </c>
      <c r="BG207">
        <v>0</v>
      </c>
      <c r="BH207">
        <f>1-BF207/BG207</f>
        <v>0</v>
      </c>
      <c r="BI207">
        <v>0.5</v>
      </c>
      <c r="BJ207">
        <f>DI207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437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DH207">
        <f>$B$11*EG207+$C$11*EH207+$F$11*ES207*(1-EV207)</f>
        <v>0</v>
      </c>
      <c r="DI207">
        <f>DH207*DJ207</f>
        <v>0</v>
      </c>
      <c r="DJ207">
        <f>($B$11*$D$9+$C$11*$D$9+$F$11*((FF207+EX207)/MAX(FF207+EX207+FG207, 0.1)*$I$9+FG207/MAX(FF207+EX207+FG207, 0.1)*$J$9))/($B$11+$C$11+$F$11)</f>
        <v>0</v>
      </c>
      <c r="DK207">
        <f>($B$11*$K$9+$C$11*$K$9+$F$11*((FF207+EX207)/MAX(FF207+EX207+FG207, 0.1)*$P$9+FG207/MAX(FF207+EX207+FG207, 0.1)*$Q$9))/($B$11+$C$11+$F$11)</f>
        <v>0</v>
      </c>
      <c r="DL207">
        <v>4.38</v>
      </c>
      <c r="DM207">
        <v>0.5</v>
      </c>
      <c r="DN207" t="s">
        <v>438</v>
      </c>
      <c r="DO207">
        <v>2</v>
      </c>
      <c r="DP207" t="b">
        <v>1</v>
      </c>
      <c r="DQ207">
        <v>1759250009.1</v>
      </c>
      <c r="DR207">
        <v>1488.177777777778</v>
      </c>
      <c r="DS207">
        <v>1544.943333333334</v>
      </c>
      <c r="DT207">
        <v>22.49169259259259</v>
      </c>
      <c r="DU207">
        <v>20.59182962962963</v>
      </c>
      <c r="DV207">
        <v>1486.742962962963</v>
      </c>
      <c r="DW207">
        <v>22.28082592592593</v>
      </c>
      <c r="DX207">
        <v>500.0200000000001</v>
      </c>
      <c r="DY207">
        <v>90.91362222222222</v>
      </c>
      <c r="DZ207">
        <v>0.05187613333333333</v>
      </c>
      <c r="EA207">
        <v>29.28942592592593</v>
      </c>
      <c r="EB207">
        <v>29.98402592592592</v>
      </c>
      <c r="EC207">
        <v>999.9000000000001</v>
      </c>
      <c r="ED207">
        <v>0</v>
      </c>
      <c r="EE207">
        <v>0</v>
      </c>
      <c r="EF207">
        <v>9990.794444444442</v>
      </c>
      <c r="EG207">
        <v>0</v>
      </c>
      <c r="EH207">
        <v>11.6948</v>
      </c>
      <c r="EI207">
        <v>-56.76728518518518</v>
      </c>
      <c r="EJ207">
        <v>1522.418148148148</v>
      </c>
      <c r="EK207">
        <v>1577.425555555556</v>
      </c>
      <c r="EL207">
        <v>1.899860740740741</v>
      </c>
      <c r="EM207">
        <v>1544.943333333334</v>
      </c>
      <c r="EN207">
        <v>20.59182962962963</v>
      </c>
      <c r="EO207">
        <v>2.044801851851852</v>
      </c>
      <c r="EP207">
        <v>1.872078148148148</v>
      </c>
      <c r="EQ207">
        <v>17.79558148148148</v>
      </c>
      <c r="ER207">
        <v>16.40198518518518</v>
      </c>
      <c r="ES207">
        <v>2000.004814814815</v>
      </c>
      <c r="ET207">
        <v>0.9799951111111113</v>
      </c>
      <c r="EU207">
        <v>0.02000498888888889</v>
      </c>
      <c r="EV207">
        <v>0</v>
      </c>
      <c r="EW207">
        <v>978.6320000000001</v>
      </c>
      <c r="EX207">
        <v>5.000560000000001</v>
      </c>
      <c r="EY207">
        <v>19829.2037037037</v>
      </c>
      <c r="EZ207">
        <v>17294.87777777778</v>
      </c>
      <c r="FA207">
        <v>41.41403703703703</v>
      </c>
      <c r="FB207">
        <v>41.56199999999999</v>
      </c>
      <c r="FC207">
        <v>41.125</v>
      </c>
      <c r="FD207">
        <v>40.74533333333333</v>
      </c>
      <c r="FE207">
        <v>42.111</v>
      </c>
      <c r="FF207">
        <v>1955.094814814815</v>
      </c>
      <c r="FG207">
        <v>39.91</v>
      </c>
      <c r="FH207">
        <v>0</v>
      </c>
      <c r="FI207">
        <v>1759250030.8</v>
      </c>
      <c r="FJ207">
        <v>0</v>
      </c>
      <c r="FK207">
        <v>978.6248846153848</v>
      </c>
      <c r="FL207">
        <v>1.333162417835207</v>
      </c>
      <c r="FM207">
        <v>37.79145308321319</v>
      </c>
      <c r="FN207">
        <v>19829.34615384616</v>
      </c>
      <c r="FO207">
        <v>15</v>
      </c>
      <c r="FP207">
        <v>0</v>
      </c>
      <c r="FQ207" t="s">
        <v>439</v>
      </c>
      <c r="FR207">
        <v>1747148579.5</v>
      </c>
      <c r="FS207">
        <v>1747148584.5</v>
      </c>
      <c r="FT207">
        <v>0</v>
      </c>
      <c r="FU207">
        <v>0.162</v>
      </c>
      <c r="FV207">
        <v>-0.001</v>
      </c>
      <c r="FW207">
        <v>0.139</v>
      </c>
      <c r="FX207">
        <v>0.058</v>
      </c>
      <c r="FY207">
        <v>420</v>
      </c>
      <c r="FZ207">
        <v>16</v>
      </c>
      <c r="GA207">
        <v>0.19</v>
      </c>
      <c r="GB207">
        <v>0.02</v>
      </c>
      <c r="GC207">
        <v>-56.722495</v>
      </c>
      <c r="GD207">
        <v>-1.218051782363918</v>
      </c>
      <c r="GE207">
        <v>0.1918658358723612</v>
      </c>
      <c r="GF207">
        <v>0</v>
      </c>
      <c r="GG207">
        <v>978.5065588235293</v>
      </c>
      <c r="GH207">
        <v>2.293460670667006</v>
      </c>
      <c r="GI207">
        <v>0.3052334874058052</v>
      </c>
      <c r="GJ207">
        <v>0</v>
      </c>
      <c r="GK207">
        <v>1.905665</v>
      </c>
      <c r="GL207">
        <v>-0.1254430018761761</v>
      </c>
      <c r="GM207">
        <v>0.01209947519523057</v>
      </c>
      <c r="GN207">
        <v>0</v>
      </c>
      <c r="GO207">
        <v>0</v>
      </c>
      <c r="GP207">
        <v>3</v>
      </c>
      <c r="GQ207" t="s">
        <v>490</v>
      </c>
      <c r="GR207">
        <v>3.1277</v>
      </c>
      <c r="GS207">
        <v>2.72943</v>
      </c>
      <c r="GT207">
        <v>0.202671</v>
      </c>
      <c r="GU207">
        <v>0.208567</v>
      </c>
      <c r="GV207">
        <v>0.102746</v>
      </c>
      <c r="GW207">
        <v>0.09719319999999999</v>
      </c>
      <c r="GX207">
        <v>23916.9</v>
      </c>
      <c r="GY207">
        <v>23036.5</v>
      </c>
      <c r="GZ207">
        <v>30538.7</v>
      </c>
      <c r="HA207">
        <v>29362.9</v>
      </c>
      <c r="HB207">
        <v>37819.4</v>
      </c>
      <c r="HC207">
        <v>34880.4</v>
      </c>
      <c r="HD207">
        <v>46712.6</v>
      </c>
      <c r="HE207">
        <v>43624.2</v>
      </c>
      <c r="HF207">
        <v>1.82547</v>
      </c>
      <c r="HG207">
        <v>1.8447</v>
      </c>
      <c r="HH207">
        <v>0.135966</v>
      </c>
      <c r="HI207">
        <v>0</v>
      </c>
      <c r="HJ207">
        <v>27.7729</v>
      </c>
      <c r="HK207">
        <v>999.9</v>
      </c>
      <c r="HL207">
        <v>49.6</v>
      </c>
      <c r="HM207">
        <v>30.9</v>
      </c>
      <c r="HN207">
        <v>24.4718</v>
      </c>
      <c r="HO207">
        <v>62.673</v>
      </c>
      <c r="HP207">
        <v>17.3518</v>
      </c>
      <c r="HQ207">
        <v>1</v>
      </c>
      <c r="HR207">
        <v>0.12814</v>
      </c>
      <c r="HS207">
        <v>0.0790196</v>
      </c>
      <c r="HT207">
        <v>20.2019</v>
      </c>
      <c r="HU207">
        <v>5.22822</v>
      </c>
      <c r="HV207">
        <v>11.974</v>
      </c>
      <c r="HW207">
        <v>4.96975</v>
      </c>
      <c r="HX207">
        <v>3.28965</v>
      </c>
      <c r="HY207">
        <v>9999</v>
      </c>
      <c r="HZ207">
        <v>9999</v>
      </c>
      <c r="IA207">
        <v>9999</v>
      </c>
      <c r="IB207">
        <v>18.3</v>
      </c>
      <c r="IC207">
        <v>4.9729</v>
      </c>
      <c r="ID207">
        <v>1.87714</v>
      </c>
      <c r="IE207">
        <v>1.87529</v>
      </c>
      <c r="IF207">
        <v>1.87805</v>
      </c>
      <c r="IG207">
        <v>1.87482</v>
      </c>
      <c r="IH207">
        <v>1.87839</v>
      </c>
      <c r="II207">
        <v>1.87546</v>
      </c>
      <c r="IJ207">
        <v>1.87668</v>
      </c>
      <c r="IK207">
        <v>0</v>
      </c>
      <c r="IL207">
        <v>0</v>
      </c>
      <c r="IM207">
        <v>0</v>
      </c>
      <c r="IN207">
        <v>0</v>
      </c>
      <c r="IO207" t="s">
        <v>441</v>
      </c>
      <c r="IP207" t="s">
        <v>442</v>
      </c>
      <c r="IQ207" t="s">
        <v>443</v>
      </c>
      <c r="IR207" t="s">
        <v>443</v>
      </c>
      <c r="IS207" t="s">
        <v>443</v>
      </c>
      <c r="IT207" t="s">
        <v>443</v>
      </c>
      <c r="IU207">
        <v>0</v>
      </c>
      <c r="IV207">
        <v>100</v>
      </c>
      <c r="IW207">
        <v>100</v>
      </c>
      <c r="IX207">
        <v>1.47</v>
      </c>
      <c r="IY207">
        <v>0.2106</v>
      </c>
      <c r="IZ207">
        <v>-0.1222274518627452</v>
      </c>
      <c r="JA207">
        <v>0.001328938755811441</v>
      </c>
      <c r="JB207">
        <v>-5.633165956792918E-07</v>
      </c>
      <c r="JC207">
        <v>2.510553891376428E-10</v>
      </c>
      <c r="JD207">
        <v>-0.04678033270444259</v>
      </c>
      <c r="JE207">
        <v>-0.0009625096320519332</v>
      </c>
      <c r="JF207">
        <v>0.0006953178313022573</v>
      </c>
      <c r="JG207">
        <v>-5.973937232829655E-06</v>
      </c>
      <c r="JH207">
        <v>1</v>
      </c>
      <c r="JI207">
        <v>2112</v>
      </c>
      <c r="JJ207">
        <v>1</v>
      </c>
      <c r="JK207">
        <v>26</v>
      </c>
      <c r="JL207">
        <v>201690.6</v>
      </c>
      <c r="JM207">
        <v>201690.5</v>
      </c>
      <c r="JN207">
        <v>3.17383</v>
      </c>
      <c r="JO207">
        <v>2.51465</v>
      </c>
      <c r="JP207">
        <v>1.39893</v>
      </c>
      <c r="JQ207">
        <v>2.32422</v>
      </c>
      <c r="JR207">
        <v>1.44897</v>
      </c>
      <c r="JS207">
        <v>2.60742</v>
      </c>
      <c r="JT207">
        <v>36.4343</v>
      </c>
      <c r="JU207">
        <v>23.9912</v>
      </c>
      <c r="JV207">
        <v>18</v>
      </c>
      <c r="JW207">
        <v>477.413</v>
      </c>
      <c r="JX207">
        <v>458.982</v>
      </c>
      <c r="JY207">
        <v>27.0964</v>
      </c>
      <c r="JZ207">
        <v>28.8577</v>
      </c>
      <c r="KA207">
        <v>30</v>
      </c>
      <c r="KB207">
        <v>28.5015</v>
      </c>
      <c r="KC207">
        <v>28.5604</v>
      </c>
      <c r="KD207">
        <v>63.5244</v>
      </c>
      <c r="KE207">
        <v>22.519</v>
      </c>
      <c r="KF207">
        <v>20.1498</v>
      </c>
      <c r="KG207">
        <v>27.0875</v>
      </c>
      <c r="KH207">
        <v>1590.29</v>
      </c>
      <c r="KI207">
        <v>20.6001</v>
      </c>
      <c r="KJ207">
        <v>100.953</v>
      </c>
      <c r="KK207">
        <v>100.35</v>
      </c>
    </row>
    <row r="208" spans="1:297">
      <c r="A208">
        <v>192</v>
      </c>
      <c r="B208">
        <v>1759250021.6</v>
      </c>
      <c r="C208">
        <v>3206</v>
      </c>
      <c r="D208" t="s">
        <v>828</v>
      </c>
      <c r="E208" t="s">
        <v>829</v>
      </c>
      <c r="F208">
        <v>5</v>
      </c>
      <c r="G208" t="s">
        <v>639</v>
      </c>
      <c r="H208" t="s">
        <v>436</v>
      </c>
      <c r="I208">
        <v>1759250013.814285</v>
      </c>
      <c r="J208">
        <f>(K208)/1000</f>
        <v>0</v>
      </c>
      <c r="K208">
        <f>IF(DP208, AN208, AH208)</f>
        <v>0</v>
      </c>
      <c r="L208">
        <f>IF(DP208, AI208, AG208)</f>
        <v>0</v>
      </c>
      <c r="M208">
        <f>DR208 - IF(AU208&gt;1, L208*DL208*100.0/(AW208), 0)</f>
        <v>0</v>
      </c>
      <c r="N208">
        <f>((T208-J208/2)*M208-L208)/(T208+J208/2)</f>
        <v>0</v>
      </c>
      <c r="O208">
        <f>N208*(DY208+DZ208)/1000.0</f>
        <v>0</v>
      </c>
      <c r="P208">
        <f>(DR208 - IF(AU208&gt;1, L208*DL208*100.0/(AW208), 0))*(DY208+DZ208)/1000.0</f>
        <v>0</v>
      </c>
      <c r="Q208">
        <f>2.0/((1/S208-1/R208)+SIGN(S208)*SQRT((1/S208-1/R208)*(1/S208-1/R208) + 4*DM208/((DM208+1)*(DM208+1))*(2*1/S208*1/R208-1/R208*1/R208)))</f>
        <v>0</v>
      </c>
      <c r="R208">
        <f>IF(LEFT(DN208,1)&lt;&gt;"0",IF(LEFT(DN208,1)="1",3.0,DO208),$D$5+$E$5*(EF208*DY208/($K$5*1000))+$F$5*(EF208*DY208/($K$5*1000))*MAX(MIN(DL208,$J$5),$I$5)*MAX(MIN(DL208,$J$5),$I$5)+$G$5*MAX(MIN(DL208,$J$5),$I$5)*(EF208*DY208/($K$5*1000))+$H$5*(EF208*DY208/($K$5*1000))*(EF208*DY208/($K$5*1000)))</f>
        <v>0</v>
      </c>
      <c r="S208">
        <f>J208*(1000-(1000*0.61365*exp(17.502*W208/(240.97+W208))/(DY208+DZ208)+DT208)/2)/(1000*0.61365*exp(17.502*W208/(240.97+W208))/(DY208+DZ208)-DT208)</f>
        <v>0</v>
      </c>
      <c r="T208">
        <f>1/((DM208+1)/(Q208/1.6)+1/(R208/1.37)) + DM208/((DM208+1)/(Q208/1.6) + DM208/(R208/1.37))</f>
        <v>0</v>
      </c>
      <c r="U208">
        <f>(DH208*DK208)</f>
        <v>0</v>
      </c>
      <c r="V208">
        <f>(EA208+(U208+2*0.95*5.67E-8*(((EA208+$B$7)+273)^4-(EA208+273)^4)-44100*J208)/(1.84*29.3*R208+8*0.95*5.67E-8*(EA208+273)^3))</f>
        <v>0</v>
      </c>
      <c r="W208">
        <f>($C$7*EB208+$D$7*EC208+$E$7*V208)</f>
        <v>0</v>
      </c>
      <c r="X208">
        <f>0.61365*exp(17.502*W208/(240.97+W208))</f>
        <v>0</v>
      </c>
      <c r="Y208">
        <f>(Z208/AA208*100)</f>
        <v>0</v>
      </c>
      <c r="Z208">
        <f>DT208*(DY208+DZ208)/1000</f>
        <v>0</v>
      </c>
      <c r="AA208">
        <f>0.61365*exp(17.502*EA208/(240.97+EA208))</f>
        <v>0</v>
      </c>
      <c r="AB208">
        <f>(X208-DT208*(DY208+DZ208)/1000)</f>
        <v>0</v>
      </c>
      <c r="AC208">
        <f>(-J208*44100)</f>
        <v>0</v>
      </c>
      <c r="AD208">
        <f>2*29.3*R208*0.92*(EA208-W208)</f>
        <v>0</v>
      </c>
      <c r="AE208">
        <f>2*0.95*5.67E-8*(((EA208+$B$7)+273)^4-(W208+273)^4)</f>
        <v>0</v>
      </c>
      <c r="AF208">
        <f>U208+AE208+AC208+AD208</f>
        <v>0</v>
      </c>
      <c r="AG208">
        <f>DX208*AU208*(DS208-DR208*(1000-AU208*DU208)/(1000-AU208*DT208))/(100*DL208)</f>
        <v>0</v>
      </c>
      <c r="AH208">
        <f>1000*DX208*AU208*(DT208-DU208)/(100*DL208*(1000-AU208*DT208))</f>
        <v>0</v>
      </c>
      <c r="AI208">
        <f>(AJ208 - AK208 - DY208*1E3/(8.314*(EA208+273.15)) * AM208/DX208 * AL208) * DX208/(100*DL208) * (1000 - DU208)/1000</f>
        <v>0</v>
      </c>
      <c r="AJ208">
        <v>1609.763428389077</v>
      </c>
      <c r="AK208">
        <v>1563.312666666666</v>
      </c>
      <c r="AL208">
        <v>3.437100326131953</v>
      </c>
      <c r="AM208">
        <v>65.4967932541347</v>
      </c>
      <c r="AN208">
        <f>(AP208 - AO208 + DY208*1E3/(8.314*(EA208+273.15)) * AR208/DX208 * AQ208) * DX208/(100*DL208) * 1000/(1000 - AP208)</f>
        <v>0</v>
      </c>
      <c r="AO208">
        <v>20.59624234858945</v>
      </c>
      <c r="AP208">
        <v>22.46630848484849</v>
      </c>
      <c r="AQ208">
        <v>-0.000100347810818745</v>
      </c>
      <c r="AR208">
        <v>120.790661753282</v>
      </c>
      <c r="AS208">
        <v>4</v>
      </c>
      <c r="AT208">
        <v>1</v>
      </c>
      <c r="AU208">
        <f>IF(AS208*$H$13&gt;=AW208,1.0,(AW208/(AW208-AS208*$H$13)))</f>
        <v>0</v>
      </c>
      <c r="AV208">
        <f>(AU208-1)*100</f>
        <v>0</v>
      </c>
      <c r="AW208">
        <f>MAX(0,($B$13+$C$13*EF208)/(1+$D$13*EF208)*DY208/(EA208+273)*$E$13)</f>
        <v>0</v>
      </c>
      <c r="AX208" t="s">
        <v>437</v>
      </c>
      <c r="AY208" t="s">
        <v>437</v>
      </c>
      <c r="AZ208">
        <v>0</v>
      </c>
      <c r="BA208">
        <v>0</v>
      </c>
      <c r="BB208">
        <f>1-AZ208/BA208</f>
        <v>0</v>
      </c>
      <c r="BC208">
        <v>0</v>
      </c>
      <c r="BD208" t="s">
        <v>437</v>
      </c>
      <c r="BE208" t="s">
        <v>437</v>
      </c>
      <c r="BF208">
        <v>0</v>
      </c>
      <c r="BG208">
        <v>0</v>
      </c>
      <c r="BH208">
        <f>1-BF208/BG208</f>
        <v>0</v>
      </c>
      <c r="BI208">
        <v>0.5</v>
      </c>
      <c r="BJ208">
        <f>DI208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437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DH208">
        <f>$B$11*EG208+$C$11*EH208+$F$11*ES208*(1-EV208)</f>
        <v>0</v>
      </c>
      <c r="DI208">
        <f>DH208*DJ208</f>
        <v>0</v>
      </c>
      <c r="DJ208">
        <f>($B$11*$D$9+$C$11*$D$9+$F$11*((FF208+EX208)/MAX(FF208+EX208+FG208, 0.1)*$I$9+FG208/MAX(FF208+EX208+FG208, 0.1)*$J$9))/($B$11+$C$11+$F$11)</f>
        <v>0</v>
      </c>
      <c r="DK208">
        <f>($B$11*$K$9+$C$11*$K$9+$F$11*((FF208+EX208)/MAX(FF208+EX208+FG208, 0.1)*$P$9+FG208/MAX(FF208+EX208+FG208, 0.1)*$Q$9))/($B$11+$C$11+$F$11)</f>
        <v>0</v>
      </c>
      <c r="DL208">
        <v>4.38</v>
      </c>
      <c r="DM208">
        <v>0.5</v>
      </c>
      <c r="DN208" t="s">
        <v>438</v>
      </c>
      <c r="DO208">
        <v>2</v>
      </c>
      <c r="DP208" t="b">
        <v>1</v>
      </c>
      <c r="DQ208">
        <v>1759250013.814285</v>
      </c>
      <c r="DR208">
        <v>1503.855357142857</v>
      </c>
      <c r="DS208">
        <v>1560.756785714286</v>
      </c>
      <c r="DT208">
        <v>22.48229285714285</v>
      </c>
      <c r="DU208">
        <v>20.59349285714285</v>
      </c>
      <c r="DV208">
        <v>1502.400714285714</v>
      </c>
      <c r="DW208">
        <v>22.27161428571429</v>
      </c>
      <c r="DX208">
        <v>500.0236428571428</v>
      </c>
      <c r="DY208">
        <v>90.91374285714288</v>
      </c>
      <c r="DZ208">
        <v>0.05181501428571429</v>
      </c>
      <c r="EA208">
        <v>29.29133571428571</v>
      </c>
      <c r="EB208">
        <v>29.98212142857143</v>
      </c>
      <c r="EC208">
        <v>999.9000000000002</v>
      </c>
      <c r="ED208">
        <v>0</v>
      </c>
      <c r="EE208">
        <v>0</v>
      </c>
      <c r="EF208">
        <v>9982.541071428572</v>
      </c>
      <c r="EG208">
        <v>0</v>
      </c>
      <c r="EH208">
        <v>11.70440357142857</v>
      </c>
      <c r="EI208">
        <v>-56.90223571428572</v>
      </c>
      <c r="EJ208">
        <v>1538.441428571429</v>
      </c>
      <c r="EK208">
        <v>1593.574642857142</v>
      </c>
      <c r="EL208">
        <v>1.888799285714286</v>
      </c>
      <c r="EM208">
        <v>1560.756785714286</v>
      </c>
      <c r="EN208">
        <v>20.59349285714285</v>
      </c>
      <c r="EO208">
        <v>2.043949642857143</v>
      </c>
      <c r="EP208">
        <v>1.872231785714286</v>
      </c>
      <c r="EQ208">
        <v>17.78897142857143</v>
      </c>
      <c r="ER208">
        <v>16.40326428571429</v>
      </c>
      <c r="ES208">
        <v>1999.958214285714</v>
      </c>
      <c r="ET208">
        <v>0.9799946428571431</v>
      </c>
      <c r="EU208">
        <v>0.02000545714285715</v>
      </c>
      <c r="EV208">
        <v>0</v>
      </c>
      <c r="EW208">
        <v>978.7918928571427</v>
      </c>
      <c r="EX208">
        <v>5.000560000000001</v>
      </c>
      <c r="EY208">
        <v>19832.06071428571</v>
      </c>
      <c r="EZ208">
        <v>17294.47857142857</v>
      </c>
      <c r="FA208">
        <v>41.4192857142857</v>
      </c>
      <c r="FB208">
        <v>41.56199999999999</v>
      </c>
      <c r="FC208">
        <v>41.125</v>
      </c>
      <c r="FD208">
        <v>40.75</v>
      </c>
      <c r="FE208">
        <v>42.1205</v>
      </c>
      <c r="FF208">
        <v>1955.048214285714</v>
      </c>
      <c r="FG208">
        <v>39.91</v>
      </c>
      <c r="FH208">
        <v>0</v>
      </c>
      <c r="FI208">
        <v>1759250035.6</v>
      </c>
      <c r="FJ208">
        <v>0</v>
      </c>
      <c r="FK208">
        <v>978.8111923076923</v>
      </c>
      <c r="FL208">
        <v>2.420547024246627</v>
      </c>
      <c r="FM208">
        <v>45.07350430407585</v>
      </c>
      <c r="FN208">
        <v>19832.66923076923</v>
      </c>
      <c r="FO208">
        <v>15</v>
      </c>
      <c r="FP208">
        <v>0</v>
      </c>
      <c r="FQ208" t="s">
        <v>439</v>
      </c>
      <c r="FR208">
        <v>1747148579.5</v>
      </c>
      <c r="FS208">
        <v>1747148584.5</v>
      </c>
      <c r="FT208">
        <v>0</v>
      </c>
      <c r="FU208">
        <v>0.162</v>
      </c>
      <c r="FV208">
        <v>-0.001</v>
      </c>
      <c r="FW208">
        <v>0.139</v>
      </c>
      <c r="FX208">
        <v>0.058</v>
      </c>
      <c r="FY208">
        <v>420</v>
      </c>
      <c r="FZ208">
        <v>16</v>
      </c>
      <c r="GA208">
        <v>0.19</v>
      </c>
      <c r="GB208">
        <v>0.02</v>
      </c>
      <c r="GC208">
        <v>-56.82067750000001</v>
      </c>
      <c r="GD208">
        <v>-1.377069793620947</v>
      </c>
      <c r="GE208">
        <v>0.193382618773637</v>
      </c>
      <c r="GF208">
        <v>0</v>
      </c>
      <c r="GG208">
        <v>978.6452941176472</v>
      </c>
      <c r="GH208">
        <v>2.330206274166829</v>
      </c>
      <c r="GI208">
        <v>0.3279234603497388</v>
      </c>
      <c r="GJ208">
        <v>0</v>
      </c>
      <c r="GK208">
        <v>1.89658625</v>
      </c>
      <c r="GL208">
        <v>-0.1370648780487846</v>
      </c>
      <c r="GM208">
        <v>0.01325089462781662</v>
      </c>
      <c r="GN208">
        <v>0</v>
      </c>
      <c r="GO208">
        <v>0</v>
      </c>
      <c r="GP208">
        <v>3</v>
      </c>
      <c r="GQ208" t="s">
        <v>490</v>
      </c>
      <c r="GR208">
        <v>3.12762</v>
      </c>
      <c r="GS208">
        <v>2.7297</v>
      </c>
      <c r="GT208">
        <v>0.203991</v>
      </c>
      <c r="GU208">
        <v>0.209885</v>
      </c>
      <c r="GV208">
        <v>0.102707</v>
      </c>
      <c r="GW208">
        <v>0.09719750000000001</v>
      </c>
      <c r="GX208">
        <v>23876.8</v>
      </c>
      <c r="GY208">
        <v>22997.7</v>
      </c>
      <c r="GZ208">
        <v>30538.2</v>
      </c>
      <c r="HA208">
        <v>29362.4</v>
      </c>
      <c r="HB208">
        <v>37820.4</v>
      </c>
      <c r="HC208">
        <v>34879.7</v>
      </c>
      <c r="HD208">
        <v>46711.6</v>
      </c>
      <c r="HE208">
        <v>43623.5</v>
      </c>
      <c r="HF208">
        <v>1.8253</v>
      </c>
      <c r="HG208">
        <v>1.84477</v>
      </c>
      <c r="HH208">
        <v>0.136063</v>
      </c>
      <c r="HI208">
        <v>0</v>
      </c>
      <c r="HJ208">
        <v>27.7699</v>
      </c>
      <c r="HK208">
        <v>999.9</v>
      </c>
      <c r="HL208">
        <v>49.6</v>
      </c>
      <c r="HM208">
        <v>30.9</v>
      </c>
      <c r="HN208">
        <v>24.4718</v>
      </c>
      <c r="HO208">
        <v>63.373</v>
      </c>
      <c r="HP208">
        <v>17.2075</v>
      </c>
      <c r="HQ208">
        <v>1</v>
      </c>
      <c r="HR208">
        <v>0.128628</v>
      </c>
      <c r="HS208">
        <v>0.148222</v>
      </c>
      <c r="HT208">
        <v>20.202</v>
      </c>
      <c r="HU208">
        <v>5.22867</v>
      </c>
      <c r="HV208">
        <v>11.974</v>
      </c>
      <c r="HW208">
        <v>4.9701</v>
      </c>
      <c r="HX208">
        <v>3.28973</v>
      </c>
      <c r="HY208">
        <v>9999</v>
      </c>
      <c r="HZ208">
        <v>9999</v>
      </c>
      <c r="IA208">
        <v>9999</v>
      </c>
      <c r="IB208">
        <v>18.3</v>
      </c>
      <c r="IC208">
        <v>4.9729</v>
      </c>
      <c r="ID208">
        <v>1.87715</v>
      </c>
      <c r="IE208">
        <v>1.87531</v>
      </c>
      <c r="IF208">
        <v>1.87805</v>
      </c>
      <c r="IG208">
        <v>1.87483</v>
      </c>
      <c r="IH208">
        <v>1.8784</v>
      </c>
      <c r="II208">
        <v>1.87547</v>
      </c>
      <c r="IJ208">
        <v>1.87667</v>
      </c>
      <c r="IK208">
        <v>0</v>
      </c>
      <c r="IL208">
        <v>0</v>
      </c>
      <c r="IM208">
        <v>0</v>
      </c>
      <c r="IN208">
        <v>0</v>
      </c>
      <c r="IO208" t="s">
        <v>441</v>
      </c>
      <c r="IP208" t="s">
        <v>442</v>
      </c>
      <c r="IQ208" t="s">
        <v>443</v>
      </c>
      <c r="IR208" t="s">
        <v>443</v>
      </c>
      <c r="IS208" t="s">
        <v>443</v>
      </c>
      <c r="IT208" t="s">
        <v>443</v>
      </c>
      <c r="IU208">
        <v>0</v>
      </c>
      <c r="IV208">
        <v>100</v>
      </c>
      <c r="IW208">
        <v>100</v>
      </c>
      <c r="IX208">
        <v>1.49</v>
      </c>
      <c r="IY208">
        <v>0.2103</v>
      </c>
      <c r="IZ208">
        <v>-0.1222274518627452</v>
      </c>
      <c r="JA208">
        <v>0.001328938755811441</v>
      </c>
      <c r="JB208">
        <v>-5.633165956792918E-07</v>
      </c>
      <c r="JC208">
        <v>2.510553891376428E-10</v>
      </c>
      <c r="JD208">
        <v>-0.04678033270444259</v>
      </c>
      <c r="JE208">
        <v>-0.0009625096320519332</v>
      </c>
      <c r="JF208">
        <v>0.0006953178313022573</v>
      </c>
      <c r="JG208">
        <v>-5.973937232829655E-06</v>
      </c>
      <c r="JH208">
        <v>1</v>
      </c>
      <c r="JI208">
        <v>2112</v>
      </c>
      <c r="JJ208">
        <v>1</v>
      </c>
      <c r="JK208">
        <v>26</v>
      </c>
      <c r="JL208">
        <v>201690.7</v>
      </c>
      <c r="JM208">
        <v>201690.6</v>
      </c>
      <c r="JN208">
        <v>3.19824</v>
      </c>
      <c r="JO208">
        <v>2.52563</v>
      </c>
      <c r="JP208">
        <v>1.39893</v>
      </c>
      <c r="JQ208">
        <v>2.32422</v>
      </c>
      <c r="JR208">
        <v>1.44897</v>
      </c>
      <c r="JS208">
        <v>2.56226</v>
      </c>
      <c r="JT208">
        <v>36.4343</v>
      </c>
      <c r="JU208">
        <v>23.9999</v>
      </c>
      <c r="JV208">
        <v>18</v>
      </c>
      <c r="JW208">
        <v>477.327</v>
      </c>
      <c r="JX208">
        <v>459.044</v>
      </c>
      <c r="JY208">
        <v>27.1022</v>
      </c>
      <c r="JZ208">
        <v>28.8602</v>
      </c>
      <c r="KA208">
        <v>30.0005</v>
      </c>
      <c r="KB208">
        <v>28.503</v>
      </c>
      <c r="KC208">
        <v>28.5623</v>
      </c>
      <c r="KD208">
        <v>64.0127</v>
      </c>
      <c r="KE208">
        <v>22.519</v>
      </c>
      <c r="KF208">
        <v>20.1498</v>
      </c>
      <c r="KG208">
        <v>27.0895</v>
      </c>
      <c r="KH208">
        <v>1603.65</v>
      </c>
      <c r="KI208">
        <v>20.6137</v>
      </c>
      <c r="KJ208">
        <v>100.951</v>
      </c>
      <c r="KK208">
        <v>100.348</v>
      </c>
    </row>
    <row r="209" spans="1:297">
      <c r="A209">
        <v>193</v>
      </c>
      <c r="B209">
        <v>1759252717.1</v>
      </c>
      <c r="C209">
        <v>5901.5</v>
      </c>
      <c r="D209" t="s">
        <v>830</v>
      </c>
      <c r="E209" t="s">
        <v>831</v>
      </c>
      <c r="F209">
        <v>5</v>
      </c>
      <c r="G209" t="s">
        <v>832</v>
      </c>
      <c r="H209" t="s">
        <v>436</v>
      </c>
      <c r="I209">
        <v>1759252709.099999</v>
      </c>
      <c r="J209">
        <f>(K209)/1000</f>
        <v>0</v>
      </c>
      <c r="K209">
        <f>IF(DP209, AN209, AH209)</f>
        <v>0</v>
      </c>
      <c r="L209">
        <f>IF(DP209, AI209, AG209)</f>
        <v>0</v>
      </c>
      <c r="M209">
        <f>DR209 - IF(AU209&gt;1, L209*DL209*100.0/(AW209), 0)</f>
        <v>0</v>
      </c>
      <c r="N209">
        <f>((T209-J209/2)*M209-L209)/(T209+J209/2)</f>
        <v>0</v>
      </c>
      <c r="O209">
        <f>N209*(DY209+DZ209)/1000.0</f>
        <v>0</v>
      </c>
      <c r="P209">
        <f>(DR209 - IF(AU209&gt;1, L209*DL209*100.0/(AW209), 0))*(DY209+DZ209)/1000.0</f>
        <v>0</v>
      </c>
      <c r="Q209">
        <f>2.0/((1/S209-1/R209)+SIGN(S209)*SQRT((1/S209-1/R209)*(1/S209-1/R209) + 4*DM209/((DM209+1)*(DM209+1))*(2*1/S209*1/R209-1/R209*1/R209)))</f>
        <v>0</v>
      </c>
      <c r="R209">
        <f>IF(LEFT(DN209,1)&lt;&gt;"0",IF(LEFT(DN209,1)="1",3.0,DO209),$D$5+$E$5*(EF209*DY209/($K$5*1000))+$F$5*(EF209*DY209/($K$5*1000))*MAX(MIN(DL209,$J$5),$I$5)*MAX(MIN(DL209,$J$5),$I$5)+$G$5*MAX(MIN(DL209,$J$5),$I$5)*(EF209*DY209/($K$5*1000))+$H$5*(EF209*DY209/($K$5*1000))*(EF209*DY209/($K$5*1000)))</f>
        <v>0</v>
      </c>
      <c r="S209">
        <f>J209*(1000-(1000*0.61365*exp(17.502*W209/(240.97+W209))/(DY209+DZ209)+DT209)/2)/(1000*0.61365*exp(17.502*W209/(240.97+W209))/(DY209+DZ209)-DT209)</f>
        <v>0</v>
      </c>
      <c r="T209">
        <f>1/((DM209+1)/(Q209/1.6)+1/(R209/1.37)) + DM209/((DM209+1)/(Q209/1.6) + DM209/(R209/1.37))</f>
        <v>0</v>
      </c>
      <c r="U209">
        <f>(DH209*DK209)</f>
        <v>0</v>
      </c>
      <c r="V209">
        <f>(EA209+(U209+2*0.95*5.67E-8*(((EA209+$B$7)+273)^4-(EA209+273)^4)-44100*J209)/(1.84*29.3*R209+8*0.95*5.67E-8*(EA209+273)^3))</f>
        <v>0</v>
      </c>
      <c r="W209">
        <f>($C$7*EB209+$D$7*EC209+$E$7*V209)</f>
        <v>0</v>
      </c>
      <c r="X209">
        <f>0.61365*exp(17.502*W209/(240.97+W209))</f>
        <v>0</v>
      </c>
      <c r="Y209">
        <f>(Z209/AA209*100)</f>
        <v>0</v>
      </c>
      <c r="Z209">
        <f>DT209*(DY209+DZ209)/1000</f>
        <v>0</v>
      </c>
      <c r="AA209">
        <f>0.61365*exp(17.502*EA209/(240.97+EA209))</f>
        <v>0</v>
      </c>
      <c r="AB209">
        <f>(X209-DT209*(DY209+DZ209)/1000)</f>
        <v>0</v>
      </c>
      <c r="AC209">
        <f>(-J209*44100)</f>
        <v>0</v>
      </c>
      <c r="AD209">
        <f>2*29.3*R209*0.92*(EA209-W209)</f>
        <v>0</v>
      </c>
      <c r="AE209">
        <f>2*0.95*5.67E-8*(((EA209+$B$7)+273)^4-(W209+273)^4)</f>
        <v>0</v>
      </c>
      <c r="AF209">
        <f>U209+AE209+AC209+AD209</f>
        <v>0</v>
      </c>
      <c r="AG209">
        <f>DX209*AU209*(DS209-DR209*(1000-AU209*DU209)/(1000-AU209*DT209))/(100*DL209)</f>
        <v>0</v>
      </c>
      <c r="AH209">
        <f>1000*DX209*AU209*(DT209-DU209)/(100*DL209*(1000-AU209*DT209))</f>
        <v>0</v>
      </c>
      <c r="AI209">
        <f>(AJ209 - AK209 - DY209*1E3/(8.314*(EA209+273.15)) * AM209/DX209 * AL209) * DX209/(100*DL209) * (1000 - DU209)/1000</f>
        <v>0</v>
      </c>
      <c r="AJ209">
        <v>426.1263060178242</v>
      </c>
      <c r="AK209">
        <v>397.6289575757575</v>
      </c>
      <c r="AL209">
        <v>-0.0001406897749563256</v>
      </c>
      <c r="AM209">
        <v>65.48796410900854</v>
      </c>
      <c r="AN209">
        <f>(AP209 - AO209 + DY209*1E3/(8.314*(EA209+273.15)) * AR209/DX209 * AQ209) * DX209/(100*DL209) * 1000/(1000 - AP209)</f>
        <v>0</v>
      </c>
      <c r="AO209">
        <v>14.43667200937489</v>
      </c>
      <c r="AP209">
        <v>24.29449454545454</v>
      </c>
      <c r="AQ209">
        <v>6.354843100649955E-06</v>
      </c>
      <c r="AR209">
        <v>121.0484410570822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MAX(0,($B$13+$C$13*EF209)/(1+$D$13*EF209)*DY209/(EA209+273)*$E$13)</f>
        <v>0</v>
      </c>
      <c r="AX209" t="s">
        <v>437</v>
      </c>
      <c r="AY209" t="s">
        <v>437</v>
      </c>
      <c r="AZ209">
        <v>0</v>
      </c>
      <c r="BA209">
        <v>0</v>
      </c>
      <c r="BB209">
        <f>1-AZ209/BA209</f>
        <v>0</v>
      </c>
      <c r="BC209">
        <v>0</v>
      </c>
      <c r="BD209" t="s">
        <v>437</v>
      </c>
      <c r="BE209" t="s">
        <v>437</v>
      </c>
      <c r="BF209">
        <v>0</v>
      </c>
      <c r="BG209">
        <v>0</v>
      </c>
      <c r="BH209">
        <f>1-BF209/BG209</f>
        <v>0</v>
      </c>
      <c r="BI209">
        <v>0.5</v>
      </c>
      <c r="BJ209">
        <f>DI209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437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DH209">
        <f>$B$11*EG209+$C$11*EH209+$F$11*ES209*(1-EV209)</f>
        <v>0</v>
      </c>
      <c r="DI209">
        <f>DH209*DJ209</f>
        <v>0</v>
      </c>
      <c r="DJ209">
        <f>($B$11*$D$9+$C$11*$D$9+$F$11*((FF209+EX209)/MAX(FF209+EX209+FG209, 0.1)*$I$9+FG209/MAX(FF209+EX209+FG209, 0.1)*$J$9))/($B$11+$C$11+$F$11)</f>
        <v>0</v>
      </c>
      <c r="DK209">
        <f>($B$11*$K$9+$C$11*$K$9+$F$11*((FF209+EX209)/MAX(FF209+EX209+FG209, 0.1)*$P$9+FG209/MAX(FF209+EX209+FG209, 0.1)*$Q$9))/($B$11+$C$11+$F$11)</f>
        <v>0</v>
      </c>
      <c r="DL209">
        <v>6</v>
      </c>
      <c r="DM209">
        <v>0.5</v>
      </c>
      <c r="DN209" t="s">
        <v>438</v>
      </c>
      <c r="DO209">
        <v>2</v>
      </c>
      <c r="DP209" t="b">
        <v>1</v>
      </c>
      <c r="DQ209">
        <v>1759252709.099999</v>
      </c>
      <c r="DR209">
        <v>388.0084838709678</v>
      </c>
      <c r="DS209">
        <v>419.9698387096774</v>
      </c>
      <c r="DT209">
        <v>24.2916</v>
      </c>
      <c r="DU209">
        <v>14.43887741935484</v>
      </c>
      <c r="DV209">
        <v>387.6855806451613</v>
      </c>
      <c r="DW209">
        <v>24.04261612903225</v>
      </c>
      <c r="DX209">
        <v>500.0323870967742</v>
      </c>
      <c r="DY209">
        <v>90.88681935483871</v>
      </c>
      <c r="DZ209">
        <v>0.05465862580645162</v>
      </c>
      <c r="EA209">
        <v>30.55048709677419</v>
      </c>
      <c r="EB209">
        <v>29.98637741935485</v>
      </c>
      <c r="EC209">
        <v>999.9000000000003</v>
      </c>
      <c r="ED209">
        <v>0</v>
      </c>
      <c r="EE209">
        <v>0</v>
      </c>
      <c r="EF209">
        <v>10009.03064516129</v>
      </c>
      <c r="EG209">
        <v>0</v>
      </c>
      <c r="EH209">
        <v>11.69123870967742</v>
      </c>
      <c r="EI209">
        <v>-31.96119032258065</v>
      </c>
      <c r="EJ209">
        <v>397.6685806451613</v>
      </c>
      <c r="EK209">
        <v>426.1225161290321</v>
      </c>
      <c r="EL209">
        <v>9.852707419354838</v>
      </c>
      <c r="EM209">
        <v>419.9698387096774</v>
      </c>
      <c r="EN209">
        <v>14.43887741935484</v>
      </c>
      <c r="EO209">
        <v>2.207786129032258</v>
      </c>
      <c r="EP209">
        <v>1.312304516129032</v>
      </c>
      <c r="EQ209">
        <v>19.0189129032258</v>
      </c>
      <c r="ER209">
        <v>10.94051612903226</v>
      </c>
      <c r="ES209">
        <v>1999.987419354839</v>
      </c>
      <c r="ET209">
        <v>0.9799971290322577</v>
      </c>
      <c r="EU209">
        <v>0.02000249677419354</v>
      </c>
      <c r="EV209">
        <v>0</v>
      </c>
      <c r="EW209">
        <v>1136.264838709677</v>
      </c>
      <c r="EX209">
        <v>5.000560000000002</v>
      </c>
      <c r="EY209">
        <v>22988.04193548387</v>
      </c>
      <c r="EZ209">
        <v>17294.73548387097</v>
      </c>
      <c r="FA209">
        <v>41.75</v>
      </c>
      <c r="FB209">
        <v>41.83841935483868</v>
      </c>
      <c r="FC209">
        <v>41.44309677419353</v>
      </c>
      <c r="FD209">
        <v>41.014</v>
      </c>
      <c r="FE209">
        <v>42.56199999999998</v>
      </c>
      <c r="FF209">
        <v>1955.077419354839</v>
      </c>
      <c r="FG209">
        <v>39.90387096774194</v>
      </c>
      <c r="FH209">
        <v>0</v>
      </c>
      <c r="FI209">
        <v>1759252731.4</v>
      </c>
      <c r="FJ209">
        <v>0</v>
      </c>
      <c r="FK209">
        <v>1136.2676</v>
      </c>
      <c r="FL209">
        <v>1.239230761900691</v>
      </c>
      <c r="FM209">
        <v>16.76923074054648</v>
      </c>
      <c r="FN209">
        <v>22987.848</v>
      </c>
      <c r="FO209">
        <v>15</v>
      </c>
      <c r="FP209">
        <v>0</v>
      </c>
      <c r="FQ209" t="s">
        <v>439</v>
      </c>
      <c r="FR209">
        <v>1747148579.5</v>
      </c>
      <c r="FS209">
        <v>1747148584.5</v>
      </c>
      <c r="FT209">
        <v>0</v>
      </c>
      <c r="FU209">
        <v>0.162</v>
      </c>
      <c r="FV209">
        <v>-0.001</v>
      </c>
      <c r="FW209">
        <v>0.139</v>
      </c>
      <c r="FX209">
        <v>0.058</v>
      </c>
      <c r="FY209">
        <v>420</v>
      </c>
      <c r="FZ209">
        <v>16</v>
      </c>
      <c r="GA209">
        <v>0.19</v>
      </c>
      <c r="GB209">
        <v>0.02</v>
      </c>
      <c r="GC209">
        <v>-31.9450225</v>
      </c>
      <c r="GD209">
        <v>-0.2443913696058827</v>
      </c>
      <c r="GE209">
        <v>0.03451596360743824</v>
      </c>
      <c r="GF209">
        <v>1</v>
      </c>
      <c r="GG209">
        <v>1136.231176470588</v>
      </c>
      <c r="GH209">
        <v>1.143162713291119</v>
      </c>
      <c r="GI209">
        <v>0.3432180297084456</v>
      </c>
      <c r="GJ209">
        <v>0</v>
      </c>
      <c r="GK209">
        <v>9.850850249999999</v>
      </c>
      <c r="GL209">
        <v>0.04585677298311552</v>
      </c>
      <c r="GM209">
        <v>0.004658635791462995</v>
      </c>
      <c r="GN209">
        <v>1</v>
      </c>
      <c r="GO209">
        <v>2</v>
      </c>
      <c r="GP209">
        <v>3</v>
      </c>
      <c r="GQ209" t="s">
        <v>446</v>
      </c>
      <c r="GR209">
        <v>3.12953</v>
      </c>
      <c r="GS209">
        <v>2.73094</v>
      </c>
      <c r="GT209">
        <v>0.0809954</v>
      </c>
      <c r="GU209">
        <v>0.086461</v>
      </c>
      <c r="GV209">
        <v>0.10824</v>
      </c>
      <c r="GW209">
        <v>0.07535119999999999</v>
      </c>
      <c r="GX209">
        <v>27545.8</v>
      </c>
      <c r="GY209">
        <v>26589</v>
      </c>
      <c r="GZ209">
        <v>30515.7</v>
      </c>
      <c r="HA209">
        <v>29361.1</v>
      </c>
      <c r="HB209">
        <v>37553.1</v>
      </c>
      <c r="HC209">
        <v>35728.1</v>
      </c>
      <c r="HD209">
        <v>46682.3</v>
      </c>
      <c r="HE209">
        <v>43629.8</v>
      </c>
      <c r="HF209">
        <v>1.83298</v>
      </c>
      <c r="HG209">
        <v>1.81343</v>
      </c>
      <c r="HH209">
        <v>0.109192</v>
      </c>
      <c r="HI209">
        <v>0</v>
      </c>
      <c r="HJ209">
        <v>28.2026</v>
      </c>
      <c r="HK209">
        <v>999.9</v>
      </c>
      <c r="HL209">
        <v>49.5</v>
      </c>
      <c r="HM209">
        <v>31.6</v>
      </c>
      <c r="HN209">
        <v>25.4231</v>
      </c>
      <c r="HO209">
        <v>62.8703</v>
      </c>
      <c r="HP209">
        <v>17.9087</v>
      </c>
      <c r="HQ209">
        <v>1</v>
      </c>
      <c r="HR209">
        <v>0.155277</v>
      </c>
      <c r="HS209">
        <v>-0.979257</v>
      </c>
      <c r="HT209">
        <v>20.1986</v>
      </c>
      <c r="HU209">
        <v>5.23107</v>
      </c>
      <c r="HV209">
        <v>11.974</v>
      </c>
      <c r="HW209">
        <v>4.9707</v>
      </c>
      <c r="HX209">
        <v>3.2902</v>
      </c>
      <c r="HY209">
        <v>9999</v>
      </c>
      <c r="HZ209">
        <v>9999</v>
      </c>
      <c r="IA209">
        <v>9999</v>
      </c>
      <c r="IB209">
        <v>19.1</v>
      </c>
      <c r="IC209">
        <v>4.97289</v>
      </c>
      <c r="ID209">
        <v>1.87727</v>
      </c>
      <c r="IE209">
        <v>1.87532</v>
      </c>
      <c r="IF209">
        <v>1.87815</v>
      </c>
      <c r="IG209">
        <v>1.87485</v>
      </c>
      <c r="IH209">
        <v>1.87844</v>
      </c>
      <c r="II209">
        <v>1.87556</v>
      </c>
      <c r="IJ209">
        <v>1.87669</v>
      </c>
      <c r="IK209">
        <v>0</v>
      </c>
      <c r="IL209">
        <v>0</v>
      </c>
      <c r="IM209">
        <v>0</v>
      </c>
      <c r="IN209">
        <v>0</v>
      </c>
      <c r="IO209" t="s">
        <v>441</v>
      </c>
      <c r="IP209" t="s">
        <v>442</v>
      </c>
      <c r="IQ209" t="s">
        <v>443</v>
      </c>
      <c r="IR209" t="s">
        <v>443</v>
      </c>
      <c r="IS209" t="s">
        <v>443</v>
      </c>
      <c r="IT209" t="s">
        <v>443</v>
      </c>
      <c r="IU209">
        <v>0</v>
      </c>
      <c r="IV209">
        <v>100</v>
      </c>
      <c r="IW209">
        <v>100</v>
      </c>
      <c r="IX209">
        <v>0.323</v>
      </c>
      <c r="IY209">
        <v>0.2491</v>
      </c>
      <c r="IZ209">
        <v>-0.1222274518627452</v>
      </c>
      <c r="JA209">
        <v>0.001328938755811441</v>
      </c>
      <c r="JB209">
        <v>-5.633165956792918E-07</v>
      </c>
      <c r="JC209">
        <v>2.510553891376428E-10</v>
      </c>
      <c r="JD209">
        <v>-0.04678033270444259</v>
      </c>
      <c r="JE209">
        <v>-0.0009625096320519332</v>
      </c>
      <c r="JF209">
        <v>0.0006953178313022573</v>
      </c>
      <c r="JG209">
        <v>-5.973937232829655E-06</v>
      </c>
      <c r="JH209">
        <v>1</v>
      </c>
      <c r="JI209">
        <v>2112</v>
      </c>
      <c r="JJ209">
        <v>1</v>
      </c>
      <c r="JK209">
        <v>26</v>
      </c>
      <c r="JL209">
        <v>201735.6</v>
      </c>
      <c r="JM209">
        <v>201735.5</v>
      </c>
      <c r="JN209">
        <v>1.08887</v>
      </c>
      <c r="JO209">
        <v>2.54639</v>
      </c>
      <c r="JP209">
        <v>1.39893</v>
      </c>
      <c r="JQ209">
        <v>2.32788</v>
      </c>
      <c r="JR209">
        <v>1.44897</v>
      </c>
      <c r="JS209">
        <v>2.52075</v>
      </c>
      <c r="JT209">
        <v>37.4819</v>
      </c>
      <c r="JU209">
        <v>23.9649</v>
      </c>
      <c r="JV209">
        <v>18</v>
      </c>
      <c r="JW209">
        <v>484.819</v>
      </c>
      <c r="JX209">
        <v>443.121</v>
      </c>
      <c r="JY209">
        <v>29.6325</v>
      </c>
      <c r="JZ209">
        <v>29.265</v>
      </c>
      <c r="KA209">
        <v>29.9997</v>
      </c>
      <c r="KB209">
        <v>29.005</v>
      </c>
      <c r="KC209">
        <v>29.076</v>
      </c>
      <c r="KD209">
        <v>21.7396</v>
      </c>
      <c r="KE209">
        <v>45.2785</v>
      </c>
      <c r="KF209">
        <v>0</v>
      </c>
      <c r="KG209">
        <v>29.6408</v>
      </c>
      <c r="KH209">
        <v>413.279</v>
      </c>
      <c r="KI209">
        <v>14.4962</v>
      </c>
      <c r="KJ209">
        <v>100.884</v>
      </c>
      <c r="KK209">
        <v>100.355</v>
      </c>
    </row>
    <row r="210" spans="1:297">
      <c r="A210">
        <v>194</v>
      </c>
      <c r="B210">
        <v>1759252722.1</v>
      </c>
      <c r="C210">
        <v>5906.5</v>
      </c>
      <c r="D210" t="s">
        <v>833</v>
      </c>
      <c r="E210" t="s">
        <v>834</v>
      </c>
      <c r="F210">
        <v>5</v>
      </c>
      <c r="G210" t="s">
        <v>832</v>
      </c>
      <c r="H210" t="s">
        <v>436</v>
      </c>
      <c r="I210">
        <v>1759252714.255172</v>
      </c>
      <c r="J210">
        <f>(K210)/1000</f>
        <v>0</v>
      </c>
      <c r="K210">
        <f>IF(DP210, AN210, AH210)</f>
        <v>0</v>
      </c>
      <c r="L210">
        <f>IF(DP210, AI210, AG210)</f>
        <v>0</v>
      </c>
      <c r="M210">
        <f>DR210 - IF(AU210&gt;1, L210*DL210*100.0/(AW210), 0)</f>
        <v>0</v>
      </c>
      <c r="N210">
        <f>((T210-J210/2)*M210-L210)/(T210+J210/2)</f>
        <v>0</v>
      </c>
      <c r="O210">
        <f>N210*(DY210+DZ210)/1000.0</f>
        <v>0</v>
      </c>
      <c r="P210">
        <f>(DR210 - IF(AU210&gt;1, L210*DL210*100.0/(AW210), 0))*(DY210+DZ210)/1000.0</f>
        <v>0</v>
      </c>
      <c r="Q210">
        <f>2.0/((1/S210-1/R210)+SIGN(S210)*SQRT((1/S210-1/R210)*(1/S210-1/R210) + 4*DM210/((DM210+1)*(DM210+1))*(2*1/S210*1/R210-1/R210*1/R210)))</f>
        <v>0</v>
      </c>
      <c r="R210">
        <f>IF(LEFT(DN210,1)&lt;&gt;"0",IF(LEFT(DN210,1)="1",3.0,DO210),$D$5+$E$5*(EF210*DY210/($K$5*1000))+$F$5*(EF210*DY210/($K$5*1000))*MAX(MIN(DL210,$J$5),$I$5)*MAX(MIN(DL210,$J$5),$I$5)+$G$5*MAX(MIN(DL210,$J$5),$I$5)*(EF210*DY210/($K$5*1000))+$H$5*(EF210*DY210/($K$5*1000))*(EF210*DY210/($K$5*1000)))</f>
        <v>0</v>
      </c>
      <c r="S210">
        <f>J210*(1000-(1000*0.61365*exp(17.502*W210/(240.97+W210))/(DY210+DZ210)+DT210)/2)/(1000*0.61365*exp(17.502*W210/(240.97+W210))/(DY210+DZ210)-DT210)</f>
        <v>0</v>
      </c>
      <c r="T210">
        <f>1/((DM210+1)/(Q210/1.6)+1/(R210/1.37)) + DM210/((DM210+1)/(Q210/1.6) + DM210/(R210/1.37))</f>
        <v>0</v>
      </c>
      <c r="U210">
        <f>(DH210*DK210)</f>
        <v>0</v>
      </c>
      <c r="V210">
        <f>(EA210+(U210+2*0.95*5.67E-8*(((EA210+$B$7)+273)^4-(EA210+273)^4)-44100*J210)/(1.84*29.3*R210+8*0.95*5.67E-8*(EA210+273)^3))</f>
        <v>0</v>
      </c>
      <c r="W210">
        <f>($C$7*EB210+$D$7*EC210+$E$7*V210)</f>
        <v>0</v>
      </c>
      <c r="X210">
        <f>0.61365*exp(17.502*W210/(240.97+W210))</f>
        <v>0</v>
      </c>
      <c r="Y210">
        <f>(Z210/AA210*100)</f>
        <v>0</v>
      </c>
      <c r="Z210">
        <f>DT210*(DY210+DZ210)/1000</f>
        <v>0</v>
      </c>
      <c r="AA210">
        <f>0.61365*exp(17.502*EA210/(240.97+EA210))</f>
        <v>0</v>
      </c>
      <c r="AB210">
        <f>(X210-DT210*(DY210+DZ210)/1000)</f>
        <v>0</v>
      </c>
      <c r="AC210">
        <f>(-J210*44100)</f>
        <v>0</v>
      </c>
      <c r="AD210">
        <f>2*29.3*R210*0.92*(EA210-W210)</f>
        <v>0</v>
      </c>
      <c r="AE210">
        <f>2*0.95*5.67E-8*(((EA210+$B$7)+273)^4-(W210+273)^4)</f>
        <v>0</v>
      </c>
      <c r="AF210">
        <f>U210+AE210+AC210+AD210</f>
        <v>0</v>
      </c>
      <c r="AG210">
        <f>DX210*AU210*(DS210-DR210*(1000-AU210*DU210)/(1000-AU210*DT210))/(100*DL210)</f>
        <v>0</v>
      </c>
      <c r="AH210">
        <f>1000*DX210*AU210*(DT210-DU210)/(100*DL210*(1000-AU210*DT210))</f>
        <v>0</v>
      </c>
      <c r="AI210">
        <f>(AJ210 - AK210 - DY210*1E3/(8.314*(EA210+273.15)) * AM210/DX210 * AL210) * DX210/(100*DL210) * (1000 - DU210)/1000</f>
        <v>0</v>
      </c>
      <c r="AJ210">
        <v>426.106188847317</v>
      </c>
      <c r="AK210">
        <v>397.5827393939394</v>
      </c>
      <c r="AL210">
        <v>-0.0002157851630255144</v>
      </c>
      <c r="AM210">
        <v>65.48796410900854</v>
      </c>
      <c r="AN210">
        <f>(AP210 - AO210 + DY210*1E3/(8.314*(EA210+273.15)) * AR210/DX210 * AQ210) * DX210/(100*DL210) * 1000/(1000 - AP210)</f>
        <v>0</v>
      </c>
      <c r="AO210">
        <v>14.43607344152692</v>
      </c>
      <c r="AP210">
        <v>24.29778606060605</v>
      </c>
      <c r="AQ210">
        <v>8.792108834090516E-06</v>
      </c>
      <c r="AR210">
        <v>121.0484410570822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MAX(0,($B$13+$C$13*EF210)/(1+$D$13*EF210)*DY210/(EA210+273)*$E$13)</f>
        <v>0</v>
      </c>
      <c r="AX210" t="s">
        <v>437</v>
      </c>
      <c r="AY210" t="s">
        <v>437</v>
      </c>
      <c r="AZ210">
        <v>0</v>
      </c>
      <c r="BA210">
        <v>0</v>
      </c>
      <c r="BB210">
        <f>1-AZ210/BA210</f>
        <v>0</v>
      </c>
      <c r="BC210">
        <v>0</v>
      </c>
      <c r="BD210" t="s">
        <v>437</v>
      </c>
      <c r="BE210" t="s">
        <v>437</v>
      </c>
      <c r="BF210">
        <v>0</v>
      </c>
      <c r="BG210">
        <v>0</v>
      </c>
      <c r="BH210">
        <f>1-BF210/BG210</f>
        <v>0</v>
      </c>
      <c r="BI210">
        <v>0.5</v>
      </c>
      <c r="BJ210">
        <f>DI210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437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DH210">
        <f>$B$11*EG210+$C$11*EH210+$F$11*ES210*(1-EV210)</f>
        <v>0</v>
      </c>
      <c r="DI210">
        <f>DH210*DJ210</f>
        <v>0</v>
      </c>
      <c r="DJ210">
        <f>($B$11*$D$9+$C$11*$D$9+$F$11*((FF210+EX210)/MAX(FF210+EX210+FG210, 0.1)*$I$9+FG210/MAX(FF210+EX210+FG210, 0.1)*$J$9))/($B$11+$C$11+$F$11)</f>
        <v>0</v>
      </c>
      <c r="DK210">
        <f>($B$11*$K$9+$C$11*$K$9+$F$11*((FF210+EX210)/MAX(FF210+EX210+FG210, 0.1)*$P$9+FG210/MAX(FF210+EX210+FG210, 0.1)*$Q$9))/($B$11+$C$11+$F$11)</f>
        <v>0</v>
      </c>
      <c r="DL210">
        <v>6</v>
      </c>
      <c r="DM210">
        <v>0.5</v>
      </c>
      <c r="DN210" t="s">
        <v>438</v>
      </c>
      <c r="DO210">
        <v>2</v>
      </c>
      <c r="DP210" t="b">
        <v>1</v>
      </c>
      <c r="DQ210">
        <v>1759252714.255172</v>
      </c>
      <c r="DR210">
        <v>388.0003103448276</v>
      </c>
      <c r="DS210">
        <v>419.7920344827586</v>
      </c>
      <c r="DT210">
        <v>24.29365862068965</v>
      </c>
      <c r="DU210">
        <v>14.43743793103448</v>
      </c>
      <c r="DV210">
        <v>387.6773793103449</v>
      </c>
      <c r="DW210">
        <v>24.04463448275863</v>
      </c>
      <c r="DX210">
        <v>500.025448275862</v>
      </c>
      <c r="DY210">
        <v>90.88627586206897</v>
      </c>
      <c r="DZ210">
        <v>0.0541696448275862</v>
      </c>
      <c r="EA210">
        <v>30.55327931034482</v>
      </c>
      <c r="EB210">
        <v>29.98731724137932</v>
      </c>
      <c r="EC210">
        <v>999.9000000000002</v>
      </c>
      <c r="ED210">
        <v>0</v>
      </c>
      <c r="EE210">
        <v>0</v>
      </c>
      <c r="EF210">
        <v>10000.86379310345</v>
      </c>
      <c r="EG210">
        <v>0</v>
      </c>
      <c r="EH210">
        <v>11.6948</v>
      </c>
      <c r="EI210">
        <v>-31.79164482758621</v>
      </c>
      <c r="EJ210">
        <v>397.6609655172414</v>
      </c>
      <c r="EK210">
        <v>425.9414827586207</v>
      </c>
      <c r="EL210">
        <v>9.856209310344827</v>
      </c>
      <c r="EM210">
        <v>419.7920344827586</v>
      </c>
      <c r="EN210">
        <v>14.43743793103448</v>
      </c>
      <c r="EO210">
        <v>2.20796</v>
      </c>
      <c r="EP210">
        <v>1.312164827586207</v>
      </c>
      <c r="EQ210">
        <v>19.02017241379311</v>
      </c>
      <c r="ER210">
        <v>10.93891724137931</v>
      </c>
      <c r="ES210">
        <v>1999.966896551724</v>
      </c>
      <c r="ET210">
        <v>0.9799967586206895</v>
      </c>
      <c r="EU210">
        <v>0.02000287586206896</v>
      </c>
      <c r="EV210">
        <v>0</v>
      </c>
      <c r="EW210">
        <v>1136.343103448276</v>
      </c>
      <c r="EX210">
        <v>5.000560000000001</v>
      </c>
      <c r="EY210">
        <v>22988.44827586207</v>
      </c>
      <c r="EZ210">
        <v>17294.55862068966</v>
      </c>
      <c r="FA210">
        <v>41.75</v>
      </c>
      <c r="FB210">
        <v>41.82068965517239</v>
      </c>
      <c r="FC210">
        <v>41.43699999999998</v>
      </c>
      <c r="FD210">
        <v>41.00855172413793</v>
      </c>
      <c r="FE210">
        <v>42.55772413793103</v>
      </c>
      <c r="FF210">
        <v>1955.056896551724</v>
      </c>
      <c r="FG210">
        <v>39.90724137931035</v>
      </c>
      <c r="FH210">
        <v>0</v>
      </c>
      <c r="FI210">
        <v>1759252736.2</v>
      </c>
      <c r="FJ210">
        <v>0</v>
      </c>
      <c r="FK210">
        <v>1136.3364</v>
      </c>
      <c r="FL210">
        <v>-2.0069230788798</v>
      </c>
      <c r="FM210">
        <v>-21.95384611228127</v>
      </c>
      <c r="FN210">
        <v>22988.232</v>
      </c>
      <c r="FO210">
        <v>15</v>
      </c>
      <c r="FP210">
        <v>0</v>
      </c>
      <c r="FQ210" t="s">
        <v>439</v>
      </c>
      <c r="FR210">
        <v>1747148579.5</v>
      </c>
      <c r="FS210">
        <v>1747148584.5</v>
      </c>
      <c r="FT210">
        <v>0</v>
      </c>
      <c r="FU210">
        <v>0.162</v>
      </c>
      <c r="FV210">
        <v>-0.001</v>
      </c>
      <c r="FW210">
        <v>0.139</v>
      </c>
      <c r="FX210">
        <v>0.058</v>
      </c>
      <c r="FY210">
        <v>420</v>
      </c>
      <c r="FZ210">
        <v>16</v>
      </c>
      <c r="GA210">
        <v>0.19</v>
      </c>
      <c r="GB210">
        <v>0.02</v>
      </c>
      <c r="GC210">
        <v>-31.84255365853658</v>
      </c>
      <c r="GD210">
        <v>1.912515679442523</v>
      </c>
      <c r="GE210">
        <v>0.3837210763534296</v>
      </c>
      <c r="GF210">
        <v>0</v>
      </c>
      <c r="GG210">
        <v>1136.225882352941</v>
      </c>
      <c r="GH210">
        <v>0.659129104356961</v>
      </c>
      <c r="GI210">
        <v>0.343888812802807</v>
      </c>
      <c r="GJ210">
        <v>1</v>
      </c>
      <c r="GK210">
        <v>9.85398268292683</v>
      </c>
      <c r="GL210">
        <v>0.03982578397212323</v>
      </c>
      <c r="GM210">
        <v>0.004352628599907376</v>
      </c>
      <c r="GN210">
        <v>1</v>
      </c>
      <c r="GO210">
        <v>2</v>
      </c>
      <c r="GP210">
        <v>3</v>
      </c>
      <c r="GQ210" t="s">
        <v>446</v>
      </c>
      <c r="GR210">
        <v>3.12877</v>
      </c>
      <c r="GS210">
        <v>2.73121</v>
      </c>
      <c r="GT210">
        <v>0.0809696</v>
      </c>
      <c r="GU210">
        <v>0.0860221</v>
      </c>
      <c r="GV210">
        <v>0.108257</v>
      </c>
      <c r="GW210">
        <v>0.0753395</v>
      </c>
      <c r="GX210">
        <v>27546.8</v>
      </c>
      <c r="GY210">
        <v>26602.2</v>
      </c>
      <c r="GZ210">
        <v>30515.9</v>
      </c>
      <c r="HA210">
        <v>29361.4</v>
      </c>
      <c r="HB210">
        <v>37552.6</v>
      </c>
      <c r="HC210">
        <v>35728.9</v>
      </c>
      <c r="HD210">
        <v>46682.6</v>
      </c>
      <c r="HE210">
        <v>43630.3</v>
      </c>
      <c r="HF210">
        <v>1.83172</v>
      </c>
      <c r="HG210">
        <v>1.81445</v>
      </c>
      <c r="HH210">
        <v>0.109985</v>
      </c>
      <c r="HI210">
        <v>0</v>
      </c>
      <c r="HJ210">
        <v>28.2038</v>
      </c>
      <c r="HK210">
        <v>999.9</v>
      </c>
      <c r="HL210">
        <v>49.5</v>
      </c>
      <c r="HM210">
        <v>31.6</v>
      </c>
      <c r="HN210">
        <v>25.4245</v>
      </c>
      <c r="HO210">
        <v>63.0003</v>
      </c>
      <c r="HP210">
        <v>18.4175</v>
      </c>
      <c r="HQ210">
        <v>1</v>
      </c>
      <c r="HR210">
        <v>0.154616</v>
      </c>
      <c r="HS210">
        <v>-0.986569</v>
      </c>
      <c r="HT210">
        <v>20.1981</v>
      </c>
      <c r="HU210">
        <v>5.22822</v>
      </c>
      <c r="HV210">
        <v>11.974</v>
      </c>
      <c r="HW210">
        <v>4.96975</v>
      </c>
      <c r="HX210">
        <v>3.28955</v>
      </c>
      <c r="HY210">
        <v>9999</v>
      </c>
      <c r="HZ210">
        <v>9999</v>
      </c>
      <c r="IA210">
        <v>9999</v>
      </c>
      <c r="IB210">
        <v>19.1</v>
      </c>
      <c r="IC210">
        <v>4.9729</v>
      </c>
      <c r="ID210">
        <v>1.87728</v>
      </c>
      <c r="IE210">
        <v>1.87534</v>
      </c>
      <c r="IF210">
        <v>1.87819</v>
      </c>
      <c r="IG210">
        <v>1.87485</v>
      </c>
      <c r="IH210">
        <v>1.87845</v>
      </c>
      <c r="II210">
        <v>1.87556</v>
      </c>
      <c r="IJ210">
        <v>1.87674</v>
      </c>
      <c r="IK210">
        <v>0</v>
      </c>
      <c r="IL210">
        <v>0</v>
      </c>
      <c r="IM210">
        <v>0</v>
      </c>
      <c r="IN210">
        <v>0</v>
      </c>
      <c r="IO210" t="s">
        <v>441</v>
      </c>
      <c r="IP210" t="s">
        <v>442</v>
      </c>
      <c r="IQ210" t="s">
        <v>443</v>
      </c>
      <c r="IR210" t="s">
        <v>443</v>
      </c>
      <c r="IS210" t="s">
        <v>443</v>
      </c>
      <c r="IT210" t="s">
        <v>443</v>
      </c>
      <c r="IU210">
        <v>0</v>
      </c>
      <c r="IV210">
        <v>100</v>
      </c>
      <c r="IW210">
        <v>100</v>
      </c>
      <c r="IX210">
        <v>0.323</v>
      </c>
      <c r="IY210">
        <v>0.2491</v>
      </c>
      <c r="IZ210">
        <v>-0.1222274518627452</v>
      </c>
      <c r="JA210">
        <v>0.001328938755811441</v>
      </c>
      <c r="JB210">
        <v>-5.633165956792918E-07</v>
      </c>
      <c r="JC210">
        <v>2.510553891376428E-10</v>
      </c>
      <c r="JD210">
        <v>-0.04678033270444259</v>
      </c>
      <c r="JE210">
        <v>-0.0009625096320519332</v>
      </c>
      <c r="JF210">
        <v>0.0006953178313022573</v>
      </c>
      <c r="JG210">
        <v>-5.973937232829655E-06</v>
      </c>
      <c r="JH210">
        <v>1</v>
      </c>
      <c r="JI210">
        <v>2112</v>
      </c>
      <c r="JJ210">
        <v>1</v>
      </c>
      <c r="JK210">
        <v>26</v>
      </c>
      <c r="JL210">
        <v>201735.7</v>
      </c>
      <c r="JM210">
        <v>201735.6</v>
      </c>
      <c r="JN210">
        <v>1.06201</v>
      </c>
      <c r="JO210">
        <v>2.53296</v>
      </c>
      <c r="JP210">
        <v>1.39893</v>
      </c>
      <c r="JQ210">
        <v>2.32666</v>
      </c>
      <c r="JR210">
        <v>1.44897</v>
      </c>
      <c r="JS210">
        <v>2.5647</v>
      </c>
      <c r="JT210">
        <v>37.4819</v>
      </c>
      <c r="JU210">
        <v>23.9737</v>
      </c>
      <c r="JV210">
        <v>18</v>
      </c>
      <c r="JW210">
        <v>484.094</v>
      </c>
      <c r="JX210">
        <v>443.725</v>
      </c>
      <c r="JY210">
        <v>29.6423</v>
      </c>
      <c r="JZ210">
        <v>29.2587</v>
      </c>
      <c r="KA210">
        <v>29.9996</v>
      </c>
      <c r="KB210">
        <v>29.0001</v>
      </c>
      <c r="KC210">
        <v>29.071</v>
      </c>
      <c r="KD210">
        <v>21.2411</v>
      </c>
      <c r="KE210">
        <v>45.2785</v>
      </c>
      <c r="KF210">
        <v>0</v>
      </c>
      <c r="KG210">
        <v>29.6489</v>
      </c>
      <c r="KH210">
        <v>399.899</v>
      </c>
      <c r="KI210">
        <v>14.4896</v>
      </c>
      <c r="KJ210">
        <v>100.884</v>
      </c>
      <c r="KK210">
        <v>100.356</v>
      </c>
    </row>
    <row r="211" spans="1:297">
      <c r="A211">
        <v>195</v>
      </c>
      <c r="B211">
        <v>1759252727.1</v>
      </c>
      <c r="C211">
        <v>5911.5</v>
      </c>
      <c r="D211" t="s">
        <v>835</v>
      </c>
      <c r="E211" t="s">
        <v>836</v>
      </c>
      <c r="F211">
        <v>5</v>
      </c>
      <c r="G211" t="s">
        <v>832</v>
      </c>
      <c r="H211" t="s">
        <v>436</v>
      </c>
      <c r="I211">
        <v>1759252719.332142</v>
      </c>
      <c r="J211">
        <f>(K211)/1000</f>
        <v>0</v>
      </c>
      <c r="K211">
        <f>IF(DP211, AN211, AH211)</f>
        <v>0</v>
      </c>
      <c r="L211">
        <f>IF(DP211, AI211, AG211)</f>
        <v>0</v>
      </c>
      <c r="M211">
        <f>DR211 - IF(AU211&gt;1, L211*DL211*100.0/(AW211), 0)</f>
        <v>0</v>
      </c>
      <c r="N211">
        <f>((T211-J211/2)*M211-L211)/(T211+J211/2)</f>
        <v>0</v>
      </c>
      <c r="O211">
        <f>N211*(DY211+DZ211)/1000.0</f>
        <v>0</v>
      </c>
      <c r="P211">
        <f>(DR211 - IF(AU211&gt;1, L211*DL211*100.0/(AW211), 0))*(DY211+DZ211)/1000.0</f>
        <v>0</v>
      </c>
      <c r="Q211">
        <f>2.0/((1/S211-1/R211)+SIGN(S211)*SQRT((1/S211-1/R211)*(1/S211-1/R211) + 4*DM211/((DM211+1)*(DM211+1))*(2*1/S211*1/R211-1/R211*1/R211)))</f>
        <v>0</v>
      </c>
      <c r="R211">
        <f>IF(LEFT(DN211,1)&lt;&gt;"0",IF(LEFT(DN211,1)="1",3.0,DO211),$D$5+$E$5*(EF211*DY211/($K$5*1000))+$F$5*(EF211*DY211/($K$5*1000))*MAX(MIN(DL211,$J$5),$I$5)*MAX(MIN(DL211,$J$5),$I$5)+$G$5*MAX(MIN(DL211,$J$5),$I$5)*(EF211*DY211/($K$5*1000))+$H$5*(EF211*DY211/($K$5*1000))*(EF211*DY211/($K$5*1000)))</f>
        <v>0</v>
      </c>
      <c r="S211">
        <f>J211*(1000-(1000*0.61365*exp(17.502*W211/(240.97+W211))/(DY211+DZ211)+DT211)/2)/(1000*0.61365*exp(17.502*W211/(240.97+W211))/(DY211+DZ211)-DT211)</f>
        <v>0</v>
      </c>
      <c r="T211">
        <f>1/((DM211+1)/(Q211/1.6)+1/(R211/1.37)) + DM211/((DM211+1)/(Q211/1.6) + DM211/(R211/1.37))</f>
        <v>0</v>
      </c>
      <c r="U211">
        <f>(DH211*DK211)</f>
        <v>0</v>
      </c>
      <c r="V211">
        <f>(EA211+(U211+2*0.95*5.67E-8*(((EA211+$B$7)+273)^4-(EA211+273)^4)-44100*J211)/(1.84*29.3*R211+8*0.95*5.67E-8*(EA211+273)^3))</f>
        <v>0</v>
      </c>
      <c r="W211">
        <f>($C$7*EB211+$D$7*EC211+$E$7*V211)</f>
        <v>0</v>
      </c>
      <c r="X211">
        <f>0.61365*exp(17.502*W211/(240.97+W211))</f>
        <v>0</v>
      </c>
      <c r="Y211">
        <f>(Z211/AA211*100)</f>
        <v>0</v>
      </c>
      <c r="Z211">
        <f>DT211*(DY211+DZ211)/1000</f>
        <v>0</v>
      </c>
      <c r="AA211">
        <f>0.61365*exp(17.502*EA211/(240.97+EA211))</f>
        <v>0</v>
      </c>
      <c r="AB211">
        <f>(X211-DT211*(DY211+DZ211)/1000)</f>
        <v>0</v>
      </c>
      <c r="AC211">
        <f>(-J211*44100)</f>
        <v>0</v>
      </c>
      <c r="AD211">
        <f>2*29.3*R211*0.92*(EA211-W211)</f>
        <v>0</v>
      </c>
      <c r="AE211">
        <f>2*0.95*5.67E-8*(((EA211+$B$7)+273)^4-(W211+273)^4)</f>
        <v>0</v>
      </c>
      <c r="AF211">
        <f>U211+AE211+AC211+AD211</f>
        <v>0</v>
      </c>
      <c r="AG211">
        <f>DX211*AU211*(DS211-DR211*(1000-AU211*DU211)/(1000-AU211*DT211))/(100*DL211)</f>
        <v>0</v>
      </c>
      <c r="AH211">
        <f>1000*DX211*AU211*(DT211-DU211)/(100*DL211*(1000-AU211*DT211))</f>
        <v>0</v>
      </c>
      <c r="AI211">
        <f>(AJ211 - AK211 - DY211*1E3/(8.314*(EA211+273.15)) * AM211/DX211 * AL211) * DX211/(100*DL211) * (1000 - DU211)/1000</f>
        <v>0</v>
      </c>
      <c r="AJ211">
        <v>419.0720749309918</v>
      </c>
      <c r="AK211">
        <v>394.2360727272726</v>
      </c>
      <c r="AL211">
        <v>-0.7904113659613683</v>
      </c>
      <c r="AM211">
        <v>65.48796410900854</v>
      </c>
      <c r="AN211">
        <f>(AP211 - AO211 + DY211*1E3/(8.314*(EA211+273.15)) * AR211/DX211 * AQ211) * DX211/(100*DL211) * 1000/(1000 - AP211)</f>
        <v>0</v>
      </c>
      <c r="AO211">
        <v>14.43240127037447</v>
      </c>
      <c r="AP211">
        <v>24.29807393939394</v>
      </c>
      <c r="AQ211">
        <v>1.773650052789529E-06</v>
      </c>
      <c r="AR211">
        <v>121.0484410570822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MAX(0,($B$13+$C$13*EF211)/(1+$D$13*EF211)*DY211/(EA211+273)*$E$13)</f>
        <v>0</v>
      </c>
      <c r="AX211" t="s">
        <v>437</v>
      </c>
      <c r="AY211" t="s">
        <v>437</v>
      </c>
      <c r="AZ211">
        <v>0</v>
      </c>
      <c r="BA211">
        <v>0</v>
      </c>
      <c r="BB211">
        <f>1-AZ211/BA211</f>
        <v>0</v>
      </c>
      <c r="BC211">
        <v>0</v>
      </c>
      <c r="BD211" t="s">
        <v>437</v>
      </c>
      <c r="BE211" t="s">
        <v>437</v>
      </c>
      <c r="BF211">
        <v>0</v>
      </c>
      <c r="BG211">
        <v>0</v>
      </c>
      <c r="BH211">
        <f>1-BF211/BG211</f>
        <v>0</v>
      </c>
      <c r="BI211">
        <v>0.5</v>
      </c>
      <c r="BJ211">
        <f>DI211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437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DH211">
        <f>$B$11*EG211+$C$11*EH211+$F$11*ES211*(1-EV211)</f>
        <v>0</v>
      </c>
      <c r="DI211">
        <f>DH211*DJ211</f>
        <v>0</v>
      </c>
      <c r="DJ211">
        <f>($B$11*$D$9+$C$11*$D$9+$F$11*((FF211+EX211)/MAX(FF211+EX211+FG211, 0.1)*$I$9+FG211/MAX(FF211+EX211+FG211, 0.1)*$J$9))/($B$11+$C$11+$F$11)</f>
        <v>0</v>
      </c>
      <c r="DK211">
        <f>($B$11*$K$9+$C$11*$K$9+$F$11*((FF211+EX211)/MAX(FF211+EX211+FG211, 0.1)*$P$9+FG211/MAX(FF211+EX211+FG211, 0.1)*$Q$9))/($B$11+$C$11+$F$11)</f>
        <v>0</v>
      </c>
      <c r="DL211">
        <v>6</v>
      </c>
      <c r="DM211">
        <v>0.5</v>
      </c>
      <c r="DN211" t="s">
        <v>438</v>
      </c>
      <c r="DO211">
        <v>2</v>
      </c>
      <c r="DP211" t="b">
        <v>1</v>
      </c>
      <c r="DQ211">
        <v>1759252719.332142</v>
      </c>
      <c r="DR211">
        <v>387.4978571428572</v>
      </c>
      <c r="DS211">
        <v>417.0144285714287</v>
      </c>
      <c r="DT211">
        <v>24.29556785714286</v>
      </c>
      <c r="DU211">
        <v>14.435275</v>
      </c>
      <c r="DV211">
        <v>387.1753928571429</v>
      </c>
      <c r="DW211">
        <v>24.0465</v>
      </c>
      <c r="DX211">
        <v>499.967</v>
      </c>
      <c r="DY211">
        <v>90.88569642857142</v>
      </c>
      <c r="DZ211">
        <v>0.05376003928571428</v>
      </c>
      <c r="EA211">
        <v>30.55694285714286</v>
      </c>
      <c r="EB211">
        <v>29.98993928571429</v>
      </c>
      <c r="EC211">
        <v>999.9000000000002</v>
      </c>
      <c r="ED211">
        <v>0</v>
      </c>
      <c r="EE211">
        <v>0</v>
      </c>
      <c r="EF211">
        <v>9994.105357142858</v>
      </c>
      <c r="EG211">
        <v>0</v>
      </c>
      <c r="EH211">
        <v>11.6948</v>
      </c>
      <c r="EI211">
        <v>-29.51650357142858</v>
      </c>
      <c r="EJ211">
        <v>397.1467857142857</v>
      </c>
      <c r="EK211">
        <v>423.12225</v>
      </c>
      <c r="EL211">
        <v>9.860282142857143</v>
      </c>
      <c r="EM211">
        <v>417.0144285714287</v>
      </c>
      <c r="EN211">
        <v>14.435275</v>
      </c>
      <c r="EO211">
        <v>2.20812</v>
      </c>
      <c r="EP211">
        <v>1.311960357142857</v>
      </c>
      <c r="EQ211">
        <v>19.02133214285714</v>
      </c>
      <c r="ER211">
        <v>10.93656428571428</v>
      </c>
      <c r="ES211">
        <v>1999.952857142858</v>
      </c>
      <c r="ET211">
        <v>0.9799964999999998</v>
      </c>
      <c r="EU211">
        <v>0.02000313571428572</v>
      </c>
      <c r="EV211">
        <v>0</v>
      </c>
      <c r="EW211">
        <v>1136.339642857143</v>
      </c>
      <c r="EX211">
        <v>5.000560000000001</v>
      </c>
      <c r="EY211">
        <v>22988.76071428572</v>
      </c>
      <c r="EZ211">
        <v>17294.43928571429</v>
      </c>
      <c r="FA211">
        <v>41.75</v>
      </c>
      <c r="FB211">
        <v>41.81199999999999</v>
      </c>
      <c r="FC211">
        <v>41.43699999999999</v>
      </c>
      <c r="FD211">
        <v>41.00442857142857</v>
      </c>
      <c r="FE211">
        <v>42.55092857142857</v>
      </c>
      <c r="FF211">
        <v>1955.042857142858</v>
      </c>
      <c r="FG211">
        <v>39.91</v>
      </c>
      <c r="FH211">
        <v>0</v>
      </c>
      <c r="FI211">
        <v>1759252741</v>
      </c>
      <c r="FJ211">
        <v>0</v>
      </c>
      <c r="FK211">
        <v>1136.3408</v>
      </c>
      <c r="FL211">
        <v>1.685384611512343</v>
      </c>
      <c r="FM211">
        <v>16.33076920029179</v>
      </c>
      <c r="FN211">
        <v>22988.688</v>
      </c>
      <c r="FO211">
        <v>15</v>
      </c>
      <c r="FP211">
        <v>0</v>
      </c>
      <c r="FQ211" t="s">
        <v>439</v>
      </c>
      <c r="FR211">
        <v>1747148579.5</v>
      </c>
      <c r="FS211">
        <v>1747148584.5</v>
      </c>
      <c r="FT211">
        <v>0</v>
      </c>
      <c r="FU211">
        <v>0.162</v>
      </c>
      <c r="FV211">
        <v>-0.001</v>
      </c>
      <c r="FW211">
        <v>0.139</v>
      </c>
      <c r="FX211">
        <v>0.058</v>
      </c>
      <c r="FY211">
        <v>420</v>
      </c>
      <c r="FZ211">
        <v>16</v>
      </c>
      <c r="GA211">
        <v>0.19</v>
      </c>
      <c r="GB211">
        <v>0.02</v>
      </c>
      <c r="GC211">
        <v>-30.448445</v>
      </c>
      <c r="GD211">
        <v>21.61804953095698</v>
      </c>
      <c r="GE211">
        <v>2.77519639899143</v>
      </c>
      <c r="GF211">
        <v>0</v>
      </c>
      <c r="GG211">
        <v>1136.348235294118</v>
      </c>
      <c r="GH211">
        <v>0.1802902982381583</v>
      </c>
      <c r="GI211">
        <v>0.3235689815373891</v>
      </c>
      <c r="GJ211">
        <v>1</v>
      </c>
      <c r="GK211">
        <v>9.858259749999998</v>
      </c>
      <c r="GL211">
        <v>0.04644146341461272</v>
      </c>
      <c r="GM211">
        <v>0.004959598011684071</v>
      </c>
      <c r="GN211">
        <v>1</v>
      </c>
      <c r="GO211">
        <v>2</v>
      </c>
      <c r="GP211">
        <v>3</v>
      </c>
      <c r="GQ211" t="s">
        <v>446</v>
      </c>
      <c r="GR211">
        <v>3.12901</v>
      </c>
      <c r="GS211">
        <v>2.73109</v>
      </c>
      <c r="GT211">
        <v>0.0803533</v>
      </c>
      <c r="GU211">
        <v>0.08401690000000001</v>
      </c>
      <c r="GV211">
        <v>0.108259</v>
      </c>
      <c r="GW211">
        <v>0.0753395</v>
      </c>
      <c r="GX211">
        <v>27565.8</v>
      </c>
      <c r="GY211">
        <v>26660.3</v>
      </c>
      <c r="GZ211">
        <v>30516.4</v>
      </c>
      <c r="HA211">
        <v>29361.1</v>
      </c>
      <c r="HB211">
        <v>37553.1</v>
      </c>
      <c r="HC211">
        <v>35728.4</v>
      </c>
      <c r="HD211">
        <v>46683.4</v>
      </c>
      <c r="HE211">
        <v>43629.9</v>
      </c>
      <c r="HF211">
        <v>1.8324</v>
      </c>
      <c r="HG211">
        <v>1.81402</v>
      </c>
      <c r="HH211">
        <v>0.109393</v>
      </c>
      <c r="HI211">
        <v>0</v>
      </c>
      <c r="HJ211">
        <v>28.2062</v>
      </c>
      <c r="HK211">
        <v>999.9</v>
      </c>
      <c r="HL211">
        <v>49.5</v>
      </c>
      <c r="HM211">
        <v>31.6</v>
      </c>
      <c r="HN211">
        <v>25.4237</v>
      </c>
      <c r="HO211">
        <v>62.5303</v>
      </c>
      <c r="HP211">
        <v>18.0889</v>
      </c>
      <c r="HQ211">
        <v>1</v>
      </c>
      <c r="HR211">
        <v>0.15422</v>
      </c>
      <c r="HS211">
        <v>-0.9815199999999999</v>
      </c>
      <c r="HT211">
        <v>20.1979</v>
      </c>
      <c r="HU211">
        <v>5.22882</v>
      </c>
      <c r="HV211">
        <v>11.974</v>
      </c>
      <c r="HW211">
        <v>4.9701</v>
      </c>
      <c r="HX211">
        <v>3.28975</v>
      </c>
      <c r="HY211">
        <v>9999</v>
      </c>
      <c r="HZ211">
        <v>9999</v>
      </c>
      <c r="IA211">
        <v>9999</v>
      </c>
      <c r="IB211">
        <v>19.1</v>
      </c>
      <c r="IC211">
        <v>4.9729</v>
      </c>
      <c r="ID211">
        <v>1.87728</v>
      </c>
      <c r="IE211">
        <v>1.87533</v>
      </c>
      <c r="IF211">
        <v>1.87819</v>
      </c>
      <c r="IG211">
        <v>1.87485</v>
      </c>
      <c r="IH211">
        <v>1.87845</v>
      </c>
      <c r="II211">
        <v>1.87554</v>
      </c>
      <c r="IJ211">
        <v>1.87671</v>
      </c>
      <c r="IK211">
        <v>0</v>
      </c>
      <c r="IL211">
        <v>0</v>
      </c>
      <c r="IM211">
        <v>0</v>
      </c>
      <c r="IN211">
        <v>0</v>
      </c>
      <c r="IO211" t="s">
        <v>441</v>
      </c>
      <c r="IP211" t="s">
        <v>442</v>
      </c>
      <c r="IQ211" t="s">
        <v>443</v>
      </c>
      <c r="IR211" t="s">
        <v>443</v>
      </c>
      <c r="IS211" t="s">
        <v>443</v>
      </c>
      <c r="IT211" t="s">
        <v>443</v>
      </c>
      <c r="IU211">
        <v>0</v>
      </c>
      <c r="IV211">
        <v>100</v>
      </c>
      <c r="IW211">
        <v>100</v>
      </c>
      <c r="IX211">
        <v>0.319</v>
      </c>
      <c r="IY211">
        <v>0.2492</v>
      </c>
      <c r="IZ211">
        <v>-0.1222274518627452</v>
      </c>
      <c r="JA211">
        <v>0.001328938755811441</v>
      </c>
      <c r="JB211">
        <v>-5.633165956792918E-07</v>
      </c>
      <c r="JC211">
        <v>2.510553891376428E-10</v>
      </c>
      <c r="JD211">
        <v>-0.04678033270444259</v>
      </c>
      <c r="JE211">
        <v>-0.0009625096320519332</v>
      </c>
      <c r="JF211">
        <v>0.0006953178313022573</v>
      </c>
      <c r="JG211">
        <v>-5.973937232829655E-06</v>
      </c>
      <c r="JH211">
        <v>1</v>
      </c>
      <c r="JI211">
        <v>2112</v>
      </c>
      <c r="JJ211">
        <v>1</v>
      </c>
      <c r="JK211">
        <v>26</v>
      </c>
      <c r="JL211">
        <v>201735.8</v>
      </c>
      <c r="JM211">
        <v>201735.7</v>
      </c>
      <c r="JN211">
        <v>1.03149</v>
      </c>
      <c r="JO211">
        <v>2.54395</v>
      </c>
      <c r="JP211">
        <v>1.39893</v>
      </c>
      <c r="JQ211">
        <v>2.32788</v>
      </c>
      <c r="JR211">
        <v>1.44897</v>
      </c>
      <c r="JS211">
        <v>2.52075</v>
      </c>
      <c r="JT211">
        <v>37.4819</v>
      </c>
      <c r="JU211">
        <v>23.9737</v>
      </c>
      <c r="JV211">
        <v>18</v>
      </c>
      <c r="JW211">
        <v>484.435</v>
      </c>
      <c r="JX211">
        <v>443.431</v>
      </c>
      <c r="JY211">
        <v>29.6506</v>
      </c>
      <c r="JZ211">
        <v>29.2525</v>
      </c>
      <c r="KA211">
        <v>29.9996</v>
      </c>
      <c r="KB211">
        <v>28.9951</v>
      </c>
      <c r="KC211">
        <v>29.0673</v>
      </c>
      <c r="KD211">
        <v>20.5543</v>
      </c>
      <c r="KE211">
        <v>45.2785</v>
      </c>
      <c r="KF211">
        <v>0</v>
      </c>
      <c r="KG211">
        <v>29.651</v>
      </c>
      <c r="KH211">
        <v>379.847</v>
      </c>
      <c r="KI211">
        <v>14.4916</v>
      </c>
      <c r="KJ211">
        <v>100.886</v>
      </c>
      <c r="KK211">
        <v>100.355</v>
      </c>
    </row>
    <row r="212" spans="1:297">
      <c r="A212">
        <v>196</v>
      </c>
      <c r="B212">
        <v>1759252732.1</v>
      </c>
      <c r="C212">
        <v>5916.5</v>
      </c>
      <c r="D212" t="s">
        <v>837</v>
      </c>
      <c r="E212" t="s">
        <v>838</v>
      </c>
      <c r="F212">
        <v>5</v>
      </c>
      <c r="G212" t="s">
        <v>832</v>
      </c>
      <c r="H212" t="s">
        <v>436</v>
      </c>
      <c r="I212">
        <v>1759252724.6</v>
      </c>
      <c r="J212">
        <f>(K212)/1000</f>
        <v>0</v>
      </c>
      <c r="K212">
        <f>IF(DP212, AN212, AH212)</f>
        <v>0</v>
      </c>
      <c r="L212">
        <f>IF(DP212, AI212, AG212)</f>
        <v>0</v>
      </c>
      <c r="M212">
        <f>DR212 - IF(AU212&gt;1, L212*DL212*100.0/(AW212), 0)</f>
        <v>0</v>
      </c>
      <c r="N212">
        <f>((T212-J212/2)*M212-L212)/(T212+J212/2)</f>
        <v>0</v>
      </c>
      <c r="O212">
        <f>N212*(DY212+DZ212)/1000.0</f>
        <v>0</v>
      </c>
      <c r="P212">
        <f>(DR212 - IF(AU212&gt;1, L212*DL212*100.0/(AW212), 0))*(DY212+DZ212)/1000.0</f>
        <v>0</v>
      </c>
      <c r="Q212">
        <f>2.0/((1/S212-1/R212)+SIGN(S212)*SQRT((1/S212-1/R212)*(1/S212-1/R212) + 4*DM212/((DM212+1)*(DM212+1))*(2*1/S212*1/R212-1/R212*1/R212)))</f>
        <v>0</v>
      </c>
      <c r="R212">
        <f>IF(LEFT(DN212,1)&lt;&gt;"0",IF(LEFT(DN212,1)="1",3.0,DO212),$D$5+$E$5*(EF212*DY212/($K$5*1000))+$F$5*(EF212*DY212/($K$5*1000))*MAX(MIN(DL212,$J$5),$I$5)*MAX(MIN(DL212,$J$5),$I$5)+$G$5*MAX(MIN(DL212,$J$5),$I$5)*(EF212*DY212/($K$5*1000))+$H$5*(EF212*DY212/($K$5*1000))*(EF212*DY212/($K$5*1000)))</f>
        <v>0</v>
      </c>
      <c r="S212">
        <f>J212*(1000-(1000*0.61365*exp(17.502*W212/(240.97+W212))/(DY212+DZ212)+DT212)/2)/(1000*0.61365*exp(17.502*W212/(240.97+W212))/(DY212+DZ212)-DT212)</f>
        <v>0</v>
      </c>
      <c r="T212">
        <f>1/((DM212+1)/(Q212/1.6)+1/(R212/1.37)) + DM212/((DM212+1)/(Q212/1.6) + DM212/(R212/1.37))</f>
        <v>0</v>
      </c>
      <c r="U212">
        <f>(DH212*DK212)</f>
        <v>0</v>
      </c>
      <c r="V212">
        <f>(EA212+(U212+2*0.95*5.67E-8*(((EA212+$B$7)+273)^4-(EA212+273)^4)-44100*J212)/(1.84*29.3*R212+8*0.95*5.67E-8*(EA212+273)^3))</f>
        <v>0</v>
      </c>
      <c r="W212">
        <f>($C$7*EB212+$D$7*EC212+$E$7*V212)</f>
        <v>0</v>
      </c>
      <c r="X212">
        <f>0.61365*exp(17.502*W212/(240.97+W212))</f>
        <v>0</v>
      </c>
      <c r="Y212">
        <f>(Z212/AA212*100)</f>
        <v>0</v>
      </c>
      <c r="Z212">
        <f>DT212*(DY212+DZ212)/1000</f>
        <v>0</v>
      </c>
      <c r="AA212">
        <f>0.61365*exp(17.502*EA212/(240.97+EA212))</f>
        <v>0</v>
      </c>
      <c r="AB212">
        <f>(X212-DT212*(DY212+DZ212)/1000)</f>
        <v>0</v>
      </c>
      <c r="AC212">
        <f>(-J212*44100)</f>
        <v>0</v>
      </c>
      <c r="AD212">
        <f>2*29.3*R212*0.92*(EA212-W212)</f>
        <v>0</v>
      </c>
      <c r="AE212">
        <f>2*0.95*5.67E-8*(((EA212+$B$7)+273)^4-(W212+273)^4)</f>
        <v>0</v>
      </c>
      <c r="AF212">
        <f>U212+AE212+AC212+AD212</f>
        <v>0</v>
      </c>
      <c r="AG212">
        <f>DX212*AU212*(DS212-DR212*(1000-AU212*DU212)/(1000-AU212*DT212))/(100*DL212)</f>
        <v>0</v>
      </c>
      <c r="AH212">
        <f>1000*DX212*AU212*(DT212-DU212)/(100*DL212*(1000-AU212*DT212))</f>
        <v>0</v>
      </c>
      <c r="AI212">
        <f>(AJ212 - AK212 - DY212*1E3/(8.314*(EA212+273.15)) * AM212/DX212 * AL212) * DX212/(100*DL212) * (1000 - DU212)/1000</f>
        <v>0</v>
      </c>
      <c r="AJ212">
        <v>404.3907595801269</v>
      </c>
      <c r="AK212">
        <v>385.2570969696969</v>
      </c>
      <c r="AL212">
        <v>-1.903551884921826</v>
      </c>
      <c r="AM212">
        <v>65.48796410900854</v>
      </c>
      <c r="AN212">
        <f>(AP212 - AO212 + DY212*1E3/(8.314*(EA212+273.15)) * AR212/DX212 * AQ212) * DX212/(100*DL212) * 1000/(1000 - AP212)</f>
        <v>0</v>
      </c>
      <c r="AO212">
        <v>14.4320893066565</v>
      </c>
      <c r="AP212">
        <v>24.2978921212121</v>
      </c>
      <c r="AQ212">
        <v>-5.064988249934869E-06</v>
      </c>
      <c r="AR212">
        <v>121.0484410570822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MAX(0,($B$13+$C$13*EF212)/(1+$D$13*EF212)*DY212/(EA212+273)*$E$13)</f>
        <v>0</v>
      </c>
      <c r="AX212" t="s">
        <v>437</v>
      </c>
      <c r="AY212" t="s">
        <v>437</v>
      </c>
      <c r="AZ212">
        <v>0</v>
      </c>
      <c r="BA212">
        <v>0</v>
      </c>
      <c r="BB212">
        <f>1-AZ212/BA212</f>
        <v>0</v>
      </c>
      <c r="BC212">
        <v>0</v>
      </c>
      <c r="BD212" t="s">
        <v>437</v>
      </c>
      <c r="BE212" t="s">
        <v>437</v>
      </c>
      <c r="BF212">
        <v>0</v>
      </c>
      <c r="BG212">
        <v>0</v>
      </c>
      <c r="BH212">
        <f>1-BF212/BG212</f>
        <v>0</v>
      </c>
      <c r="BI212">
        <v>0.5</v>
      </c>
      <c r="BJ212">
        <f>DI212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437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DH212">
        <f>$B$11*EG212+$C$11*EH212+$F$11*ES212*(1-EV212)</f>
        <v>0</v>
      </c>
      <c r="DI212">
        <f>DH212*DJ212</f>
        <v>0</v>
      </c>
      <c r="DJ212">
        <f>($B$11*$D$9+$C$11*$D$9+$F$11*((FF212+EX212)/MAX(FF212+EX212+FG212, 0.1)*$I$9+FG212/MAX(FF212+EX212+FG212, 0.1)*$J$9))/($B$11+$C$11+$F$11)</f>
        <v>0</v>
      </c>
      <c r="DK212">
        <f>($B$11*$K$9+$C$11*$K$9+$F$11*((FF212+EX212)/MAX(FF212+EX212+FG212, 0.1)*$P$9+FG212/MAX(FF212+EX212+FG212, 0.1)*$Q$9))/($B$11+$C$11+$F$11)</f>
        <v>0</v>
      </c>
      <c r="DL212">
        <v>6</v>
      </c>
      <c r="DM212">
        <v>0.5</v>
      </c>
      <c r="DN212" t="s">
        <v>438</v>
      </c>
      <c r="DO212">
        <v>2</v>
      </c>
      <c r="DP212" t="b">
        <v>1</v>
      </c>
      <c r="DQ212">
        <v>1759252724.6</v>
      </c>
      <c r="DR212">
        <v>384.7421111111112</v>
      </c>
      <c r="DS212">
        <v>409.1473703703704</v>
      </c>
      <c r="DT212">
        <v>24.2975</v>
      </c>
      <c r="DU212">
        <v>14.43364074074074</v>
      </c>
      <c r="DV212">
        <v>384.4224074074075</v>
      </c>
      <c r="DW212">
        <v>24.04838888888889</v>
      </c>
      <c r="DX212">
        <v>499.9638518518518</v>
      </c>
      <c r="DY212">
        <v>90.88579259259259</v>
      </c>
      <c r="DZ212">
        <v>0.05336789259259259</v>
      </c>
      <c r="EA212">
        <v>30.56012962962964</v>
      </c>
      <c r="EB212">
        <v>29.99179259259259</v>
      </c>
      <c r="EC212">
        <v>999.9000000000001</v>
      </c>
      <c r="ED212">
        <v>0</v>
      </c>
      <c r="EE212">
        <v>0</v>
      </c>
      <c r="EF212">
        <v>9984.464074074074</v>
      </c>
      <c r="EG212">
        <v>0</v>
      </c>
      <c r="EH212">
        <v>11.6948</v>
      </c>
      <c r="EI212">
        <v>-24.40525185185185</v>
      </c>
      <c r="EJ212">
        <v>394.3231481481481</v>
      </c>
      <c r="EK212">
        <v>415.1392222222222</v>
      </c>
      <c r="EL212">
        <v>9.863862592592593</v>
      </c>
      <c r="EM212">
        <v>409.1473703703704</v>
      </c>
      <c r="EN212">
        <v>14.43364074074074</v>
      </c>
      <c r="EO212">
        <v>2.208297407407408</v>
      </c>
      <c r="EP212">
        <v>1.311812222222222</v>
      </c>
      <c r="EQ212">
        <v>19.02263333333334</v>
      </c>
      <c r="ER212">
        <v>10.93487037037037</v>
      </c>
      <c r="ES212">
        <v>2000.001851851852</v>
      </c>
      <c r="ET212">
        <v>0.9799968888888887</v>
      </c>
      <c r="EU212">
        <v>0.02000274814814815</v>
      </c>
      <c r="EV212">
        <v>0</v>
      </c>
      <c r="EW212">
        <v>1136.575185185185</v>
      </c>
      <c r="EX212">
        <v>5.000560000000001</v>
      </c>
      <c r="EY212">
        <v>22993.69259259259</v>
      </c>
      <c r="EZ212">
        <v>17294.87037037037</v>
      </c>
      <c r="FA212">
        <v>41.75</v>
      </c>
      <c r="FB212">
        <v>41.81199999999999</v>
      </c>
      <c r="FC212">
        <v>41.43699999999999</v>
      </c>
      <c r="FD212">
        <v>41</v>
      </c>
      <c r="FE212">
        <v>42.52985185185185</v>
      </c>
      <c r="FF212">
        <v>1955.091851851852</v>
      </c>
      <c r="FG212">
        <v>39.91</v>
      </c>
      <c r="FH212">
        <v>0</v>
      </c>
      <c r="FI212">
        <v>1759252746.4</v>
      </c>
      <c r="FJ212">
        <v>0</v>
      </c>
      <c r="FK212">
        <v>1136.614230769231</v>
      </c>
      <c r="FL212">
        <v>5.177777790612598</v>
      </c>
      <c r="FM212">
        <v>95.95213677707537</v>
      </c>
      <c r="FN212">
        <v>22993.75384615384</v>
      </c>
      <c r="FO212">
        <v>15</v>
      </c>
      <c r="FP212">
        <v>0</v>
      </c>
      <c r="FQ212" t="s">
        <v>439</v>
      </c>
      <c r="FR212">
        <v>1747148579.5</v>
      </c>
      <c r="FS212">
        <v>1747148584.5</v>
      </c>
      <c r="FT212">
        <v>0</v>
      </c>
      <c r="FU212">
        <v>0.162</v>
      </c>
      <c r="FV212">
        <v>-0.001</v>
      </c>
      <c r="FW212">
        <v>0.139</v>
      </c>
      <c r="FX212">
        <v>0.058</v>
      </c>
      <c r="FY212">
        <v>420</v>
      </c>
      <c r="FZ212">
        <v>16</v>
      </c>
      <c r="GA212">
        <v>0.19</v>
      </c>
      <c r="GB212">
        <v>0.02</v>
      </c>
      <c r="GC212">
        <v>-26.64208048780488</v>
      </c>
      <c r="GD212">
        <v>57.87107247386761</v>
      </c>
      <c r="GE212">
        <v>6.150392447967001</v>
      </c>
      <c r="GF212">
        <v>0</v>
      </c>
      <c r="GG212">
        <v>1136.511470588235</v>
      </c>
      <c r="GH212">
        <v>2.813292591395264</v>
      </c>
      <c r="GI212">
        <v>0.4056739661131909</v>
      </c>
      <c r="GJ212">
        <v>0</v>
      </c>
      <c r="GK212">
        <v>9.861806829268293</v>
      </c>
      <c r="GL212">
        <v>0.04561400696863822</v>
      </c>
      <c r="GM212">
        <v>0.004922296925179631</v>
      </c>
      <c r="GN212">
        <v>1</v>
      </c>
      <c r="GO212">
        <v>1</v>
      </c>
      <c r="GP212">
        <v>3</v>
      </c>
      <c r="GQ212" t="s">
        <v>463</v>
      </c>
      <c r="GR212">
        <v>3.129</v>
      </c>
      <c r="GS212">
        <v>2.73132</v>
      </c>
      <c r="GT212">
        <v>0.0788642</v>
      </c>
      <c r="GU212">
        <v>0.0815131</v>
      </c>
      <c r="GV212">
        <v>0.108258</v>
      </c>
      <c r="GW212">
        <v>0.0753337</v>
      </c>
      <c r="GX212">
        <v>27610.8</v>
      </c>
      <c r="GY212">
        <v>26734</v>
      </c>
      <c r="GZ212">
        <v>30516.8</v>
      </c>
      <c r="HA212">
        <v>29362</v>
      </c>
      <c r="HB212">
        <v>37553.2</v>
      </c>
      <c r="HC212">
        <v>35729.7</v>
      </c>
      <c r="HD212">
        <v>46683.6</v>
      </c>
      <c r="HE212">
        <v>43631.4</v>
      </c>
      <c r="HF212">
        <v>1.83232</v>
      </c>
      <c r="HG212">
        <v>1.81425</v>
      </c>
      <c r="HH212">
        <v>0.109665</v>
      </c>
      <c r="HI212">
        <v>0</v>
      </c>
      <c r="HJ212">
        <v>28.2062</v>
      </c>
      <c r="HK212">
        <v>999.9</v>
      </c>
      <c r="HL212">
        <v>49.5</v>
      </c>
      <c r="HM212">
        <v>31.6</v>
      </c>
      <c r="HN212">
        <v>25.4219</v>
      </c>
      <c r="HO212">
        <v>63.0203</v>
      </c>
      <c r="HP212">
        <v>18.4054</v>
      </c>
      <c r="HQ212">
        <v>1</v>
      </c>
      <c r="HR212">
        <v>0.153991</v>
      </c>
      <c r="HS212">
        <v>-0.975817</v>
      </c>
      <c r="HT212">
        <v>20.1978</v>
      </c>
      <c r="HU212">
        <v>5.22867</v>
      </c>
      <c r="HV212">
        <v>11.974</v>
      </c>
      <c r="HW212">
        <v>4.96965</v>
      </c>
      <c r="HX212">
        <v>3.2896</v>
      </c>
      <c r="HY212">
        <v>9999</v>
      </c>
      <c r="HZ212">
        <v>9999</v>
      </c>
      <c r="IA212">
        <v>9999</v>
      </c>
      <c r="IB212">
        <v>19.1</v>
      </c>
      <c r="IC212">
        <v>4.9729</v>
      </c>
      <c r="ID212">
        <v>1.87729</v>
      </c>
      <c r="IE212">
        <v>1.87532</v>
      </c>
      <c r="IF212">
        <v>1.87817</v>
      </c>
      <c r="IG212">
        <v>1.87485</v>
      </c>
      <c r="IH212">
        <v>1.87847</v>
      </c>
      <c r="II212">
        <v>1.87555</v>
      </c>
      <c r="IJ212">
        <v>1.87671</v>
      </c>
      <c r="IK212">
        <v>0</v>
      </c>
      <c r="IL212">
        <v>0</v>
      </c>
      <c r="IM212">
        <v>0</v>
      </c>
      <c r="IN212">
        <v>0</v>
      </c>
      <c r="IO212" t="s">
        <v>441</v>
      </c>
      <c r="IP212" t="s">
        <v>442</v>
      </c>
      <c r="IQ212" t="s">
        <v>443</v>
      </c>
      <c r="IR212" t="s">
        <v>443</v>
      </c>
      <c r="IS212" t="s">
        <v>443</v>
      </c>
      <c r="IT212" t="s">
        <v>443</v>
      </c>
      <c r="IU212">
        <v>0</v>
      </c>
      <c r="IV212">
        <v>100</v>
      </c>
      <c r="IW212">
        <v>100</v>
      </c>
      <c r="IX212">
        <v>0.31</v>
      </c>
      <c r="IY212">
        <v>0.2492</v>
      </c>
      <c r="IZ212">
        <v>-0.1222274518627452</v>
      </c>
      <c r="JA212">
        <v>0.001328938755811441</v>
      </c>
      <c r="JB212">
        <v>-5.633165956792918E-07</v>
      </c>
      <c r="JC212">
        <v>2.510553891376428E-10</v>
      </c>
      <c r="JD212">
        <v>-0.04678033270444259</v>
      </c>
      <c r="JE212">
        <v>-0.0009625096320519332</v>
      </c>
      <c r="JF212">
        <v>0.0006953178313022573</v>
      </c>
      <c r="JG212">
        <v>-5.973937232829655E-06</v>
      </c>
      <c r="JH212">
        <v>1</v>
      </c>
      <c r="JI212">
        <v>2112</v>
      </c>
      <c r="JJ212">
        <v>1</v>
      </c>
      <c r="JK212">
        <v>26</v>
      </c>
      <c r="JL212">
        <v>201735.9</v>
      </c>
      <c r="JM212">
        <v>201735.8</v>
      </c>
      <c r="JN212">
        <v>0.994873</v>
      </c>
      <c r="JO212">
        <v>2.5354</v>
      </c>
      <c r="JP212">
        <v>1.39893</v>
      </c>
      <c r="JQ212">
        <v>2.32788</v>
      </c>
      <c r="JR212">
        <v>1.44897</v>
      </c>
      <c r="JS212">
        <v>2.56714</v>
      </c>
      <c r="JT212">
        <v>37.4819</v>
      </c>
      <c r="JU212">
        <v>23.9737</v>
      </c>
      <c r="JV212">
        <v>18</v>
      </c>
      <c r="JW212">
        <v>484.361</v>
      </c>
      <c r="JX212">
        <v>443.534</v>
      </c>
      <c r="JY212">
        <v>29.6537</v>
      </c>
      <c r="JZ212">
        <v>29.2474</v>
      </c>
      <c r="KA212">
        <v>29.9997</v>
      </c>
      <c r="KB212">
        <v>28.9901</v>
      </c>
      <c r="KC212">
        <v>29.0623</v>
      </c>
      <c r="KD212">
        <v>19.8908</v>
      </c>
      <c r="KE212">
        <v>45.0084</v>
      </c>
      <c r="KF212">
        <v>0</v>
      </c>
      <c r="KG212">
        <v>29.6593</v>
      </c>
      <c r="KH212">
        <v>366.468</v>
      </c>
      <c r="KI212">
        <v>14.4875</v>
      </c>
      <c r="KJ212">
        <v>100.887</v>
      </c>
      <c r="KK212">
        <v>100.359</v>
      </c>
    </row>
    <row r="213" spans="1:297">
      <c r="A213">
        <v>197</v>
      </c>
      <c r="B213">
        <v>1759252737.1</v>
      </c>
      <c r="C213">
        <v>5921.5</v>
      </c>
      <c r="D213" t="s">
        <v>839</v>
      </c>
      <c r="E213" t="s">
        <v>840</v>
      </c>
      <c r="F213">
        <v>5</v>
      </c>
      <c r="G213" t="s">
        <v>832</v>
      </c>
      <c r="H213" t="s">
        <v>436</v>
      </c>
      <c r="I213">
        <v>1759252729.314285</v>
      </c>
      <c r="J213">
        <f>(K213)/1000</f>
        <v>0</v>
      </c>
      <c r="K213">
        <f>IF(DP213, AN213, AH213)</f>
        <v>0</v>
      </c>
      <c r="L213">
        <f>IF(DP213, AI213, AG213)</f>
        <v>0</v>
      </c>
      <c r="M213">
        <f>DR213 - IF(AU213&gt;1, L213*DL213*100.0/(AW213), 0)</f>
        <v>0</v>
      </c>
      <c r="N213">
        <f>((T213-J213/2)*M213-L213)/(T213+J213/2)</f>
        <v>0</v>
      </c>
      <c r="O213">
        <f>N213*(DY213+DZ213)/1000.0</f>
        <v>0</v>
      </c>
      <c r="P213">
        <f>(DR213 - IF(AU213&gt;1, L213*DL213*100.0/(AW213), 0))*(DY213+DZ213)/1000.0</f>
        <v>0</v>
      </c>
      <c r="Q213">
        <f>2.0/((1/S213-1/R213)+SIGN(S213)*SQRT((1/S213-1/R213)*(1/S213-1/R213) + 4*DM213/((DM213+1)*(DM213+1))*(2*1/S213*1/R213-1/R213*1/R213)))</f>
        <v>0</v>
      </c>
      <c r="R213">
        <f>IF(LEFT(DN213,1)&lt;&gt;"0",IF(LEFT(DN213,1)="1",3.0,DO213),$D$5+$E$5*(EF213*DY213/($K$5*1000))+$F$5*(EF213*DY213/($K$5*1000))*MAX(MIN(DL213,$J$5),$I$5)*MAX(MIN(DL213,$J$5),$I$5)+$G$5*MAX(MIN(DL213,$J$5),$I$5)*(EF213*DY213/($K$5*1000))+$H$5*(EF213*DY213/($K$5*1000))*(EF213*DY213/($K$5*1000)))</f>
        <v>0</v>
      </c>
      <c r="S213">
        <f>J213*(1000-(1000*0.61365*exp(17.502*W213/(240.97+W213))/(DY213+DZ213)+DT213)/2)/(1000*0.61365*exp(17.502*W213/(240.97+W213))/(DY213+DZ213)-DT213)</f>
        <v>0</v>
      </c>
      <c r="T213">
        <f>1/((DM213+1)/(Q213/1.6)+1/(R213/1.37)) + DM213/((DM213+1)/(Q213/1.6) + DM213/(R213/1.37))</f>
        <v>0</v>
      </c>
      <c r="U213">
        <f>(DH213*DK213)</f>
        <v>0</v>
      </c>
      <c r="V213">
        <f>(EA213+(U213+2*0.95*5.67E-8*(((EA213+$B$7)+273)^4-(EA213+273)^4)-44100*J213)/(1.84*29.3*R213+8*0.95*5.67E-8*(EA213+273)^3))</f>
        <v>0</v>
      </c>
      <c r="W213">
        <f>($C$7*EB213+$D$7*EC213+$E$7*V213)</f>
        <v>0</v>
      </c>
      <c r="X213">
        <f>0.61365*exp(17.502*W213/(240.97+W213))</f>
        <v>0</v>
      </c>
      <c r="Y213">
        <f>(Z213/AA213*100)</f>
        <v>0</v>
      </c>
      <c r="Z213">
        <f>DT213*(DY213+DZ213)/1000</f>
        <v>0</v>
      </c>
      <c r="AA213">
        <f>0.61365*exp(17.502*EA213/(240.97+EA213))</f>
        <v>0</v>
      </c>
      <c r="AB213">
        <f>(X213-DT213*(DY213+DZ213)/1000)</f>
        <v>0</v>
      </c>
      <c r="AC213">
        <f>(-J213*44100)</f>
        <v>0</v>
      </c>
      <c r="AD213">
        <f>2*29.3*R213*0.92*(EA213-W213)</f>
        <v>0</v>
      </c>
      <c r="AE213">
        <f>2*0.95*5.67E-8*(((EA213+$B$7)+273)^4-(W213+273)^4)</f>
        <v>0</v>
      </c>
      <c r="AF213">
        <f>U213+AE213+AC213+AD213</f>
        <v>0</v>
      </c>
      <c r="AG213">
        <f>DX213*AU213*(DS213-DR213*(1000-AU213*DU213)/(1000-AU213*DT213))/(100*DL213)</f>
        <v>0</v>
      </c>
      <c r="AH213">
        <f>1000*DX213*AU213*(DT213-DU213)/(100*DL213*(1000-AU213*DT213))</f>
        <v>0</v>
      </c>
      <c r="AI213">
        <f>(AJ213 - AK213 - DY213*1E3/(8.314*(EA213+273.15)) * AM213/DX213 * AL213) * DX213/(100*DL213) * (1000 - DU213)/1000</f>
        <v>0</v>
      </c>
      <c r="AJ213">
        <v>388.1035267718021</v>
      </c>
      <c r="AK213">
        <v>372.6707212121212</v>
      </c>
      <c r="AL213">
        <v>-2.579611524657286</v>
      </c>
      <c r="AM213">
        <v>65.48796410900854</v>
      </c>
      <c r="AN213">
        <f>(AP213 - AO213 + DY213*1E3/(8.314*(EA213+273.15)) * AR213/DX213 * AQ213) * DX213/(100*DL213) * 1000/(1000 - AP213)</f>
        <v>0</v>
      </c>
      <c r="AO213">
        <v>14.44899023783045</v>
      </c>
      <c r="AP213">
        <v>24.3079812121212</v>
      </c>
      <c r="AQ213">
        <v>5.09683124703918E-05</v>
      </c>
      <c r="AR213">
        <v>121.0484410570822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MAX(0,($B$13+$C$13*EF213)/(1+$D$13*EF213)*DY213/(EA213+273)*$E$13)</f>
        <v>0</v>
      </c>
      <c r="AX213" t="s">
        <v>437</v>
      </c>
      <c r="AY213" t="s">
        <v>437</v>
      </c>
      <c r="AZ213">
        <v>0</v>
      </c>
      <c r="BA213">
        <v>0</v>
      </c>
      <c r="BB213">
        <f>1-AZ213/BA213</f>
        <v>0</v>
      </c>
      <c r="BC213">
        <v>0</v>
      </c>
      <c r="BD213" t="s">
        <v>437</v>
      </c>
      <c r="BE213" t="s">
        <v>437</v>
      </c>
      <c r="BF213">
        <v>0</v>
      </c>
      <c r="BG213">
        <v>0</v>
      </c>
      <c r="BH213">
        <f>1-BF213/BG213</f>
        <v>0</v>
      </c>
      <c r="BI213">
        <v>0.5</v>
      </c>
      <c r="BJ213">
        <f>DI213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437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DH213">
        <f>$B$11*EG213+$C$11*EH213+$F$11*ES213*(1-EV213)</f>
        <v>0</v>
      </c>
      <c r="DI213">
        <f>DH213*DJ213</f>
        <v>0</v>
      </c>
      <c r="DJ213">
        <f>($B$11*$D$9+$C$11*$D$9+$F$11*((FF213+EX213)/MAX(FF213+EX213+FG213, 0.1)*$I$9+FG213/MAX(FF213+EX213+FG213, 0.1)*$J$9))/($B$11+$C$11+$F$11)</f>
        <v>0</v>
      </c>
      <c r="DK213">
        <f>($B$11*$K$9+$C$11*$K$9+$F$11*((FF213+EX213)/MAX(FF213+EX213+FG213, 0.1)*$P$9+FG213/MAX(FF213+EX213+FG213, 0.1)*$Q$9))/($B$11+$C$11+$F$11)</f>
        <v>0</v>
      </c>
      <c r="DL213">
        <v>6</v>
      </c>
      <c r="DM213">
        <v>0.5</v>
      </c>
      <c r="DN213" t="s">
        <v>438</v>
      </c>
      <c r="DO213">
        <v>2</v>
      </c>
      <c r="DP213" t="b">
        <v>1</v>
      </c>
      <c r="DQ213">
        <v>1759252729.314285</v>
      </c>
      <c r="DR213">
        <v>378.6647857142857</v>
      </c>
      <c r="DS213">
        <v>396.9772857142856</v>
      </c>
      <c r="DT213">
        <v>24.30010357142857</v>
      </c>
      <c r="DU213">
        <v>14.43691428571428</v>
      </c>
      <c r="DV213">
        <v>378.3512142857143</v>
      </c>
      <c r="DW213">
        <v>24.05093928571429</v>
      </c>
      <c r="DX213">
        <v>499.9722142857142</v>
      </c>
      <c r="DY213">
        <v>90.88559285714284</v>
      </c>
      <c r="DZ213">
        <v>0.05344814999999999</v>
      </c>
      <c r="EA213">
        <v>30.56135714285714</v>
      </c>
      <c r="EB213">
        <v>29.99401428571429</v>
      </c>
      <c r="EC213">
        <v>999.9000000000002</v>
      </c>
      <c r="ED213">
        <v>0</v>
      </c>
      <c r="EE213">
        <v>0</v>
      </c>
      <c r="EF213">
        <v>10000.935</v>
      </c>
      <c r="EG213">
        <v>0</v>
      </c>
      <c r="EH213">
        <v>11.6948</v>
      </c>
      <c r="EI213">
        <v>-18.31248214285714</v>
      </c>
      <c r="EJ213">
        <v>388.0954642857143</v>
      </c>
      <c r="EK213">
        <v>402.7921428571429</v>
      </c>
      <c r="EL213">
        <v>9.86319892857143</v>
      </c>
      <c r="EM213">
        <v>396.9772857142856</v>
      </c>
      <c r="EN213">
        <v>14.43691428571428</v>
      </c>
      <c r="EO213">
        <v>2.208529642857143</v>
      </c>
      <c r="EP213">
        <v>1.312107142857143</v>
      </c>
      <c r="EQ213">
        <v>19.02431428571429</v>
      </c>
      <c r="ER213">
        <v>10.93825357142857</v>
      </c>
      <c r="ES213">
        <v>2000.001071428571</v>
      </c>
      <c r="ET213">
        <v>0.9799968214285713</v>
      </c>
      <c r="EU213">
        <v>0.02000281785714286</v>
      </c>
      <c r="EV213">
        <v>0</v>
      </c>
      <c r="EW213">
        <v>1136.992857142857</v>
      </c>
      <c r="EX213">
        <v>5.000560000000001</v>
      </c>
      <c r="EY213">
        <v>23000.94285714285</v>
      </c>
      <c r="EZ213">
        <v>17294.86428571429</v>
      </c>
      <c r="FA213">
        <v>41.75</v>
      </c>
      <c r="FB213">
        <v>41.81199999999999</v>
      </c>
      <c r="FC213">
        <v>41.43699999999999</v>
      </c>
      <c r="FD213">
        <v>41</v>
      </c>
      <c r="FE213">
        <v>42.5155</v>
      </c>
      <c r="FF213">
        <v>1955.091071428571</v>
      </c>
      <c r="FG213">
        <v>39.91</v>
      </c>
      <c r="FH213">
        <v>0</v>
      </c>
      <c r="FI213">
        <v>1759252751.2</v>
      </c>
      <c r="FJ213">
        <v>0</v>
      </c>
      <c r="FK213">
        <v>1137.033076923077</v>
      </c>
      <c r="FL213">
        <v>5.124786335968211</v>
      </c>
      <c r="FM213">
        <v>111.3538462971361</v>
      </c>
      <c r="FN213">
        <v>23001.26538461538</v>
      </c>
      <c r="FO213">
        <v>15</v>
      </c>
      <c r="FP213">
        <v>0</v>
      </c>
      <c r="FQ213" t="s">
        <v>439</v>
      </c>
      <c r="FR213">
        <v>1747148579.5</v>
      </c>
      <c r="FS213">
        <v>1747148584.5</v>
      </c>
      <c r="FT213">
        <v>0</v>
      </c>
      <c r="FU213">
        <v>0.162</v>
      </c>
      <c r="FV213">
        <v>-0.001</v>
      </c>
      <c r="FW213">
        <v>0.139</v>
      </c>
      <c r="FX213">
        <v>0.058</v>
      </c>
      <c r="FY213">
        <v>420</v>
      </c>
      <c r="FZ213">
        <v>16</v>
      </c>
      <c r="GA213">
        <v>0.19</v>
      </c>
      <c r="GB213">
        <v>0.02</v>
      </c>
      <c r="GC213">
        <v>-22.82939512195122</v>
      </c>
      <c r="GD213">
        <v>75.64545365853657</v>
      </c>
      <c r="GE213">
        <v>7.573935204046714</v>
      </c>
      <c r="GF213">
        <v>0</v>
      </c>
      <c r="GG213">
        <v>1136.708823529412</v>
      </c>
      <c r="GH213">
        <v>4.91581359529838</v>
      </c>
      <c r="GI213">
        <v>0.5340564230264222</v>
      </c>
      <c r="GJ213">
        <v>0</v>
      </c>
      <c r="GK213">
        <v>9.862437560975609</v>
      </c>
      <c r="GL213">
        <v>0.0123765156794445</v>
      </c>
      <c r="GM213">
        <v>0.004768137019479193</v>
      </c>
      <c r="GN213">
        <v>1</v>
      </c>
      <c r="GO213">
        <v>1</v>
      </c>
      <c r="GP213">
        <v>3</v>
      </c>
      <c r="GQ213" t="s">
        <v>463</v>
      </c>
      <c r="GR213">
        <v>3.12911</v>
      </c>
      <c r="GS213">
        <v>2.73135</v>
      </c>
      <c r="GT213">
        <v>0.07680969999999999</v>
      </c>
      <c r="GU213">
        <v>0.0788413</v>
      </c>
      <c r="GV213">
        <v>0.108293</v>
      </c>
      <c r="GW213">
        <v>0.075444</v>
      </c>
      <c r="GX213">
        <v>27672.4</v>
      </c>
      <c r="GY213">
        <v>26812.1</v>
      </c>
      <c r="GZ213">
        <v>30516.8</v>
      </c>
      <c r="HA213">
        <v>29362.4</v>
      </c>
      <c r="HB213">
        <v>37551.3</v>
      </c>
      <c r="HC213">
        <v>35725.7</v>
      </c>
      <c r="HD213">
        <v>46683.3</v>
      </c>
      <c r="HE213">
        <v>43632</v>
      </c>
      <c r="HF213">
        <v>1.83237</v>
      </c>
      <c r="HG213">
        <v>1.8141</v>
      </c>
      <c r="HH213">
        <v>0.10971</v>
      </c>
      <c r="HI213">
        <v>0</v>
      </c>
      <c r="HJ213">
        <v>28.2086</v>
      </c>
      <c r="HK213">
        <v>999.9</v>
      </c>
      <c r="HL213">
        <v>49.5</v>
      </c>
      <c r="HM213">
        <v>31.6</v>
      </c>
      <c r="HN213">
        <v>25.4253</v>
      </c>
      <c r="HO213">
        <v>62.9103</v>
      </c>
      <c r="HP213">
        <v>18.3574</v>
      </c>
      <c r="HQ213">
        <v>1</v>
      </c>
      <c r="HR213">
        <v>0.15344</v>
      </c>
      <c r="HS213">
        <v>-0.9873769999999999</v>
      </c>
      <c r="HT213">
        <v>20.198</v>
      </c>
      <c r="HU213">
        <v>5.22837</v>
      </c>
      <c r="HV213">
        <v>11.974</v>
      </c>
      <c r="HW213">
        <v>4.9697</v>
      </c>
      <c r="HX213">
        <v>3.2895</v>
      </c>
      <c r="HY213">
        <v>9999</v>
      </c>
      <c r="HZ213">
        <v>9999</v>
      </c>
      <c r="IA213">
        <v>9999</v>
      </c>
      <c r="IB213">
        <v>19.1</v>
      </c>
      <c r="IC213">
        <v>4.9729</v>
      </c>
      <c r="ID213">
        <v>1.87729</v>
      </c>
      <c r="IE213">
        <v>1.87532</v>
      </c>
      <c r="IF213">
        <v>1.87818</v>
      </c>
      <c r="IG213">
        <v>1.87486</v>
      </c>
      <c r="IH213">
        <v>1.87847</v>
      </c>
      <c r="II213">
        <v>1.87555</v>
      </c>
      <c r="IJ213">
        <v>1.8767</v>
      </c>
      <c r="IK213">
        <v>0</v>
      </c>
      <c r="IL213">
        <v>0</v>
      </c>
      <c r="IM213">
        <v>0</v>
      </c>
      <c r="IN213">
        <v>0</v>
      </c>
      <c r="IO213" t="s">
        <v>441</v>
      </c>
      <c r="IP213" t="s">
        <v>442</v>
      </c>
      <c r="IQ213" t="s">
        <v>443</v>
      </c>
      <c r="IR213" t="s">
        <v>443</v>
      </c>
      <c r="IS213" t="s">
        <v>443</v>
      </c>
      <c r="IT213" t="s">
        <v>443</v>
      </c>
      <c r="IU213">
        <v>0</v>
      </c>
      <c r="IV213">
        <v>100</v>
      </c>
      <c r="IW213">
        <v>100</v>
      </c>
      <c r="IX213">
        <v>0.297</v>
      </c>
      <c r="IY213">
        <v>0.2493</v>
      </c>
      <c r="IZ213">
        <v>-0.1222274518627452</v>
      </c>
      <c r="JA213">
        <v>0.001328938755811441</v>
      </c>
      <c r="JB213">
        <v>-5.633165956792918E-07</v>
      </c>
      <c r="JC213">
        <v>2.510553891376428E-10</v>
      </c>
      <c r="JD213">
        <v>-0.04678033270444259</v>
      </c>
      <c r="JE213">
        <v>-0.0009625096320519332</v>
      </c>
      <c r="JF213">
        <v>0.0006953178313022573</v>
      </c>
      <c r="JG213">
        <v>-5.973937232829655E-06</v>
      </c>
      <c r="JH213">
        <v>1</v>
      </c>
      <c r="JI213">
        <v>2112</v>
      </c>
      <c r="JJ213">
        <v>1</v>
      </c>
      <c r="JK213">
        <v>26</v>
      </c>
      <c r="JL213">
        <v>201736</v>
      </c>
      <c r="JM213">
        <v>201735.9</v>
      </c>
      <c r="JN213">
        <v>0.961914</v>
      </c>
      <c r="JO213">
        <v>2.55005</v>
      </c>
      <c r="JP213">
        <v>1.39893</v>
      </c>
      <c r="JQ213">
        <v>2.32788</v>
      </c>
      <c r="JR213">
        <v>1.44897</v>
      </c>
      <c r="JS213">
        <v>2.52686</v>
      </c>
      <c r="JT213">
        <v>37.4819</v>
      </c>
      <c r="JU213">
        <v>23.9737</v>
      </c>
      <c r="JV213">
        <v>18</v>
      </c>
      <c r="JW213">
        <v>484.363</v>
      </c>
      <c r="JX213">
        <v>443.409</v>
      </c>
      <c r="JY213">
        <v>29.6594</v>
      </c>
      <c r="JZ213">
        <v>29.2415</v>
      </c>
      <c r="KA213">
        <v>29.9997</v>
      </c>
      <c r="KB213">
        <v>28.9861</v>
      </c>
      <c r="KC213">
        <v>29.0581</v>
      </c>
      <c r="KD213">
        <v>19.1575</v>
      </c>
      <c r="KE213">
        <v>45.0084</v>
      </c>
      <c r="KF213">
        <v>0</v>
      </c>
      <c r="KG213">
        <v>29.6619</v>
      </c>
      <c r="KH213">
        <v>346.416</v>
      </c>
      <c r="KI213">
        <v>14.476</v>
      </c>
      <c r="KJ213">
        <v>100.886</v>
      </c>
      <c r="KK213">
        <v>100.36</v>
      </c>
    </row>
    <row r="214" spans="1:297">
      <c r="A214">
        <v>198</v>
      </c>
      <c r="B214">
        <v>1759252742.1</v>
      </c>
      <c r="C214">
        <v>5926.5</v>
      </c>
      <c r="D214" t="s">
        <v>841</v>
      </c>
      <c r="E214" t="s">
        <v>842</v>
      </c>
      <c r="F214">
        <v>5</v>
      </c>
      <c r="G214" t="s">
        <v>832</v>
      </c>
      <c r="H214" t="s">
        <v>436</v>
      </c>
      <c r="I214">
        <v>1759252734.6</v>
      </c>
      <c r="J214">
        <f>(K214)/1000</f>
        <v>0</v>
      </c>
      <c r="K214">
        <f>IF(DP214, AN214, AH214)</f>
        <v>0</v>
      </c>
      <c r="L214">
        <f>IF(DP214, AI214, AG214)</f>
        <v>0</v>
      </c>
      <c r="M214">
        <f>DR214 - IF(AU214&gt;1, L214*DL214*100.0/(AW214), 0)</f>
        <v>0</v>
      </c>
      <c r="N214">
        <f>((T214-J214/2)*M214-L214)/(T214+J214/2)</f>
        <v>0</v>
      </c>
      <c r="O214">
        <f>N214*(DY214+DZ214)/1000.0</f>
        <v>0</v>
      </c>
      <c r="P214">
        <f>(DR214 - IF(AU214&gt;1, L214*DL214*100.0/(AW214), 0))*(DY214+DZ214)/1000.0</f>
        <v>0</v>
      </c>
      <c r="Q214">
        <f>2.0/((1/S214-1/R214)+SIGN(S214)*SQRT((1/S214-1/R214)*(1/S214-1/R214) + 4*DM214/((DM214+1)*(DM214+1))*(2*1/S214*1/R214-1/R214*1/R214)))</f>
        <v>0</v>
      </c>
      <c r="R214">
        <f>IF(LEFT(DN214,1)&lt;&gt;"0",IF(LEFT(DN214,1)="1",3.0,DO214),$D$5+$E$5*(EF214*DY214/($K$5*1000))+$F$5*(EF214*DY214/($K$5*1000))*MAX(MIN(DL214,$J$5),$I$5)*MAX(MIN(DL214,$J$5),$I$5)+$G$5*MAX(MIN(DL214,$J$5),$I$5)*(EF214*DY214/($K$5*1000))+$H$5*(EF214*DY214/($K$5*1000))*(EF214*DY214/($K$5*1000)))</f>
        <v>0</v>
      </c>
      <c r="S214">
        <f>J214*(1000-(1000*0.61365*exp(17.502*W214/(240.97+W214))/(DY214+DZ214)+DT214)/2)/(1000*0.61365*exp(17.502*W214/(240.97+W214))/(DY214+DZ214)-DT214)</f>
        <v>0</v>
      </c>
      <c r="T214">
        <f>1/((DM214+1)/(Q214/1.6)+1/(R214/1.37)) + DM214/((DM214+1)/(Q214/1.6) + DM214/(R214/1.37))</f>
        <v>0</v>
      </c>
      <c r="U214">
        <f>(DH214*DK214)</f>
        <v>0</v>
      </c>
      <c r="V214">
        <f>(EA214+(U214+2*0.95*5.67E-8*(((EA214+$B$7)+273)^4-(EA214+273)^4)-44100*J214)/(1.84*29.3*R214+8*0.95*5.67E-8*(EA214+273)^3))</f>
        <v>0</v>
      </c>
      <c r="W214">
        <f>($C$7*EB214+$D$7*EC214+$E$7*V214)</f>
        <v>0</v>
      </c>
      <c r="X214">
        <f>0.61365*exp(17.502*W214/(240.97+W214))</f>
        <v>0</v>
      </c>
      <c r="Y214">
        <f>(Z214/AA214*100)</f>
        <v>0</v>
      </c>
      <c r="Z214">
        <f>DT214*(DY214+DZ214)/1000</f>
        <v>0</v>
      </c>
      <c r="AA214">
        <f>0.61365*exp(17.502*EA214/(240.97+EA214))</f>
        <v>0</v>
      </c>
      <c r="AB214">
        <f>(X214-DT214*(DY214+DZ214)/1000)</f>
        <v>0</v>
      </c>
      <c r="AC214">
        <f>(-J214*44100)</f>
        <v>0</v>
      </c>
      <c r="AD214">
        <f>2*29.3*R214*0.92*(EA214-W214)</f>
        <v>0</v>
      </c>
      <c r="AE214">
        <f>2*0.95*5.67E-8*(((EA214+$B$7)+273)^4-(W214+273)^4)</f>
        <v>0</v>
      </c>
      <c r="AF214">
        <f>U214+AE214+AC214+AD214</f>
        <v>0</v>
      </c>
      <c r="AG214">
        <f>DX214*AU214*(DS214-DR214*(1000-AU214*DU214)/(1000-AU214*DT214))/(100*DL214)</f>
        <v>0</v>
      </c>
      <c r="AH214">
        <f>1000*DX214*AU214*(DT214-DU214)/(100*DL214*(1000-AU214*DT214))</f>
        <v>0</v>
      </c>
      <c r="AI214">
        <f>(AJ214 - AK214 - DY214*1E3/(8.314*(EA214+273.15)) * AM214/DX214 * AL214) * DX214/(100*DL214) * (1000 - DU214)/1000</f>
        <v>0</v>
      </c>
      <c r="AJ214">
        <v>371.3271359735307</v>
      </c>
      <c r="AK214">
        <v>358.288806060606</v>
      </c>
      <c r="AL214">
        <v>-2.916378312030465</v>
      </c>
      <c r="AM214">
        <v>65.48796410900854</v>
      </c>
      <c r="AN214">
        <f>(AP214 - AO214 + DY214*1E3/(8.314*(EA214+273.15)) * AR214/DX214 * AQ214) * DX214/(100*DL214) * 1000/(1000 - AP214)</f>
        <v>0</v>
      </c>
      <c r="AO214">
        <v>14.46166792874976</v>
      </c>
      <c r="AP214">
        <v>24.31718727272728</v>
      </c>
      <c r="AQ214">
        <v>3.44871317521575E-05</v>
      </c>
      <c r="AR214">
        <v>121.0484410570822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MAX(0,($B$13+$C$13*EF214)/(1+$D$13*EF214)*DY214/(EA214+273)*$E$13)</f>
        <v>0</v>
      </c>
      <c r="AX214" t="s">
        <v>437</v>
      </c>
      <c r="AY214" t="s">
        <v>437</v>
      </c>
      <c r="AZ214">
        <v>0</v>
      </c>
      <c r="BA214">
        <v>0</v>
      </c>
      <c r="BB214">
        <f>1-AZ214/BA214</f>
        <v>0</v>
      </c>
      <c r="BC214">
        <v>0</v>
      </c>
      <c r="BD214" t="s">
        <v>437</v>
      </c>
      <c r="BE214" t="s">
        <v>437</v>
      </c>
      <c r="BF214">
        <v>0</v>
      </c>
      <c r="BG214">
        <v>0</v>
      </c>
      <c r="BH214">
        <f>1-BF214/BG214</f>
        <v>0</v>
      </c>
      <c r="BI214">
        <v>0.5</v>
      </c>
      <c r="BJ214">
        <f>DI214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437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DH214">
        <f>$B$11*EG214+$C$11*EH214+$F$11*ES214*(1-EV214)</f>
        <v>0</v>
      </c>
      <c r="DI214">
        <f>DH214*DJ214</f>
        <v>0</v>
      </c>
      <c r="DJ214">
        <f>($B$11*$D$9+$C$11*$D$9+$F$11*((FF214+EX214)/MAX(FF214+EX214+FG214, 0.1)*$I$9+FG214/MAX(FF214+EX214+FG214, 0.1)*$J$9))/($B$11+$C$11+$F$11)</f>
        <v>0</v>
      </c>
      <c r="DK214">
        <f>($B$11*$K$9+$C$11*$K$9+$F$11*((FF214+EX214)/MAX(FF214+EX214+FG214, 0.1)*$P$9+FG214/MAX(FF214+EX214+FG214, 0.1)*$Q$9))/($B$11+$C$11+$F$11)</f>
        <v>0</v>
      </c>
      <c r="DL214">
        <v>6</v>
      </c>
      <c r="DM214">
        <v>0.5</v>
      </c>
      <c r="DN214" t="s">
        <v>438</v>
      </c>
      <c r="DO214">
        <v>2</v>
      </c>
      <c r="DP214" t="b">
        <v>1</v>
      </c>
      <c r="DQ214">
        <v>1759252734.6</v>
      </c>
      <c r="DR214">
        <v>367.9441851851852</v>
      </c>
      <c r="DS214">
        <v>380.4273703703705</v>
      </c>
      <c r="DT214">
        <v>24.30466666666667</v>
      </c>
      <c r="DU214">
        <v>14.4466962962963</v>
      </c>
      <c r="DV214">
        <v>367.6415555555556</v>
      </c>
      <c r="DW214">
        <v>24.0554</v>
      </c>
      <c r="DX214">
        <v>500.0374074074074</v>
      </c>
      <c r="DY214">
        <v>90.88567777777779</v>
      </c>
      <c r="DZ214">
        <v>0.05332847037037038</v>
      </c>
      <c r="EA214">
        <v>30.56299259259259</v>
      </c>
      <c r="EB214">
        <v>29.99671111111111</v>
      </c>
      <c r="EC214">
        <v>999.9000000000001</v>
      </c>
      <c r="ED214">
        <v>0</v>
      </c>
      <c r="EE214">
        <v>0</v>
      </c>
      <c r="EF214">
        <v>10011.34555555556</v>
      </c>
      <c r="EG214">
        <v>0</v>
      </c>
      <c r="EH214">
        <v>11.6948</v>
      </c>
      <c r="EI214">
        <v>-12.48309629629629</v>
      </c>
      <c r="EJ214">
        <v>377.1095925925926</v>
      </c>
      <c r="EK214">
        <v>386.0035185185185</v>
      </c>
      <c r="EL214">
        <v>9.857978888888889</v>
      </c>
      <c r="EM214">
        <v>380.4273703703705</v>
      </c>
      <c r="EN214">
        <v>14.4466962962963</v>
      </c>
      <c r="EO214">
        <v>2.208946296296296</v>
      </c>
      <c r="EP214">
        <v>1.312997037037037</v>
      </c>
      <c r="EQ214">
        <v>19.02734074074074</v>
      </c>
      <c r="ER214">
        <v>10.94845925925926</v>
      </c>
      <c r="ES214">
        <v>2000.011481481481</v>
      </c>
      <c r="ET214">
        <v>0.9799968888888887</v>
      </c>
      <c r="EU214">
        <v>0.02000275185185185</v>
      </c>
      <c r="EV214">
        <v>0</v>
      </c>
      <c r="EW214">
        <v>1137.454074074074</v>
      </c>
      <c r="EX214">
        <v>5.000560000000001</v>
      </c>
      <c r="EY214">
        <v>23009.15185185185</v>
      </c>
      <c r="EZ214">
        <v>17294.96296296296</v>
      </c>
      <c r="FA214">
        <v>41.75</v>
      </c>
      <c r="FB214">
        <v>41.81199999999999</v>
      </c>
      <c r="FC214">
        <v>41.43699999999999</v>
      </c>
      <c r="FD214">
        <v>41</v>
      </c>
      <c r="FE214">
        <v>42.5</v>
      </c>
      <c r="FF214">
        <v>1955.101481481482</v>
      </c>
      <c r="FG214">
        <v>39.91</v>
      </c>
      <c r="FH214">
        <v>0</v>
      </c>
      <c r="FI214">
        <v>1759252756</v>
      </c>
      <c r="FJ214">
        <v>0</v>
      </c>
      <c r="FK214">
        <v>1137.440384615385</v>
      </c>
      <c r="FL214">
        <v>4.103589752386165</v>
      </c>
      <c r="FM214">
        <v>76.06495716216388</v>
      </c>
      <c r="FN214">
        <v>23008.73461538462</v>
      </c>
      <c r="FO214">
        <v>15</v>
      </c>
      <c r="FP214">
        <v>0</v>
      </c>
      <c r="FQ214" t="s">
        <v>439</v>
      </c>
      <c r="FR214">
        <v>1747148579.5</v>
      </c>
      <c r="FS214">
        <v>1747148584.5</v>
      </c>
      <c r="FT214">
        <v>0</v>
      </c>
      <c r="FU214">
        <v>0.162</v>
      </c>
      <c r="FV214">
        <v>-0.001</v>
      </c>
      <c r="FW214">
        <v>0.139</v>
      </c>
      <c r="FX214">
        <v>0.058</v>
      </c>
      <c r="FY214">
        <v>420</v>
      </c>
      <c r="FZ214">
        <v>16</v>
      </c>
      <c r="GA214">
        <v>0.19</v>
      </c>
      <c r="GB214">
        <v>0.02</v>
      </c>
      <c r="GC214">
        <v>-16.425537</v>
      </c>
      <c r="GD214">
        <v>68.16441455909958</v>
      </c>
      <c r="GE214">
        <v>6.708028423276917</v>
      </c>
      <c r="GF214">
        <v>0</v>
      </c>
      <c r="GG214">
        <v>1137.157647058824</v>
      </c>
      <c r="GH214">
        <v>4.852559208424568</v>
      </c>
      <c r="GI214">
        <v>0.5355044835508996</v>
      </c>
      <c r="GJ214">
        <v>0</v>
      </c>
      <c r="GK214">
        <v>9.86034225</v>
      </c>
      <c r="GL214">
        <v>-0.06521279549718352</v>
      </c>
      <c r="GM214">
        <v>0.007594824055730488</v>
      </c>
      <c r="GN214">
        <v>1</v>
      </c>
      <c r="GO214">
        <v>1</v>
      </c>
      <c r="GP214">
        <v>3</v>
      </c>
      <c r="GQ214" t="s">
        <v>463</v>
      </c>
      <c r="GR214">
        <v>3.1291</v>
      </c>
      <c r="GS214">
        <v>2.731</v>
      </c>
      <c r="GT214">
        <v>0.07444729999999999</v>
      </c>
      <c r="GU214">
        <v>0.07608520000000001</v>
      </c>
      <c r="GV214">
        <v>0.108322</v>
      </c>
      <c r="GW214">
        <v>0.0754484</v>
      </c>
      <c r="GX214">
        <v>27743.4</v>
      </c>
      <c r="GY214">
        <v>26892.3</v>
      </c>
      <c r="GZ214">
        <v>30517</v>
      </c>
      <c r="HA214">
        <v>29362.4</v>
      </c>
      <c r="HB214">
        <v>37550.4</v>
      </c>
      <c r="HC214">
        <v>35725.1</v>
      </c>
      <c r="HD214">
        <v>46684</v>
      </c>
      <c r="HE214">
        <v>43631.8</v>
      </c>
      <c r="HF214">
        <v>1.83263</v>
      </c>
      <c r="HG214">
        <v>1.81402</v>
      </c>
      <c r="HH214">
        <v>0.110053</v>
      </c>
      <c r="HI214">
        <v>0</v>
      </c>
      <c r="HJ214">
        <v>28.2104</v>
      </c>
      <c r="HK214">
        <v>999.9</v>
      </c>
      <c r="HL214">
        <v>49.5</v>
      </c>
      <c r="HM214">
        <v>31.6</v>
      </c>
      <c r="HN214">
        <v>25.4236</v>
      </c>
      <c r="HO214">
        <v>62.8003</v>
      </c>
      <c r="HP214">
        <v>18.3574</v>
      </c>
      <c r="HQ214">
        <v>1</v>
      </c>
      <c r="HR214">
        <v>0.152886</v>
      </c>
      <c r="HS214">
        <v>-0.925136</v>
      </c>
      <c r="HT214">
        <v>20.1983</v>
      </c>
      <c r="HU214">
        <v>5.22822</v>
      </c>
      <c r="HV214">
        <v>11.974</v>
      </c>
      <c r="HW214">
        <v>4.96975</v>
      </c>
      <c r="HX214">
        <v>3.28958</v>
      </c>
      <c r="HY214">
        <v>9999</v>
      </c>
      <c r="HZ214">
        <v>9999</v>
      </c>
      <c r="IA214">
        <v>9999</v>
      </c>
      <c r="IB214">
        <v>19.1</v>
      </c>
      <c r="IC214">
        <v>4.9729</v>
      </c>
      <c r="ID214">
        <v>1.87729</v>
      </c>
      <c r="IE214">
        <v>1.87538</v>
      </c>
      <c r="IF214">
        <v>1.8782</v>
      </c>
      <c r="IG214">
        <v>1.87488</v>
      </c>
      <c r="IH214">
        <v>1.8785</v>
      </c>
      <c r="II214">
        <v>1.87561</v>
      </c>
      <c r="IJ214">
        <v>1.87675</v>
      </c>
      <c r="IK214">
        <v>0</v>
      </c>
      <c r="IL214">
        <v>0</v>
      </c>
      <c r="IM214">
        <v>0</v>
      </c>
      <c r="IN214">
        <v>0</v>
      </c>
      <c r="IO214" t="s">
        <v>441</v>
      </c>
      <c r="IP214" t="s">
        <v>442</v>
      </c>
      <c r="IQ214" t="s">
        <v>443</v>
      </c>
      <c r="IR214" t="s">
        <v>443</v>
      </c>
      <c r="IS214" t="s">
        <v>443</v>
      </c>
      <c r="IT214" t="s">
        <v>443</v>
      </c>
      <c r="IU214">
        <v>0</v>
      </c>
      <c r="IV214">
        <v>100</v>
      </c>
      <c r="IW214">
        <v>100</v>
      </c>
      <c r="IX214">
        <v>0.282</v>
      </c>
      <c r="IY214">
        <v>0.2495</v>
      </c>
      <c r="IZ214">
        <v>-0.1222274518627452</v>
      </c>
      <c r="JA214">
        <v>0.001328938755811441</v>
      </c>
      <c r="JB214">
        <v>-5.633165956792918E-07</v>
      </c>
      <c r="JC214">
        <v>2.510553891376428E-10</v>
      </c>
      <c r="JD214">
        <v>-0.04678033270444259</v>
      </c>
      <c r="JE214">
        <v>-0.0009625096320519332</v>
      </c>
      <c r="JF214">
        <v>0.0006953178313022573</v>
      </c>
      <c r="JG214">
        <v>-5.973937232829655E-06</v>
      </c>
      <c r="JH214">
        <v>1</v>
      </c>
      <c r="JI214">
        <v>2112</v>
      </c>
      <c r="JJ214">
        <v>1</v>
      </c>
      <c r="JK214">
        <v>26</v>
      </c>
      <c r="JL214">
        <v>201736</v>
      </c>
      <c r="JM214">
        <v>201736</v>
      </c>
      <c r="JN214">
        <v>0.924072</v>
      </c>
      <c r="JO214">
        <v>2.53784</v>
      </c>
      <c r="JP214">
        <v>1.39893</v>
      </c>
      <c r="JQ214">
        <v>2.32666</v>
      </c>
      <c r="JR214">
        <v>1.44897</v>
      </c>
      <c r="JS214">
        <v>2.55859</v>
      </c>
      <c r="JT214">
        <v>37.4819</v>
      </c>
      <c r="JU214">
        <v>23.9737</v>
      </c>
      <c r="JV214">
        <v>18</v>
      </c>
      <c r="JW214">
        <v>484.47</v>
      </c>
      <c r="JX214">
        <v>443.325</v>
      </c>
      <c r="JY214">
        <v>29.663</v>
      </c>
      <c r="JZ214">
        <v>29.2361</v>
      </c>
      <c r="KA214">
        <v>29.9997</v>
      </c>
      <c r="KB214">
        <v>28.9813</v>
      </c>
      <c r="KC214">
        <v>29.053</v>
      </c>
      <c r="KD214">
        <v>18.4772</v>
      </c>
      <c r="KE214">
        <v>45.0084</v>
      </c>
      <c r="KF214">
        <v>0</v>
      </c>
      <c r="KG214">
        <v>29.6164</v>
      </c>
      <c r="KH214">
        <v>333.042</v>
      </c>
      <c r="KI214">
        <v>14.4626</v>
      </c>
      <c r="KJ214">
        <v>100.888</v>
      </c>
      <c r="KK214">
        <v>100.36</v>
      </c>
    </row>
    <row r="215" spans="1:297">
      <c r="A215">
        <v>199</v>
      </c>
      <c r="B215">
        <v>1759252747.1</v>
      </c>
      <c r="C215">
        <v>5931.5</v>
      </c>
      <c r="D215" t="s">
        <v>843</v>
      </c>
      <c r="E215" t="s">
        <v>844</v>
      </c>
      <c r="F215">
        <v>5</v>
      </c>
      <c r="G215" t="s">
        <v>832</v>
      </c>
      <c r="H215" t="s">
        <v>436</v>
      </c>
      <c r="I215">
        <v>1759252739.314285</v>
      </c>
      <c r="J215">
        <f>(K215)/1000</f>
        <v>0</v>
      </c>
      <c r="K215">
        <f>IF(DP215, AN215, AH215)</f>
        <v>0</v>
      </c>
      <c r="L215">
        <f>IF(DP215, AI215, AG215)</f>
        <v>0</v>
      </c>
      <c r="M215">
        <f>DR215 - IF(AU215&gt;1, L215*DL215*100.0/(AW215), 0)</f>
        <v>0</v>
      </c>
      <c r="N215">
        <f>((T215-J215/2)*M215-L215)/(T215+J215/2)</f>
        <v>0</v>
      </c>
      <c r="O215">
        <f>N215*(DY215+DZ215)/1000.0</f>
        <v>0</v>
      </c>
      <c r="P215">
        <f>(DR215 - IF(AU215&gt;1, L215*DL215*100.0/(AW215), 0))*(DY215+DZ215)/1000.0</f>
        <v>0</v>
      </c>
      <c r="Q215">
        <f>2.0/((1/S215-1/R215)+SIGN(S215)*SQRT((1/S215-1/R215)*(1/S215-1/R215) + 4*DM215/((DM215+1)*(DM215+1))*(2*1/S215*1/R215-1/R215*1/R215)))</f>
        <v>0</v>
      </c>
      <c r="R215">
        <f>IF(LEFT(DN215,1)&lt;&gt;"0",IF(LEFT(DN215,1)="1",3.0,DO215),$D$5+$E$5*(EF215*DY215/($K$5*1000))+$F$5*(EF215*DY215/($K$5*1000))*MAX(MIN(DL215,$J$5),$I$5)*MAX(MIN(DL215,$J$5),$I$5)+$G$5*MAX(MIN(DL215,$J$5),$I$5)*(EF215*DY215/($K$5*1000))+$H$5*(EF215*DY215/($K$5*1000))*(EF215*DY215/($K$5*1000)))</f>
        <v>0</v>
      </c>
      <c r="S215">
        <f>J215*(1000-(1000*0.61365*exp(17.502*W215/(240.97+W215))/(DY215+DZ215)+DT215)/2)/(1000*0.61365*exp(17.502*W215/(240.97+W215))/(DY215+DZ215)-DT215)</f>
        <v>0</v>
      </c>
      <c r="T215">
        <f>1/((DM215+1)/(Q215/1.6)+1/(R215/1.37)) + DM215/((DM215+1)/(Q215/1.6) + DM215/(R215/1.37))</f>
        <v>0</v>
      </c>
      <c r="U215">
        <f>(DH215*DK215)</f>
        <v>0</v>
      </c>
      <c r="V215">
        <f>(EA215+(U215+2*0.95*5.67E-8*(((EA215+$B$7)+273)^4-(EA215+273)^4)-44100*J215)/(1.84*29.3*R215+8*0.95*5.67E-8*(EA215+273)^3))</f>
        <v>0</v>
      </c>
      <c r="W215">
        <f>($C$7*EB215+$D$7*EC215+$E$7*V215)</f>
        <v>0</v>
      </c>
      <c r="X215">
        <f>0.61365*exp(17.502*W215/(240.97+W215))</f>
        <v>0</v>
      </c>
      <c r="Y215">
        <f>(Z215/AA215*100)</f>
        <v>0</v>
      </c>
      <c r="Z215">
        <f>DT215*(DY215+DZ215)/1000</f>
        <v>0</v>
      </c>
      <c r="AA215">
        <f>0.61365*exp(17.502*EA215/(240.97+EA215))</f>
        <v>0</v>
      </c>
      <c r="AB215">
        <f>(X215-DT215*(DY215+DZ215)/1000)</f>
        <v>0</v>
      </c>
      <c r="AC215">
        <f>(-J215*44100)</f>
        <v>0</v>
      </c>
      <c r="AD215">
        <f>2*29.3*R215*0.92*(EA215-W215)</f>
        <v>0</v>
      </c>
      <c r="AE215">
        <f>2*0.95*5.67E-8*(((EA215+$B$7)+273)^4-(W215+273)^4)</f>
        <v>0</v>
      </c>
      <c r="AF215">
        <f>U215+AE215+AC215+AD215</f>
        <v>0</v>
      </c>
      <c r="AG215">
        <f>DX215*AU215*(DS215-DR215*(1000-AU215*DU215)/(1000-AU215*DT215))/(100*DL215)</f>
        <v>0</v>
      </c>
      <c r="AH215">
        <f>1000*DX215*AU215*(DT215-DU215)/(100*DL215*(1000-AU215*DT215))</f>
        <v>0</v>
      </c>
      <c r="AI215">
        <f>(AJ215 - AK215 - DY215*1E3/(8.314*(EA215+273.15)) * AM215/DX215 * AL215) * DX215/(100*DL215) * (1000 - DU215)/1000</f>
        <v>0</v>
      </c>
      <c r="AJ215">
        <v>354.5422874530781</v>
      </c>
      <c r="AK215">
        <v>343.2068545454546</v>
      </c>
      <c r="AL215">
        <v>-3.02897662169716</v>
      </c>
      <c r="AM215">
        <v>65.48796410900854</v>
      </c>
      <c r="AN215">
        <f>(AP215 - AO215 + DY215*1E3/(8.314*(EA215+273.15)) * AR215/DX215 * AQ215) * DX215/(100*DL215) * 1000/(1000 - AP215)</f>
        <v>0</v>
      </c>
      <c r="AO215">
        <v>14.46048915736915</v>
      </c>
      <c r="AP215">
        <v>24.3232206060606</v>
      </c>
      <c r="AQ215">
        <v>1.535114289174821E-05</v>
      </c>
      <c r="AR215">
        <v>121.0484410570822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MAX(0,($B$13+$C$13*EF215)/(1+$D$13*EF215)*DY215/(EA215+273)*$E$13)</f>
        <v>0</v>
      </c>
      <c r="AX215" t="s">
        <v>437</v>
      </c>
      <c r="AY215" t="s">
        <v>437</v>
      </c>
      <c r="AZ215">
        <v>0</v>
      </c>
      <c r="BA215">
        <v>0</v>
      </c>
      <c r="BB215">
        <f>1-AZ215/BA215</f>
        <v>0</v>
      </c>
      <c r="BC215">
        <v>0</v>
      </c>
      <c r="BD215" t="s">
        <v>437</v>
      </c>
      <c r="BE215" t="s">
        <v>437</v>
      </c>
      <c r="BF215">
        <v>0</v>
      </c>
      <c r="BG215">
        <v>0</v>
      </c>
      <c r="BH215">
        <f>1-BF215/BG215</f>
        <v>0</v>
      </c>
      <c r="BI215">
        <v>0.5</v>
      </c>
      <c r="BJ215">
        <f>DI215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437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DH215">
        <f>$B$11*EG215+$C$11*EH215+$F$11*ES215*(1-EV215)</f>
        <v>0</v>
      </c>
      <c r="DI215">
        <f>DH215*DJ215</f>
        <v>0</v>
      </c>
      <c r="DJ215">
        <f>($B$11*$D$9+$C$11*$D$9+$F$11*((FF215+EX215)/MAX(FF215+EX215+FG215, 0.1)*$I$9+FG215/MAX(FF215+EX215+FG215, 0.1)*$J$9))/($B$11+$C$11+$F$11)</f>
        <v>0</v>
      </c>
      <c r="DK215">
        <f>($B$11*$K$9+$C$11*$K$9+$F$11*((FF215+EX215)/MAX(FF215+EX215+FG215, 0.1)*$P$9+FG215/MAX(FF215+EX215+FG215, 0.1)*$Q$9))/($B$11+$C$11+$F$11)</f>
        <v>0</v>
      </c>
      <c r="DL215">
        <v>6</v>
      </c>
      <c r="DM215">
        <v>0.5</v>
      </c>
      <c r="DN215" t="s">
        <v>438</v>
      </c>
      <c r="DO215">
        <v>2</v>
      </c>
      <c r="DP215" t="b">
        <v>1</v>
      </c>
      <c r="DQ215">
        <v>1759252739.314285</v>
      </c>
      <c r="DR215">
        <v>355.6946428571428</v>
      </c>
      <c r="DS215">
        <v>364.9513571428571</v>
      </c>
      <c r="DT215">
        <v>24.31152142857143</v>
      </c>
      <c r="DU215">
        <v>14.45529642857143</v>
      </c>
      <c r="DV215">
        <v>355.4045714285714</v>
      </c>
      <c r="DW215">
        <v>24.06211071428572</v>
      </c>
      <c r="DX215">
        <v>500.0130357142858</v>
      </c>
      <c r="DY215">
        <v>90.88547500000003</v>
      </c>
      <c r="DZ215">
        <v>0.05337310357142856</v>
      </c>
      <c r="EA215">
        <v>30.56494642857142</v>
      </c>
      <c r="EB215">
        <v>30.00124285714285</v>
      </c>
      <c r="EC215">
        <v>999.9000000000002</v>
      </c>
      <c r="ED215">
        <v>0</v>
      </c>
      <c r="EE215">
        <v>0</v>
      </c>
      <c r="EF215">
        <v>10007.70535714286</v>
      </c>
      <c r="EG215">
        <v>0</v>
      </c>
      <c r="EH215">
        <v>11.6948</v>
      </c>
      <c r="EI215">
        <v>-9.256617142857143</v>
      </c>
      <c r="EJ215">
        <v>364.5574999999999</v>
      </c>
      <c r="EK215">
        <v>370.3040357142858</v>
      </c>
      <c r="EL215">
        <v>9.856231428571428</v>
      </c>
      <c r="EM215">
        <v>364.9513571428571</v>
      </c>
      <c r="EN215">
        <v>14.45529642857143</v>
      </c>
      <c r="EO215">
        <v>2.209564285714286</v>
      </c>
      <c r="EP215">
        <v>1.313775714285714</v>
      </c>
      <c r="EQ215">
        <v>19.03183214285714</v>
      </c>
      <c r="ER215">
        <v>10.95738571428572</v>
      </c>
      <c r="ES215">
        <v>1999.995714285714</v>
      </c>
      <c r="ET215">
        <v>0.9799967142857141</v>
      </c>
      <c r="EU215">
        <v>0.02000292857142857</v>
      </c>
      <c r="EV215">
        <v>0</v>
      </c>
      <c r="EW215">
        <v>1137.716071428571</v>
      </c>
      <c r="EX215">
        <v>5.000560000000001</v>
      </c>
      <c r="EY215">
        <v>23014.21785714285</v>
      </c>
      <c r="EZ215">
        <v>17294.825</v>
      </c>
      <c r="FA215">
        <v>41.75</v>
      </c>
      <c r="FB215">
        <v>41.80535714285713</v>
      </c>
      <c r="FC215">
        <v>41.43035714285713</v>
      </c>
      <c r="FD215">
        <v>41</v>
      </c>
      <c r="FE215">
        <v>42.5</v>
      </c>
      <c r="FF215">
        <v>1955.085714285714</v>
      </c>
      <c r="FG215">
        <v>39.91</v>
      </c>
      <c r="FH215">
        <v>0</v>
      </c>
      <c r="FI215">
        <v>1759252761.4</v>
      </c>
      <c r="FJ215">
        <v>0</v>
      </c>
      <c r="FK215">
        <v>1137.7636</v>
      </c>
      <c r="FL215">
        <v>2.874615393253668</v>
      </c>
      <c r="FM215">
        <v>54.7461538188548</v>
      </c>
      <c r="FN215">
        <v>23015.172</v>
      </c>
      <c r="FO215">
        <v>15</v>
      </c>
      <c r="FP215">
        <v>0</v>
      </c>
      <c r="FQ215" t="s">
        <v>439</v>
      </c>
      <c r="FR215">
        <v>1747148579.5</v>
      </c>
      <c r="FS215">
        <v>1747148584.5</v>
      </c>
      <c r="FT215">
        <v>0</v>
      </c>
      <c r="FU215">
        <v>0.162</v>
      </c>
      <c r="FV215">
        <v>-0.001</v>
      </c>
      <c r="FW215">
        <v>0.139</v>
      </c>
      <c r="FX215">
        <v>0.058</v>
      </c>
      <c r="FY215">
        <v>420</v>
      </c>
      <c r="FZ215">
        <v>16</v>
      </c>
      <c r="GA215">
        <v>0.19</v>
      </c>
      <c r="GB215">
        <v>0.02</v>
      </c>
      <c r="GC215">
        <v>-11.46858658536585</v>
      </c>
      <c r="GD215">
        <v>43.115693728223</v>
      </c>
      <c r="GE215">
        <v>4.373386906214879</v>
      </c>
      <c r="GF215">
        <v>0</v>
      </c>
      <c r="GG215">
        <v>1137.547647058824</v>
      </c>
      <c r="GH215">
        <v>3.369900696347812</v>
      </c>
      <c r="GI215">
        <v>0.4250955520511788</v>
      </c>
      <c r="GJ215">
        <v>0</v>
      </c>
      <c r="GK215">
        <v>9.858903170731708</v>
      </c>
      <c r="GL215">
        <v>-0.03166724738675079</v>
      </c>
      <c r="GM215">
        <v>0.00692075332112253</v>
      </c>
      <c r="GN215">
        <v>1</v>
      </c>
      <c r="GO215">
        <v>1</v>
      </c>
      <c r="GP215">
        <v>3</v>
      </c>
      <c r="GQ215" t="s">
        <v>463</v>
      </c>
      <c r="GR215">
        <v>3.12905</v>
      </c>
      <c r="GS215">
        <v>2.73123</v>
      </c>
      <c r="GT215">
        <v>0.07193769999999999</v>
      </c>
      <c r="GU215">
        <v>0.073255</v>
      </c>
      <c r="GV215">
        <v>0.108341</v>
      </c>
      <c r="GW215">
        <v>0.07544679999999999</v>
      </c>
      <c r="GX215">
        <v>27819</v>
      </c>
      <c r="GY215">
        <v>26974.9</v>
      </c>
      <c r="GZ215">
        <v>30517.4</v>
      </c>
      <c r="HA215">
        <v>29362.6</v>
      </c>
      <c r="HB215">
        <v>37549.5</v>
      </c>
      <c r="HC215">
        <v>35725.3</v>
      </c>
      <c r="HD215">
        <v>46684.2</v>
      </c>
      <c r="HE215">
        <v>43632.2</v>
      </c>
      <c r="HF215">
        <v>1.8325</v>
      </c>
      <c r="HG215">
        <v>1.81425</v>
      </c>
      <c r="HH215">
        <v>0.110034</v>
      </c>
      <c r="HI215">
        <v>0</v>
      </c>
      <c r="HJ215">
        <v>28.2121</v>
      </c>
      <c r="HK215">
        <v>999.9</v>
      </c>
      <c r="HL215">
        <v>49.5</v>
      </c>
      <c r="HM215">
        <v>31.6</v>
      </c>
      <c r="HN215">
        <v>25.4222</v>
      </c>
      <c r="HO215">
        <v>62.7803</v>
      </c>
      <c r="HP215">
        <v>18.3213</v>
      </c>
      <c r="HQ215">
        <v>1</v>
      </c>
      <c r="HR215">
        <v>0.152444</v>
      </c>
      <c r="HS215">
        <v>-0.83348</v>
      </c>
      <c r="HT215">
        <v>20.1987</v>
      </c>
      <c r="HU215">
        <v>5.22807</v>
      </c>
      <c r="HV215">
        <v>11.974</v>
      </c>
      <c r="HW215">
        <v>4.96965</v>
      </c>
      <c r="HX215">
        <v>3.28958</v>
      </c>
      <c r="HY215">
        <v>9999</v>
      </c>
      <c r="HZ215">
        <v>9999</v>
      </c>
      <c r="IA215">
        <v>9999</v>
      </c>
      <c r="IB215">
        <v>19.1</v>
      </c>
      <c r="IC215">
        <v>4.97289</v>
      </c>
      <c r="ID215">
        <v>1.87729</v>
      </c>
      <c r="IE215">
        <v>1.87535</v>
      </c>
      <c r="IF215">
        <v>1.8782</v>
      </c>
      <c r="IG215">
        <v>1.87491</v>
      </c>
      <c r="IH215">
        <v>1.87851</v>
      </c>
      <c r="II215">
        <v>1.8756</v>
      </c>
      <c r="IJ215">
        <v>1.87675</v>
      </c>
      <c r="IK215">
        <v>0</v>
      </c>
      <c r="IL215">
        <v>0</v>
      </c>
      <c r="IM215">
        <v>0</v>
      </c>
      <c r="IN215">
        <v>0</v>
      </c>
      <c r="IO215" t="s">
        <v>441</v>
      </c>
      <c r="IP215" t="s">
        <v>442</v>
      </c>
      <c r="IQ215" t="s">
        <v>443</v>
      </c>
      <c r="IR215" t="s">
        <v>443</v>
      </c>
      <c r="IS215" t="s">
        <v>443</v>
      </c>
      <c r="IT215" t="s">
        <v>443</v>
      </c>
      <c r="IU215">
        <v>0</v>
      </c>
      <c r="IV215">
        <v>100</v>
      </c>
      <c r="IW215">
        <v>100</v>
      </c>
      <c r="IX215">
        <v>0.268</v>
      </c>
      <c r="IY215">
        <v>0.2497</v>
      </c>
      <c r="IZ215">
        <v>-0.1222274518627452</v>
      </c>
      <c r="JA215">
        <v>0.001328938755811441</v>
      </c>
      <c r="JB215">
        <v>-5.633165956792918E-07</v>
      </c>
      <c r="JC215">
        <v>2.510553891376428E-10</v>
      </c>
      <c r="JD215">
        <v>-0.04678033270444259</v>
      </c>
      <c r="JE215">
        <v>-0.0009625096320519332</v>
      </c>
      <c r="JF215">
        <v>0.0006953178313022573</v>
      </c>
      <c r="JG215">
        <v>-5.973937232829655E-06</v>
      </c>
      <c r="JH215">
        <v>1</v>
      </c>
      <c r="JI215">
        <v>2112</v>
      </c>
      <c r="JJ215">
        <v>1</v>
      </c>
      <c r="JK215">
        <v>26</v>
      </c>
      <c r="JL215">
        <v>201736.1</v>
      </c>
      <c r="JM215">
        <v>201736</v>
      </c>
      <c r="JN215">
        <v>0.891113</v>
      </c>
      <c r="JO215">
        <v>2.55127</v>
      </c>
      <c r="JP215">
        <v>1.39893</v>
      </c>
      <c r="JQ215">
        <v>2.32666</v>
      </c>
      <c r="JR215">
        <v>1.44897</v>
      </c>
      <c r="JS215">
        <v>2.55493</v>
      </c>
      <c r="JT215">
        <v>37.4819</v>
      </c>
      <c r="JU215">
        <v>23.9737</v>
      </c>
      <c r="JV215">
        <v>18</v>
      </c>
      <c r="JW215">
        <v>484.37</v>
      </c>
      <c r="JX215">
        <v>443.436</v>
      </c>
      <c r="JY215">
        <v>29.6274</v>
      </c>
      <c r="JZ215">
        <v>29.2301</v>
      </c>
      <c r="KA215">
        <v>29.9996</v>
      </c>
      <c r="KB215">
        <v>28.9766</v>
      </c>
      <c r="KC215">
        <v>29.0489</v>
      </c>
      <c r="KD215">
        <v>17.7384</v>
      </c>
      <c r="KE215">
        <v>45.0084</v>
      </c>
      <c r="KF215">
        <v>0</v>
      </c>
      <c r="KG215">
        <v>29.6135</v>
      </c>
      <c r="KH215">
        <v>313.003</v>
      </c>
      <c r="KI215">
        <v>14.4498</v>
      </c>
      <c r="KJ215">
        <v>100.888</v>
      </c>
      <c r="KK215">
        <v>100.36</v>
      </c>
    </row>
    <row r="216" spans="1:297">
      <c r="A216">
        <v>200</v>
      </c>
      <c r="B216">
        <v>1759252752.1</v>
      </c>
      <c r="C216">
        <v>5936.5</v>
      </c>
      <c r="D216" t="s">
        <v>845</v>
      </c>
      <c r="E216" t="s">
        <v>846</v>
      </c>
      <c r="F216">
        <v>5</v>
      </c>
      <c r="G216" t="s">
        <v>832</v>
      </c>
      <c r="H216" t="s">
        <v>436</v>
      </c>
      <c r="I216">
        <v>1759252744.6</v>
      </c>
      <c r="J216">
        <f>(K216)/1000</f>
        <v>0</v>
      </c>
      <c r="K216">
        <f>IF(DP216, AN216, AH216)</f>
        <v>0</v>
      </c>
      <c r="L216">
        <f>IF(DP216, AI216, AG216)</f>
        <v>0</v>
      </c>
      <c r="M216">
        <f>DR216 - IF(AU216&gt;1, L216*DL216*100.0/(AW216), 0)</f>
        <v>0</v>
      </c>
      <c r="N216">
        <f>((T216-J216/2)*M216-L216)/(T216+J216/2)</f>
        <v>0</v>
      </c>
      <c r="O216">
        <f>N216*(DY216+DZ216)/1000.0</f>
        <v>0</v>
      </c>
      <c r="P216">
        <f>(DR216 - IF(AU216&gt;1, L216*DL216*100.0/(AW216), 0))*(DY216+DZ216)/1000.0</f>
        <v>0</v>
      </c>
      <c r="Q216">
        <f>2.0/((1/S216-1/R216)+SIGN(S216)*SQRT((1/S216-1/R216)*(1/S216-1/R216) + 4*DM216/((DM216+1)*(DM216+1))*(2*1/S216*1/R216-1/R216*1/R216)))</f>
        <v>0</v>
      </c>
      <c r="R216">
        <f>IF(LEFT(DN216,1)&lt;&gt;"0",IF(LEFT(DN216,1)="1",3.0,DO216),$D$5+$E$5*(EF216*DY216/($K$5*1000))+$F$5*(EF216*DY216/($K$5*1000))*MAX(MIN(DL216,$J$5),$I$5)*MAX(MIN(DL216,$J$5),$I$5)+$G$5*MAX(MIN(DL216,$J$5),$I$5)*(EF216*DY216/($K$5*1000))+$H$5*(EF216*DY216/($K$5*1000))*(EF216*DY216/($K$5*1000)))</f>
        <v>0</v>
      </c>
      <c r="S216">
        <f>J216*(1000-(1000*0.61365*exp(17.502*W216/(240.97+W216))/(DY216+DZ216)+DT216)/2)/(1000*0.61365*exp(17.502*W216/(240.97+W216))/(DY216+DZ216)-DT216)</f>
        <v>0</v>
      </c>
      <c r="T216">
        <f>1/((DM216+1)/(Q216/1.6)+1/(R216/1.37)) + DM216/((DM216+1)/(Q216/1.6) + DM216/(R216/1.37))</f>
        <v>0</v>
      </c>
      <c r="U216">
        <f>(DH216*DK216)</f>
        <v>0</v>
      </c>
      <c r="V216">
        <f>(EA216+(U216+2*0.95*5.67E-8*(((EA216+$B$7)+273)^4-(EA216+273)^4)-44100*J216)/(1.84*29.3*R216+8*0.95*5.67E-8*(EA216+273)^3))</f>
        <v>0</v>
      </c>
      <c r="W216">
        <f>($C$7*EB216+$D$7*EC216+$E$7*V216)</f>
        <v>0</v>
      </c>
      <c r="X216">
        <f>0.61365*exp(17.502*W216/(240.97+W216))</f>
        <v>0</v>
      </c>
      <c r="Y216">
        <f>(Z216/AA216*100)</f>
        <v>0</v>
      </c>
      <c r="Z216">
        <f>DT216*(DY216+DZ216)/1000</f>
        <v>0</v>
      </c>
      <c r="AA216">
        <f>0.61365*exp(17.502*EA216/(240.97+EA216))</f>
        <v>0</v>
      </c>
      <c r="AB216">
        <f>(X216-DT216*(DY216+DZ216)/1000)</f>
        <v>0</v>
      </c>
      <c r="AC216">
        <f>(-J216*44100)</f>
        <v>0</v>
      </c>
      <c r="AD216">
        <f>2*29.3*R216*0.92*(EA216-W216)</f>
        <v>0</v>
      </c>
      <c r="AE216">
        <f>2*0.95*5.67E-8*(((EA216+$B$7)+273)^4-(W216+273)^4)</f>
        <v>0</v>
      </c>
      <c r="AF216">
        <f>U216+AE216+AC216+AD216</f>
        <v>0</v>
      </c>
      <c r="AG216">
        <f>DX216*AU216*(DS216-DR216*(1000-AU216*DU216)/(1000-AU216*DT216))/(100*DL216)</f>
        <v>0</v>
      </c>
      <c r="AH216">
        <f>1000*DX216*AU216*(DT216-DU216)/(100*DL216*(1000-AU216*DT216))</f>
        <v>0</v>
      </c>
      <c r="AI216">
        <f>(AJ216 - AK216 - DY216*1E3/(8.314*(EA216+273.15)) * AM216/DX216 * AL216) * DX216/(100*DL216) * (1000 - DU216)/1000</f>
        <v>0</v>
      </c>
      <c r="AJ216">
        <v>337.6911139360656</v>
      </c>
      <c r="AK216">
        <v>327.7415818181815</v>
      </c>
      <c r="AL216">
        <v>-3.097487428189038</v>
      </c>
      <c r="AM216">
        <v>65.48796410900854</v>
      </c>
      <c r="AN216">
        <f>(AP216 - AO216 + DY216*1E3/(8.314*(EA216+273.15)) * AR216/DX216 * AQ216) * DX216/(100*DL216) * 1000/(1000 - AP216)</f>
        <v>0</v>
      </c>
      <c r="AO216">
        <v>14.45920510258991</v>
      </c>
      <c r="AP216">
        <v>24.32681090909091</v>
      </c>
      <c r="AQ216">
        <v>1.291990434860329E-05</v>
      </c>
      <c r="AR216">
        <v>121.0484410570822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MAX(0,($B$13+$C$13*EF216)/(1+$D$13*EF216)*DY216/(EA216+273)*$E$13)</f>
        <v>0</v>
      </c>
      <c r="AX216" t="s">
        <v>437</v>
      </c>
      <c r="AY216" t="s">
        <v>437</v>
      </c>
      <c r="AZ216">
        <v>0</v>
      </c>
      <c r="BA216">
        <v>0</v>
      </c>
      <c r="BB216">
        <f>1-AZ216/BA216</f>
        <v>0</v>
      </c>
      <c r="BC216">
        <v>0</v>
      </c>
      <c r="BD216" t="s">
        <v>437</v>
      </c>
      <c r="BE216" t="s">
        <v>437</v>
      </c>
      <c r="BF216">
        <v>0</v>
      </c>
      <c r="BG216">
        <v>0</v>
      </c>
      <c r="BH216">
        <f>1-BF216/BG216</f>
        <v>0</v>
      </c>
      <c r="BI216">
        <v>0.5</v>
      </c>
      <c r="BJ216">
        <f>DI216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437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DH216">
        <f>$B$11*EG216+$C$11*EH216+$F$11*ES216*(1-EV216)</f>
        <v>0</v>
      </c>
      <c r="DI216">
        <f>DH216*DJ216</f>
        <v>0</v>
      </c>
      <c r="DJ216">
        <f>($B$11*$D$9+$C$11*$D$9+$F$11*((FF216+EX216)/MAX(FF216+EX216+FG216, 0.1)*$I$9+FG216/MAX(FF216+EX216+FG216, 0.1)*$J$9))/($B$11+$C$11+$F$11)</f>
        <v>0</v>
      </c>
      <c r="DK216">
        <f>($B$11*$K$9+$C$11*$K$9+$F$11*((FF216+EX216)/MAX(FF216+EX216+FG216, 0.1)*$P$9+FG216/MAX(FF216+EX216+FG216, 0.1)*$Q$9))/($B$11+$C$11+$F$11)</f>
        <v>0</v>
      </c>
      <c r="DL216">
        <v>6</v>
      </c>
      <c r="DM216">
        <v>0.5</v>
      </c>
      <c r="DN216" t="s">
        <v>438</v>
      </c>
      <c r="DO216">
        <v>2</v>
      </c>
      <c r="DP216" t="b">
        <v>1</v>
      </c>
      <c r="DQ216">
        <v>1759252744.6</v>
      </c>
      <c r="DR216">
        <v>340.6396296296297</v>
      </c>
      <c r="DS216">
        <v>347.4444814814814</v>
      </c>
      <c r="DT216">
        <v>24.31987037037037</v>
      </c>
      <c r="DU216">
        <v>14.46058148148148</v>
      </c>
      <c r="DV216">
        <v>340.365</v>
      </c>
      <c r="DW216">
        <v>24.07027777777777</v>
      </c>
      <c r="DX216">
        <v>500.0097407407408</v>
      </c>
      <c r="DY216">
        <v>90.88530370370371</v>
      </c>
      <c r="DZ216">
        <v>0.05354349629629628</v>
      </c>
      <c r="EA216">
        <v>30.5669962962963</v>
      </c>
      <c r="EB216">
        <v>30.00238518518518</v>
      </c>
      <c r="EC216">
        <v>999.9000000000001</v>
      </c>
      <c r="ED216">
        <v>0</v>
      </c>
      <c r="EE216">
        <v>0</v>
      </c>
      <c r="EF216">
        <v>9987.457037037037</v>
      </c>
      <c r="EG216">
        <v>0</v>
      </c>
      <c r="EH216">
        <v>11.6948</v>
      </c>
      <c r="EI216">
        <v>-6.80477037037037</v>
      </c>
      <c r="EJ216">
        <v>349.1304074074075</v>
      </c>
      <c r="EK216">
        <v>352.5424444444445</v>
      </c>
      <c r="EL216">
        <v>9.85929</v>
      </c>
      <c r="EM216">
        <v>347.4444814814814</v>
      </c>
      <c r="EN216">
        <v>14.46058148148148</v>
      </c>
      <c r="EO216">
        <v>2.210319629629629</v>
      </c>
      <c r="EP216">
        <v>1.314254074074074</v>
      </c>
      <c r="EQ216">
        <v>19.03730740740741</v>
      </c>
      <c r="ER216">
        <v>10.96286666666667</v>
      </c>
      <c r="ES216">
        <v>1999.999259259259</v>
      </c>
      <c r="ET216">
        <v>0.9799966666666665</v>
      </c>
      <c r="EU216">
        <v>0.02000298518518518</v>
      </c>
      <c r="EV216">
        <v>0</v>
      </c>
      <c r="EW216">
        <v>1138.065555555555</v>
      </c>
      <c r="EX216">
        <v>5.000560000000001</v>
      </c>
      <c r="EY216">
        <v>23019.81481481481</v>
      </c>
      <c r="EZ216">
        <v>17294.85555555555</v>
      </c>
      <c r="FA216">
        <v>41.74533333333333</v>
      </c>
      <c r="FB216">
        <v>41.79592592592593</v>
      </c>
      <c r="FC216">
        <v>41.41862962962963</v>
      </c>
      <c r="FD216">
        <v>40.986</v>
      </c>
      <c r="FE216">
        <v>42.5</v>
      </c>
      <c r="FF216">
        <v>1955.089259259259</v>
      </c>
      <c r="FG216">
        <v>39.91</v>
      </c>
      <c r="FH216">
        <v>0</v>
      </c>
      <c r="FI216">
        <v>1759252766.2</v>
      </c>
      <c r="FJ216">
        <v>0</v>
      </c>
      <c r="FK216">
        <v>1138.0704</v>
      </c>
      <c r="FL216">
        <v>4.258461553932293</v>
      </c>
      <c r="FM216">
        <v>71.93076929073536</v>
      </c>
      <c r="FN216">
        <v>23020.252</v>
      </c>
      <c r="FO216">
        <v>15</v>
      </c>
      <c r="FP216">
        <v>0</v>
      </c>
      <c r="FQ216" t="s">
        <v>439</v>
      </c>
      <c r="FR216">
        <v>1747148579.5</v>
      </c>
      <c r="FS216">
        <v>1747148584.5</v>
      </c>
      <c r="FT216">
        <v>0</v>
      </c>
      <c r="FU216">
        <v>0.162</v>
      </c>
      <c r="FV216">
        <v>-0.001</v>
      </c>
      <c r="FW216">
        <v>0.139</v>
      </c>
      <c r="FX216">
        <v>0.058</v>
      </c>
      <c r="FY216">
        <v>420</v>
      </c>
      <c r="FZ216">
        <v>16</v>
      </c>
      <c r="GA216">
        <v>0.19</v>
      </c>
      <c r="GB216">
        <v>0.02</v>
      </c>
      <c r="GC216">
        <v>-8.867028048780488</v>
      </c>
      <c r="GD216">
        <v>30.52257282229966</v>
      </c>
      <c r="GE216">
        <v>3.073482393694067</v>
      </c>
      <c r="GF216">
        <v>0</v>
      </c>
      <c r="GG216">
        <v>1137.780588235294</v>
      </c>
      <c r="GH216">
        <v>3.934912152276613</v>
      </c>
      <c r="GI216">
        <v>0.4670680840688045</v>
      </c>
      <c r="GJ216">
        <v>0</v>
      </c>
      <c r="GK216">
        <v>9.858694634146341</v>
      </c>
      <c r="GL216">
        <v>0.01988571428571933</v>
      </c>
      <c r="GM216">
        <v>0.006719316565697289</v>
      </c>
      <c r="GN216">
        <v>1</v>
      </c>
      <c r="GO216">
        <v>1</v>
      </c>
      <c r="GP216">
        <v>3</v>
      </c>
      <c r="GQ216" t="s">
        <v>463</v>
      </c>
      <c r="GR216">
        <v>3.12889</v>
      </c>
      <c r="GS216">
        <v>2.73152</v>
      </c>
      <c r="GT216">
        <v>0.0693187</v>
      </c>
      <c r="GU216">
        <v>0.0704104</v>
      </c>
      <c r="GV216">
        <v>0.108348</v>
      </c>
      <c r="GW216">
        <v>0.075435</v>
      </c>
      <c r="GX216">
        <v>27898.1</v>
      </c>
      <c r="GY216">
        <v>27058.6</v>
      </c>
      <c r="GZ216">
        <v>30518</v>
      </c>
      <c r="HA216">
        <v>29363.5</v>
      </c>
      <c r="HB216">
        <v>37549.9</v>
      </c>
      <c r="HC216">
        <v>35726.5</v>
      </c>
      <c r="HD216">
        <v>46685.3</v>
      </c>
      <c r="HE216">
        <v>43633.3</v>
      </c>
      <c r="HF216">
        <v>1.83223</v>
      </c>
      <c r="HG216">
        <v>1.8145</v>
      </c>
      <c r="HH216">
        <v>0.109628</v>
      </c>
      <c r="HI216">
        <v>0</v>
      </c>
      <c r="HJ216">
        <v>28.2135</v>
      </c>
      <c r="HK216">
        <v>999.9</v>
      </c>
      <c r="HL216">
        <v>49.5</v>
      </c>
      <c r="HM216">
        <v>31.6</v>
      </c>
      <c r="HN216">
        <v>25.4207</v>
      </c>
      <c r="HO216">
        <v>62.8803</v>
      </c>
      <c r="HP216">
        <v>18.3373</v>
      </c>
      <c r="HQ216">
        <v>1</v>
      </c>
      <c r="HR216">
        <v>0.152134</v>
      </c>
      <c r="HS216">
        <v>-0.885379</v>
      </c>
      <c r="HT216">
        <v>20.1986</v>
      </c>
      <c r="HU216">
        <v>5.22762</v>
      </c>
      <c r="HV216">
        <v>11.974</v>
      </c>
      <c r="HW216">
        <v>4.96935</v>
      </c>
      <c r="HX216">
        <v>3.2895</v>
      </c>
      <c r="HY216">
        <v>9999</v>
      </c>
      <c r="HZ216">
        <v>9999</v>
      </c>
      <c r="IA216">
        <v>9999</v>
      </c>
      <c r="IB216">
        <v>19.1</v>
      </c>
      <c r="IC216">
        <v>4.9729</v>
      </c>
      <c r="ID216">
        <v>1.87729</v>
      </c>
      <c r="IE216">
        <v>1.87533</v>
      </c>
      <c r="IF216">
        <v>1.87817</v>
      </c>
      <c r="IG216">
        <v>1.87487</v>
      </c>
      <c r="IH216">
        <v>1.87848</v>
      </c>
      <c r="II216">
        <v>1.87558</v>
      </c>
      <c r="IJ216">
        <v>1.87671</v>
      </c>
      <c r="IK216">
        <v>0</v>
      </c>
      <c r="IL216">
        <v>0</v>
      </c>
      <c r="IM216">
        <v>0</v>
      </c>
      <c r="IN216">
        <v>0</v>
      </c>
      <c r="IO216" t="s">
        <v>441</v>
      </c>
      <c r="IP216" t="s">
        <v>442</v>
      </c>
      <c r="IQ216" t="s">
        <v>443</v>
      </c>
      <c r="IR216" t="s">
        <v>443</v>
      </c>
      <c r="IS216" t="s">
        <v>443</v>
      </c>
      <c r="IT216" t="s">
        <v>443</v>
      </c>
      <c r="IU216">
        <v>0</v>
      </c>
      <c r="IV216">
        <v>100</v>
      </c>
      <c r="IW216">
        <v>100</v>
      </c>
      <c r="IX216">
        <v>0.252</v>
      </c>
      <c r="IY216">
        <v>0.2497</v>
      </c>
      <c r="IZ216">
        <v>-0.1222274518627452</v>
      </c>
      <c r="JA216">
        <v>0.001328938755811441</v>
      </c>
      <c r="JB216">
        <v>-5.633165956792918E-07</v>
      </c>
      <c r="JC216">
        <v>2.510553891376428E-10</v>
      </c>
      <c r="JD216">
        <v>-0.04678033270444259</v>
      </c>
      <c r="JE216">
        <v>-0.0009625096320519332</v>
      </c>
      <c r="JF216">
        <v>0.0006953178313022573</v>
      </c>
      <c r="JG216">
        <v>-5.973937232829655E-06</v>
      </c>
      <c r="JH216">
        <v>1</v>
      </c>
      <c r="JI216">
        <v>2112</v>
      </c>
      <c r="JJ216">
        <v>1</v>
      </c>
      <c r="JK216">
        <v>26</v>
      </c>
      <c r="JL216">
        <v>201736.2</v>
      </c>
      <c r="JM216">
        <v>201736.1</v>
      </c>
      <c r="JN216">
        <v>0.852051</v>
      </c>
      <c r="JO216">
        <v>2.55005</v>
      </c>
      <c r="JP216">
        <v>1.39893</v>
      </c>
      <c r="JQ216">
        <v>2.32666</v>
      </c>
      <c r="JR216">
        <v>1.44897</v>
      </c>
      <c r="JS216">
        <v>2.4939</v>
      </c>
      <c r="JT216">
        <v>37.4819</v>
      </c>
      <c r="JU216">
        <v>23.9649</v>
      </c>
      <c r="JV216">
        <v>18</v>
      </c>
      <c r="JW216">
        <v>484.187</v>
      </c>
      <c r="JX216">
        <v>443.558</v>
      </c>
      <c r="JY216">
        <v>29.6108</v>
      </c>
      <c r="JZ216">
        <v>29.2249</v>
      </c>
      <c r="KA216">
        <v>29.9996</v>
      </c>
      <c r="KB216">
        <v>28.972</v>
      </c>
      <c r="KC216">
        <v>29.0443</v>
      </c>
      <c r="KD216">
        <v>17.0485</v>
      </c>
      <c r="KE216">
        <v>45.0084</v>
      </c>
      <c r="KF216">
        <v>0</v>
      </c>
      <c r="KG216">
        <v>29.6126</v>
      </c>
      <c r="KH216">
        <v>299.644</v>
      </c>
      <c r="KI216">
        <v>14.4363</v>
      </c>
      <c r="KJ216">
        <v>100.891</v>
      </c>
      <c r="KK216">
        <v>100.363</v>
      </c>
    </row>
    <row r="217" spans="1:297">
      <c r="A217">
        <v>201</v>
      </c>
      <c r="B217">
        <v>1759252757.1</v>
      </c>
      <c r="C217">
        <v>5941.5</v>
      </c>
      <c r="D217" t="s">
        <v>847</v>
      </c>
      <c r="E217" t="s">
        <v>848</v>
      </c>
      <c r="F217">
        <v>5</v>
      </c>
      <c r="G217" t="s">
        <v>832</v>
      </c>
      <c r="H217" t="s">
        <v>436</v>
      </c>
      <c r="I217">
        <v>1759252749.314285</v>
      </c>
      <c r="J217">
        <f>(K217)/1000</f>
        <v>0</v>
      </c>
      <c r="K217">
        <f>IF(DP217, AN217, AH217)</f>
        <v>0</v>
      </c>
      <c r="L217">
        <f>IF(DP217, AI217, AG217)</f>
        <v>0</v>
      </c>
      <c r="M217">
        <f>DR217 - IF(AU217&gt;1, L217*DL217*100.0/(AW217), 0)</f>
        <v>0</v>
      </c>
      <c r="N217">
        <f>((T217-J217/2)*M217-L217)/(T217+J217/2)</f>
        <v>0</v>
      </c>
      <c r="O217">
        <f>N217*(DY217+DZ217)/1000.0</f>
        <v>0</v>
      </c>
      <c r="P217">
        <f>(DR217 - IF(AU217&gt;1, L217*DL217*100.0/(AW217), 0))*(DY217+DZ217)/1000.0</f>
        <v>0</v>
      </c>
      <c r="Q217">
        <f>2.0/((1/S217-1/R217)+SIGN(S217)*SQRT((1/S217-1/R217)*(1/S217-1/R217) + 4*DM217/((DM217+1)*(DM217+1))*(2*1/S217*1/R217-1/R217*1/R217)))</f>
        <v>0</v>
      </c>
      <c r="R217">
        <f>IF(LEFT(DN217,1)&lt;&gt;"0",IF(LEFT(DN217,1)="1",3.0,DO217),$D$5+$E$5*(EF217*DY217/($K$5*1000))+$F$5*(EF217*DY217/($K$5*1000))*MAX(MIN(DL217,$J$5),$I$5)*MAX(MIN(DL217,$J$5),$I$5)+$G$5*MAX(MIN(DL217,$J$5),$I$5)*(EF217*DY217/($K$5*1000))+$H$5*(EF217*DY217/($K$5*1000))*(EF217*DY217/($K$5*1000)))</f>
        <v>0</v>
      </c>
      <c r="S217">
        <f>J217*(1000-(1000*0.61365*exp(17.502*W217/(240.97+W217))/(DY217+DZ217)+DT217)/2)/(1000*0.61365*exp(17.502*W217/(240.97+W217))/(DY217+DZ217)-DT217)</f>
        <v>0</v>
      </c>
      <c r="T217">
        <f>1/((DM217+1)/(Q217/1.6)+1/(R217/1.37)) + DM217/((DM217+1)/(Q217/1.6) + DM217/(R217/1.37))</f>
        <v>0</v>
      </c>
      <c r="U217">
        <f>(DH217*DK217)</f>
        <v>0</v>
      </c>
      <c r="V217">
        <f>(EA217+(U217+2*0.95*5.67E-8*(((EA217+$B$7)+273)^4-(EA217+273)^4)-44100*J217)/(1.84*29.3*R217+8*0.95*5.67E-8*(EA217+273)^3))</f>
        <v>0</v>
      </c>
      <c r="W217">
        <f>($C$7*EB217+$D$7*EC217+$E$7*V217)</f>
        <v>0</v>
      </c>
      <c r="X217">
        <f>0.61365*exp(17.502*W217/(240.97+W217))</f>
        <v>0</v>
      </c>
      <c r="Y217">
        <f>(Z217/AA217*100)</f>
        <v>0</v>
      </c>
      <c r="Z217">
        <f>DT217*(DY217+DZ217)/1000</f>
        <v>0</v>
      </c>
      <c r="AA217">
        <f>0.61365*exp(17.502*EA217/(240.97+EA217))</f>
        <v>0</v>
      </c>
      <c r="AB217">
        <f>(X217-DT217*(DY217+DZ217)/1000)</f>
        <v>0</v>
      </c>
      <c r="AC217">
        <f>(-J217*44100)</f>
        <v>0</v>
      </c>
      <c r="AD217">
        <f>2*29.3*R217*0.92*(EA217-W217)</f>
        <v>0</v>
      </c>
      <c r="AE217">
        <f>2*0.95*5.67E-8*(((EA217+$B$7)+273)^4-(W217+273)^4)</f>
        <v>0</v>
      </c>
      <c r="AF217">
        <f>U217+AE217+AC217+AD217</f>
        <v>0</v>
      </c>
      <c r="AG217">
        <f>DX217*AU217*(DS217-DR217*(1000-AU217*DU217)/(1000-AU217*DT217))/(100*DL217)</f>
        <v>0</v>
      </c>
      <c r="AH217">
        <f>1000*DX217*AU217*(DT217-DU217)/(100*DL217*(1000-AU217*DT217))</f>
        <v>0</v>
      </c>
      <c r="AI217">
        <f>(AJ217 - AK217 - DY217*1E3/(8.314*(EA217+273.15)) * AM217/DX217 * AL217) * DX217/(100*DL217) * (1000 - DU217)/1000</f>
        <v>0</v>
      </c>
      <c r="AJ217">
        <v>320.9219566288542</v>
      </c>
      <c r="AK217">
        <v>312.1571272727272</v>
      </c>
      <c r="AL217">
        <v>-3.116790244527359</v>
      </c>
      <c r="AM217">
        <v>65.48796410900854</v>
      </c>
      <c r="AN217">
        <f>(AP217 - AO217 + DY217*1E3/(8.314*(EA217+273.15)) * AR217/DX217 * AQ217) * DX217/(100*DL217) * 1000/(1000 - AP217)</f>
        <v>0</v>
      </c>
      <c r="AO217">
        <v>14.45566214640366</v>
      </c>
      <c r="AP217">
        <v>24.32994</v>
      </c>
      <c r="AQ217">
        <v>9.061948505046168E-06</v>
      </c>
      <c r="AR217">
        <v>121.0484410570822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MAX(0,($B$13+$C$13*EF217)/(1+$D$13*EF217)*DY217/(EA217+273)*$E$13)</f>
        <v>0</v>
      </c>
      <c r="AX217" t="s">
        <v>437</v>
      </c>
      <c r="AY217" t="s">
        <v>437</v>
      </c>
      <c r="AZ217">
        <v>0</v>
      </c>
      <c r="BA217">
        <v>0</v>
      </c>
      <c r="BB217">
        <f>1-AZ217/BA217</f>
        <v>0</v>
      </c>
      <c r="BC217">
        <v>0</v>
      </c>
      <c r="BD217" t="s">
        <v>437</v>
      </c>
      <c r="BE217" t="s">
        <v>437</v>
      </c>
      <c r="BF217">
        <v>0</v>
      </c>
      <c r="BG217">
        <v>0</v>
      </c>
      <c r="BH217">
        <f>1-BF217/BG217</f>
        <v>0</v>
      </c>
      <c r="BI217">
        <v>0.5</v>
      </c>
      <c r="BJ217">
        <f>DI217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437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DH217">
        <f>$B$11*EG217+$C$11*EH217+$F$11*ES217*(1-EV217)</f>
        <v>0</v>
      </c>
      <c r="DI217">
        <f>DH217*DJ217</f>
        <v>0</v>
      </c>
      <c r="DJ217">
        <f>($B$11*$D$9+$C$11*$D$9+$F$11*((FF217+EX217)/MAX(FF217+EX217+FG217, 0.1)*$I$9+FG217/MAX(FF217+EX217+FG217, 0.1)*$J$9))/($B$11+$C$11+$F$11)</f>
        <v>0</v>
      </c>
      <c r="DK217">
        <f>($B$11*$K$9+$C$11*$K$9+$F$11*((FF217+EX217)/MAX(FF217+EX217+FG217, 0.1)*$P$9+FG217/MAX(FF217+EX217+FG217, 0.1)*$Q$9))/($B$11+$C$11+$F$11)</f>
        <v>0</v>
      </c>
      <c r="DL217">
        <v>6</v>
      </c>
      <c r="DM217">
        <v>0.5</v>
      </c>
      <c r="DN217" t="s">
        <v>438</v>
      </c>
      <c r="DO217">
        <v>2</v>
      </c>
      <c r="DP217" t="b">
        <v>1</v>
      </c>
      <c r="DQ217">
        <v>1759252749.314285</v>
      </c>
      <c r="DR217">
        <v>326.6011785714285</v>
      </c>
      <c r="DS217">
        <v>331.8293928571429</v>
      </c>
      <c r="DT217">
        <v>24.32499642857143</v>
      </c>
      <c r="DU217">
        <v>14.45875357142857</v>
      </c>
      <c r="DV217">
        <v>326.3410357142857</v>
      </c>
      <c r="DW217">
        <v>24.07529285714286</v>
      </c>
      <c r="DX217">
        <v>499.9726071428572</v>
      </c>
      <c r="DY217">
        <v>90.88497142857143</v>
      </c>
      <c r="DZ217">
        <v>0.05370193571428571</v>
      </c>
      <c r="EA217">
        <v>30.56725714285714</v>
      </c>
      <c r="EB217">
        <v>30.00197857142857</v>
      </c>
      <c r="EC217">
        <v>999.9000000000002</v>
      </c>
      <c r="ED217">
        <v>0</v>
      </c>
      <c r="EE217">
        <v>0</v>
      </c>
      <c r="EF217">
        <v>9980.624642857143</v>
      </c>
      <c r="EG217">
        <v>0</v>
      </c>
      <c r="EH217">
        <v>11.6948</v>
      </c>
      <c r="EI217">
        <v>-5.228215714285713</v>
      </c>
      <c r="EJ217">
        <v>334.7438571428571</v>
      </c>
      <c r="EK217">
        <v>336.6977142857143</v>
      </c>
      <c r="EL217">
        <v>9.866245357142859</v>
      </c>
      <c r="EM217">
        <v>331.8293928571429</v>
      </c>
      <c r="EN217">
        <v>14.45875357142857</v>
      </c>
      <c r="EO217">
        <v>2.210776785714286</v>
      </c>
      <c r="EP217">
        <v>1.314083214285714</v>
      </c>
      <c r="EQ217">
        <v>19.040625</v>
      </c>
      <c r="ER217">
        <v>10.9609</v>
      </c>
      <c r="ES217">
        <v>1999.993214285715</v>
      </c>
      <c r="ET217">
        <v>0.9799964999999998</v>
      </c>
      <c r="EU217">
        <v>0.02000316428571428</v>
      </c>
      <c r="EV217">
        <v>0</v>
      </c>
      <c r="EW217">
        <v>1138.490357142857</v>
      </c>
      <c r="EX217">
        <v>5.000560000000001</v>
      </c>
      <c r="EY217">
        <v>23026.33571428572</v>
      </c>
      <c r="EZ217">
        <v>17294.8</v>
      </c>
      <c r="FA217">
        <v>41.72524999999998</v>
      </c>
      <c r="FB217">
        <v>41.77878571428572</v>
      </c>
      <c r="FC217">
        <v>41.39935714285714</v>
      </c>
      <c r="FD217">
        <v>40.96624999999999</v>
      </c>
      <c r="FE217">
        <v>42.5</v>
      </c>
      <c r="FF217">
        <v>1955.083214285714</v>
      </c>
      <c r="FG217">
        <v>39.91</v>
      </c>
      <c r="FH217">
        <v>0</v>
      </c>
      <c r="FI217">
        <v>1759252771</v>
      </c>
      <c r="FJ217">
        <v>0</v>
      </c>
      <c r="FK217">
        <v>1138.4896</v>
      </c>
      <c r="FL217">
        <v>7.083846148876296</v>
      </c>
      <c r="FM217">
        <v>103.5384614621824</v>
      </c>
      <c r="FN217">
        <v>23027.128</v>
      </c>
      <c r="FO217">
        <v>15</v>
      </c>
      <c r="FP217">
        <v>0</v>
      </c>
      <c r="FQ217" t="s">
        <v>439</v>
      </c>
      <c r="FR217">
        <v>1747148579.5</v>
      </c>
      <c r="FS217">
        <v>1747148584.5</v>
      </c>
      <c r="FT217">
        <v>0</v>
      </c>
      <c r="FU217">
        <v>0.162</v>
      </c>
      <c r="FV217">
        <v>-0.001</v>
      </c>
      <c r="FW217">
        <v>0.139</v>
      </c>
      <c r="FX217">
        <v>0.058</v>
      </c>
      <c r="FY217">
        <v>420</v>
      </c>
      <c r="FZ217">
        <v>16</v>
      </c>
      <c r="GA217">
        <v>0.19</v>
      </c>
      <c r="GB217">
        <v>0.02</v>
      </c>
      <c r="GC217">
        <v>-6.220797560975608</v>
      </c>
      <c r="GD217">
        <v>20.64344529616723</v>
      </c>
      <c r="GE217">
        <v>2.05176114608863</v>
      </c>
      <c r="GF217">
        <v>0</v>
      </c>
      <c r="GG217">
        <v>1138.25</v>
      </c>
      <c r="GH217">
        <v>5.436822003482837</v>
      </c>
      <c r="GI217">
        <v>0.5903936871972457</v>
      </c>
      <c r="GJ217">
        <v>0</v>
      </c>
      <c r="GK217">
        <v>9.861965121951222</v>
      </c>
      <c r="GL217">
        <v>0.08488578397214519</v>
      </c>
      <c r="GM217">
        <v>0.008474714506149452</v>
      </c>
      <c r="GN217">
        <v>1</v>
      </c>
      <c r="GO217">
        <v>1</v>
      </c>
      <c r="GP217">
        <v>3</v>
      </c>
      <c r="GQ217" t="s">
        <v>463</v>
      </c>
      <c r="GR217">
        <v>3.12903</v>
      </c>
      <c r="GS217">
        <v>2.7314</v>
      </c>
      <c r="GT217">
        <v>0.0666331</v>
      </c>
      <c r="GU217">
        <v>0.0674771</v>
      </c>
      <c r="GV217">
        <v>0.108363</v>
      </c>
      <c r="GW217">
        <v>0.075424</v>
      </c>
      <c r="GX217">
        <v>27978.8</v>
      </c>
      <c r="GY217">
        <v>27144</v>
      </c>
      <c r="GZ217">
        <v>30518.2</v>
      </c>
      <c r="HA217">
        <v>29363.6</v>
      </c>
      <c r="HB217">
        <v>37549.4</v>
      </c>
      <c r="HC217">
        <v>35726.9</v>
      </c>
      <c r="HD217">
        <v>46685.6</v>
      </c>
      <c r="HE217">
        <v>43633.5</v>
      </c>
      <c r="HF217">
        <v>1.83265</v>
      </c>
      <c r="HG217">
        <v>1.81418</v>
      </c>
      <c r="HH217">
        <v>0.109784</v>
      </c>
      <c r="HI217">
        <v>0</v>
      </c>
      <c r="HJ217">
        <v>28.2157</v>
      </c>
      <c r="HK217">
        <v>999.9</v>
      </c>
      <c r="HL217">
        <v>49.5</v>
      </c>
      <c r="HM217">
        <v>31.6</v>
      </c>
      <c r="HN217">
        <v>25.4246</v>
      </c>
      <c r="HO217">
        <v>63.1303</v>
      </c>
      <c r="HP217">
        <v>18.3413</v>
      </c>
      <c r="HQ217">
        <v>1</v>
      </c>
      <c r="HR217">
        <v>0.151677</v>
      </c>
      <c r="HS217">
        <v>-0.917309</v>
      </c>
      <c r="HT217">
        <v>20.1985</v>
      </c>
      <c r="HU217">
        <v>5.22807</v>
      </c>
      <c r="HV217">
        <v>11.974</v>
      </c>
      <c r="HW217">
        <v>4.9695</v>
      </c>
      <c r="HX217">
        <v>3.2895</v>
      </c>
      <c r="HY217">
        <v>9999</v>
      </c>
      <c r="HZ217">
        <v>9999</v>
      </c>
      <c r="IA217">
        <v>9999</v>
      </c>
      <c r="IB217">
        <v>19.1</v>
      </c>
      <c r="IC217">
        <v>4.97291</v>
      </c>
      <c r="ID217">
        <v>1.87729</v>
      </c>
      <c r="IE217">
        <v>1.87532</v>
      </c>
      <c r="IF217">
        <v>1.87819</v>
      </c>
      <c r="IG217">
        <v>1.87487</v>
      </c>
      <c r="IH217">
        <v>1.87846</v>
      </c>
      <c r="II217">
        <v>1.87557</v>
      </c>
      <c r="IJ217">
        <v>1.87671</v>
      </c>
      <c r="IK217">
        <v>0</v>
      </c>
      <c r="IL217">
        <v>0</v>
      </c>
      <c r="IM217">
        <v>0</v>
      </c>
      <c r="IN217">
        <v>0</v>
      </c>
      <c r="IO217" t="s">
        <v>441</v>
      </c>
      <c r="IP217" t="s">
        <v>442</v>
      </c>
      <c r="IQ217" t="s">
        <v>443</v>
      </c>
      <c r="IR217" t="s">
        <v>443</v>
      </c>
      <c r="IS217" t="s">
        <v>443</v>
      </c>
      <c r="IT217" t="s">
        <v>443</v>
      </c>
      <c r="IU217">
        <v>0</v>
      </c>
      <c r="IV217">
        <v>100</v>
      </c>
      <c r="IW217">
        <v>100</v>
      </c>
      <c r="IX217">
        <v>0.236</v>
      </c>
      <c r="IY217">
        <v>0.2498</v>
      </c>
      <c r="IZ217">
        <v>-0.1222274518627452</v>
      </c>
      <c r="JA217">
        <v>0.001328938755811441</v>
      </c>
      <c r="JB217">
        <v>-5.633165956792918E-07</v>
      </c>
      <c r="JC217">
        <v>2.510553891376428E-10</v>
      </c>
      <c r="JD217">
        <v>-0.04678033270444259</v>
      </c>
      <c r="JE217">
        <v>-0.0009625096320519332</v>
      </c>
      <c r="JF217">
        <v>0.0006953178313022573</v>
      </c>
      <c r="JG217">
        <v>-5.973937232829655E-06</v>
      </c>
      <c r="JH217">
        <v>1</v>
      </c>
      <c r="JI217">
        <v>2112</v>
      </c>
      <c r="JJ217">
        <v>1</v>
      </c>
      <c r="JK217">
        <v>26</v>
      </c>
      <c r="JL217">
        <v>201736.3</v>
      </c>
      <c r="JM217">
        <v>201736.2</v>
      </c>
      <c r="JN217">
        <v>0.819092</v>
      </c>
      <c r="JO217">
        <v>2.55249</v>
      </c>
      <c r="JP217">
        <v>1.39893</v>
      </c>
      <c r="JQ217">
        <v>2.32788</v>
      </c>
      <c r="JR217">
        <v>1.44897</v>
      </c>
      <c r="JS217">
        <v>2.6001</v>
      </c>
      <c r="JT217">
        <v>37.4819</v>
      </c>
      <c r="JU217">
        <v>23.9737</v>
      </c>
      <c r="JV217">
        <v>18</v>
      </c>
      <c r="JW217">
        <v>484.391</v>
      </c>
      <c r="JX217">
        <v>443.322</v>
      </c>
      <c r="JY217">
        <v>29.6069</v>
      </c>
      <c r="JZ217">
        <v>29.2201</v>
      </c>
      <c r="KA217">
        <v>29.9998</v>
      </c>
      <c r="KB217">
        <v>28.9672</v>
      </c>
      <c r="KC217">
        <v>29.04</v>
      </c>
      <c r="KD217">
        <v>16.2948</v>
      </c>
      <c r="KE217">
        <v>45.0084</v>
      </c>
      <c r="KF217">
        <v>0</v>
      </c>
      <c r="KG217">
        <v>29.6104</v>
      </c>
      <c r="KH217">
        <v>279.608</v>
      </c>
      <c r="KI217">
        <v>14.4178</v>
      </c>
      <c r="KJ217">
        <v>100.891</v>
      </c>
      <c r="KK217">
        <v>100.364</v>
      </c>
    </row>
    <row r="218" spans="1:297">
      <c r="A218">
        <v>202</v>
      </c>
      <c r="B218">
        <v>1759252762.1</v>
      </c>
      <c r="C218">
        <v>5946.5</v>
      </c>
      <c r="D218" t="s">
        <v>849</v>
      </c>
      <c r="E218" t="s">
        <v>850</v>
      </c>
      <c r="F218">
        <v>5</v>
      </c>
      <c r="G218" t="s">
        <v>832</v>
      </c>
      <c r="H218" t="s">
        <v>436</v>
      </c>
      <c r="I218">
        <v>1759252754.6</v>
      </c>
      <c r="J218">
        <f>(K218)/1000</f>
        <v>0</v>
      </c>
      <c r="K218">
        <f>IF(DP218, AN218, AH218)</f>
        <v>0</v>
      </c>
      <c r="L218">
        <f>IF(DP218, AI218, AG218)</f>
        <v>0</v>
      </c>
      <c r="M218">
        <f>DR218 - IF(AU218&gt;1, L218*DL218*100.0/(AW218), 0)</f>
        <v>0</v>
      </c>
      <c r="N218">
        <f>((T218-J218/2)*M218-L218)/(T218+J218/2)</f>
        <v>0</v>
      </c>
      <c r="O218">
        <f>N218*(DY218+DZ218)/1000.0</f>
        <v>0</v>
      </c>
      <c r="P218">
        <f>(DR218 - IF(AU218&gt;1, L218*DL218*100.0/(AW218), 0))*(DY218+DZ218)/1000.0</f>
        <v>0</v>
      </c>
      <c r="Q218">
        <f>2.0/((1/S218-1/R218)+SIGN(S218)*SQRT((1/S218-1/R218)*(1/S218-1/R218) + 4*DM218/((DM218+1)*(DM218+1))*(2*1/S218*1/R218-1/R218*1/R218)))</f>
        <v>0</v>
      </c>
      <c r="R218">
        <f>IF(LEFT(DN218,1)&lt;&gt;"0",IF(LEFT(DN218,1)="1",3.0,DO218),$D$5+$E$5*(EF218*DY218/($K$5*1000))+$F$5*(EF218*DY218/($K$5*1000))*MAX(MIN(DL218,$J$5),$I$5)*MAX(MIN(DL218,$J$5),$I$5)+$G$5*MAX(MIN(DL218,$J$5),$I$5)*(EF218*DY218/($K$5*1000))+$H$5*(EF218*DY218/($K$5*1000))*(EF218*DY218/($K$5*1000)))</f>
        <v>0</v>
      </c>
      <c r="S218">
        <f>J218*(1000-(1000*0.61365*exp(17.502*W218/(240.97+W218))/(DY218+DZ218)+DT218)/2)/(1000*0.61365*exp(17.502*W218/(240.97+W218))/(DY218+DZ218)-DT218)</f>
        <v>0</v>
      </c>
      <c r="T218">
        <f>1/((DM218+1)/(Q218/1.6)+1/(R218/1.37)) + DM218/((DM218+1)/(Q218/1.6) + DM218/(R218/1.37))</f>
        <v>0</v>
      </c>
      <c r="U218">
        <f>(DH218*DK218)</f>
        <v>0</v>
      </c>
      <c r="V218">
        <f>(EA218+(U218+2*0.95*5.67E-8*(((EA218+$B$7)+273)^4-(EA218+273)^4)-44100*J218)/(1.84*29.3*R218+8*0.95*5.67E-8*(EA218+273)^3))</f>
        <v>0</v>
      </c>
      <c r="W218">
        <f>($C$7*EB218+$D$7*EC218+$E$7*V218)</f>
        <v>0</v>
      </c>
      <c r="X218">
        <f>0.61365*exp(17.502*W218/(240.97+W218))</f>
        <v>0</v>
      </c>
      <c r="Y218">
        <f>(Z218/AA218*100)</f>
        <v>0</v>
      </c>
      <c r="Z218">
        <f>DT218*(DY218+DZ218)/1000</f>
        <v>0</v>
      </c>
      <c r="AA218">
        <f>0.61365*exp(17.502*EA218/(240.97+EA218))</f>
        <v>0</v>
      </c>
      <c r="AB218">
        <f>(X218-DT218*(DY218+DZ218)/1000)</f>
        <v>0</v>
      </c>
      <c r="AC218">
        <f>(-J218*44100)</f>
        <v>0</v>
      </c>
      <c r="AD218">
        <f>2*29.3*R218*0.92*(EA218-W218)</f>
        <v>0</v>
      </c>
      <c r="AE218">
        <f>2*0.95*5.67E-8*(((EA218+$B$7)+273)^4-(W218+273)^4)</f>
        <v>0</v>
      </c>
      <c r="AF218">
        <f>U218+AE218+AC218+AD218</f>
        <v>0</v>
      </c>
      <c r="AG218">
        <f>DX218*AU218*(DS218-DR218*(1000-AU218*DU218)/(1000-AU218*DT218))/(100*DL218)</f>
        <v>0</v>
      </c>
      <c r="AH218">
        <f>1000*DX218*AU218*(DT218-DU218)/(100*DL218*(1000-AU218*DT218))</f>
        <v>0</v>
      </c>
      <c r="AI218">
        <f>(AJ218 - AK218 - DY218*1E3/(8.314*(EA218+273.15)) * AM218/DX218 * AL218) * DX218/(100*DL218) * (1000 - DU218)/1000</f>
        <v>0</v>
      </c>
      <c r="AJ218">
        <v>304.0543922788038</v>
      </c>
      <c r="AK218">
        <v>296.5077212121212</v>
      </c>
      <c r="AL218">
        <v>-3.128084436478291</v>
      </c>
      <c r="AM218">
        <v>65.48796410900854</v>
      </c>
      <c r="AN218">
        <f>(AP218 - AO218 + DY218*1E3/(8.314*(EA218+273.15)) * AR218/DX218 * AQ218) * DX218/(100*DL218) * 1000/(1000 - AP218)</f>
        <v>0</v>
      </c>
      <c r="AO218">
        <v>14.4523567826474</v>
      </c>
      <c r="AP218">
        <v>24.33943393939394</v>
      </c>
      <c r="AQ218">
        <v>2.9880870630013E-05</v>
      </c>
      <c r="AR218">
        <v>121.0484410570822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MAX(0,($B$13+$C$13*EF218)/(1+$D$13*EF218)*DY218/(EA218+273)*$E$13)</f>
        <v>0</v>
      </c>
      <c r="AX218" t="s">
        <v>437</v>
      </c>
      <c r="AY218" t="s">
        <v>437</v>
      </c>
      <c r="AZ218">
        <v>0</v>
      </c>
      <c r="BA218">
        <v>0</v>
      </c>
      <c r="BB218">
        <f>1-AZ218/BA218</f>
        <v>0</v>
      </c>
      <c r="BC218">
        <v>0</v>
      </c>
      <c r="BD218" t="s">
        <v>437</v>
      </c>
      <c r="BE218" t="s">
        <v>437</v>
      </c>
      <c r="BF218">
        <v>0</v>
      </c>
      <c r="BG218">
        <v>0</v>
      </c>
      <c r="BH218">
        <f>1-BF218/BG218</f>
        <v>0</v>
      </c>
      <c r="BI218">
        <v>0.5</v>
      </c>
      <c r="BJ218">
        <f>DI218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437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DH218">
        <f>$B$11*EG218+$C$11*EH218+$F$11*ES218*(1-EV218)</f>
        <v>0</v>
      </c>
      <c r="DI218">
        <f>DH218*DJ218</f>
        <v>0</v>
      </c>
      <c r="DJ218">
        <f>($B$11*$D$9+$C$11*$D$9+$F$11*((FF218+EX218)/MAX(FF218+EX218+FG218, 0.1)*$I$9+FG218/MAX(FF218+EX218+FG218, 0.1)*$J$9))/($B$11+$C$11+$F$11)</f>
        <v>0</v>
      </c>
      <c r="DK218">
        <f>($B$11*$K$9+$C$11*$K$9+$F$11*((FF218+EX218)/MAX(FF218+EX218+FG218, 0.1)*$P$9+FG218/MAX(FF218+EX218+FG218, 0.1)*$Q$9))/($B$11+$C$11+$F$11)</f>
        <v>0</v>
      </c>
      <c r="DL218">
        <v>6</v>
      </c>
      <c r="DM218">
        <v>0.5</v>
      </c>
      <c r="DN218" t="s">
        <v>438</v>
      </c>
      <c r="DO218">
        <v>2</v>
      </c>
      <c r="DP218" t="b">
        <v>1</v>
      </c>
      <c r="DQ218">
        <v>1759252754.6</v>
      </c>
      <c r="DR218">
        <v>310.6175555555556</v>
      </c>
      <c r="DS218">
        <v>314.2996296296296</v>
      </c>
      <c r="DT218">
        <v>24.32988518518518</v>
      </c>
      <c r="DU218">
        <v>14.456</v>
      </c>
      <c r="DV218">
        <v>310.3740370370371</v>
      </c>
      <c r="DW218">
        <v>24.08008148148149</v>
      </c>
      <c r="DX218">
        <v>499.9788888888889</v>
      </c>
      <c r="DY218">
        <v>90.88502222222222</v>
      </c>
      <c r="DZ218">
        <v>0.0538195037037037</v>
      </c>
      <c r="EA218">
        <v>30.5695074074074</v>
      </c>
      <c r="EB218">
        <v>30.0024925925926</v>
      </c>
      <c r="EC218">
        <v>999.9000000000001</v>
      </c>
      <c r="ED218">
        <v>0</v>
      </c>
      <c r="EE218">
        <v>0</v>
      </c>
      <c r="EF218">
        <v>9985.229259259258</v>
      </c>
      <c r="EG218">
        <v>0</v>
      </c>
      <c r="EH218">
        <v>11.6948</v>
      </c>
      <c r="EI218">
        <v>-3.682154074074074</v>
      </c>
      <c r="EJ218">
        <v>318.3631481481482</v>
      </c>
      <c r="EK218">
        <v>318.909962962963</v>
      </c>
      <c r="EL218">
        <v>9.873884074074072</v>
      </c>
      <c r="EM218">
        <v>314.2996296296296</v>
      </c>
      <c r="EN218">
        <v>14.456</v>
      </c>
      <c r="EO218">
        <v>2.211222222222222</v>
      </c>
      <c r="EP218">
        <v>1.313834814814815</v>
      </c>
      <c r="EQ218">
        <v>19.04384814814815</v>
      </c>
      <c r="ER218">
        <v>10.95804814814815</v>
      </c>
      <c r="ES218">
        <v>1999.986296296296</v>
      </c>
      <c r="ET218">
        <v>0.9799963333333331</v>
      </c>
      <c r="EU218">
        <v>0.02000333703703703</v>
      </c>
      <c r="EV218">
        <v>0</v>
      </c>
      <c r="EW218">
        <v>1139.034444444444</v>
      </c>
      <c r="EX218">
        <v>5.000560000000001</v>
      </c>
      <c r="EY218">
        <v>23036.15185185185</v>
      </c>
      <c r="EZ218">
        <v>17294.74444444444</v>
      </c>
      <c r="FA218">
        <v>41.70333333333333</v>
      </c>
      <c r="FB218">
        <v>41.76377777777778</v>
      </c>
      <c r="FC218">
        <v>41.38418518518519</v>
      </c>
      <c r="FD218">
        <v>40.944</v>
      </c>
      <c r="FE218">
        <v>42.5</v>
      </c>
      <c r="FF218">
        <v>1955.076296296297</v>
      </c>
      <c r="FG218">
        <v>39.91</v>
      </c>
      <c r="FH218">
        <v>0</v>
      </c>
      <c r="FI218">
        <v>1759252776.4</v>
      </c>
      <c r="FJ218">
        <v>0</v>
      </c>
      <c r="FK218">
        <v>1139.049230769231</v>
      </c>
      <c r="FL218">
        <v>6.717948730782495</v>
      </c>
      <c r="FM218">
        <v>132.4478632563398</v>
      </c>
      <c r="FN218">
        <v>23037.07307692308</v>
      </c>
      <c r="FO218">
        <v>15</v>
      </c>
      <c r="FP218">
        <v>0</v>
      </c>
      <c r="FQ218" t="s">
        <v>439</v>
      </c>
      <c r="FR218">
        <v>1747148579.5</v>
      </c>
      <c r="FS218">
        <v>1747148584.5</v>
      </c>
      <c r="FT218">
        <v>0</v>
      </c>
      <c r="FU218">
        <v>0.162</v>
      </c>
      <c r="FV218">
        <v>-0.001</v>
      </c>
      <c r="FW218">
        <v>0.139</v>
      </c>
      <c r="FX218">
        <v>0.058</v>
      </c>
      <c r="FY218">
        <v>420</v>
      </c>
      <c r="FZ218">
        <v>16</v>
      </c>
      <c r="GA218">
        <v>0.19</v>
      </c>
      <c r="GB218">
        <v>0.02</v>
      </c>
      <c r="GC218">
        <v>-4.889121219512195</v>
      </c>
      <c r="GD218">
        <v>17.96941484320557</v>
      </c>
      <c r="GE218">
        <v>1.776958372844019</v>
      </c>
      <c r="GF218">
        <v>0</v>
      </c>
      <c r="GG218">
        <v>1138.612647058824</v>
      </c>
      <c r="GH218">
        <v>5.324522545072256</v>
      </c>
      <c r="GI218">
        <v>0.5856886787139595</v>
      </c>
      <c r="GJ218">
        <v>0</v>
      </c>
      <c r="GK218">
        <v>9.868136829268293</v>
      </c>
      <c r="GL218">
        <v>0.08393121951220606</v>
      </c>
      <c r="GM218">
        <v>0.008369135642936659</v>
      </c>
      <c r="GN218">
        <v>1</v>
      </c>
      <c r="GO218">
        <v>1</v>
      </c>
      <c r="GP218">
        <v>3</v>
      </c>
      <c r="GQ218" t="s">
        <v>463</v>
      </c>
      <c r="GR218">
        <v>3.12921</v>
      </c>
      <c r="GS218">
        <v>2.73158</v>
      </c>
      <c r="GT218">
        <v>0.0638835</v>
      </c>
      <c r="GU218">
        <v>0.0644583</v>
      </c>
      <c r="GV218">
        <v>0.108391</v>
      </c>
      <c r="GW218">
        <v>0.0754143</v>
      </c>
      <c r="GX218">
        <v>28061.7</v>
      </c>
      <c r="GY218">
        <v>27231.9</v>
      </c>
      <c r="GZ218">
        <v>30518.7</v>
      </c>
      <c r="HA218">
        <v>29363.6</v>
      </c>
      <c r="HB218">
        <v>37548.5</v>
      </c>
      <c r="HC218">
        <v>35727</v>
      </c>
      <c r="HD218">
        <v>46686.3</v>
      </c>
      <c r="HE218">
        <v>43633.5</v>
      </c>
      <c r="HF218">
        <v>1.83288</v>
      </c>
      <c r="HG218">
        <v>1.81397</v>
      </c>
      <c r="HH218">
        <v>0.109836</v>
      </c>
      <c r="HI218">
        <v>0</v>
      </c>
      <c r="HJ218">
        <v>28.2159</v>
      </c>
      <c r="HK218">
        <v>999.9</v>
      </c>
      <c r="HL218">
        <v>49.5</v>
      </c>
      <c r="HM218">
        <v>31.6</v>
      </c>
      <c r="HN218">
        <v>25.4266</v>
      </c>
      <c r="HO218">
        <v>63.0203</v>
      </c>
      <c r="HP218">
        <v>18.2212</v>
      </c>
      <c r="HQ218">
        <v>1</v>
      </c>
      <c r="HR218">
        <v>0.151143</v>
      </c>
      <c r="HS218">
        <v>-0.9264</v>
      </c>
      <c r="HT218">
        <v>20.1986</v>
      </c>
      <c r="HU218">
        <v>5.22852</v>
      </c>
      <c r="HV218">
        <v>11.974</v>
      </c>
      <c r="HW218">
        <v>4.9697</v>
      </c>
      <c r="HX218">
        <v>3.28963</v>
      </c>
      <c r="HY218">
        <v>9999</v>
      </c>
      <c r="HZ218">
        <v>9999</v>
      </c>
      <c r="IA218">
        <v>9999</v>
      </c>
      <c r="IB218">
        <v>19.1</v>
      </c>
      <c r="IC218">
        <v>4.97291</v>
      </c>
      <c r="ID218">
        <v>1.87726</v>
      </c>
      <c r="IE218">
        <v>1.87532</v>
      </c>
      <c r="IF218">
        <v>1.87816</v>
      </c>
      <c r="IG218">
        <v>1.87485</v>
      </c>
      <c r="IH218">
        <v>1.87843</v>
      </c>
      <c r="II218">
        <v>1.87555</v>
      </c>
      <c r="IJ218">
        <v>1.8767</v>
      </c>
      <c r="IK218">
        <v>0</v>
      </c>
      <c r="IL218">
        <v>0</v>
      </c>
      <c r="IM218">
        <v>0</v>
      </c>
      <c r="IN218">
        <v>0</v>
      </c>
      <c r="IO218" t="s">
        <v>441</v>
      </c>
      <c r="IP218" t="s">
        <v>442</v>
      </c>
      <c r="IQ218" t="s">
        <v>443</v>
      </c>
      <c r="IR218" t="s">
        <v>443</v>
      </c>
      <c r="IS218" t="s">
        <v>443</v>
      </c>
      <c r="IT218" t="s">
        <v>443</v>
      </c>
      <c r="IU218">
        <v>0</v>
      </c>
      <c r="IV218">
        <v>100</v>
      </c>
      <c r="IW218">
        <v>100</v>
      </c>
      <c r="IX218">
        <v>0.219</v>
      </c>
      <c r="IY218">
        <v>0.25</v>
      </c>
      <c r="IZ218">
        <v>-0.1222274518627452</v>
      </c>
      <c r="JA218">
        <v>0.001328938755811441</v>
      </c>
      <c r="JB218">
        <v>-5.633165956792918E-07</v>
      </c>
      <c r="JC218">
        <v>2.510553891376428E-10</v>
      </c>
      <c r="JD218">
        <v>-0.04678033270444259</v>
      </c>
      <c r="JE218">
        <v>-0.0009625096320519332</v>
      </c>
      <c r="JF218">
        <v>0.0006953178313022573</v>
      </c>
      <c r="JG218">
        <v>-5.973937232829655E-06</v>
      </c>
      <c r="JH218">
        <v>1</v>
      </c>
      <c r="JI218">
        <v>2112</v>
      </c>
      <c r="JJ218">
        <v>1</v>
      </c>
      <c r="JK218">
        <v>26</v>
      </c>
      <c r="JL218">
        <v>201736.4</v>
      </c>
      <c r="JM218">
        <v>201736.3</v>
      </c>
      <c r="JN218">
        <v>0.780029</v>
      </c>
      <c r="JO218">
        <v>2.55615</v>
      </c>
      <c r="JP218">
        <v>1.39893</v>
      </c>
      <c r="JQ218">
        <v>2.32666</v>
      </c>
      <c r="JR218">
        <v>1.44897</v>
      </c>
      <c r="JS218">
        <v>2.47925</v>
      </c>
      <c r="JT218">
        <v>37.4819</v>
      </c>
      <c r="JU218">
        <v>23.9649</v>
      </c>
      <c r="JV218">
        <v>18</v>
      </c>
      <c r="JW218">
        <v>484.486</v>
      </c>
      <c r="JX218">
        <v>443.164</v>
      </c>
      <c r="JY218">
        <v>29.6064</v>
      </c>
      <c r="JZ218">
        <v>29.2148</v>
      </c>
      <c r="KA218">
        <v>29.9997</v>
      </c>
      <c r="KB218">
        <v>28.9627</v>
      </c>
      <c r="KC218">
        <v>29.0355</v>
      </c>
      <c r="KD218">
        <v>15.6015</v>
      </c>
      <c r="KE218">
        <v>45.0084</v>
      </c>
      <c r="KF218">
        <v>0</v>
      </c>
      <c r="KG218">
        <v>29.6057</v>
      </c>
      <c r="KH218">
        <v>266.249</v>
      </c>
      <c r="KI218">
        <v>14.3975</v>
      </c>
      <c r="KJ218">
        <v>100.893</v>
      </c>
      <c r="KK218">
        <v>100.364</v>
      </c>
    </row>
    <row r="219" spans="1:297">
      <c r="A219">
        <v>203</v>
      </c>
      <c r="B219">
        <v>1759252767.1</v>
      </c>
      <c r="C219">
        <v>5951.5</v>
      </c>
      <c r="D219" t="s">
        <v>851</v>
      </c>
      <c r="E219" t="s">
        <v>852</v>
      </c>
      <c r="F219">
        <v>5</v>
      </c>
      <c r="G219" t="s">
        <v>832</v>
      </c>
      <c r="H219" t="s">
        <v>436</v>
      </c>
      <c r="I219">
        <v>1759252759.314285</v>
      </c>
      <c r="J219">
        <f>(K219)/1000</f>
        <v>0</v>
      </c>
      <c r="K219">
        <f>IF(DP219, AN219, AH219)</f>
        <v>0</v>
      </c>
      <c r="L219">
        <f>IF(DP219, AI219, AG219)</f>
        <v>0</v>
      </c>
      <c r="M219">
        <f>DR219 - IF(AU219&gt;1, L219*DL219*100.0/(AW219), 0)</f>
        <v>0</v>
      </c>
      <c r="N219">
        <f>((T219-J219/2)*M219-L219)/(T219+J219/2)</f>
        <v>0</v>
      </c>
      <c r="O219">
        <f>N219*(DY219+DZ219)/1000.0</f>
        <v>0</v>
      </c>
      <c r="P219">
        <f>(DR219 - IF(AU219&gt;1, L219*DL219*100.0/(AW219), 0))*(DY219+DZ219)/1000.0</f>
        <v>0</v>
      </c>
      <c r="Q219">
        <f>2.0/((1/S219-1/R219)+SIGN(S219)*SQRT((1/S219-1/R219)*(1/S219-1/R219) + 4*DM219/((DM219+1)*(DM219+1))*(2*1/S219*1/R219-1/R219*1/R219)))</f>
        <v>0</v>
      </c>
      <c r="R219">
        <f>IF(LEFT(DN219,1)&lt;&gt;"0",IF(LEFT(DN219,1)="1",3.0,DO219),$D$5+$E$5*(EF219*DY219/($K$5*1000))+$F$5*(EF219*DY219/($K$5*1000))*MAX(MIN(DL219,$J$5),$I$5)*MAX(MIN(DL219,$J$5),$I$5)+$G$5*MAX(MIN(DL219,$J$5),$I$5)*(EF219*DY219/($K$5*1000))+$H$5*(EF219*DY219/($K$5*1000))*(EF219*DY219/($K$5*1000)))</f>
        <v>0</v>
      </c>
      <c r="S219">
        <f>J219*(1000-(1000*0.61365*exp(17.502*W219/(240.97+W219))/(DY219+DZ219)+DT219)/2)/(1000*0.61365*exp(17.502*W219/(240.97+W219))/(DY219+DZ219)-DT219)</f>
        <v>0</v>
      </c>
      <c r="T219">
        <f>1/((DM219+1)/(Q219/1.6)+1/(R219/1.37)) + DM219/((DM219+1)/(Q219/1.6) + DM219/(R219/1.37))</f>
        <v>0</v>
      </c>
      <c r="U219">
        <f>(DH219*DK219)</f>
        <v>0</v>
      </c>
      <c r="V219">
        <f>(EA219+(U219+2*0.95*5.67E-8*(((EA219+$B$7)+273)^4-(EA219+273)^4)-44100*J219)/(1.84*29.3*R219+8*0.95*5.67E-8*(EA219+273)^3))</f>
        <v>0</v>
      </c>
      <c r="W219">
        <f>($C$7*EB219+$D$7*EC219+$E$7*V219)</f>
        <v>0</v>
      </c>
      <c r="X219">
        <f>0.61365*exp(17.502*W219/(240.97+W219))</f>
        <v>0</v>
      </c>
      <c r="Y219">
        <f>(Z219/AA219*100)</f>
        <v>0</v>
      </c>
      <c r="Z219">
        <f>DT219*(DY219+DZ219)/1000</f>
        <v>0</v>
      </c>
      <c r="AA219">
        <f>0.61365*exp(17.502*EA219/(240.97+EA219))</f>
        <v>0</v>
      </c>
      <c r="AB219">
        <f>(X219-DT219*(DY219+DZ219)/1000)</f>
        <v>0</v>
      </c>
      <c r="AC219">
        <f>(-J219*44100)</f>
        <v>0</v>
      </c>
      <c r="AD219">
        <f>2*29.3*R219*0.92*(EA219-W219)</f>
        <v>0</v>
      </c>
      <c r="AE219">
        <f>2*0.95*5.67E-8*(((EA219+$B$7)+273)^4-(W219+273)^4)</f>
        <v>0</v>
      </c>
      <c r="AF219">
        <f>U219+AE219+AC219+AD219</f>
        <v>0</v>
      </c>
      <c r="AG219">
        <f>DX219*AU219*(DS219-DR219*(1000-AU219*DU219)/(1000-AU219*DT219))/(100*DL219)</f>
        <v>0</v>
      </c>
      <c r="AH219">
        <f>1000*DX219*AU219*(DT219-DU219)/(100*DL219*(1000-AU219*DT219))</f>
        <v>0</v>
      </c>
      <c r="AI219">
        <f>(AJ219 - AK219 - DY219*1E3/(8.314*(EA219+273.15)) * AM219/DX219 * AL219) * DX219/(100*DL219) * (1000 - DU219)/1000</f>
        <v>0</v>
      </c>
      <c r="AJ219">
        <v>287.1844656928432</v>
      </c>
      <c r="AK219">
        <v>280.8790181818183</v>
      </c>
      <c r="AL219">
        <v>-3.123343719174531</v>
      </c>
      <c r="AM219">
        <v>65.48796410900854</v>
      </c>
      <c r="AN219">
        <f>(AP219 - AO219 + DY219*1E3/(8.314*(EA219+273.15)) * AR219/DX219 * AQ219) * DX219/(100*DL219) * 1000/(1000 - AP219)</f>
        <v>0</v>
      </c>
      <c r="AO219">
        <v>14.45048008075861</v>
      </c>
      <c r="AP219">
        <v>24.33352666666666</v>
      </c>
      <c r="AQ219">
        <v>-1.743128126022807E-05</v>
      </c>
      <c r="AR219">
        <v>121.0484410570822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MAX(0,($B$13+$C$13*EF219)/(1+$D$13*EF219)*DY219/(EA219+273)*$E$13)</f>
        <v>0</v>
      </c>
      <c r="AX219" t="s">
        <v>437</v>
      </c>
      <c r="AY219" t="s">
        <v>437</v>
      </c>
      <c r="AZ219">
        <v>0</v>
      </c>
      <c r="BA219">
        <v>0</v>
      </c>
      <c r="BB219">
        <f>1-AZ219/BA219</f>
        <v>0</v>
      </c>
      <c r="BC219">
        <v>0</v>
      </c>
      <c r="BD219" t="s">
        <v>437</v>
      </c>
      <c r="BE219" t="s">
        <v>437</v>
      </c>
      <c r="BF219">
        <v>0</v>
      </c>
      <c r="BG219">
        <v>0</v>
      </c>
      <c r="BH219">
        <f>1-BF219/BG219</f>
        <v>0</v>
      </c>
      <c r="BI219">
        <v>0.5</v>
      </c>
      <c r="BJ219">
        <f>DI219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437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DH219">
        <f>$B$11*EG219+$C$11*EH219+$F$11*ES219*(1-EV219)</f>
        <v>0</v>
      </c>
      <c r="DI219">
        <f>DH219*DJ219</f>
        <v>0</v>
      </c>
      <c r="DJ219">
        <f>($B$11*$D$9+$C$11*$D$9+$F$11*((FF219+EX219)/MAX(FF219+EX219+FG219, 0.1)*$I$9+FG219/MAX(FF219+EX219+FG219, 0.1)*$J$9))/($B$11+$C$11+$F$11)</f>
        <v>0</v>
      </c>
      <c r="DK219">
        <f>($B$11*$K$9+$C$11*$K$9+$F$11*((FF219+EX219)/MAX(FF219+EX219+FG219, 0.1)*$P$9+FG219/MAX(FF219+EX219+FG219, 0.1)*$Q$9))/($B$11+$C$11+$F$11)</f>
        <v>0</v>
      </c>
      <c r="DL219">
        <v>6</v>
      </c>
      <c r="DM219">
        <v>0.5</v>
      </c>
      <c r="DN219" t="s">
        <v>438</v>
      </c>
      <c r="DO219">
        <v>2</v>
      </c>
      <c r="DP219" t="b">
        <v>1</v>
      </c>
      <c r="DQ219">
        <v>1759252759.314285</v>
      </c>
      <c r="DR219">
        <v>296.2622857142857</v>
      </c>
      <c r="DS219">
        <v>298.6575357142857</v>
      </c>
      <c r="DT219">
        <v>24.33379642857143</v>
      </c>
      <c r="DU219">
        <v>14.453275</v>
      </c>
      <c r="DV219">
        <v>296.0339642857143</v>
      </c>
      <c r="DW219">
        <v>24.08390714285715</v>
      </c>
      <c r="DX219">
        <v>500.0018214285714</v>
      </c>
      <c r="DY219">
        <v>90.88439285714286</v>
      </c>
      <c r="DZ219">
        <v>0.05367424285714285</v>
      </c>
      <c r="EA219">
        <v>30.56979642857143</v>
      </c>
      <c r="EB219">
        <v>30.00434642857143</v>
      </c>
      <c r="EC219">
        <v>999.9000000000002</v>
      </c>
      <c r="ED219">
        <v>0</v>
      </c>
      <c r="EE219">
        <v>0</v>
      </c>
      <c r="EF219">
        <v>10008.25535714286</v>
      </c>
      <c r="EG219">
        <v>0</v>
      </c>
      <c r="EH219">
        <v>11.69538928571428</v>
      </c>
      <c r="EI219">
        <v>-2.395314071428572</v>
      </c>
      <c r="EJ219">
        <v>303.6511071428572</v>
      </c>
      <c r="EK219">
        <v>303.0375</v>
      </c>
      <c r="EL219">
        <v>9.880520714285714</v>
      </c>
      <c r="EM219">
        <v>298.6575357142857</v>
      </c>
      <c r="EN219">
        <v>14.453275</v>
      </c>
      <c r="EO219">
        <v>2.211562142857143</v>
      </c>
      <c r="EP219">
        <v>1.313577857142857</v>
      </c>
      <c r="EQ219">
        <v>19.04631071428572</v>
      </c>
      <c r="ER219">
        <v>10.95510357142857</v>
      </c>
      <c r="ES219">
        <v>1999.9575</v>
      </c>
      <c r="ET219">
        <v>0.9799959642857141</v>
      </c>
      <c r="EU219">
        <v>0.02000370714285714</v>
      </c>
      <c r="EV219">
        <v>0</v>
      </c>
      <c r="EW219">
        <v>1139.616785714286</v>
      </c>
      <c r="EX219">
        <v>5.000560000000001</v>
      </c>
      <c r="EY219">
        <v>23046.78571428571</v>
      </c>
      <c r="EZ219">
        <v>17294.48928571429</v>
      </c>
      <c r="FA219">
        <v>41.68699999999999</v>
      </c>
      <c r="FB219">
        <v>41.75221428571428</v>
      </c>
      <c r="FC219">
        <v>41.375</v>
      </c>
      <c r="FD219">
        <v>40.93699999999999</v>
      </c>
      <c r="FE219">
        <v>42.5</v>
      </c>
      <c r="FF219">
        <v>1955.047499999999</v>
      </c>
      <c r="FG219">
        <v>39.91</v>
      </c>
      <c r="FH219">
        <v>0</v>
      </c>
      <c r="FI219">
        <v>1759252781.2</v>
      </c>
      <c r="FJ219">
        <v>0</v>
      </c>
      <c r="FK219">
        <v>1139.665</v>
      </c>
      <c r="FL219">
        <v>7.98529916079079</v>
      </c>
      <c r="FM219">
        <v>153.7094017514223</v>
      </c>
      <c r="FN219">
        <v>23048.29230769231</v>
      </c>
      <c r="FO219">
        <v>15</v>
      </c>
      <c r="FP219">
        <v>0</v>
      </c>
      <c r="FQ219" t="s">
        <v>439</v>
      </c>
      <c r="FR219">
        <v>1747148579.5</v>
      </c>
      <c r="FS219">
        <v>1747148584.5</v>
      </c>
      <c r="FT219">
        <v>0</v>
      </c>
      <c r="FU219">
        <v>0.162</v>
      </c>
      <c r="FV219">
        <v>-0.001</v>
      </c>
      <c r="FW219">
        <v>0.139</v>
      </c>
      <c r="FX219">
        <v>0.058</v>
      </c>
      <c r="FY219">
        <v>420</v>
      </c>
      <c r="FZ219">
        <v>16</v>
      </c>
      <c r="GA219">
        <v>0.19</v>
      </c>
      <c r="GB219">
        <v>0.02</v>
      </c>
      <c r="GC219">
        <v>-3.20435305</v>
      </c>
      <c r="GD219">
        <v>16.42677543714823</v>
      </c>
      <c r="GE219">
        <v>1.58054195435224</v>
      </c>
      <c r="GF219">
        <v>0</v>
      </c>
      <c r="GG219">
        <v>1139.210588235294</v>
      </c>
      <c r="GH219">
        <v>7.556302526592028</v>
      </c>
      <c r="GI219">
        <v>0.7822702300373835</v>
      </c>
      <c r="GJ219">
        <v>0</v>
      </c>
      <c r="GK219">
        <v>9.876498250000001</v>
      </c>
      <c r="GL219">
        <v>0.09071876172607846</v>
      </c>
      <c r="GM219">
        <v>0.008891518961206827</v>
      </c>
      <c r="GN219">
        <v>1</v>
      </c>
      <c r="GO219">
        <v>1</v>
      </c>
      <c r="GP219">
        <v>3</v>
      </c>
      <c r="GQ219" t="s">
        <v>463</v>
      </c>
      <c r="GR219">
        <v>3.12932</v>
      </c>
      <c r="GS219">
        <v>2.73107</v>
      </c>
      <c r="GT219">
        <v>0.0610806</v>
      </c>
      <c r="GU219">
        <v>0.0614132</v>
      </c>
      <c r="GV219">
        <v>0.108371</v>
      </c>
      <c r="GW219">
        <v>0.0754037</v>
      </c>
      <c r="GX219">
        <v>28146.4</v>
      </c>
      <c r="GY219">
        <v>27320.8</v>
      </c>
      <c r="GZ219">
        <v>30519.4</v>
      </c>
      <c r="HA219">
        <v>29363.9</v>
      </c>
      <c r="HB219">
        <v>37549.9</v>
      </c>
      <c r="HC219">
        <v>35727.8</v>
      </c>
      <c r="HD219">
        <v>46687.3</v>
      </c>
      <c r="HE219">
        <v>43634.1</v>
      </c>
      <c r="HF219">
        <v>1.83293</v>
      </c>
      <c r="HG219">
        <v>1.81408</v>
      </c>
      <c r="HH219">
        <v>0.109784</v>
      </c>
      <c r="HI219">
        <v>0</v>
      </c>
      <c r="HJ219">
        <v>28.2159</v>
      </c>
      <c r="HK219">
        <v>999.9</v>
      </c>
      <c r="HL219">
        <v>49.5</v>
      </c>
      <c r="HM219">
        <v>31.6</v>
      </c>
      <c r="HN219">
        <v>25.4231</v>
      </c>
      <c r="HO219">
        <v>63.1203</v>
      </c>
      <c r="HP219">
        <v>17.9848</v>
      </c>
      <c r="HQ219">
        <v>1</v>
      </c>
      <c r="HR219">
        <v>0.150938</v>
      </c>
      <c r="HS219">
        <v>-0.921936</v>
      </c>
      <c r="HT219">
        <v>20.1988</v>
      </c>
      <c r="HU219">
        <v>5.22897</v>
      </c>
      <c r="HV219">
        <v>11.974</v>
      </c>
      <c r="HW219">
        <v>4.9698</v>
      </c>
      <c r="HX219">
        <v>3.28973</v>
      </c>
      <c r="HY219">
        <v>9999</v>
      </c>
      <c r="HZ219">
        <v>9999</v>
      </c>
      <c r="IA219">
        <v>9999</v>
      </c>
      <c r="IB219">
        <v>19.1</v>
      </c>
      <c r="IC219">
        <v>4.97291</v>
      </c>
      <c r="ID219">
        <v>1.87728</v>
      </c>
      <c r="IE219">
        <v>1.87532</v>
      </c>
      <c r="IF219">
        <v>1.8782</v>
      </c>
      <c r="IG219">
        <v>1.87486</v>
      </c>
      <c r="IH219">
        <v>1.8785</v>
      </c>
      <c r="II219">
        <v>1.87559</v>
      </c>
      <c r="IJ219">
        <v>1.87677</v>
      </c>
      <c r="IK219">
        <v>0</v>
      </c>
      <c r="IL219">
        <v>0</v>
      </c>
      <c r="IM219">
        <v>0</v>
      </c>
      <c r="IN219">
        <v>0</v>
      </c>
      <c r="IO219" t="s">
        <v>441</v>
      </c>
      <c r="IP219" t="s">
        <v>442</v>
      </c>
      <c r="IQ219" t="s">
        <v>443</v>
      </c>
      <c r="IR219" t="s">
        <v>443</v>
      </c>
      <c r="IS219" t="s">
        <v>443</v>
      </c>
      <c r="IT219" t="s">
        <v>443</v>
      </c>
      <c r="IU219">
        <v>0</v>
      </c>
      <c r="IV219">
        <v>100</v>
      </c>
      <c r="IW219">
        <v>100</v>
      </c>
      <c r="IX219">
        <v>0.203</v>
      </c>
      <c r="IY219">
        <v>0.2499</v>
      </c>
      <c r="IZ219">
        <v>-0.1222274518627452</v>
      </c>
      <c r="JA219">
        <v>0.001328938755811441</v>
      </c>
      <c r="JB219">
        <v>-5.633165956792918E-07</v>
      </c>
      <c r="JC219">
        <v>2.510553891376428E-10</v>
      </c>
      <c r="JD219">
        <v>-0.04678033270444259</v>
      </c>
      <c r="JE219">
        <v>-0.0009625096320519332</v>
      </c>
      <c r="JF219">
        <v>0.0006953178313022573</v>
      </c>
      <c r="JG219">
        <v>-5.973937232829655E-06</v>
      </c>
      <c r="JH219">
        <v>1</v>
      </c>
      <c r="JI219">
        <v>2112</v>
      </c>
      <c r="JJ219">
        <v>1</v>
      </c>
      <c r="JK219">
        <v>26</v>
      </c>
      <c r="JL219">
        <v>201736.5</v>
      </c>
      <c r="JM219">
        <v>201736.4</v>
      </c>
      <c r="JN219">
        <v>0.74585</v>
      </c>
      <c r="JO219">
        <v>2.56104</v>
      </c>
      <c r="JP219">
        <v>1.39893</v>
      </c>
      <c r="JQ219">
        <v>2.32666</v>
      </c>
      <c r="JR219">
        <v>1.44897</v>
      </c>
      <c r="JS219">
        <v>2.58667</v>
      </c>
      <c r="JT219">
        <v>37.4819</v>
      </c>
      <c r="JU219">
        <v>23.9737</v>
      </c>
      <c r="JV219">
        <v>18</v>
      </c>
      <c r="JW219">
        <v>484.483</v>
      </c>
      <c r="JX219">
        <v>443.197</v>
      </c>
      <c r="JY219">
        <v>29.6039</v>
      </c>
      <c r="JZ219">
        <v>29.2093</v>
      </c>
      <c r="KA219">
        <v>29.9997</v>
      </c>
      <c r="KB219">
        <v>28.9579</v>
      </c>
      <c r="KC219">
        <v>29.0315</v>
      </c>
      <c r="KD219">
        <v>14.8397</v>
      </c>
      <c r="KE219">
        <v>45.0084</v>
      </c>
      <c r="KF219">
        <v>0</v>
      </c>
      <c r="KG219">
        <v>29.5998</v>
      </c>
      <c r="KH219">
        <v>246.212</v>
      </c>
      <c r="KI219">
        <v>14.3933</v>
      </c>
      <c r="KJ219">
        <v>100.895</v>
      </c>
      <c r="KK219">
        <v>100.365</v>
      </c>
    </row>
    <row r="220" spans="1:297">
      <c r="A220">
        <v>204</v>
      </c>
      <c r="B220">
        <v>1759252772.1</v>
      </c>
      <c r="C220">
        <v>5956.5</v>
      </c>
      <c r="D220" t="s">
        <v>853</v>
      </c>
      <c r="E220" t="s">
        <v>854</v>
      </c>
      <c r="F220">
        <v>5</v>
      </c>
      <c r="G220" t="s">
        <v>832</v>
      </c>
      <c r="H220" t="s">
        <v>436</v>
      </c>
      <c r="I220">
        <v>1759252764.6</v>
      </c>
      <c r="J220">
        <f>(K220)/1000</f>
        <v>0</v>
      </c>
      <c r="K220">
        <f>IF(DP220, AN220, AH220)</f>
        <v>0</v>
      </c>
      <c r="L220">
        <f>IF(DP220, AI220, AG220)</f>
        <v>0</v>
      </c>
      <c r="M220">
        <f>DR220 - IF(AU220&gt;1, L220*DL220*100.0/(AW220), 0)</f>
        <v>0</v>
      </c>
      <c r="N220">
        <f>((T220-J220/2)*M220-L220)/(T220+J220/2)</f>
        <v>0</v>
      </c>
      <c r="O220">
        <f>N220*(DY220+DZ220)/1000.0</f>
        <v>0</v>
      </c>
      <c r="P220">
        <f>(DR220 - IF(AU220&gt;1, L220*DL220*100.0/(AW220), 0))*(DY220+DZ220)/1000.0</f>
        <v>0</v>
      </c>
      <c r="Q220">
        <f>2.0/((1/S220-1/R220)+SIGN(S220)*SQRT((1/S220-1/R220)*(1/S220-1/R220) + 4*DM220/((DM220+1)*(DM220+1))*(2*1/S220*1/R220-1/R220*1/R220)))</f>
        <v>0</v>
      </c>
      <c r="R220">
        <f>IF(LEFT(DN220,1)&lt;&gt;"0",IF(LEFT(DN220,1)="1",3.0,DO220),$D$5+$E$5*(EF220*DY220/($K$5*1000))+$F$5*(EF220*DY220/($K$5*1000))*MAX(MIN(DL220,$J$5),$I$5)*MAX(MIN(DL220,$J$5),$I$5)+$G$5*MAX(MIN(DL220,$J$5),$I$5)*(EF220*DY220/($K$5*1000))+$H$5*(EF220*DY220/($K$5*1000))*(EF220*DY220/($K$5*1000)))</f>
        <v>0</v>
      </c>
      <c r="S220">
        <f>J220*(1000-(1000*0.61365*exp(17.502*W220/(240.97+W220))/(DY220+DZ220)+DT220)/2)/(1000*0.61365*exp(17.502*W220/(240.97+W220))/(DY220+DZ220)-DT220)</f>
        <v>0</v>
      </c>
      <c r="T220">
        <f>1/((DM220+1)/(Q220/1.6)+1/(R220/1.37)) + DM220/((DM220+1)/(Q220/1.6) + DM220/(R220/1.37))</f>
        <v>0</v>
      </c>
      <c r="U220">
        <f>(DH220*DK220)</f>
        <v>0</v>
      </c>
      <c r="V220">
        <f>(EA220+(U220+2*0.95*5.67E-8*(((EA220+$B$7)+273)^4-(EA220+273)^4)-44100*J220)/(1.84*29.3*R220+8*0.95*5.67E-8*(EA220+273)^3))</f>
        <v>0</v>
      </c>
      <c r="W220">
        <f>($C$7*EB220+$D$7*EC220+$E$7*V220)</f>
        <v>0</v>
      </c>
      <c r="X220">
        <f>0.61365*exp(17.502*W220/(240.97+W220))</f>
        <v>0</v>
      </c>
      <c r="Y220">
        <f>(Z220/AA220*100)</f>
        <v>0</v>
      </c>
      <c r="Z220">
        <f>DT220*(DY220+DZ220)/1000</f>
        <v>0</v>
      </c>
      <c r="AA220">
        <f>0.61365*exp(17.502*EA220/(240.97+EA220))</f>
        <v>0</v>
      </c>
      <c r="AB220">
        <f>(X220-DT220*(DY220+DZ220)/1000)</f>
        <v>0</v>
      </c>
      <c r="AC220">
        <f>(-J220*44100)</f>
        <v>0</v>
      </c>
      <c r="AD220">
        <f>2*29.3*R220*0.92*(EA220-W220)</f>
        <v>0</v>
      </c>
      <c r="AE220">
        <f>2*0.95*5.67E-8*(((EA220+$B$7)+273)^4-(W220+273)^4)</f>
        <v>0</v>
      </c>
      <c r="AF220">
        <f>U220+AE220+AC220+AD220</f>
        <v>0</v>
      </c>
      <c r="AG220">
        <f>DX220*AU220*(DS220-DR220*(1000-AU220*DU220)/(1000-AU220*DT220))/(100*DL220)</f>
        <v>0</v>
      </c>
      <c r="AH220">
        <f>1000*DX220*AU220*(DT220-DU220)/(100*DL220*(1000-AU220*DT220))</f>
        <v>0</v>
      </c>
      <c r="AI220">
        <f>(AJ220 - AK220 - DY220*1E3/(8.314*(EA220+273.15)) * AM220/DX220 * AL220) * DX220/(100*DL220) * (1000 - DU220)/1000</f>
        <v>0</v>
      </c>
      <c r="AJ220">
        <v>270.4109198309942</v>
      </c>
      <c r="AK220">
        <v>265.3092242424242</v>
      </c>
      <c r="AL220">
        <v>-3.116001420869247</v>
      </c>
      <c r="AM220">
        <v>65.48796410900854</v>
      </c>
      <c r="AN220">
        <f>(AP220 - AO220 + DY220*1E3/(8.314*(EA220+273.15)) * AR220/DX220 * AQ220) * DX220/(100*DL220) * 1000/(1000 - AP220)</f>
        <v>0</v>
      </c>
      <c r="AO220">
        <v>14.44719446606358</v>
      </c>
      <c r="AP220">
        <v>24.33235636363636</v>
      </c>
      <c r="AQ220">
        <v>-3.914830222598889E-06</v>
      </c>
      <c r="AR220">
        <v>121.0484410570822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MAX(0,($B$13+$C$13*EF220)/(1+$D$13*EF220)*DY220/(EA220+273)*$E$13)</f>
        <v>0</v>
      </c>
      <c r="AX220" t="s">
        <v>437</v>
      </c>
      <c r="AY220" t="s">
        <v>437</v>
      </c>
      <c r="AZ220">
        <v>0</v>
      </c>
      <c r="BA220">
        <v>0</v>
      </c>
      <c r="BB220">
        <f>1-AZ220/BA220</f>
        <v>0</v>
      </c>
      <c r="BC220">
        <v>0</v>
      </c>
      <c r="BD220" t="s">
        <v>437</v>
      </c>
      <c r="BE220" t="s">
        <v>437</v>
      </c>
      <c r="BF220">
        <v>0</v>
      </c>
      <c r="BG220">
        <v>0</v>
      </c>
      <c r="BH220">
        <f>1-BF220/BG220</f>
        <v>0</v>
      </c>
      <c r="BI220">
        <v>0.5</v>
      </c>
      <c r="BJ220">
        <f>DI220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437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DH220">
        <f>$B$11*EG220+$C$11*EH220+$F$11*ES220*(1-EV220)</f>
        <v>0</v>
      </c>
      <c r="DI220">
        <f>DH220*DJ220</f>
        <v>0</v>
      </c>
      <c r="DJ220">
        <f>($B$11*$D$9+$C$11*$D$9+$F$11*((FF220+EX220)/MAX(FF220+EX220+FG220, 0.1)*$I$9+FG220/MAX(FF220+EX220+FG220, 0.1)*$J$9))/($B$11+$C$11+$F$11)</f>
        <v>0</v>
      </c>
      <c r="DK220">
        <f>($B$11*$K$9+$C$11*$K$9+$F$11*((FF220+EX220)/MAX(FF220+EX220+FG220, 0.1)*$P$9+FG220/MAX(FF220+EX220+FG220, 0.1)*$Q$9))/($B$11+$C$11+$F$11)</f>
        <v>0</v>
      </c>
      <c r="DL220">
        <v>6</v>
      </c>
      <c r="DM220">
        <v>0.5</v>
      </c>
      <c r="DN220" t="s">
        <v>438</v>
      </c>
      <c r="DO220">
        <v>2</v>
      </c>
      <c r="DP220" t="b">
        <v>1</v>
      </c>
      <c r="DQ220">
        <v>1759252764.6</v>
      </c>
      <c r="DR220">
        <v>280.152</v>
      </c>
      <c r="DS220">
        <v>281.1171851851852</v>
      </c>
      <c r="DT220">
        <v>24.33499629629629</v>
      </c>
      <c r="DU220">
        <v>14.45031851851852</v>
      </c>
      <c r="DV220">
        <v>279.9408148148148</v>
      </c>
      <c r="DW220">
        <v>24.08509259259259</v>
      </c>
      <c r="DX220">
        <v>500.0375925925925</v>
      </c>
      <c r="DY220">
        <v>90.88410740740743</v>
      </c>
      <c r="DZ220">
        <v>0.05349058518518519</v>
      </c>
      <c r="EA220">
        <v>30.57252962962962</v>
      </c>
      <c r="EB220">
        <v>30.00436666666667</v>
      </c>
      <c r="EC220">
        <v>999.9000000000001</v>
      </c>
      <c r="ED220">
        <v>0</v>
      </c>
      <c r="EE220">
        <v>0</v>
      </c>
      <c r="EF220">
        <v>10007.03148148148</v>
      </c>
      <c r="EG220">
        <v>0</v>
      </c>
      <c r="EH220">
        <v>11.85124074074074</v>
      </c>
      <c r="EI220">
        <v>-0.9651872592592591</v>
      </c>
      <c r="EJ220">
        <v>287.1394074074074</v>
      </c>
      <c r="EK220">
        <v>285.2389629629629</v>
      </c>
      <c r="EL220">
        <v>9.88468037037037</v>
      </c>
      <c r="EM220">
        <v>281.1171851851852</v>
      </c>
      <c r="EN220">
        <v>14.45031851851852</v>
      </c>
      <c r="EO220">
        <v>2.211665555555555</v>
      </c>
      <c r="EP220">
        <v>1.313305555555556</v>
      </c>
      <c r="EQ220">
        <v>19.04705185185185</v>
      </c>
      <c r="ER220">
        <v>10.95199259259259</v>
      </c>
      <c r="ES220">
        <v>1999.98925925926</v>
      </c>
      <c r="ET220">
        <v>0.979996222222222</v>
      </c>
      <c r="EU220">
        <v>0.02000344074074074</v>
      </c>
      <c r="EV220">
        <v>0</v>
      </c>
      <c r="EW220">
        <v>1140.302962962963</v>
      </c>
      <c r="EX220">
        <v>5.000560000000001</v>
      </c>
      <c r="EY220">
        <v>23061.32222222223</v>
      </c>
      <c r="EZ220">
        <v>17294.75555555556</v>
      </c>
      <c r="FA220">
        <v>41.68699999999999</v>
      </c>
      <c r="FB220">
        <v>41.75</v>
      </c>
      <c r="FC220">
        <v>41.375</v>
      </c>
      <c r="FD220">
        <v>40.93699999999999</v>
      </c>
      <c r="FE220">
        <v>42.49299999999999</v>
      </c>
      <c r="FF220">
        <v>1955.079259259259</v>
      </c>
      <c r="FG220">
        <v>39.91</v>
      </c>
      <c r="FH220">
        <v>0</v>
      </c>
      <c r="FI220">
        <v>1759252786</v>
      </c>
      <c r="FJ220">
        <v>0</v>
      </c>
      <c r="FK220">
        <v>1140.301538461538</v>
      </c>
      <c r="FL220">
        <v>9.509743582872836</v>
      </c>
      <c r="FM220">
        <v>170.1811962856875</v>
      </c>
      <c r="FN220">
        <v>23061.26153846154</v>
      </c>
      <c r="FO220">
        <v>15</v>
      </c>
      <c r="FP220">
        <v>0</v>
      </c>
      <c r="FQ220" t="s">
        <v>439</v>
      </c>
      <c r="FR220">
        <v>1747148579.5</v>
      </c>
      <c r="FS220">
        <v>1747148584.5</v>
      </c>
      <c r="FT220">
        <v>0</v>
      </c>
      <c r="FU220">
        <v>0.162</v>
      </c>
      <c r="FV220">
        <v>-0.001</v>
      </c>
      <c r="FW220">
        <v>0.139</v>
      </c>
      <c r="FX220">
        <v>0.058</v>
      </c>
      <c r="FY220">
        <v>420</v>
      </c>
      <c r="FZ220">
        <v>16</v>
      </c>
      <c r="GA220">
        <v>0.19</v>
      </c>
      <c r="GB220">
        <v>0.02</v>
      </c>
      <c r="GC220">
        <v>-1.8480076</v>
      </c>
      <c r="GD220">
        <v>16.22715231894936</v>
      </c>
      <c r="GE220">
        <v>1.561362496170773</v>
      </c>
      <c r="GF220">
        <v>0</v>
      </c>
      <c r="GG220">
        <v>1139.917352941176</v>
      </c>
      <c r="GH220">
        <v>8.228418636882315</v>
      </c>
      <c r="GI220">
        <v>0.8462801261421031</v>
      </c>
      <c r="GJ220">
        <v>0</v>
      </c>
      <c r="GK220">
        <v>9.880968749999999</v>
      </c>
      <c r="GL220">
        <v>0.05281542213881537</v>
      </c>
      <c r="GM220">
        <v>0.006472453625751081</v>
      </c>
      <c r="GN220">
        <v>1</v>
      </c>
      <c r="GO220">
        <v>1</v>
      </c>
      <c r="GP220">
        <v>3</v>
      </c>
      <c r="GQ220" t="s">
        <v>463</v>
      </c>
      <c r="GR220">
        <v>3.12909</v>
      </c>
      <c r="GS220">
        <v>2.73097</v>
      </c>
      <c r="GT220">
        <v>0.058229</v>
      </c>
      <c r="GU220">
        <v>0.0582887</v>
      </c>
      <c r="GV220">
        <v>0.108373</v>
      </c>
      <c r="GW220">
        <v>0.0753962</v>
      </c>
      <c r="GX220">
        <v>28232.3</v>
      </c>
      <c r="GY220">
        <v>27412.3</v>
      </c>
      <c r="GZ220">
        <v>30519.9</v>
      </c>
      <c r="HA220">
        <v>29364.5</v>
      </c>
      <c r="HB220">
        <v>37550.3</v>
      </c>
      <c r="HC220">
        <v>35728.3</v>
      </c>
      <c r="HD220">
        <v>46688.1</v>
      </c>
      <c r="HE220">
        <v>43634.7</v>
      </c>
      <c r="HF220">
        <v>1.8325</v>
      </c>
      <c r="HG220">
        <v>1.81432</v>
      </c>
      <c r="HH220">
        <v>0.109728</v>
      </c>
      <c r="HI220">
        <v>0</v>
      </c>
      <c r="HJ220">
        <v>28.2159</v>
      </c>
      <c r="HK220">
        <v>999.9</v>
      </c>
      <c r="HL220">
        <v>49.5</v>
      </c>
      <c r="HM220">
        <v>31.6</v>
      </c>
      <c r="HN220">
        <v>25.4226</v>
      </c>
      <c r="HO220">
        <v>63.1303</v>
      </c>
      <c r="HP220">
        <v>18.105</v>
      </c>
      <c r="HQ220">
        <v>1</v>
      </c>
      <c r="HR220">
        <v>0.150445</v>
      </c>
      <c r="HS220">
        <v>-0.918627</v>
      </c>
      <c r="HT220">
        <v>20.1986</v>
      </c>
      <c r="HU220">
        <v>5.22957</v>
      </c>
      <c r="HV220">
        <v>11.974</v>
      </c>
      <c r="HW220">
        <v>4.96985</v>
      </c>
      <c r="HX220">
        <v>3.28968</v>
      </c>
      <c r="HY220">
        <v>9999</v>
      </c>
      <c r="HZ220">
        <v>9999</v>
      </c>
      <c r="IA220">
        <v>9999</v>
      </c>
      <c r="IB220">
        <v>19.1</v>
      </c>
      <c r="IC220">
        <v>4.97289</v>
      </c>
      <c r="ID220">
        <v>1.87729</v>
      </c>
      <c r="IE220">
        <v>1.87532</v>
      </c>
      <c r="IF220">
        <v>1.87819</v>
      </c>
      <c r="IG220">
        <v>1.87487</v>
      </c>
      <c r="IH220">
        <v>1.87849</v>
      </c>
      <c r="II220">
        <v>1.8756</v>
      </c>
      <c r="IJ220">
        <v>1.87678</v>
      </c>
      <c r="IK220">
        <v>0</v>
      </c>
      <c r="IL220">
        <v>0</v>
      </c>
      <c r="IM220">
        <v>0</v>
      </c>
      <c r="IN220">
        <v>0</v>
      </c>
      <c r="IO220" t="s">
        <v>441</v>
      </c>
      <c r="IP220" t="s">
        <v>442</v>
      </c>
      <c r="IQ220" t="s">
        <v>443</v>
      </c>
      <c r="IR220" t="s">
        <v>443</v>
      </c>
      <c r="IS220" t="s">
        <v>443</v>
      </c>
      <c r="IT220" t="s">
        <v>443</v>
      </c>
      <c r="IU220">
        <v>0</v>
      </c>
      <c r="IV220">
        <v>100</v>
      </c>
      <c r="IW220">
        <v>100</v>
      </c>
      <c r="IX220">
        <v>0.186</v>
      </c>
      <c r="IY220">
        <v>0.2499</v>
      </c>
      <c r="IZ220">
        <v>-0.1222274518627452</v>
      </c>
      <c r="JA220">
        <v>0.001328938755811441</v>
      </c>
      <c r="JB220">
        <v>-5.633165956792918E-07</v>
      </c>
      <c r="JC220">
        <v>2.510553891376428E-10</v>
      </c>
      <c r="JD220">
        <v>-0.04678033270444259</v>
      </c>
      <c r="JE220">
        <v>-0.0009625096320519332</v>
      </c>
      <c r="JF220">
        <v>0.0006953178313022573</v>
      </c>
      <c r="JG220">
        <v>-5.973937232829655E-06</v>
      </c>
      <c r="JH220">
        <v>1</v>
      </c>
      <c r="JI220">
        <v>2112</v>
      </c>
      <c r="JJ220">
        <v>1</v>
      </c>
      <c r="JK220">
        <v>26</v>
      </c>
      <c r="JL220">
        <v>201736.5</v>
      </c>
      <c r="JM220">
        <v>201736.5</v>
      </c>
      <c r="JN220">
        <v>0.7067870000000001</v>
      </c>
      <c r="JO220">
        <v>2.56714</v>
      </c>
      <c r="JP220">
        <v>1.39893</v>
      </c>
      <c r="JQ220">
        <v>2.32666</v>
      </c>
      <c r="JR220">
        <v>1.44897</v>
      </c>
      <c r="JS220">
        <v>2.44385</v>
      </c>
      <c r="JT220">
        <v>37.4819</v>
      </c>
      <c r="JU220">
        <v>23.9562</v>
      </c>
      <c r="JV220">
        <v>18</v>
      </c>
      <c r="JW220">
        <v>484.217</v>
      </c>
      <c r="JX220">
        <v>443.315</v>
      </c>
      <c r="JY220">
        <v>29.5987</v>
      </c>
      <c r="JZ220">
        <v>29.2041</v>
      </c>
      <c r="KA220">
        <v>29.9998</v>
      </c>
      <c r="KB220">
        <v>28.9534</v>
      </c>
      <c r="KC220">
        <v>29.0263</v>
      </c>
      <c r="KD220">
        <v>14.1314</v>
      </c>
      <c r="KE220">
        <v>45.0084</v>
      </c>
      <c r="KF220">
        <v>0</v>
      </c>
      <c r="KG220">
        <v>29.5968</v>
      </c>
      <c r="KH220">
        <v>232.854</v>
      </c>
      <c r="KI220">
        <v>14.3711</v>
      </c>
      <c r="KJ220">
        <v>100.897</v>
      </c>
      <c r="KK220">
        <v>100.367</v>
      </c>
    </row>
    <row r="221" spans="1:297">
      <c r="A221">
        <v>205</v>
      </c>
      <c r="B221">
        <v>1759252777.1</v>
      </c>
      <c r="C221">
        <v>5961.5</v>
      </c>
      <c r="D221" t="s">
        <v>855</v>
      </c>
      <c r="E221" t="s">
        <v>856</v>
      </c>
      <c r="F221">
        <v>5</v>
      </c>
      <c r="G221" t="s">
        <v>832</v>
      </c>
      <c r="H221" t="s">
        <v>436</v>
      </c>
      <c r="I221">
        <v>1759252769.314285</v>
      </c>
      <c r="J221">
        <f>(K221)/1000</f>
        <v>0</v>
      </c>
      <c r="K221">
        <f>IF(DP221, AN221, AH221)</f>
        <v>0</v>
      </c>
      <c r="L221">
        <f>IF(DP221, AI221, AG221)</f>
        <v>0</v>
      </c>
      <c r="M221">
        <f>DR221 - IF(AU221&gt;1, L221*DL221*100.0/(AW221), 0)</f>
        <v>0</v>
      </c>
      <c r="N221">
        <f>((T221-J221/2)*M221-L221)/(T221+J221/2)</f>
        <v>0</v>
      </c>
      <c r="O221">
        <f>N221*(DY221+DZ221)/1000.0</f>
        <v>0</v>
      </c>
      <c r="P221">
        <f>(DR221 - IF(AU221&gt;1, L221*DL221*100.0/(AW221), 0))*(DY221+DZ221)/1000.0</f>
        <v>0</v>
      </c>
      <c r="Q221">
        <f>2.0/((1/S221-1/R221)+SIGN(S221)*SQRT((1/S221-1/R221)*(1/S221-1/R221) + 4*DM221/((DM221+1)*(DM221+1))*(2*1/S221*1/R221-1/R221*1/R221)))</f>
        <v>0</v>
      </c>
      <c r="R221">
        <f>IF(LEFT(DN221,1)&lt;&gt;"0",IF(LEFT(DN221,1)="1",3.0,DO221),$D$5+$E$5*(EF221*DY221/($K$5*1000))+$F$5*(EF221*DY221/($K$5*1000))*MAX(MIN(DL221,$J$5),$I$5)*MAX(MIN(DL221,$J$5),$I$5)+$G$5*MAX(MIN(DL221,$J$5),$I$5)*(EF221*DY221/($K$5*1000))+$H$5*(EF221*DY221/($K$5*1000))*(EF221*DY221/($K$5*1000)))</f>
        <v>0</v>
      </c>
      <c r="S221">
        <f>J221*(1000-(1000*0.61365*exp(17.502*W221/(240.97+W221))/(DY221+DZ221)+DT221)/2)/(1000*0.61365*exp(17.502*W221/(240.97+W221))/(DY221+DZ221)-DT221)</f>
        <v>0</v>
      </c>
      <c r="T221">
        <f>1/((DM221+1)/(Q221/1.6)+1/(R221/1.37)) + DM221/((DM221+1)/(Q221/1.6) + DM221/(R221/1.37))</f>
        <v>0</v>
      </c>
      <c r="U221">
        <f>(DH221*DK221)</f>
        <v>0</v>
      </c>
      <c r="V221">
        <f>(EA221+(U221+2*0.95*5.67E-8*(((EA221+$B$7)+273)^4-(EA221+273)^4)-44100*J221)/(1.84*29.3*R221+8*0.95*5.67E-8*(EA221+273)^3))</f>
        <v>0</v>
      </c>
      <c r="W221">
        <f>($C$7*EB221+$D$7*EC221+$E$7*V221)</f>
        <v>0</v>
      </c>
      <c r="X221">
        <f>0.61365*exp(17.502*W221/(240.97+W221))</f>
        <v>0</v>
      </c>
      <c r="Y221">
        <f>(Z221/AA221*100)</f>
        <v>0</v>
      </c>
      <c r="Z221">
        <f>DT221*(DY221+DZ221)/1000</f>
        <v>0</v>
      </c>
      <c r="AA221">
        <f>0.61365*exp(17.502*EA221/(240.97+EA221))</f>
        <v>0</v>
      </c>
      <c r="AB221">
        <f>(X221-DT221*(DY221+DZ221)/1000)</f>
        <v>0</v>
      </c>
      <c r="AC221">
        <f>(-J221*44100)</f>
        <v>0</v>
      </c>
      <c r="AD221">
        <f>2*29.3*R221*0.92*(EA221-W221)</f>
        <v>0</v>
      </c>
      <c r="AE221">
        <f>2*0.95*5.67E-8*(((EA221+$B$7)+273)^4-(W221+273)^4)</f>
        <v>0</v>
      </c>
      <c r="AF221">
        <f>U221+AE221+AC221+AD221</f>
        <v>0</v>
      </c>
      <c r="AG221">
        <f>DX221*AU221*(DS221-DR221*(1000-AU221*DU221)/(1000-AU221*DT221))/(100*DL221)</f>
        <v>0</v>
      </c>
      <c r="AH221">
        <f>1000*DX221*AU221*(DT221-DU221)/(100*DL221*(1000-AU221*DT221))</f>
        <v>0</v>
      </c>
      <c r="AI221">
        <f>(AJ221 - AK221 - DY221*1E3/(8.314*(EA221+273.15)) * AM221/DX221 * AL221) * DX221/(100*DL221) * (1000 - DU221)/1000</f>
        <v>0</v>
      </c>
      <c r="AJ221">
        <v>253.5991064344879</v>
      </c>
      <c r="AK221">
        <v>249.7763090909092</v>
      </c>
      <c r="AL221">
        <v>-3.103793246398108</v>
      </c>
      <c r="AM221">
        <v>65.48796410900854</v>
      </c>
      <c r="AN221">
        <f>(AP221 - AO221 + DY221*1E3/(8.314*(EA221+273.15)) * AR221/DX221 * AQ221) * DX221/(100*DL221) * 1000/(1000 - AP221)</f>
        <v>0</v>
      </c>
      <c r="AO221">
        <v>14.44431244038651</v>
      </c>
      <c r="AP221">
        <v>24.34084909090909</v>
      </c>
      <c r="AQ221">
        <v>2.103264171877316E-05</v>
      </c>
      <c r="AR221">
        <v>121.0484410570822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MAX(0,($B$13+$C$13*EF221)/(1+$D$13*EF221)*DY221/(EA221+273)*$E$13)</f>
        <v>0</v>
      </c>
      <c r="AX221" t="s">
        <v>437</v>
      </c>
      <c r="AY221" t="s">
        <v>437</v>
      </c>
      <c r="AZ221">
        <v>0</v>
      </c>
      <c r="BA221">
        <v>0</v>
      </c>
      <c r="BB221">
        <f>1-AZ221/BA221</f>
        <v>0</v>
      </c>
      <c r="BC221">
        <v>0</v>
      </c>
      <c r="BD221" t="s">
        <v>437</v>
      </c>
      <c r="BE221" t="s">
        <v>437</v>
      </c>
      <c r="BF221">
        <v>0</v>
      </c>
      <c r="BG221">
        <v>0</v>
      </c>
      <c r="BH221">
        <f>1-BF221/BG221</f>
        <v>0</v>
      </c>
      <c r="BI221">
        <v>0.5</v>
      </c>
      <c r="BJ221">
        <f>DI221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437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DH221">
        <f>$B$11*EG221+$C$11*EH221+$F$11*ES221*(1-EV221)</f>
        <v>0</v>
      </c>
      <c r="DI221">
        <f>DH221*DJ221</f>
        <v>0</v>
      </c>
      <c r="DJ221">
        <f>($B$11*$D$9+$C$11*$D$9+$F$11*((FF221+EX221)/MAX(FF221+EX221+FG221, 0.1)*$I$9+FG221/MAX(FF221+EX221+FG221, 0.1)*$J$9))/($B$11+$C$11+$F$11)</f>
        <v>0</v>
      </c>
      <c r="DK221">
        <f>($B$11*$K$9+$C$11*$K$9+$F$11*((FF221+EX221)/MAX(FF221+EX221+FG221, 0.1)*$P$9+FG221/MAX(FF221+EX221+FG221, 0.1)*$Q$9))/($B$11+$C$11+$F$11)</f>
        <v>0</v>
      </c>
      <c r="DL221">
        <v>6</v>
      </c>
      <c r="DM221">
        <v>0.5</v>
      </c>
      <c r="DN221" t="s">
        <v>438</v>
      </c>
      <c r="DO221">
        <v>2</v>
      </c>
      <c r="DP221" t="b">
        <v>1</v>
      </c>
      <c r="DQ221">
        <v>1759252769.314285</v>
      </c>
      <c r="DR221">
        <v>265.8061785714285</v>
      </c>
      <c r="DS221">
        <v>265.4925357142857</v>
      </c>
      <c r="DT221">
        <v>24.33627142857143</v>
      </c>
      <c r="DU221">
        <v>14.44778571428571</v>
      </c>
      <c r="DV221">
        <v>265.6104285714286</v>
      </c>
      <c r="DW221">
        <v>24.08633928571428</v>
      </c>
      <c r="DX221">
        <v>500.0162857142857</v>
      </c>
      <c r="DY221">
        <v>90.88400714285714</v>
      </c>
      <c r="DZ221">
        <v>0.05342313571428572</v>
      </c>
      <c r="EA221">
        <v>30.57212857142857</v>
      </c>
      <c r="EB221">
        <v>30.003925</v>
      </c>
      <c r="EC221">
        <v>999.9000000000002</v>
      </c>
      <c r="ED221">
        <v>0</v>
      </c>
      <c r="EE221">
        <v>0</v>
      </c>
      <c r="EF221">
        <v>10001.91785714286</v>
      </c>
      <c r="EG221">
        <v>0</v>
      </c>
      <c r="EH221">
        <v>12.13851071428572</v>
      </c>
      <c r="EI221">
        <v>0.3136672857142857</v>
      </c>
      <c r="EJ221">
        <v>272.4362142857143</v>
      </c>
      <c r="EK221">
        <v>269.3845</v>
      </c>
      <c r="EL221">
        <v>9.888486071428574</v>
      </c>
      <c r="EM221">
        <v>265.4925357142857</v>
      </c>
      <c r="EN221">
        <v>14.44778571428571</v>
      </c>
      <c r="EO221">
        <v>2.211778928571429</v>
      </c>
      <c r="EP221">
        <v>1.313073928571429</v>
      </c>
      <c r="EQ221">
        <v>19.04786785714285</v>
      </c>
      <c r="ER221">
        <v>10.94934285714286</v>
      </c>
      <c r="ES221">
        <v>1999.989285714286</v>
      </c>
      <c r="ET221">
        <v>0.9799961785714284</v>
      </c>
      <c r="EU221">
        <v>0.02000348571428571</v>
      </c>
      <c r="EV221">
        <v>0</v>
      </c>
      <c r="EW221">
        <v>1141.068214285714</v>
      </c>
      <c r="EX221">
        <v>5.000560000000001</v>
      </c>
      <c r="EY221">
        <v>23074.71071428571</v>
      </c>
      <c r="EZ221">
        <v>17294.75714285715</v>
      </c>
      <c r="FA221">
        <v>41.68699999999999</v>
      </c>
      <c r="FB221">
        <v>41.75</v>
      </c>
      <c r="FC221">
        <v>41.375</v>
      </c>
      <c r="FD221">
        <v>40.93257142857141</v>
      </c>
      <c r="FE221">
        <v>42.47974999999998</v>
      </c>
      <c r="FF221">
        <v>1955.079285714286</v>
      </c>
      <c r="FG221">
        <v>39.91</v>
      </c>
      <c r="FH221">
        <v>0</v>
      </c>
      <c r="FI221">
        <v>1759252791.4</v>
      </c>
      <c r="FJ221">
        <v>0</v>
      </c>
      <c r="FK221">
        <v>1141.224</v>
      </c>
      <c r="FL221">
        <v>9.747692289272079</v>
      </c>
      <c r="FM221">
        <v>176.9923074484396</v>
      </c>
      <c r="FN221">
        <v>23077.296</v>
      </c>
      <c r="FO221">
        <v>15</v>
      </c>
      <c r="FP221">
        <v>0</v>
      </c>
      <c r="FQ221" t="s">
        <v>439</v>
      </c>
      <c r="FR221">
        <v>1747148579.5</v>
      </c>
      <c r="FS221">
        <v>1747148584.5</v>
      </c>
      <c r="FT221">
        <v>0</v>
      </c>
      <c r="FU221">
        <v>0.162</v>
      </c>
      <c r="FV221">
        <v>-0.001</v>
      </c>
      <c r="FW221">
        <v>0.139</v>
      </c>
      <c r="FX221">
        <v>0.058</v>
      </c>
      <c r="FY221">
        <v>420</v>
      </c>
      <c r="FZ221">
        <v>16</v>
      </c>
      <c r="GA221">
        <v>0.19</v>
      </c>
      <c r="GB221">
        <v>0.02</v>
      </c>
      <c r="GC221">
        <v>-0.4175118780487805</v>
      </c>
      <c r="GD221">
        <v>16.2162793902439</v>
      </c>
      <c r="GE221">
        <v>1.599388052645105</v>
      </c>
      <c r="GF221">
        <v>0</v>
      </c>
      <c r="GG221">
        <v>1140.688823529412</v>
      </c>
      <c r="GH221">
        <v>9.622612683301179</v>
      </c>
      <c r="GI221">
        <v>0.9775652970695073</v>
      </c>
      <c r="GJ221">
        <v>0</v>
      </c>
      <c r="GK221">
        <v>9.886393658536585</v>
      </c>
      <c r="GL221">
        <v>0.04046069686413337</v>
      </c>
      <c r="GM221">
        <v>0.005415257918366303</v>
      </c>
      <c r="GN221">
        <v>1</v>
      </c>
      <c r="GO221">
        <v>1</v>
      </c>
      <c r="GP221">
        <v>3</v>
      </c>
      <c r="GQ221" t="s">
        <v>463</v>
      </c>
      <c r="GR221">
        <v>3.12899</v>
      </c>
      <c r="GS221">
        <v>2.73146</v>
      </c>
      <c r="GT221">
        <v>0.0553272</v>
      </c>
      <c r="GU221">
        <v>0.0550824</v>
      </c>
      <c r="GV221">
        <v>0.1084</v>
      </c>
      <c r="GW221">
        <v>0.0753868</v>
      </c>
      <c r="GX221">
        <v>28319.6</v>
      </c>
      <c r="GY221">
        <v>27505.6</v>
      </c>
      <c r="GZ221">
        <v>30520.2</v>
      </c>
      <c r="HA221">
        <v>29364.5</v>
      </c>
      <c r="HB221">
        <v>37549.2</v>
      </c>
      <c r="HC221">
        <v>35728.6</v>
      </c>
      <c r="HD221">
        <v>46688.4</v>
      </c>
      <c r="HE221">
        <v>43634.9</v>
      </c>
      <c r="HF221">
        <v>1.83245</v>
      </c>
      <c r="HG221">
        <v>1.8146</v>
      </c>
      <c r="HH221">
        <v>0.10936</v>
      </c>
      <c r="HI221">
        <v>0</v>
      </c>
      <c r="HJ221">
        <v>28.2159</v>
      </c>
      <c r="HK221">
        <v>999.9</v>
      </c>
      <c r="HL221">
        <v>49.5</v>
      </c>
      <c r="HM221">
        <v>31.6</v>
      </c>
      <c r="HN221">
        <v>25.4234</v>
      </c>
      <c r="HO221">
        <v>62.2103</v>
      </c>
      <c r="HP221">
        <v>18.3013</v>
      </c>
      <c r="HQ221">
        <v>1</v>
      </c>
      <c r="HR221">
        <v>0.149914</v>
      </c>
      <c r="HS221">
        <v>-0.91997</v>
      </c>
      <c r="HT221">
        <v>20.1985</v>
      </c>
      <c r="HU221">
        <v>5.22957</v>
      </c>
      <c r="HV221">
        <v>11.974</v>
      </c>
      <c r="HW221">
        <v>4.96995</v>
      </c>
      <c r="HX221">
        <v>3.28968</v>
      </c>
      <c r="HY221">
        <v>9999</v>
      </c>
      <c r="HZ221">
        <v>9999</v>
      </c>
      <c r="IA221">
        <v>9999</v>
      </c>
      <c r="IB221">
        <v>19.1</v>
      </c>
      <c r="IC221">
        <v>4.9729</v>
      </c>
      <c r="ID221">
        <v>1.87729</v>
      </c>
      <c r="IE221">
        <v>1.87534</v>
      </c>
      <c r="IF221">
        <v>1.87819</v>
      </c>
      <c r="IG221">
        <v>1.87488</v>
      </c>
      <c r="IH221">
        <v>1.87851</v>
      </c>
      <c r="II221">
        <v>1.87561</v>
      </c>
      <c r="IJ221">
        <v>1.8768</v>
      </c>
      <c r="IK221">
        <v>0</v>
      </c>
      <c r="IL221">
        <v>0</v>
      </c>
      <c r="IM221">
        <v>0</v>
      </c>
      <c r="IN221">
        <v>0</v>
      </c>
      <c r="IO221" t="s">
        <v>441</v>
      </c>
      <c r="IP221" t="s">
        <v>442</v>
      </c>
      <c r="IQ221" t="s">
        <v>443</v>
      </c>
      <c r="IR221" t="s">
        <v>443</v>
      </c>
      <c r="IS221" t="s">
        <v>443</v>
      </c>
      <c r="IT221" t="s">
        <v>443</v>
      </c>
      <c r="IU221">
        <v>0</v>
      </c>
      <c r="IV221">
        <v>100</v>
      </c>
      <c r="IW221">
        <v>100</v>
      </c>
      <c r="IX221">
        <v>0.17</v>
      </c>
      <c r="IY221">
        <v>0.25</v>
      </c>
      <c r="IZ221">
        <v>-0.1222274518627452</v>
      </c>
      <c r="JA221">
        <v>0.001328938755811441</v>
      </c>
      <c r="JB221">
        <v>-5.633165956792918E-07</v>
      </c>
      <c r="JC221">
        <v>2.510553891376428E-10</v>
      </c>
      <c r="JD221">
        <v>-0.04678033270444259</v>
      </c>
      <c r="JE221">
        <v>-0.0009625096320519332</v>
      </c>
      <c r="JF221">
        <v>0.0006953178313022573</v>
      </c>
      <c r="JG221">
        <v>-5.973937232829655E-06</v>
      </c>
      <c r="JH221">
        <v>1</v>
      </c>
      <c r="JI221">
        <v>2112</v>
      </c>
      <c r="JJ221">
        <v>1</v>
      </c>
      <c r="JK221">
        <v>26</v>
      </c>
      <c r="JL221">
        <v>201736.6</v>
      </c>
      <c r="JM221">
        <v>201736.5</v>
      </c>
      <c r="JN221">
        <v>0.671387</v>
      </c>
      <c r="JO221">
        <v>2.55127</v>
      </c>
      <c r="JP221">
        <v>1.39893</v>
      </c>
      <c r="JQ221">
        <v>2.32666</v>
      </c>
      <c r="JR221">
        <v>1.44897</v>
      </c>
      <c r="JS221">
        <v>2.58545</v>
      </c>
      <c r="JT221">
        <v>37.4819</v>
      </c>
      <c r="JU221">
        <v>23.9737</v>
      </c>
      <c r="JV221">
        <v>18</v>
      </c>
      <c r="JW221">
        <v>484.159</v>
      </c>
      <c r="JX221">
        <v>443.459</v>
      </c>
      <c r="JY221">
        <v>29.5956</v>
      </c>
      <c r="JZ221">
        <v>29.1993</v>
      </c>
      <c r="KA221">
        <v>29.9996</v>
      </c>
      <c r="KB221">
        <v>28.9486</v>
      </c>
      <c r="KC221">
        <v>29.0226</v>
      </c>
      <c r="KD221">
        <v>13.3591</v>
      </c>
      <c r="KE221">
        <v>45.0084</v>
      </c>
      <c r="KF221">
        <v>0</v>
      </c>
      <c r="KG221">
        <v>29.5931</v>
      </c>
      <c r="KH221">
        <v>212.818</v>
      </c>
      <c r="KI221">
        <v>14.3548</v>
      </c>
      <c r="KJ221">
        <v>100.898</v>
      </c>
      <c r="KK221">
        <v>100.367</v>
      </c>
    </row>
    <row r="222" spans="1:297">
      <c r="A222">
        <v>206</v>
      </c>
      <c r="B222">
        <v>1759252782.1</v>
      </c>
      <c r="C222">
        <v>5966.5</v>
      </c>
      <c r="D222" t="s">
        <v>857</v>
      </c>
      <c r="E222" t="s">
        <v>858</v>
      </c>
      <c r="F222">
        <v>5</v>
      </c>
      <c r="G222" t="s">
        <v>832</v>
      </c>
      <c r="H222" t="s">
        <v>436</v>
      </c>
      <c r="I222">
        <v>1759252774.6</v>
      </c>
      <c r="J222">
        <f>(K222)/1000</f>
        <v>0</v>
      </c>
      <c r="K222">
        <f>IF(DP222, AN222, AH222)</f>
        <v>0</v>
      </c>
      <c r="L222">
        <f>IF(DP222, AI222, AG222)</f>
        <v>0</v>
      </c>
      <c r="M222">
        <f>DR222 - IF(AU222&gt;1, L222*DL222*100.0/(AW222), 0)</f>
        <v>0</v>
      </c>
      <c r="N222">
        <f>((T222-J222/2)*M222-L222)/(T222+J222/2)</f>
        <v>0</v>
      </c>
      <c r="O222">
        <f>N222*(DY222+DZ222)/1000.0</f>
        <v>0</v>
      </c>
      <c r="P222">
        <f>(DR222 - IF(AU222&gt;1, L222*DL222*100.0/(AW222), 0))*(DY222+DZ222)/1000.0</f>
        <v>0</v>
      </c>
      <c r="Q222">
        <f>2.0/((1/S222-1/R222)+SIGN(S222)*SQRT((1/S222-1/R222)*(1/S222-1/R222) + 4*DM222/((DM222+1)*(DM222+1))*(2*1/S222*1/R222-1/R222*1/R222)))</f>
        <v>0</v>
      </c>
      <c r="R222">
        <f>IF(LEFT(DN222,1)&lt;&gt;"0",IF(LEFT(DN222,1)="1",3.0,DO222),$D$5+$E$5*(EF222*DY222/($K$5*1000))+$F$5*(EF222*DY222/($K$5*1000))*MAX(MIN(DL222,$J$5),$I$5)*MAX(MIN(DL222,$J$5),$I$5)+$G$5*MAX(MIN(DL222,$J$5),$I$5)*(EF222*DY222/($K$5*1000))+$H$5*(EF222*DY222/($K$5*1000))*(EF222*DY222/($K$5*1000)))</f>
        <v>0</v>
      </c>
      <c r="S222">
        <f>J222*(1000-(1000*0.61365*exp(17.502*W222/(240.97+W222))/(DY222+DZ222)+DT222)/2)/(1000*0.61365*exp(17.502*W222/(240.97+W222))/(DY222+DZ222)-DT222)</f>
        <v>0</v>
      </c>
      <c r="T222">
        <f>1/((DM222+1)/(Q222/1.6)+1/(R222/1.37)) + DM222/((DM222+1)/(Q222/1.6) + DM222/(R222/1.37))</f>
        <v>0</v>
      </c>
      <c r="U222">
        <f>(DH222*DK222)</f>
        <v>0</v>
      </c>
      <c r="V222">
        <f>(EA222+(U222+2*0.95*5.67E-8*(((EA222+$B$7)+273)^4-(EA222+273)^4)-44100*J222)/(1.84*29.3*R222+8*0.95*5.67E-8*(EA222+273)^3))</f>
        <v>0</v>
      </c>
      <c r="W222">
        <f>($C$7*EB222+$D$7*EC222+$E$7*V222)</f>
        <v>0</v>
      </c>
      <c r="X222">
        <f>0.61365*exp(17.502*W222/(240.97+W222))</f>
        <v>0</v>
      </c>
      <c r="Y222">
        <f>(Z222/AA222*100)</f>
        <v>0</v>
      </c>
      <c r="Z222">
        <f>DT222*(DY222+DZ222)/1000</f>
        <v>0</v>
      </c>
      <c r="AA222">
        <f>0.61365*exp(17.502*EA222/(240.97+EA222))</f>
        <v>0</v>
      </c>
      <c r="AB222">
        <f>(X222-DT222*(DY222+DZ222)/1000)</f>
        <v>0</v>
      </c>
      <c r="AC222">
        <f>(-J222*44100)</f>
        <v>0</v>
      </c>
      <c r="AD222">
        <f>2*29.3*R222*0.92*(EA222-W222)</f>
        <v>0</v>
      </c>
      <c r="AE222">
        <f>2*0.95*5.67E-8*(((EA222+$B$7)+273)^4-(W222+273)^4)</f>
        <v>0</v>
      </c>
      <c r="AF222">
        <f>U222+AE222+AC222+AD222</f>
        <v>0</v>
      </c>
      <c r="AG222">
        <f>DX222*AU222*(DS222-DR222*(1000-AU222*DU222)/(1000-AU222*DT222))/(100*DL222)</f>
        <v>0</v>
      </c>
      <c r="AH222">
        <f>1000*DX222*AU222*(DT222-DU222)/(100*DL222*(1000-AU222*DT222))</f>
        <v>0</v>
      </c>
      <c r="AI222">
        <f>(AJ222 - AK222 - DY222*1E3/(8.314*(EA222+273.15)) * AM222/DX222 * AL222) * DX222/(100*DL222) * (1000 - DU222)/1000</f>
        <v>0</v>
      </c>
      <c r="AJ222">
        <v>236.7883004119073</v>
      </c>
      <c r="AK222">
        <v>234.2190363636362</v>
      </c>
      <c r="AL222">
        <v>-3.114677757862487</v>
      </c>
      <c r="AM222">
        <v>65.48796410900854</v>
      </c>
      <c r="AN222">
        <f>(AP222 - AO222 + DY222*1E3/(8.314*(EA222+273.15)) * AR222/DX222 * AQ222) * DX222/(100*DL222) * 1000/(1000 - AP222)</f>
        <v>0</v>
      </c>
      <c r="AO222">
        <v>14.4411105678497</v>
      </c>
      <c r="AP222">
        <v>24.33603878787879</v>
      </c>
      <c r="AQ222">
        <v>-1.130625830503317E-05</v>
      </c>
      <c r="AR222">
        <v>121.0484410570822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MAX(0,($B$13+$C$13*EF222)/(1+$D$13*EF222)*DY222/(EA222+273)*$E$13)</f>
        <v>0</v>
      </c>
      <c r="AX222" t="s">
        <v>437</v>
      </c>
      <c r="AY222" t="s">
        <v>437</v>
      </c>
      <c r="AZ222">
        <v>0</v>
      </c>
      <c r="BA222">
        <v>0</v>
      </c>
      <c r="BB222">
        <f>1-AZ222/BA222</f>
        <v>0</v>
      </c>
      <c r="BC222">
        <v>0</v>
      </c>
      <c r="BD222" t="s">
        <v>437</v>
      </c>
      <c r="BE222" t="s">
        <v>437</v>
      </c>
      <c r="BF222">
        <v>0</v>
      </c>
      <c r="BG222">
        <v>0</v>
      </c>
      <c r="BH222">
        <f>1-BF222/BG222</f>
        <v>0</v>
      </c>
      <c r="BI222">
        <v>0.5</v>
      </c>
      <c r="BJ222">
        <f>DI222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437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DH222">
        <f>$B$11*EG222+$C$11*EH222+$F$11*ES222*(1-EV222)</f>
        <v>0</v>
      </c>
      <c r="DI222">
        <f>DH222*DJ222</f>
        <v>0</v>
      </c>
      <c r="DJ222">
        <f>($B$11*$D$9+$C$11*$D$9+$F$11*((FF222+EX222)/MAX(FF222+EX222+FG222, 0.1)*$I$9+FG222/MAX(FF222+EX222+FG222, 0.1)*$J$9))/($B$11+$C$11+$F$11)</f>
        <v>0</v>
      </c>
      <c r="DK222">
        <f>($B$11*$K$9+$C$11*$K$9+$F$11*((FF222+EX222)/MAX(FF222+EX222+FG222, 0.1)*$P$9+FG222/MAX(FF222+EX222+FG222, 0.1)*$Q$9))/($B$11+$C$11+$F$11)</f>
        <v>0</v>
      </c>
      <c r="DL222">
        <v>6</v>
      </c>
      <c r="DM222">
        <v>0.5</v>
      </c>
      <c r="DN222" t="s">
        <v>438</v>
      </c>
      <c r="DO222">
        <v>2</v>
      </c>
      <c r="DP222" t="b">
        <v>1</v>
      </c>
      <c r="DQ222">
        <v>1759252774.6</v>
      </c>
      <c r="DR222">
        <v>249.7565555555555</v>
      </c>
      <c r="DS222">
        <v>247.9918518518519</v>
      </c>
      <c r="DT222">
        <v>24.33649259259259</v>
      </c>
      <c r="DU222">
        <v>14.44441851851852</v>
      </c>
      <c r="DV222">
        <v>249.5782222222222</v>
      </c>
      <c r="DW222">
        <v>24.08655185185185</v>
      </c>
      <c r="DX222">
        <v>500.0894074074075</v>
      </c>
      <c r="DY222">
        <v>90.88440740740742</v>
      </c>
      <c r="DZ222">
        <v>0.05323528518518519</v>
      </c>
      <c r="EA222">
        <v>30.57017037037037</v>
      </c>
      <c r="EB222">
        <v>30.00393703703704</v>
      </c>
      <c r="EC222">
        <v>999.9000000000001</v>
      </c>
      <c r="ED222">
        <v>0</v>
      </c>
      <c r="EE222">
        <v>0</v>
      </c>
      <c r="EF222">
        <v>9992.411111111111</v>
      </c>
      <c r="EG222">
        <v>0</v>
      </c>
      <c r="EH222">
        <v>12.24463703703704</v>
      </c>
      <c r="EI222">
        <v>1.764742148148148</v>
      </c>
      <c r="EJ222">
        <v>255.9862962962963</v>
      </c>
      <c r="EK222">
        <v>251.6264444444444</v>
      </c>
      <c r="EL222">
        <v>9.892067407407406</v>
      </c>
      <c r="EM222">
        <v>247.9918518518519</v>
      </c>
      <c r="EN222">
        <v>14.44441851851852</v>
      </c>
      <c r="EO222">
        <v>2.211808148148148</v>
      </c>
      <c r="EP222">
        <v>1.312773333333333</v>
      </c>
      <c r="EQ222">
        <v>19.04808888888889</v>
      </c>
      <c r="ER222">
        <v>10.94590740740741</v>
      </c>
      <c r="ES222">
        <v>1999.995555555555</v>
      </c>
      <c r="ET222">
        <v>0.9799962222222222</v>
      </c>
      <c r="EU222">
        <v>0.02000344444444444</v>
      </c>
      <c r="EV222">
        <v>0</v>
      </c>
      <c r="EW222">
        <v>1141.922592592593</v>
      </c>
      <c r="EX222">
        <v>5.000560000000001</v>
      </c>
      <c r="EY222">
        <v>23090.31851851852</v>
      </c>
      <c r="EZ222">
        <v>17294.81111111111</v>
      </c>
      <c r="FA222">
        <v>41.68699999999999</v>
      </c>
      <c r="FB222">
        <v>41.75</v>
      </c>
      <c r="FC222">
        <v>41.37033333333333</v>
      </c>
      <c r="FD222">
        <v>40.92781481481481</v>
      </c>
      <c r="FE222">
        <v>42.47433333333333</v>
      </c>
      <c r="FF222">
        <v>1955.085555555556</v>
      </c>
      <c r="FG222">
        <v>39.91</v>
      </c>
      <c r="FH222">
        <v>0</v>
      </c>
      <c r="FI222">
        <v>1759252796.2</v>
      </c>
      <c r="FJ222">
        <v>0</v>
      </c>
      <c r="FK222">
        <v>1142.002</v>
      </c>
      <c r="FL222">
        <v>10.42999999981611</v>
      </c>
      <c r="FM222">
        <v>173.2461538040142</v>
      </c>
      <c r="FN222">
        <v>23091.344</v>
      </c>
      <c r="FO222">
        <v>15</v>
      </c>
      <c r="FP222">
        <v>0</v>
      </c>
      <c r="FQ222" t="s">
        <v>439</v>
      </c>
      <c r="FR222">
        <v>1747148579.5</v>
      </c>
      <c r="FS222">
        <v>1747148584.5</v>
      </c>
      <c r="FT222">
        <v>0</v>
      </c>
      <c r="FU222">
        <v>0.162</v>
      </c>
      <c r="FV222">
        <v>-0.001</v>
      </c>
      <c r="FW222">
        <v>0.139</v>
      </c>
      <c r="FX222">
        <v>0.058</v>
      </c>
      <c r="FY222">
        <v>420</v>
      </c>
      <c r="FZ222">
        <v>16</v>
      </c>
      <c r="GA222">
        <v>0.19</v>
      </c>
      <c r="GB222">
        <v>0.02</v>
      </c>
      <c r="GC222">
        <v>0.6780588536585366</v>
      </c>
      <c r="GD222">
        <v>16.38322104878049</v>
      </c>
      <c r="GE222">
        <v>1.615989822283443</v>
      </c>
      <c r="GF222">
        <v>0</v>
      </c>
      <c r="GG222">
        <v>1141.289411764706</v>
      </c>
      <c r="GH222">
        <v>9.821543155325921</v>
      </c>
      <c r="GI222">
        <v>0.9940113065295964</v>
      </c>
      <c r="GJ222">
        <v>0</v>
      </c>
      <c r="GK222">
        <v>9.890051463414634</v>
      </c>
      <c r="GL222">
        <v>0.04289707317070615</v>
      </c>
      <c r="GM222">
        <v>0.005580364338562488</v>
      </c>
      <c r="GN222">
        <v>1</v>
      </c>
      <c r="GO222">
        <v>1</v>
      </c>
      <c r="GP222">
        <v>3</v>
      </c>
      <c r="GQ222" t="s">
        <v>463</v>
      </c>
      <c r="GR222">
        <v>3.1292</v>
      </c>
      <c r="GS222">
        <v>2.73015</v>
      </c>
      <c r="GT222">
        <v>0.0523536</v>
      </c>
      <c r="GU222">
        <v>0.0518161</v>
      </c>
      <c r="GV222">
        <v>0.108387</v>
      </c>
      <c r="GW222">
        <v>0.0753412</v>
      </c>
      <c r="GX222">
        <v>28409.1</v>
      </c>
      <c r="GY222">
        <v>27600.9</v>
      </c>
      <c r="GZ222">
        <v>30520.7</v>
      </c>
      <c r="HA222">
        <v>29364.7</v>
      </c>
      <c r="HB222">
        <v>37550.1</v>
      </c>
      <c r="HC222">
        <v>35730.2</v>
      </c>
      <c r="HD222">
        <v>46689.2</v>
      </c>
      <c r="HE222">
        <v>43635</v>
      </c>
      <c r="HF222">
        <v>1.83298</v>
      </c>
      <c r="HG222">
        <v>1.8142</v>
      </c>
      <c r="HH222">
        <v>0.109933</v>
      </c>
      <c r="HI222">
        <v>0</v>
      </c>
      <c r="HJ222">
        <v>28.2164</v>
      </c>
      <c r="HK222">
        <v>999.9</v>
      </c>
      <c r="HL222">
        <v>49.5</v>
      </c>
      <c r="HM222">
        <v>31.6</v>
      </c>
      <c r="HN222">
        <v>25.4242</v>
      </c>
      <c r="HO222">
        <v>62.7003</v>
      </c>
      <c r="HP222">
        <v>17.9888</v>
      </c>
      <c r="HQ222">
        <v>1</v>
      </c>
      <c r="HR222">
        <v>0.149619</v>
      </c>
      <c r="HS222">
        <v>-0.918331</v>
      </c>
      <c r="HT222">
        <v>20.1987</v>
      </c>
      <c r="HU222">
        <v>5.22867</v>
      </c>
      <c r="HV222">
        <v>11.974</v>
      </c>
      <c r="HW222">
        <v>4.9699</v>
      </c>
      <c r="HX222">
        <v>3.28953</v>
      </c>
      <c r="HY222">
        <v>9999</v>
      </c>
      <c r="HZ222">
        <v>9999</v>
      </c>
      <c r="IA222">
        <v>9999</v>
      </c>
      <c r="IB222">
        <v>19.1</v>
      </c>
      <c r="IC222">
        <v>4.9729</v>
      </c>
      <c r="ID222">
        <v>1.87728</v>
      </c>
      <c r="IE222">
        <v>1.87532</v>
      </c>
      <c r="IF222">
        <v>1.87818</v>
      </c>
      <c r="IG222">
        <v>1.87486</v>
      </c>
      <c r="IH222">
        <v>1.8785</v>
      </c>
      <c r="II222">
        <v>1.87561</v>
      </c>
      <c r="IJ222">
        <v>1.87677</v>
      </c>
      <c r="IK222">
        <v>0</v>
      </c>
      <c r="IL222">
        <v>0</v>
      </c>
      <c r="IM222">
        <v>0</v>
      </c>
      <c r="IN222">
        <v>0</v>
      </c>
      <c r="IO222" t="s">
        <v>441</v>
      </c>
      <c r="IP222" t="s">
        <v>442</v>
      </c>
      <c r="IQ222" t="s">
        <v>443</v>
      </c>
      <c r="IR222" t="s">
        <v>443</v>
      </c>
      <c r="IS222" t="s">
        <v>443</v>
      </c>
      <c r="IT222" t="s">
        <v>443</v>
      </c>
      <c r="IU222">
        <v>0</v>
      </c>
      <c r="IV222">
        <v>100</v>
      </c>
      <c r="IW222">
        <v>100</v>
      </c>
      <c r="IX222">
        <v>0.153</v>
      </c>
      <c r="IY222">
        <v>0.2499</v>
      </c>
      <c r="IZ222">
        <v>-0.1222274518627452</v>
      </c>
      <c r="JA222">
        <v>0.001328938755811441</v>
      </c>
      <c r="JB222">
        <v>-5.633165956792918E-07</v>
      </c>
      <c r="JC222">
        <v>2.510553891376428E-10</v>
      </c>
      <c r="JD222">
        <v>-0.04678033270444259</v>
      </c>
      <c r="JE222">
        <v>-0.0009625096320519332</v>
      </c>
      <c r="JF222">
        <v>0.0006953178313022573</v>
      </c>
      <c r="JG222">
        <v>-5.973937232829655E-06</v>
      </c>
      <c r="JH222">
        <v>1</v>
      </c>
      <c r="JI222">
        <v>2112</v>
      </c>
      <c r="JJ222">
        <v>1</v>
      </c>
      <c r="JK222">
        <v>26</v>
      </c>
      <c r="JL222">
        <v>201736.7</v>
      </c>
      <c r="JM222">
        <v>201736.6</v>
      </c>
      <c r="JN222">
        <v>0.632324</v>
      </c>
      <c r="JO222">
        <v>2.57202</v>
      </c>
      <c r="JP222">
        <v>1.39893</v>
      </c>
      <c r="JQ222">
        <v>2.32788</v>
      </c>
      <c r="JR222">
        <v>1.44897</v>
      </c>
      <c r="JS222">
        <v>2.47925</v>
      </c>
      <c r="JT222">
        <v>37.4819</v>
      </c>
      <c r="JU222">
        <v>23.9649</v>
      </c>
      <c r="JV222">
        <v>18</v>
      </c>
      <c r="JW222">
        <v>484.423</v>
      </c>
      <c r="JX222">
        <v>443.176</v>
      </c>
      <c r="JY222">
        <v>29.592</v>
      </c>
      <c r="JZ222">
        <v>29.1941</v>
      </c>
      <c r="KA222">
        <v>29.9997</v>
      </c>
      <c r="KB222">
        <v>28.9446</v>
      </c>
      <c r="KC222">
        <v>29.0181</v>
      </c>
      <c r="KD222">
        <v>12.6396</v>
      </c>
      <c r="KE222">
        <v>45.2848</v>
      </c>
      <c r="KF222">
        <v>0</v>
      </c>
      <c r="KG222">
        <v>29.5888</v>
      </c>
      <c r="KH222">
        <v>199.384</v>
      </c>
      <c r="KI222">
        <v>14.344</v>
      </c>
      <c r="KJ222">
        <v>100.899</v>
      </c>
      <c r="KK222">
        <v>100.367</v>
      </c>
    </row>
    <row r="223" spans="1:297">
      <c r="A223">
        <v>207</v>
      </c>
      <c r="B223">
        <v>1759252787.1</v>
      </c>
      <c r="C223">
        <v>5971.5</v>
      </c>
      <c r="D223" t="s">
        <v>859</v>
      </c>
      <c r="E223" t="s">
        <v>860</v>
      </c>
      <c r="F223">
        <v>5</v>
      </c>
      <c r="G223" t="s">
        <v>832</v>
      </c>
      <c r="H223" t="s">
        <v>436</v>
      </c>
      <c r="I223">
        <v>1759252779.314285</v>
      </c>
      <c r="J223">
        <f>(K223)/1000</f>
        <v>0</v>
      </c>
      <c r="K223">
        <f>IF(DP223, AN223, AH223)</f>
        <v>0</v>
      </c>
      <c r="L223">
        <f>IF(DP223, AI223, AG223)</f>
        <v>0</v>
      </c>
      <c r="M223">
        <f>DR223 - IF(AU223&gt;1, L223*DL223*100.0/(AW223), 0)</f>
        <v>0</v>
      </c>
      <c r="N223">
        <f>((T223-J223/2)*M223-L223)/(T223+J223/2)</f>
        <v>0</v>
      </c>
      <c r="O223">
        <f>N223*(DY223+DZ223)/1000.0</f>
        <v>0</v>
      </c>
      <c r="P223">
        <f>(DR223 - IF(AU223&gt;1, L223*DL223*100.0/(AW223), 0))*(DY223+DZ223)/1000.0</f>
        <v>0</v>
      </c>
      <c r="Q223">
        <f>2.0/((1/S223-1/R223)+SIGN(S223)*SQRT((1/S223-1/R223)*(1/S223-1/R223) + 4*DM223/((DM223+1)*(DM223+1))*(2*1/S223*1/R223-1/R223*1/R223)))</f>
        <v>0</v>
      </c>
      <c r="R223">
        <f>IF(LEFT(DN223,1)&lt;&gt;"0",IF(LEFT(DN223,1)="1",3.0,DO223),$D$5+$E$5*(EF223*DY223/($K$5*1000))+$F$5*(EF223*DY223/($K$5*1000))*MAX(MIN(DL223,$J$5),$I$5)*MAX(MIN(DL223,$J$5),$I$5)+$G$5*MAX(MIN(DL223,$J$5),$I$5)*(EF223*DY223/($K$5*1000))+$H$5*(EF223*DY223/($K$5*1000))*(EF223*DY223/($K$5*1000)))</f>
        <v>0</v>
      </c>
      <c r="S223">
        <f>J223*(1000-(1000*0.61365*exp(17.502*W223/(240.97+W223))/(DY223+DZ223)+DT223)/2)/(1000*0.61365*exp(17.502*W223/(240.97+W223))/(DY223+DZ223)-DT223)</f>
        <v>0</v>
      </c>
      <c r="T223">
        <f>1/((DM223+1)/(Q223/1.6)+1/(R223/1.37)) + DM223/((DM223+1)/(Q223/1.6) + DM223/(R223/1.37))</f>
        <v>0</v>
      </c>
      <c r="U223">
        <f>(DH223*DK223)</f>
        <v>0</v>
      </c>
      <c r="V223">
        <f>(EA223+(U223+2*0.95*5.67E-8*(((EA223+$B$7)+273)^4-(EA223+273)^4)-44100*J223)/(1.84*29.3*R223+8*0.95*5.67E-8*(EA223+273)^3))</f>
        <v>0</v>
      </c>
      <c r="W223">
        <f>($C$7*EB223+$D$7*EC223+$E$7*V223)</f>
        <v>0</v>
      </c>
      <c r="X223">
        <f>0.61365*exp(17.502*W223/(240.97+W223))</f>
        <v>0</v>
      </c>
      <c r="Y223">
        <f>(Z223/AA223*100)</f>
        <v>0</v>
      </c>
      <c r="Z223">
        <f>DT223*(DY223+DZ223)/1000</f>
        <v>0</v>
      </c>
      <c r="AA223">
        <f>0.61365*exp(17.502*EA223/(240.97+EA223))</f>
        <v>0</v>
      </c>
      <c r="AB223">
        <f>(X223-DT223*(DY223+DZ223)/1000)</f>
        <v>0</v>
      </c>
      <c r="AC223">
        <f>(-J223*44100)</f>
        <v>0</v>
      </c>
      <c r="AD223">
        <f>2*29.3*R223*0.92*(EA223-W223)</f>
        <v>0</v>
      </c>
      <c r="AE223">
        <f>2*0.95*5.67E-8*(((EA223+$B$7)+273)^4-(W223+273)^4)</f>
        <v>0</v>
      </c>
      <c r="AF223">
        <f>U223+AE223+AC223+AD223</f>
        <v>0</v>
      </c>
      <c r="AG223">
        <f>DX223*AU223*(DS223-DR223*(1000-AU223*DU223)/(1000-AU223*DT223))/(100*DL223)</f>
        <v>0</v>
      </c>
      <c r="AH223">
        <f>1000*DX223*AU223*(DT223-DU223)/(100*DL223*(1000-AU223*DT223))</f>
        <v>0</v>
      </c>
      <c r="AI223">
        <f>(AJ223 - AK223 - DY223*1E3/(8.314*(EA223+273.15)) * AM223/DX223 * AL223) * DX223/(100*DL223) * (1000 - DU223)/1000</f>
        <v>0</v>
      </c>
      <c r="AJ223">
        <v>219.9816230649598</v>
      </c>
      <c r="AK223">
        <v>218.6774484848484</v>
      </c>
      <c r="AL223">
        <v>-3.110050467696385</v>
      </c>
      <c r="AM223">
        <v>65.48796410900854</v>
      </c>
      <c r="AN223">
        <f>(AP223 - AO223 + DY223*1E3/(8.314*(EA223+273.15)) * AR223/DX223 * AQ223) * DX223/(100*DL223) * 1000/(1000 - AP223)</f>
        <v>0</v>
      </c>
      <c r="AO223">
        <v>14.40535236450666</v>
      </c>
      <c r="AP223">
        <v>24.33556121212122</v>
      </c>
      <c r="AQ223">
        <v>-1.792048589073966E-06</v>
      </c>
      <c r="AR223">
        <v>121.0484410570822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MAX(0,($B$13+$C$13*EF223)/(1+$D$13*EF223)*DY223/(EA223+273)*$E$13)</f>
        <v>0</v>
      </c>
      <c r="AX223" t="s">
        <v>437</v>
      </c>
      <c r="AY223" t="s">
        <v>437</v>
      </c>
      <c r="AZ223">
        <v>0</v>
      </c>
      <c r="BA223">
        <v>0</v>
      </c>
      <c r="BB223">
        <f>1-AZ223/BA223</f>
        <v>0</v>
      </c>
      <c r="BC223">
        <v>0</v>
      </c>
      <c r="BD223" t="s">
        <v>437</v>
      </c>
      <c r="BE223" t="s">
        <v>437</v>
      </c>
      <c r="BF223">
        <v>0</v>
      </c>
      <c r="BG223">
        <v>0</v>
      </c>
      <c r="BH223">
        <f>1-BF223/BG223</f>
        <v>0</v>
      </c>
      <c r="BI223">
        <v>0.5</v>
      </c>
      <c r="BJ223">
        <f>DI223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437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DH223">
        <f>$B$11*EG223+$C$11*EH223+$F$11*ES223*(1-EV223)</f>
        <v>0</v>
      </c>
      <c r="DI223">
        <f>DH223*DJ223</f>
        <v>0</v>
      </c>
      <c r="DJ223">
        <f>($B$11*$D$9+$C$11*$D$9+$F$11*((FF223+EX223)/MAX(FF223+EX223+FG223, 0.1)*$I$9+FG223/MAX(FF223+EX223+FG223, 0.1)*$J$9))/($B$11+$C$11+$F$11)</f>
        <v>0</v>
      </c>
      <c r="DK223">
        <f>($B$11*$K$9+$C$11*$K$9+$F$11*((FF223+EX223)/MAX(FF223+EX223+FG223, 0.1)*$P$9+FG223/MAX(FF223+EX223+FG223, 0.1)*$Q$9))/($B$11+$C$11+$F$11)</f>
        <v>0</v>
      </c>
      <c r="DL223">
        <v>6</v>
      </c>
      <c r="DM223">
        <v>0.5</v>
      </c>
      <c r="DN223" t="s">
        <v>438</v>
      </c>
      <c r="DO223">
        <v>2</v>
      </c>
      <c r="DP223" t="b">
        <v>1</v>
      </c>
      <c r="DQ223">
        <v>1759252779.314285</v>
      </c>
      <c r="DR223">
        <v>235.4555</v>
      </c>
      <c r="DS223">
        <v>232.3760714285715</v>
      </c>
      <c r="DT223">
        <v>24.33777857142857</v>
      </c>
      <c r="DU223">
        <v>14.43254642857143</v>
      </c>
      <c r="DV223">
        <v>235.2928928571429</v>
      </c>
      <c r="DW223">
        <v>24.08780357142857</v>
      </c>
      <c r="DX223">
        <v>500.0082857142858</v>
      </c>
      <c r="DY223">
        <v>90.88466785714287</v>
      </c>
      <c r="DZ223">
        <v>0.05324107142857142</v>
      </c>
      <c r="EA223">
        <v>30.56834285714286</v>
      </c>
      <c r="EB223">
        <v>30.007675</v>
      </c>
      <c r="EC223">
        <v>999.9000000000002</v>
      </c>
      <c r="ED223">
        <v>0</v>
      </c>
      <c r="EE223">
        <v>0</v>
      </c>
      <c r="EF223">
        <v>9985.720000000001</v>
      </c>
      <c r="EG223">
        <v>0</v>
      </c>
      <c r="EH223">
        <v>12.10271071428572</v>
      </c>
      <c r="EI223">
        <v>3.07941525</v>
      </c>
      <c r="EJ223">
        <v>241.3288571428571</v>
      </c>
      <c r="EK223">
        <v>235.7791785714286</v>
      </c>
      <c r="EL223">
        <v>9.90522464285714</v>
      </c>
      <c r="EM223">
        <v>232.3760714285715</v>
      </c>
      <c r="EN223">
        <v>14.43254642857143</v>
      </c>
      <c r="EO223">
        <v>2.211930357142857</v>
      </c>
      <c r="EP223">
        <v>1.3116975</v>
      </c>
      <c r="EQ223">
        <v>19.04898214285715</v>
      </c>
      <c r="ER223">
        <v>10.93356071428571</v>
      </c>
      <c r="ES223">
        <v>1999.9725</v>
      </c>
      <c r="ET223">
        <v>0.9799959642857141</v>
      </c>
      <c r="EU223">
        <v>0.02000370714285714</v>
      </c>
      <c r="EV223">
        <v>0</v>
      </c>
      <c r="EW223">
        <v>1142.76</v>
      </c>
      <c r="EX223">
        <v>5.000560000000001</v>
      </c>
      <c r="EY223">
        <v>23104.775</v>
      </c>
      <c r="EZ223">
        <v>17294.61785714286</v>
      </c>
      <c r="FA223">
        <v>41.68699999999999</v>
      </c>
      <c r="FB223">
        <v>41.75</v>
      </c>
      <c r="FC223">
        <v>41.36149999999999</v>
      </c>
      <c r="FD223">
        <v>40.91928571428571</v>
      </c>
      <c r="FE223">
        <v>42.46849999999999</v>
      </c>
      <c r="FF223">
        <v>1955.0625</v>
      </c>
      <c r="FG223">
        <v>39.91</v>
      </c>
      <c r="FH223">
        <v>0</v>
      </c>
      <c r="FI223">
        <v>1759252801</v>
      </c>
      <c r="FJ223">
        <v>0</v>
      </c>
      <c r="FK223">
        <v>1142.838</v>
      </c>
      <c r="FL223">
        <v>10.45999999119051</v>
      </c>
      <c r="FM223">
        <v>194.2384612111684</v>
      </c>
      <c r="FN223">
        <v>23106.108</v>
      </c>
      <c r="FO223">
        <v>15</v>
      </c>
      <c r="FP223">
        <v>0</v>
      </c>
      <c r="FQ223" t="s">
        <v>439</v>
      </c>
      <c r="FR223">
        <v>1747148579.5</v>
      </c>
      <c r="FS223">
        <v>1747148584.5</v>
      </c>
      <c r="FT223">
        <v>0</v>
      </c>
      <c r="FU223">
        <v>0.162</v>
      </c>
      <c r="FV223">
        <v>-0.001</v>
      </c>
      <c r="FW223">
        <v>0.139</v>
      </c>
      <c r="FX223">
        <v>0.058</v>
      </c>
      <c r="FY223">
        <v>420</v>
      </c>
      <c r="FZ223">
        <v>16</v>
      </c>
      <c r="GA223">
        <v>0.19</v>
      </c>
      <c r="GB223">
        <v>0.02</v>
      </c>
      <c r="GC223">
        <v>2.323007195121951</v>
      </c>
      <c r="GD223">
        <v>16.72786175958188</v>
      </c>
      <c r="GE223">
        <v>1.649535309846796</v>
      </c>
      <c r="GF223">
        <v>0</v>
      </c>
      <c r="GG223">
        <v>1142.271176470588</v>
      </c>
      <c r="GH223">
        <v>10.38411000093748</v>
      </c>
      <c r="GI223">
        <v>1.041155367017774</v>
      </c>
      <c r="GJ223">
        <v>0</v>
      </c>
      <c r="GK223">
        <v>9.899301707317074</v>
      </c>
      <c r="GL223">
        <v>0.1448818118467156</v>
      </c>
      <c r="GM223">
        <v>0.01566518509033126</v>
      </c>
      <c r="GN223">
        <v>0</v>
      </c>
      <c r="GO223">
        <v>0</v>
      </c>
      <c r="GP223">
        <v>3</v>
      </c>
      <c r="GQ223" t="s">
        <v>490</v>
      </c>
      <c r="GR223">
        <v>3.12899</v>
      </c>
      <c r="GS223">
        <v>2.73111</v>
      </c>
      <c r="GT223">
        <v>0.0493164</v>
      </c>
      <c r="GU223">
        <v>0.0484685</v>
      </c>
      <c r="GV223">
        <v>0.108376</v>
      </c>
      <c r="GW223">
        <v>0.0752164</v>
      </c>
      <c r="GX223">
        <v>28500.2</v>
      </c>
      <c r="GY223">
        <v>27698.7</v>
      </c>
      <c r="GZ223">
        <v>30520.7</v>
      </c>
      <c r="HA223">
        <v>29365.1</v>
      </c>
      <c r="HB223">
        <v>37550.4</v>
      </c>
      <c r="HC223">
        <v>35735.3</v>
      </c>
      <c r="HD223">
        <v>46689.2</v>
      </c>
      <c r="HE223">
        <v>43635.6</v>
      </c>
      <c r="HF223">
        <v>1.8327</v>
      </c>
      <c r="HG223">
        <v>1.8148</v>
      </c>
      <c r="HH223">
        <v>0.109673</v>
      </c>
      <c r="HI223">
        <v>0</v>
      </c>
      <c r="HJ223">
        <v>28.2183</v>
      </c>
      <c r="HK223">
        <v>999.9</v>
      </c>
      <c r="HL223">
        <v>49.4</v>
      </c>
      <c r="HM223">
        <v>31.6</v>
      </c>
      <c r="HN223">
        <v>25.3744</v>
      </c>
      <c r="HO223">
        <v>62.8903</v>
      </c>
      <c r="HP223">
        <v>18.3293</v>
      </c>
      <c r="HQ223">
        <v>1</v>
      </c>
      <c r="HR223">
        <v>0.149271</v>
      </c>
      <c r="HS223">
        <v>-0.9049970000000001</v>
      </c>
      <c r="HT223">
        <v>20.1985</v>
      </c>
      <c r="HU223">
        <v>5.22852</v>
      </c>
      <c r="HV223">
        <v>11.974</v>
      </c>
      <c r="HW223">
        <v>4.9696</v>
      </c>
      <c r="HX223">
        <v>3.2895</v>
      </c>
      <c r="HY223">
        <v>9999</v>
      </c>
      <c r="HZ223">
        <v>9999</v>
      </c>
      <c r="IA223">
        <v>9999</v>
      </c>
      <c r="IB223">
        <v>19.1</v>
      </c>
      <c r="IC223">
        <v>4.9729</v>
      </c>
      <c r="ID223">
        <v>1.87728</v>
      </c>
      <c r="IE223">
        <v>1.87533</v>
      </c>
      <c r="IF223">
        <v>1.87819</v>
      </c>
      <c r="IG223">
        <v>1.87488</v>
      </c>
      <c r="IH223">
        <v>1.87851</v>
      </c>
      <c r="II223">
        <v>1.87561</v>
      </c>
      <c r="IJ223">
        <v>1.87678</v>
      </c>
      <c r="IK223">
        <v>0</v>
      </c>
      <c r="IL223">
        <v>0</v>
      </c>
      <c r="IM223">
        <v>0</v>
      </c>
      <c r="IN223">
        <v>0</v>
      </c>
      <c r="IO223" t="s">
        <v>441</v>
      </c>
      <c r="IP223" t="s">
        <v>442</v>
      </c>
      <c r="IQ223" t="s">
        <v>443</v>
      </c>
      <c r="IR223" t="s">
        <v>443</v>
      </c>
      <c r="IS223" t="s">
        <v>443</v>
      </c>
      <c r="IT223" t="s">
        <v>443</v>
      </c>
      <c r="IU223">
        <v>0</v>
      </c>
      <c r="IV223">
        <v>100</v>
      </c>
      <c r="IW223">
        <v>100</v>
      </c>
      <c r="IX223">
        <v>0.136</v>
      </c>
      <c r="IY223">
        <v>0.2499</v>
      </c>
      <c r="IZ223">
        <v>-0.1222274518627452</v>
      </c>
      <c r="JA223">
        <v>0.001328938755811441</v>
      </c>
      <c r="JB223">
        <v>-5.633165956792918E-07</v>
      </c>
      <c r="JC223">
        <v>2.510553891376428E-10</v>
      </c>
      <c r="JD223">
        <v>-0.04678033270444259</v>
      </c>
      <c r="JE223">
        <v>-0.0009625096320519332</v>
      </c>
      <c r="JF223">
        <v>0.0006953178313022573</v>
      </c>
      <c r="JG223">
        <v>-5.973937232829655E-06</v>
      </c>
      <c r="JH223">
        <v>1</v>
      </c>
      <c r="JI223">
        <v>2112</v>
      </c>
      <c r="JJ223">
        <v>1</v>
      </c>
      <c r="JK223">
        <v>26</v>
      </c>
      <c r="JL223">
        <v>201736.8</v>
      </c>
      <c r="JM223">
        <v>201736.7</v>
      </c>
      <c r="JN223">
        <v>0.595703</v>
      </c>
      <c r="JO223">
        <v>2.56836</v>
      </c>
      <c r="JP223">
        <v>1.39893</v>
      </c>
      <c r="JQ223">
        <v>2.32666</v>
      </c>
      <c r="JR223">
        <v>1.44897</v>
      </c>
      <c r="JS223">
        <v>2.45972</v>
      </c>
      <c r="JT223">
        <v>37.4819</v>
      </c>
      <c r="JU223">
        <v>23.9737</v>
      </c>
      <c r="JV223">
        <v>18</v>
      </c>
      <c r="JW223">
        <v>484.239</v>
      </c>
      <c r="JX223">
        <v>443.514</v>
      </c>
      <c r="JY223">
        <v>29.588</v>
      </c>
      <c r="JZ223">
        <v>29.1892</v>
      </c>
      <c r="KA223">
        <v>29.9998</v>
      </c>
      <c r="KB223">
        <v>28.9398</v>
      </c>
      <c r="KC223">
        <v>29.0133</v>
      </c>
      <c r="KD223">
        <v>11.8488</v>
      </c>
      <c r="KE223">
        <v>45.2848</v>
      </c>
      <c r="KF223">
        <v>0</v>
      </c>
      <c r="KG223">
        <v>29.5751</v>
      </c>
      <c r="KH223">
        <v>179.349</v>
      </c>
      <c r="KI223">
        <v>14.3397</v>
      </c>
      <c r="KJ223">
        <v>100.899</v>
      </c>
      <c r="KK223">
        <v>100.369</v>
      </c>
    </row>
    <row r="224" spans="1:297">
      <c r="A224">
        <v>208</v>
      </c>
      <c r="B224">
        <v>1759252792.1</v>
      </c>
      <c r="C224">
        <v>5976.5</v>
      </c>
      <c r="D224" t="s">
        <v>861</v>
      </c>
      <c r="E224" t="s">
        <v>862</v>
      </c>
      <c r="F224">
        <v>5</v>
      </c>
      <c r="G224" t="s">
        <v>832</v>
      </c>
      <c r="H224" t="s">
        <v>436</v>
      </c>
      <c r="I224">
        <v>1759252784.6</v>
      </c>
      <c r="J224">
        <f>(K224)/1000</f>
        <v>0</v>
      </c>
      <c r="K224">
        <f>IF(DP224, AN224, AH224)</f>
        <v>0</v>
      </c>
      <c r="L224">
        <f>IF(DP224, AI224, AG224)</f>
        <v>0</v>
      </c>
      <c r="M224">
        <f>DR224 - IF(AU224&gt;1, L224*DL224*100.0/(AW224), 0)</f>
        <v>0</v>
      </c>
      <c r="N224">
        <f>((T224-J224/2)*M224-L224)/(T224+J224/2)</f>
        <v>0</v>
      </c>
      <c r="O224">
        <f>N224*(DY224+DZ224)/1000.0</f>
        <v>0</v>
      </c>
      <c r="P224">
        <f>(DR224 - IF(AU224&gt;1, L224*DL224*100.0/(AW224), 0))*(DY224+DZ224)/1000.0</f>
        <v>0</v>
      </c>
      <c r="Q224">
        <f>2.0/((1/S224-1/R224)+SIGN(S224)*SQRT((1/S224-1/R224)*(1/S224-1/R224) + 4*DM224/((DM224+1)*(DM224+1))*(2*1/S224*1/R224-1/R224*1/R224)))</f>
        <v>0</v>
      </c>
      <c r="R224">
        <f>IF(LEFT(DN224,1)&lt;&gt;"0",IF(LEFT(DN224,1)="1",3.0,DO224),$D$5+$E$5*(EF224*DY224/($K$5*1000))+$F$5*(EF224*DY224/($K$5*1000))*MAX(MIN(DL224,$J$5),$I$5)*MAX(MIN(DL224,$J$5),$I$5)+$G$5*MAX(MIN(DL224,$J$5),$I$5)*(EF224*DY224/($K$5*1000))+$H$5*(EF224*DY224/($K$5*1000))*(EF224*DY224/($K$5*1000)))</f>
        <v>0</v>
      </c>
      <c r="S224">
        <f>J224*(1000-(1000*0.61365*exp(17.502*W224/(240.97+W224))/(DY224+DZ224)+DT224)/2)/(1000*0.61365*exp(17.502*W224/(240.97+W224))/(DY224+DZ224)-DT224)</f>
        <v>0</v>
      </c>
      <c r="T224">
        <f>1/((DM224+1)/(Q224/1.6)+1/(R224/1.37)) + DM224/((DM224+1)/(Q224/1.6) + DM224/(R224/1.37))</f>
        <v>0</v>
      </c>
      <c r="U224">
        <f>(DH224*DK224)</f>
        <v>0</v>
      </c>
      <c r="V224">
        <f>(EA224+(U224+2*0.95*5.67E-8*(((EA224+$B$7)+273)^4-(EA224+273)^4)-44100*J224)/(1.84*29.3*R224+8*0.95*5.67E-8*(EA224+273)^3))</f>
        <v>0</v>
      </c>
      <c r="W224">
        <f>($C$7*EB224+$D$7*EC224+$E$7*V224)</f>
        <v>0</v>
      </c>
      <c r="X224">
        <f>0.61365*exp(17.502*W224/(240.97+W224))</f>
        <v>0</v>
      </c>
      <c r="Y224">
        <f>(Z224/AA224*100)</f>
        <v>0</v>
      </c>
      <c r="Z224">
        <f>DT224*(DY224+DZ224)/1000</f>
        <v>0</v>
      </c>
      <c r="AA224">
        <f>0.61365*exp(17.502*EA224/(240.97+EA224))</f>
        <v>0</v>
      </c>
      <c r="AB224">
        <f>(X224-DT224*(DY224+DZ224)/1000)</f>
        <v>0</v>
      </c>
      <c r="AC224">
        <f>(-J224*44100)</f>
        <v>0</v>
      </c>
      <c r="AD224">
        <f>2*29.3*R224*0.92*(EA224-W224)</f>
        <v>0</v>
      </c>
      <c r="AE224">
        <f>2*0.95*5.67E-8*(((EA224+$B$7)+273)^4-(W224+273)^4)</f>
        <v>0</v>
      </c>
      <c r="AF224">
        <f>U224+AE224+AC224+AD224</f>
        <v>0</v>
      </c>
      <c r="AG224">
        <f>DX224*AU224*(DS224-DR224*(1000-AU224*DU224)/(1000-AU224*DT224))/(100*DL224)</f>
        <v>0</v>
      </c>
      <c r="AH224">
        <f>1000*DX224*AU224*(DT224-DU224)/(100*DL224*(1000-AU224*DT224))</f>
        <v>0</v>
      </c>
      <c r="AI224">
        <f>(AJ224 - AK224 - DY224*1E3/(8.314*(EA224+273.15)) * AM224/DX224 * AL224) * DX224/(100*DL224) * (1000 - DU224)/1000</f>
        <v>0</v>
      </c>
      <c r="AJ224">
        <v>203.3222544753652</v>
      </c>
      <c r="AK224">
        <v>203.2321030303031</v>
      </c>
      <c r="AL224">
        <v>-3.084835304505089</v>
      </c>
      <c r="AM224">
        <v>65.48796410900854</v>
      </c>
      <c r="AN224">
        <f>(AP224 - AO224 + DY224*1E3/(8.314*(EA224+273.15)) * AR224/DX224 * AQ224) * DX224/(100*DL224) * 1000/(1000 - AP224)</f>
        <v>0</v>
      </c>
      <c r="AO224">
        <v>14.39376588927703</v>
      </c>
      <c r="AP224">
        <v>24.33140484848485</v>
      </c>
      <c r="AQ224">
        <v>-7.507012652525819E-06</v>
      </c>
      <c r="AR224">
        <v>121.0484410570822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MAX(0,($B$13+$C$13*EF224)/(1+$D$13*EF224)*DY224/(EA224+273)*$E$13)</f>
        <v>0</v>
      </c>
      <c r="AX224" t="s">
        <v>437</v>
      </c>
      <c r="AY224" t="s">
        <v>437</v>
      </c>
      <c r="AZ224">
        <v>0</v>
      </c>
      <c r="BA224">
        <v>0</v>
      </c>
      <c r="BB224">
        <f>1-AZ224/BA224</f>
        <v>0</v>
      </c>
      <c r="BC224">
        <v>0</v>
      </c>
      <c r="BD224" t="s">
        <v>437</v>
      </c>
      <c r="BE224" t="s">
        <v>437</v>
      </c>
      <c r="BF224">
        <v>0</v>
      </c>
      <c r="BG224">
        <v>0</v>
      </c>
      <c r="BH224">
        <f>1-BF224/BG224</f>
        <v>0</v>
      </c>
      <c r="BI224">
        <v>0.5</v>
      </c>
      <c r="BJ224">
        <f>DI224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437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DH224">
        <f>$B$11*EG224+$C$11*EH224+$F$11*ES224*(1-EV224)</f>
        <v>0</v>
      </c>
      <c r="DI224">
        <f>DH224*DJ224</f>
        <v>0</v>
      </c>
      <c r="DJ224">
        <f>($B$11*$D$9+$C$11*$D$9+$F$11*((FF224+EX224)/MAX(FF224+EX224+FG224, 0.1)*$I$9+FG224/MAX(FF224+EX224+FG224, 0.1)*$J$9))/($B$11+$C$11+$F$11)</f>
        <v>0</v>
      </c>
      <c r="DK224">
        <f>($B$11*$K$9+$C$11*$K$9+$F$11*((FF224+EX224)/MAX(FF224+EX224+FG224, 0.1)*$P$9+FG224/MAX(FF224+EX224+FG224, 0.1)*$Q$9))/($B$11+$C$11+$F$11)</f>
        <v>0</v>
      </c>
      <c r="DL224">
        <v>6</v>
      </c>
      <c r="DM224">
        <v>0.5</v>
      </c>
      <c r="DN224" t="s">
        <v>438</v>
      </c>
      <c r="DO224">
        <v>2</v>
      </c>
      <c r="DP224" t="b">
        <v>1</v>
      </c>
      <c r="DQ224">
        <v>1759252784.6</v>
      </c>
      <c r="DR224">
        <v>219.4405185185185</v>
      </c>
      <c r="DS224">
        <v>214.9135555555555</v>
      </c>
      <c r="DT224">
        <v>24.33525925925926</v>
      </c>
      <c r="DU224">
        <v>14.41535185185185</v>
      </c>
      <c r="DV224">
        <v>219.2957407407407</v>
      </c>
      <c r="DW224">
        <v>24.08532962962963</v>
      </c>
      <c r="DX224">
        <v>500.0006666666666</v>
      </c>
      <c r="DY224">
        <v>90.88445925925927</v>
      </c>
      <c r="DZ224">
        <v>0.05318445555555556</v>
      </c>
      <c r="EA224">
        <v>30.56664074074074</v>
      </c>
      <c r="EB224">
        <v>30.00891111111111</v>
      </c>
      <c r="EC224">
        <v>999.9000000000001</v>
      </c>
      <c r="ED224">
        <v>0</v>
      </c>
      <c r="EE224">
        <v>0</v>
      </c>
      <c r="EF224">
        <v>9990.905185185185</v>
      </c>
      <c r="EG224">
        <v>0</v>
      </c>
      <c r="EH224">
        <v>11.7851037037037</v>
      </c>
      <c r="EI224">
        <v>4.526968518518519</v>
      </c>
      <c r="EJ224">
        <v>224.9138888888889</v>
      </c>
      <c r="EK224">
        <v>218.0571111111111</v>
      </c>
      <c r="EL224">
        <v>9.919897777777775</v>
      </c>
      <c r="EM224">
        <v>214.9135555555555</v>
      </c>
      <c r="EN224">
        <v>14.41535185185185</v>
      </c>
      <c r="EO224">
        <v>2.211695925925926</v>
      </c>
      <c r="EP224">
        <v>1.310131481481481</v>
      </c>
      <c r="EQ224">
        <v>19.04729259259259</v>
      </c>
      <c r="ER224">
        <v>10.91557777777778</v>
      </c>
      <c r="ES224">
        <v>2000.005555555556</v>
      </c>
      <c r="ET224">
        <v>0.9799962222222219</v>
      </c>
      <c r="EU224">
        <v>0.02000344444444444</v>
      </c>
      <c r="EV224">
        <v>0</v>
      </c>
      <c r="EW224">
        <v>1143.695555555556</v>
      </c>
      <c r="EX224">
        <v>5.000560000000001</v>
      </c>
      <c r="EY224">
        <v>23123.61111111111</v>
      </c>
      <c r="EZ224">
        <v>17294.90740740741</v>
      </c>
      <c r="FA224">
        <v>41.68699999999999</v>
      </c>
      <c r="FB224">
        <v>41.74066666666666</v>
      </c>
      <c r="FC224">
        <v>41.35166666666666</v>
      </c>
      <c r="FD224">
        <v>40.91174074074073</v>
      </c>
      <c r="FE224">
        <v>42.46033333333332</v>
      </c>
      <c r="FF224">
        <v>1955.095555555556</v>
      </c>
      <c r="FG224">
        <v>39.91</v>
      </c>
      <c r="FH224">
        <v>0</v>
      </c>
      <c r="FI224">
        <v>1759252806.4</v>
      </c>
      <c r="FJ224">
        <v>0</v>
      </c>
      <c r="FK224">
        <v>1143.749230769231</v>
      </c>
      <c r="FL224">
        <v>10.74051281454444</v>
      </c>
      <c r="FM224">
        <v>230.5162392912663</v>
      </c>
      <c r="FN224">
        <v>23124.5</v>
      </c>
      <c r="FO224">
        <v>15</v>
      </c>
      <c r="FP224">
        <v>0</v>
      </c>
      <c r="FQ224" t="s">
        <v>439</v>
      </c>
      <c r="FR224">
        <v>1747148579.5</v>
      </c>
      <c r="FS224">
        <v>1747148584.5</v>
      </c>
      <c r="FT224">
        <v>0</v>
      </c>
      <c r="FU224">
        <v>0.162</v>
      </c>
      <c r="FV224">
        <v>-0.001</v>
      </c>
      <c r="FW224">
        <v>0.139</v>
      </c>
      <c r="FX224">
        <v>0.058</v>
      </c>
      <c r="FY224">
        <v>420</v>
      </c>
      <c r="FZ224">
        <v>16</v>
      </c>
      <c r="GA224">
        <v>0.19</v>
      </c>
      <c r="GB224">
        <v>0.02</v>
      </c>
      <c r="GC224">
        <v>3.628268175</v>
      </c>
      <c r="GD224">
        <v>16.48123820262664</v>
      </c>
      <c r="GE224">
        <v>1.585811099652287</v>
      </c>
      <c r="GF224">
        <v>0</v>
      </c>
      <c r="GG224">
        <v>1143.128235294118</v>
      </c>
      <c r="GH224">
        <v>10.51673033134284</v>
      </c>
      <c r="GI224">
        <v>1.058721400303324</v>
      </c>
      <c r="GJ224">
        <v>0</v>
      </c>
      <c r="GK224">
        <v>9.911327</v>
      </c>
      <c r="GL224">
        <v>0.1813204502814343</v>
      </c>
      <c r="GM224">
        <v>0.01836249141592719</v>
      </c>
      <c r="GN224">
        <v>0</v>
      </c>
      <c r="GO224">
        <v>0</v>
      </c>
      <c r="GP224">
        <v>3</v>
      </c>
      <c r="GQ224" t="s">
        <v>490</v>
      </c>
      <c r="GR224">
        <v>3.12906</v>
      </c>
      <c r="GS224">
        <v>2.73123</v>
      </c>
      <c r="GT224">
        <v>0.0462356</v>
      </c>
      <c r="GU224">
        <v>0.0450452</v>
      </c>
      <c r="GV224">
        <v>0.108376</v>
      </c>
      <c r="GW224">
        <v>0.07518610000000001</v>
      </c>
      <c r="GX224">
        <v>28592.8</v>
      </c>
      <c r="GY224">
        <v>27798.4</v>
      </c>
      <c r="GZ224">
        <v>30521</v>
      </c>
      <c r="HA224">
        <v>29365.2</v>
      </c>
      <c r="HB224">
        <v>37550.3</v>
      </c>
      <c r="HC224">
        <v>35736.3</v>
      </c>
      <c r="HD224">
        <v>46689.5</v>
      </c>
      <c r="HE224">
        <v>43635.6</v>
      </c>
      <c r="HF224">
        <v>1.83277</v>
      </c>
      <c r="HG224">
        <v>1.81445</v>
      </c>
      <c r="HH224">
        <v>0.109605</v>
      </c>
      <c r="HI224">
        <v>0</v>
      </c>
      <c r="HJ224">
        <v>28.2183</v>
      </c>
      <c r="HK224">
        <v>999.9</v>
      </c>
      <c r="HL224">
        <v>49.4</v>
      </c>
      <c r="HM224">
        <v>31.6</v>
      </c>
      <c r="HN224">
        <v>25.3714</v>
      </c>
      <c r="HO224">
        <v>62.8703</v>
      </c>
      <c r="HP224">
        <v>18.0929</v>
      </c>
      <c r="HQ224">
        <v>1</v>
      </c>
      <c r="HR224">
        <v>0.14874</v>
      </c>
      <c r="HS224">
        <v>-0.886522</v>
      </c>
      <c r="HT224">
        <v>20.1989</v>
      </c>
      <c r="HU224">
        <v>5.22807</v>
      </c>
      <c r="HV224">
        <v>11.974</v>
      </c>
      <c r="HW224">
        <v>4.96955</v>
      </c>
      <c r="HX224">
        <v>3.28948</v>
      </c>
      <c r="HY224">
        <v>9999</v>
      </c>
      <c r="HZ224">
        <v>9999</v>
      </c>
      <c r="IA224">
        <v>9999</v>
      </c>
      <c r="IB224">
        <v>19.1</v>
      </c>
      <c r="IC224">
        <v>4.9729</v>
      </c>
      <c r="ID224">
        <v>1.87729</v>
      </c>
      <c r="IE224">
        <v>1.87535</v>
      </c>
      <c r="IF224">
        <v>1.87819</v>
      </c>
      <c r="IG224">
        <v>1.87493</v>
      </c>
      <c r="IH224">
        <v>1.87851</v>
      </c>
      <c r="II224">
        <v>1.87561</v>
      </c>
      <c r="IJ224">
        <v>1.87677</v>
      </c>
      <c r="IK224">
        <v>0</v>
      </c>
      <c r="IL224">
        <v>0</v>
      </c>
      <c r="IM224">
        <v>0</v>
      </c>
      <c r="IN224">
        <v>0</v>
      </c>
      <c r="IO224" t="s">
        <v>441</v>
      </c>
      <c r="IP224" t="s">
        <v>442</v>
      </c>
      <c r="IQ224" t="s">
        <v>443</v>
      </c>
      <c r="IR224" t="s">
        <v>443</v>
      </c>
      <c r="IS224" t="s">
        <v>443</v>
      </c>
      <c r="IT224" t="s">
        <v>443</v>
      </c>
      <c r="IU224">
        <v>0</v>
      </c>
      <c r="IV224">
        <v>100</v>
      </c>
      <c r="IW224">
        <v>100</v>
      </c>
      <c r="IX224">
        <v>0.119</v>
      </c>
      <c r="IY224">
        <v>0.2498</v>
      </c>
      <c r="IZ224">
        <v>-0.1222274518627452</v>
      </c>
      <c r="JA224">
        <v>0.001328938755811441</v>
      </c>
      <c r="JB224">
        <v>-5.633165956792918E-07</v>
      </c>
      <c r="JC224">
        <v>2.510553891376428E-10</v>
      </c>
      <c r="JD224">
        <v>-0.04678033270444259</v>
      </c>
      <c r="JE224">
        <v>-0.0009625096320519332</v>
      </c>
      <c r="JF224">
        <v>0.0006953178313022573</v>
      </c>
      <c r="JG224">
        <v>-5.973937232829655E-06</v>
      </c>
      <c r="JH224">
        <v>1</v>
      </c>
      <c r="JI224">
        <v>2112</v>
      </c>
      <c r="JJ224">
        <v>1</v>
      </c>
      <c r="JK224">
        <v>26</v>
      </c>
      <c r="JL224">
        <v>201736.9</v>
      </c>
      <c r="JM224">
        <v>201736.8</v>
      </c>
      <c r="JN224">
        <v>0.5566410000000001</v>
      </c>
      <c r="JO224">
        <v>2.57568</v>
      </c>
      <c r="JP224">
        <v>1.39893</v>
      </c>
      <c r="JQ224">
        <v>2.32666</v>
      </c>
      <c r="JR224">
        <v>1.44897</v>
      </c>
      <c r="JS224">
        <v>2.50854</v>
      </c>
      <c r="JT224">
        <v>37.4819</v>
      </c>
      <c r="JU224">
        <v>23.9649</v>
      </c>
      <c r="JV224">
        <v>18</v>
      </c>
      <c r="JW224">
        <v>484.251</v>
      </c>
      <c r="JX224">
        <v>443.264</v>
      </c>
      <c r="JY224">
        <v>29.5755</v>
      </c>
      <c r="JZ224">
        <v>29.1834</v>
      </c>
      <c r="KA224">
        <v>29.9996</v>
      </c>
      <c r="KB224">
        <v>28.9353</v>
      </c>
      <c r="KC224">
        <v>29.0089</v>
      </c>
      <c r="KD224">
        <v>11.1147</v>
      </c>
      <c r="KE224">
        <v>45.2848</v>
      </c>
      <c r="KF224">
        <v>0</v>
      </c>
      <c r="KG224">
        <v>29.5686</v>
      </c>
      <c r="KH224">
        <v>165.983</v>
      </c>
      <c r="KI224">
        <v>14.3174</v>
      </c>
      <c r="KJ224">
        <v>100.9</v>
      </c>
      <c r="KK224">
        <v>100.369</v>
      </c>
    </row>
    <row r="225" spans="1:297">
      <c r="A225">
        <v>209</v>
      </c>
      <c r="B225">
        <v>1759252797.1</v>
      </c>
      <c r="C225">
        <v>5981.5</v>
      </c>
      <c r="D225" t="s">
        <v>863</v>
      </c>
      <c r="E225" t="s">
        <v>864</v>
      </c>
      <c r="F225">
        <v>5</v>
      </c>
      <c r="G225" t="s">
        <v>832</v>
      </c>
      <c r="H225" t="s">
        <v>436</v>
      </c>
      <c r="I225">
        <v>1759252789.314285</v>
      </c>
      <c r="J225">
        <f>(K225)/1000</f>
        <v>0</v>
      </c>
      <c r="K225">
        <f>IF(DP225, AN225, AH225)</f>
        <v>0</v>
      </c>
      <c r="L225">
        <f>IF(DP225, AI225, AG225)</f>
        <v>0</v>
      </c>
      <c r="M225">
        <f>DR225 - IF(AU225&gt;1, L225*DL225*100.0/(AW225), 0)</f>
        <v>0</v>
      </c>
      <c r="N225">
        <f>((T225-J225/2)*M225-L225)/(T225+J225/2)</f>
        <v>0</v>
      </c>
      <c r="O225">
        <f>N225*(DY225+DZ225)/1000.0</f>
        <v>0</v>
      </c>
      <c r="P225">
        <f>(DR225 - IF(AU225&gt;1, L225*DL225*100.0/(AW225), 0))*(DY225+DZ225)/1000.0</f>
        <v>0</v>
      </c>
      <c r="Q225">
        <f>2.0/((1/S225-1/R225)+SIGN(S225)*SQRT((1/S225-1/R225)*(1/S225-1/R225) + 4*DM225/((DM225+1)*(DM225+1))*(2*1/S225*1/R225-1/R225*1/R225)))</f>
        <v>0</v>
      </c>
      <c r="R225">
        <f>IF(LEFT(DN225,1)&lt;&gt;"0",IF(LEFT(DN225,1)="1",3.0,DO225),$D$5+$E$5*(EF225*DY225/($K$5*1000))+$F$5*(EF225*DY225/($K$5*1000))*MAX(MIN(DL225,$J$5),$I$5)*MAX(MIN(DL225,$J$5),$I$5)+$G$5*MAX(MIN(DL225,$J$5),$I$5)*(EF225*DY225/($K$5*1000))+$H$5*(EF225*DY225/($K$5*1000))*(EF225*DY225/($K$5*1000)))</f>
        <v>0</v>
      </c>
      <c r="S225">
        <f>J225*(1000-(1000*0.61365*exp(17.502*W225/(240.97+W225))/(DY225+DZ225)+DT225)/2)/(1000*0.61365*exp(17.502*W225/(240.97+W225))/(DY225+DZ225)-DT225)</f>
        <v>0</v>
      </c>
      <c r="T225">
        <f>1/((DM225+1)/(Q225/1.6)+1/(R225/1.37)) + DM225/((DM225+1)/(Q225/1.6) + DM225/(R225/1.37))</f>
        <v>0</v>
      </c>
      <c r="U225">
        <f>(DH225*DK225)</f>
        <v>0</v>
      </c>
      <c r="V225">
        <f>(EA225+(U225+2*0.95*5.67E-8*(((EA225+$B$7)+273)^4-(EA225+273)^4)-44100*J225)/(1.84*29.3*R225+8*0.95*5.67E-8*(EA225+273)^3))</f>
        <v>0</v>
      </c>
      <c r="W225">
        <f>($C$7*EB225+$D$7*EC225+$E$7*V225)</f>
        <v>0</v>
      </c>
      <c r="X225">
        <f>0.61365*exp(17.502*W225/(240.97+W225))</f>
        <v>0</v>
      </c>
      <c r="Y225">
        <f>(Z225/AA225*100)</f>
        <v>0</v>
      </c>
      <c r="Z225">
        <f>DT225*(DY225+DZ225)/1000</f>
        <v>0</v>
      </c>
      <c r="AA225">
        <f>0.61365*exp(17.502*EA225/(240.97+EA225))</f>
        <v>0</v>
      </c>
      <c r="AB225">
        <f>(X225-DT225*(DY225+DZ225)/1000)</f>
        <v>0</v>
      </c>
      <c r="AC225">
        <f>(-J225*44100)</f>
        <v>0</v>
      </c>
      <c r="AD225">
        <f>2*29.3*R225*0.92*(EA225-W225)</f>
        <v>0</v>
      </c>
      <c r="AE225">
        <f>2*0.95*5.67E-8*(((EA225+$B$7)+273)^4-(W225+273)^4)</f>
        <v>0</v>
      </c>
      <c r="AF225">
        <f>U225+AE225+AC225+AD225</f>
        <v>0</v>
      </c>
      <c r="AG225">
        <f>DX225*AU225*(DS225-DR225*(1000-AU225*DU225)/(1000-AU225*DT225))/(100*DL225)</f>
        <v>0</v>
      </c>
      <c r="AH225">
        <f>1000*DX225*AU225*(DT225-DU225)/(100*DL225*(1000-AU225*DT225))</f>
        <v>0</v>
      </c>
      <c r="AI225">
        <f>(AJ225 - AK225 - DY225*1E3/(8.314*(EA225+273.15)) * AM225/DX225 * AL225) * DX225/(100*DL225) * (1000 - DU225)/1000</f>
        <v>0</v>
      </c>
      <c r="AJ225">
        <v>186.3897999694084</v>
      </c>
      <c r="AK225">
        <v>187.6886484848485</v>
      </c>
      <c r="AL225">
        <v>-3.111417374561306</v>
      </c>
      <c r="AM225">
        <v>65.48796410900854</v>
      </c>
      <c r="AN225">
        <f>(AP225 - AO225 + DY225*1E3/(8.314*(EA225+273.15)) * AR225/DX225 * AQ225) * DX225/(100*DL225) * 1000/(1000 - AP225)</f>
        <v>0</v>
      </c>
      <c r="AO225">
        <v>14.38943566202355</v>
      </c>
      <c r="AP225">
        <v>24.33297575757576</v>
      </c>
      <c r="AQ225">
        <v>1.7225763404006E-06</v>
      </c>
      <c r="AR225">
        <v>121.0484410570822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MAX(0,($B$13+$C$13*EF225)/(1+$D$13*EF225)*DY225/(EA225+273)*$E$13)</f>
        <v>0</v>
      </c>
      <c r="AX225" t="s">
        <v>437</v>
      </c>
      <c r="AY225" t="s">
        <v>437</v>
      </c>
      <c r="AZ225">
        <v>0</v>
      </c>
      <c r="BA225">
        <v>0</v>
      </c>
      <c r="BB225">
        <f>1-AZ225/BA225</f>
        <v>0</v>
      </c>
      <c r="BC225">
        <v>0</v>
      </c>
      <c r="BD225" t="s">
        <v>437</v>
      </c>
      <c r="BE225" t="s">
        <v>437</v>
      </c>
      <c r="BF225">
        <v>0</v>
      </c>
      <c r="BG225">
        <v>0</v>
      </c>
      <c r="BH225">
        <f>1-BF225/BG225</f>
        <v>0</v>
      </c>
      <c r="BI225">
        <v>0.5</v>
      </c>
      <c r="BJ225">
        <f>DI225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437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DH225">
        <f>$B$11*EG225+$C$11*EH225+$F$11*ES225*(1-EV225)</f>
        <v>0</v>
      </c>
      <c r="DI225">
        <f>DH225*DJ225</f>
        <v>0</v>
      </c>
      <c r="DJ225">
        <f>($B$11*$D$9+$C$11*$D$9+$F$11*((FF225+EX225)/MAX(FF225+EX225+FG225, 0.1)*$I$9+FG225/MAX(FF225+EX225+FG225, 0.1)*$J$9))/($B$11+$C$11+$F$11)</f>
        <v>0</v>
      </c>
      <c r="DK225">
        <f>($B$11*$K$9+$C$11*$K$9+$F$11*((FF225+EX225)/MAX(FF225+EX225+FG225, 0.1)*$P$9+FG225/MAX(FF225+EX225+FG225, 0.1)*$Q$9))/($B$11+$C$11+$F$11)</f>
        <v>0</v>
      </c>
      <c r="DL225">
        <v>6</v>
      </c>
      <c r="DM225">
        <v>0.5</v>
      </c>
      <c r="DN225" t="s">
        <v>438</v>
      </c>
      <c r="DO225">
        <v>2</v>
      </c>
      <c r="DP225" t="b">
        <v>1</v>
      </c>
      <c r="DQ225">
        <v>1759252789.314285</v>
      </c>
      <c r="DR225">
        <v>205.1723928571429</v>
      </c>
      <c r="DS225">
        <v>199.3025357142856</v>
      </c>
      <c r="DT225">
        <v>24.333925</v>
      </c>
      <c r="DU225">
        <v>14.39960357142857</v>
      </c>
      <c r="DV225">
        <v>205.0437142857143</v>
      </c>
      <c r="DW225">
        <v>24.084025</v>
      </c>
      <c r="DX225">
        <v>499.9086071428572</v>
      </c>
      <c r="DY225">
        <v>90.88506071428571</v>
      </c>
      <c r="DZ225">
        <v>0.05331926428571428</v>
      </c>
      <c r="EA225">
        <v>30.56760357142857</v>
      </c>
      <c r="EB225">
        <v>30.00861428571428</v>
      </c>
      <c r="EC225">
        <v>999.9000000000002</v>
      </c>
      <c r="ED225">
        <v>0</v>
      </c>
      <c r="EE225">
        <v>0</v>
      </c>
      <c r="EF225">
        <v>9988.280714285715</v>
      </c>
      <c r="EG225">
        <v>0</v>
      </c>
      <c r="EH225">
        <v>11.6948</v>
      </c>
      <c r="EI225">
        <v>5.869873214285713</v>
      </c>
      <c r="EJ225">
        <v>210.2895714285714</v>
      </c>
      <c r="EK225">
        <v>202.2144285714286</v>
      </c>
      <c r="EL225">
        <v>9.934320357142855</v>
      </c>
      <c r="EM225">
        <v>199.3025357142856</v>
      </c>
      <c r="EN225">
        <v>14.39960357142857</v>
      </c>
      <c r="EO225">
        <v>2.211588928571429</v>
      </c>
      <c r="EP225">
        <v>1.308708571428571</v>
      </c>
      <c r="EQ225">
        <v>19.04651785714286</v>
      </c>
      <c r="ER225">
        <v>10.89923214285714</v>
      </c>
      <c r="ES225">
        <v>2000.020357142857</v>
      </c>
      <c r="ET225">
        <v>0.9799962857142857</v>
      </c>
      <c r="EU225">
        <v>0.02000338214285714</v>
      </c>
      <c r="EV225">
        <v>0</v>
      </c>
      <c r="EW225">
        <v>1144.626428571428</v>
      </c>
      <c r="EX225">
        <v>5.000560000000001</v>
      </c>
      <c r="EY225">
        <v>23142.43571428571</v>
      </c>
      <c r="EZ225">
        <v>17295.03214285714</v>
      </c>
      <c r="FA225">
        <v>41.68257142857141</v>
      </c>
      <c r="FB225">
        <v>41.73649999999999</v>
      </c>
      <c r="FC225">
        <v>41.33674999999999</v>
      </c>
      <c r="FD225">
        <v>40.89492857142857</v>
      </c>
      <c r="FE225">
        <v>42.44599999999998</v>
      </c>
      <c r="FF225">
        <v>1955.110357142857</v>
      </c>
      <c r="FG225">
        <v>39.91</v>
      </c>
      <c r="FH225">
        <v>0</v>
      </c>
      <c r="FI225">
        <v>1759252811.2</v>
      </c>
      <c r="FJ225">
        <v>0</v>
      </c>
      <c r="FK225">
        <v>1144.729230769231</v>
      </c>
      <c r="FL225">
        <v>12.43692307561714</v>
      </c>
      <c r="FM225">
        <v>259.3504274216477</v>
      </c>
      <c r="FN225">
        <v>23143.83076923077</v>
      </c>
      <c r="FO225">
        <v>15</v>
      </c>
      <c r="FP225">
        <v>0</v>
      </c>
      <c r="FQ225" t="s">
        <v>439</v>
      </c>
      <c r="FR225">
        <v>1747148579.5</v>
      </c>
      <c r="FS225">
        <v>1747148584.5</v>
      </c>
      <c r="FT225">
        <v>0</v>
      </c>
      <c r="FU225">
        <v>0.162</v>
      </c>
      <c r="FV225">
        <v>-0.001</v>
      </c>
      <c r="FW225">
        <v>0.139</v>
      </c>
      <c r="FX225">
        <v>0.058</v>
      </c>
      <c r="FY225">
        <v>420</v>
      </c>
      <c r="FZ225">
        <v>16</v>
      </c>
      <c r="GA225">
        <v>0.19</v>
      </c>
      <c r="GB225">
        <v>0.02</v>
      </c>
      <c r="GC225">
        <v>5.113875365853659</v>
      </c>
      <c r="GD225">
        <v>16.88292292682926</v>
      </c>
      <c r="GE225">
        <v>1.665783121502737</v>
      </c>
      <c r="GF225">
        <v>0</v>
      </c>
      <c r="GG225">
        <v>1144.134411764706</v>
      </c>
      <c r="GH225">
        <v>11.87792207986654</v>
      </c>
      <c r="GI225">
        <v>1.189501109403987</v>
      </c>
      <c r="GJ225">
        <v>0</v>
      </c>
      <c r="GK225">
        <v>9.924956341463416</v>
      </c>
      <c r="GL225">
        <v>0.179666759581885</v>
      </c>
      <c r="GM225">
        <v>0.01870043716146083</v>
      </c>
      <c r="GN225">
        <v>0</v>
      </c>
      <c r="GO225">
        <v>0</v>
      </c>
      <c r="GP225">
        <v>3</v>
      </c>
      <c r="GQ225" t="s">
        <v>490</v>
      </c>
      <c r="GR225">
        <v>3.12894</v>
      </c>
      <c r="GS225">
        <v>2.73148</v>
      </c>
      <c r="GT225">
        <v>0.0430656</v>
      </c>
      <c r="GU225">
        <v>0.0415128</v>
      </c>
      <c r="GV225">
        <v>0.108381</v>
      </c>
      <c r="GW225">
        <v>0.07518279999999999</v>
      </c>
      <c r="GX225">
        <v>28688.8</v>
      </c>
      <c r="GY225">
        <v>27901.7</v>
      </c>
      <c r="GZ225">
        <v>30522</v>
      </c>
      <c r="HA225">
        <v>29365.6</v>
      </c>
      <c r="HB225">
        <v>37551.1</v>
      </c>
      <c r="HC225">
        <v>35736.7</v>
      </c>
      <c r="HD225">
        <v>46690.9</v>
      </c>
      <c r="HE225">
        <v>43636.3</v>
      </c>
      <c r="HF225">
        <v>1.83288</v>
      </c>
      <c r="HG225">
        <v>1.81467</v>
      </c>
      <c r="HH225">
        <v>0.1093</v>
      </c>
      <c r="HI225">
        <v>0</v>
      </c>
      <c r="HJ225">
        <v>28.2178</v>
      </c>
      <c r="HK225">
        <v>999.9</v>
      </c>
      <c r="HL225">
        <v>49.4</v>
      </c>
      <c r="HM225">
        <v>31.6</v>
      </c>
      <c r="HN225">
        <v>25.3716</v>
      </c>
      <c r="HO225">
        <v>62.5803</v>
      </c>
      <c r="HP225">
        <v>18.101</v>
      </c>
      <c r="HQ225">
        <v>1</v>
      </c>
      <c r="HR225">
        <v>0.148318</v>
      </c>
      <c r="HS225">
        <v>-0.888031</v>
      </c>
      <c r="HT225">
        <v>20.1989</v>
      </c>
      <c r="HU225">
        <v>5.22807</v>
      </c>
      <c r="HV225">
        <v>11.974</v>
      </c>
      <c r="HW225">
        <v>4.96965</v>
      </c>
      <c r="HX225">
        <v>3.2895</v>
      </c>
      <c r="HY225">
        <v>9999</v>
      </c>
      <c r="HZ225">
        <v>9999</v>
      </c>
      <c r="IA225">
        <v>9999</v>
      </c>
      <c r="IB225">
        <v>19.1</v>
      </c>
      <c r="IC225">
        <v>4.9729</v>
      </c>
      <c r="ID225">
        <v>1.87729</v>
      </c>
      <c r="IE225">
        <v>1.87534</v>
      </c>
      <c r="IF225">
        <v>1.8782</v>
      </c>
      <c r="IG225">
        <v>1.87488</v>
      </c>
      <c r="IH225">
        <v>1.87851</v>
      </c>
      <c r="II225">
        <v>1.87561</v>
      </c>
      <c r="IJ225">
        <v>1.87676</v>
      </c>
      <c r="IK225">
        <v>0</v>
      </c>
      <c r="IL225">
        <v>0</v>
      </c>
      <c r="IM225">
        <v>0</v>
      </c>
      <c r="IN225">
        <v>0</v>
      </c>
      <c r="IO225" t="s">
        <v>441</v>
      </c>
      <c r="IP225" t="s">
        <v>442</v>
      </c>
      <c r="IQ225" t="s">
        <v>443</v>
      </c>
      <c r="IR225" t="s">
        <v>443</v>
      </c>
      <c r="IS225" t="s">
        <v>443</v>
      </c>
      <c r="IT225" t="s">
        <v>443</v>
      </c>
      <c r="IU225">
        <v>0</v>
      </c>
      <c r="IV225">
        <v>100</v>
      </c>
      <c r="IW225">
        <v>100</v>
      </c>
      <c r="IX225">
        <v>0.102</v>
      </c>
      <c r="IY225">
        <v>0.2499</v>
      </c>
      <c r="IZ225">
        <v>-0.1222274518627452</v>
      </c>
      <c r="JA225">
        <v>0.001328938755811441</v>
      </c>
      <c r="JB225">
        <v>-5.633165956792918E-07</v>
      </c>
      <c r="JC225">
        <v>2.510553891376428E-10</v>
      </c>
      <c r="JD225">
        <v>-0.04678033270444259</v>
      </c>
      <c r="JE225">
        <v>-0.0009625096320519332</v>
      </c>
      <c r="JF225">
        <v>0.0006953178313022573</v>
      </c>
      <c r="JG225">
        <v>-5.973937232829655E-06</v>
      </c>
      <c r="JH225">
        <v>1</v>
      </c>
      <c r="JI225">
        <v>2112</v>
      </c>
      <c r="JJ225">
        <v>1</v>
      </c>
      <c r="JK225">
        <v>26</v>
      </c>
      <c r="JL225">
        <v>201737</v>
      </c>
      <c r="JM225">
        <v>201736.9</v>
      </c>
      <c r="JN225">
        <v>0.52002</v>
      </c>
      <c r="JO225">
        <v>2.58057</v>
      </c>
      <c r="JP225">
        <v>1.39893</v>
      </c>
      <c r="JQ225">
        <v>2.32788</v>
      </c>
      <c r="JR225">
        <v>1.44897</v>
      </c>
      <c r="JS225">
        <v>2.43286</v>
      </c>
      <c r="JT225">
        <v>37.4819</v>
      </c>
      <c r="JU225">
        <v>23.9737</v>
      </c>
      <c r="JV225">
        <v>18</v>
      </c>
      <c r="JW225">
        <v>484.275</v>
      </c>
      <c r="JX225">
        <v>443.368</v>
      </c>
      <c r="JY225">
        <v>29.5676</v>
      </c>
      <c r="JZ225">
        <v>29.1786</v>
      </c>
      <c r="KA225">
        <v>29.9996</v>
      </c>
      <c r="KB225">
        <v>28.9305</v>
      </c>
      <c r="KC225">
        <v>29.0041</v>
      </c>
      <c r="KD225">
        <v>10.317</v>
      </c>
      <c r="KE225">
        <v>45.2848</v>
      </c>
      <c r="KF225">
        <v>0</v>
      </c>
      <c r="KG225">
        <v>29.5629</v>
      </c>
      <c r="KH225">
        <v>145.947</v>
      </c>
      <c r="KI225">
        <v>14.3097</v>
      </c>
      <c r="KJ225">
        <v>100.903</v>
      </c>
      <c r="KK225">
        <v>100.37</v>
      </c>
    </row>
    <row r="226" spans="1:297">
      <c r="A226">
        <v>210</v>
      </c>
      <c r="B226">
        <v>1759252802.1</v>
      </c>
      <c r="C226">
        <v>5986.5</v>
      </c>
      <c r="D226" t="s">
        <v>865</v>
      </c>
      <c r="E226" t="s">
        <v>866</v>
      </c>
      <c r="F226">
        <v>5</v>
      </c>
      <c r="G226" t="s">
        <v>832</v>
      </c>
      <c r="H226" t="s">
        <v>436</v>
      </c>
      <c r="I226">
        <v>1759252794.6</v>
      </c>
      <c r="J226">
        <f>(K226)/1000</f>
        <v>0</v>
      </c>
      <c r="K226">
        <f>IF(DP226, AN226, AH226)</f>
        <v>0</v>
      </c>
      <c r="L226">
        <f>IF(DP226, AI226, AG226)</f>
        <v>0</v>
      </c>
      <c r="M226">
        <f>DR226 - IF(AU226&gt;1, L226*DL226*100.0/(AW226), 0)</f>
        <v>0</v>
      </c>
      <c r="N226">
        <f>((T226-J226/2)*M226-L226)/(T226+J226/2)</f>
        <v>0</v>
      </c>
      <c r="O226">
        <f>N226*(DY226+DZ226)/1000.0</f>
        <v>0</v>
      </c>
      <c r="P226">
        <f>(DR226 - IF(AU226&gt;1, L226*DL226*100.0/(AW226), 0))*(DY226+DZ226)/1000.0</f>
        <v>0</v>
      </c>
      <c r="Q226">
        <f>2.0/((1/S226-1/R226)+SIGN(S226)*SQRT((1/S226-1/R226)*(1/S226-1/R226) + 4*DM226/((DM226+1)*(DM226+1))*(2*1/S226*1/R226-1/R226*1/R226)))</f>
        <v>0</v>
      </c>
      <c r="R226">
        <f>IF(LEFT(DN226,1)&lt;&gt;"0",IF(LEFT(DN226,1)="1",3.0,DO226),$D$5+$E$5*(EF226*DY226/($K$5*1000))+$F$5*(EF226*DY226/($K$5*1000))*MAX(MIN(DL226,$J$5),$I$5)*MAX(MIN(DL226,$J$5),$I$5)+$G$5*MAX(MIN(DL226,$J$5),$I$5)*(EF226*DY226/($K$5*1000))+$H$5*(EF226*DY226/($K$5*1000))*(EF226*DY226/($K$5*1000)))</f>
        <v>0</v>
      </c>
      <c r="S226">
        <f>J226*(1000-(1000*0.61365*exp(17.502*W226/(240.97+W226))/(DY226+DZ226)+DT226)/2)/(1000*0.61365*exp(17.502*W226/(240.97+W226))/(DY226+DZ226)-DT226)</f>
        <v>0</v>
      </c>
      <c r="T226">
        <f>1/((DM226+1)/(Q226/1.6)+1/(R226/1.37)) + DM226/((DM226+1)/(Q226/1.6) + DM226/(R226/1.37))</f>
        <v>0</v>
      </c>
      <c r="U226">
        <f>(DH226*DK226)</f>
        <v>0</v>
      </c>
      <c r="V226">
        <f>(EA226+(U226+2*0.95*5.67E-8*(((EA226+$B$7)+273)^4-(EA226+273)^4)-44100*J226)/(1.84*29.3*R226+8*0.95*5.67E-8*(EA226+273)^3))</f>
        <v>0</v>
      </c>
      <c r="W226">
        <f>($C$7*EB226+$D$7*EC226+$E$7*V226)</f>
        <v>0</v>
      </c>
      <c r="X226">
        <f>0.61365*exp(17.502*W226/(240.97+W226))</f>
        <v>0</v>
      </c>
      <c r="Y226">
        <f>(Z226/AA226*100)</f>
        <v>0</v>
      </c>
      <c r="Z226">
        <f>DT226*(DY226+DZ226)/1000</f>
        <v>0</v>
      </c>
      <c r="AA226">
        <f>0.61365*exp(17.502*EA226/(240.97+EA226))</f>
        <v>0</v>
      </c>
      <c r="AB226">
        <f>(X226-DT226*(DY226+DZ226)/1000)</f>
        <v>0</v>
      </c>
      <c r="AC226">
        <f>(-J226*44100)</f>
        <v>0</v>
      </c>
      <c r="AD226">
        <f>2*29.3*R226*0.92*(EA226-W226)</f>
        <v>0</v>
      </c>
      <c r="AE226">
        <f>2*0.95*5.67E-8*(((EA226+$B$7)+273)^4-(W226+273)^4)</f>
        <v>0</v>
      </c>
      <c r="AF226">
        <f>U226+AE226+AC226+AD226</f>
        <v>0</v>
      </c>
      <c r="AG226">
        <f>DX226*AU226*(DS226-DR226*(1000-AU226*DU226)/(1000-AU226*DT226))/(100*DL226)</f>
        <v>0</v>
      </c>
      <c r="AH226">
        <f>1000*DX226*AU226*(DT226-DU226)/(100*DL226*(1000-AU226*DT226))</f>
        <v>0</v>
      </c>
      <c r="AI226">
        <f>(AJ226 - AK226 - DY226*1E3/(8.314*(EA226+273.15)) * AM226/DX226 * AL226) * DX226/(100*DL226) * (1000 - DU226)/1000</f>
        <v>0</v>
      </c>
      <c r="AJ226">
        <v>169.5268927735636</v>
      </c>
      <c r="AK226">
        <v>172.1562181818182</v>
      </c>
      <c r="AL226">
        <v>-3.105467692285634</v>
      </c>
      <c r="AM226">
        <v>65.48796410900854</v>
      </c>
      <c r="AN226">
        <f>(AP226 - AO226 + DY226*1E3/(8.314*(EA226+273.15)) * AR226/DX226 * AQ226) * DX226/(100*DL226) * 1000/(1000 - AP226)</f>
        <v>0</v>
      </c>
      <c r="AO226">
        <v>14.3840086248369</v>
      </c>
      <c r="AP226">
        <v>24.32900121212121</v>
      </c>
      <c r="AQ226">
        <v>-3.168610599215224E-06</v>
      </c>
      <c r="AR226">
        <v>121.0484410570822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MAX(0,($B$13+$C$13*EF226)/(1+$D$13*EF226)*DY226/(EA226+273)*$E$13)</f>
        <v>0</v>
      </c>
      <c r="AX226" t="s">
        <v>437</v>
      </c>
      <c r="AY226" t="s">
        <v>437</v>
      </c>
      <c r="AZ226">
        <v>0</v>
      </c>
      <c r="BA226">
        <v>0</v>
      </c>
      <c r="BB226">
        <f>1-AZ226/BA226</f>
        <v>0</v>
      </c>
      <c r="BC226">
        <v>0</v>
      </c>
      <c r="BD226" t="s">
        <v>437</v>
      </c>
      <c r="BE226" t="s">
        <v>437</v>
      </c>
      <c r="BF226">
        <v>0</v>
      </c>
      <c r="BG226">
        <v>0</v>
      </c>
      <c r="BH226">
        <f>1-BF226/BG226</f>
        <v>0</v>
      </c>
      <c r="BI226">
        <v>0.5</v>
      </c>
      <c r="BJ226">
        <f>DI226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437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DH226">
        <f>$B$11*EG226+$C$11*EH226+$F$11*ES226*(1-EV226)</f>
        <v>0</v>
      </c>
      <c r="DI226">
        <f>DH226*DJ226</f>
        <v>0</v>
      </c>
      <c r="DJ226">
        <f>($B$11*$D$9+$C$11*$D$9+$F$11*((FF226+EX226)/MAX(FF226+EX226+FG226, 0.1)*$I$9+FG226/MAX(FF226+EX226+FG226, 0.1)*$J$9))/($B$11+$C$11+$F$11)</f>
        <v>0</v>
      </c>
      <c r="DK226">
        <f>($B$11*$K$9+$C$11*$K$9+$F$11*((FF226+EX226)/MAX(FF226+EX226+FG226, 0.1)*$P$9+FG226/MAX(FF226+EX226+FG226, 0.1)*$Q$9))/($B$11+$C$11+$F$11)</f>
        <v>0</v>
      </c>
      <c r="DL226">
        <v>6</v>
      </c>
      <c r="DM226">
        <v>0.5</v>
      </c>
      <c r="DN226" t="s">
        <v>438</v>
      </c>
      <c r="DO226">
        <v>2</v>
      </c>
      <c r="DP226" t="b">
        <v>1</v>
      </c>
      <c r="DQ226">
        <v>1759252794.6</v>
      </c>
      <c r="DR226">
        <v>189.1732222222223</v>
      </c>
      <c r="DS226">
        <v>181.7794074074074</v>
      </c>
      <c r="DT226">
        <v>24.33247407407407</v>
      </c>
      <c r="DU226">
        <v>14.38926666666667</v>
      </c>
      <c r="DV226">
        <v>189.0627037037037</v>
      </c>
      <c r="DW226">
        <v>24.08261111111112</v>
      </c>
      <c r="DX226">
        <v>499.9874444444444</v>
      </c>
      <c r="DY226">
        <v>90.88607037037036</v>
      </c>
      <c r="DZ226">
        <v>0.05334294074074073</v>
      </c>
      <c r="EA226">
        <v>30.56336296296296</v>
      </c>
      <c r="EB226">
        <v>30.00462962962963</v>
      </c>
      <c r="EC226">
        <v>999.9000000000001</v>
      </c>
      <c r="ED226">
        <v>0</v>
      </c>
      <c r="EE226">
        <v>0</v>
      </c>
      <c r="EF226">
        <v>10006.64444444445</v>
      </c>
      <c r="EG226">
        <v>0</v>
      </c>
      <c r="EH226">
        <v>11.6948</v>
      </c>
      <c r="EI226">
        <v>7.39390037037037</v>
      </c>
      <c r="EJ226">
        <v>193.891037037037</v>
      </c>
      <c r="EK226">
        <v>184.4332222222222</v>
      </c>
      <c r="EL226">
        <v>9.943205925925925</v>
      </c>
      <c r="EM226">
        <v>181.7794074074074</v>
      </c>
      <c r="EN226">
        <v>14.38926666666667</v>
      </c>
      <c r="EO226">
        <v>2.211482592592592</v>
      </c>
      <c r="EP226">
        <v>1.307783703703704</v>
      </c>
      <c r="EQ226">
        <v>19.04574444444444</v>
      </c>
      <c r="ER226">
        <v>10.8886</v>
      </c>
      <c r="ES226">
        <v>2000.077777777778</v>
      </c>
      <c r="ET226">
        <v>0.9799967777777776</v>
      </c>
      <c r="EU226">
        <v>0.02000288518518518</v>
      </c>
      <c r="EV226">
        <v>0</v>
      </c>
      <c r="EW226">
        <v>1145.835185185185</v>
      </c>
      <c r="EX226">
        <v>5.000560000000001</v>
      </c>
      <c r="EY226">
        <v>23166.48518518519</v>
      </c>
      <c r="EZ226">
        <v>17295.53333333333</v>
      </c>
      <c r="FA226">
        <v>41.67781481481481</v>
      </c>
      <c r="FB226">
        <v>41.71499999999998</v>
      </c>
      <c r="FC226">
        <v>41.32599999999999</v>
      </c>
      <c r="FD226">
        <v>40.88877777777778</v>
      </c>
      <c r="FE226">
        <v>42.43699999999999</v>
      </c>
      <c r="FF226">
        <v>1955.167777777778</v>
      </c>
      <c r="FG226">
        <v>39.91</v>
      </c>
      <c r="FH226">
        <v>0</v>
      </c>
      <c r="FI226">
        <v>1759252816</v>
      </c>
      <c r="FJ226">
        <v>0</v>
      </c>
      <c r="FK226">
        <v>1145.805769230769</v>
      </c>
      <c r="FL226">
        <v>14.47965808803498</v>
      </c>
      <c r="FM226">
        <v>282.0170935851231</v>
      </c>
      <c r="FN226">
        <v>23165.5076923077</v>
      </c>
      <c r="FO226">
        <v>15</v>
      </c>
      <c r="FP226">
        <v>0</v>
      </c>
      <c r="FQ226" t="s">
        <v>439</v>
      </c>
      <c r="FR226">
        <v>1747148579.5</v>
      </c>
      <c r="FS226">
        <v>1747148584.5</v>
      </c>
      <c r="FT226">
        <v>0</v>
      </c>
      <c r="FU226">
        <v>0.162</v>
      </c>
      <c r="FV226">
        <v>-0.001</v>
      </c>
      <c r="FW226">
        <v>0.139</v>
      </c>
      <c r="FX226">
        <v>0.058</v>
      </c>
      <c r="FY226">
        <v>420</v>
      </c>
      <c r="FZ226">
        <v>16</v>
      </c>
      <c r="GA226">
        <v>0.19</v>
      </c>
      <c r="GB226">
        <v>0.02</v>
      </c>
      <c r="GC226">
        <v>6.250495365853658</v>
      </c>
      <c r="GD226">
        <v>17.33141184668989</v>
      </c>
      <c r="GE226">
        <v>1.709821681735316</v>
      </c>
      <c r="GF226">
        <v>0</v>
      </c>
      <c r="GG226">
        <v>1145.025</v>
      </c>
      <c r="GH226">
        <v>13.32330022624235</v>
      </c>
      <c r="GI226">
        <v>1.331165455752289</v>
      </c>
      <c r="GJ226">
        <v>0</v>
      </c>
      <c r="GK226">
        <v>9.934377073170731</v>
      </c>
      <c r="GL226">
        <v>0.1275857142857102</v>
      </c>
      <c r="GM226">
        <v>0.01434711991900321</v>
      </c>
      <c r="GN226">
        <v>0</v>
      </c>
      <c r="GO226">
        <v>0</v>
      </c>
      <c r="GP226">
        <v>3</v>
      </c>
      <c r="GQ226" t="s">
        <v>490</v>
      </c>
      <c r="GR226">
        <v>3.12913</v>
      </c>
      <c r="GS226">
        <v>2.73098</v>
      </c>
      <c r="GT226">
        <v>0.0398306</v>
      </c>
      <c r="GU226">
        <v>0.0379001</v>
      </c>
      <c r="GV226">
        <v>0.108363</v>
      </c>
      <c r="GW226">
        <v>0.07509589999999999</v>
      </c>
      <c r="GX226">
        <v>28785.6</v>
      </c>
      <c r="GY226">
        <v>28007.2</v>
      </c>
      <c r="GZ226">
        <v>30521.8</v>
      </c>
      <c r="HA226">
        <v>29366</v>
      </c>
      <c r="HB226">
        <v>37551.2</v>
      </c>
      <c r="HC226">
        <v>35740.3</v>
      </c>
      <c r="HD226">
        <v>46690.5</v>
      </c>
      <c r="HE226">
        <v>43636.8</v>
      </c>
      <c r="HF226">
        <v>1.83315</v>
      </c>
      <c r="HG226">
        <v>1.8144</v>
      </c>
      <c r="HH226">
        <v>0.10968</v>
      </c>
      <c r="HI226">
        <v>0</v>
      </c>
      <c r="HJ226">
        <v>28.2182</v>
      </c>
      <c r="HK226">
        <v>999.9</v>
      </c>
      <c r="HL226">
        <v>49.4</v>
      </c>
      <c r="HM226">
        <v>31.6</v>
      </c>
      <c r="HN226">
        <v>25.371</v>
      </c>
      <c r="HO226">
        <v>63.2803</v>
      </c>
      <c r="HP226">
        <v>18.0529</v>
      </c>
      <c r="HQ226">
        <v>1</v>
      </c>
      <c r="HR226">
        <v>0.148122</v>
      </c>
      <c r="HS226">
        <v>-0.895599</v>
      </c>
      <c r="HT226">
        <v>20.1988</v>
      </c>
      <c r="HU226">
        <v>5.22837</v>
      </c>
      <c r="HV226">
        <v>11.974</v>
      </c>
      <c r="HW226">
        <v>4.97</v>
      </c>
      <c r="HX226">
        <v>3.28953</v>
      </c>
      <c r="HY226">
        <v>9999</v>
      </c>
      <c r="HZ226">
        <v>9999</v>
      </c>
      <c r="IA226">
        <v>9999</v>
      </c>
      <c r="IB226">
        <v>19.1</v>
      </c>
      <c r="IC226">
        <v>4.97291</v>
      </c>
      <c r="ID226">
        <v>1.87729</v>
      </c>
      <c r="IE226">
        <v>1.87535</v>
      </c>
      <c r="IF226">
        <v>1.87819</v>
      </c>
      <c r="IG226">
        <v>1.8749</v>
      </c>
      <c r="IH226">
        <v>1.87851</v>
      </c>
      <c r="II226">
        <v>1.87561</v>
      </c>
      <c r="IJ226">
        <v>1.87674</v>
      </c>
      <c r="IK226">
        <v>0</v>
      </c>
      <c r="IL226">
        <v>0</v>
      </c>
      <c r="IM226">
        <v>0</v>
      </c>
      <c r="IN226">
        <v>0</v>
      </c>
      <c r="IO226" t="s">
        <v>441</v>
      </c>
      <c r="IP226" t="s">
        <v>442</v>
      </c>
      <c r="IQ226" t="s">
        <v>443</v>
      </c>
      <c r="IR226" t="s">
        <v>443</v>
      </c>
      <c r="IS226" t="s">
        <v>443</v>
      </c>
      <c r="IT226" t="s">
        <v>443</v>
      </c>
      <c r="IU226">
        <v>0</v>
      </c>
      <c r="IV226">
        <v>100</v>
      </c>
      <c r="IW226">
        <v>100</v>
      </c>
      <c r="IX226">
        <v>0.08500000000000001</v>
      </c>
      <c r="IY226">
        <v>0.2497</v>
      </c>
      <c r="IZ226">
        <v>-0.1222274518627452</v>
      </c>
      <c r="JA226">
        <v>0.001328938755811441</v>
      </c>
      <c r="JB226">
        <v>-5.633165956792918E-07</v>
      </c>
      <c r="JC226">
        <v>2.510553891376428E-10</v>
      </c>
      <c r="JD226">
        <v>-0.04678033270444259</v>
      </c>
      <c r="JE226">
        <v>-0.0009625096320519332</v>
      </c>
      <c r="JF226">
        <v>0.0006953178313022573</v>
      </c>
      <c r="JG226">
        <v>-5.973937232829655E-06</v>
      </c>
      <c r="JH226">
        <v>1</v>
      </c>
      <c r="JI226">
        <v>2112</v>
      </c>
      <c r="JJ226">
        <v>1</v>
      </c>
      <c r="JK226">
        <v>26</v>
      </c>
      <c r="JL226">
        <v>201737</v>
      </c>
      <c r="JM226">
        <v>201737</v>
      </c>
      <c r="JN226">
        <v>0.479736</v>
      </c>
      <c r="JO226">
        <v>2.58179</v>
      </c>
      <c r="JP226">
        <v>1.39893</v>
      </c>
      <c r="JQ226">
        <v>2.32666</v>
      </c>
      <c r="JR226">
        <v>1.44897</v>
      </c>
      <c r="JS226">
        <v>2.52319</v>
      </c>
      <c r="JT226">
        <v>37.5059</v>
      </c>
      <c r="JU226">
        <v>23.9649</v>
      </c>
      <c r="JV226">
        <v>18</v>
      </c>
      <c r="JW226">
        <v>484.398</v>
      </c>
      <c r="JX226">
        <v>443.163</v>
      </c>
      <c r="JY226">
        <v>29.561</v>
      </c>
      <c r="JZ226">
        <v>29.1734</v>
      </c>
      <c r="KA226">
        <v>29.9999</v>
      </c>
      <c r="KB226">
        <v>28.926</v>
      </c>
      <c r="KC226">
        <v>28.9996</v>
      </c>
      <c r="KD226">
        <v>9.5768</v>
      </c>
      <c r="KE226">
        <v>45.5814</v>
      </c>
      <c r="KF226">
        <v>0</v>
      </c>
      <c r="KG226">
        <v>29.5615</v>
      </c>
      <c r="KH226">
        <v>132.582</v>
      </c>
      <c r="KI226">
        <v>14.3048</v>
      </c>
      <c r="KJ226">
        <v>100.902</v>
      </c>
      <c r="KK226">
        <v>100.372</v>
      </c>
    </row>
    <row r="227" spans="1:297">
      <c r="A227">
        <v>211</v>
      </c>
      <c r="B227">
        <v>1759252807.1</v>
      </c>
      <c r="C227">
        <v>5991.5</v>
      </c>
      <c r="D227" t="s">
        <v>867</v>
      </c>
      <c r="E227" t="s">
        <v>868</v>
      </c>
      <c r="F227">
        <v>5</v>
      </c>
      <c r="G227" t="s">
        <v>832</v>
      </c>
      <c r="H227" t="s">
        <v>436</v>
      </c>
      <c r="I227">
        <v>1759252799.314285</v>
      </c>
      <c r="J227">
        <f>(K227)/1000</f>
        <v>0</v>
      </c>
      <c r="K227">
        <f>IF(DP227, AN227, AH227)</f>
        <v>0</v>
      </c>
      <c r="L227">
        <f>IF(DP227, AI227, AG227)</f>
        <v>0</v>
      </c>
      <c r="M227">
        <f>DR227 - IF(AU227&gt;1, L227*DL227*100.0/(AW227), 0)</f>
        <v>0</v>
      </c>
      <c r="N227">
        <f>((T227-J227/2)*M227-L227)/(T227+J227/2)</f>
        <v>0</v>
      </c>
      <c r="O227">
        <f>N227*(DY227+DZ227)/1000.0</f>
        <v>0</v>
      </c>
      <c r="P227">
        <f>(DR227 - IF(AU227&gt;1, L227*DL227*100.0/(AW227), 0))*(DY227+DZ227)/1000.0</f>
        <v>0</v>
      </c>
      <c r="Q227">
        <f>2.0/((1/S227-1/R227)+SIGN(S227)*SQRT((1/S227-1/R227)*(1/S227-1/R227) + 4*DM227/((DM227+1)*(DM227+1))*(2*1/S227*1/R227-1/R227*1/R227)))</f>
        <v>0</v>
      </c>
      <c r="R227">
        <f>IF(LEFT(DN227,1)&lt;&gt;"0",IF(LEFT(DN227,1)="1",3.0,DO227),$D$5+$E$5*(EF227*DY227/($K$5*1000))+$F$5*(EF227*DY227/($K$5*1000))*MAX(MIN(DL227,$J$5),$I$5)*MAX(MIN(DL227,$J$5),$I$5)+$G$5*MAX(MIN(DL227,$J$5),$I$5)*(EF227*DY227/($K$5*1000))+$H$5*(EF227*DY227/($K$5*1000))*(EF227*DY227/($K$5*1000)))</f>
        <v>0</v>
      </c>
      <c r="S227">
        <f>J227*(1000-(1000*0.61365*exp(17.502*W227/(240.97+W227))/(DY227+DZ227)+DT227)/2)/(1000*0.61365*exp(17.502*W227/(240.97+W227))/(DY227+DZ227)-DT227)</f>
        <v>0</v>
      </c>
      <c r="T227">
        <f>1/((DM227+1)/(Q227/1.6)+1/(R227/1.37)) + DM227/((DM227+1)/(Q227/1.6) + DM227/(R227/1.37))</f>
        <v>0</v>
      </c>
      <c r="U227">
        <f>(DH227*DK227)</f>
        <v>0</v>
      </c>
      <c r="V227">
        <f>(EA227+(U227+2*0.95*5.67E-8*(((EA227+$B$7)+273)^4-(EA227+273)^4)-44100*J227)/(1.84*29.3*R227+8*0.95*5.67E-8*(EA227+273)^3))</f>
        <v>0</v>
      </c>
      <c r="W227">
        <f>($C$7*EB227+$D$7*EC227+$E$7*V227)</f>
        <v>0</v>
      </c>
      <c r="X227">
        <f>0.61365*exp(17.502*W227/(240.97+W227))</f>
        <v>0</v>
      </c>
      <c r="Y227">
        <f>(Z227/AA227*100)</f>
        <v>0</v>
      </c>
      <c r="Z227">
        <f>DT227*(DY227+DZ227)/1000</f>
        <v>0</v>
      </c>
      <c r="AA227">
        <f>0.61365*exp(17.502*EA227/(240.97+EA227))</f>
        <v>0</v>
      </c>
      <c r="AB227">
        <f>(X227-DT227*(DY227+DZ227)/1000)</f>
        <v>0</v>
      </c>
      <c r="AC227">
        <f>(-J227*44100)</f>
        <v>0</v>
      </c>
      <c r="AD227">
        <f>2*29.3*R227*0.92*(EA227-W227)</f>
        <v>0</v>
      </c>
      <c r="AE227">
        <f>2*0.95*5.67E-8*(((EA227+$B$7)+273)^4-(W227+273)^4)</f>
        <v>0</v>
      </c>
      <c r="AF227">
        <f>U227+AE227+AC227+AD227</f>
        <v>0</v>
      </c>
      <c r="AG227">
        <f>DX227*AU227*(DS227-DR227*(1000-AU227*DU227)/(1000-AU227*DT227))/(100*DL227)</f>
        <v>0</v>
      </c>
      <c r="AH227">
        <f>1000*DX227*AU227*(DT227-DU227)/(100*DL227*(1000-AU227*DT227))</f>
        <v>0</v>
      </c>
      <c r="AI227">
        <f>(AJ227 - AK227 - DY227*1E3/(8.314*(EA227+273.15)) * AM227/DX227 * AL227) * DX227/(100*DL227) * (1000 - DU227)/1000</f>
        <v>0</v>
      </c>
      <c r="AJ227">
        <v>152.7114201725126</v>
      </c>
      <c r="AK227">
        <v>156.6701272727272</v>
      </c>
      <c r="AL227">
        <v>-3.093024298455425</v>
      </c>
      <c r="AM227">
        <v>65.48796410900854</v>
      </c>
      <c r="AN227">
        <f>(AP227 - AO227 + DY227*1E3/(8.314*(EA227+273.15)) * AR227/DX227 * AQ227) * DX227/(100*DL227) * 1000/(1000 - AP227)</f>
        <v>0</v>
      </c>
      <c r="AO227">
        <v>14.32576217405172</v>
      </c>
      <c r="AP227">
        <v>24.32141939393938</v>
      </c>
      <c r="AQ227">
        <v>-8.858609271888782E-06</v>
      </c>
      <c r="AR227">
        <v>121.0484410570822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MAX(0,($B$13+$C$13*EF227)/(1+$D$13*EF227)*DY227/(EA227+273)*$E$13)</f>
        <v>0</v>
      </c>
      <c r="AX227" t="s">
        <v>437</v>
      </c>
      <c r="AY227" t="s">
        <v>437</v>
      </c>
      <c r="AZ227">
        <v>0</v>
      </c>
      <c r="BA227">
        <v>0</v>
      </c>
      <c r="BB227">
        <f>1-AZ227/BA227</f>
        <v>0</v>
      </c>
      <c r="BC227">
        <v>0</v>
      </c>
      <c r="BD227" t="s">
        <v>437</v>
      </c>
      <c r="BE227" t="s">
        <v>437</v>
      </c>
      <c r="BF227">
        <v>0</v>
      </c>
      <c r="BG227">
        <v>0</v>
      </c>
      <c r="BH227">
        <f>1-BF227/BG227</f>
        <v>0</v>
      </c>
      <c r="BI227">
        <v>0.5</v>
      </c>
      <c r="BJ227">
        <f>DI227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437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DH227">
        <f>$B$11*EG227+$C$11*EH227+$F$11*ES227*(1-EV227)</f>
        <v>0</v>
      </c>
      <c r="DI227">
        <f>DH227*DJ227</f>
        <v>0</v>
      </c>
      <c r="DJ227">
        <f>($B$11*$D$9+$C$11*$D$9+$F$11*((FF227+EX227)/MAX(FF227+EX227+FG227, 0.1)*$I$9+FG227/MAX(FF227+EX227+FG227, 0.1)*$J$9))/($B$11+$C$11+$F$11)</f>
        <v>0</v>
      </c>
      <c r="DK227">
        <f>($B$11*$K$9+$C$11*$K$9+$F$11*((FF227+EX227)/MAX(FF227+EX227+FG227, 0.1)*$P$9+FG227/MAX(FF227+EX227+FG227, 0.1)*$Q$9))/($B$11+$C$11+$F$11)</f>
        <v>0</v>
      </c>
      <c r="DL227">
        <v>6</v>
      </c>
      <c r="DM227">
        <v>0.5</v>
      </c>
      <c r="DN227" t="s">
        <v>438</v>
      </c>
      <c r="DO227">
        <v>2</v>
      </c>
      <c r="DP227" t="b">
        <v>1</v>
      </c>
      <c r="DQ227">
        <v>1759252799.314285</v>
      </c>
      <c r="DR227">
        <v>174.9018928571428</v>
      </c>
      <c r="DS227">
        <v>166.1131071428571</v>
      </c>
      <c r="DT227">
        <v>24.32968571428572</v>
      </c>
      <c r="DU227">
        <v>14.36961071428571</v>
      </c>
      <c r="DV227">
        <v>174.80775</v>
      </c>
      <c r="DW227">
        <v>24.07987857142857</v>
      </c>
      <c r="DX227">
        <v>499.9783928571429</v>
      </c>
      <c r="DY227">
        <v>90.88628214285716</v>
      </c>
      <c r="DZ227">
        <v>0.05346320357142857</v>
      </c>
      <c r="EA227">
        <v>30.55947857142857</v>
      </c>
      <c r="EB227">
        <v>30.005175</v>
      </c>
      <c r="EC227">
        <v>999.9000000000002</v>
      </c>
      <c r="ED227">
        <v>0</v>
      </c>
      <c r="EE227">
        <v>0</v>
      </c>
      <c r="EF227">
        <v>9996.696785714286</v>
      </c>
      <c r="EG227">
        <v>0</v>
      </c>
      <c r="EH227">
        <v>11.6948</v>
      </c>
      <c r="EI227">
        <v>8.788843571428572</v>
      </c>
      <c r="EJ227">
        <v>179.2633571428571</v>
      </c>
      <c r="EK227">
        <v>168.5351428571429</v>
      </c>
      <c r="EL227">
        <v>9.960068571428573</v>
      </c>
      <c r="EM227">
        <v>166.1131071428571</v>
      </c>
      <c r="EN227">
        <v>14.36961071428571</v>
      </c>
      <c r="EO227">
        <v>2.211235</v>
      </c>
      <c r="EP227">
        <v>1.306001071428572</v>
      </c>
      <c r="EQ227">
        <v>19.04393928571428</v>
      </c>
      <c r="ER227">
        <v>10.86806428571429</v>
      </c>
      <c r="ES227">
        <v>2000.059642857143</v>
      </c>
      <c r="ET227">
        <v>0.9799964999999998</v>
      </c>
      <c r="EU227">
        <v>0.02000316428571428</v>
      </c>
      <c r="EV227">
        <v>0</v>
      </c>
      <c r="EW227">
        <v>1147.024642857143</v>
      </c>
      <c r="EX227">
        <v>5.000560000000001</v>
      </c>
      <c r="EY227">
        <v>23189.53571428572</v>
      </c>
      <c r="EZ227">
        <v>17295.36785714286</v>
      </c>
      <c r="FA227">
        <v>41.66264285714286</v>
      </c>
      <c r="FB227">
        <v>41.70274999999999</v>
      </c>
      <c r="FC227">
        <v>41.32099999999998</v>
      </c>
      <c r="FD227">
        <v>40.88164285714286</v>
      </c>
      <c r="FE227">
        <v>42.43699999999999</v>
      </c>
      <c r="FF227">
        <v>1955.149642857143</v>
      </c>
      <c r="FG227">
        <v>39.91</v>
      </c>
      <c r="FH227">
        <v>0</v>
      </c>
      <c r="FI227">
        <v>1759252821.4</v>
      </c>
      <c r="FJ227">
        <v>0</v>
      </c>
      <c r="FK227">
        <v>1147.242</v>
      </c>
      <c r="FL227">
        <v>15.30153843256195</v>
      </c>
      <c r="FM227">
        <v>310.5846149140128</v>
      </c>
      <c r="FN227">
        <v>23193.38</v>
      </c>
      <c r="FO227">
        <v>15</v>
      </c>
      <c r="FP227">
        <v>0</v>
      </c>
      <c r="FQ227" t="s">
        <v>439</v>
      </c>
      <c r="FR227">
        <v>1747148579.5</v>
      </c>
      <c r="FS227">
        <v>1747148584.5</v>
      </c>
      <c r="FT227">
        <v>0</v>
      </c>
      <c r="FU227">
        <v>0.162</v>
      </c>
      <c r="FV227">
        <v>-0.001</v>
      </c>
      <c r="FW227">
        <v>0.139</v>
      </c>
      <c r="FX227">
        <v>0.058</v>
      </c>
      <c r="FY227">
        <v>420</v>
      </c>
      <c r="FZ227">
        <v>16</v>
      </c>
      <c r="GA227">
        <v>0.19</v>
      </c>
      <c r="GB227">
        <v>0.02</v>
      </c>
      <c r="GC227">
        <v>7.977189512195121</v>
      </c>
      <c r="GD227">
        <v>17.68432327526133</v>
      </c>
      <c r="GE227">
        <v>1.7441402726341</v>
      </c>
      <c r="GF227">
        <v>0</v>
      </c>
      <c r="GG227">
        <v>1146.426764705882</v>
      </c>
      <c r="GH227">
        <v>15.16745606560021</v>
      </c>
      <c r="GI227">
        <v>1.508869309017686</v>
      </c>
      <c r="GJ227">
        <v>0</v>
      </c>
      <c r="GK227">
        <v>9.953213902439026</v>
      </c>
      <c r="GL227">
        <v>0.1798871080139612</v>
      </c>
      <c r="GM227">
        <v>0.02059152310528178</v>
      </c>
      <c r="GN227">
        <v>0</v>
      </c>
      <c r="GO227">
        <v>0</v>
      </c>
      <c r="GP227">
        <v>3</v>
      </c>
      <c r="GQ227" t="s">
        <v>490</v>
      </c>
      <c r="GR227">
        <v>3.12895</v>
      </c>
      <c r="GS227">
        <v>2.73161</v>
      </c>
      <c r="GT227">
        <v>0.0365332</v>
      </c>
      <c r="GU227">
        <v>0.0342198</v>
      </c>
      <c r="GV227">
        <v>0.108345</v>
      </c>
      <c r="GW227">
        <v>0.0749083</v>
      </c>
      <c r="GX227">
        <v>28884.6</v>
      </c>
      <c r="GY227">
        <v>28114.5</v>
      </c>
      <c r="GZ227">
        <v>30521.9</v>
      </c>
      <c r="HA227">
        <v>29366.3</v>
      </c>
      <c r="HB227">
        <v>37551.7</v>
      </c>
      <c r="HC227">
        <v>35747.6</v>
      </c>
      <c r="HD227">
        <v>46690.5</v>
      </c>
      <c r="HE227">
        <v>43637.2</v>
      </c>
      <c r="HF227">
        <v>1.8329</v>
      </c>
      <c r="HG227">
        <v>1.8145</v>
      </c>
      <c r="HH227">
        <v>0.109747</v>
      </c>
      <c r="HI227">
        <v>0</v>
      </c>
      <c r="HJ227">
        <v>28.2166</v>
      </c>
      <c r="HK227">
        <v>999.9</v>
      </c>
      <c r="HL227">
        <v>49.4</v>
      </c>
      <c r="HM227">
        <v>31.6</v>
      </c>
      <c r="HN227">
        <v>25.3726</v>
      </c>
      <c r="HO227">
        <v>63.0503</v>
      </c>
      <c r="HP227">
        <v>18.4215</v>
      </c>
      <c r="HQ227">
        <v>1</v>
      </c>
      <c r="HR227">
        <v>0.147477</v>
      </c>
      <c r="HS227">
        <v>-0.902712</v>
      </c>
      <c r="HT227">
        <v>20.1986</v>
      </c>
      <c r="HU227">
        <v>5.22852</v>
      </c>
      <c r="HV227">
        <v>11.974</v>
      </c>
      <c r="HW227">
        <v>4.96995</v>
      </c>
      <c r="HX227">
        <v>3.2895</v>
      </c>
      <c r="HY227">
        <v>9999</v>
      </c>
      <c r="HZ227">
        <v>9999</v>
      </c>
      <c r="IA227">
        <v>9999</v>
      </c>
      <c r="IB227">
        <v>19.1</v>
      </c>
      <c r="IC227">
        <v>4.97291</v>
      </c>
      <c r="ID227">
        <v>1.87728</v>
      </c>
      <c r="IE227">
        <v>1.87537</v>
      </c>
      <c r="IF227">
        <v>1.8782</v>
      </c>
      <c r="IG227">
        <v>1.87493</v>
      </c>
      <c r="IH227">
        <v>1.87851</v>
      </c>
      <c r="II227">
        <v>1.87561</v>
      </c>
      <c r="IJ227">
        <v>1.87676</v>
      </c>
      <c r="IK227">
        <v>0</v>
      </c>
      <c r="IL227">
        <v>0</v>
      </c>
      <c r="IM227">
        <v>0</v>
      </c>
      <c r="IN227">
        <v>0</v>
      </c>
      <c r="IO227" t="s">
        <v>441</v>
      </c>
      <c r="IP227" t="s">
        <v>442</v>
      </c>
      <c r="IQ227" t="s">
        <v>443</v>
      </c>
      <c r="IR227" t="s">
        <v>443</v>
      </c>
      <c r="IS227" t="s">
        <v>443</v>
      </c>
      <c r="IT227" t="s">
        <v>443</v>
      </c>
      <c r="IU227">
        <v>0</v>
      </c>
      <c r="IV227">
        <v>100</v>
      </c>
      <c r="IW227">
        <v>100</v>
      </c>
      <c r="IX227">
        <v>0.066</v>
      </c>
      <c r="IY227">
        <v>0.2496</v>
      </c>
      <c r="IZ227">
        <v>-0.1222274518627452</v>
      </c>
      <c r="JA227">
        <v>0.001328938755811441</v>
      </c>
      <c r="JB227">
        <v>-5.633165956792918E-07</v>
      </c>
      <c r="JC227">
        <v>2.510553891376428E-10</v>
      </c>
      <c r="JD227">
        <v>-0.04678033270444259</v>
      </c>
      <c r="JE227">
        <v>-0.0009625096320519332</v>
      </c>
      <c r="JF227">
        <v>0.0006953178313022573</v>
      </c>
      <c r="JG227">
        <v>-5.973937232829655E-06</v>
      </c>
      <c r="JH227">
        <v>1</v>
      </c>
      <c r="JI227">
        <v>2112</v>
      </c>
      <c r="JJ227">
        <v>1</v>
      </c>
      <c r="JK227">
        <v>26</v>
      </c>
      <c r="JL227">
        <v>201737.1</v>
      </c>
      <c r="JM227">
        <v>201737</v>
      </c>
      <c r="JN227">
        <v>0.443115</v>
      </c>
      <c r="JO227">
        <v>2.58911</v>
      </c>
      <c r="JP227">
        <v>1.39893</v>
      </c>
      <c r="JQ227">
        <v>2.32666</v>
      </c>
      <c r="JR227">
        <v>1.44897</v>
      </c>
      <c r="JS227">
        <v>2.4292</v>
      </c>
      <c r="JT227">
        <v>37.4819</v>
      </c>
      <c r="JU227">
        <v>23.9649</v>
      </c>
      <c r="JV227">
        <v>18</v>
      </c>
      <c r="JW227">
        <v>484.228</v>
      </c>
      <c r="JX227">
        <v>443.193</v>
      </c>
      <c r="JY227">
        <v>29.5587</v>
      </c>
      <c r="JZ227">
        <v>29.1686</v>
      </c>
      <c r="KA227">
        <v>29.9996</v>
      </c>
      <c r="KB227">
        <v>28.9211</v>
      </c>
      <c r="KC227">
        <v>28.9953</v>
      </c>
      <c r="KD227">
        <v>8.768840000000001</v>
      </c>
      <c r="KE227">
        <v>45.5814</v>
      </c>
      <c r="KF227">
        <v>0</v>
      </c>
      <c r="KG227">
        <v>29.5538</v>
      </c>
      <c r="KH227">
        <v>112.544</v>
      </c>
      <c r="KI227">
        <v>14.2965</v>
      </c>
      <c r="KJ227">
        <v>100.903</v>
      </c>
      <c r="KK227">
        <v>100.372</v>
      </c>
    </row>
    <row r="228" spans="1:297">
      <c r="A228">
        <v>212</v>
      </c>
      <c r="B228">
        <v>1759252812.1</v>
      </c>
      <c r="C228">
        <v>5996.5</v>
      </c>
      <c r="D228" t="s">
        <v>869</v>
      </c>
      <c r="E228" t="s">
        <v>870</v>
      </c>
      <c r="F228">
        <v>5</v>
      </c>
      <c r="G228" t="s">
        <v>832</v>
      </c>
      <c r="H228" t="s">
        <v>436</v>
      </c>
      <c r="I228">
        <v>1759252804.6</v>
      </c>
      <c r="J228">
        <f>(K228)/1000</f>
        <v>0</v>
      </c>
      <c r="K228">
        <f>IF(DP228, AN228, AH228)</f>
        <v>0</v>
      </c>
      <c r="L228">
        <f>IF(DP228, AI228, AG228)</f>
        <v>0</v>
      </c>
      <c r="M228">
        <f>DR228 - IF(AU228&gt;1, L228*DL228*100.0/(AW228), 0)</f>
        <v>0</v>
      </c>
      <c r="N228">
        <f>((T228-J228/2)*M228-L228)/(T228+J228/2)</f>
        <v>0</v>
      </c>
      <c r="O228">
        <f>N228*(DY228+DZ228)/1000.0</f>
        <v>0</v>
      </c>
      <c r="P228">
        <f>(DR228 - IF(AU228&gt;1, L228*DL228*100.0/(AW228), 0))*(DY228+DZ228)/1000.0</f>
        <v>0</v>
      </c>
      <c r="Q228">
        <f>2.0/((1/S228-1/R228)+SIGN(S228)*SQRT((1/S228-1/R228)*(1/S228-1/R228) + 4*DM228/((DM228+1)*(DM228+1))*(2*1/S228*1/R228-1/R228*1/R228)))</f>
        <v>0</v>
      </c>
      <c r="R228">
        <f>IF(LEFT(DN228,1)&lt;&gt;"0",IF(LEFT(DN228,1)="1",3.0,DO228),$D$5+$E$5*(EF228*DY228/($K$5*1000))+$F$5*(EF228*DY228/($K$5*1000))*MAX(MIN(DL228,$J$5),$I$5)*MAX(MIN(DL228,$J$5),$I$5)+$G$5*MAX(MIN(DL228,$J$5),$I$5)*(EF228*DY228/($K$5*1000))+$H$5*(EF228*DY228/($K$5*1000))*(EF228*DY228/($K$5*1000)))</f>
        <v>0</v>
      </c>
      <c r="S228">
        <f>J228*(1000-(1000*0.61365*exp(17.502*W228/(240.97+W228))/(DY228+DZ228)+DT228)/2)/(1000*0.61365*exp(17.502*W228/(240.97+W228))/(DY228+DZ228)-DT228)</f>
        <v>0</v>
      </c>
      <c r="T228">
        <f>1/((DM228+1)/(Q228/1.6)+1/(R228/1.37)) + DM228/((DM228+1)/(Q228/1.6) + DM228/(R228/1.37))</f>
        <v>0</v>
      </c>
      <c r="U228">
        <f>(DH228*DK228)</f>
        <v>0</v>
      </c>
      <c r="V228">
        <f>(EA228+(U228+2*0.95*5.67E-8*(((EA228+$B$7)+273)^4-(EA228+273)^4)-44100*J228)/(1.84*29.3*R228+8*0.95*5.67E-8*(EA228+273)^3))</f>
        <v>0</v>
      </c>
      <c r="W228">
        <f>($C$7*EB228+$D$7*EC228+$E$7*V228)</f>
        <v>0</v>
      </c>
      <c r="X228">
        <f>0.61365*exp(17.502*W228/(240.97+W228))</f>
        <v>0</v>
      </c>
      <c r="Y228">
        <f>(Z228/AA228*100)</f>
        <v>0</v>
      </c>
      <c r="Z228">
        <f>DT228*(DY228+DZ228)/1000</f>
        <v>0</v>
      </c>
      <c r="AA228">
        <f>0.61365*exp(17.502*EA228/(240.97+EA228))</f>
        <v>0</v>
      </c>
      <c r="AB228">
        <f>(X228-DT228*(DY228+DZ228)/1000)</f>
        <v>0</v>
      </c>
      <c r="AC228">
        <f>(-J228*44100)</f>
        <v>0</v>
      </c>
      <c r="AD228">
        <f>2*29.3*R228*0.92*(EA228-W228)</f>
        <v>0</v>
      </c>
      <c r="AE228">
        <f>2*0.95*5.67E-8*(((EA228+$B$7)+273)^4-(W228+273)^4)</f>
        <v>0</v>
      </c>
      <c r="AF228">
        <f>U228+AE228+AC228+AD228</f>
        <v>0</v>
      </c>
      <c r="AG228">
        <f>DX228*AU228*(DS228-DR228*(1000-AU228*DU228)/(1000-AU228*DT228))/(100*DL228)</f>
        <v>0</v>
      </c>
      <c r="AH228">
        <f>1000*DX228*AU228*(DT228-DU228)/(100*DL228*(1000-AU228*DT228))</f>
        <v>0</v>
      </c>
      <c r="AI228">
        <f>(AJ228 - AK228 - DY228*1E3/(8.314*(EA228+273.15)) * AM228/DX228 * AL228) * DX228/(100*DL228) * (1000 - DU228)/1000</f>
        <v>0</v>
      </c>
      <c r="AJ228">
        <v>135.960937659081</v>
      </c>
      <c r="AK228">
        <v>141.1574606060605</v>
      </c>
      <c r="AL228">
        <v>-3.106581204569421</v>
      </c>
      <c r="AM228">
        <v>65.48796410900854</v>
      </c>
      <c r="AN228">
        <f>(AP228 - AO228 + DY228*1E3/(8.314*(EA228+273.15)) * AR228/DX228 * AQ228) * DX228/(100*DL228) * 1000/(1000 - AP228)</f>
        <v>0</v>
      </c>
      <c r="AO228">
        <v>14.31241326283173</v>
      </c>
      <c r="AP228">
        <v>24.30642909090909</v>
      </c>
      <c r="AQ228">
        <v>-3.674152294341954E-05</v>
      </c>
      <c r="AR228">
        <v>121.0484410570822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MAX(0,($B$13+$C$13*EF228)/(1+$D$13*EF228)*DY228/(EA228+273)*$E$13)</f>
        <v>0</v>
      </c>
      <c r="AX228" t="s">
        <v>437</v>
      </c>
      <c r="AY228" t="s">
        <v>437</v>
      </c>
      <c r="AZ228">
        <v>0</v>
      </c>
      <c r="BA228">
        <v>0</v>
      </c>
      <c r="BB228">
        <f>1-AZ228/BA228</f>
        <v>0</v>
      </c>
      <c r="BC228">
        <v>0</v>
      </c>
      <c r="BD228" t="s">
        <v>437</v>
      </c>
      <c r="BE228" t="s">
        <v>437</v>
      </c>
      <c r="BF228">
        <v>0</v>
      </c>
      <c r="BG228">
        <v>0</v>
      </c>
      <c r="BH228">
        <f>1-BF228/BG228</f>
        <v>0</v>
      </c>
      <c r="BI228">
        <v>0.5</v>
      </c>
      <c r="BJ228">
        <f>DI228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437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DH228">
        <f>$B$11*EG228+$C$11*EH228+$F$11*ES228*(1-EV228)</f>
        <v>0</v>
      </c>
      <c r="DI228">
        <f>DH228*DJ228</f>
        <v>0</v>
      </c>
      <c r="DJ228">
        <f>($B$11*$D$9+$C$11*$D$9+$F$11*((FF228+EX228)/MAX(FF228+EX228+FG228, 0.1)*$I$9+FG228/MAX(FF228+EX228+FG228, 0.1)*$J$9))/($B$11+$C$11+$F$11)</f>
        <v>0</v>
      </c>
      <c r="DK228">
        <f>($B$11*$K$9+$C$11*$K$9+$F$11*((FF228+EX228)/MAX(FF228+EX228+FG228, 0.1)*$P$9+FG228/MAX(FF228+EX228+FG228, 0.1)*$Q$9))/($B$11+$C$11+$F$11)</f>
        <v>0</v>
      </c>
      <c r="DL228">
        <v>6</v>
      </c>
      <c r="DM228">
        <v>0.5</v>
      </c>
      <c r="DN228" t="s">
        <v>438</v>
      </c>
      <c r="DO228">
        <v>2</v>
      </c>
      <c r="DP228" t="b">
        <v>1</v>
      </c>
      <c r="DQ228">
        <v>1759252804.6</v>
      </c>
      <c r="DR228">
        <v>158.9024074074074</v>
      </c>
      <c r="DS228">
        <v>148.5913333333333</v>
      </c>
      <c r="DT228">
        <v>24.32254074074074</v>
      </c>
      <c r="DU228">
        <v>14.34325555555556</v>
      </c>
      <c r="DV228">
        <v>158.8268518518518</v>
      </c>
      <c r="DW228">
        <v>24.0728962962963</v>
      </c>
      <c r="DX228">
        <v>499.9981481481482</v>
      </c>
      <c r="DY228">
        <v>90.88655925925926</v>
      </c>
      <c r="DZ228">
        <v>0.05356207777777778</v>
      </c>
      <c r="EA228">
        <v>30.5543037037037</v>
      </c>
      <c r="EB228">
        <v>30.00691851851852</v>
      </c>
      <c r="EC228">
        <v>999.9000000000001</v>
      </c>
      <c r="ED228">
        <v>0</v>
      </c>
      <c r="EE228">
        <v>0</v>
      </c>
      <c r="EF228">
        <v>10005.80888888889</v>
      </c>
      <c r="EG228">
        <v>0</v>
      </c>
      <c r="EH228">
        <v>11.6948</v>
      </c>
      <c r="EI228">
        <v>10.31115925925926</v>
      </c>
      <c r="EJ228">
        <v>162.8637777777778</v>
      </c>
      <c r="EK228">
        <v>150.754</v>
      </c>
      <c r="EL228">
        <v>9.979285555555556</v>
      </c>
      <c r="EM228">
        <v>148.5913333333333</v>
      </c>
      <c r="EN228">
        <v>14.34325555555556</v>
      </c>
      <c r="EO228">
        <v>2.210592962962963</v>
      </c>
      <c r="EP228">
        <v>1.30361037037037</v>
      </c>
      <c r="EQ228">
        <v>19.03928148148148</v>
      </c>
      <c r="ER228">
        <v>10.8405037037037</v>
      </c>
      <c r="ES228">
        <v>2000.043333333333</v>
      </c>
      <c r="ET228">
        <v>0.9799962222222219</v>
      </c>
      <c r="EU228">
        <v>0.02000345555555556</v>
      </c>
      <c r="EV228">
        <v>0</v>
      </c>
      <c r="EW228">
        <v>1148.506666666666</v>
      </c>
      <c r="EX228">
        <v>5.000560000000001</v>
      </c>
      <c r="EY228">
        <v>23217.87037037037</v>
      </c>
      <c r="EZ228">
        <v>17295.22962962963</v>
      </c>
      <c r="FA228">
        <v>41.64566666666666</v>
      </c>
      <c r="FB228">
        <v>41.68699999999999</v>
      </c>
      <c r="FC228">
        <v>41.31899999999999</v>
      </c>
      <c r="FD228">
        <v>40.87959259259259</v>
      </c>
      <c r="FE228">
        <v>42.43699999999999</v>
      </c>
      <c r="FF228">
        <v>1955.133333333333</v>
      </c>
      <c r="FG228">
        <v>39.91</v>
      </c>
      <c r="FH228">
        <v>0</v>
      </c>
      <c r="FI228">
        <v>1759252826.2</v>
      </c>
      <c r="FJ228">
        <v>0</v>
      </c>
      <c r="FK228">
        <v>1148.5872</v>
      </c>
      <c r="FL228">
        <v>17.32076921646526</v>
      </c>
      <c r="FM228">
        <v>339.8153847150239</v>
      </c>
      <c r="FN228">
        <v>23219.424</v>
      </c>
      <c r="FO228">
        <v>15</v>
      </c>
      <c r="FP228">
        <v>0</v>
      </c>
      <c r="FQ228" t="s">
        <v>439</v>
      </c>
      <c r="FR228">
        <v>1747148579.5</v>
      </c>
      <c r="FS228">
        <v>1747148584.5</v>
      </c>
      <c r="FT228">
        <v>0</v>
      </c>
      <c r="FU228">
        <v>0.162</v>
      </c>
      <c r="FV228">
        <v>-0.001</v>
      </c>
      <c r="FW228">
        <v>0.139</v>
      </c>
      <c r="FX228">
        <v>0.058</v>
      </c>
      <c r="FY228">
        <v>420</v>
      </c>
      <c r="FZ228">
        <v>16</v>
      </c>
      <c r="GA228">
        <v>0.19</v>
      </c>
      <c r="GB228">
        <v>0.02</v>
      </c>
      <c r="GC228">
        <v>9.149372926829267</v>
      </c>
      <c r="GD228">
        <v>17.38572857142858</v>
      </c>
      <c r="GE228">
        <v>1.714500010607151</v>
      </c>
      <c r="GF228">
        <v>0</v>
      </c>
      <c r="GG228">
        <v>1147.377058823529</v>
      </c>
      <c r="GH228">
        <v>16.08067224684269</v>
      </c>
      <c r="GI228">
        <v>1.601090674971587</v>
      </c>
      <c r="GJ228">
        <v>0</v>
      </c>
      <c r="GK228">
        <v>9.966417560975611</v>
      </c>
      <c r="GL228">
        <v>0.239101045296174</v>
      </c>
      <c r="GM228">
        <v>0.02561154853657622</v>
      </c>
      <c r="GN228">
        <v>0</v>
      </c>
      <c r="GO228">
        <v>0</v>
      </c>
      <c r="GP228">
        <v>3</v>
      </c>
      <c r="GQ228" t="s">
        <v>490</v>
      </c>
      <c r="GR228">
        <v>3.12923</v>
      </c>
      <c r="GS228">
        <v>2.73153</v>
      </c>
      <c r="GT228">
        <v>0.0331528</v>
      </c>
      <c r="GU228">
        <v>0.030438</v>
      </c>
      <c r="GV228">
        <v>0.108305</v>
      </c>
      <c r="GW228">
        <v>0.0748856</v>
      </c>
      <c r="GX228">
        <v>28986.1</v>
      </c>
      <c r="GY228">
        <v>28225.1</v>
      </c>
      <c r="GZ228">
        <v>30522.1</v>
      </c>
      <c r="HA228">
        <v>29366.8</v>
      </c>
      <c r="HB228">
        <v>37553.8</v>
      </c>
      <c r="HC228">
        <v>35748.7</v>
      </c>
      <c r="HD228">
        <v>46691.2</v>
      </c>
      <c r="HE228">
        <v>43637.8</v>
      </c>
      <c r="HF228">
        <v>1.83345</v>
      </c>
      <c r="HG228">
        <v>1.81405</v>
      </c>
      <c r="HH228">
        <v>0.109889</v>
      </c>
      <c r="HI228">
        <v>0</v>
      </c>
      <c r="HJ228">
        <v>28.2159</v>
      </c>
      <c r="HK228">
        <v>999.9</v>
      </c>
      <c r="HL228">
        <v>49.4</v>
      </c>
      <c r="HM228">
        <v>31.6</v>
      </c>
      <c r="HN228">
        <v>25.3715</v>
      </c>
      <c r="HO228">
        <v>63.1203</v>
      </c>
      <c r="HP228">
        <v>18.121</v>
      </c>
      <c r="HQ228">
        <v>1</v>
      </c>
      <c r="HR228">
        <v>0.147281</v>
      </c>
      <c r="HS228">
        <v>-0.892958</v>
      </c>
      <c r="HT228">
        <v>20.1986</v>
      </c>
      <c r="HU228">
        <v>5.23062</v>
      </c>
      <c r="HV228">
        <v>11.974</v>
      </c>
      <c r="HW228">
        <v>4.971</v>
      </c>
      <c r="HX228">
        <v>3.28965</v>
      </c>
      <c r="HY228">
        <v>9999</v>
      </c>
      <c r="HZ228">
        <v>9999</v>
      </c>
      <c r="IA228">
        <v>9999</v>
      </c>
      <c r="IB228">
        <v>19.1</v>
      </c>
      <c r="IC228">
        <v>4.97291</v>
      </c>
      <c r="ID228">
        <v>1.87729</v>
      </c>
      <c r="IE228">
        <v>1.87541</v>
      </c>
      <c r="IF228">
        <v>1.8782</v>
      </c>
      <c r="IG228">
        <v>1.87493</v>
      </c>
      <c r="IH228">
        <v>1.87851</v>
      </c>
      <c r="II228">
        <v>1.87561</v>
      </c>
      <c r="IJ228">
        <v>1.87683</v>
      </c>
      <c r="IK228">
        <v>0</v>
      </c>
      <c r="IL228">
        <v>0</v>
      </c>
      <c r="IM228">
        <v>0</v>
      </c>
      <c r="IN228">
        <v>0</v>
      </c>
      <c r="IO228" t="s">
        <v>441</v>
      </c>
      <c r="IP228" t="s">
        <v>442</v>
      </c>
      <c r="IQ228" t="s">
        <v>443</v>
      </c>
      <c r="IR228" t="s">
        <v>443</v>
      </c>
      <c r="IS228" t="s">
        <v>443</v>
      </c>
      <c r="IT228" t="s">
        <v>443</v>
      </c>
      <c r="IU228">
        <v>0</v>
      </c>
      <c r="IV228">
        <v>100</v>
      </c>
      <c r="IW228">
        <v>100</v>
      </c>
      <c r="IX228">
        <v>0.048</v>
      </c>
      <c r="IY228">
        <v>0.2493</v>
      </c>
      <c r="IZ228">
        <v>-0.1222274518627452</v>
      </c>
      <c r="JA228">
        <v>0.001328938755811441</v>
      </c>
      <c r="JB228">
        <v>-5.633165956792918E-07</v>
      </c>
      <c r="JC228">
        <v>2.510553891376428E-10</v>
      </c>
      <c r="JD228">
        <v>-0.04678033270444259</v>
      </c>
      <c r="JE228">
        <v>-0.0009625096320519332</v>
      </c>
      <c r="JF228">
        <v>0.0006953178313022573</v>
      </c>
      <c r="JG228">
        <v>-5.973937232829655E-06</v>
      </c>
      <c r="JH228">
        <v>1</v>
      </c>
      <c r="JI228">
        <v>2112</v>
      </c>
      <c r="JJ228">
        <v>1</v>
      </c>
      <c r="JK228">
        <v>26</v>
      </c>
      <c r="JL228">
        <v>201737.2</v>
      </c>
      <c r="JM228">
        <v>201737.1</v>
      </c>
      <c r="JN228">
        <v>0.401611</v>
      </c>
      <c r="JO228">
        <v>2.58667</v>
      </c>
      <c r="JP228">
        <v>1.39893</v>
      </c>
      <c r="JQ228">
        <v>2.32666</v>
      </c>
      <c r="JR228">
        <v>1.44897</v>
      </c>
      <c r="JS228">
        <v>2.54761</v>
      </c>
      <c r="JT228">
        <v>37.4819</v>
      </c>
      <c r="JU228">
        <v>23.9737</v>
      </c>
      <c r="JV228">
        <v>18</v>
      </c>
      <c r="JW228">
        <v>484.503</v>
      </c>
      <c r="JX228">
        <v>442.879</v>
      </c>
      <c r="JY228">
        <v>29.5524</v>
      </c>
      <c r="JZ228">
        <v>29.1634</v>
      </c>
      <c r="KA228">
        <v>29.9997</v>
      </c>
      <c r="KB228">
        <v>28.9167</v>
      </c>
      <c r="KC228">
        <v>28.9909</v>
      </c>
      <c r="KD228">
        <v>8.01807</v>
      </c>
      <c r="KE228">
        <v>45.5814</v>
      </c>
      <c r="KF228">
        <v>0</v>
      </c>
      <c r="KG228">
        <v>29.544</v>
      </c>
      <c r="KH228">
        <v>99.1829</v>
      </c>
      <c r="KI228">
        <v>14.2948</v>
      </c>
      <c r="KJ228">
        <v>100.904</v>
      </c>
      <c r="KK228">
        <v>100.374</v>
      </c>
    </row>
    <row r="229" spans="1:297">
      <c r="A229">
        <v>213</v>
      </c>
      <c r="B229">
        <v>1759252817.1</v>
      </c>
      <c r="C229">
        <v>6001.5</v>
      </c>
      <c r="D229" t="s">
        <v>871</v>
      </c>
      <c r="E229" t="s">
        <v>872</v>
      </c>
      <c r="F229">
        <v>5</v>
      </c>
      <c r="G229" t="s">
        <v>832</v>
      </c>
      <c r="H229" t="s">
        <v>436</v>
      </c>
      <c r="I229">
        <v>1759252809.314285</v>
      </c>
      <c r="J229">
        <f>(K229)/1000</f>
        <v>0</v>
      </c>
      <c r="K229">
        <f>IF(DP229, AN229, AH229)</f>
        <v>0</v>
      </c>
      <c r="L229">
        <f>IF(DP229, AI229, AG229)</f>
        <v>0</v>
      </c>
      <c r="M229">
        <f>DR229 - IF(AU229&gt;1, L229*DL229*100.0/(AW229), 0)</f>
        <v>0</v>
      </c>
      <c r="N229">
        <f>((T229-J229/2)*M229-L229)/(T229+J229/2)</f>
        <v>0</v>
      </c>
      <c r="O229">
        <f>N229*(DY229+DZ229)/1000.0</f>
        <v>0</v>
      </c>
      <c r="P229">
        <f>(DR229 - IF(AU229&gt;1, L229*DL229*100.0/(AW229), 0))*(DY229+DZ229)/1000.0</f>
        <v>0</v>
      </c>
      <c r="Q229">
        <f>2.0/((1/S229-1/R229)+SIGN(S229)*SQRT((1/S229-1/R229)*(1/S229-1/R229) + 4*DM229/((DM229+1)*(DM229+1))*(2*1/S229*1/R229-1/R229*1/R229)))</f>
        <v>0</v>
      </c>
      <c r="R229">
        <f>IF(LEFT(DN229,1)&lt;&gt;"0",IF(LEFT(DN229,1)="1",3.0,DO229),$D$5+$E$5*(EF229*DY229/($K$5*1000))+$F$5*(EF229*DY229/($K$5*1000))*MAX(MIN(DL229,$J$5),$I$5)*MAX(MIN(DL229,$J$5),$I$5)+$G$5*MAX(MIN(DL229,$J$5),$I$5)*(EF229*DY229/($K$5*1000))+$H$5*(EF229*DY229/($K$5*1000))*(EF229*DY229/($K$5*1000)))</f>
        <v>0</v>
      </c>
      <c r="S229">
        <f>J229*(1000-(1000*0.61365*exp(17.502*W229/(240.97+W229))/(DY229+DZ229)+DT229)/2)/(1000*0.61365*exp(17.502*W229/(240.97+W229))/(DY229+DZ229)-DT229)</f>
        <v>0</v>
      </c>
      <c r="T229">
        <f>1/((DM229+1)/(Q229/1.6)+1/(R229/1.37)) + DM229/((DM229+1)/(Q229/1.6) + DM229/(R229/1.37))</f>
        <v>0</v>
      </c>
      <c r="U229">
        <f>(DH229*DK229)</f>
        <v>0</v>
      </c>
      <c r="V229">
        <f>(EA229+(U229+2*0.95*5.67E-8*(((EA229+$B$7)+273)^4-(EA229+273)^4)-44100*J229)/(1.84*29.3*R229+8*0.95*5.67E-8*(EA229+273)^3))</f>
        <v>0</v>
      </c>
      <c r="W229">
        <f>($C$7*EB229+$D$7*EC229+$E$7*V229)</f>
        <v>0</v>
      </c>
      <c r="X229">
        <f>0.61365*exp(17.502*W229/(240.97+W229))</f>
        <v>0</v>
      </c>
      <c r="Y229">
        <f>(Z229/AA229*100)</f>
        <v>0</v>
      </c>
      <c r="Z229">
        <f>DT229*(DY229+DZ229)/1000</f>
        <v>0</v>
      </c>
      <c r="AA229">
        <f>0.61365*exp(17.502*EA229/(240.97+EA229))</f>
        <v>0</v>
      </c>
      <c r="AB229">
        <f>(X229-DT229*(DY229+DZ229)/1000)</f>
        <v>0</v>
      </c>
      <c r="AC229">
        <f>(-J229*44100)</f>
        <v>0</v>
      </c>
      <c r="AD229">
        <f>2*29.3*R229*0.92*(EA229-W229)</f>
        <v>0</v>
      </c>
      <c r="AE229">
        <f>2*0.95*5.67E-8*(((EA229+$B$7)+273)^4-(W229+273)^4)</f>
        <v>0</v>
      </c>
      <c r="AF229">
        <f>U229+AE229+AC229+AD229</f>
        <v>0</v>
      </c>
      <c r="AG229">
        <f>DX229*AU229*(DS229-DR229*(1000-AU229*DU229)/(1000-AU229*DT229))/(100*DL229)</f>
        <v>0</v>
      </c>
      <c r="AH229">
        <f>1000*DX229*AU229*(DT229-DU229)/(100*DL229*(1000-AU229*DT229))</f>
        <v>0</v>
      </c>
      <c r="AI229">
        <f>(AJ229 - AK229 - DY229*1E3/(8.314*(EA229+273.15)) * AM229/DX229 * AL229) * DX229/(100*DL229) * (1000 - DU229)/1000</f>
        <v>0</v>
      </c>
      <c r="AJ229">
        <v>119.063888282647</v>
      </c>
      <c r="AK229">
        <v>125.6619151515151</v>
      </c>
      <c r="AL229">
        <v>-3.092221081786644</v>
      </c>
      <c r="AM229">
        <v>65.48796410900854</v>
      </c>
      <c r="AN229">
        <f>(AP229 - AO229 + DY229*1E3/(8.314*(EA229+273.15)) * AR229/DX229 * AQ229) * DX229/(100*DL229) * 1000/(1000 - AP229)</f>
        <v>0</v>
      </c>
      <c r="AO229">
        <v>14.30613538735362</v>
      </c>
      <c r="AP229">
        <v>24.30569333333332</v>
      </c>
      <c r="AQ229">
        <v>-2.192712024473448E-06</v>
      </c>
      <c r="AR229">
        <v>121.0484410570822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MAX(0,($B$13+$C$13*EF229)/(1+$D$13*EF229)*DY229/(EA229+273)*$E$13)</f>
        <v>0</v>
      </c>
      <c r="AX229" t="s">
        <v>437</v>
      </c>
      <c r="AY229" t="s">
        <v>437</v>
      </c>
      <c r="AZ229">
        <v>0</v>
      </c>
      <c r="BA229">
        <v>0</v>
      </c>
      <c r="BB229">
        <f>1-AZ229/BA229</f>
        <v>0</v>
      </c>
      <c r="BC229">
        <v>0</v>
      </c>
      <c r="BD229" t="s">
        <v>437</v>
      </c>
      <c r="BE229" t="s">
        <v>437</v>
      </c>
      <c r="BF229">
        <v>0</v>
      </c>
      <c r="BG229">
        <v>0</v>
      </c>
      <c r="BH229">
        <f>1-BF229/BG229</f>
        <v>0</v>
      </c>
      <c r="BI229">
        <v>0.5</v>
      </c>
      <c r="BJ229">
        <f>DI229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437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DH229">
        <f>$B$11*EG229+$C$11*EH229+$F$11*ES229*(1-EV229)</f>
        <v>0</v>
      </c>
      <c r="DI229">
        <f>DH229*DJ229</f>
        <v>0</v>
      </c>
      <c r="DJ229">
        <f>($B$11*$D$9+$C$11*$D$9+$F$11*((FF229+EX229)/MAX(FF229+EX229+FG229, 0.1)*$I$9+FG229/MAX(FF229+EX229+FG229, 0.1)*$J$9))/($B$11+$C$11+$F$11)</f>
        <v>0</v>
      </c>
      <c r="DK229">
        <f>($B$11*$K$9+$C$11*$K$9+$F$11*((FF229+EX229)/MAX(FF229+EX229+FG229, 0.1)*$P$9+FG229/MAX(FF229+EX229+FG229, 0.1)*$Q$9))/($B$11+$C$11+$F$11)</f>
        <v>0</v>
      </c>
      <c r="DL229">
        <v>6</v>
      </c>
      <c r="DM229">
        <v>0.5</v>
      </c>
      <c r="DN229" t="s">
        <v>438</v>
      </c>
      <c r="DO229">
        <v>2</v>
      </c>
      <c r="DP229" t="b">
        <v>1</v>
      </c>
      <c r="DQ229">
        <v>1759252809.314285</v>
      </c>
      <c r="DR229">
        <v>144.63575</v>
      </c>
      <c r="DS229">
        <v>132.9571785714286</v>
      </c>
      <c r="DT229">
        <v>24.31484285714285</v>
      </c>
      <c r="DU229">
        <v>14.31959642857143</v>
      </c>
      <c r="DV229">
        <v>144.5769285714286</v>
      </c>
      <c r="DW229">
        <v>24.06536071428572</v>
      </c>
      <c r="DX229">
        <v>499.9718571428571</v>
      </c>
      <c r="DY229">
        <v>90.88658214285714</v>
      </c>
      <c r="DZ229">
        <v>0.05360376785714286</v>
      </c>
      <c r="EA229">
        <v>30.55302857142857</v>
      </c>
      <c r="EB229">
        <v>30.00960714285714</v>
      </c>
      <c r="EC229">
        <v>999.9000000000002</v>
      </c>
      <c r="ED229">
        <v>0</v>
      </c>
      <c r="EE229">
        <v>0</v>
      </c>
      <c r="EF229">
        <v>10011.73428571428</v>
      </c>
      <c r="EG229">
        <v>0</v>
      </c>
      <c r="EH229">
        <v>11.6948</v>
      </c>
      <c r="EI229">
        <v>11.67858392857143</v>
      </c>
      <c r="EJ229">
        <v>148.2403571428572</v>
      </c>
      <c r="EK229">
        <v>134.8889642857143</v>
      </c>
      <c r="EL229">
        <v>9.995245357142858</v>
      </c>
      <c r="EM229">
        <v>132.9571785714286</v>
      </c>
      <c r="EN229">
        <v>14.31959642857143</v>
      </c>
      <c r="EO229">
        <v>2.209893571428572</v>
      </c>
      <c r="EP229">
        <v>1.30146</v>
      </c>
      <c r="EQ229">
        <v>19.03420714285714</v>
      </c>
      <c r="ER229">
        <v>10.81570357142857</v>
      </c>
      <c r="ES229">
        <v>2000.007142857143</v>
      </c>
      <c r="ET229">
        <v>0.9799957499999997</v>
      </c>
      <c r="EU229">
        <v>0.02000393214285714</v>
      </c>
      <c r="EV229">
        <v>0</v>
      </c>
      <c r="EW229">
        <v>1149.967857142857</v>
      </c>
      <c r="EX229">
        <v>5.000560000000001</v>
      </c>
      <c r="EY229">
        <v>23244.95714285714</v>
      </c>
      <c r="EZ229">
        <v>17294.925</v>
      </c>
      <c r="FA229">
        <v>41.62942857142857</v>
      </c>
      <c r="FB229">
        <v>41.68699999999999</v>
      </c>
      <c r="FC229">
        <v>41.31649999999998</v>
      </c>
      <c r="FD229">
        <v>40.875</v>
      </c>
      <c r="FE229">
        <v>42.43699999999999</v>
      </c>
      <c r="FF229">
        <v>1955.097142857143</v>
      </c>
      <c r="FG229">
        <v>39.91</v>
      </c>
      <c r="FH229">
        <v>0</v>
      </c>
      <c r="FI229">
        <v>1759252831.6</v>
      </c>
      <c r="FJ229">
        <v>0</v>
      </c>
      <c r="FK229">
        <v>1150.181538461538</v>
      </c>
      <c r="FL229">
        <v>19.87692305612776</v>
      </c>
      <c r="FM229">
        <v>365.6034187732232</v>
      </c>
      <c r="FN229">
        <v>23249.17307692308</v>
      </c>
      <c r="FO229">
        <v>15</v>
      </c>
      <c r="FP229">
        <v>0</v>
      </c>
      <c r="FQ229" t="s">
        <v>439</v>
      </c>
      <c r="FR229">
        <v>1747148579.5</v>
      </c>
      <c r="FS229">
        <v>1747148584.5</v>
      </c>
      <c r="FT229">
        <v>0</v>
      </c>
      <c r="FU229">
        <v>0.162</v>
      </c>
      <c r="FV229">
        <v>-0.001</v>
      </c>
      <c r="FW229">
        <v>0.139</v>
      </c>
      <c r="FX229">
        <v>0.058</v>
      </c>
      <c r="FY229">
        <v>420</v>
      </c>
      <c r="FZ229">
        <v>16</v>
      </c>
      <c r="GA229">
        <v>0.19</v>
      </c>
      <c r="GB229">
        <v>0.02</v>
      </c>
      <c r="GC229">
        <v>10.60314829268293</v>
      </c>
      <c r="GD229">
        <v>17.32312327526132</v>
      </c>
      <c r="GE229">
        <v>1.708181930334552</v>
      </c>
      <c r="GF229">
        <v>0</v>
      </c>
      <c r="GG229">
        <v>1148.925588235294</v>
      </c>
      <c r="GH229">
        <v>18.24339189277059</v>
      </c>
      <c r="GI229">
        <v>1.811496279771595</v>
      </c>
      <c r="GJ229">
        <v>0</v>
      </c>
      <c r="GK229">
        <v>9.980029268292682</v>
      </c>
      <c r="GL229">
        <v>0.2210090592334526</v>
      </c>
      <c r="GM229">
        <v>0.02448553882722869</v>
      </c>
      <c r="GN229">
        <v>0</v>
      </c>
      <c r="GO229">
        <v>0</v>
      </c>
      <c r="GP229">
        <v>3</v>
      </c>
      <c r="GQ229" t="s">
        <v>490</v>
      </c>
      <c r="GR229">
        <v>3.12905</v>
      </c>
      <c r="GS229">
        <v>2.73157</v>
      </c>
      <c r="GT229">
        <v>0.0297135</v>
      </c>
      <c r="GU229">
        <v>0.0265624</v>
      </c>
      <c r="GV229">
        <v>0.108307</v>
      </c>
      <c r="GW229">
        <v>0.0748653</v>
      </c>
      <c r="GX229">
        <v>29090</v>
      </c>
      <c r="GY229">
        <v>28338.3</v>
      </c>
      <c r="GZ229">
        <v>30523</v>
      </c>
      <c r="HA229">
        <v>29367.3</v>
      </c>
      <c r="HB229">
        <v>37554.3</v>
      </c>
      <c r="HC229">
        <v>35749.7</v>
      </c>
      <c r="HD229">
        <v>46692.4</v>
      </c>
      <c r="HE229">
        <v>43638.3</v>
      </c>
      <c r="HF229">
        <v>1.83323</v>
      </c>
      <c r="HG229">
        <v>1.81435</v>
      </c>
      <c r="HH229">
        <v>0.109822</v>
      </c>
      <c r="HI229">
        <v>0</v>
      </c>
      <c r="HJ229">
        <v>28.2169</v>
      </c>
      <c r="HK229">
        <v>999.9</v>
      </c>
      <c r="HL229">
        <v>49.4</v>
      </c>
      <c r="HM229">
        <v>31.6</v>
      </c>
      <c r="HN229">
        <v>25.3743</v>
      </c>
      <c r="HO229">
        <v>62.7403</v>
      </c>
      <c r="HP229">
        <v>18.4095</v>
      </c>
      <c r="HQ229">
        <v>1</v>
      </c>
      <c r="HR229">
        <v>0.146875</v>
      </c>
      <c r="HS229">
        <v>-0.878377</v>
      </c>
      <c r="HT229">
        <v>20.1986</v>
      </c>
      <c r="HU229">
        <v>5.22972</v>
      </c>
      <c r="HV229">
        <v>11.974</v>
      </c>
      <c r="HW229">
        <v>4.97055</v>
      </c>
      <c r="HX229">
        <v>3.28968</v>
      </c>
      <c r="HY229">
        <v>9999</v>
      </c>
      <c r="HZ229">
        <v>9999</v>
      </c>
      <c r="IA229">
        <v>9999</v>
      </c>
      <c r="IB229">
        <v>19.1</v>
      </c>
      <c r="IC229">
        <v>4.97291</v>
      </c>
      <c r="ID229">
        <v>1.8773</v>
      </c>
      <c r="IE229">
        <v>1.87545</v>
      </c>
      <c r="IF229">
        <v>1.8782</v>
      </c>
      <c r="IG229">
        <v>1.87499</v>
      </c>
      <c r="IH229">
        <v>1.87851</v>
      </c>
      <c r="II229">
        <v>1.87563</v>
      </c>
      <c r="IJ229">
        <v>1.87683</v>
      </c>
      <c r="IK229">
        <v>0</v>
      </c>
      <c r="IL229">
        <v>0</v>
      </c>
      <c r="IM229">
        <v>0</v>
      </c>
      <c r="IN229">
        <v>0</v>
      </c>
      <c r="IO229" t="s">
        <v>441</v>
      </c>
      <c r="IP229" t="s">
        <v>442</v>
      </c>
      <c r="IQ229" t="s">
        <v>443</v>
      </c>
      <c r="IR229" t="s">
        <v>443</v>
      </c>
      <c r="IS229" t="s">
        <v>443</v>
      </c>
      <c r="IT229" t="s">
        <v>443</v>
      </c>
      <c r="IU229">
        <v>0</v>
      </c>
      <c r="IV229">
        <v>100</v>
      </c>
      <c r="IW229">
        <v>100</v>
      </c>
      <c r="IX229">
        <v>0.03</v>
      </c>
      <c r="IY229">
        <v>0.2493</v>
      </c>
      <c r="IZ229">
        <v>-0.1222274518627452</v>
      </c>
      <c r="JA229">
        <v>0.001328938755811441</v>
      </c>
      <c r="JB229">
        <v>-5.633165956792918E-07</v>
      </c>
      <c r="JC229">
        <v>2.510553891376428E-10</v>
      </c>
      <c r="JD229">
        <v>-0.04678033270444259</v>
      </c>
      <c r="JE229">
        <v>-0.0009625096320519332</v>
      </c>
      <c r="JF229">
        <v>0.0006953178313022573</v>
      </c>
      <c r="JG229">
        <v>-5.973937232829655E-06</v>
      </c>
      <c r="JH229">
        <v>1</v>
      </c>
      <c r="JI229">
        <v>2112</v>
      </c>
      <c r="JJ229">
        <v>1</v>
      </c>
      <c r="JK229">
        <v>26</v>
      </c>
      <c r="JL229">
        <v>201737.3</v>
      </c>
      <c r="JM229">
        <v>201737.2</v>
      </c>
      <c r="JN229">
        <v>0.36499</v>
      </c>
      <c r="JO229">
        <v>2.59399</v>
      </c>
      <c r="JP229">
        <v>1.39893</v>
      </c>
      <c r="JQ229">
        <v>2.32666</v>
      </c>
      <c r="JR229">
        <v>1.44897</v>
      </c>
      <c r="JS229">
        <v>2.52441</v>
      </c>
      <c r="JT229">
        <v>37.5059</v>
      </c>
      <c r="JU229">
        <v>23.9737</v>
      </c>
      <c r="JV229">
        <v>18</v>
      </c>
      <c r="JW229">
        <v>484.35</v>
      </c>
      <c r="JX229">
        <v>443.03</v>
      </c>
      <c r="JY229">
        <v>29.5434</v>
      </c>
      <c r="JZ229">
        <v>29.1585</v>
      </c>
      <c r="KA229">
        <v>29.9998</v>
      </c>
      <c r="KB229">
        <v>28.9124</v>
      </c>
      <c r="KC229">
        <v>28.986</v>
      </c>
      <c r="KD229">
        <v>7.20378</v>
      </c>
      <c r="KE229">
        <v>45.5814</v>
      </c>
      <c r="KF229">
        <v>0</v>
      </c>
      <c r="KG229">
        <v>29.5337</v>
      </c>
      <c r="KH229">
        <v>79.14749999999999</v>
      </c>
      <c r="KI229">
        <v>14.2891</v>
      </c>
      <c r="KJ229">
        <v>100.906</v>
      </c>
      <c r="KK229">
        <v>100.375</v>
      </c>
    </row>
    <row r="230" spans="1:297">
      <c r="A230">
        <v>214</v>
      </c>
      <c r="B230">
        <v>1759252822.1</v>
      </c>
      <c r="C230">
        <v>6006.5</v>
      </c>
      <c r="D230" t="s">
        <v>873</v>
      </c>
      <c r="E230" t="s">
        <v>874</v>
      </c>
      <c r="F230">
        <v>5</v>
      </c>
      <c r="G230" t="s">
        <v>832</v>
      </c>
      <c r="H230" t="s">
        <v>436</v>
      </c>
      <c r="I230">
        <v>1759252814.6</v>
      </c>
      <c r="J230">
        <f>(K230)/1000</f>
        <v>0</v>
      </c>
      <c r="K230">
        <f>IF(DP230, AN230, AH230)</f>
        <v>0</v>
      </c>
      <c r="L230">
        <f>IF(DP230, AI230, AG230)</f>
        <v>0</v>
      </c>
      <c r="M230">
        <f>DR230 - IF(AU230&gt;1, L230*DL230*100.0/(AW230), 0)</f>
        <v>0</v>
      </c>
      <c r="N230">
        <f>((T230-J230/2)*M230-L230)/(T230+J230/2)</f>
        <v>0</v>
      </c>
      <c r="O230">
        <f>N230*(DY230+DZ230)/1000.0</f>
        <v>0</v>
      </c>
      <c r="P230">
        <f>(DR230 - IF(AU230&gt;1, L230*DL230*100.0/(AW230), 0))*(DY230+DZ230)/1000.0</f>
        <v>0</v>
      </c>
      <c r="Q230">
        <f>2.0/((1/S230-1/R230)+SIGN(S230)*SQRT((1/S230-1/R230)*(1/S230-1/R230) + 4*DM230/((DM230+1)*(DM230+1))*(2*1/S230*1/R230-1/R230*1/R230)))</f>
        <v>0</v>
      </c>
      <c r="R230">
        <f>IF(LEFT(DN230,1)&lt;&gt;"0",IF(LEFT(DN230,1)="1",3.0,DO230),$D$5+$E$5*(EF230*DY230/($K$5*1000))+$F$5*(EF230*DY230/($K$5*1000))*MAX(MIN(DL230,$J$5),$I$5)*MAX(MIN(DL230,$J$5),$I$5)+$G$5*MAX(MIN(DL230,$J$5),$I$5)*(EF230*DY230/($K$5*1000))+$H$5*(EF230*DY230/($K$5*1000))*(EF230*DY230/($K$5*1000)))</f>
        <v>0</v>
      </c>
      <c r="S230">
        <f>J230*(1000-(1000*0.61365*exp(17.502*W230/(240.97+W230))/(DY230+DZ230)+DT230)/2)/(1000*0.61365*exp(17.502*W230/(240.97+W230))/(DY230+DZ230)-DT230)</f>
        <v>0</v>
      </c>
      <c r="T230">
        <f>1/((DM230+1)/(Q230/1.6)+1/(R230/1.37)) + DM230/((DM230+1)/(Q230/1.6) + DM230/(R230/1.37))</f>
        <v>0</v>
      </c>
      <c r="U230">
        <f>(DH230*DK230)</f>
        <v>0</v>
      </c>
      <c r="V230">
        <f>(EA230+(U230+2*0.95*5.67E-8*(((EA230+$B$7)+273)^4-(EA230+273)^4)-44100*J230)/(1.84*29.3*R230+8*0.95*5.67E-8*(EA230+273)^3))</f>
        <v>0</v>
      </c>
      <c r="W230">
        <f>($C$7*EB230+$D$7*EC230+$E$7*V230)</f>
        <v>0</v>
      </c>
      <c r="X230">
        <f>0.61365*exp(17.502*W230/(240.97+W230))</f>
        <v>0</v>
      </c>
      <c r="Y230">
        <f>(Z230/AA230*100)</f>
        <v>0</v>
      </c>
      <c r="Z230">
        <f>DT230*(DY230+DZ230)/1000</f>
        <v>0</v>
      </c>
      <c r="AA230">
        <f>0.61365*exp(17.502*EA230/(240.97+EA230))</f>
        <v>0</v>
      </c>
      <c r="AB230">
        <f>(X230-DT230*(DY230+DZ230)/1000)</f>
        <v>0</v>
      </c>
      <c r="AC230">
        <f>(-J230*44100)</f>
        <v>0</v>
      </c>
      <c r="AD230">
        <f>2*29.3*R230*0.92*(EA230-W230)</f>
        <v>0</v>
      </c>
      <c r="AE230">
        <f>2*0.95*5.67E-8*(((EA230+$B$7)+273)^4-(W230+273)^4)</f>
        <v>0</v>
      </c>
      <c r="AF230">
        <f>U230+AE230+AC230+AD230</f>
        <v>0</v>
      </c>
      <c r="AG230">
        <f>DX230*AU230*(DS230-DR230*(1000-AU230*DU230)/(1000-AU230*DT230))/(100*DL230)</f>
        <v>0</v>
      </c>
      <c r="AH230">
        <f>1000*DX230*AU230*(DT230-DU230)/(100*DL230*(1000-AU230*DT230))</f>
        <v>0</v>
      </c>
      <c r="AI230">
        <f>(AJ230 - AK230 - DY230*1E3/(8.314*(EA230+273.15)) * AM230/DX230 * AL230) * DX230/(100*DL230) * (1000 - DU230)/1000</f>
        <v>0</v>
      </c>
      <c r="AJ230">
        <v>102.1333473666462</v>
      </c>
      <c r="AK230">
        <v>110.1260606060606</v>
      </c>
      <c r="AL230">
        <v>-3.106238831278148</v>
      </c>
      <c r="AM230">
        <v>65.48796410900854</v>
      </c>
      <c r="AN230">
        <f>(AP230 - AO230 + DY230*1E3/(8.314*(EA230+273.15)) * AR230/DX230 * AQ230) * DX230/(100*DL230) * 1000/(1000 - AP230)</f>
        <v>0</v>
      </c>
      <c r="AO230">
        <v>14.30278164981899</v>
      </c>
      <c r="AP230">
        <v>24.31725393939394</v>
      </c>
      <c r="AQ230">
        <v>2.629321651180244E-05</v>
      </c>
      <c r="AR230">
        <v>121.0484410570822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MAX(0,($B$13+$C$13*EF230)/(1+$D$13*EF230)*DY230/(EA230+273)*$E$13)</f>
        <v>0</v>
      </c>
      <c r="AX230" t="s">
        <v>437</v>
      </c>
      <c r="AY230" t="s">
        <v>437</v>
      </c>
      <c r="AZ230">
        <v>0</v>
      </c>
      <c r="BA230">
        <v>0</v>
      </c>
      <c r="BB230">
        <f>1-AZ230/BA230</f>
        <v>0</v>
      </c>
      <c r="BC230">
        <v>0</v>
      </c>
      <c r="BD230" t="s">
        <v>437</v>
      </c>
      <c r="BE230" t="s">
        <v>437</v>
      </c>
      <c r="BF230">
        <v>0</v>
      </c>
      <c r="BG230">
        <v>0</v>
      </c>
      <c r="BH230">
        <f>1-BF230/BG230</f>
        <v>0</v>
      </c>
      <c r="BI230">
        <v>0.5</v>
      </c>
      <c r="BJ230">
        <f>DI230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437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DH230">
        <f>$B$11*EG230+$C$11*EH230+$F$11*ES230*(1-EV230)</f>
        <v>0</v>
      </c>
      <c r="DI230">
        <f>DH230*DJ230</f>
        <v>0</v>
      </c>
      <c r="DJ230">
        <f>($B$11*$D$9+$C$11*$D$9+$F$11*((FF230+EX230)/MAX(FF230+EX230+FG230, 0.1)*$I$9+FG230/MAX(FF230+EX230+FG230, 0.1)*$J$9))/($B$11+$C$11+$F$11)</f>
        <v>0</v>
      </c>
      <c r="DK230">
        <f>($B$11*$K$9+$C$11*$K$9+$F$11*((FF230+EX230)/MAX(FF230+EX230+FG230, 0.1)*$P$9+FG230/MAX(FF230+EX230+FG230, 0.1)*$Q$9))/($B$11+$C$11+$F$11)</f>
        <v>0</v>
      </c>
      <c r="DL230">
        <v>6</v>
      </c>
      <c r="DM230">
        <v>0.5</v>
      </c>
      <c r="DN230" t="s">
        <v>438</v>
      </c>
      <c r="DO230">
        <v>2</v>
      </c>
      <c r="DP230" t="b">
        <v>1</v>
      </c>
      <c r="DQ230">
        <v>1759252814.6</v>
      </c>
      <c r="DR230">
        <v>128.645962962963</v>
      </c>
      <c r="DS230">
        <v>115.3891666666667</v>
      </c>
      <c r="DT230">
        <v>24.31170740740741</v>
      </c>
      <c r="DU230">
        <v>14.30749629629629</v>
      </c>
      <c r="DV230">
        <v>128.6061481481481</v>
      </c>
      <c r="DW230">
        <v>24.0623</v>
      </c>
      <c r="DX230">
        <v>500.0047037037036</v>
      </c>
      <c r="DY230">
        <v>90.88697777777779</v>
      </c>
      <c r="DZ230">
        <v>0.05361663333333334</v>
      </c>
      <c r="EA230">
        <v>30.55200370370371</v>
      </c>
      <c r="EB230">
        <v>30.00775185185185</v>
      </c>
      <c r="EC230">
        <v>999.9000000000001</v>
      </c>
      <c r="ED230">
        <v>0</v>
      </c>
      <c r="EE230">
        <v>0</v>
      </c>
      <c r="EF230">
        <v>10027.66296296296</v>
      </c>
      <c r="EG230">
        <v>0</v>
      </c>
      <c r="EH230">
        <v>11.6948</v>
      </c>
      <c r="EI230">
        <v>13.25676296296296</v>
      </c>
      <c r="EJ230">
        <v>131.8515185185185</v>
      </c>
      <c r="EK230">
        <v>117.0642148148148</v>
      </c>
      <c r="EL230">
        <v>10.00422037037037</v>
      </c>
      <c r="EM230">
        <v>115.3891666666667</v>
      </c>
      <c r="EN230">
        <v>14.30749629629629</v>
      </c>
      <c r="EO230">
        <v>2.209618148148148</v>
      </c>
      <c r="EP230">
        <v>1.300365185185185</v>
      </c>
      <c r="EQ230">
        <v>19.03221481481482</v>
      </c>
      <c r="ER230">
        <v>10.80305925925926</v>
      </c>
      <c r="ES230">
        <v>1999.985925925926</v>
      </c>
      <c r="ET230">
        <v>0.9799954444444443</v>
      </c>
      <c r="EU230">
        <v>0.02000424814814815</v>
      </c>
      <c r="EV230">
        <v>0</v>
      </c>
      <c r="EW230">
        <v>1151.658148148148</v>
      </c>
      <c r="EX230">
        <v>5.000560000000001</v>
      </c>
      <c r="EY230">
        <v>23277.77777777778</v>
      </c>
      <c r="EZ230">
        <v>17294.73703703704</v>
      </c>
      <c r="FA230">
        <v>41.625</v>
      </c>
      <c r="FB230">
        <v>41.68699999999999</v>
      </c>
      <c r="FC230">
        <v>41.31199999999999</v>
      </c>
      <c r="FD230">
        <v>40.875</v>
      </c>
      <c r="FE230">
        <v>42.43699999999999</v>
      </c>
      <c r="FF230">
        <v>1955.075925925926</v>
      </c>
      <c r="FG230">
        <v>39.91</v>
      </c>
      <c r="FH230">
        <v>0</v>
      </c>
      <c r="FI230">
        <v>1759252836.4</v>
      </c>
      <c r="FJ230">
        <v>0</v>
      </c>
      <c r="FK230">
        <v>1151.74</v>
      </c>
      <c r="FL230">
        <v>20.07521366380253</v>
      </c>
      <c r="FM230">
        <v>385.8324786114567</v>
      </c>
      <c r="FN230">
        <v>23279.28461538461</v>
      </c>
      <c r="FO230">
        <v>15</v>
      </c>
      <c r="FP230">
        <v>0</v>
      </c>
      <c r="FQ230" t="s">
        <v>439</v>
      </c>
      <c r="FR230">
        <v>1747148579.5</v>
      </c>
      <c r="FS230">
        <v>1747148584.5</v>
      </c>
      <c r="FT230">
        <v>0</v>
      </c>
      <c r="FU230">
        <v>0.162</v>
      </c>
      <c r="FV230">
        <v>-0.001</v>
      </c>
      <c r="FW230">
        <v>0.139</v>
      </c>
      <c r="FX230">
        <v>0.058</v>
      </c>
      <c r="FY230">
        <v>420</v>
      </c>
      <c r="FZ230">
        <v>16</v>
      </c>
      <c r="GA230">
        <v>0.19</v>
      </c>
      <c r="GB230">
        <v>0.02</v>
      </c>
      <c r="GC230">
        <v>12.29707475</v>
      </c>
      <c r="GD230">
        <v>17.86046330206379</v>
      </c>
      <c r="GE230">
        <v>1.718524354537909</v>
      </c>
      <c r="GF230">
        <v>0</v>
      </c>
      <c r="GG230">
        <v>1150.569117647059</v>
      </c>
      <c r="GH230">
        <v>19.44980901596593</v>
      </c>
      <c r="GI230">
        <v>1.922713107055112</v>
      </c>
      <c r="GJ230">
        <v>0</v>
      </c>
      <c r="GK230">
        <v>9.997965000000001</v>
      </c>
      <c r="GL230">
        <v>0.1039348592870274</v>
      </c>
      <c r="GM230">
        <v>0.01322862029842875</v>
      </c>
      <c r="GN230">
        <v>0</v>
      </c>
      <c r="GO230">
        <v>0</v>
      </c>
      <c r="GP230">
        <v>3</v>
      </c>
      <c r="GQ230" t="s">
        <v>490</v>
      </c>
      <c r="GR230">
        <v>3.12919</v>
      </c>
      <c r="GS230">
        <v>2.73147</v>
      </c>
      <c r="GT230">
        <v>0.0261972</v>
      </c>
      <c r="GU230">
        <v>0.0225978</v>
      </c>
      <c r="GV230">
        <v>0.108342</v>
      </c>
      <c r="GW230">
        <v>0.07485559999999999</v>
      </c>
      <c r="GX230">
        <v>29195.7</v>
      </c>
      <c r="GY230">
        <v>28453.8</v>
      </c>
      <c r="GZ230">
        <v>30523.3</v>
      </c>
      <c r="HA230">
        <v>29367.4</v>
      </c>
      <c r="HB230">
        <v>37552.9</v>
      </c>
      <c r="HC230">
        <v>35750.3</v>
      </c>
      <c r="HD230">
        <v>46692.8</v>
      </c>
      <c r="HE230">
        <v>43639</v>
      </c>
      <c r="HF230">
        <v>1.8335</v>
      </c>
      <c r="HG230">
        <v>1.81402</v>
      </c>
      <c r="HH230">
        <v>0.109833</v>
      </c>
      <c r="HI230">
        <v>0</v>
      </c>
      <c r="HJ230">
        <v>28.2183</v>
      </c>
      <c r="HK230">
        <v>999.9</v>
      </c>
      <c r="HL230">
        <v>49.4</v>
      </c>
      <c r="HM230">
        <v>31.6</v>
      </c>
      <c r="HN230">
        <v>25.3732</v>
      </c>
      <c r="HO230">
        <v>62.9903</v>
      </c>
      <c r="HP230">
        <v>18.2612</v>
      </c>
      <c r="HQ230">
        <v>1</v>
      </c>
      <c r="HR230">
        <v>0.146362</v>
      </c>
      <c r="HS230">
        <v>-0.8803</v>
      </c>
      <c r="HT230">
        <v>20.1987</v>
      </c>
      <c r="HU230">
        <v>5.22912</v>
      </c>
      <c r="HV230">
        <v>11.974</v>
      </c>
      <c r="HW230">
        <v>4.97065</v>
      </c>
      <c r="HX230">
        <v>3.28965</v>
      </c>
      <c r="HY230">
        <v>9999</v>
      </c>
      <c r="HZ230">
        <v>9999</v>
      </c>
      <c r="IA230">
        <v>9999</v>
      </c>
      <c r="IB230">
        <v>19.1</v>
      </c>
      <c r="IC230">
        <v>4.9729</v>
      </c>
      <c r="ID230">
        <v>1.87729</v>
      </c>
      <c r="IE230">
        <v>1.87543</v>
      </c>
      <c r="IF230">
        <v>1.8782</v>
      </c>
      <c r="IG230">
        <v>1.87497</v>
      </c>
      <c r="IH230">
        <v>1.87851</v>
      </c>
      <c r="II230">
        <v>1.87561</v>
      </c>
      <c r="IJ230">
        <v>1.8768</v>
      </c>
      <c r="IK230">
        <v>0</v>
      </c>
      <c r="IL230">
        <v>0</v>
      </c>
      <c r="IM230">
        <v>0</v>
      </c>
      <c r="IN230">
        <v>0</v>
      </c>
      <c r="IO230" t="s">
        <v>441</v>
      </c>
      <c r="IP230" t="s">
        <v>442</v>
      </c>
      <c r="IQ230" t="s">
        <v>443</v>
      </c>
      <c r="IR230" t="s">
        <v>443</v>
      </c>
      <c r="IS230" t="s">
        <v>443</v>
      </c>
      <c r="IT230" t="s">
        <v>443</v>
      </c>
      <c r="IU230">
        <v>0</v>
      </c>
      <c r="IV230">
        <v>100</v>
      </c>
      <c r="IW230">
        <v>100</v>
      </c>
      <c r="IX230">
        <v>0.013</v>
      </c>
      <c r="IY230">
        <v>0.2496</v>
      </c>
      <c r="IZ230">
        <v>-0.1222274518627452</v>
      </c>
      <c r="JA230">
        <v>0.001328938755811441</v>
      </c>
      <c r="JB230">
        <v>-5.633165956792918E-07</v>
      </c>
      <c r="JC230">
        <v>2.510553891376428E-10</v>
      </c>
      <c r="JD230">
        <v>-0.04678033270444259</v>
      </c>
      <c r="JE230">
        <v>-0.0009625096320519332</v>
      </c>
      <c r="JF230">
        <v>0.0006953178313022573</v>
      </c>
      <c r="JG230">
        <v>-5.973937232829655E-06</v>
      </c>
      <c r="JH230">
        <v>1</v>
      </c>
      <c r="JI230">
        <v>2112</v>
      </c>
      <c r="JJ230">
        <v>1</v>
      </c>
      <c r="JK230">
        <v>26</v>
      </c>
      <c r="JL230">
        <v>201737.4</v>
      </c>
      <c r="JM230">
        <v>201737.3</v>
      </c>
      <c r="JN230">
        <v>0.323486</v>
      </c>
      <c r="JO230">
        <v>2.59277</v>
      </c>
      <c r="JP230">
        <v>1.39893</v>
      </c>
      <c r="JQ230">
        <v>2.32788</v>
      </c>
      <c r="JR230">
        <v>1.44897</v>
      </c>
      <c r="JS230">
        <v>2.60254</v>
      </c>
      <c r="JT230">
        <v>37.4819</v>
      </c>
      <c r="JU230">
        <v>23.9737</v>
      </c>
      <c r="JV230">
        <v>18</v>
      </c>
      <c r="JW230">
        <v>484.473</v>
      </c>
      <c r="JX230">
        <v>442.796</v>
      </c>
      <c r="JY230">
        <v>29.5324</v>
      </c>
      <c r="JZ230">
        <v>29.1534</v>
      </c>
      <c r="KA230">
        <v>29.9996</v>
      </c>
      <c r="KB230">
        <v>28.908</v>
      </c>
      <c r="KC230">
        <v>28.9816</v>
      </c>
      <c r="KD230">
        <v>6.44916</v>
      </c>
      <c r="KE230">
        <v>45.5814</v>
      </c>
      <c r="KF230">
        <v>0</v>
      </c>
      <c r="KG230">
        <v>29.531</v>
      </c>
      <c r="KH230">
        <v>65.7838</v>
      </c>
      <c r="KI230">
        <v>14.2805</v>
      </c>
      <c r="KJ230">
        <v>100.907</v>
      </c>
      <c r="KK230">
        <v>100.376</v>
      </c>
    </row>
    <row r="231" spans="1:297">
      <c r="A231">
        <v>215</v>
      </c>
      <c r="B231">
        <v>1759252827.1</v>
      </c>
      <c r="C231">
        <v>6011.5</v>
      </c>
      <c r="D231" t="s">
        <v>875</v>
      </c>
      <c r="E231" t="s">
        <v>876</v>
      </c>
      <c r="F231">
        <v>5</v>
      </c>
      <c r="G231" t="s">
        <v>832</v>
      </c>
      <c r="H231" t="s">
        <v>436</v>
      </c>
      <c r="I231">
        <v>1759252819.314285</v>
      </c>
      <c r="J231">
        <f>(K231)/1000</f>
        <v>0</v>
      </c>
      <c r="K231">
        <f>IF(DP231, AN231, AH231)</f>
        <v>0</v>
      </c>
      <c r="L231">
        <f>IF(DP231, AI231, AG231)</f>
        <v>0</v>
      </c>
      <c r="M231">
        <f>DR231 - IF(AU231&gt;1, L231*DL231*100.0/(AW231), 0)</f>
        <v>0</v>
      </c>
      <c r="N231">
        <f>((T231-J231/2)*M231-L231)/(T231+J231/2)</f>
        <v>0</v>
      </c>
      <c r="O231">
        <f>N231*(DY231+DZ231)/1000.0</f>
        <v>0</v>
      </c>
      <c r="P231">
        <f>(DR231 - IF(AU231&gt;1, L231*DL231*100.0/(AW231), 0))*(DY231+DZ231)/1000.0</f>
        <v>0</v>
      </c>
      <c r="Q231">
        <f>2.0/((1/S231-1/R231)+SIGN(S231)*SQRT((1/S231-1/R231)*(1/S231-1/R231) + 4*DM231/((DM231+1)*(DM231+1))*(2*1/S231*1/R231-1/R231*1/R231)))</f>
        <v>0</v>
      </c>
      <c r="R231">
        <f>IF(LEFT(DN231,1)&lt;&gt;"0",IF(LEFT(DN231,1)="1",3.0,DO231),$D$5+$E$5*(EF231*DY231/($K$5*1000))+$F$5*(EF231*DY231/($K$5*1000))*MAX(MIN(DL231,$J$5),$I$5)*MAX(MIN(DL231,$J$5),$I$5)+$G$5*MAX(MIN(DL231,$J$5),$I$5)*(EF231*DY231/($K$5*1000))+$H$5*(EF231*DY231/($K$5*1000))*(EF231*DY231/($K$5*1000)))</f>
        <v>0</v>
      </c>
      <c r="S231">
        <f>J231*(1000-(1000*0.61365*exp(17.502*W231/(240.97+W231))/(DY231+DZ231)+DT231)/2)/(1000*0.61365*exp(17.502*W231/(240.97+W231))/(DY231+DZ231)-DT231)</f>
        <v>0</v>
      </c>
      <c r="T231">
        <f>1/((DM231+1)/(Q231/1.6)+1/(R231/1.37)) + DM231/((DM231+1)/(Q231/1.6) + DM231/(R231/1.37))</f>
        <v>0</v>
      </c>
      <c r="U231">
        <f>(DH231*DK231)</f>
        <v>0</v>
      </c>
      <c r="V231">
        <f>(EA231+(U231+2*0.95*5.67E-8*(((EA231+$B$7)+273)^4-(EA231+273)^4)-44100*J231)/(1.84*29.3*R231+8*0.95*5.67E-8*(EA231+273)^3))</f>
        <v>0</v>
      </c>
      <c r="W231">
        <f>($C$7*EB231+$D$7*EC231+$E$7*V231)</f>
        <v>0</v>
      </c>
      <c r="X231">
        <f>0.61365*exp(17.502*W231/(240.97+W231))</f>
        <v>0</v>
      </c>
      <c r="Y231">
        <f>(Z231/AA231*100)</f>
        <v>0</v>
      </c>
      <c r="Z231">
        <f>DT231*(DY231+DZ231)/1000</f>
        <v>0</v>
      </c>
      <c r="AA231">
        <f>0.61365*exp(17.502*EA231/(240.97+EA231))</f>
        <v>0</v>
      </c>
      <c r="AB231">
        <f>(X231-DT231*(DY231+DZ231)/1000)</f>
        <v>0</v>
      </c>
      <c r="AC231">
        <f>(-J231*44100)</f>
        <v>0</v>
      </c>
      <c r="AD231">
        <f>2*29.3*R231*0.92*(EA231-W231)</f>
        <v>0</v>
      </c>
      <c r="AE231">
        <f>2*0.95*5.67E-8*(((EA231+$B$7)+273)^4-(W231+273)^4)</f>
        <v>0</v>
      </c>
      <c r="AF231">
        <f>U231+AE231+AC231+AD231</f>
        <v>0</v>
      </c>
      <c r="AG231">
        <f>DX231*AU231*(DS231-DR231*(1000-AU231*DU231)/(1000-AU231*DT231))/(100*DL231)</f>
        <v>0</v>
      </c>
      <c r="AH231">
        <f>1000*DX231*AU231*(DT231-DU231)/(100*DL231*(1000-AU231*DT231))</f>
        <v>0</v>
      </c>
      <c r="AI231">
        <f>(AJ231 - AK231 - DY231*1E3/(8.314*(EA231+273.15)) * AM231/DX231 * AL231) * DX231/(100*DL231) * (1000 - DU231)/1000</f>
        <v>0</v>
      </c>
      <c r="AJ231">
        <v>85.26082374096778</v>
      </c>
      <c r="AK231">
        <v>94.68311818181814</v>
      </c>
      <c r="AL231">
        <v>-3.08623024414083</v>
      </c>
      <c r="AM231">
        <v>65.48796410900854</v>
      </c>
      <c r="AN231">
        <f>(AP231 - AO231 + DY231*1E3/(8.314*(EA231+273.15)) * AR231/DX231 * AQ231) * DX231/(100*DL231) * 1000/(1000 - AP231)</f>
        <v>0</v>
      </c>
      <c r="AO231">
        <v>14.29893372321452</v>
      </c>
      <c r="AP231">
        <v>24.32534606060605</v>
      </c>
      <c r="AQ231">
        <v>1.751107559532458E-05</v>
      </c>
      <c r="AR231">
        <v>121.0484410570822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MAX(0,($B$13+$C$13*EF231)/(1+$D$13*EF231)*DY231/(EA231+273)*$E$13)</f>
        <v>0</v>
      </c>
      <c r="AX231" t="s">
        <v>437</v>
      </c>
      <c r="AY231" t="s">
        <v>437</v>
      </c>
      <c r="AZ231">
        <v>0</v>
      </c>
      <c r="BA231">
        <v>0</v>
      </c>
      <c r="BB231">
        <f>1-AZ231/BA231</f>
        <v>0</v>
      </c>
      <c r="BC231">
        <v>0</v>
      </c>
      <c r="BD231" t="s">
        <v>437</v>
      </c>
      <c r="BE231" t="s">
        <v>437</v>
      </c>
      <c r="BF231">
        <v>0</v>
      </c>
      <c r="BG231">
        <v>0</v>
      </c>
      <c r="BH231">
        <f>1-BF231/BG231</f>
        <v>0</v>
      </c>
      <c r="BI231">
        <v>0.5</v>
      </c>
      <c r="BJ231">
        <f>DI231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437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DH231">
        <f>$B$11*EG231+$C$11*EH231+$F$11*ES231*(1-EV231)</f>
        <v>0</v>
      </c>
      <c r="DI231">
        <f>DH231*DJ231</f>
        <v>0</v>
      </c>
      <c r="DJ231">
        <f>($B$11*$D$9+$C$11*$D$9+$F$11*((FF231+EX231)/MAX(FF231+EX231+FG231, 0.1)*$I$9+FG231/MAX(FF231+EX231+FG231, 0.1)*$J$9))/($B$11+$C$11+$F$11)</f>
        <v>0</v>
      </c>
      <c r="DK231">
        <f>($B$11*$K$9+$C$11*$K$9+$F$11*((FF231+EX231)/MAX(FF231+EX231+FG231, 0.1)*$P$9+FG231/MAX(FF231+EX231+FG231, 0.1)*$Q$9))/($B$11+$C$11+$F$11)</f>
        <v>0</v>
      </c>
      <c r="DL231">
        <v>6</v>
      </c>
      <c r="DM231">
        <v>0.5</v>
      </c>
      <c r="DN231" t="s">
        <v>438</v>
      </c>
      <c r="DO231">
        <v>2</v>
      </c>
      <c r="DP231" t="b">
        <v>1</v>
      </c>
      <c r="DQ231">
        <v>1759252819.314285</v>
      </c>
      <c r="DR231">
        <v>114.3807892857143</v>
      </c>
      <c r="DS231">
        <v>99.68170714285712</v>
      </c>
      <c r="DT231">
        <v>24.31423571428572</v>
      </c>
      <c r="DU231">
        <v>14.30312142857143</v>
      </c>
      <c r="DV231">
        <v>114.3581357142857</v>
      </c>
      <c r="DW231">
        <v>24.06477142857142</v>
      </c>
      <c r="DX231">
        <v>500.0196785714285</v>
      </c>
      <c r="DY231">
        <v>90.88632857142859</v>
      </c>
      <c r="DZ231">
        <v>0.05346116785714285</v>
      </c>
      <c r="EA231">
        <v>30.55221071428571</v>
      </c>
      <c r="EB231">
        <v>30.00584642857143</v>
      </c>
      <c r="EC231">
        <v>999.9000000000002</v>
      </c>
      <c r="ED231">
        <v>0</v>
      </c>
      <c r="EE231">
        <v>0</v>
      </c>
      <c r="EF231">
        <v>10022.25178571428</v>
      </c>
      <c r="EG231">
        <v>0</v>
      </c>
      <c r="EH231">
        <v>11.6948</v>
      </c>
      <c r="EI231">
        <v>14.69906071428571</v>
      </c>
      <c r="EJ231">
        <v>117.2310821428571</v>
      </c>
      <c r="EK231">
        <v>101.128225</v>
      </c>
      <c r="EL231">
        <v>10.01112035714286</v>
      </c>
      <c r="EM231">
        <v>99.68170714285712</v>
      </c>
      <c r="EN231">
        <v>14.30312142857143</v>
      </c>
      <c r="EO231">
        <v>2.209832857142858</v>
      </c>
      <c r="EP231">
        <v>1.299957857142857</v>
      </c>
      <c r="EQ231">
        <v>19.03376785714286</v>
      </c>
      <c r="ER231">
        <v>10.79836071428571</v>
      </c>
      <c r="ES231">
        <v>1999.99</v>
      </c>
      <c r="ET231">
        <v>0.9799954285714284</v>
      </c>
      <c r="EU231">
        <v>0.02000425714285714</v>
      </c>
      <c r="EV231">
        <v>0</v>
      </c>
      <c r="EW231">
        <v>1153.266428571429</v>
      </c>
      <c r="EX231">
        <v>5.000560000000001</v>
      </c>
      <c r="EY231">
        <v>23308.76785714286</v>
      </c>
      <c r="EZ231">
        <v>17294.76785714286</v>
      </c>
      <c r="FA231">
        <v>41.625</v>
      </c>
      <c r="FB231">
        <v>41.68699999999999</v>
      </c>
      <c r="FC231">
        <v>41.31199999999999</v>
      </c>
      <c r="FD231">
        <v>40.875</v>
      </c>
      <c r="FE231">
        <v>42.43699999999999</v>
      </c>
      <c r="FF231">
        <v>1955.08</v>
      </c>
      <c r="FG231">
        <v>39.91</v>
      </c>
      <c r="FH231">
        <v>0</v>
      </c>
      <c r="FI231">
        <v>1759252841.2</v>
      </c>
      <c r="FJ231">
        <v>0</v>
      </c>
      <c r="FK231">
        <v>1153.375</v>
      </c>
      <c r="FL231">
        <v>20.17333334229135</v>
      </c>
      <c r="FM231">
        <v>402.9333335365562</v>
      </c>
      <c r="FN231">
        <v>23310.73846153847</v>
      </c>
      <c r="FO231">
        <v>15</v>
      </c>
      <c r="FP231">
        <v>0</v>
      </c>
      <c r="FQ231" t="s">
        <v>439</v>
      </c>
      <c r="FR231">
        <v>1747148579.5</v>
      </c>
      <c r="FS231">
        <v>1747148584.5</v>
      </c>
      <c r="FT231">
        <v>0</v>
      </c>
      <c r="FU231">
        <v>0.162</v>
      </c>
      <c r="FV231">
        <v>-0.001</v>
      </c>
      <c r="FW231">
        <v>0.139</v>
      </c>
      <c r="FX231">
        <v>0.058</v>
      </c>
      <c r="FY231">
        <v>420</v>
      </c>
      <c r="FZ231">
        <v>16</v>
      </c>
      <c r="GA231">
        <v>0.19</v>
      </c>
      <c r="GB231">
        <v>0.02</v>
      </c>
      <c r="GC231">
        <v>13.87524146341463</v>
      </c>
      <c r="GD231">
        <v>18.35748292682927</v>
      </c>
      <c r="GE231">
        <v>1.810336768559336</v>
      </c>
      <c r="GF231">
        <v>0</v>
      </c>
      <c r="GG231">
        <v>1152.369705882353</v>
      </c>
      <c r="GH231">
        <v>20.24186402014076</v>
      </c>
      <c r="GI231">
        <v>1.999633032942787</v>
      </c>
      <c r="GJ231">
        <v>0</v>
      </c>
      <c r="GK231">
        <v>10.00847268292683</v>
      </c>
      <c r="GL231">
        <v>0.08388104529619989</v>
      </c>
      <c r="GM231">
        <v>0.009536308541924414</v>
      </c>
      <c r="GN231">
        <v>1</v>
      </c>
      <c r="GO231">
        <v>1</v>
      </c>
      <c r="GP231">
        <v>3</v>
      </c>
      <c r="GQ231" t="s">
        <v>463</v>
      </c>
      <c r="GR231">
        <v>3.12905</v>
      </c>
      <c r="GS231">
        <v>2.73111</v>
      </c>
      <c r="GT231">
        <v>0.0226258</v>
      </c>
      <c r="GU231">
        <v>0.0185519</v>
      </c>
      <c r="GV231">
        <v>0.108362</v>
      </c>
      <c r="GW231">
        <v>0.0748369</v>
      </c>
      <c r="GX231">
        <v>29303.4</v>
      </c>
      <c r="GY231">
        <v>28571.5</v>
      </c>
      <c r="GZ231">
        <v>30524</v>
      </c>
      <c r="HA231">
        <v>29367.3</v>
      </c>
      <c r="HB231">
        <v>37552.5</v>
      </c>
      <c r="HC231">
        <v>35750.8</v>
      </c>
      <c r="HD231">
        <v>46693.7</v>
      </c>
      <c r="HE231">
        <v>43639</v>
      </c>
      <c r="HF231">
        <v>1.8332</v>
      </c>
      <c r="HG231">
        <v>1.8144</v>
      </c>
      <c r="HH231">
        <v>0.1093</v>
      </c>
      <c r="HI231">
        <v>0</v>
      </c>
      <c r="HJ231">
        <v>28.2183</v>
      </c>
      <c r="HK231">
        <v>999.9</v>
      </c>
      <c r="HL231">
        <v>49.4</v>
      </c>
      <c r="HM231">
        <v>31.6</v>
      </c>
      <c r="HN231">
        <v>25.3744</v>
      </c>
      <c r="HO231">
        <v>62.9703</v>
      </c>
      <c r="HP231">
        <v>18.2612</v>
      </c>
      <c r="HQ231">
        <v>1</v>
      </c>
      <c r="HR231">
        <v>0.146204</v>
      </c>
      <c r="HS231">
        <v>-0.890441</v>
      </c>
      <c r="HT231">
        <v>20.1988</v>
      </c>
      <c r="HU231">
        <v>5.22852</v>
      </c>
      <c r="HV231">
        <v>11.974</v>
      </c>
      <c r="HW231">
        <v>4.9705</v>
      </c>
      <c r="HX231">
        <v>3.28963</v>
      </c>
      <c r="HY231">
        <v>9999</v>
      </c>
      <c r="HZ231">
        <v>9999</v>
      </c>
      <c r="IA231">
        <v>9999</v>
      </c>
      <c r="IB231">
        <v>19.1</v>
      </c>
      <c r="IC231">
        <v>4.97292</v>
      </c>
      <c r="ID231">
        <v>1.87729</v>
      </c>
      <c r="IE231">
        <v>1.87541</v>
      </c>
      <c r="IF231">
        <v>1.8782</v>
      </c>
      <c r="IG231">
        <v>1.87497</v>
      </c>
      <c r="IH231">
        <v>1.87851</v>
      </c>
      <c r="II231">
        <v>1.87561</v>
      </c>
      <c r="IJ231">
        <v>1.8768</v>
      </c>
      <c r="IK231">
        <v>0</v>
      </c>
      <c r="IL231">
        <v>0</v>
      </c>
      <c r="IM231">
        <v>0</v>
      </c>
      <c r="IN231">
        <v>0</v>
      </c>
      <c r="IO231" t="s">
        <v>441</v>
      </c>
      <c r="IP231" t="s">
        <v>442</v>
      </c>
      <c r="IQ231" t="s">
        <v>443</v>
      </c>
      <c r="IR231" t="s">
        <v>443</v>
      </c>
      <c r="IS231" t="s">
        <v>443</v>
      </c>
      <c r="IT231" t="s">
        <v>443</v>
      </c>
      <c r="IU231">
        <v>0</v>
      </c>
      <c r="IV231">
        <v>100</v>
      </c>
      <c r="IW231">
        <v>100</v>
      </c>
      <c r="IX231">
        <v>-0.006</v>
      </c>
      <c r="IY231">
        <v>0.2497</v>
      </c>
      <c r="IZ231">
        <v>-0.1222274518627452</v>
      </c>
      <c r="JA231">
        <v>0.001328938755811441</v>
      </c>
      <c r="JB231">
        <v>-5.633165956792918E-07</v>
      </c>
      <c r="JC231">
        <v>2.510553891376428E-10</v>
      </c>
      <c r="JD231">
        <v>-0.04678033270444259</v>
      </c>
      <c r="JE231">
        <v>-0.0009625096320519332</v>
      </c>
      <c r="JF231">
        <v>0.0006953178313022573</v>
      </c>
      <c r="JG231">
        <v>-5.973937232829655E-06</v>
      </c>
      <c r="JH231">
        <v>1</v>
      </c>
      <c r="JI231">
        <v>2112</v>
      </c>
      <c r="JJ231">
        <v>1</v>
      </c>
      <c r="JK231">
        <v>26</v>
      </c>
      <c r="JL231">
        <v>201737.5</v>
      </c>
      <c r="JM231">
        <v>201737.4</v>
      </c>
      <c r="JN231">
        <v>0.286865</v>
      </c>
      <c r="JO231">
        <v>2.60864</v>
      </c>
      <c r="JP231">
        <v>1.39893</v>
      </c>
      <c r="JQ231">
        <v>2.32788</v>
      </c>
      <c r="JR231">
        <v>1.44897</v>
      </c>
      <c r="JS231">
        <v>2.53174</v>
      </c>
      <c r="JT231">
        <v>37.4819</v>
      </c>
      <c r="JU231">
        <v>23.9737</v>
      </c>
      <c r="JV231">
        <v>18</v>
      </c>
      <c r="JW231">
        <v>484.275</v>
      </c>
      <c r="JX231">
        <v>443.001</v>
      </c>
      <c r="JY231">
        <v>29.528</v>
      </c>
      <c r="JZ231">
        <v>29.1492</v>
      </c>
      <c r="KA231">
        <v>29.9998</v>
      </c>
      <c r="KB231">
        <v>28.9031</v>
      </c>
      <c r="KC231">
        <v>28.9779</v>
      </c>
      <c r="KD231">
        <v>5.63557</v>
      </c>
      <c r="KE231">
        <v>45.5814</v>
      </c>
      <c r="KF231">
        <v>0</v>
      </c>
      <c r="KG231">
        <v>29.5256</v>
      </c>
      <c r="KH231">
        <v>45.7495</v>
      </c>
      <c r="KI231">
        <v>14.2652</v>
      </c>
      <c r="KJ231">
        <v>100.909</v>
      </c>
      <c r="KK231">
        <v>100.376</v>
      </c>
    </row>
    <row r="232" spans="1:297">
      <c r="A232">
        <v>216</v>
      </c>
      <c r="B232">
        <v>1759252832.1</v>
      </c>
      <c r="C232">
        <v>6016.5</v>
      </c>
      <c r="D232" t="s">
        <v>877</v>
      </c>
      <c r="E232" t="s">
        <v>878</v>
      </c>
      <c r="F232">
        <v>5</v>
      </c>
      <c r="G232" t="s">
        <v>832</v>
      </c>
      <c r="H232" t="s">
        <v>436</v>
      </c>
      <c r="I232">
        <v>1759252824.6</v>
      </c>
      <c r="J232">
        <f>(K232)/1000</f>
        <v>0</v>
      </c>
      <c r="K232">
        <f>IF(DP232, AN232, AH232)</f>
        <v>0</v>
      </c>
      <c r="L232">
        <f>IF(DP232, AI232, AG232)</f>
        <v>0</v>
      </c>
      <c r="M232">
        <f>DR232 - IF(AU232&gt;1, L232*DL232*100.0/(AW232), 0)</f>
        <v>0</v>
      </c>
      <c r="N232">
        <f>((T232-J232/2)*M232-L232)/(T232+J232/2)</f>
        <v>0</v>
      </c>
      <c r="O232">
        <f>N232*(DY232+DZ232)/1000.0</f>
        <v>0</v>
      </c>
      <c r="P232">
        <f>(DR232 - IF(AU232&gt;1, L232*DL232*100.0/(AW232), 0))*(DY232+DZ232)/1000.0</f>
        <v>0</v>
      </c>
      <c r="Q232">
        <f>2.0/((1/S232-1/R232)+SIGN(S232)*SQRT((1/S232-1/R232)*(1/S232-1/R232) + 4*DM232/((DM232+1)*(DM232+1))*(2*1/S232*1/R232-1/R232*1/R232)))</f>
        <v>0</v>
      </c>
      <c r="R232">
        <f>IF(LEFT(DN232,1)&lt;&gt;"0",IF(LEFT(DN232,1)="1",3.0,DO232),$D$5+$E$5*(EF232*DY232/($K$5*1000))+$F$5*(EF232*DY232/($K$5*1000))*MAX(MIN(DL232,$J$5),$I$5)*MAX(MIN(DL232,$J$5),$I$5)+$G$5*MAX(MIN(DL232,$J$5),$I$5)*(EF232*DY232/($K$5*1000))+$H$5*(EF232*DY232/($K$5*1000))*(EF232*DY232/($K$5*1000)))</f>
        <v>0</v>
      </c>
      <c r="S232">
        <f>J232*(1000-(1000*0.61365*exp(17.502*W232/(240.97+W232))/(DY232+DZ232)+DT232)/2)/(1000*0.61365*exp(17.502*W232/(240.97+W232))/(DY232+DZ232)-DT232)</f>
        <v>0</v>
      </c>
      <c r="T232">
        <f>1/((DM232+1)/(Q232/1.6)+1/(R232/1.37)) + DM232/((DM232+1)/(Q232/1.6) + DM232/(R232/1.37))</f>
        <v>0</v>
      </c>
      <c r="U232">
        <f>(DH232*DK232)</f>
        <v>0</v>
      </c>
      <c r="V232">
        <f>(EA232+(U232+2*0.95*5.67E-8*(((EA232+$B$7)+273)^4-(EA232+273)^4)-44100*J232)/(1.84*29.3*R232+8*0.95*5.67E-8*(EA232+273)^3))</f>
        <v>0</v>
      </c>
      <c r="W232">
        <f>($C$7*EB232+$D$7*EC232+$E$7*V232)</f>
        <v>0</v>
      </c>
      <c r="X232">
        <f>0.61365*exp(17.502*W232/(240.97+W232))</f>
        <v>0</v>
      </c>
      <c r="Y232">
        <f>(Z232/AA232*100)</f>
        <v>0</v>
      </c>
      <c r="Z232">
        <f>DT232*(DY232+DZ232)/1000</f>
        <v>0</v>
      </c>
      <c r="AA232">
        <f>0.61365*exp(17.502*EA232/(240.97+EA232))</f>
        <v>0</v>
      </c>
      <c r="AB232">
        <f>(X232-DT232*(DY232+DZ232)/1000)</f>
        <v>0</v>
      </c>
      <c r="AC232">
        <f>(-J232*44100)</f>
        <v>0</v>
      </c>
      <c r="AD232">
        <f>2*29.3*R232*0.92*(EA232-W232)</f>
        <v>0</v>
      </c>
      <c r="AE232">
        <f>2*0.95*5.67E-8*(((EA232+$B$7)+273)^4-(W232+273)^4)</f>
        <v>0</v>
      </c>
      <c r="AF232">
        <f>U232+AE232+AC232+AD232</f>
        <v>0</v>
      </c>
      <c r="AG232">
        <f>DX232*AU232*(DS232-DR232*(1000-AU232*DU232)/(1000-AU232*DT232))/(100*DL232)</f>
        <v>0</v>
      </c>
      <c r="AH232">
        <f>1000*DX232*AU232*(DT232-DU232)/(100*DL232*(1000-AU232*DT232))</f>
        <v>0</v>
      </c>
      <c r="AI232">
        <f>(AJ232 - AK232 - DY232*1E3/(8.314*(EA232+273.15)) * AM232/DX232 * AL232) * DX232/(100*DL232) * (1000 - DU232)/1000</f>
        <v>0</v>
      </c>
      <c r="AJ232">
        <v>68.30192501412998</v>
      </c>
      <c r="AK232">
        <v>79.18249393939395</v>
      </c>
      <c r="AL232">
        <v>-3.100902346344893</v>
      </c>
      <c r="AM232">
        <v>65.48796410900854</v>
      </c>
      <c r="AN232">
        <f>(AP232 - AO232 + DY232*1E3/(8.314*(EA232+273.15)) * AR232/DX232 * AQ232) * DX232/(100*DL232) * 1000/(1000 - AP232)</f>
        <v>0</v>
      </c>
      <c r="AO232">
        <v>14.29580557469531</v>
      </c>
      <c r="AP232">
        <v>24.33271454545455</v>
      </c>
      <c r="AQ232">
        <v>2.094136369921619E-05</v>
      </c>
      <c r="AR232">
        <v>121.0484410570822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MAX(0,($B$13+$C$13*EF232)/(1+$D$13*EF232)*DY232/(EA232+273)*$E$13)</f>
        <v>0</v>
      </c>
      <c r="AX232" t="s">
        <v>437</v>
      </c>
      <c r="AY232" t="s">
        <v>437</v>
      </c>
      <c r="AZ232">
        <v>0</v>
      </c>
      <c r="BA232">
        <v>0</v>
      </c>
      <c r="BB232">
        <f>1-AZ232/BA232</f>
        <v>0</v>
      </c>
      <c r="BC232">
        <v>0</v>
      </c>
      <c r="BD232" t="s">
        <v>437</v>
      </c>
      <c r="BE232" t="s">
        <v>437</v>
      </c>
      <c r="BF232">
        <v>0</v>
      </c>
      <c r="BG232">
        <v>0</v>
      </c>
      <c r="BH232">
        <f>1-BF232/BG232</f>
        <v>0</v>
      </c>
      <c r="BI232">
        <v>0.5</v>
      </c>
      <c r="BJ232">
        <f>DI232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437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DH232">
        <f>$B$11*EG232+$C$11*EH232+$F$11*ES232*(1-EV232)</f>
        <v>0</v>
      </c>
      <c r="DI232">
        <f>DH232*DJ232</f>
        <v>0</v>
      </c>
      <c r="DJ232">
        <f>($B$11*$D$9+$C$11*$D$9+$F$11*((FF232+EX232)/MAX(FF232+EX232+FG232, 0.1)*$I$9+FG232/MAX(FF232+EX232+FG232, 0.1)*$J$9))/($B$11+$C$11+$F$11)</f>
        <v>0</v>
      </c>
      <c r="DK232">
        <f>($B$11*$K$9+$C$11*$K$9+$F$11*((FF232+EX232)/MAX(FF232+EX232+FG232, 0.1)*$P$9+FG232/MAX(FF232+EX232+FG232, 0.1)*$Q$9))/($B$11+$C$11+$F$11)</f>
        <v>0</v>
      </c>
      <c r="DL232">
        <v>6</v>
      </c>
      <c r="DM232">
        <v>0.5</v>
      </c>
      <c r="DN232" t="s">
        <v>438</v>
      </c>
      <c r="DO232">
        <v>2</v>
      </c>
      <c r="DP232" t="b">
        <v>1</v>
      </c>
      <c r="DQ232">
        <v>1759252824.6</v>
      </c>
      <c r="DR232">
        <v>98.40681481481481</v>
      </c>
      <c r="DS232">
        <v>82.03872222222223</v>
      </c>
      <c r="DT232">
        <v>24.32201111111112</v>
      </c>
      <c r="DU232">
        <v>14.29937407407407</v>
      </c>
      <c r="DV232">
        <v>98.40360370370369</v>
      </c>
      <c r="DW232">
        <v>24.07237407407408</v>
      </c>
      <c r="DX232">
        <v>499.980037037037</v>
      </c>
      <c r="DY232">
        <v>90.88572222222223</v>
      </c>
      <c r="DZ232">
        <v>0.05345621851851851</v>
      </c>
      <c r="EA232">
        <v>30.55031481481481</v>
      </c>
      <c r="EB232">
        <v>30.00304814814815</v>
      </c>
      <c r="EC232">
        <v>999.9000000000001</v>
      </c>
      <c r="ED232">
        <v>0</v>
      </c>
      <c r="EE232">
        <v>0</v>
      </c>
      <c r="EF232">
        <v>10016.80555555555</v>
      </c>
      <c r="EG232">
        <v>0</v>
      </c>
      <c r="EH232">
        <v>11.6948</v>
      </c>
      <c r="EI232">
        <v>16.36807407407407</v>
      </c>
      <c r="EJ232">
        <v>100.8597703703704</v>
      </c>
      <c r="EK232">
        <v>83.22890000000001</v>
      </c>
      <c r="EL232">
        <v>10.02264074074074</v>
      </c>
      <c r="EM232">
        <v>82.03872222222223</v>
      </c>
      <c r="EN232">
        <v>14.29937407407407</v>
      </c>
      <c r="EO232">
        <v>2.210524444444445</v>
      </c>
      <c r="EP232">
        <v>1.299608518518518</v>
      </c>
      <c r="EQ232">
        <v>19.03878518518518</v>
      </c>
      <c r="ER232">
        <v>10.79432222222222</v>
      </c>
      <c r="ES232">
        <v>2000.008518518518</v>
      </c>
      <c r="ET232">
        <v>0.9799955555555554</v>
      </c>
      <c r="EU232">
        <v>0.02000412592592593</v>
      </c>
      <c r="EV232">
        <v>0</v>
      </c>
      <c r="EW232">
        <v>1155.066666666667</v>
      </c>
      <c r="EX232">
        <v>5.000560000000001</v>
      </c>
      <c r="EY232">
        <v>23345.18518518519</v>
      </c>
      <c r="EZ232">
        <v>17294.91111111111</v>
      </c>
      <c r="FA232">
        <v>41.625</v>
      </c>
      <c r="FB232">
        <v>41.68470370370369</v>
      </c>
      <c r="FC232">
        <v>41.31199999999999</v>
      </c>
      <c r="FD232">
        <v>40.875</v>
      </c>
      <c r="FE232">
        <v>42.4324074074074</v>
      </c>
      <c r="FF232">
        <v>1955.098518518519</v>
      </c>
      <c r="FG232">
        <v>39.91</v>
      </c>
      <c r="FH232">
        <v>0</v>
      </c>
      <c r="FI232">
        <v>1759252846</v>
      </c>
      <c r="FJ232">
        <v>0</v>
      </c>
      <c r="FK232">
        <v>1155.022307692308</v>
      </c>
      <c r="FL232">
        <v>21.23897433881999</v>
      </c>
      <c r="FM232">
        <v>413.4940165618199</v>
      </c>
      <c r="FN232">
        <v>23343.60384615384</v>
      </c>
      <c r="FO232">
        <v>15</v>
      </c>
      <c r="FP232">
        <v>0</v>
      </c>
      <c r="FQ232" t="s">
        <v>439</v>
      </c>
      <c r="FR232">
        <v>1747148579.5</v>
      </c>
      <c r="FS232">
        <v>1747148584.5</v>
      </c>
      <c r="FT232">
        <v>0</v>
      </c>
      <c r="FU232">
        <v>0.162</v>
      </c>
      <c r="FV232">
        <v>-0.001</v>
      </c>
      <c r="FW232">
        <v>0.139</v>
      </c>
      <c r="FX232">
        <v>0.058</v>
      </c>
      <c r="FY232">
        <v>420</v>
      </c>
      <c r="FZ232">
        <v>16</v>
      </c>
      <c r="GA232">
        <v>0.19</v>
      </c>
      <c r="GB232">
        <v>0.02</v>
      </c>
      <c r="GC232">
        <v>15.1127756097561</v>
      </c>
      <c r="GD232">
        <v>18.753018815331</v>
      </c>
      <c r="GE232">
        <v>1.849367219899623</v>
      </c>
      <c r="GF232">
        <v>0</v>
      </c>
      <c r="GG232">
        <v>1153.804705882353</v>
      </c>
      <c r="GH232">
        <v>20.607792207422</v>
      </c>
      <c r="GI232">
        <v>2.033674210842957</v>
      </c>
      <c r="GJ232">
        <v>0</v>
      </c>
      <c r="GK232">
        <v>10.01408243902439</v>
      </c>
      <c r="GL232">
        <v>0.1273540766550653</v>
      </c>
      <c r="GM232">
        <v>0.01269333448675413</v>
      </c>
      <c r="GN232">
        <v>0</v>
      </c>
      <c r="GO232">
        <v>0</v>
      </c>
      <c r="GP232">
        <v>3</v>
      </c>
      <c r="GQ232" t="s">
        <v>490</v>
      </c>
      <c r="GR232">
        <v>3.12911</v>
      </c>
      <c r="GS232">
        <v>2.73107</v>
      </c>
      <c r="GT232">
        <v>0.0189764</v>
      </c>
      <c r="GU232">
        <v>0.014404</v>
      </c>
      <c r="GV232">
        <v>0.108389</v>
      </c>
      <c r="GW232">
        <v>0.0748293</v>
      </c>
      <c r="GX232">
        <v>29412.9</v>
      </c>
      <c r="GY232">
        <v>28692.3</v>
      </c>
      <c r="GZ232">
        <v>30524.2</v>
      </c>
      <c r="HA232">
        <v>29367.4</v>
      </c>
      <c r="HB232">
        <v>37551.3</v>
      </c>
      <c r="HC232">
        <v>35751.1</v>
      </c>
      <c r="HD232">
        <v>46694</v>
      </c>
      <c r="HE232">
        <v>43639.4</v>
      </c>
      <c r="HF232">
        <v>1.83355</v>
      </c>
      <c r="HG232">
        <v>1.814</v>
      </c>
      <c r="HH232">
        <v>0.109252</v>
      </c>
      <c r="HI232">
        <v>0</v>
      </c>
      <c r="HJ232">
        <v>28.2189</v>
      </c>
      <c r="HK232">
        <v>999.9</v>
      </c>
      <c r="HL232">
        <v>49.4</v>
      </c>
      <c r="HM232">
        <v>31.6</v>
      </c>
      <c r="HN232">
        <v>25.3711</v>
      </c>
      <c r="HO232">
        <v>63.2203</v>
      </c>
      <c r="HP232">
        <v>18.2933</v>
      </c>
      <c r="HQ232">
        <v>1</v>
      </c>
      <c r="HR232">
        <v>0.145577</v>
      </c>
      <c r="HS232">
        <v>-0.895414</v>
      </c>
      <c r="HT232">
        <v>20.1988</v>
      </c>
      <c r="HU232">
        <v>5.22822</v>
      </c>
      <c r="HV232">
        <v>11.974</v>
      </c>
      <c r="HW232">
        <v>4.9694</v>
      </c>
      <c r="HX232">
        <v>3.28953</v>
      </c>
      <c r="HY232">
        <v>9999</v>
      </c>
      <c r="HZ232">
        <v>9999</v>
      </c>
      <c r="IA232">
        <v>9999</v>
      </c>
      <c r="IB232">
        <v>19.1</v>
      </c>
      <c r="IC232">
        <v>4.97292</v>
      </c>
      <c r="ID232">
        <v>1.87729</v>
      </c>
      <c r="IE232">
        <v>1.87536</v>
      </c>
      <c r="IF232">
        <v>1.87819</v>
      </c>
      <c r="IG232">
        <v>1.8749</v>
      </c>
      <c r="IH232">
        <v>1.87851</v>
      </c>
      <c r="II232">
        <v>1.87561</v>
      </c>
      <c r="IJ232">
        <v>1.87674</v>
      </c>
      <c r="IK232">
        <v>0</v>
      </c>
      <c r="IL232">
        <v>0</v>
      </c>
      <c r="IM232">
        <v>0</v>
      </c>
      <c r="IN232">
        <v>0</v>
      </c>
      <c r="IO232" t="s">
        <v>441</v>
      </c>
      <c r="IP232" t="s">
        <v>442</v>
      </c>
      <c r="IQ232" t="s">
        <v>443</v>
      </c>
      <c r="IR232" t="s">
        <v>443</v>
      </c>
      <c r="IS232" t="s">
        <v>443</v>
      </c>
      <c r="IT232" t="s">
        <v>443</v>
      </c>
      <c r="IU232">
        <v>0</v>
      </c>
      <c r="IV232">
        <v>100</v>
      </c>
      <c r="IW232">
        <v>100</v>
      </c>
      <c r="IX232">
        <v>-0.025</v>
      </c>
      <c r="IY232">
        <v>0.2499</v>
      </c>
      <c r="IZ232">
        <v>-0.1222274518627452</v>
      </c>
      <c r="JA232">
        <v>0.001328938755811441</v>
      </c>
      <c r="JB232">
        <v>-5.633165956792918E-07</v>
      </c>
      <c r="JC232">
        <v>2.510553891376428E-10</v>
      </c>
      <c r="JD232">
        <v>-0.04678033270444259</v>
      </c>
      <c r="JE232">
        <v>-0.0009625096320519332</v>
      </c>
      <c r="JF232">
        <v>0.0006953178313022573</v>
      </c>
      <c r="JG232">
        <v>-5.973937232829655E-06</v>
      </c>
      <c r="JH232">
        <v>1</v>
      </c>
      <c r="JI232">
        <v>2112</v>
      </c>
      <c r="JJ232">
        <v>1</v>
      </c>
      <c r="JK232">
        <v>26</v>
      </c>
      <c r="JL232">
        <v>201737.5</v>
      </c>
      <c r="JM232">
        <v>201737.5</v>
      </c>
      <c r="JN232">
        <v>0.245361</v>
      </c>
      <c r="JO232">
        <v>2.60498</v>
      </c>
      <c r="JP232">
        <v>1.39893</v>
      </c>
      <c r="JQ232">
        <v>2.32666</v>
      </c>
      <c r="JR232">
        <v>1.44897</v>
      </c>
      <c r="JS232">
        <v>2.59521</v>
      </c>
      <c r="JT232">
        <v>37.4819</v>
      </c>
      <c r="JU232">
        <v>23.9737</v>
      </c>
      <c r="JV232">
        <v>18</v>
      </c>
      <c r="JW232">
        <v>484.44</v>
      </c>
      <c r="JX232">
        <v>442.719</v>
      </c>
      <c r="JY232">
        <v>29.5235</v>
      </c>
      <c r="JZ232">
        <v>29.144</v>
      </c>
      <c r="KA232">
        <v>29.9997</v>
      </c>
      <c r="KB232">
        <v>28.8987</v>
      </c>
      <c r="KC232">
        <v>28.9735</v>
      </c>
      <c r="KD232">
        <v>4.88528</v>
      </c>
      <c r="KE232">
        <v>45.5814</v>
      </c>
      <c r="KF232">
        <v>0</v>
      </c>
      <c r="KG232">
        <v>29.5232</v>
      </c>
      <c r="KH232">
        <v>32.387</v>
      </c>
      <c r="KI232">
        <v>14.2474</v>
      </c>
      <c r="KJ232">
        <v>100.91</v>
      </c>
      <c r="KK232">
        <v>100.377</v>
      </c>
    </row>
    <row r="233" spans="1:297">
      <c r="A233">
        <v>217</v>
      </c>
      <c r="B233">
        <v>1759252929.1</v>
      </c>
      <c r="C233">
        <v>6113.5</v>
      </c>
      <c r="D233" t="s">
        <v>879</v>
      </c>
      <c r="E233" t="s">
        <v>880</v>
      </c>
      <c r="F233">
        <v>5</v>
      </c>
      <c r="G233" t="s">
        <v>832</v>
      </c>
      <c r="H233" t="s">
        <v>436</v>
      </c>
      <c r="I233">
        <v>1759252921.099999</v>
      </c>
      <c r="J233">
        <f>(K233)/1000</f>
        <v>0</v>
      </c>
      <c r="K233">
        <f>IF(DP233, AN233, AH233)</f>
        <v>0</v>
      </c>
      <c r="L233">
        <f>IF(DP233, AI233, AG233)</f>
        <v>0</v>
      </c>
      <c r="M233">
        <f>DR233 - IF(AU233&gt;1, L233*DL233*100.0/(AW233), 0)</f>
        <v>0</v>
      </c>
      <c r="N233">
        <f>((T233-J233/2)*M233-L233)/(T233+J233/2)</f>
        <v>0</v>
      </c>
      <c r="O233">
        <f>N233*(DY233+DZ233)/1000.0</f>
        <v>0</v>
      </c>
      <c r="P233">
        <f>(DR233 - IF(AU233&gt;1, L233*DL233*100.0/(AW233), 0))*(DY233+DZ233)/1000.0</f>
        <v>0</v>
      </c>
      <c r="Q233">
        <f>2.0/((1/S233-1/R233)+SIGN(S233)*SQRT((1/S233-1/R233)*(1/S233-1/R233) + 4*DM233/((DM233+1)*(DM233+1))*(2*1/S233*1/R233-1/R233*1/R233)))</f>
        <v>0</v>
      </c>
      <c r="R233">
        <f>IF(LEFT(DN233,1)&lt;&gt;"0",IF(LEFT(DN233,1)="1",3.0,DO233),$D$5+$E$5*(EF233*DY233/($K$5*1000))+$F$5*(EF233*DY233/($K$5*1000))*MAX(MIN(DL233,$J$5),$I$5)*MAX(MIN(DL233,$J$5),$I$5)+$G$5*MAX(MIN(DL233,$J$5),$I$5)*(EF233*DY233/($K$5*1000))+$H$5*(EF233*DY233/($K$5*1000))*(EF233*DY233/($K$5*1000)))</f>
        <v>0</v>
      </c>
      <c r="S233">
        <f>J233*(1000-(1000*0.61365*exp(17.502*W233/(240.97+W233))/(DY233+DZ233)+DT233)/2)/(1000*0.61365*exp(17.502*W233/(240.97+W233))/(DY233+DZ233)-DT233)</f>
        <v>0</v>
      </c>
      <c r="T233">
        <f>1/((DM233+1)/(Q233/1.6)+1/(R233/1.37)) + DM233/((DM233+1)/(Q233/1.6) + DM233/(R233/1.37))</f>
        <v>0</v>
      </c>
      <c r="U233">
        <f>(DH233*DK233)</f>
        <v>0</v>
      </c>
      <c r="V233">
        <f>(EA233+(U233+2*0.95*5.67E-8*(((EA233+$B$7)+273)^4-(EA233+273)^4)-44100*J233)/(1.84*29.3*R233+8*0.95*5.67E-8*(EA233+273)^3))</f>
        <v>0</v>
      </c>
      <c r="W233">
        <f>($C$7*EB233+$D$7*EC233+$E$7*V233)</f>
        <v>0</v>
      </c>
      <c r="X233">
        <f>0.61365*exp(17.502*W233/(240.97+W233))</f>
        <v>0</v>
      </c>
      <c r="Y233">
        <f>(Z233/AA233*100)</f>
        <v>0</v>
      </c>
      <c r="Z233">
        <f>DT233*(DY233+DZ233)/1000</f>
        <v>0</v>
      </c>
      <c r="AA233">
        <f>0.61365*exp(17.502*EA233/(240.97+EA233))</f>
        <v>0</v>
      </c>
      <c r="AB233">
        <f>(X233-DT233*(DY233+DZ233)/1000)</f>
        <v>0</v>
      </c>
      <c r="AC233">
        <f>(-J233*44100)</f>
        <v>0</v>
      </c>
      <c r="AD233">
        <f>2*29.3*R233*0.92*(EA233-W233)</f>
        <v>0</v>
      </c>
      <c r="AE233">
        <f>2*0.95*5.67E-8*(((EA233+$B$7)+273)^4-(W233+273)^4)</f>
        <v>0</v>
      </c>
      <c r="AF233">
        <f>U233+AE233+AC233+AD233</f>
        <v>0</v>
      </c>
      <c r="AG233">
        <f>DX233*AU233*(DS233-DR233*(1000-AU233*DU233)/(1000-AU233*DT233))/(100*DL233)</f>
        <v>0</v>
      </c>
      <c r="AH233">
        <f>1000*DX233*AU233*(DT233-DU233)/(100*DL233*(1000-AU233*DT233))</f>
        <v>0</v>
      </c>
      <c r="AI233">
        <f>(AJ233 - AK233 - DY233*1E3/(8.314*(EA233+273.15)) * AM233/DX233 * AL233) * DX233/(100*DL233) * (1000 - DU233)/1000</f>
        <v>0</v>
      </c>
      <c r="AJ233">
        <v>425.959298358463</v>
      </c>
      <c r="AK233">
        <v>397.6951575757577</v>
      </c>
      <c r="AL233">
        <v>-0.00436034715178722</v>
      </c>
      <c r="AM233">
        <v>65.48796410900854</v>
      </c>
      <c r="AN233">
        <f>(AP233 - AO233 + DY233*1E3/(8.314*(EA233+273.15)) * AR233/DX233 * AQ233) * DX233/(100*DL233) * 1000/(1000 - AP233)</f>
        <v>0</v>
      </c>
      <c r="AO233">
        <v>13.96526847110869</v>
      </c>
      <c r="AP233">
        <v>24.37758606060607</v>
      </c>
      <c r="AQ233">
        <v>7.237323606369402E-05</v>
      </c>
      <c r="AR233">
        <v>121.0484410570822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MAX(0,($B$13+$C$13*EF233)/(1+$D$13*EF233)*DY233/(EA233+273)*$E$13)</f>
        <v>0</v>
      </c>
      <c r="AX233" t="s">
        <v>437</v>
      </c>
      <c r="AY233" t="s">
        <v>437</v>
      </c>
      <c r="AZ233">
        <v>0</v>
      </c>
      <c r="BA233">
        <v>0</v>
      </c>
      <c r="BB233">
        <f>1-AZ233/BA233</f>
        <v>0</v>
      </c>
      <c r="BC233">
        <v>0</v>
      </c>
      <c r="BD233" t="s">
        <v>437</v>
      </c>
      <c r="BE233" t="s">
        <v>437</v>
      </c>
      <c r="BF233">
        <v>0</v>
      </c>
      <c r="BG233">
        <v>0</v>
      </c>
      <c r="BH233">
        <f>1-BF233/BG233</f>
        <v>0</v>
      </c>
      <c r="BI233">
        <v>0.5</v>
      </c>
      <c r="BJ233">
        <f>DI233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437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DH233">
        <f>$B$11*EG233+$C$11*EH233+$F$11*ES233*(1-EV233)</f>
        <v>0</v>
      </c>
      <c r="DI233">
        <f>DH233*DJ233</f>
        <v>0</v>
      </c>
      <c r="DJ233">
        <f>($B$11*$D$9+$C$11*$D$9+$F$11*((FF233+EX233)/MAX(FF233+EX233+FG233, 0.1)*$I$9+FG233/MAX(FF233+EX233+FG233, 0.1)*$J$9))/($B$11+$C$11+$F$11)</f>
        <v>0</v>
      </c>
      <c r="DK233">
        <f>($B$11*$K$9+$C$11*$K$9+$F$11*((FF233+EX233)/MAX(FF233+EX233+FG233, 0.1)*$P$9+FG233/MAX(FF233+EX233+FG233, 0.1)*$Q$9))/($B$11+$C$11+$F$11)</f>
        <v>0</v>
      </c>
      <c r="DL233">
        <v>6</v>
      </c>
      <c r="DM233">
        <v>0.5</v>
      </c>
      <c r="DN233" t="s">
        <v>438</v>
      </c>
      <c r="DO233">
        <v>2</v>
      </c>
      <c r="DP233" t="b">
        <v>1</v>
      </c>
      <c r="DQ233">
        <v>1759252921.099999</v>
      </c>
      <c r="DR233">
        <v>388.0844838709677</v>
      </c>
      <c r="DS233">
        <v>419.9874193548387</v>
      </c>
      <c r="DT233">
        <v>24.36124838709678</v>
      </c>
      <c r="DU233">
        <v>13.96930322580645</v>
      </c>
      <c r="DV233">
        <v>387.7614838709677</v>
      </c>
      <c r="DW233">
        <v>24.11077096774194</v>
      </c>
      <c r="DX233">
        <v>500.0491612903225</v>
      </c>
      <c r="DY233">
        <v>90.88093225806452</v>
      </c>
      <c r="DZ233">
        <v>0.05380402258064516</v>
      </c>
      <c r="EA233">
        <v>30.59700645161291</v>
      </c>
      <c r="EB233">
        <v>29.95281612903226</v>
      </c>
      <c r="EC233">
        <v>999.9000000000003</v>
      </c>
      <c r="ED233">
        <v>0</v>
      </c>
      <c r="EE233">
        <v>0</v>
      </c>
      <c r="EF233">
        <v>10009.5129032258</v>
      </c>
      <c r="EG233">
        <v>0</v>
      </c>
      <c r="EH233">
        <v>11.65745483870967</v>
      </c>
      <c r="EI233">
        <v>-31.90282258064516</v>
      </c>
      <c r="EJ233">
        <v>397.7749032258065</v>
      </c>
      <c r="EK233">
        <v>425.9375483870968</v>
      </c>
      <c r="EL233">
        <v>10.39195483870968</v>
      </c>
      <c r="EM233">
        <v>419.9874193548387</v>
      </c>
      <c r="EN233">
        <v>13.96930322580645</v>
      </c>
      <c r="EO233">
        <v>2.213973225806452</v>
      </c>
      <c r="EP233">
        <v>1.269543870967742</v>
      </c>
      <c r="EQ233">
        <v>19.06378387096774</v>
      </c>
      <c r="ER233">
        <v>10.44303548387097</v>
      </c>
      <c r="ES233">
        <v>1999.995806451613</v>
      </c>
      <c r="ET233">
        <v>0.9799949999999997</v>
      </c>
      <c r="EU233">
        <v>0.0200047</v>
      </c>
      <c r="EV233">
        <v>0</v>
      </c>
      <c r="EW233">
        <v>1127.882903225807</v>
      </c>
      <c r="EX233">
        <v>5.000560000000002</v>
      </c>
      <c r="EY233">
        <v>22806.20967741936</v>
      </c>
      <c r="EZ233">
        <v>17294.77741935484</v>
      </c>
      <c r="FA233">
        <v>41.56199999999998</v>
      </c>
      <c r="FB233">
        <v>41.61077419354838</v>
      </c>
      <c r="FC233">
        <v>41.23577419354838</v>
      </c>
      <c r="FD233">
        <v>40.758</v>
      </c>
      <c r="FE233">
        <v>42.31606451612901</v>
      </c>
      <c r="FF233">
        <v>1955.085806451612</v>
      </c>
      <c r="FG233">
        <v>39.91000000000001</v>
      </c>
      <c r="FH233">
        <v>0</v>
      </c>
      <c r="FI233">
        <v>1759252943.2</v>
      </c>
      <c r="FJ233">
        <v>0</v>
      </c>
      <c r="FK233">
        <v>1127.974230769231</v>
      </c>
      <c r="FL233">
        <v>10.58769230368387</v>
      </c>
      <c r="FM233">
        <v>208.707692461096</v>
      </c>
      <c r="FN233">
        <v>22808.15</v>
      </c>
      <c r="FO233">
        <v>15</v>
      </c>
      <c r="FP233">
        <v>0</v>
      </c>
      <c r="FQ233" t="s">
        <v>439</v>
      </c>
      <c r="FR233">
        <v>1747148579.5</v>
      </c>
      <c r="FS233">
        <v>1747148584.5</v>
      </c>
      <c r="FT233">
        <v>0</v>
      </c>
      <c r="FU233">
        <v>0.162</v>
      </c>
      <c r="FV233">
        <v>-0.001</v>
      </c>
      <c r="FW233">
        <v>0.139</v>
      </c>
      <c r="FX233">
        <v>0.058</v>
      </c>
      <c r="FY233">
        <v>420</v>
      </c>
      <c r="FZ233">
        <v>16</v>
      </c>
      <c r="GA233">
        <v>0.19</v>
      </c>
      <c r="GB233">
        <v>0.02</v>
      </c>
      <c r="GC233">
        <v>-31.8648125</v>
      </c>
      <c r="GD233">
        <v>-0.7872754221388932</v>
      </c>
      <c r="GE233">
        <v>0.08223507824371547</v>
      </c>
      <c r="GF233">
        <v>0</v>
      </c>
      <c r="GG233">
        <v>1127.287647058824</v>
      </c>
      <c r="GH233">
        <v>11.17769288886679</v>
      </c>
      <c r="GI233">
        <v>1.121847370408</v>
      </c>
      <c r="GJ233">
        <v>0</v>
      </c>
      <c r="GK233">
        <v>10.38233</v>
      </c>
      <c r="GL233">
        <v>0.1965320825515561</v>
      </c>
      <c r="GM233">
        <v>0.01904371549881998</v>
      </c>
      <c r="GN233">
        <v>0</v>
      </c>
      <c r="GO233">
        <v>0</v>
      </c>
      <c r="GP233">
        <v>3</v>
      </c>
      <c r="GQ233" t="s">
        <v>490</v>
      </c>
      <c r="GR233">
        <v>3.12906</v>
      </c>
      <c r="GS233">
        <v>2.73074</v>
      </c>
      <c r="GT233">
        <v>0.0810316</v>
      </c>
      <c r="GU233">
        <v>0.0864996</v>
      </c>
      <c r="GV233">
        <v>0.108548</v>
      </c>
      <c r="GW233">
        <v>0.07355200000000001</v>
      </c>
      <c r="GX233">
        <v>27560.2</v>
      </c>
      <c r="GY233">
        <v>26598.8</v>
      </c>
      <c r="GZ233">
        <v>30531.7</v>
      </c>
      <c r="HA233">
        <v>29372</v>
      </c>
      <c r="HB233">
        <v>37557.2</v>
      </c>
      <c r="HC233">
        <v>35811.2</v>
      </c>
      <c r="HD233">
        <v>46704.4</v>
      </c>
      <c r="HE233">
        <v>43646</v>
      </c>
      <c r="HF233">
        <v>1.83498</v>
      </c>
      <c r="HG233">
        <v>1.81543</v>
      </c>
      <c r="HH233">
        <v>0.107657</v>
      </c>
      <c r="HI233">
        <v>0</v>
      </c>
      <c r="HJ233">
        <v>28.223</v>
      </c>
      <c r="HK233">
        <v>999.9</v>
      </c>
      <c r="HL233">
        <v>49.2</v>
      </c>
      <c r="HM233">
        <v>31.6</v>
      </c>
      <c r="HN233">
        <v>25.2687</v>
      </c>
      <c r="HO233">
        <v>63.0603</v>
      </c>
      <c r="HP233">
        <v>18.4455</v>
      </c>
      <c r="HQ233">
        <v>1</v>
      </c>
      <c r="HR233">
        <v>0.140114</v>
      </c>
      <c r="HS233">
        <v>-1.42055</v>
      </c>
      <c r="HT233">
        <v>20.1955</v>
      </c>
      <c r="HU233">
        <v>5.23002</v>
      </c>
      <c r="HV233">
        <v>11.974</v>
      </c>
      <c r="HW233">
        <v>4.97055</v>
      </c>
      <c r="HX233">
        <v>3.29013</v>
      </c>
      <c r="HY233">
        <v>9999</v>
      </c>
      <c r="HZ233">
        <v>9999</v>
      </c>
      <c r="IA233">
        <v>9999</v>
      </c>
      <c r="IB233">
        <v>19.1</v>
      </c>
      <c r="IC233">
        <v>4.97289</v>
      </c>
      <c r="ID233">
        <v>1.87724</v>
      </c>
      <c r="IE233">
        <v>1.87532</v>
      </c>
      <c r="IF233">
        <v>1.87813</v>
      </c>
      <c r="IG233">
        <v>1.87485</v>
      </c>
      <c r="IH233">
        <v>1.87847</v>
      </c>
      <c r="II233">
        <v>1.87552</v>
      </c>
      <c r="IJ233">
        <v>1.8767</v>
      </c>
      <c r="IK233">
        <v>0</v>
      </c>
      <c r="IL233">
        <v>0</v>
      </c>
      <c r="IM233">
        <v>0</v>
      </c>
      <c r="IN233">
        <v>0</v>
      </c>
      <c r="IO233" t="s">
        <v>441</v>
      </c>
      <c r="IP233" t="s">
        <v>442</v>
      </c>
      <c r="IQ233" t="s">
        <v>443</v>
      </c>
      <c r="IR233" t="s">
        <v>443</v>
      </c>
      <c r="IS233" t="s">
        <v>443</v>
      </c>
      <c r="IT233" t="s">
        <v>443</v>
      </c>
      <c r="IU233">
        <v>0</v>
      </c>
      <c r="IV233">
        <v>100</v>
      </c>
      <c r="IW233">
        <v>100</v>
      </c>
      <c r="IX233">
        <v>0.323</v>
      </c>
      <c r="IY233">
        <v>0.2509</v>
      </c>
      <c r="IZ233">
        <v>-0.1222274518627452</v>
      </c>
      <c r="JA233">
        <v>0.001328938755811441</v>
      </c>
      <c r="JB233">
        <v>-5.633165956792918E-07</v>
      </c>
      <c r="JC233">
        <v>2.510553891376428E-10</v>
      </c>
      <c r="JD233">
        <v>-0.04678033270444259</v>
      </c>
      <c r="JE233">
        <v>-0.0009625096320519332</v>
      </c>
      <c r="JF233">
        <v>0.0006953178313022573</v>
      </c>
      <c r="JG233">
        <v>-5.973937232829655E-06</v>
      </c>
      <c r="JH233">
        <v>1</v>
      </c>
      <c r="JI233">
        <v>2112</v>
      </c>
      <c r="JJ233">
        <v>1</v>
      </c>
      <c r="JK233">
        <v>26</v>
      </c>
      <c r="JL233">
        <v>201739.2</v>
      </c>
      <c r="JM233">
        <v>201739.1</v>
      </c>
      <c r="JN233">
        <v>1.08765</v>
      </c>
      <c r="JO233">
        <v>2.55493</v>
      </c>
      <c r="JP233">
        <v>1.39893</v>
      </c>
      <c r="JQ233">
        <v>2.32666</v>
      </c>
      <c r="JR233">
        <v>1.44897</v>
      </c>
      <c r="JS233">
        <v>2.5708</v>
      </c>
      <c r="JT233">
        <v>37.4819</v>
      </c>
      <c r="JU233">
        <v>23.9737</v>
      </c>
      <c r="JV233">
        <v>18</v>
      </c>
      <c r="JW233">
        <v>484.687</v>
      </c>
      <c r="JX233">
        <v>443.002</v>
      </c>
      <c r="JY233">
        <v>30.1383</v>
      </c>
      <c r="JZ233">
        <v>29.053</v>
      </c>
      <c r="KA233">
        <v>29.9998</v>
      </c>
      <c r="KB233">
        <v>28.8163</v>
      </c>
      <c r="KC233">
        <v>28.8919</v>
      </c>
      <c r="KD233">
        <v>21.8963</v>
      </c>
      <c r="KE233">
        <v>46.7181</v>
      </c>
      <c r="KF233">
        <v>0</v>
      </c>
      <c r="KG233">
        <v>30.1483</v>
      </c>
      <c r="KH233">
        <v>426.694</v>
      </c>
      <c r="KI233">
        <v>13.8389</v>
      </c>
      <c r="KJ233">
        <v>100.934</v>
      </c>
      <c r="KK233">
        <v>100.392</v>
      </c>
    </row>
    <row r="234" spans="1:297">
      <c r="A234">
        <v>218</v>
      </c>
      <c r="B234">
        <v>1759252934.1</v>
      </c>
      <c r="C234">
        <v>6118.5</v>
      </c>
      <c r="D234" t="s">
        <v>881</v>
      </c>
      <c r="E234" t="s">
        <v>882</v>
      </c>
      <c r="F234">
        <v>5</v>
      </c>
      <c r="G234" t="s">
        <v>832</v>
      </c>
      <c r="H234" t="s">
        <v>436</v>
      </c>
      <c r="I234">
        <v>1759252926.255172</v>
      </c>
      <c r="J234">
        <f>(K234)/1000</f>
        <v>0</v>
      </c>
      <c r="K234">
        <f>IF(DP234, AN234, AH234)</f>
        <v>0</v>
      </c>
      <c r="L234">
        <f>IF(DP234, AI234, AG234)</f>
        <v>0</v>
      </c>
      <c r="M234">
        <f>DR234 - IF(AU234&gt;1, L234*DL234*100.0/(AW234), 0)</f>
        <v>0</v>
      </c>
      <c r="N234">
        <f>((T234-J234/2)*M234-L234)/(T234+J234/2)</f>
        <v>0</v>
      </c>
      <c r="O234">
        <f>N234*(DY234+DZ234)/1000.0</f>
        <v>0</v>
      </c>
      <c r="P234">
        <f>(DR234 - IF(AU234&gt;1, L234*DL234*100.0/(AW234), 0))*(DY234+DZ234)/1000.0</f>
        <v>0</v>
      </c>
      <c r="Q234">
        <f>2.0/((1/S234-1/R234)+SIGN(S234)*SQRT((1/S234-1/R234)*(1/S234-1/R234) + 4*DM234/((DM234+1)*(DM234+1))*(2*1/S234*1/R234-1/R234*1/R234)))</f>
        <v>0</v>
      </c>
      <c r="R234">
        <f>IF(LEFT(DN234,1)&lt;&gt;"0",IF(LEFT(DN234,1)="1",3.0,DO234),$D$5+$E$5*(EF234*DY234/($K$5*1000))+$F$5*(EF234*DY234/($K$5*1000))*MAX(MIN(DL234,$J$5),$I$5)*MAX(MIN(DL234,$J$5),$I$5)+$G$5*MAX(MIN(DL234,$J$5),$I$5)*(EF234*DY234/($K$5*1000))+$H$5*(EF234*DY234/($K$5*1000))*(EF234*DY234/($K$5*1000)))</f>
        <v>0</v>
      </c>
      <c r="S234">
        <f>J234*(1000-(1000*0.61365*exp(17.502*W234/(240.97+W234))/(DY234+DZ234)+DT234)/2)/(1000*0.61365*exp(17.502*W234/(240.97+W234))/(DY234+DZ234)-DT234)</f>
        <v>0</v>
      </c>
      <c r="T234">
        <f>1/((DM234+1)/(Q234/1.6)+1/(R234/1.37)) + DM234/((DM234+1)/(Q234/1.6) + DM234/(R234/1.37))</f>
        <v>0</v>
      </c>
      <c r="U234">
        <f>(DH234*DK234)</f>
        <v>0</v>
      </c>
      <c r="V234">
        <f>(EA234+(U234+2*0.95*5.67E-8*(((EA234+$B$7)+273)^4-(EA234+273)^4)-44100*J234)/(1.84*29.3*R234+8*0.95*5.67E-8*(EA234+273)^3))</f>
        <v>0</v>
      </c>
      <c r="W234">
        <f>($C$7*EB234+$D$7*EC234+$E$7*V234)</f>
        <v>0</v>
      </c>
      <c r="X234">
        <f>0.61365*exp(17.502*W234/(240.97+W234))</f>
        <v>0</v>
      </c>
      <c r="Y234">
        <f>(Z234/AA234*100)</f>
        <v>0</v>
      </c>
      <c r="Z234">
        <f>DT234*(DY234+DZ234)/1000</f>
        <v>0</v>
      </c>
      <c r="AA234">
        <f>0.61365*exp(17.502*EA234/(240.97+EA234))</f>
        <v>0</v>
      </c>
      <c r="AB234">
        <f>(X234-DT234*(DY234+DZ234)/1000)</f>
        <v>0</v>
      </c>
      <c r="AC234">
        <f>(-J234*44100)</f>
        <v>0</v>
      </c>
      <c r="AD234">
        <f>2*29.3*R234*0.92*(EA234-W234)</f>
        <v>0</v>
      </c>
      <c r="AE234">
        <f>2*0.95*5.67E-8*(((EA234+$B$7)+273)^4-(W234+273)^4)</f>
        <v>0</v>
      </c>
      <c r="AF234">
        <f>U234+AE234+AC234+AD234</f>
        <v>0</v>
      </c>
      <c r="AG234">
        <f>DX234*AU234*(DS234-DR234*(1000-AU234*DU234)/(1000-AU234*DT234))/(100*DL234)</f>
        <v>0</v>
      </c>
      <c r="AH234">
        <f>1000*DX234*AU234*(DT234-DU234)/(100*DL234*(1000-AU234*DT234))</f>
        <v>0</v>
      </c>
      <c r="AI234">
        <f>(AJ234 - AK234 - DY234*1E3/(8.314*(EA234+273.15)) * AM234/DX234 * AL234) * DX234/(100*DL234) * (1000 - DU234)/1000</f>
        <v>0</v>
      </c>
      <c r="AJ234">
        <v>425.8675362005398</v>
      </c>
      <c r="AK234">
        <v>397.6385636363635</v>
      </c>
      <c r="AL234">
        <v>-0.005008358310206041</v>
      </c>
      <c r="AM234">
        <v>65.48796410900854</v>
      </c>
      <c r="AN234">
        <f>(AP234 - AO234 + DY234*1E3/(8.314*(EA234+273.15)) * AR234/DX234 * AQ234) * DX234/(100*DL234) * 1000/(1000 - AP234)</f>
        <v>0</v>
      </c>
      <c r="AO234">
        <v>13.91299288455376</v>
      </c>
      <c r="AP234">
        <v>24.38638848484849</v>
      </c>
      <c r="AQ234">
        <v>4.534345559276933E-05</v>
      </c>
      <c r="AR234">
        <v>121.0484410570822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MAX(0,($B$13+$C$13*EF234)/(1+$D$13*EF234)*DY234/(EA234+273)*$E$13)</f>
        <v>0</v>
      </c>
      <c r="AX234" t="s">
        <v>437</v>
      </c>
      <c r="AY234" t="s">
        <v>437</v>
      </c>
      <c r="AZ234">
        <v>0</v>
      </c>
      <c r="BA234">
        <v>0</v>
      </c>
      <c r="BB234">
        <f>1-AZ234/BA234</f>
        <v>0</v>
      </c>
      <c r="BC234">
        <v>0</v>
      </c>
      <c r="BD234" t="s">
        <v>437</v>
      </c>
      <c r="BE234" t="s">
        <v>437</v>
      </c>
      <c r="BF234">
        <v>0</v>
      </c>
      <c r="BG234">
        <v>0</v>
      </c>
      <c r="BH234">
        <f>1-BF234/BG234</f>
        <v>0</v>
      </c>
      <c r="BI234">
        <v>0.5</v>
      </c>
      <c r="BJ234">
        <f>DI234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437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DH234">
        <f>$B$11*EG234+$C$11*EH234+$F$11*ES234*(1-EV234)</f>
        <v>0</v>
      </c>
      <c r="DI234">
        <f>DH234*DJ234</f>
        <v>0</v>
      </c>
      <c r="DJ234">
        <f>($B$11*$D$9+$C$11*$D$9+$F$11*((FF234+EX234)/MAX(FF234+EX234+FG234, 0.1)*$I$9+FG234/MAX(FF234+EX234+FG234, 0.1)*$J$9))/($B$11+$C$11+$F$11)</f>
        <v>0</v>
      </c>
      <c r="DK234">
        <f>($B$11*$K$9+$C$11*$K$9+$F$11*((FF234+EX234)/MAX(FF234+EX234+FG234, 0.1)*$P$9+FG234/MAX(FF234+EX234+FG234, 0.1)*$Q$9))/($B$11+$C$11+$F$11)</f>
        <v>0</v>
      </c>
      <c r="DL234">
        <v>6</v>
      </c>
      <c r="DM234">
        <v>0.5</v>
      </c>
      <c r="DN234" t="s">
        <v>438</v>
      </c>
      <c r="DO234">
        <v>2</v>
      </c>
      <c r="DP234" t="b">
        <v>1</v>
      </c>
      <c r="DQ234">
        <v>1759252926.255172</v>
      </c>
      <c r="DR234">
        <v>388.012551724138</v>
      </c>
      <c r="DS234">
        <v>420.1326206896551</v>
      </c>
      <c r="DT234">
        <v>24.37311724137932</v>
      </c>
      <c r="DU234">
        <v>13.95311034482759</v>
      </c>
      <c r="DV234">
        <v>387.6895862068965</v>
      </c>
      <c r="DW234">
        <v>24.12237586206897</v>
      </c>
      <c r="DX234">
        <v>499.9825517241379</v>
      </c>
      <c r="DY234">
        <v>90.88131379310344</v>
      </c>
      <c r="DZ234">
        <v>0.05345794827586207</v>
      </c>
      <c r="EA234">
        <v>30.60790689655172</v>
      </c>
      <c r="EB234">
        <v>29.96606896551724</v>
      </c>
      <c r="EC234">
        <v>999.9000000000002</v>
      </c>
      <c r="ED234">
        <v>0</v>
      </c>
      <c r="EE234">
        <v>0</v>
      </c>
      <c r="EF234">
        <v>10001.89482758621</v>
      </c>
      <c r="EG234">
        <v>0</v>
      </c>
      <c r="EH234">
        <v>11.65016551724138</v>
      </c>
      <c r="EI234">
        <v>-32.11998275862069</v>
      </c>
      <c r="EJ234">
        <v>397.7059655172414</v>
      </c>
      <c r="EK234">
        <v>426.077827586207</v>
      </c>
      <c r="EL234">
        <v>10.42000344827586</v>
      </c>
      <c r="EM234">
        <v>420.1326206896551</v>
      </c>
      <c r="EN234">
        <v>13.95311034482759</v>
      </c>
      <c r="EO234">
        <v>2.215061034482758</v>
      </c>
      <c r="EP234">
        <v>1.268077586206896</v>
      </c>
      <c r="EQ234">
        <v>19.07165172413793</v>
      </c>
      <c r="ER234">
        <v>10.4257</v>
      </c>
      <c r="ES234">
        <v>2000.003103448276</v>
      </c>
      <c r="ET234">
        <v>0.9799949999999998</v>
      </c>
      <c r="EU234">
        <v>0.0200047</v>
      </c>
      <c r="EV234">
        <v>0</v>
      </c>
      <c r="EW234">
        <v>1128.725517241379</v>
      </c>
      <c r="EX234">
        <v>5.000560000000001</v>
      </c>
      <c r="EY234">
        <v>22823.90689655173</v>
      </c>
      <c r="EZ234">
        <v>17294.84827586207</v>
      </c>
      <c r="FA234">
        <v>41.55344827586207</v>
      </c>
      <c r="FB234">
        <v>41.59893103448275</v>
      </c>
      <c r="FC234">
        <v>41.23044827586206</v>
      </c>
      <c r="FD234">
        <v>40.75</v>
      </c>
      <c r="FE234">
        <v>42.31634482758619</v>
      </c>
      <c r="FF234">
        <v>1955.093103448276</v>
      </c>
      <c r="FG234">
        <v>39.91</v>
      </c>
      <c r="FH234">
        <v>0</v>
      </c>
      <c r="FI234">
        <v>1759252948</v>
      </c>
      <c r="FJ234">
        <v>0</v>
      </c>
      <c r="FK234">
        <v>1128.737692307692</v>
      </c>
      <c r="FL234">
        <v>9.527521338213338</v>
      </c>
      <c r="FM234">
        <v>201.4632475887273</v>
      </c>
      <c r="FN234">
        <v>22824.57692307692</v>
      </c>
      <c r="FO234">
        <v>15</v>
      </c>
      <c r="FP234">
        <v>0</v>
      </c>
      <c r="FQ234" t="s">
        <v>439</v>
      </c>
      <c r="FR234">
        <v>1747148579.5</v>
      </c>
      <c r="FS234">
        <v>1747148584.5</v>
      </c>
      <c r="FT234">
        <v>0</v>
      </c>
      <c r="FU234">
        <v>0.162</v>
      </c>
      <c r="FV234">
        <v>-0.001</v>
      </c>
      <c r="FW234">
        <v>0.139</v>
      </c>
      <c r="FX234">
        <v>0.058</v>
      </c>
      <c r="FY234">
        <v>420</v>
      </c>
      <c r="FZ234">
        <v>16</v>
      </c>
      <c r="GA234">
        <v>0.19</v>
      </c>
      <c r="GB234">
        <v>0.02</v>
      </c>
      <c r="GC234">
        <v>-32.04702926829268</v>
      </c>
      <c r="GD234">
        <v>-2.565091986062764</v>
      </c>
      <c r="GE234">
        <v>0.4128720661970312</v>
      </c>
      <c r="GF234">
        <v>0</v>
      </c>
      <c r="GG234">
        <v>1128.261470588235</v>
      </c>
      <c r="GH234">
        <v>10.11841098465691</v>
      </c>
      <c r="GI234">
        <v>1.017708303155376</v>
      </c>
      <c r="GJ234">
        <v>0</v>
      </c>
      <c r="GK234">
        <v>10.40860243902439</v>
      </c>
      <c r="GL234">
        <v>0.3111219512195375</v>
      </c>
      <c r="GM234">
        <v>0.03353876161453385</v>
      </c>
      <c r="GN234">
        <v>0</v>
      </c>
      <c r="GO234">
        <v>0</v>
      </c>
      <c r="GP234">
        <v>3</v>
      </c>
      <c r="GQ234" t="s">
        <v>490</v>
      </c>
      <c r="GR234">
        <v>3.12921</v>
      </c>
      <c r="GS234">
        <v>2.731</v>
      </c>
      <c r="GT234">
        <v>0.08104219999999999</v>
      </c>
      <c r="GU234">
        <v>0.0869263</v>
      </c>
      <c r="GV234">
        <v>0.108572</v>
      </c>
      <c r="GW234">
        <v>0.0733081</v>
      </c>
      <c r="GX234">
        <v>27560</v>
      </c>
      <c r="GY234">
        <v>26586.2</v>
      </c>
      <c r="GZ234">
        <v>30531.9</v>
      </c>
      <c r="HA234">
        <v>29371.8</v>
      </c>
      <c r="HB234">
        <v>37556.4</v>
      </c>
      <c r="HC234">
        <v>35820.7</v>
      </c>
      <c r="HD234">
        <v>46704.8</v>
      </c>
      <c r="HE234">
        <v>43646</v>
      </c>
      <c r="HF234">
        <v>1.83535</v>
      </c>
      <c r="HG234">
        <v>1.81518</v>
      </c>
      <c r="HH234">
        <v>0.107318</v>
      </c>
      <c r="HI234">
        <v>0</v>
      </c>
      <c r="HJ234">
        <v>28.2284</v>
      </c>
      <c r="HK234">
        <v>999.9</v>
      </c>
      <c r="HL234">
        <v>49.2</v>
      </c>
      <c r="HM234">
        <v>31.6</v>
      </c>
      <c r="HN234">
        <v>25.2728</v>
      </c>
      <c r="HO234">
        <v>62.7403</v>
      </c>
      <c r="HP234">
        <v>18.1571</v>
      </c>
      <c r="HQ234">
        <v>1</v>
      </c>
      <c r="HR234">
        <v>0.13952</v>
      </c>
      <c r="HS234">
        <v>-1.38821</v>
      </c>
      <c r="HT234">
        <v>20.1953</v>
      </c>
      <c r="HU234">
        <v>5.22732</v>
      </c>
      <c r="HV234">
        <v>11.974</v>
      </c>
      <c r="HW234">
        <v>4.97</v>
      </c>
      <c r="HX234">
        <v>3.2895</v>
      </c>
      <c r="HY234">
        <v>9999</v>
      </c>
      <c r="HZ234">
        <v>9999</v>
      </c>
      <c r="IA234">
        <v>9999</v>
      </c>
      <c r="IB234">
        <v>19.1</v>
      </c>
      <c r="IC234">
        <v>4.97288</v>
      </c>
      <c r="ID234">
        <v>1.87724</v>
      </c>
      <c r="IE234">
        <v>1.87531</v>
      </c>
      <c r="IF234">
        <v>1.87808</v>
      </c>
      <c r="IG234">
        <v>1.87485</v>
      </c>
      <c r="IH234">
        <v>1.87845</v>
      </c>
      <c r="II234">
        <v>1.87547</v>
      </c>
      <c r="IJ234">
        <v>1.87668</v>
      </c>
      <c r="IK234">
        <v>0</v>
      </c>
      <c r="IL234">
        <v>0</v>
      </c>
      <c r="IM234">
        <v>0</v>
      </c>
      <c r="IN234">
        <v>0</v>
      </c>
      <c r="IO234" t="s">
        <v>441</v>
      </c>
      <c r="IP234" t="s">
        <v>442</v>
      </c>
      <c r="IQ234" t="s">
        <v>443</v>
      </c>
      <c r="IR234" t="s">
        <v>443</v>
      </c>
      <c r="IS234" t="s">
        <v>443</v>
      </c>
      <c r="IT234" t="s">
        <v>443</v>
      </c>
      <c r="IU234">
        <v>0</v>
      </c>
      <c r="IV234">
        <v>100</v>
      </c>
      <c r="IW234">
        <v>100</v>
      </c>
      <c r="IX234">
        <v>0.323</v>
      </c>
      <c r="IY234">
        <v>0.251</v>
      </c>
      <c r="IZ234">
        <v>-0.1222274518627452</v>
      </c>
      <c r="JA234">
        <v>0.001328938755811441</v>
      </c>
      <c r="JB234">
        <v>-5.633165956792918E-07</v>
      </c>
      <c r="JC234">
        <v>2.510553891376428E-10</v>
      </c>
      <c r="JD234">
        <v>-0.04678033270444259</v>
      </c>
      <c r="JE234">
        <v>-0.0009625096320519332</v>
      </c>
      <c r="JF234">
        <v>0.0006953178313022573</v>
      </c>
      <c r="JG234">
        <v>-5.973937232829655E-06</v>
      </c>
      <c r="JH234">
        <v>1</v>
      </c>
      <c r="JI234">
        <v>2112</v>
      </c>
      <c r="JJ234">
        <v>1</v>
      </c>
      <c r="JK234">
        <v>26</v>
      </c>
      <c r="JL234">
        <v>201739.2</v>
      </c>
      <c r="JM234">
        <v>201739.2</v>
      </c>
      <c r="JN234">
        <v>1.11572</v>
      </c>
      <c r="JO234">
        <v>2.5647</v>
      </c>
      <c r="JP234">
        <v>1.39893</v>
      </c>
      <c r="JQ234">
        <v>2.32666</v>
      </c>
      <c r="JR234">
        <v>1.44897</v>
      </c>
      <c r="JS234">
        <v>2.53784</v>
      </c>
      <c r="JT234">
        <v>37.4578</v>
      </c>
      <c r="JU234">
        <v>23.9649</v>
      </c>
      <c r="JV234">
        <v>18</v>
      </c>
      <c r="JW234">
        <v>484.866</v>
      </c>
      <c r="JX234">
        <v>442.81</v>
      </c>
      <c r="JY234">
        <v>30.1643</v>
      </c>
      <c r="JZ234">
        <v>29.0486</v>
      </c>
      <c r="KA234">
        <v>29.9998</v>
      </c>
      <c r="KB234">
        <v>28.812</v>
      </c>
      <c r="KC234">
        <v>28.887</v>
      </c>
      <c r="KD234">
        <v>22.4096</v>
      </c>
      <c r="KE234">
        <v>46.7181</v>
      </c>
      <c r="KF234">
        <v>0</v>
      </c>
      <c r="KG234">
        <v>30.1659</v>
      </c>
      <c r="KH234">
        <v>440.339</v>
      </c>
      <c r="KI234">
        <v>13.8073</v>
      </c>
      <c r="KJ234">
        <v>100.934</v>
      </c>
      <c r="KK234">
        <v>100.392</v>
      </c>
    </row>
    <row r="235" spans="1:297">
      <c r="A235">
        <v>219</v>
      </c>
      <c r="B235">
        <v>1759252939.1</v>
      </c>
      <c r="C235">
        <v>6123.5</v>
      </c>
      <c r="D235" t="s">
        <v>883</v>
      </c>
      <c r="E235" t="s">
        <v>884</v>
      </c>
      <c r="F235">
        <v>5</v>
      </c>
      <c r="G235" t="s">
        <v>832</v>
      </c>
      <c r="H235" t="s">
        <v>436</v>
      </c>
      <c r="I235">
        <v>1759252931.332142</v>
      </c>
      <c r="J235">
        <f>(K235)/1000</f>
        <v>0</v>
      </c>
      <c r="K235">
        <f>IF(DP235, AN235, AH235)</f>
        <v>0</v>
      </c>
      <c r="L235">
        <f>IF(DP235, AI235, AG235)</f>
        <v>0</v>
      </c>
      <c r="M235">
        <f>DR235 - IF(AU235&gt;1, L235*DL235*100.0/(AW235), 0)</f>
        <v>0</v>
      </c>
      <c r="N235">
        <f>((T235-J235/2)*M235-L235)/(T235+J235/2)</f>
        <v>0</v>
      </c>
      <c r="O235">
        <f>N235*(DY235+DZ235)/1000.0</f>
        <v>0</v>
      </c>
      <c r="P235">
        <f>(DR235 - IF(AU235&gt;1, L235*DL235*100.0/(AW235), 0))*(DY235+DZ235)/1000.0</f>
        <v>0</v>
      </c>
      <c r="Q235">
        <f>2.0/((1/S235-1/R235)+SIGN(S235)*SQRT((1/S235-1/R235)*(1/S235-1/R235) + 4*DM235/((DM235+1)*(DM235+1))*(2*1/S235*1/R235-1/R235*1/R235)))</f>
        <v>0</v>
      </c>
      <c r="R235">
        <f>IF(LEFT(DN235,1)&lt;&gt;"0",IF(LEFT(DN235,1)="1",3.0,DO235),$D$5+$E$5*(EF235*DY235/($K$5*1000))+$F$5*(EF235*DY235/($K$5*1000))*MAX(MIN(DL235,$J$5),$I$5)*MAX(MIN(DL235,$J$5),$I$5)+$G$5*MAX(MIN(DL235,$J$5),$I$5)*(EF235*DY235/($K$5*1000))+$H$5*(EF235*DY235/($K$5*1000))*(EF235*DY235/($K$5*1000)))</f>
        <v>0</v>
      </c>
      <c r="S235">
        <f>J235*(1000-(1000*0.61365*exp(17.502*W235/(240.97+W235))/(DY235+DZ235)+DT235)/2)/(1000*0.61365*exp(17.502*W235/(240.97+W235))/(DY235+DZ235)-DT235)</f>
        <v>0</v>
      </c>
      <c r="T235">
        <f>1/((DM235+1)/(Q235/1.6)+1/(R235/1.37)) + DM235/((DM235+1)/(Q235/1.6) + DM235/(R235/1.37))</f>
        <v>0</v>
      </c>
      <c r="U235">
        <f>(DH235*DK235)</f>
        <v>0</v>
      </c>
      <c r="V235">
        <f>(EA235+(U235+2*0.95*5.67E-8*(((EA235+$B$7)+273)^4-(EA235+273)^4)-44100*J235)/(1.84*29.3*R235+8*0.95*5.67E-8*(EA235+273)^3))</f>
        <v>0</v>
      </c>
      <c r="W235">
        <f>($C$7*EB235+$D$7*EC235+$E$7*V235)</f>
        <v>0</v>
      </c>
      <c r="X235">
        <f>0.61365*exp(17.502*W235/(240.97+W235))</f>
        <v>0</v>
      </c>
      <c r="Y235">
        <f>(Z235/AA235*100)</f>
        <v>0</v>
      </c>
      <c r="Z235">
        <f>DT235*(DY235+DZ235)/1000</f>
        <v>0</v>
      </c>
      <c r="AA235">
        <f>0.61365*exp(17.502*EA235/(240.97+EA235))</f>
        <v>0</v>
      </c>
      <c r="AB235">
        <f>(X235-DT235*(DY235+DZ235)/1000)</f>
        <v>0</v>
      </c>
      <c r="AC235">
        <f>(-J235*44100)</f>
        <v>0</v>
      </c>
      <c r="AD235">
        <f>2*29.3*R235*0.92*(EA235-W235)</f>
        <v>0</v>
      </c>
      <c r="AE235">
        <f>2*0.95*5.67E-8*(((EA235+$B$7)+273)^4-(W235+273)^4)</f>
        <v>0</v>
      </c>
      <c r="AF235">
        <f>U235+AE235+AC235+AD235</f>
        <v>0</v>
      </c>
      <c r="AG235">
        <f>DX235*AU235*(DS235-DR235*(1000-AU235*DU235)/(1000-AU235*DT235))/(100*DL235)</f>
        <v>0</v>
      </c>
      <c r="AH235">
        <f>1000*DX235*AU235*(DT235-DU235)/(100*DL235*(1000-AU235*DT235))</f>
        <v>0</v>
      </c>
      <c r="AI235">
        <f>(AJ235 - AK235 - DY235*1E3/(8.314*(EA235+273.15)) * AM235/DX235 * AL235) * DX235/(100*DL235) * (1000 - DU235)/1000</f>
        <v>0</v>
      </c>
      <c r="AJ235">
        <v>433.0977657632003</v>
      </c>
      <c r="AK235">
        <v>401.0517515151514</v>
      </c>
      <c r="AL235">
        <v>0.8152640247075928</v>
      </c>
      <c r="AM235">
        <v>65.48796410900854</v>
      </c>
      <c r="AN235">
        <f>(AP235 - AO235 + DY235*1E3/(8.314*(EA235+273.15)) * AR235/DX235 * AQ235) * DX235/(100*DL235) * 1000/(1000 - AP235)</f>
        <v>0</v>
      </c>
      <c r="AO235">
        <v>13.88977931405492</v>
      </c>
      <c r="AP235">
        <v>24.38567575757574</v>
      </c>
      <c r="AQ235">
        <v>-8.635952047499701E-06</v>
      </c>
      <c r="AR235">
        <v>121.0484410570822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MAX(0,($B$13+$C$13*EF235)/(1+$D$13*EF235)*DY235/(EA235+273)*$E$13)</f>
        <v>0</v>
      </c>
      <c r="AX235" t="s">
        <v>437</v>
      </c>
      <c r="AY235" t="s">
        <v>437</v>
      </c>
      <c r="AZ235">
        <v>0</v>
      </c>
      <c r="BA235">
        <v>0</v>
      </c>
      <c r="BB235">
        <f>1-AZ235/BA235</f>
        <v>0</v>
      </c>
      <c r="BC235">
        <v>0</v>
      </c>
      <c r="BD235" t="s">
        <v>437</v>
      </c>
      <c r="BE235" t="s">
        <v>437</v>
      </c>
      <c r="BF235">
        <v>0</v>
      </c>
      <c r="BG235">
        <v>0</v>
      </c>
      <c r="BH235">
        <f>1-BF235/BG235</f>
        <v>0</v>
      </c>
      <c r="BI235">
        <v>0.5</v>
      </c>
      <c r="BJ235">
        <f>DI235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437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DH235">
        <f>$B$11*EG235+$C$11*EH235+$F$11*ES235*(1-EV235)</f>
        <v>0</v>
      </c>
      <c r="DI235">
        <f>DH235*DJ235</f>
        <v>0</v>
      </c>
      <c r="DJ235">
        <f>($B$11*$D$9+$C$11*$D$9+$F$11*((FF235+EX235)/MAX(FF235+EX235+FG235, 0.1)*$I$9+FG235/MAX(FF235+EX235+FG235, 0.1)*$J$9))/($B$11+$C$11+$F$11)</f>
        <v>0</v>
      </c>
      <c r="DK235">
        <f>($B$11*$K$9+$C$11*$K$9+$F$11*((FF235+EX235)/MAX(FF235+EX235+FG235, 0.1)*$P$9+FG235/MAX(FF235+EX235+FG235, 0.1)*$Q$9))/($B$11+$C$11+$F$11)</f>
        <v>0</v>
      </c>
      <c r="DL235">
        <v>6</v>
      </c>
      <c r="DM235">
        <v>0.5</v>
      </c>
      <c r="DN235" t="s">
        <v>438</v>
      </c>
      <c r="DO235">
        <v>2</v>
      </c>
      <c r="DP235" t="b">
        <v>1</v>
      </c>
      <c r="DQ235">
        <v>1759252931.332142</v>
      </c>
      <c r="DR235">
        <v>388.438</v>
      </c>
      <c r="DS235">
        <v>422.9818571428572</v>
      </c>
      <c r="DT235">
        <v>24.38152857142856</v>
      </c>
      <c r="DU235">
        <v>13.92688214285714</v>
      </c>
      <c r="DV235">
        <v>388.1145714285714</v>
      </c>
      <c r="DW235">
        <v>24.13059642857143</v>
      </c>
      <c r="DX235">
        <v>499.9720357142857</v>
      </c>
      <c r="DY235">
        <v>90.88166785714284</v>
      </c>
      <c r="DZ235">
        <v>0.05317048571428572</v>
      </c>
      <c r="EA235">
        <v>30.61964642857142</v>
      </c>
      <c r="EB235">
        <v>29.97459642857143</v>
      </c>
      <c r="EC235">
        <v>999.9000000000002</v>
      </c>
      <c r="ED235">
        <v>0</v>
      </c>
      <c r="EE235">
        <v>0</v>
      </c>
      <c r="EF235">
        <v>10006.49285714286</v>
      </c>
      <c r="EG235">
        <v>0</v>
      </c>
      <c r="EH235">
        <v>11.65103214285714</v>
      </c>
      <c r="EI235">
        <v>-34.54381071428572</v>
      </c>
      <c r="EJ235">
        <v>398.1454642857144</v>
      </c>
      <c r="EK235">
        <v>428.9558571428571</v>
      </c>
      <c r="EL235">
        <v>10.45465</v>
      </c>
      <c r="EM235">
        <v>422.9818571428572</v>
      </c>
      <c r="EN235">
        <v>13.92688214285714</v>
      </c>
      <c r="EO235">
        <v>2.215833928571429</v>
      </c>
      <c r="EP235">
        <v>1.265698214285714</v>
      </c>
      <c r="EQ235">
        <v>19.07725</v>
      </c>
      <c r="ER235">
        <v>10.39755357142857</v>
      </c>
      <c r="ES235">
        <v>2000.008571428571</v>
      </c>
      <c r="ET235">
        <v>0.9799949999999998</v>
      </c>
      <c r="EU235">
        <v>0.0200047</v>
      </c>
      <c r="EV235">
        <v>0</v>
      </c>
      <c r="EW235">
        <v>1129.486428571429</v>
      </c>
      <c r="EX235">
        <v>5.000560000000001</v>
      </c>
      <c r="EY235">
        <v>22838.27142857143</v>
      </c>
      <c r="EZ235">
        <v>17294.89642857143</v>
      </c>
      <c r="FA235">
        <v>41.53764285714286</v>
      </c>
      <c r="FB235">
        <v>41.58224999999999</v>
      </c>
      <c r="FC235">
        <v>41.2185</v>
      </c>
      <c r="FD235">
        <v>40.75</v>
      </c>
      <c r="FE235">
        <v>42.31649999999998</v>
      </c>
      <c r="FF235">
        <v>1955.098571428571</v>
      </c>
      <c r="FG235">
        <v>39.91</v>
      </c>
      <c r="FH235">
        <v>0</v>
      </c>
      <c r="FI235">
        <v>1759252953.4</v>
      </c>
      <c r="FJ235">
        <v>0</v>
      </c>
      <c r="FK235">
        <v>1129.5768</v>
      </c>
      <c r="FL235">
        <v>7.276153825689607</v>
      </c>
      <c r="FM235">
        <v>142.2307690069454</v>
      </c>
      <c r="FN235">
        <v>22840.34</v>
      </c>
      <c r="FO235">
        <v>15</v>
      </c>
      <c r="FP235">
        <v>0</v>
      </c>
      <c r="FQ235" t="s">
        <v>439</v>
      </c>
      <c r="FR235">
        <v>1747148579.5</v>
      </c>
      <c r="FS235">
        <v>1747148584.5</v>
      </c>
      <c r="FT235">
        <v>0</v>
      </c>
      <c r="FU235">
        <v>0.162</v>
      </c>
      <c r="FV235">
        <v>-0.001</v>
      </c>
      <c r="FW235">
        <v>0.139</v>
      </c>
      <c r="FX235">
        <v>0.058</v>
      </c>
      <c r="FY235">
        <v>420</v>
      </c>
      <c r="FZ235">
        <v>16</v>
      </c>
      <c r="GA235">
        <v>0.19</v>
      </c>
      <c r="GB235">
        <v>0.02</v>
      </c>
      <c r="GC235">
        <v>-33.24033170731707</v>
      </c>
      <c r="GD235">
        <v>-18.97981881533098</v>
      </c>
      <c r="GE235">
        <v>2.554370235922228</v>
      </c>
      <c r="GF235">
        <v>0</v>
      </c>
      <c r="GG235">
        <v>1128.898235294118</v>
      </c>
      <c r="GH235">
        <v>9.148357524169327</v>
      </c>
      <c r="GI235">
        <v>0.9328623585131888</v>
      </c>
      <c r="GJ235">
        <v>0</v>
      </c>
      <c r="GK235">
        <v>10.43241219512195</v>
      </c>
      <c r="GL235">
        <v>0.4142048780487952</v>
      </c>
      <c r="GM235">
        <v>0.04294877377006436</v>
      </c>
      <c r="GN235">
        <v>0</v>
      </c>
      <c r="GO235">
        <v>0</v>
      </c>
      <c r="GP235">
        <v>3</v>
      </c>
      <c r="GQ235" t="s">
        <v>490</v>
      </c>
      <c r="GR235">
        <v>3.12918</v>
      </c>
      <c r="GS235">
        <v>2.73103</v>
      </c>
      <c r="GT235">
        <v>0.0816672</v>
      </c>
      <c r="GU235">
        <v>0.0889588</v>
      </c>
      <c r="GV235">
        <v>0.108567</v>
      </c>
      <c r="GW235">
        <v>0.0732424</v>
      </c>
      <c r="GX235">
        <v>27541.4</v>
      </c>
      <c r="GY235">
        <v>26527.3</v>
      </c>
      <c r="GZ235">
        <v>30532.1</v>
      </c>
      <c r="HA235">
        <v>29372.1</v>
      </c>
      <c r="HB235">
        <v>37556.9</v>
      </c>
      <c r="HC235">
        <v>35823.6</v>
      </c>
      <c r="HD235">
        <v>46705.1</v>
      </c>
      <c r="HE235">
        <v>43646.2</v>
      </c>
      <c r="HF235">
        <v>1.83512</v>
      </c>
      <c r="HG235">
        <v>1.81515</v>
      </c>
      <c r="HH235">
        <v>0.10667</v>
      </c>
      <c r="HI235">
        <v>0</v>
      </c>
      <c r="HJ235">
        <v>28.235</v>
      </c>
      <c r="HK235">
        <v>999.9</v>
      </c>
      <c r="HL235">
        <v>49.2</v>
      </c>
      <c r="HM235">
        <v>31.6</v>
      </c>
      <c r="HN235">
        <v>25.273</v>
      </c>
      <c r="HO235">
        <v>62.4503</v>
      </c>
      <c r="HP235">
        <v>18.4095</v>
      </c>
      <c r="HQ235">
        <v>1</v>
      </c>
      <c r="HR235">
        <v>0.139263</v>
      </c>
      <c r="HS235">
        <v>-1.36749</v>
      </c>
      <c r="HT235">
        <v>20.1956</v>
      </c>
      <c r="HU235">
        <v>5.22762</v>
      </c>
      <c r="HV235">
        <v>11.974</v>
      </c>
      <c r="HW235">
        <v>4.9699</v>
      </c>
      <c r="HX235">
        <v>3.28958</v>
      </c>
      <c r="HY235">
        <v>9999</v>
      </c>
      <c r="HZ235">
        <v>9999</v>
      </c>
      <c r="IA235">
        <v>9999</v>
      </c>
      <c r="IB235">
        <v>19.1</v>
      </c>
      <c r="IC235">
        <v>4.97288</v>
      </c>
      <c r="ID235">
        <v>1.87726</v>
      </c>
      <c r="IE235">
        <v>1.87532</v>
      </c>
      <c r="IF235">
        <v>1.87812</v>
      </c>
      <c r="IG235">
        <v>1.87485</v>
      </c>
      <c r="IH235">
        <v>1.87848</v>
      </c>
      <c r="II235">
        <v>1.8755</v>
      </c>
      <c r="IJ235">
        <v>1.87671</v>
      </c>
      <c r="IK235">
        <v>0</v>
      </c>
      <c r="IL235">
        <v>0</v>
      </c>
      <c r="IM235">
        <v>0</v>
      </c>
      <c r="IN235">
        <v>0</v>
      </c>
      <c r="IO235" t="s">
        <v>441</v>
      </c>
      <c r="IP235" t="s">
        <v>442</v>
      </c>
      <c r="IQ235" t="s">
        <v>443</v>
      </c>
      <c r="IR235" t="s">
        <v>443</v>
      </c>
      <c r="IS235" t="s">
        <v>443</v>
      </c>
      <c r="IT235" t="s">
        <v>443</v>
      </c>
      <c r="IU235">
        <v>0</v>
      </c>
      <c r="IV235">
        <v>100</v>
      </c>
      <c r="IW235">
        <v>100</v>
      </c>
      <c r="IX235">
        <v>0.327</v>
      </c>
      <c r="IY235">
        <v>0.2511</v>
      </c>
      <c r="IZ235">
        <v>-0.1222274518627452</v>
      </c>
      <c r="JA235">
        <v>0.001328938755811441</v>
      </c>
      <c r="JB235">
        <v>-5.633165956792918E-07</v>
      </c>
      <c r="JC235">
        <v>2.510553891376428E-10</v>
      </c>
      <c r="JD235">
        <v>-0.04678033270444259</v>
      </c>
      <c r="JE235">
        <v>-0.0009625096320519332</v>
      </c>
      <c r="JF235">
        <v>0.0006953178313022573</v>
      </c>
      <c r="JG235">
        <v>-5.973937232829655E-06</v>
      </c>
      <c r="JH235">
        <v>1</v>
      </c>
      <c r="JI235">
        <v>2112</v>
      </c>
      <c r="JJ235">
        <v>1</v>
      </c>
      <c r="JK235">
        <v>26</v>
      </c>
      <c r="JL235">
        <v>201739.3</v>
      </c>
      <c r="JM235">
        <v>201739.2</v>
      </c>
      <c r="JN235">
        <v>1.14624</v>
      </c>
      <c r="JO235">
        <v>2.56104</v>
      </c>
      <c r="JP235">
        <v>1.39893</v>
      </c>
      <c r="JQ235">
        <v>2.32666</v>
      </c>
      <c r="JR235">
        <v>1.44897</v>
      </c>
      <c r="JS235">
        <v>2.48169</v>
      </c>
      <c r="JT235">
        <v>37.4578</v>
      </c>
      <c r="JU235">
        <v>23.9649</v>
      </c>
      <c r="JV235">
        <v>18</v>
      </c>
      <c r="JW235">
        <v>484.717</v>
      </c>
      <c r="JX235">
        <v>442.771</v>
      </c>
      <c r="JY235">
        <v>30.1795</v>
      </c>
      <c r="JZ235">
        <v>29.0442</v>
      </c>
      <c r="KA235">
        <v>29.9997</v>
      </c>
      <c r="KB235">
        <v>28.8082</v>
      </c>
      <c r="KC235">
        <v>28.8839</v>
      </c>
      <c r="KD235">
        <v>23.0913</v>
      </c>
      <c r="KE235">
        <v>47.0087</v>
      </c>
      <c r="KF235">
        <v>0</v>
      </c>
      <c r="KG235">
        <v>30.1796</v>
      </c>
      <c r="KH235">
        <v>460.392</v>
      </c>
      <c r="KI235">
        <v>13.7769</v>
      </c>
      <c r="KJ235">
        <v>100.935</v>
      </c>
      <c r="KK235">
        <v>100.393</v>
      </c>
    </row>
    <row r="236" spans="1:297">
      <c r="A236">
        <v>220</v>
      </c>
      <c r="B236">
        <v>1759252944.1</v>
      </c>
      <c r="C236">
        <v>6128.5</v>
      </c>
      <c r="D236" t="s">
        <v>885</v>
      </c>
      <c r="E236" t="s">
        <v>886</v>
      </c>
      <c r="F236">
        <v>5</v>
      </c>
      <c r="G236" t="s">
        <v>832</v>
      </c>
      <c r="H236" t="s">
        <v>436</v>
      </c>
      <c r="I236">
        <v>1759252936.6</v>
      </c>
      <c r="J236">
        <f>(K236)/1000</f>
        <v>0</v>
      </c>
      <c r="K236">
        <f>IF(DP236, AN236, AH236)</f>
        <v>0</v>
      </c>
      <c r="L236">
        <f>IF(DP236, AI236, AG236)</f>
        <v>0</v>
      </c>
      <c r="M236">
        <f>DR236 - IF(AU236&gt;1, L236*DL236*100.0/(AW236), 0)</f>
        <v>0</v>
      </c>
      <c r="N236">
        <f>((T236-J236/2)*M236-L236)/(T236+J236/2)</f>
        <v>0</v>
      </c>
      <c r="O236">
        <f>N236*(DY236+DZ236)/1000.0</f>
        <v>0</v>
      </c>
      <c r="P236">
        <f>(DR236 - IF(AU236&gt;1, L236*DL236*100.0/(AW236), 0))*(DY236+DZ236)/1000.0</f>
        <v>0</v>
      </c>
      <c r="Q236">
        <f>2.0/((1/S236-1/R236)+SIGN(S236)*SQRT((1/S236-1/R236)*(1/S236-1/R236) + 4*DM236/((DM236+1)*(DM236+1))*(2*1/S236*1/R236-1/R236*1/R236)))</f>
        <v>0</v>
      </c>
      <c r="R236">
        <f>IF(LEFT(DN236,1)&lt;&gt;"0",IF(LEFT(DN236,1)="1",3.0,DO236),$D$5+$E$5*(EF236*DY236/($K$5*1000))+$F$5*(EF236*DY236/($K$5*1000))*MAX(MIN(DL236,$J$5),$I$5)*MAX(MIN(DL236,$J$5),$I$5)+$G$5*MAX(MIN(DL236,$J$5),$I$5)*(EF236*DY236/($K$5*1000))+$H$5*(EF236*DY236/($K$5*1000))*(EF236*DY236/($K$5*1000)))</f>
        <v>0</v>
      </c>
      <c r="S236">
        <f>J236*(1000-(1000*0.61365*exp(17.502*W236/(240.97+W236))/(DY236+DZ236)+DT236)/2)/(1000*0.61365*exp(17.502*W236/(240.97+W236))/(DY236+DZ236)-DT236)</f>
        <v>0</v>
      </c>
      <c r="T236">
        <f>1/((DM236+1)/(Q236/1.6)+1/(R236/1.37)) + DM236/((DM236+1)/(Q236/1.6) + DM236/(R236/1.37))</f>
        <v>0</v>
      </c>
      <c r="U236">
        <f>(DH236*DK236)</f>
        <v>0</v>
      </c>
      <c r="V236">
        <f>(EA236+(U236+2*0.95*5.67E-8*(((EA236+$B$7)+273)^4-(EA236+273)^4)-44100*J236)/(1.84*29.3*R236+8*0.95*5.67E-8*(EA236+273)^3))</f>
        <v>0</v>
      </c>
      <c r="W236">
        <f>($C$7*EB236+$D$7*EC236+$E$7*V236)</f>
        <v>0</v>
      </c>
      <c r="X236">
        <f>0.61365*exp(17.502*W236/(240.97+W236))</f>
        <v>0</v>
      </c>
      <c r="Y236">
        <f>(Z236/AA236*100)</f>
        <v>0</v>
      </c>
      <c r="Z236">
        <f>DT236*(DY236+DZ236)/1000</f>
        <v>0</v>
      </c>
      <c r="AA236">
        <f>0.61365*exp(17.502*EA236/(240.97+EA236))</f>
        <v>0</v>
      </c>
      <c r="AB236">
        <f>(X236-DT236*(DY236+DZ236)/1000)</f>
        <v>0</v>
      </c>
      <c r="AC236">
        <f>(-J236*44100)</f>
        <v>0</v>
      </c>
      <c r="AD236">
        <f>2*29.3*R236*0.92*(EA236-W236)</f>
        <v>0</v>
      </c>
      <c r="AE236">
        <f>2*0.95*5.67E-8*(((EA236+$B$7)+273)^4-(W236+273)^4)</f>
        <v>0</v>
      </c>
      <c r="AF236">
        <f>U236+AE236+AC236+AD236</f>
        <v>0</v>
      </c>
      <c r="AG236">
        <f>DX236*AU236*(DS236-DR236*(1000-AU236*DU236)/(1000-AU236*DT236))/(100*DL236)</f>
        <v>0</v>
      </c>
      <c r="AH236">
        <f>1000*DX236*AU236*(DT236-DU236)/(100*DL236*(1000-AU236*DT236))</f>
        <v>0</v>
      </c>
      <c r="AI236">
        <f>(AJ236 - AK236 - DY236*1E3/(8.314*(EA236+273.15)) * AM236/DX236 * AL236) * DX236/(100*DL236) * (1000 - DU236)/1000</f>
        <v>0</v>
      </c>
      <c r="AJ236">
        <v>448.1096153518047</v>
      </c>
      <c r="AK236">
        <v>410.2658666666666</v>
      </c>
      <c r="AL236">
        <v>1.957809961546818</v>
      </c>
      <c r="AM236">
        <v>65.48796410900854</v>
      </c>
      <c r="AN236">
        <f>(AP236 - AO236 + DY236*1E3/(8.314*(EA236+273.15)) * AR236/DX236 * AQ236) * DX236/(100*DL236) * 1000/(1000 - AP236)</f>
        <v>0</v>
      </c>
      <c r="AO236">
        <v>13.79758872404685</v>
      </c>
      <c r="AP236">
        <v>24.36149454545455</v>
      </c>
      <c r="AQ236">
        <v>-0.005358862373019296</v>
      </c>
      <c r="AR236">
        <v>121.0484410570822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MAX(0,($B$13+$C$13*EF236)/(1+$D$13*EF236)*DY236/(EA236+273)*$E$13)</f>
        <v>0</v>
      </c>
      <c r="AX236" t="s">
        <v>437</v>
      </c>
      <c r="AY236" t="s">
        <v>437</v>
      </c>
      <c r="AZ236">
        <v>0</v>
      </c>
      <c r="BA236">
        <v>0</v>
      </c>
      <c r="BB236">
        <f>1-AZ236/BA236</f>
        <v>0</v>
      </c>
      <c r="BC236">
        <v>0</v>
      </c>
      <c r="BD236" t="s">
        <v>437</v>
      </c>
      <c r="BE236" t="s">
        <v>437</v>
      </c>
      <c r="BF236">
        <v>0</v>
      </c>
      <c r="BG236">
        <v>0</v>
      </c>
      <c r="BH236">
        <f>1-BF236/BG236</f>
        <v>0</v>
      </c>
      <c r="BI236">
        <v>0.5</v>
      </c>
      <c r="BJ236">
        <f>DI236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437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DH236">
        <f>$B$11*EG236+$C$11*EH236+$F$11*ES236*(1-EV236)</f>
        <v>0</v>
      </c>
      <c r="DI236">
        <f>DH236*DJ236</f>
        <v>0</v>
      </c>
      <c r="DJ236">
        <f>($B$11*$D$9+$C$11*$D$9+$F$11*((FF236+EX236)/MAX(FF236+EX236+FG236, 0.1)*$I$9+FG236/MAX(FF236+EX236+FG236, 0.1)*$J$9))/($B$11+$C$11+$F$11)</f>
        <v>0</v>
      </c>
      <c r="DK236">
        <f>($B$11*$K$9+$C$11*$K$9+$F$11*((FF236+EX236)/MAX(FF236+EX236+FG236, 0.1)*$P$9+FG236/MAX(FF236+EX236+FG236, 0.1)*$Q$9))/($B$11+$C$11+$F$11)</f>
        <v>0</v>
      </c>
      <c r="DL236">
        <v>6</v>
      </c>
      <c r="DM236">
        <v>0.5</v>
      </c>
      <c r="DN236" t="s">
        <v>438</v>
      </c>
      <c r="DO236">
        <v>2</v>
      </c>
      <c r="DP236" t="b">
        <v>1</v>
      </c>
      <c r="DQ236">
        <v>1759252936.6</v>
      </c>
      <c r="DR236">
        <v>391.2000000000001</v>
      </c>
      <c r="DS236">
        <v>431.0289629629629</v>
      </c>
      <c r="DT236">
        <v>24.38274074074074</v>
      </c>
      <c r="DU236">
        <v>13.87399259259259</v>
      </c>
      <c r="DV236">
        <v>390.8738518518518</v>
      </c>
      <c r="DW236">
        <v>24.13178888888888</v>
      </c>
      <c r="DX236">
        <v>499.9941111111111</v>
      </c>
      <c r="DY236">
        <v>90.88163703703705</v>
      </c>
      <c r="DZ236">
        <v>0.05294317037037036</v>
      </c>
      <c r="EA236">
        <v>30.62987407407408</v>
      </c>
      <c r="EB236">
        <v>29.97869259259259</v>
      </c>
      <c r="EC236">
        <v>999.9000000000001</v>
      </c>
      <c r="ED236">
        <v>0</v>
      </c>
      <c r="EE236">
        <v>0</v>
      </c>
      <c r="EF236">
        <v>10005.57592592592</v>
      </c>
      <c r="EG236">
        <v>0</v>
      </c>
      <c r="EH236">
        <v>11.66116666666667</v>
      </c>
      <c r="EI236">
        <v>-39.82895925925926</v>
      </c>
      <c r="EJ236">
        <v>400.9768888888889</v>
      </c>
      <c r="EK236">
        <v>437.0927407407408</v>
      </c>
      <c r="EL236">
        <v>10.50874814814815</v>
      </c>
      <c r="EM236">
        <v>431.0289629629629</v>
      </c>
      <c r="EN236">
        <v>13.87399259259259</v>
      </c>
      <c r="EO236">
        <v>2.215942962962963</v>
      </c>
      <c r="EP236">
        <v>1.260891481481481</v>
      </c>
      <c r="EQ236">
        <v>19.07805185185186</v>
      </c>
      <c r="ER236">
        <v>10.34051111111111</v>
      </c>
      <c r="ES236">
        <v>2000.007777777778</v>
      </c>
      <c r="ET236">
        <v>0.9799949999999998</v>
      </c>
      <c r="EU236">
        <v>0.0200047</v>
      </c>
      <c r="EV236">
        <v>0</v>
      </c>
      <c r="EW236">
        <v>1130.047407407407</v>
      </c>
      <c r="EX236">
        <v>5.000560000000001</v>
      </c>
      <c r="EY236">
        <v>22848.99259259259</v>
      </c>
      <c r="EZ236">
        <v>17294.9</v>
      </c>
      <c r="FA236">
        <v>41.51837037037036</v>
      </c>
      <c r="FB236">
        <v>41.569</v>
      </c>
      <c r="FC236">
        <v>41.20566666666667</v>
      </c>
      <c r="FD236">
        <v>40.75</v>
      </c>
      <c r="FE236">
        <v>42.31199999999999</v>
      </c>
      <c r="FF236">
        <v>1955.097777777778</v>
      </c>
      <c r="FG236">
        <v>39.91</v>
      </c>
      <c r="FH236">
        <v>0</v>
      </c>
      <c r="FI236">
        <v>1759252958.2</v>
      </c>
      <c r="FJ236">
        <v>0</v>
      </c>
      <c r="FK236">
        <v>1130.0488</v>
      </c>
      <c r="FL236">
        <v>4.819230757613039</v>
      </c>
      <c r="FM236">
        <v>79.2692307661797</v>
      </c>
      <c r="FN236">
        <v>22849.636</v>
      </c>
      <c r="FO236">
        <v>15</v>
      </c>
      <c r="FP236">
        <v>0</v>
      </c>
      <c r="FQ236" t="s">
        <v>439</v>
      </c>
      <c r="FR236">
        <v>1747148579.5</v>
      </c>
      <c r="FS236">
        <v>1747148584.5</v>
      </c>
      <c r="FT236">
        <v>0</v>
      </c>
      <c r="FU236">
        <v>0.162</v>
      </c>
      <c r="FV236">
        <v>-0.001</v>
      </c>
      <c r="FW236">
        <v>0.139</v>
      </c>
      <c r="FX236">
        <v>0.058</v>
      </c>
      <c r="FY236">
        <v>420</v>
      </c>
      <c r="FZ236">
        <v>16</v>
      </c>
      <c r="GA236">
        <v>0.19</v>
      </c>
      <c r="GB236">
        <v>0.02</v>
      </c>
      <c r="GC236">
        <v>-37.50785365853659</v>
      </c>
      <c r="GD236">
        <v>-59.94176236933799</v>
      </c>
      <c r="GE236">
        <v>6.364839720477231</v>
      </c>
      <c r="GF236">
        <v>0</v>
      </c>
      <c r="GG236">
        <v>1129.671764705882</v>
      </c>
      <c r="GH236">
        <v>6.518258208427001</v>
      </c>
      <c r="GI236">
        <v>0.7022085771429801</v>
      </c>
      <c r="GJ236">
        <v>0</v>
      </c>
      <c r="GK236">
        <v>10.47880975609756</v>
      </c>
      <c r="GL236">
        <v>0.5842473867596043</v>
      </c>
      <c r="GM236">
        <v>0.05913220741354965</v>
      </c>
      <c r="GN236">
        <v>0</v>
      </c>
      <c r="GO236">
        <v>0</v>
      </c>
      <c r="GP236">
        <v>3</v>
      </c>
      <c r="GQ236" t="s">
        <v>490</v>
      </c>
      <c r="GR236">
        <v>3.12917</v>
      </c>
      <c r="GS236">
        <v>2.73071</v>
      </c>
      <c r="GT236">
        <v>0.0831679</v>
      </c>
      <c r="GU236">
        <v>0.0913793</v>
      </c>
      <c r="GV236">
        <v>0.108484</v>
      </c>
      <c r="GW236">
        <v>0.0728096</v>
      </c>
      <c r="GX236">
        <v>27495.1</v>
      </c>
      <c r="GY236">
        <v>26457.4</v>
      </c>
      <c r="GZ236">
        <v>30530.6</v>
      </c>
      <c r="HA236">
        <v>29372.7</v>
      </c>
      <c r="HB236">
        <v>37559.2</v>
      </c>
      <c r="HC236">
        <v>35841.1</v>
      </c>
      <c r="HD236">
        <v>46703.4</v>
      </c>
      <c r="HE236">
        <v>43646.9</v>
      </c>
      <c r="HF236">
        <v>1.8354</v>
      </c>
      <c r="HG236">
        <v>1.81533</v>
      </c>
      <c r="HH236">
        <v>0.106923</v>
      </c>
      <c r="HI236">
        <v>0</v>
      </c>
      <c r="HJ236">
        <v>28.241</v>
      </c>
      <c r="HK236">
        <v>999.9</v>
      </c>
      <c r="HL236">
        <v>49.2</v>
      </c>
      <c r="HM236">
        <v>31.6</v>
      </c>
      <c r="HN236">
        <v>25.2704</v>
      </c>
      <c r="HO236">
        <v>62.6403</v>
      </c>
      <c r="HP236">
        <v>18.3053</v>
      </c>
      <c r="HQ236">
        <v>1</v>
      </c>
      <c r="HR236">
        <v>0.138991</v>
      </c>
      <c r="HS236">
        <v>-1.3741</v>
      </c>
      <c r="HT236">
        <v>20.1958</v>
      </c>
      <c r="HU236">
        <v>5.22747</v>
      </c>
      <c r="HV236">
        <v>11.974</v>
      </c>
      <c r="HW236">
        <v>4.9696</v>
      </c>
      <c r="HX236">
        <v>3.28958</v>
      </c>
      <c r="HY236">
        <v>9999</v>
      </c>
      <c r="HZ236">
        <v>9999</v>
      </c>
      <c r="IA236">
        <v>9999</v>
      </c>
      <c r="IB236">
        <v>19.1</v>
      </c>
      <c r="IC236">
        <v>4.9729</v>
      </c>
      <c r="ID236">
        <v>1.87729</v>
      </c>
      <c r="IE236">
        <v>1.87536</v>
      </c>
      <c r="IF236">
        <v>1.87817</v>
      </c>
      <c r="IG236">
        <v>1.87486</v>
      </c>
      <c r="IH236">
        <v>1.87851</v>
      </c>
      <c r="II236">
        <v>1.87556</v>
      </c>
      <c r="IJ236">
        <v>1.8768</v>
      </c>
      <c r="IK236">
        <v>0</v>
      </c>
      <c r="IL236">
        <v>0</v>
      </c>
      <c r="IM236">
        <v>0</v>
      </c>
      <c r="IN236">
        <v>0</v>
      </c>
      <c r="IO236" t="s">
        <v>441</v>
      </c>
      <c r="IP236" t="s">
        <v>442</v>
      </c>
      <c r="IQ236" t="s">
        <v>443</v>
      </c>
      <c r="IR236" t="s">
        <v>443</v>
      </c>
      <c r="IS236" t="s">
        <v>443</v>
      </c>
      <c r="IT236" t="s">
        <v>443</v>
      </c>
      <c r="IU236">
        <v>0</v>
      </c>
      <c r="IV236">
        <v>100</v>
      </c>
      <c r="IW236">
        <v>100</v>
      </c>
      <c r="IX236">
        <v>0.336</v>
      </c>
      <c r="IY236">
        <v>0.2505</v>
      </c>
      <c r="IZ236">
        <v>-0.1222274518627452</v>
      </c>
      <c r="JA236">
        <v>0.001328938755811441</v>
      </c>
      <c r="JB236">
        <v>-5.633165956792918E-07</v>
      </c>
      <c r="JC236">
        <v>2.510553891376428E-10</v>
      </c>
      <c r="JD236">
        <v>-0.04678033270444259</v>
      </c>
      <c r="JE236">
        <v>-0.0009625096320519332</v>
      </c>
      <c r="JF236">
        <v>0.0006953178313022573</v>
      </c>
      <c r="JG236">
        <v>-5.973937232829655E-06</v>
      </c>
      <c r="JH236">
        <v>1</v>
      </c>
      <c r="JI236">
        <v>2112</v>
      </c>
      <c r="JJ236">
        <v>1</v>
      </c>
      <c r="JK236">
        <v>26</v>
      </c>
      <c r="JL236">
        <v>201739.4</v>
      </c>
      <c r="JM236">
        <v>201739.3</v>
      </c>
      <c r="JN236">
        <v>1.18164</v>
      </c>
      <c r="JO236">
        <v>2.55981</v>
      </c>
      <c r="JP236">
        <v>1.39893</v>
      </c>
      <c r="JQ236">
        <v>2.32666</v>
      </c>
      <c r="JR236">
        <v>1.44897</v>
      </c>
      <c r="JS236">
        <v>2.59766</v>
      </c>
      <c r="JT236">
        <v>37.4819</v>
      </c>
      <c r="JU236">
        <v>23.9737</v>
      </c>
      <c r="JV236">
        <v>18</v>
      </c>
      <c r="JW236">
        <v>484.841</v>
      </c>
      <c r="JX236">
        <v>442.848</v>
      </c>
      <c r="JY236">
        <v>30.1921</v>
      </c>
      <c r="JZ236">
        <v>29.0392</v>
      </c>
      <c r="KA236">
        <v>29.9999</v>
      </c>
      <c r="KB236">
        <v>28.8039</v>
      </c>
      <c r="KC236">
        <v>28.8796</v>
      </c>
      <c r="KD236">
        <v>23.7378</v>
      </c>
      <c r="KE236">
        <v>47.0087</v>
      </c>
      <c r="KF236">
        <v>0</v>
      </c>
      <c r="KG236">
        <v>30.1975</v>
      </c>
      <c r="KH236">
        <v>473.768</v>
      </c>
      <c r="KI236">
        <v>13.7819</v>
      </c>
      <c r="KJ236">
        <v>100.931</v>
      </c>
      <c r="KK236">
        <v>100.395</v>
      </c>
    </row>
    <row r="237" spans="1:297">
      <c r="A237">
        <v>221</v>
      </c>
      <c r="B237">
        <v>1759252949.1</v>
      </c>
      <c r="C237">
        <v>6133.5</v>
      </c>
      <c r="D237" t="s">
        <v>887</v>
      </c>
      <c r="E237" t="s">
        <v>888</v>
      </c>
      <c r="F237">
        <v>5</v>
      </c>
      <c r="G237" t="s">
        <v>832</v>
      </c>
      <c r="H237" t="s">
        <v>436</v>
      </c>
      <c r="I237">
        <v>1759252941.314285</v>
      </c>
      <c r="J237">
        <f>(K237)/1000</f>
        <v>0</v>
      </c>
      <c r="K237">
        <f>IF(DP237, AN237, AH237)</f>
        <v>0</v>
      </c>
      <c r="L237">
        <f>IF(DP237, AI237, AG237)</f>
        <v>0</v>
      </c>
      <c r="M237">
        <f>DR237 - IF(AU237&gt;1, L237*DL237*100.0/(AW237), 0)</f>
        <v>0</v>
      </c>
      <c r="N237">
        <f>((T237-J237/2)*M237-L237)/(T237+J237/2)</f>
        <v>0</v>
      </c>
      <c r="O237">
        <f>N237*(DY237+DZ237)/1000.0</f>
        <v>0</v>
      </c>
      <c r="P237">
        <f>(DR237 - IF(AU237&gt;1, L237*DL237*100.0/(AW237), 0))*(DY237+DZ237)/1000.0</f>
        <v>0</v>
      </c>
      <c r="Q237">
        <f>2.0/((1/S237-1/R237)+SIGN(S237)*SQRT((1/S237-1/R237)*(1/S237-1/R237) + 4*DM237/((DM237+1)*(DM237+1))*(2*1/S237*1/R237-1/R237*1/R237)))</f>
        <v>0</v>
      </c>
      <c r="R237">
        <f>IF(LEFT(DN237,1)&lt;&gt;"0",IF(LEFT(DN237,1)="1",3.0,DO237),$D$5+$E$5*(EF237*DY237/($K$5*1000))+$F$5*(EF237*DY237/($K$5*1000))*MAX(MIN(DL237,$J$5),$I$5)*MAX(MIN(DL237,$J$5),$I$5)+$G$5*MAX(MIN(DL237,$J$5),$I$5)*(EF237*DY237/($K$5*1000))+$H$5*(EF237*DY237/($K$5*1000))*(EF237*DY237/($K$5*1000)))</f>
        <v>0</v>
      </c>
      <c r="S237">
        <f>J237*(1000-(1000*0.61365*exp(17.502*W237/(240.97+W237))/(DY237+DZ237)+DT237)/2)/(1000*0.61365*exp(17.502*W237/(240.97+W237))/(DY237+DZ237)-DT237)</f>
        <v>0</v>
      </c>
      <c r="T237">
        <f>1/((DM237+1)/(Q237/1.6)+1/(R237/1.37)) + DM237/((DM237+1)/(Q237/1.6) + DM237/(R237/1.37))</f>
        <v>0</v>
      </c>
      <c r="U237">
        <f>(DH237*DK237)</f>
        <v>0</v>
      </c>
      <c r="V237">
        <f>(EA237+(U237+2*0.95*5.67E-8*(((EA237+$B$7)+273)^4-(EA237+273)^4)-44100*J237)/(1.84*29.3*R237+8*0.95*5.67E-8*(EA237+273)^3))</f>
        <v>0</v>
      </c>
      <c r="W237">
        <f>($C$7*EB237+$D$7*EC237+$E$7*V237)</f>
        <v>0</v>
      </c>
      <c r="X237">
        <f>0.61365*exp(17.502*W237/(240.97+W237))</f>
        <v>0</v>
      </c>
      <c r="Y237">
        <f>(Z237/AA237*100)</f>
        <v>0</v>
      </c>
      <c r="Z237">
        <f>DT237*(DY237+DZ237)/1000</f>
        <v>0</v>
      </c>
      <c r="AA237">
        <f>0.61365*exp(17.502*EA237/(240.97+EA237))</f>
        <v>0</v>
      </c>
      <c r="AB237">
        <f>(X237-DT237*(DY237+DZ237)/1000)</f>
        <v>0</v>
      </c>
      <c r="AC237">
        <f>(-J237*44100)</f>
        <v>0</v>
      </c>
      <c r="AD237">
        <f>2*29.3*R237*0.92*(EA237-W237)</f>
        <v>0</v>
      </c>
      <c r="AE237">
        <f>2*0.95*5.67E-8*(((EA237+$B$7)+273)^4-(W237+273)^4)</f>
        <v>0</v>
      </c>
      <c r="AF237">
        <f>U237+AE237+AC237+AD237</f>
        <v>0</v>
      </c>
      <c r="AG237">
        <f>DX237*AU237*(DS237-DR237*(1000-AU237*DU237)/(1000-AU237*DT237))/(100*DL237)</f>
        <v>0</v>
      </c>
      <c r="AH237">
        <f>1000*DX237*AU237*(DT237-DU237)/(100*DL237*(1000-AU237*DT237))</f>
        <v>0</v>
      </c>
      <c r="AI237">
        <f>(AJ237 - AK237 - DY237*1E3/(8.314*(EA237+273.15)) * AM237/DX237 * AL237) * DX237/(100*DL237) * (1000 - DU237)/1000</f>
        <v>0</v>
      </c>
      <c r="AJ237">
        <v>464.5947841901395</v>
      </c>
      <c r="AK237">
        <v>423.0218121212122</v>
      </c>
      <c r="AL237">
        <v>2.615974243900365</v>
      </c>
      <c r="AM237">
        <v>65.48796410900854</v>
      </c>
      <c r="AN237">
        <f>(AP237 - AO237 + DY237*1E3/(8.314*(EA237+273.15)) * AR237/DX237 * AQ237) * DX237/(100*DL237) * 1000/(1000 - AP237)</f>
        <v>0</v>
      </c>
      <c r="AO237">
        <v>13.75555599797975</v>
      </c>
      <c r="AP237">
        <v>24.33744484848485</v>
      </c>
      <c r="AQ237">
        <v>-0.003480723064046938</v>
      </c>
      <c r="AR237">
        <v>121.0484410570822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MAX(0,($B$13+$C$13*EF237)/(1+$D$13*EF237)*DY237/(EA237+273)*$E$13)</f>
        <v>0</v>
      </c>
      <c r="AX237" t="s">
        <v>437</v>
      </c>
      <c r="AY237" t="s">
        <v>437</v>
      </c>
      <c r="AZ237">
        <v>0</v>
      </c>
      <c r="BA237">
        <v>0</v>
      </c>
      <c r="BB237">
        <f>1-AZ237/BA237</f>
        <v>0</v>
      </c>
      <c r="BC237">
        <v>0</v>
      </c>
      <c r="BD237" t="s">
        <v>437</v>
      </c>
      <c r="BE237" t="s">
        <v>437</v>
      </c>
      <c r="BF237">
        <v>0</v>
      </c>
      <c r="BG237">
        <v>0</v>
      </c>
      <c r="BH237">
        <f>1-BF237/BG237</f>
        <v>0</v>
      </c>
      <c r="BI237">
        <v>0.5</v>
      </c>
      <c r="BJ237">
        <f>DI237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437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DH237">
        <f>$B$11*EG237+$C$11*EH237+$F$11*ES237*(1-EV237)</f>
        <v>0</v>
      </c>
      <c r="DI237">
        <f>DH237*DJ237</f>
        <v>0</v>
      </c>
      <c r="DJ237">
        <f>($B$11*$D$9+$C$11*$D$9+$F$11*((FF237+EX237)/MAX(FF237+EX237+FG237, 0.1)*$I$9+FG237/MAX(FF237+EX237+FG237, 0.1)*$J$9))/($B$11+$C$11+$F$11)</f>
        <v>0</v>
      </c>
      <c r="DK237">
        <f>($B$11*$K$9+$C$11*$K$9+$F$11*((FF237+EX237)/MAX(FF237+EX237+FG237, 0.1)*$P$9+FG237/MAX(FF237+EX237+FG237, 0.1)*$Q$9))/($B$11+$C$11+$F$11)</f>
        <v>0</v>
      </c>
      <c r="DL237">
        <v>6</v>
      </c>
      <c r="DM237">
        <v>0.5</v>
      </c>
      <c r="DN237" t="s">
        <v>438</v>
      </c>
      <c r="DO237">
        <v>2</v>
      </c>
      <c r="DP237" t="b">
        <v>1</v>
      </c>
      <c r="DQ237">
        <v>1759252941.314285</v>
      </c>
      <c r="DR237">
        <v>397.3828571428572</v>
      </c>
      <c r="DS237">
        <v>443.4581785714286</v>
      </c>
      <c r="DT237">
        <v>24.36979642857143</v>
      </c>
      <c r="DU237">
        <v>13.82214642857143</v>
      </c>
      <c r="DV237">
        <v>397.0505</v>
      </c>
      <c r="DW237">
        <v>24.119125</v>
      </c>
      <c r="DX237">
        <v>500.0385000000001</v>
      </c>
      <c r="DY237">
        <v>90.88071071428571</v>
      </c>
      <c r="DZ237">
        <v>0.05288105</v>
      </c>
      <c r="EA237">
        <v>30.63638928571429</v>
      </c>
      <c r="EB237">
        <v>29.97851071428571</v>
      </c>
      <c r="EC237">
        <v>999.9000000000002</v>
      </c>
      <c r="ED237">
        <v>0</v>
      </c>
      <c r="EE237">
        <v>0</v>
      </c>
      <c r="EF237">
        <v>10009.45821428571</v>
      </c>
      <c r="EG237">
        <v>0</v>
      </c>
      <c r="EH237">
        <v>11.76674285714286</v>
      </c>
      <c r="EI237">
        <v>-46.07537142857142</v>
      </c>
      <c r="EJ237">
        <v>407.3087142857143</v>
      </c>
      <c r="EK237">
        <v>449.6729285714285</v>
      </c>
      <c r="EL237">
        <v>10.54765357142857</v>
      </c>
      <c r="EM237">
        <v>443.4581785714286</v>
      </c>
      <c r="EN237">
        <v>13.82214642857143</v>
      </c>
      <c r="EO237">
        <v>2.214744285714286</v>
      </c>
      <c r="EP237">
        <v>1.256167142857143</v>
      </c>
      <c r="EQ237">
        <v>19.069375</v>
      </c>
      <c r="ER237">
        <v>10.28427857142857</v>
      </c>
      <c r="ES237">
        <v>2000.005357142858</v>
      </c>
      <c r="ET237">
        <v>0.9799949999999998</v>
      </c>
      <c r="EU237">
        <v>0.0200047</v>
      </c>
      <c r="EV237">
        <v>0</v>
      </c>
      <c r="EW237">
        <v>1130.496428571428</v>
      </c>
      <c r="EX237">
        <v>5.000560000000001</v>
      </c>
      <c r="EY237">
        <v>22857.32142857143</v>
      </c>
      <c r="EZ237">
        <v>17294.88214285715</v>
      </c>
      <c r="FA237">
        <v>41.50664285714286</v>
      </c>
      <c r="FB237">
        <v>41.56199999999999</v>
      </c>
      <c r="FC237">
        <v>41.19824999999999</v>
      </c>
      <c r="FD237">
        <v>40.75</v>
      </c>
      <c r="FE237">
        <v>42.31199999999999</v>
      </c>
      <c r="FF237">
        <v>1955.095357142857</v>
      </c>
      <c r="FG237">
        <v>39.91</v>
      </c>
      <c r="FH237">
        <v>0</v>
      </c>
      <c r="FI237">
        <v>1759252963</v>
      </c>
      <c r="FJ237">
        <v>0</v>
      </c>
      <c r="FK237">
        <v>1130.5012</v>
      </c>
      <c r="FL237">
        <v>5.02230769308937</v>
      </c>
      <c r="FM237">
        <v>110.1076921629988</v>
      </c>
      <c r="FN237">
        <v>22858.032</v>
      </c>
      <c r="FO237">
        <v>15</v>
      </c>
      <c r="FP237">
        <v>0</v>
      </c>
      <c r="FQ237" t="s">
        <v>439</v>
      </c>
      <c r="FR237">
        <v>1747148579.5</v>
      </c>
      <c r="FS237">
        <v>1747148584.5</v>
      </c>
      <c r="FT237">
        <v>0</v>
      </c>
      <c r="FU237">
        <v>0.162</v>
      </c>
      <c r="FV237">
        <v>-0.001</v>
      </c>
      <c r="FW237">
        <v>0.139</v>
      </c>
      <c r="FX237">
        <v>0.058</v>
      </c>
      <c r="FY237">
        <v>420</v>
      </c>
      <c r="FZ237">
        <v>16</v>
      </c>
      <c r="GA237">
        <v>0.19</v>
      </c>
      <c r="GB237">
        <v>0.02</v>
      </c>
      <c r="GC237">
        <v>-42.2031775</v>
      </c>
      <c r="GD237">
        <v>-80.18886191369607</v>
      </c>
      <c r="GE237">
        <v>7.799927210060601</v>
      </c>
      <c r="GF237">
        <v>0</v>
      </c>
      <c r="GG237">
        <v>1130.178823529412</v>
      </c>
      <c r="GH237">
        <v>5.382734907369365</v>
      </c>
      <c r="GI237">
        <v>0.608545830387218</v>
      </c>
      <c r="GJ237">
        <v>0</v>
      </c>
      <c r="GK237">
        <v>10.5218775</v>
      </c>
      <c r="GL237">
        <v>0.5558217636022131</v>
      </c>
      <c r="GM237">
        <v>0.05557267533374663</v>
      </c>
      <c r="GN237">
        <v>0</v>
      </c>
      <c r="GO237">
        <v>0</v>
      </c>
      <c r="GP237">
        <v>3</v>
      </c>
      <c r="GQ237" t="s">
        <v>490</v>
      </c>
      <c r="GR237">
        <v>3.12934</v>
      </c>
      <c r="GS237">
        <v>2.73036</v>
      </c>
      <c r="GT237">
        <v>0.0851629</v>
      </c>
      <c r="GU237">
        <v>0.09386899999999999</v>
      </c>
      <c r="GV237">
        <v>0.108416</v>
      </c>
      <c r="GW237">
        <v>0.0727684</v>
      </c>
      <c r="GX237">
        <v>27436.2</v>
      </c>
      <c r="GY237">
        <v>26385</v>
      </c>
      <c r="GZ237">
        <v>30531.6</v>
      </c>
      <c r="HA237">
        <v>29372.8</v>
      </c>
      <c r="HB237">
        <v>37563.2</v>
      </c>
      <c r="HC237">
        <v>35843.3</v>
      </c>
      <c r="HD237">
        <v>46704.6</v>
      </c>
      <c r="HE237">
        <v>43647.4</v>
      </c>
      <c r="HF237">
        <v>1.83558</v>
      </c>
      <c r="HG237">
        <v>1.8152</v>
      </c>
      <c r="HH237">
        <v>0.10623</v>
      </c>
      <c r="HI237">
        <v>0</v>
      </c>
      <c r="HJ237">
        <v>28.2465</v>
      </c>
      <c r="HK237">
        <v>999.9</v>
      </c>
      <c r="HL237">
        <v>49.2</v>
      </c>
      <c r="HM237">
        <v>31.6</v>
      </c>
      <c r="HN237">
        <v>25.2706</v>
      </c>
      <c r="HO237">
        <v>63.0403</v>
      </c>
      <c r="HP237">
        <v>18.1571</v>
      </c>
      <c r="HQ237">
        <v>1</v>
      </c>
      <c r="HR237">
        <v>0.138704</v>
      </c>
      <c r="HS237">
        <v>-1.3674</v>
      </c>
      <c r="HT237">
        <v>20.1958</v>
      </c>
      <c r="HU237">
        <v>5.22777</v>
      </c>
      <c r="HV237">
        <v>11.974</v>
      </c>
      <c r="HW237">
        <v>4.9694</v>
      </c>
      <c r="HX237">
        <v>3.28958</v>
      </c>
      <c r="HY237">
        <v>9999</v>
      </c>
      <c r="HZ237">
        <v>9999</v>
      </c>
      <c r="IA237">
        <v>9999</v>
      </c>
      <c r="IB237">
        <v>19.1</v>
      </c>
      <c r="IC237">
        <v>4.9729</v>
      </c>
      <c r="ID237">
        <v>1.87728</v>
      </c>
      <c r="IE237">
        <v>1.87533</v>
      </c>
      <c r="IF237">
        <v>1.87817</v>
      </c>
      <c r="IG237">
        <v>1.87486</v>
      </c>
      <c r="IH237">
        <v>1.8785</v>
      </c>
      <c r="II237">
        <v>1.87558</v>
      </c>
      <c r="IJ237">
        <v>1.87674</v>
      </c>
      <c r="IK237">
        <v>0</v>
      </c>
      <c r="IL237">
        <v>0</v>
      </c>
      <c r="IM237">
        <v>0</v>
      </c>
      <c r="IN237">
        <v>0</v>
      </c>
      <c r="IO237" t="s">
        <v>441</v>
      </c>
      <c r="IP237" t="s">
        <v>442</v>
      </c>
      <c r="IQ237" t="s">
        <v>443</v>
      </c>
      <c r="IR237" t="s">
        <v>443</v>
      </c>
      <c r="IS237" t="s">
        <v>443</v>
      </c>
      <c r="IT237" t="s">
        <v>443</v>
      </c>
      <c r="IU237">
        <v>0</v>
      </c>
      <c r="IV237">
        <v>100</v>
      </c>
      <c r="IW237">
        <v>100</v>
      </c>
      <c r="IX237">
        <v>0.348</v>
      </c>
      <c r="IY237">
        <v>0.25</v>
      </c>
      <c r="IZ237">
        <v>-0.1222274518627452</v>
      </c>
      <c r="JA237">
        <v>0.001328938755811441</v>
      </c>
      <c r="JB237">
        <v>-5.633165956792918E-07</v>
      </c>
      <c r="JC237">
        <v>2.510553891376428E-10</v>
      </c>
      <c r="JD237">
        <v>-0.04678033270444259</v>
      </c>
      <c r="JE237">
        <v>-0.0009625096320519332</v>
      </c>
      <c r="JF237">
        <v>0.0006953178313022573</v>
      </c>
      <c r="JG237">
        <v>-5.973937232829655E-06</v>
      </c>
      <c r="JH237">
        <v>1</v>
      </c>
      <c r="JI237">
        <v>2112</v>
      </c>
      <c r="JJ237">
        <v>1</v>
      </c>
      <c r="JK237">
        <v>26</v>
      </c>
      <c r="JL237">
        <v>201739.5</v>
      </c>
      <c r="JM237">
        <v>201739.4</v>
      </c>
      <c r="JN237">
        <v>1.21338</v>
      </c>
      <c r="JO237">
        <v>2.56836</v>
      </c>
      <c r="JP237">
        <v>1.39893</v>
      </c>
      <c r="JQ237">
        <v>2.32666</v>
      </c>
      <c r="JR237">
        <v>1.44897</v>
      </c>
      <c r="JS237">
        <v>2.46094</v>
      </c>
      <c r="JT237">
        <v>37.4578</v>
      </c>
      <c r="JU237">
        <v>23.9649</v>
      </c>
      <c r="JV237">
        <v>18</v>
      </c>
      <c r="JW237">
        <v>484.909</v>
      </c>
      <c r="JX237">
        <v>442.739</v>
      </c>
      <c r="JY237">
        <v>30.2072</v>
      </c>
      <c r="JZ237">
        <v>29.035</v>
      </c>
      <c r="KA237">
        <v>29.9997</v>
      </c>
      <c r="KB237">
        <v>28.7996</v>
      </c>
      <c r="KC237">
        <v>28.8753</v>
      </c>
      <c r="KD237">
        <v>24.4443</v>
      </c>
      <c r="KE237">
        <v>47.0087</v>
      </c>
      <c r="KF237">
        <v>0</v>
      </c>
      <c r="KG237">
        <v>30.2104</v>
      </c>
      <c r="KH237">
        <v>493.821</v>
      </c>
      <c r="KI237">
        <v>13.7786</v>
      </c>
      <c r="KJ237">
        <v>100.934</v>
      </c>
      <c r="KK237">
        <v>100.395</v>
      </c>
    </row>
    <row r="238" spans="1:297">
      <c r="A238">
        <v>222</v>
      </c>
      <c r="B238">
        <v>1759252953.6</v>
      </c>
      <c r="C238">
        <v>6138</v>
      </c>
      <c r="D238" t="s">
        <v>889</v>
      </c>
      <c r="E238" t="s">
        <v>890</v>
      </c>
      <c r="F238">
        <v>5</v>
      </c>
      <c r="G238" t="s">
        <v>832</v>
      </c>
      <c r="H238" t="s">
        <v>436</v>
      </c>
      <c r="I238">
        <v>1759252945.760714</v>
      </c>
      <c r="J238">
        <f>(K238)/1000</f>
        <v>0</v>
      </c>
      <c r="K238">
        <f>IF(DP238, AN238, AH238)</f>
        <v>0</v>
      </c>
      <c r="L238">
        <f>IF(DP238, AI238, AG238)</f>
        <v>0</v>
      </c>
      <c r="M238">
        <f>DR238 - IF(AU238&gt;1, L238*DL238*100.0/(AW238), 0)</f>
        <v>0</v>
      </c>
      <c r="N238">
        <f>((T238-J238/2)*M238-L238)/(T238+J238/2)</f>
        <v>0</v>
      </c>
      <c r="O238">
        <f>N238*(DY238+DZ238)/1000.0</f>
        <v>0</v>
      </c>
      <c r="P238">
        <f>(DR238 - IF(AU238&gt;1, L238*DL238*100.0/(AW238), 0))*(DY238+DZ238)/1000.0</f>
        <v>0</v>
      </c>
      <c r="Q238">
        <f>2.0/((1/S238-1/R238)+SIGN(S238)*SQRT((1/S238-1/R238)*(1/S238-1/R238) + 4*DM238/((DM238+1)*(DM238+1))*(2*1/S238*1/R238-1/R238*1/R238)))</f>
        <v>0</v>
      </c>
      <c r="R238">
        <f>IF(LEFT(DN238,1)&lt;&gt;"0",IF(LEFT(DN238,1)="1",3.0,DO238),$D$5+$E$5*(EF238*DY238/($K$5*1000))+$F$5*(EF238*DY238/($K$5*1000))*MAX(MIN(DL238,$J$5),$I$5)*MAX(MIN(DL238,$J$5),$I$5)+$G$5*MAX(MIN(DL238,$J$5),$I$5)*(EF238*DY238/($K$5*1000))+$H$5*(EF238*DY238/($K$5*1000))*(EF238*DY238/($K$5*1000)))</f>
        <v>0</v>
      </c>
      <c r="S238">
        <f>J238*(1000-(1000*0.61365*exp(17.502*W238/(240.97+W238))/(DY238+DZ238)+DT238)/2)/(1000*0.61365*exp(17.502*W238/(240.97+W238))/(DY238+DZ238)-DT238)</f>
        <v>0</v>
      </c>
      <c r="T238">
        <f>1/((DM238+1)/(Q238/1.6)+1/(R238/1.37)) + DM238/((DM238+1)/(Q238/1.6) + DM238/(R238/1.37))</f>
        <v>0</v>
      </c>
      <c r="U238">
        <f>(DH238*DK238)</f>
        <v>0</v>
      </c>
      <c r="V238">
        <f>(EA238+(U238+2*0.95*5.67E-8*(((EA238+$B$7)+273)^4-(EA238+273)^4)-44100*J238)/(1.84*29.3*R238+8*0.95*5.67E-8*(EA238+273)^3))</f>
        <v>0</v>
      </c>
      <c r="W238">
        <f>($C$7*EB238+$D$7*EC238+$E$7*V238)</f>
        <v>0</v>
      </c>
      <c r="X238">
        <f>0.61365*exp(17.502*W238/(240.97+W238))</f>
        <v>0</v>
      </c>
      <c r="Y238">
        <f>(Z238/AA238*100)</f>
        <v>0</v>
      </c>
      <c r="Z238">
        <f>DT238*(DY238+DZ238)/1000</f>
        <v>0</v>
      </c>
      <c r="AA238">
        <f>0.61365*exp(17.502*EA238/(240.97+EA238))</f>
        <v>0</v>
      </c>
      <c r="AB238">
        <f>(X238-DT238*(DY238+DZ238)/1000)</f>
        <v>0</v>
      </c>
      <c r="AC238">
        <f>(-J238*44100)</f>
        <v>0</v>
      </c>
      <c r="AD238">
        <f>2*29.3*R238*0.92*(EA238-W238)</f>
        <v>0</v>
      </c>
      <c r="AE238">
        <f>2*0.95*5.67E-8*(((EA238+$B$7)+273)^4-(W238+273)^4)</f>
        <v>0</v>
      </c>
      <c r="AF238">
        <f>U238+AE238+AC238+AD238</f>
        <v>0</v>
      </c>
      <c r="AG238">
        <f>DX238*AU238*(DS238-DR238*(1000-AU238*DU238)/(1000-AU238*DT238))/(100*DL238)</f>
        <v>0</v>
      </c>
      <c r="AH238">
        <f>1000*DX238*AU238*(DT238-DU238)/(100*DL238*(1000-AU238*DT238))</f>
        <v>0</v>
      </c>
      <c r="AI238">
        <f>(AJ238 - AK238 - DY238*1E3/(8.314*(EA238+273.15)) * AM238/DX238 * AL238) * DX238/(100*DL238) * (1000 - DU238)/1000</f>
        <v>0</v>
      </c>
      <c r="AJ238">
        <v>479.8735190895762</v>
      </c>
      <c r="AK238">
        <v>436.0623454545455</v>
      </c>
      <c r="AL238">
        <v>2.921073819384313</v>
      </c>
      <c r="AM238">
        <v>65.48796410900854</v>
      </c>
      <c r="AN238">
        <f>(AP238 - AO238 + DY238*1E3/(8.314*(EA238+273.15)) * AR238/DX238 * AQ238) * DX238/(100*DL238) * 1000/(1000 - AP238)</f>
        <v>0</v>
      </c>
      <c r="AO238">
        <v>13.75008493903137</v>
      </c>
      <c r="AP238">
        <v>24.33026484848486</v>
      </c>
      <c r="AQ238">
        <v>-0.000447233179881478</v>
      </c>
      <c r="AR238">
        <v>121.0484410570822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MAX(0,($B$13+$C$13*EF238)/(1+$D$13*EF238)*DY238/(EA238+273)*$E$13)</f>
        <v>0</v>
      </c>
      <c r="AX238" t="s">
        <v>437</v>
      </c>
      <c r="AY238" t="s">
        <v>437</v>
      </c>
      <c r="AZ238">
        <v>0</v>
      </c>
      <c r="BA238">
        <v>0</v>
      </c>
      <c r="BB238">
        <f>1-AZ238/BA238</f>
        <v>0</v>
      </c>
      <c r="BC238">
        <v>0</v>
      </c>
      <c r="BD238" t="s">
        <v>437</v>
      </c>
      <c r="BE238" t="s">
        <v>437</v>
      </c>
      <c r="BF238">
        <v>0</v>
      </c>
      <c r="BG238">
        <v>0</v>
      </c>
      <c r="BH238">
        <f>1-BF238/BG238</f>
        <v>0</v>
      </c>
      <c r="BI238">
        <v>0.5</v>
      </c>
      <c r="BJ238">
        <f>DI238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437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DH238">
        <f>$B$11*EG238+$C$11*EH238+$F$11*ES238*(1-EV238)</f>
        <v>0</v>
      </c>
      <c r="DI238">
        <f>DH238*DJ238</f>
        <v>0</v>
      </c>
      <c r="DJ238">
        <f>($B$11*$D$9+$C$11*$D$9+$F$11*((FF238+EX238)/MAX(FF238+EX238+FG238, 0.1)*$I$9+FG238/MAX(FF238+EX238+FG238, 0.1)*$J$9))/($B$11+$C$11+$F$11)</f>
        <v>0</v>
      </c>
      <c r="DK238">
        <f>($B$11*$K$9+$C$11*$K$9+$F$11*((FF238+EX238)/MAX(FF238+EX238+FG238, 0.1)*$P$9+FG238/MAX(FF238+EX238+FG238, 0.1)*$Q$9))/($B$11+$C$11+$F$11)</f>
        <v>0</v>
      </c>
      <c r="DL238">
        <v>6</v>
      </c>
      <c r="DM238">
        <v>0.5</v>
      </c>
      <c r="DN238" t="s">
        <v>438</v>
      </c>
      <c r="DO238">
        <v>2</v>
      </c>
      <c r="DP238" t="b">
        <v>1</v>
      </c>
      <c r="DQ238">
        <v>1759252945.760714</v>
      </c>
      <c r="DR238">
        <v>406.3978928571428</v>
      </c>
      <c r="DS238">
        <v>457.5633571428571</v>
      </c>
      <c r="DT238">
        <v>24.35366071428572</v>
      </c>
      <c r="DU238">
        <v>13.78190357142857</v>
      </c>
      <c r="DV238">
        <v>406.0565</v>
      </c>
      <c r="DW238">
        <v>24.10333928571429</v>
      </c>
      <c r="DX238">
        <v>500.0161071428573</v>
      </c>
      <c r="DY238">
        <v>90.8809357142857</v>
      </c>
      <c r="DZ238">
        <v>0.05277287142857142</v>
      </c>
      <c r="EA238">
        <v>30.64228571428572</v>
      </c>
      <c r="EB238">
        <v>29.98088571428572</v>
      </c>
      <c r="EC238">
        <v>999.9000000000002</v>
      </c>
      <c r="ED238">
        <v>0</v>
      </c>
      <c r="EE238">
        <v>0</v>
      </c>
      <c r="EF238">
        <v>10007.56428571428</v>
      </c>
      <c r="EG238">
        <v>0</v>
      </c>
      <c r="EH238">
        <v>11.88091428571428</v>
      </c>
      <c r="EI238">
        <v>-51.16548928571429</v>
      </c>
      <c r="EJ238">
        <v>416.5419285714285</v>
      </c>
      <c r="EK238">
        <v>463.9570357142857</v>
      </c>
      <c r="EL238">
        <v>10.57175714285714</v>
      </c>
      <c r="EM238">
        <v>457.5633571428571</v>
      </c>
      <c r="EN238">
        <v>13.78190357142857</v>
      </c>
      <c r="EO238">
        <v>2.213283571428572</v>
      </c>
      <c r="EP238">
        <v>1.252513214285714</v>
      </c>
      <c r="EQ238">
        <v>19.05878928571429</v>
      </c>
      <c r="ER238">
        <v>10.240725</v>
      </c>
      <c r="ES238">
        <v>2000.004285714286</v>
      </c>
      <c r="ET238">
        <v>0.9799949999999998</v>
      </c>
      <c r="EU238">
        <v>0.0200047</v>
      </c>
      <c r="EV238">
        <v>0</v>
      </c>
      <c r="EW238">
        <v>1131.074285714286</v>
      </c>
      <c r="EX238">
        <v>5.000560000000001</v>
      </c>
      <c r="EY238">
        <v>22868.48214285714</v>
      </c>
      <c r="EZ238">
        <v>17294.88214285715</v>
      </c>
      <c r="FA238">
        <v>41.50664285714286</v>
      </c>
      <c r="FB238">
        <v>41.56199999999999</v>
      </c>
      <c r="FC238">
        <v>41.19599999999998</v>
      </c>
      <c r="FD238">
        <v>40.75</v>
      </c>
      <c r="FE238">
        <v>42.31199999999999</v>
      </c>
      <c r="FF238">
        <v>1955.094285714285</v>
      </c>
      <c r="FG238">
        <v>39.91</v>
      </c>
      <c r="FH238">
        <v>0</v>
      </c>
      <c r="FI238">
        <v>1759252967.8</v>
      </c>
      <c r="FJ238">
        <v>0</v>
      </c>
      <c r="FK238">
        <v>1131.16</v>
      </c>
      <c r="FL238">
        <v>11.23769233543746</v>
      </c>
      <c r="FM238">
        <v>210.223077262454</v>
      </c>
      <c r="FN238">
        <v>22870.856</v>
      </c>
      <c r="FO238">
        <v>15</v>
      </c>
      <c r="FP238">
        <v>0</v>
      </c>
      <c r="FQ238" t="s">
        <v>439</v>
      </c>
      <c r="FR238">
        <v>1747148579.5</v>
      </c>
      <c r="FS238">
        <v>1747148584.5</v>
      </c>
      <c r="FT238">
        <v>0</v>
      </c>
      <c r="FU238">
        <v>0.162</v>
      </c>
      <c r="FV238">
        <v>-0.001</v>
      </c>
      <c r="FW238">
        <v>0.139</v>
      </c>
      <c r="FX238">
        <v>0.058</v>
      </c>
      <c r="FY238">
        <v>420</v>
      </c>
      <c r="FZ238">
        <v>16</v>
      </c>
      <c r="GA238">
        <v>0.19</v>
      </c>
      <c r="GB238">
        <v>0.02</v>
      </c>
      <c r="GC238">
        <v>-46.8152075</v>
      </c>
      <c r="GD238">
        <v>-74.05919887429643</v>
      </c>
      <c r="GE238">
        <v>7.265359530243066</v>
      </c>
      <c r="GF238">
        <v>0</v>
      </c>
      <c r="GG238">
        <v>1130.598529411765</v>
      </c>
      <c r="GH238">
        <v>6.959358292933093</v>
      </c>
      <c r="GI238">
        <v>0.7675788227504317</v>
      </c>
      <c r="GJ238">
        <v>0</v>
      </c>
      <c r="GK238">
        <v>10.549175</v>
      </c>
      <c r="GL238">
        <v>0.3836442776735339</v>
      </c>
      <c r="GM238">
        <v>0.04203788618615367</v>
      </c>
      <c r="GN238">
        <v>0</v>
      </c>
      <c r="GO238">
        <v>0</v>
      </c>
      <c r="GP238">
        <v>3</v>
      </c>
      <c r="GQ238" t="s">
        <v>490</v>
      </c>
      <c r="GR238">
        <v>3.12938</v>
      </c>
      <c r="GS238">
        <v>2.73054</v>
      </c>
      <c r="GT238">
        <v>0.0871553</v>
      </c>
      <c r="GU238">
        <v>0.09609479999999999</v>
      </c>
      <c r="GV238">
        <v>0.108399</v>
      </c>
      <c r="GW238">
        <v>0.0727506</v>
      </c>
      <c r="GX238">
        <v>27376.1</v>
      </c>
      <c r="GY238">
        <v>26320.1</v>
      </c>
      <c r="GZ238">
        <v>30531.2</v>
      </c>
      <c r="HA238">
        <v>29372.7</v>
      </c>
      <c r="HB238">
        <v>37563.6</v>
      </c>
      <c r="HC238">
        <v>35843.8</v>
      </c>
      <c r="HD238">
        <v>46704</v>
      </c>
      <c r="HE238">
        <v>43647</v>
      </c>
      <c r="HF238">
        <v>1.83557</v>
      </c>
      <c r="HG238">
        <v>1.81508</v>
      </c>
      <c r="HH238">
        <v>0.106506</v>
      </c>
      <c r="HI238">
        <v>0</v>
      </c>
      <c r="HJ238">
        <v>28.2511</v>
      </c>
      <c r="HK238">
        <v>999.9</v>
      </c>
      <c r="HL238">
        <v>49.2</v>
      </c>
      <c r="HM238">
        <v>31.6</v>
      </c>
      <c r="HN238">
        <v>25.2689</v>
      </c>
      <c r="HO238">
        <v>62.9703</v>
      </c>
      <c r="HP238">
        <v>18.2091</v>
      </c>
      <c r="HQ238">
        <v>1</v>
      </c>
      <c r="HR238">
        <v>0.138328</v>
      </c>
      <c r="HS238">
        <v>-1.37</v>
      </c>
      <c r="HT238">
        <v>20.1956</v>
      </c>
      <c r="HU238">
        <v>5.22762</v>
      </c>
      <c r="HV238">
        <v>11.974</v>
      </c>
      <c r="HW238">
        <v>4.9696</v>
      </c>
      <c r="HX238">
        <v>3.2896</v>
      </c>
      <c r="HY238">
        <v>9999</v>
      </c>
      <c r="HZ238">
        <v>9999</v>
      </c>
      <c r="IA238">
        <v>9999</v>
      </c>
      <c r="IB238">
        <v>19.1</v>
      </c>
      <c r="IC238">
        <v>4.9729</v>
      </c>
      <c r="ID238">
        <v>1.87729</v>
      </c>
      <c r="IE238">
        <v>1.87535</v>
      </c>
      <c r="IF238">
        <v>1.87817</v>
      </c>
      <c r="IG238">
        <v>1.87485</v>
      </c>
      <c r="IH238">
        <v>1.87851</v>
      </c>
      <c r="II238">
        <v>1.87557</v>
      </c>
      <c r="IJ238">
        <v>1.87675</v>
      </c>
      <c r="IK238">
        <v>0</v>
      </c>
      <c r="IL238">
        <v>0</v>
      </c>
      <c r="IM238">
        <v>0</v>
      </c>
      <c r="IN238">
        <v>0</v>
      </c>
      <c r="IO238" t="s">
        <v>441</v>
      </c>
      <c r="IP238" t="s">
        <v>442</v>
      </c>
      <c r="IQ238" t="s">
        <v>443</v>
      </c>
      <c r="IR238" t="s">
        <v>443</v>
      </c>
      <c r="IS238" t="s">
        <v>443</v>
      </c>
      <c r="IT238" t="s">
        <v>443</v>
      </c>
      <c r="IU238">
        <v>0</v>
      </c>
      <c r="IV238">
        <v>100</v>
      </c>
      <c r="IW238">
        <v>100</v>
      </c>
      <c r="IX238">
        <v>0.362</v>
      </c>
      <c r="IY238">
        <v>0.2499</v>
      </c>
      <c r="IZ238">
        <v>-0.1222274518627452</v>
      </c>
      <c r="JA238">
        <v>0.001328938755811441</v>
      </c>
      <c r="JB238">
        <v>-5.633165956792918E-07</v>
      </c>
      <c r="JC238">
        <v>2.510553891376428E-10</v>
      </c>
      <c r="JD238">
        <v>-0.04678033270444259</v>
      </c>
      <c r="JE238">
        <v>-0.0009625096320519332</v>
      </c>
      <c r="JF238">
        <v>0.0006953178313022573</v>
      </c>
      <c r="JG238">
        <v>-5.973937232829655E-06</v>
      </c>
      <c r="JH238">
        <v>1</v>
      </c>
      <c r="JI238">
        <v>2112</v>
      </c>
      <c r="JJ238">
        <v>1</v>
      </c>
      <c r="JK238">
        <v>26</v>
      </c>
      <c r="JL238">
        <v>201739.6</v>
      </c>
      <c r="JM238">
        <v>201739.5</v>
      </c>
      <c r="JN238">
        <v>1.24756</v>
      </c>
      <c r="JO238">
        <v>2.55859</v>
      </c>
      <c r="JP238">
        <v>1.39893</v>
      </c>
      <c r="JQ238">
        <v>2.32666</v>
      </c>
      <c r="JR238">
        <v>1.44897</v>
      </c>
      <c r="JS238">
        <v>2.60254</v>
      </c>
      <c r="JT238">
        <v>37.4578</v>
      </c>
      <c r="JU238">
        <v>23.9737</v>
      </c>
      <c r="JV238">
        <v>18</v>
      </c>
      <c r="JW238">
        <v>484.887</v>
      </c>
      <c r="JX238">
        <v>442.634</v>
      </c>
      <c r="JY238">
        <v>30.2173</v>
      </c>
      <c r="JZ238">
        <v>29.0312</v>
      </c>
      <c r="KA238">
        <v>29.9998</v>
      </c>
      <c r="KB238">
        <v>28.7962</v>
      </c>
      <c r="KC238">
        <v>28.8718</v>
      </c>
      <c r="KD238">
        <v>25.0412</v>
      </c>
      <c r="KE238">
        <v>47.0087</v>
      </c>
      <c r="KF238">
        <v>0</v>
      </c>
      <c r="KG238">
        <v>30.2232</v>
      </c>
      <c r="KH238">
        <v>507.196</v>
      </c>
      <c r="KI238">
        <v>13.7722</v>
      </c>
      <c r="KJ238">
        <v>100.932</v>
      </c>
      <c r="KK238">
        <v>100.395</v>
      </c>
    </row>
    <row r="239" spans="1:297">
      <c r="A239">
        <v>223</v>
      </c>
      <c r="B239">
        <v>1759252958.6</v>
      </c>
      <c r="C239">
        <v>6143</v>
      </c>
      <c r="D239" t="s">
        <v>891</v>
      </c>
      <c r="E239" t="s">
        <v>892</v>
      </c>
      <c r="F239">
        <v>5</v>
      </c>
      <c r="G239" t="s">
        <v>832</v>
      </c>
      <c r="H239" t="s">
        <v>436</v>
      </c>
      <c r="I239">
        <v>1759252951.062963</v>
      </c>
      <c r="J239">
        <f>(K239)/1000</f>
        <v>0</v>
      </c>
      <c r="K239">
        <f>IF(DP239, AN239, AH239)</f>
        <v>0</v>
      </c>
      <c r="L239">
        <f>IF(DP239, AI239, AG239)</f>
        <v>0</v>
      </c>
      <c r="M239">
        <f>DR239 - IF(AU239&gt;1, L239*DL239*100.0/(AW239), 0)</f>
        <v>0</v>
      </c>
      <c r="N239">
        <f>((T239-J239/2)*M239-L239)/(T239+J239/2)</f>
        <v>0</v>
      </c>
      <c r="O239">
        <f>N239*(DY239+DZ239)/1000.0</f>
        <v>0</v>
      </c>
      <c r="P239">
        <f>(DR239 - IF(AU239&gt;1, L239*DL239*100.0/(AW239), 0))*(DY239+DZ239)/1000.0</f>
        <v>0</v>
      </c>
      <c r="Q239">
        <f>2.0/((1/S239-1/R239)+SIGN(S239)*SQRT((1/S239-1/R239)*(1/S239-1/R239) + 4*DM239/((DM239+1)*(DM239+1))*(2*1/S239*1/R239-1/R239*1/R239)))</f>
        <v>0</v>
      </c>
      <c r="R239">
        <f>IF(LEFT(DN239,1)&lt;&gt;"0",IF(LEFT(DN239,1)="1",3.0,DO239),$D$5+$E$5*(EF239*DY239/($K$5*1000))+$F$5*(EF239*DY239/($K$5*1000))*MAX(MIN(DL239,$J$5),$I$5)*MAX(MIN(DL239,$J$5),$I$5)+$G$5*MAX(MIN(DL239,$J$5),$I$5)*(EF239*DY239/($K$5*1000))+$H$5*(EF239*DY239/($K$5*1000))*(EF239*DY239/($K$5*1000)))</f>
        <v>0</v>
      </c>
      <c r="S239">
        <f>J239*(1000-(1000*0.61365*exp(17.502*W239/(240.97+W239))/(DY239+DZ239)+DT239)/2)/(1000*0.61365*exp(17.502*W239/(240.97+W239))/(DY239+DZ239)-DT239)</f>
        <v>0</v>
      </c>
      <c r="T239">
        <f>1/((DM239+1)/(Q239/1.6)+1/(R239/1.37)) + DM239/((DM239+1)/(Q239/1.6) + DM239/(R239/1.37))</f>
        <v>0</v>
      </c>
      <c r="U239">
        <f>(DH239*DK239)</f>
        <v>0</v>
      </c>
      <c r="V239">
        <f>(EA239+(U239+2*0.95*5.67E-8*(((EA239+$B$7)+273)^4-(EA239+273)^4)-44100*J239)/(1.84*29.3*R239+8*0.95*5.67E-8*(EA239+273)^3))</f>
        <v>0</v>
      </c>
      <c r="W239">
        <f>($C$7*EB239+$D$7*EC239+$E$7*V239)</f>
        <v>0</v>
      </c>
      <c r="X239">
        <f>0.61365*exp(17.502*W239/(240.97+W239))</f>
        <v>0</v>
      </c>
      <c r="Y239">
        <f>(Z239/AA239*100)</f>
        <v>0</v>
      </c>
      <c r="Z239">
        <f>DT239*(DY239+DZ239)/1000</f>
        <v>0</v>
      </c>
      <c r="AA239">
        <f>0.61365*exp(17.502*EA239/(240.97+EA239))</f>
        <v>0</v>
      </c>
      <c r="AB239">
        <f>(X239-DT239*(DY239+DZ239)/1000)</f>
        <v>0</v>
      </c>
      <c r="AC239">
        <f>(-J239*44100)</f>
        <v>0</v>
      </c>
      <c r="AD239">
        <f>2*29.3*R239*0.92*(EA239-W239)</f>
        <v>0</v>
      </c>
      <c r="AE239">
        <f>2*0.95*5.67E-8*(((EA239+$B$7)+273)^4-(W239+273)^4)</f>
        <v>0</v>
      </c>
      <c r="AF239">
        <f>U239+AE239+AC239+AD239</f>
        <v>0</v>
      </c>
      <c r="AG239">
        <f>DX239*AU239*(DS239-DR239*(1000-AU239*DU239)/(1000-AU239*DT239))/(100*DL239)</f>
        <v>0</v>
      </c>
      <c r="AH239">
        <f>1000*DX239*AU239*(DT239-DU239)/(100*DL239*(1000-AU239*DT239))</f>
        <v>0</v>
      </c>
      <c r="AI239">
        <f>(AJ239 - AK239 - DY239*1E3/(8.314*(EA239+273.15)) * AM239/DX239 * AL239) * DX239/(100*DL239) * (1000 - DU239)/1000</f>
        <v>0</v>
      </c>
      <c r="AJ239">
        <v>496.8467935641054</v>
      </c>
      <c r="AK239">
        <v>451.4464848484848</v>
      </c>
      <c r="AL239">
        <v>3.093778652614895</v>
      </c>
      <c r="AM239">
        <v>65.48796410900854</v>
      </c>
      <c r="AN239">
        <f>(AP239 - AO239 + DY239*1E3/(8.314*(EA239+273.15)) * AR239/DX239 * AQ239) * DX239/(100*DL239) * 1000/(1000 - AP239)</f>
        <v>0</v>
      </c>
      <c r="AO239">
        <v>13.74643528531226</v>
      </c>
      <c r="AP239">
        <v>24.33264787878788</v>
      </c>
      <c r="AQ239">
        <v>6.7050885806041E-05</v>
      </c>
      <c r="AR239">
        <v>121.0484410570822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MAX(0,($B$13+$C$13*EF239)/(1+$D$13*EF239)*DY239/(EA239+273)*$E$13)</f>
        <v>0</v>
      </c>
      <c r="AX239" t="s">
        <v>437</v>
      </c>
      <c r="AY239" t="s">
        <v>437</v>
      </c>
      <c r="AZ239">
        <v>0</v>
      </c>
      <c r="BA239">
        <v>0</v>
      </c>
      <c r="BB239">
        <f>1-AZ239/BA239</f>
        <v>0</v>
      </c>
      <c r="BC239">
        <v>0</v>
      </c>
      <c r="BD239" t="s">
        <v>437</v>
      </c>
      <c r="BE239" t="s">
        <v>437</v>
      </c>
      <c r="BF239">
        <v>0</v>
      </c>
      <c r="BG239">
        <v>0</v>
      </c>
      <c r="BH239">
        <f>1-BF239/BG239</f>
        <v>0</v>
      </c>
      <c r="BI239">
        <v>0.5</v>
      </c>
      <c r="BJ239">
        <f>DI239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437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DH239">
        <f>$B$11*EG239+$C$11*EH239+$F$11*ES239*(1-EV239)</f>
        <v>0</v>
      </c>
      <c r="DI239">
        <f>DH239*DJ239</f>
        <v>0</v>
      </c>
      <c r="DJ239">
        <f>($B$11*$D$9+$C$11*$D$9+$F$11*((FF239+EX239)/MAX(FF239+EX239+FG239, 0.1)*$I$9+FG239/MAX(FF239+EX239+FG239, 0.1)*$J$9))/($B$11+$C$11+$F$11)</f>
        <v>0</v>
      </c>
      <c r="DK239">
        <f>($B$11*$K$9+$C$11*$K$9+$F$11*((FF239+EX239)/MAX(FF239+EX239+FG239, 0.1)*$P$9+FG239/MAX(FF239+EX239+FG239, 0.1)*$Q$9))/($B$11+$C$11+$F$11)</f>
        <v>0</v>
      </c>
      <c r="DL239">
        <v>6</v>
      </c>
      <c r="DM239">
        <v>0.5</v>
      </c>
      <c r="DN239" t="s">
        <v>438</v>
      </c>
      <c r="DO239">
        <v>2</v>
      </c>
      <c r="DP239" t="b">
        <v>1</v>
      </c>
      <c r="DQ239">
        <v>1759252951.062963</v>
      </c>
      <c r="DR239">
        <v>420.0263703703704</v>
      </c>
      <c r="DS239">
        <v>475.1276666666667</v>
      </c>
      <c r="DT239">
        <v>24.33686666666667</v>
      </c>
      <c r="DU239">
        <v>13.7520962962963</v>
      </c>
      <c r="DV239">
        <v>419.6715185185186</v>
      </c>
      <c r="DW239">
        <v>24.08691111111111</v>
      </c>
      <c r="DX239">
        <v>500.0256666666667</v>
      </c>
      <c r="DY239">
        <v>90.88111481481482</v>
      </c>
      <c r="DZ239">
        <v>0.05257083333333332</v>
      </c>
      <c r="EA239">
        <v>30.64923333333333</v>
      </c>
      <c r="EB239">
        <v>29.9843</v>
      </c>
      <c r="EC239">
        <v>999.9000000000001</v>
      </c>
      <c r="ED239">
        <v>0</v>
      </c>
      <c r="EE239">
        <v>0</v>
      </c>
      <c r="EF239">
        <v>10016.13518518518</v>
      </c>
      <c r="EG239">
        <v>0</v>
      </c>
      <c r="EH239">
        <v>11.93051111111111</v>
      </c>
      <c r="EI239">
        <v>-55.10135555555556</v>
      </c>
      <c r="EJ239">
        <v>430.5034074074075</v>
      </c>
      <c r="EK239">
        <v>481.7527407407407</v>
      </c>
      <c r="EL239">
        <v>10.58477777777778</v>
      </c>
      <c r="EM239">
        <v>475.1276666666667</v>
      </c>
      <c r="EN239">
        <v>13.7520962962963</v>
      </c>
      <c r="EO239">
        <v>2.211763333333333</v>
      </c>
      <c r="EP239">
        <v>1.249806296296296</v>
      </c>
      <c r="EQ239">
        <v>19.04776296296297</v>
      </c>
      <c r="ER239">
        <v>10.20842962962963</v>
      </c>
      <c r="ES239">
        <v>2000.006666666667</v>
      </c>
      <c r="ET239">
        <v>0.9799949999999998</v>
      </c>
      <c r="EU239">
        <v>0.0200047</v>
      </c>
      <c r="EV239">
        <v>0</v>
      </c>
      <c r="EW239">
        <v>1132.198148148148</v>
      </c>
      <c r="EX239">
        <v>5.000560000000001</v>
      </c>
      <c r="EY239">
        <v>22890.83703703704</v>
      </c>
      <c r="EZ239">
        <v>17294.90740740741</v>
      </c>
      <c r="FA239">
        <v>41.50688888888889</v>
      </c>
      <c r="FB239">
        <v>41.56199999999999</v>
      </c>
      <c r="FC239">
        <v>41.18699999999999</v>
      </c>
      <c r="FD239">
        <v>40.75</v>
      </c>
      <c r="FE239">
        <v>42.31199999999999</v>
      </c>
      <c r="FF239">
        <v>1955.096666666666</v>
      </c>
      <c r="FG239">
        <v>39.91</v>
      </c>
      <c r="FH239">
        <v>0</v>
      </c>
      <c r="FI239">
        <v>1759252972.6</v>
      </c>
      <c r="FJ239">
        <v>0</v>
      </c>
      <c r="FK239">
        <v>1132.2632</v>
      </c>
      <c r="FL239">
        <v>17.69846157941432</v>
      </c>
      <c r="FM239">
        <v>326.1384620285449</v>
      </c>
      <c r="FN239">
        <v>22892.384</v>
      </c>
      <c r="FO239">
        <v>15</v>
      </c>
      <c r="FP239">
        <v>0</v>
      </c>
      <c r="FQ239" t="s">
        <v>439</v>
      </c>
      <c r="FR239">
        <v>1747148579.5</v>
      </c>
      <c r="FS239">
        <v>1747148584.5</v>
      </c>
      <c r="FT239">
        <v>0</v>
      </c>
      <c r="FU239">
        <v>0.162</v>
      </c>
      <c r="FV239">
        <v>-0.001</v>
      </c>
      <c r="FW239">
        <v>0.139</v>
      </c>
      <c r="FX239">
        <v>0.058</v>
      </c>
      <c r="FY239">
        <v>420</v>
      </c>
      <c r="FZ239">
        <v>16</v>
      </c>
      <c r="GA239">
        <v>0.19</v>
      </c>
      <c r="GB239">
        <v>0.02</v>
      </c>
      <c r="GC239">
        <v>-52.86149500000001</v>
      </c>
      <c r="GD239">
        <v>-43.93549193245771</v>
      </c>
      <c r="GE239">
        <v>4.350368418878451</v>
      </c>
      <c r="GF239">
        <v>0</v>
      </c>
      <c r="GG239">
        <v>1131.63794117647</v>
      </c>
      <c r="GH239">
        <v>12.73139801988185</v>
      </c>
      <c r="GI239">
        <v>1.326784656962673</v>
      </c>
      <c r="GJ239">
        <v>0</v>
      </c>
      <c r="GK239">
        <v>10.57601</v>
      </c>
      <c r="GL239">
        <v>0.1280375234521137</v>
      </c>
      <c r="GM239">
        <v>0.02238766178054333</v>
      </c>
      <c r="GN239">
        <v>0</v>
      </c>
      <c r="GO239">
        <v>0</v>
      </c>
      <c r="GP239">
        <v>3</v>
      </c>
      <c r="GQ239" t="s">
        <v>490</v>
      </c>
      <c r="GR239">
        <v>3.12952</v>
      </c>
      <c r="GS239">
        <v>2.72995</v>
      </c>
      <c r="GT239">
        <v>0.0894547</v>
      </c>
      <c r="GU239">
        <v>0.0985309</v>
      </c>
      <c r="GV239">
        <v>0.108409</v>
      </c>
      <c r="GW239">
        <v>0.0727358</v>
      </c>
      <c r="GX239">
        <v>27308.1</v>
      </c>
      <c r="GY239">
        <v>26249.6</v>
      </c>
      <c r="GZ239">
        <v>30532.3</v>
      </c>
      <c r="HA239">
        <v>29373.1</v>
      </c>
      <c r="HB239">
        <v>37564.3</v>
      </c>
      <c r="HC239">
        <v>35845.1</v>
      </c>
      <c r="HD239">
        <v>46705.2</v>
      </c>
      <c r="HE239">
        <v>43647.7</v>
      </c>
      <c r="HF239">
        <v>1.83595</v>
      </c>
      <c r="HG239">
        <v>1.81502</v>
      </c>
      <c r="HH239">
        <v>0.106037</v>
      </c>
      <c r="HI239">
        <v>0</v>
      </c>
      <c r="HJ239">
        <v>28.2561</v>
      </c>
      <c r="HK239">
        <v>999.9</v>
      </c>
      <c r="HL239">
        <v>49.2</v>
      </c>
      <c r="HM239">
        <v>31.6</v>
      </c>
      <c r="HN239">
        <v>25.2708</v>
      </c>
      <c r="HO239">
        <v>62.5903</v>
      </c>
      <c r="HP239">
        <v>18.141</v>
      </c>
      <c r="HQ239">
        <v>1</v>
      </c>
      <c r="HR239">
        <v>0.138026</v>
      </c>
      <c r="HS239">
        <v>-1.36208</v>
      </c>
      <c r="HT239">
        <v>20.1957</v>
      </c>
      <c r="HU239">
        <v>5.22852</v>
      </c>
      <c r="HV239">
        <v>11.974</v>
      </c>
      <c r="HW239">
        <v>4.9696</v>
      </c>
      <c r="HX239">
        <v>3.2896</v>
      </c>
      <c r="HY239">
        <v>9999</v>
      </c>
      <c r="HZ239">
        <v>9999</v>
      </c>
      <c r="IA239">
        <v>9999</v>
      </c>
      <c r="IB239">
        <v>19.1</v>
      </c>
      <c r="IC239">
        <v>4.97291</v>
      </c>
      <c r="ID239">
        <v>1.87729</v>
      </c>
      <c r="IE239">
        <v>1.8754</v>
      </c>
      <c r="IF239">
        <v>1.87819</v>
      </c>
      <c r="IG239">
        <v>1.87488</v>
      </c>
      <c r="IH239">
        <v>1.8785</v>
      </c>
      <c r="II239">
        <v>1.8756</v>
      </c>
      <c r="IJ239">
        <v>1.87679</v>
      </c>
      <c r="IK239">
        <v>0</v>
      </c>
      <c r="IL239">
        <v>0</v>
      </c>
      <c r="IM239">
        <v>0</v>
      </c>
      <c r="IN239">
        <v>0</v>
      </c>
      <c r="IO239" t="s">
        <v>441</v>
      </c>
      <c r="IP239" t="s">
        <v>442</v>
      </c>
      <c r="IQ239" t="s">
        <v>443</v>
      </c>
      <c r="IR239" t="s">
        <v>443</v>
      </c>
      <c r="IS239" t="s">
        <v>443</v>
      </c>
      <c r="IT239" t="s">
        <v>443</v>
      </c>
      <c r="IU239">
        <v>0</v>
      </c>
      <c r="IV239">
        <v>100</v>
      </c>
      <c r="IW239">
        <v>100</v>
      </c>
      <c r="IX239">
        <v>0.377</v>
      </c>
      <c r="IY239">
        <v>0.2499</v>
      </c>
      <c r="IZ239">
        <v>-0.1222274518627452</v>
      </c>
      <c r="JA239">
        <v>0.001328938755811441</v>
      </c>
      <c r="JB239">
        <v>-5.633165956792918E-07</v>
      </c>
      <c r="JC239">
        <v>2.510553891376428E-10</v>
      </c>
      <c r="JD239">
        <v>-0.04678033270444259</v>
      </c>
      <c r="JE239">
        <v>-0.0009625096320519332</v>
      </c>
      <c r="JF239">
        <v>0.0006953178313022573</v>
      </c>
      <c r="JG239">
        <v>-5.973937232829655E-06</v>
      </c>
      <c r="JH239">
        <v>1</v>
      </c>
      <c r="JI239">
        <v>2112</v>
      </c>
      <c r="JJ239">
        <v>1</v>
      </c>
      <c r="JK239">
        <v>26</v>
      </c>
      <c r="JL239">
        <v>201739.7</v>
      </c>
      <c r="JM239">
        <v>201739.6</v>
      </c>
      <c r="JN239">
        <v>1.2793</v>
      </c>
      <c r="JO239">
        <v>2.56714</v>
      </c>
      <c r="JP239">
        <v>1.39893</v>
      </c>
      <c r="JQ239">
        <v>2.32666</v>
      </c>
      <c r="JR239">
        <v>1.44897</v>
      </c>
      <c r="JS239">
        <v>2.44385</v>
      </c>
      <c r="JT239">
        <v>37.4578</v>
      </c>
      <c r="JU239">
        <v>23.9649</v>
      </c>
      <c r="JV239">
        <v>18</v>
      </c>
      <c r="JW239">
        <v>485.07</v>
      </c>
      <c r="JX239">
        <v>442.579</v>
      </c>
      <c r="JY239">
        <v>30.2297</v>
      </c>
      <c r="JZ239">
        <v>29.0272</v>
      </c>
      <c r="KA239">
        <v>29.9998</v>
      </c>
      <c r="KB239">
        <v>28.7925</v>
      </c>
      <c r="KC239">
        <v>28.8685</v>
      </c>
      <c r="KD239">
        <v>25.6704</v>
      </c>
      <c r="KE239">
        <v>47.0087</v>
      </c>
      <c r="KF239">
        <v>0</v>
      </c>
      <c r="KG239">
        <v>30.2326</v>
      </c>
      <c r="KH239">
        <v>520.5549999999999</v>
      </c>
      <c r="KI239">
        <v>13.7554</v>
      </c>
      <c r="KJ239">
        <v>100.935</v>
      </c>
      <c r="KK239">
        <v>100.396</v>
      </c>
    </row>
    <row r="240" spans="1:297">
      <c r="A240">
        <v>224</v>
      </c>
      <c r="B240">
        <v>1759252963.6</v>
      </c>
      <c r="C240">
        <v>6148</v>
      </c>
      <c r="D240" t="s">
        <v>893</v>
      </c>
      <c r="E240" t="s">
        <v>894</v>
      </c>
      <c r="F240">
        <v>5</v>
      </c>
      <c r="G240" t="s">
        <v>832</v>
      </c>
      <c r="H240" t="s">
        <v>436</v>
      </c>
      <c r="I240">
        <v>1759252956.081481</v>
      </c>
      <c r="J240">
        <f>(K240)/1000</f>
        <v>0</v>
      </c>
      <c r="K240">
        <f>IF(DP240, AN240, AH240)</f>
        <v>0</v>
      </c>
      <c r="L240">
        <f>IF(DP240, AI240, AG240)</f>
        <v>0</v>
      </c>
      <c r="M240">
        <f>DR240 - IF(AU240&gt;1, L240*DL240*100.0/(AW240), 0)</f>
        <v>0</v>
      </c>
      <c r="N240">
        <f>((T240-J240/2)*M240-L240)/(T240+J240/2)</f>
        <v>0</v>
      </c>
      <c r="O240">
        <f>N240*(DY240+DZ240)/1000.0</f>
        <v>0</v>
      </c>
      <c r="P240">
        <f>(DR240 - IF(AU240&gt;1, L240*DL240*100.0/(AW240), 0))*(DY240+DZ240)/1000.0</f>
        <v>0</v>
      </c>
      <c r="Q240">
        <f>2.0/((1/S240-1/R240)+SIGN(S240)*SQRT((1/S240-1/R240)*(1/S240-1/R240) + 4*DM240/((DM240+1)*(DM240+1))*(2*1/S240*1/R240-1/R240*1/R240)))</f>
        <v>0</v>
      </c>
      <c r="R240">
        <f>IF(LEFT(DN240,1)&lt;&gt;"0",IF(LEFT(DN240,1)="1",3.0,DO240),$D$5+$E$5*(EF240*DY240/($K$5*1000))+$F$5*(EF240*DY240/($K$5*1000))*MAX(MIN(DL240,$J$5),$I$5)*MAX(MIN(DL240,$J$5),$I$5)+$G$5*MAX(MIN(DL240,$J$5),$I$5)*(EF240*DY240/($K$5*1000))+$H$5*(EF240*DY240/($K$5*1000))*(EF240*DY240/($K$5*1000)))</f>
        <v>0</v>
      </c>
      <c r="S240">
        <f>J240*(1000-(1000*0.61365*exp(17.502*W240/(240.97+W240))/(DY240+DZ240)+DT240)/2)/(1000*0.61365*exp(17.502*W240/(240.97+W240))/(DY240+DZ240)-DT240)</f>
        <v>0</v>
      </c>
      <c r="T240">
        <f>1/((DM240+1)/(Q240/1.6)+1/(R240/1.37)) + DM240/((DM240+1)/(Q240/1.6) + DM240/(R240/1.37))</f>
        <v>0</v>
      </c>
      <c r="U240">
        <f>(DH240*DK240)</f>
        <v>0</v>
      </c>
      <c r="V240">
        <f>(EA240+(U240+2*0.95*5.67E-8*(((EA240+$B$7)+273)^4-(EA240+273)^4)-44100*J240)/(1.84*29.3*R240+8*0.95*5.67E-8*(EA240+273)^3))</f>
        <v>0</v>
      </c>
      <c r="W240">
        <f>($C$7*EB240+$D$7*EC240+$E$7*V240)</f>
        <v>0</v>
      </c>
      <c r="X240">
        <f>0.61365*exp(17.502*W240/(240.97+W240))</f>
        <v>0</v>
      </c>
      <c r="Y240">
        <f>(Z240/AA240*100)</f>
        <v>0</v>
      </c>
      <c r="Z240">
        <f>DT240*(DY240+DZ240)/1000</f>
        <v>0</v>
      </c>
      <c r="AA240">
        <f>0.61365*exp(17.502*EA240/(240.97+EA240))</f>
        <v>0</v>
      </c>
      <c r="AB240">
        <f>(X240-DT240*(DY240+DZ240)/1000)</f>
        <v>0</v>
      </c>
      <c r="AC240">
        <f>(-J240*44100)</f>
        <v>0</v>
      </c>
      <c r="AD240">
        <f>2*29.3*R240*0.92*(EA240-W240)</f>
        <v>0</v>
      </c>
      <c r="AE240">
        <f>2*0.95*5.67E-8*(((EA240+$B$7)+273)^4-(W240+273)^4)</f>
        <v>0</v>
      </c>
      <c r="AF240">
        <f>U240+AE240+AC240+AD240</f>
        <v>0</v>
      </c>
      <c r="AG240">
        <f>DX240*AU240*(DS240-DR240*(1000-AU240*DU240)/(1000-AU240*DT240))/(100*DL240)</f>
        <v>0</v>
      </c>
      <c r="AH240">
        <f>1000*DX240*AU240*(DT240-DU240)/(100*DL240*(1000-AU240*DT240))</f>
        <v>0</v>
      </c>
      <c r="AI240">
        <f>(AJ240 - AK240 - DY240*1E3/(8.314*(EA240+273.15)) * AM240/DX240 * AL240) * DX240/(100*DL240) * (1000 - DU240)/1000</f>
        <v>0</v>
      </c>
      <c r="AJ240">
        <v>513.8556504605201</v>
      </c>
      <c r="AK240">
        <v>467.1291454545455</v>
      </c>
      <c r="AL240">
        <v>3.135430997391478</v>
      </c>
      <c r="AM240">
        <v>65.48796410900854</v>
      </c>
      <c r="AN240">
        <f>(AP240 - AO240 + DY240*1E3/(8.314*(EA240+273.15)) * AR240/DX240 * AQ240) * DX240/(100*DL240) * 1000/(1000 - AP240)</f>
        <v>0</v>
      </c>
      <c r="AO240">
        <v>13.74553058850168</v>
      </c>
      <c r="AP240">
        <v>24.33518424242424</v>
      </c>
      <c r="AQ240">
        <v>3.018195145912221E-05</v>
      </c>
      <c r="AR240">
        <v>121.0484410570822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MAX(0,($B$13+$C$13*EF240)/(1+$D$13*EF240)*DY240/(EA240+273)*$E$13)</f>
        <v>0</v>
      </c>
      <c r="AX240" t="s">
        <v>437</v>
      </c>
      <c r="AY240" t="s">
        <v>437</v>
      </c>
      <c r="AZ240">
        <v>0</v>
      </c>
      <c r="BA240">
        <v>0</v>
      </c>
      <c r="BB240">
        <f>1-AZ240/BA240</f>
        <v>0</v>
      </c>
      <c r="BC240">
        <v>0</v>
      </c>
      <c r="BD240" t="s">
        <v>437</v>
      </c>
      <c r="BE240" t="s">
        <v>437</v>
      </c>
      <c r="BF240">
        <v>0</v>
      </c>
      <c r="BG240">
        <v>0</v>
      </c>
      <c r="BH240">
        <f>1-BF240/BG240</f>
        <v>0</v>
      </c>
      <c r="BI240">
        <v>0.5</v>
      </c>
      <c r="BJ240">
        <f>DI240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437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DH240">
        <f>$B$11*EG240+$C$11*EH240+$F$11*ES240*(1-EV240)</f>
        <v>0</v>
      </c>
      <c r="DI240">
        <f>DH240*DJ240</f>
        <v>0</v>
      </c>
      <c r="DJ240">
        <f>($B$11*$D$9+$C$11*$D$9+$F$11*((FF240+EX240)/MAX(FF240+EX240+FG240, 0.1)*$I$9+FG240/MAX(FF240+EX240+FG240, 0.1)*$J$9))/($B$11+$C$11+$F$11)</f>
        <v>0</v>
      </c>
      <c r="DK240">
        <f>($B$11*$K$9+$C$11*$K$9+$F$11*((FF240+EX240)/MAX(FF240+EX240+FG240, 0.1)*$P$9+FG240/MAX(FF240+EX240+FG240, 0.1)*$Q$9))/($B$11+$C$11+$F$11)</f>
        <v>0</v>
      </c>
      <c r="DL240">
        <v>6</v>
      </c>
      <c r="DM240">
        <v>0.5</v>
      </c>
      <c r="DN240" t="s">
        <v>438</v>
      </c>
      <c r="DO240">
        <v>2</v>
      </c>
      <c r="DP240" t="b">
        <v>1</v>
      </c>
      <c r="DQ240">
        <v>1759252956.081481</v>
      </c>
      <c r="DR240">
        <v>434.5331481481481</v>
      </c>
      <c r="DS240">
        <v>491.9256666666666</v>
      </c>
      <c r="DT240">
        <v>24.33219259259259</v>
      </c>
      <c r="DU240">
        <v>13.74764074074074</v>
      </c>
      <c r="DV240">
        <v>434.1641111111112</v>
      </c>
      <c r="DW240">
        <v>24.08233333333333</v>
      </c>
      <c r="DX240">
        <v>499.9959629629629</v>
      </c>
      <c r="DY240">
        <v>90.88143703703703</v>
      </c>
      <c r="DZ240">
        <v>0.05246793333333333</v>
      </c>
      <c r="EA240">
        <v>30.65506666666667</v>
      </c>
      <c r="EB240">
        <v>29.98518148148148</v>
      </c>
      <c r="EC240">
        <v>999.9000000000001</v>
      </c>
      <c r="ED240">
        <v>0</v>
      </c>
      <c r="EE240">
        <v>0</v>
      </c>
      <c r="EF240">
        <v>10009.72407407407</v>
      </c>
      <c r="EG240">
        <v>0</v>
      </c>
      <c r="EH240">
        <v>11.85655555555556</v>
      </c>
      <c r="EI240">
        <v>-57.39248888888889</v>
      </c>
      <c r="EJ240">
        <v>445.3700740740741</v>
      </c>
      <c r="EK240">
        <v>498.7827407407407</v>
      </c>
      <c r="EL240">
        <v>10.58455925925926</v>
      </c>
      <c r="EM240">
        <v>491.9256666666666</v>
      </c>
      <c r="EN240">
        <v>13.74764074074074</v>
      </c>
      <c r="EO240">
        <v>2.211345925925926</v>
      </c>
      <c r="EP240">
        <v>1.249405185185185</v>
      </c>
      <c r="EQ240">
        <v>19.04473703703704</v>
      </c>
      <c r="ER240">
        <v>10.20362962962963</v>
      </c>
      <c r="ES240">
        <v>2000.013333333333</v>
      </c>
      <c r="ET240">
        <v>0.9799949999999998</v>
      </c>
      <c r="EU240">
        <v>0.0200047</v>
      </c>
      <c r="EV240">
        <v>0</v>
      </c>
      <c r="EW240">
        <v>1133.784444444444</v>
      </c>
      <c r="EX240">
        <v>5.000560000000001</v>
      </c>
      <c r="EY240">
        <v>22922.28888888888</v>
      </c>
      <c r="EZ240">
        <v>17294.96296296296</v>
      </c>
      <c r="FA240">
        <v>41.50688888888889</v>
      </c>
      <c r="FB240">
        <v>41.56199999999999</v>
      </c>
      <c r="FC240">
        <v>41.18699999999999</v>
      </c>
      <c r="FD240">
        <v>40.75</v>
      </c>
      <c r="FE240">
        <v>42.31199999999999</v>
      </c>
      <c r="FF240">
        <v>1955.103333333333</v>
      </c>
      <c r="FG240">
        <v>39.91</v>
      </c>
      <c r="FH240">
        <v>0</v>
      </c>
      <c r="FI240">
        <v>1759252977.4</v>
      </c>
      <c r="FJ240">
        <v>0</v>
      </c>
      <c r="FK240">
        <v>1133.7776</v>
      </c>
      <c r="FL240">
        <v>21.03230766775831</v>
      </c>
      <c r="FM240">
        <v>436.4615377779705</v>
      </c>
      <c r="FN240">
        <v>22922.736</v>
      </c>
      <c r="FO240">
        <v>15</v>
      </c>
      <c r="FP240">
        <v>0</v>
      </c>
      <c r="FQ240" t="s">
        <v>439</v>
      </c>
      <c r="FR240">
        <v>1747148579.5</v>
      </c>
      <c r="FS240">
        <v>1747148584.5</v>
      </c>
      <c r="FT240">
        <v>0</v>
      </c>
      <c r="FU240">
        <v>0.162</v>
      </c>
      <c r="FV240">
        <v>-0.001</v>
      </c>
      <c r="FW240">
        <v>0.139</v>
      </c>
      <c r="FX240">
        <v>0.058</v>
      </c>
      <c r="FY240">
        <v>420</v>
      </c>
      <c r="FZ240">
        <v>16</v>
      </c>
      <c r="GA240">
        <v>0.19</v>
      </c>
      <c r="GB240">
        <v>0.02</v>
      </c>
      <c r="GC240">
        <v>-55.98124749999999</v>
      </c>
      <c r="GD240">
        <v>-27.7846930581612</v>
      </c>
      <c r="GE240">
        <v>2.739571533103991</v>
      </c>
      <c r="GF240">
        <v>0</v>
      </c>
      <c r="GG240">
        <v>1132.991764705882</v>
      </c>
      <c r="GH240">
        <v>18.88403360499719</v>
      </c>
      <c r="GI240">
        <v>1.877732472626056</v>
      </c>
      <c r="GJ240">
        <v>0</v>
      </c>
      <c r="GK240">
        <v>10.5856775</v>
      </c>
      <c r="GL240">
        <v>-0.001354221388365431</v>
      </c>
      <c r="GM240">
        <v>0.003924824040641865</v>
      </c>
      <c r="GN240">
        <v>1</v>
      </c>
      <c r="GO240">
        <v>1</v>
      </c>
      <c r="GP240">
        <v>3</v>
      </c>
      <c r="GQ240" t="s">
        <v>463</v>
      </c>
      <c r="GR240">
        <v>3.12927</v>
      </c>
      <c r="GS240">
        <v>2.73049</v>
      </c>
      <c r="GT240">
        <v>0.0917524</v>
      </c>
      <c r="GU240">
        <v>0.100883</v>
      </c>
      <c r="GV240">
        <v>0.108422</v>
      </c>
      <c r="GW240">
        <v>0.0727339</v>
      </c>
      <c r="GX240">
        <v>27239.8</v>
      </c>
      <c r="GY240">
        <v>26181.1</v>
      </c>
      <c r="GZ240">
        <v>30532.9</v>
      </c>
      <c r="HA240">
        <v>29373.2</v>
      </c>
      <c r="HB240">
        <v>37565.1</v>
      </c>
      <c r="HC240">
        <v>35845.4</v>
      </c>
      <c r="HD240">
        <v>46706.7</v>
      </c>
      <c r="HE240">
        <v>43647.8</v>
      </c>
      <c r="HF240">
        <v>1.8355</v>
      </c>
      <c r="HG240">
        <v>1.81572</v>
      </c>
      <c r="HH240">
        <v>0.10597</v>
      </c>
      <c r="HI240">
        <v>0</v>
      </c>
      <c r="HJ240">
        <v>28.2607</v>
      </c>
      <c r="HK240">
        <v>999.9</v>
      </c>
      <c r="HL240">
        <v>49.2</v>
      </c>
      <c r="HM240">
        <v>31.6</v>
      </c>
      <c r="HN240">
        <v>25.2714</v>
      </c>
      <c r="HO240">
        <v>62.9903</v>
      </c>
      <c r="HP240">
        <v>18.4175</v>
      </c>
      <c r="HQ240">
        <v>1</v>
      </c>
      <c r="HR240">
        <v>0.1378</v>
      </c>
      <c r="HS240">
        <v>-1.3646</v>
      </c>
      <c r="HT240">
        <v>20.1957</v>
      </c>
      <c r="HU240">
        <v>5.22807</v>
      </c>
      <c r="HV240">
        <v>11.974</v>
      </c>
      <c r="HW240">
        <v>4.96975</v>
      </c>
      <c r="HX240">
        <v>3.28958</v>
      </c>
      <c r="HY240">
        <v>9999</v>
      </c>
      <c r="HZ240">
        <v>9999</v>
      </c>
      <c r="IA240">
        <v>9999</v>
      </c>
      <c r="IB240">
        <v>19.1</v>
      </c>
      <c r="IC240">
        <v>4.9729</v>
      </c>
      <c r="ID240">
        <v>1.87729</v>
      </c>
      <c r="IE240">
        <v>1.87543</v>
      </c>
      <c r="IF240">
        <v>1.8782</v>
      </c>
      <c r="IG240">
        <v>1.87495</v>
      </c>
      <c r="IH240">
        <v>1.87851</v>
      </c>
      <c r="II240">
        <v>1.87561</v>
      </c>
      <c r="IJ240">
        <v>1.87683</v>
      </c>
      <c r="IK240">
        <v>0</v>
      </c>
      <c r="IL240">
        <v>0</v>
      </c>
      <c r="IM240">
        <v>0</v>
      </c>
      <c r="IN240">
        <v>0</v>
      </c>
      <c r="IO240" t="s">
        <v>441</v>
      </c>
      <c r="IP240" t="s">
        <v>442</v>
      </c>
      <c r="IQ240" t="s">
        <v>443</v>
      </c>
      <c r="IR240" t="s">
        <v>443</v>
      </c>
      <c r="IS240" t="s">
        <v>443</v>
      </c>
      <c r="IT240" t="s">
        <v>443</v>
      </c>
      <c r="IU240">
        <v>0</v>
      </c>
      <c r="IV240">
        <v>100</v>
      </c>
      <c r="IW240">
        <v>100</v>
      </c>
      <c r="IX240">
        <v>0.391</v>
      </c>
      <c r="IY240">
        <v>0.25</v>
      </c>
      <c r="IZ240">
        <v>-0.1222274518627452</v>
      </c>
      <c r="JA240">
        <v>0.001328938755811441</v>
      </c>
      <c r="JB240">
        <v>-5.633165956792918E-07</v>
      </c>
      <c r="JC240">
        <v>2.510553891376428E-10</v>
      </c>
      <c r="JD240">
        <v>-0.04678033270444259</v>
      </c>
      <c r="JE240">
        <v>-0.0009625096320519332</v>
      </c>
      <c r="JF240">
        <v>0.0006953178313022573</v>
      </c>
      <c r="JG240">
        <v>-5.973937232829655E-06</v>
      </c>
      <c r="JH240">
        <v>1</v>
      </c>
      <c r="JI240">
        <v>2112</v>
      </c>
      <c r="JJ240">
        <v>1</v>
      </c>
      <c r="JK240">
        <v>26</v>
      </c>
      <c r="JL240">
        <v>201739.7</v>
      </c>
      <c r="JM240">
        <v>201739.7</v>
      </c>
      <c r="JN240">
        <v>1.3147</v>
      </c>
      <c r="JO240">
        <v>2.55859</v>
      </c>
      <c r="JP240">
        <v>1.39893</v>
      </c>
      <c r="JQ240">
        <v>2.32666</v>
      </c>
      <c r="JR240">
        <v>1.44897</v>
      </c>
      <c r="JS240">
        <v>2.56714</v>
      </c>
      <c r="JT240">
        <v>37.4578</v>
      </c>
      <c r="JU240">
        <v>23.9737</v>
      </c>
      <c r="JV240">
        <v>18</v>
      </c>
      <c r="JW240">
        <v>484.797</v>
      </c>
      <c r="JX240">
        <v>442.984</v>
      </c>
      <c r="JY240">
        <v>30.2387</v>
      </c>
      <c r="JZ240">
        <v>29.0228</v>
      </c>
      <c r="KA240">
        <v>29.9999</v>
      </c>
      <c r="KB240">
        <v>28.7888</v>
      </c>
      <c r="KC240">
        <v>28.8644</v>
      </c>
      <c r="KD240">
        <v>26.3862</v>
      </c>
      <c r="KE240">
        <v>47.0087</v>
      </c>
      <c r="KF240">
        <v>0</v>
      </c>
      <c r="KG240">
        <v>30.2437</v>
      </c>
      <c r="KH240">
        <v>540.633</v>
      </c>
      <c r="KI240">
        <v>13.7314</v>
      </c>
      <c r="KJ240">
        <v>100.938</v>
      </c>
      <c r="KK240">
        <v>100.396</v>
      </c>
    </row>
    <row r="241" spans="1:297">
      <c r="A241">
        <v>225</v>
      </c>
      <c r="B241">
        <v>1759252968.6</v>
      </c>
      <c r="C241">
        <v>6153</v>
      </c>
      <c r="D241" t="s">
        <v>895</v>
      </c>
      <c r="E241" t="s">
        <v>896</v>
      </c>
      <c r="F241">
        <v>5</v>
      </c>
      <c r="G241" t="s">
        <v>832</v>
      </c>
      <c r="H241" t="s">
        <v>436</v>
      </c>
      <c r="I241">
        <v>1759252961.1</v>
      </c>
      <c r="J241">
        <f>(K241)/1000</f>
        <v>0</v>
      </c>
      <c r="K241">
        <f>IF(DP241, AN241, AH241)</f>
        <v>0</v>
      </c>
      <c r="L241">
        <f>IF(DP241, AI241, AG241)</f>
        <v>0</v>
      </c>
      <c r="M241">
        <f>DR241 - IF(AU241&gt;1, L241*DL241*100.0/(AW241), 0)</f>
        <v>0</v>
      </c>
      <c r="N241">
        <f>((T241-J241/2)*M241-L241)/(T241+J241/2)</f>
        <v>0</v>
      </c>
      <c r="O241">
        <f>N241*(DY241+DZ241)/1000.0</f>
        <v>0</v>
      </c>
      <c r="P241">
        <f>(DR241 - IF(AU241&gt;1, L241*DL241*100.0/(AW241), 0))*(DY241+DZ241)/1000.0</f>
        <v>0</v>
      </c>
      <c r="Q241">
        <f>2.0/((1/S241-1/R241)+SIGN(S241)*SQRT((1/S241-1/R241)*(1/S241-1/R241) + 4*DM241/((DM241+1)*(DM241+1))*(2*1/S241*1/R241-1/R241*1/R241)))</f>
        <v>0</v>
      </c>
      <c r="R241">
        <f>IF(LEFT(DN241,1)&lt;&gt;"0",IF(LEFT(DN241,1)="1",3.0,DO241),$D$5+$E$5*(EF241*DY241/($K$5*1000))+$F$5*(EF241*DY241/($K$5*1000))*MAX(MIN(DL241,$J$5),$I$5)*MAX(MIN(DL241,$J$5),$I$5)+$G$5*MAX(MIN(DL241,$J$5),$I$5)*(EF241*DY241/($K$5*1000))+$H$5*(EF241*DY241/($K$5*1000))*(EF241*DY241/($K$5*1000)))</f>
        <v>0</v>
      </c>
      <c r="S241">
        <f>J241*(1000-(1000*0.61365*exp(17.502*W241/(240.97+W241))/(DY241+DZ241)+DT241)/2)/(1000*0.61365*exp(17.502*W241/(240.97+W241))/(DY241+DZ241)-DT241)</f>
        <v>0</v>
      </c>
      <c r="T241">
        <f>1/((DM241+1)/(Q241/1.6)+1/(R241/1.37)) + DM241/((DM241+1)/(Q241/1.6) + DM241/(R241/1.37))</f>
        <v>0</v>
      </c>
      <c r="U241">
        <f>(DH241*DK241)</f>
        <v>0</v>
      </c>
      <c r="V241">
        <f>(EA241+(U241+2*0.95*5.67E-8*(((EA241+$B$7)+273)^4-(EA241+273)^4)-44100*J241)/(1.84*29.3*R241+8*0.95*5.67E-8*(EA241+273)^3))</f>
        <v>0</v>
      </c>
      <c r="W241">
        <f>($C$7*EB241+$D$7*EC241+$E$7*V241)</f>
        <v>0</v>
      </c>
      <c r="X241">
        <f>0.61365*exp(17.502*W241/(240.97+W241))</f>
        <v>0</v>
      </c>
      <c r="Y241">
        <f>(Z241/AA241*100)</f>
        <v>0</v>
      </c>
      <c r="Z241">
        <f>DT241*(DY241+DZ241)/1000</f>
        <v>0</v>
      </c>
      <c r="AA241">
        <f>0.61365*exp(17.502*EA241/(240.97+EA241))</f>
        <v>0</v>
      </c>
      <c r="AB241">
        <f>(X241-DT241*(DY241+DZ241)/1000)</f>
        <v>0</v>
      </c>
      <c r="AC241">
        <f>(-J241*44100)</f>
        <v>0</v>
      </c>
      <c r="AD241">
        <f>2*29.3*R241*0.92*(EA241-W241)</f>
        <v>0</v>
      </c>
      <c r="AE241">
        <f>2*0.95*5.67E-8*(((EA241+$B$7)+273)^4-(W241+273)^4)</f>
        <v>0</v>
      </c>
      <c r="AF241">
        <f>U241+AE241+AC241+AD241</f>
        <v>0</v>
      </c>
      <c r="AG241">
        <f>DX241*AU241*(DS241-DR241*(1000-AU241*DU241)/(1000-AU241*DT241))/(100*DL241)</f>
        <v>0</v>
      </c>
      <c r="AH241">
        <f>1000*DX241*AU241*(DT241-DU241)/(100*DL241*(1000-AU241*DT241))</f>
        <v>0</v>
      </c>
      <c r="AI241">
        <f>(AJ241 - AK241 - DY241*1E3/(8.314*(EA241+273.15)) * AM241/DX241 * AL241) * DX241/(100*DL241) * (1000 - DU241)/1000</f>
        <v>0</v>
      </c>
      <c r="AJ241">
        <v>530.917110979502</v>
      </c>
      <c r="AK241">
        <v>483.1825575757575</v>
      </c>
      <c r="AL241">
        <v>3.22657567106418</v>
      </c>
      <c r="AM241">
        <v>65.48796410900854</v>
      </c>
      <c r="AN241">
        <f>(AP241 - AO241 + DY241*1E3/(8.314*(EA241+273.15)) * AR241/DX241 * AQ241) * DX241/(100*DL241) * 1000/(1000 - AP241)</f>
        <v>0</v>
      </c>
      <c r="AO241">
        <v>13.74153709651276</v>
      </c>
      <c r="AP241">
        <v>24.34388787878786</v>
      </c>
      <c r="AQ241">
        <v>0.0001688081402094923</v>
      </c>
      <c r="AR241">
        <v>121.0484410570822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MAX(0,($B$13+$C$13*EF241)/(1+$D$13*EF241)*DY241/(EA241+273)*$E$13)</f>
        <v>0</v>
      </c>
      <c r="AX241" t="s">
        <v>437</v>
      </c>
      <c r="AY241" t="s">
        <v>437</v>
      </c>
      <c r="AZ241">
        <v>0</v>
      </c>
      <c r="BA241">
        <v>0</v>
      </c>
      <c r="BB241">
        <f>1-AZ241/BA241</f>
        <v>0</v>
      </c>
      <c r="BC241">
        <v>0</v>
      </c>
      <c r="BD241" t="s">
        <v>437</v>
      </c>
      <c r="BE241" t="s">
        <v>437</v>
      </c>
      <c r="BF241">
        <v>0</v>
      </c>
      <c r="BG241">
        <v>0</v>
      </c>
      <c r="BH241">
        <f>1-BF241/BG241</f>
        <v>0</v>
      </c>
      <c r="BI241">
        <v>0.5</v>
      </c>
      <c r="BJ241">
        <f>DI241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437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DH241">
        <f>$B$11*EG241+$C$11*EH241+$F$11*ES241*(1-EV241)</f>
        <v>0</v>
      </c>
      <c r="DI241">
        <f>DH241*DJ241</f>
        <v>0</v>
      </c>
      <c r="DJ241">
        <f>($B$11*$D$9+$C$11*$D$9+$F$11*((FF241+EX241)/MAX(FF241+EX241+FG241, 0.1)*$I$9+FG241/MAX(FF241+EX241+FG241, 0.1)*$J$9))/($B$11+$C$11+$F$11)</f>
        <v>0</v>
      </c>
      <c r="DK241">
        <f>($B$11*$K$9+$C$11*$K$9+$F$11*((FF241+EX241)/MAX(FF241+EX241+FG241, 0.1)*$P$9+FG241/MAX(FF241+EX241+FG241, 0.1)*$Q$9))/($B$11+$C$11+$F$11)</f>
        <v>0</v>
      </c>
      <c r="DL241">
        <v>6</v>
      </c>
      <c r="DM241">
        <v>0.5</v>
      </c>
      <c r="DN241" t="s">
        <v>438</v>
      </c>
      <c r="DO241">
        <v>2</v>
      </c>
      <c r="DP241" t="b">
        <v>1</v>
      </c>
      <c r="DQ241">
        <v>1759252961.1</v>
      </c>
      <c r="DR241">
        <v>449.7173703703704</v>
      </c>
      <c r="DS241">
        <v>508.7705185185185</v>
      </c>
      <c r="DT241">
        <v>24.33579259259259</v>
      </c>
      <c r="DU241">
        <v>13.74464444444444</v>
      </c>
      <c r="DV241">
        <v>449.3335555555555</v>
      </c>
      <c r="DW241">
        <v>24.08585925925926</v>
      </c>
      <c r="DX241">
        <v>500.0398888888889</v>
      </c>
      <c r="DY241">
        <v>90.88063703703702</v>
      </c>
      <c r="DZ241">
        <v>0.0524126037037037</v>
      </c>
      <c r="EA241">
        <v>30.66168518518518</v>
      </c>
      <c r="EB241">
        <v>29.98634444444444</v>
      </c>
      <c r="EC241">
        <v>999.9000000000001</v>
      </c>
      <c r="ED241">
        <v>0</v>
      </c>
      <c r="EE241">
        <v>0</v>
      </c>
      <c r="EF241">
        <v>10009.76740740741</v>
      </c>
      <c r="EG241">
        <v>0</v>
      </c>
      <c r="EH241">
        <v>11.72426666666667</v>
      </c>
      <c r="EI241">
        <v>-59.05305925925926</v>
      </c>
      <c r="EJ241">
        <v>460.9347777777777</v>
      </c>
      <c r="EK241">
        <v>515.8607777777778</v>
      </c>
      <c r="EL241">
        <v>10.59115555555556</v>
      </c>
      <c r="EM241">
        <v>508.7705185185185</v>
      </c>
      <c r="EN241">
        <v>13.74464444444444</v>
      </c>
      <c r="EO241">
        <v>2.211653703703704</v>
      </c>
      <c r="EP241">
        <v>1.249122592592593</v>
      </c>
      <c r="EQ241">
        <v>19.04697407407407</v>
      </c>
      <c r="ER241">
        <v>10.20024444444444</v>
      </c>
      <c r="ES241">
        <v>2000.021481481481</v>
      </c>
      <c r="ET241">
        <v>0.9799949999999998</v>
      </c>
      <c r="EU241">
        <v>0.0200047</v>
      </c>
      <c r="EV241">
        <v>0</v>
      </c>
      <c r="EW241">
        <v>1135.701111111111</v>
      </c>
      <c r="EX241">
        <v>5.000560000000001</v>
      </c>
      <c r="EY241">
        <v>22962.04074074074</v>
      </c>
      <c r="EZ241">
        <v>17295.03703703704</v>
      </c>
      <c r="FA241">
        <v>41.50229629629629</v>
      </c>
      <c r="FB241">
        <v>41.56199999999999</v>
      </c>
      <c r="FC241">
        <v>41.18699999999999</v>
      </c>
      <c r="FD241">
        <v>40.75</v>
      </c>
      <c r="FE241">
        <v>42.31199999999999</v>
      </c>
      <c r="FF241">
        <v>1955.111481481482</v>
      </c>
      <c r="FG241">
        <v>39.91</v>
      </c>
      <c r="FH241">
        <v>0</v>
      </c>
      <c r="FI241">
        <v>1759252982.8</v>
      </c>
      <c r="FJ241">
        <v>0</v>
      </c>
      <c r="FK241">
        <v>1135.750769230769</v>
      </c>
      <c r="FL241">
        <v>24.42598292867797</v>
      </c>
      <c r="FM241">
        <v>521.1555559031982</v>
      </c>
      <c r="FN241">
        <v>22963.4</v>
      </c>
      <c r="FO241">
        <v>15</v>
      </c>
      <c r="FP241">
        <v>0</v>
      </c>
      <c r="FQ241" t="s">
        <v>439</v>
      </c>
      <c r="FR241">
        <v>1747148579.5</v>
      </c>
      <c r="FS241">
        <v>1747148584.5</v>
      </c>
      <c r="FT241">
        <v>0</v>
      </c>
      <c r="FU241">
        <v>0.162</v>
      </c>
      <c r="FV241">
        <v>-0.001</v>
      </c>
      <c r="FW241">
        <v>0.139</v>
      </c>
      <c r="FX241">
        <v>0.058</v>
      </c>
      <c r="FY241">
        <v>420</v>
      </c>
      <c r="FZ241">
        <v>16</v>
      </c>
      <c r="GA241">
        <v>0.19</v>
      </c>
      <c r="GB241">
        <v>0.02</v>
      </c>
      <c r="GC241">
        <v>-57.71893</v>
      </c>
      <c r="GD241">
        <v>-21.01114446529059</v>
      </c>
      <c r="GE241">
        <v>2.045714507354338</v>
      </c>
      <c r="GF241">
        <v>0</v>
      </c>
      <c r="GG241">
        <v>1134.232647058823</v>
      </c>
      <c r="GH241">
        <v>21.48067227644978</v>
      </c>
      <c r="GI241">
        <v>2.13403829948478</v>
      </c>
      <c r="GJ241">
        <v>0</v>
      </c>
      <c r="GK241">
        <v>10.5874125</v>
      </c>
      <c r="GL241">
        <v>0.06139699812378663</v>
      </c>
      <c r="GM241">
        <v>0.006759000943186795</v>
      </c>
      <c r="GN241">
        <v>1</v>
      </c>
      <c r="GO241">
        <v>1</v>
      </c>
      <c r="GP241">
        <v>3</v>
      </c>
      <c r="GQ241" t="s">
        <v>463</v>
      </c>
      <c r="GR241">
        <v>3.12947</v>
      </c>
      <c r="GS241">
        <v>2.73003</v>
      </c>
      <c r="GT241">
        <v>0.0940675</v>
      </c>
      <c r="GU241">
        <v>0.103277</v>
      </c>
      <c r="GV241">
        <v>0.108448</v>
      </c>
      <c r="GW241">
        <v>0.07272439999999999</v>
      </c>
      <c r="GX241">
        <v>27170.7</v>
      </c>
      <c r="GY241">
        <v>26111.4</v>
      </c>
      <c r="GZ241">
        <v>30533.2</v>
      </c>
      <c r="HA241">
        <v>29373.1</v>
      </c>
      <c r="HB241">
        <v>37564</v>
      </c>
      <c r="HC241">
        <v>35845.9</v>
      </c>
      <c r="HD241">
        <v>46706.6</v>
      </c>
      <c r="HE241">
        <v>43647.6</v>
      </c>
      <c r="HF241">
        <v>1.836</v>
      </c>
      <c r="HG241">
        <v>1.8154</v>
      </c>
      <c r="HH241">
        <v>0.105813</v>
      </c>
      <c r="HI241">
        <v>0</v>
      </c>
      <c r="HJ241">
        <v>28.2637</v>
      </c>
      <c r="HK241">
        <v>999.9</v>
      </c>
      <c r="HL241">
        <v>49.2</v>
      </c>
      <c r="HM241">
        <v>31.6</v>
      </c>
      <c r="HN241">
        <v>25.2704</v>
      </c>
      <c r="HO241">
        <v>62.6403</v>
      </c>
      <c r="HP241">
        <v>18.0168</v>
      </c>
      <c r="HQ241">
        <v>1</v>
      </c>
      <c r="HR241">
        <v>0.13768</v>
      </c>
      <c r="HS241">
        <v>-1.36131</v>
      </c>
      <c r="HT241">
        <v>20.1957</v>
      </c>
      <c r="HU241">
        <v>5.22807</v>
      </c>
      <c r="HV241">
        <v>11.974</v>
      </c>
      <c r="HW241">
        <v>4.9697</v>
      </c>
      <c r="HX241">
        <v>3.28953</v>
      </c>
      <c r="HY241">
        <v>9999</v>
      </c>
      <c r="HZ241">
        <v>9999</v>
      </c>
      <c r="IA241">
        <v>9999</v>
      </c>
      <c r="IB241">
        <v>19.1</v>
      </c>
      <c r="IC241">
        <v>4.9729</v>
      </c>
      <c r="ID241">
        <v>1.87729</v>
      </c>
      <c r="IE241">
        <v>1.87542</v>
      </c>
      <c r="IF241">
        <v>1.8782</v>
      </c>
      <c r="IG241">
        <v>1.87493</v>
      </c>
      <c r="IH241">
        <v>1.87851</v>
      </c>
      <c r="II241">
        <v>1.87561</v>
      </c>
      <c r="IJ241">
        <v>1.87682</v>
      </c>
      <c r="IK241">
        <v>0</v>
      </c>
      <c r="IL241">
        <v>0</v>
      </c>
      <c r="IM241">
        <v>0</v>
      </c>
      <c r="IN241">
        <v>0</v>
      </c>
      <c r="IO241" t="s">
        <v>441</v>
      </c>
      <c r="IP241" t="s">
        <v>442</v>
      </c>
      <c r="IQ241" t="s">
        <v>443</v>
      </c>
      <c r="IR241" t="s">
        <v>443</v>
      </c>
      <c r="IS241" t="s">
        <v>443</v>
      </c>
      <c r="IT241" t="s">
        <v>443</v>
      </c>
      <c r="IU241">
        <v>0</v>
      </c>
      <c r="IV241">
        <v>100</v>
      </c>
      <c r="IW241">
        <v>100</v>
      </c>
      <c r="IX241">
        <v>0.407</v>
      </c>
      <c r="IY241">
        <v>0.2501</v>
      </c>
      <c r="IZ241">
        <v>-0.1222274518627452</v>
      </c>
      <c r="JA241">
        <v>0.001328938755811441</v>
      </c>
      <c r="JB241">
        <v>-5.633165956792918E-07</v>
      </c>
      <c r="JC241">
        <v>2.510553891376428E-10</v>
      </c>
      <c r="JD241">
        <v>-0.04678033270444259</v>
      </c>
      <c r="JE241">
        <v>-0.0009625096320519332</v>
      </c>
      <c r="JF241">
        <v>0.0006953178313022573</v>
      </c>
      <c r="JG241">
        <v>-5.973937232829655E-06</v>
      </c>
      <c r="JH241">
        <v>1</v>
      </c>
      <c r="JI241">
        <v>2112</v>
      </c>
      <c r="JJ241">
        <v>1</v>
      </c>
      <c r="JK241">
        <v>26</v>
      </c>
      <c r="JL241">
        <v>201739.8</v>
      </c>
      <c r="JM241">
        <v>201739.7</v>
      </c>
      <c r="JN241">
        <v>1.34644</v>
      </c>
      <c r="JO241">
        <v>2.55981</v>
      </c>
      <c r="JP241">
        <v>1.39893</v>
      </c>
      <c r="JQ241">
        <v>2.32666</v>
      </c>
      <c r="JR241">
        <v>1.44897</v>
      </c>
      <c r="JS241">
        <v>2.53174</v>
      </c>
      <c r="JT241">
        <v>37.4578</v>
      </c>
      <c r="JU241">
        <v>23.9737</v>
      </c>
      <c r="JV241">
        <v>18</v>
      </c>
      <c r="JW241">
        <v>485.045</v>
      </c>
      <c r="JX241">
        <v>442.754</v>
      </c>
      <c r="JY241">
        <v>30.249</v>
      </c>
      <c r="JZ241">
        <v>29.0187</v>
      </c>
      <c r="KA241">
        <v>29.9998</v>
      </c>
      <c r="KB241">
        <v>28.7845</v>
      </c>
      <c r="KC241">
        <v>28.8607</v>
      </c>
      <c r="KD241">
        <v>27.0108</v>
      </c>
      <c r="KE241">
        <v>47.0087</v>
      </c>
      <c r="KF241">
        <v>0</v>
      </c>
      <c r="KG241">
        <v>30.252</v>
      </c>
      <c r="KH241">
        <v>554.0069999999999</v>
      </c>
      <c r="KI241">
        <v>13.713</v>
      </c>
      <c r="KJ241">
        <v>100.938</v>
      </c>
      <c r="KK241">
        <v>100.396</v>
      </c>
    </row>
    <row r="242" spans="1:297">
      <c r="A242">
        <v>226</v>
      </c>
      <c r="B242">
        <v>1759252973.6</v>
      </c>
      <c r="C242">
        <v>6158</v>
      </c>
      <c r="D242" t="s">
        <v>897</v>
      </c>
      <c r="E242" t="s">
        <v>898</v>
      </c>
      <c r="F242">
        <v>5</v>
      </c>
      <c r="G242" t="s">
        <v>832</v>
      </c>
      <c r="H242" t="s">
        <v>436</v>
      </c>
      <c r="I242">
        <v>1759252965.814285</v>
      </c>
      <c r="J242">
        <f>(K242)/1000</f>
        <v>0</v>
      </c>
      <c r="K242">
        <f>IF(DP242, AN242, AH242)</f>
        <v>0</v>
      </c>
      <c r="L242">
        <f>IF(DP242, AI242, AG242)</f>
        <v>0</v>
      </c>
      <c r="M242">
        <f>DR242 - IF(AU242&gt;1, L242*DL242*100.0/(AW242), 0)</f>
        <v>0</v>
      </c>
      <c r="N242">
        <f>((T242-J242/2)*M242-L242)/(T242+J242/2)</f>
        <v>0</v>
      </c>
      <c r="O242">
        <f>N242*(DY242+DZ242)/1000.0</f>
        <v>0</v>
      </c>
      <c r="P242">
        <f>(DR242 - IF(AU242&gt;1, L242*DL242*100.0/(AW242), 0))*(DY242+DZ242)/1000.0</f>
        <v>0</v>
      </c>
      <c r="Q242">
        <f>2.0/((1/S242-1/R242)+SIGN(S242)*SQRT((1/S242-1/R242)*(1/S242-1/R242) + 4*DM242/((DM242+1)*(DM242+1))*(2*1/S242*1/R242-1/R242*1/R242)))</f>
        <v>0</v>
      </c>
      <c r="R242">
        <f>IF(LEFT(DN242,1)&lt;&gt;"0",IF(LEFT(DN242,1)="1",3.0,DO242),$D$5+$E$5*(EF242*DY242/($K$5*1000))+$F$5*(EF242*DY242/($K$5*1000))*MAX(MIN(DL242,$J$5),$I$5)*MAX(MIN(DL242,$J$5),$I$5)+$G$5*MAX(MIN(DL242,$J$5),$I$5)*(EF242*DY242/($K$5*1000))+$H$5*(EF242*DY242/($K$5*1000))*(EF242*DY242/($K$5*1000)))</f>
        <v>0</v>
      </c>
      <c r="S242">
        <f>J242*(1000-(1000*0.61365*exp(17.502*W242/(240.97+W242))/(DY242+DZ242)+DT242)/2)/(1000*0.61365*exp(17.502*W242/(240.97+W242))/(DY242+DZ242)-DT242)</f>
        <v>0</v>
      </c>
      <c r="T242">
        <f>1/((DM242+1)/(Q242/1.6)+1/(R242/1.37)) + DM242/((DM242+1)/(Q242/1.6) + DM242/(R242/1.37))</f>
        <v>0</v>
      </c>
      <c r="U242">
        <f>(DH242*DK242)</f>
        <v>0</v>
      </c>
      <c r="V242">
        <f>(EA242+(U242+2*0.95*5.67E-8*(((EA242+$B$7)+273)^4-(EA242+273)^4)-44100*J242)/(1.84*29.3*R242+8*0.95*5.67E-8*(EA242+273)^3))</f>
        <v>0</v>
      </c>
      <c r="W242">
        <f>($C$7*EB242+$D$7*EC242+$E$7*V242)</f>
        <v>0</v>
      </c>
      <c r="X242">
        <f>0.61365*exp(17.502*W242/(240.97+W242))</f>
        <v>0</v>
      </c>
      <c r="Y242">
        <f>(Z242/AA242*100)</f>
        <v>0</v>
      </c>
      <c r="Z242">
        <f>DT242*(DY242+DZ242)/1000</f>
        <v>0</v>
      </c>
      <c r="AA242">
        <f>0.61365*exp(17.502*EA242/(240.97+EA242))</f>
        <v>0</v>
      </c>
      <c r="AB242">
        <f>(X242-DT242*(DY242+DZ242)/1000)</f>
        <v>0</v>
      </c>
      <c r="AC242">
        <f>(-J242*44100)</f>
        <v>0</v>
      </c>
      <c r="AD242">
        <f>2*29.3*R242*0.92*(EA242-W242)</f>
        <v>0</v>
      </c>
      <c r="AE242">
        <f>2*0.95*5.67E-8*(((EA242+$B$7)+273)^4-(W242+273)^4)</f>
        <v>0</v>
      </c>
      <c r="AF242">
        <f>U242+AE242+AC242+AD242</f>
        <v>0</v>
      </c>
      <c r="AG242">
        <f>DX242*AU242*(DS242-DR242*(1000-AU242*DU242)/(1000-AU242*DT242))/(100*DL242)</f>
        <v>0</v>
      </c>
      <c r="AH242">
        <f>1000*DX242*AU242*(DT242-DU242)/(100*DL242*(1000-AU242*DT242))</f>
        <v>0</v>
      </c>
      <c r="AI242">
        <f>(AJ242 - AK242 - DY242*1E3/(8.314*(EA242+273.15)) * AM242/DX242 * AL242) * DX242/(100*DL242) * (1000 - DU242)/1000</f>
        <v>0</v>
      </c>
      <c r="AJ242">
        <v>548.0143901045183</v>
      </c>
      <c r="AK242">
        <v>499.2695333333332</v>
      </c>
      <c r="AL242">
        <v>3.22673397386199</v>
      </c>
      <c r="AM242">
        <v>65.48796410900854</v>
      </c>
      <c r="AN242">
        <f>(AP242 - AO242 + DY242*1E3/(8.314*(EA242+273.15)) * AR242/DX242 * AQ242) * DX242/(100*DL242) * 1000/(1000 - AP242)</f>
        <v>0</v>
      </c>
      <c r="AO242">
        <v>13.7393798449993</v>
      </c>
      <c r="AP242">
        <v>24.34888969696969</v>
      </c>
      <c r="AQ242">
        <v>8.457295738027084E-06</v>
      </c>
      <c r="AR242">
        <v>121.0484410570822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MAX(0,($B$13+$C$13*EF242)/(1+$D$13*EF242)*DY242/(EA242+273)*$E$13)</f>
        <v>0</v>
      </c>
      <c r="AX242" t="s">
        <v>437</v>
      </c>
      <c r="AY242" t="s">
        <v>437</v>
      </c>
      <c r="AZ242">
        <v>0</v>
      </c>
      <c r="BA242">
        <v>0</v>
      </c>
      <c r="BB242">
        <f>1-AZ242/BA242</f>
        <v>0</v>
      </c>
      <c r="BC242">
        <v>0</v>
      </c>
      <c r="BD242" t="s">
        <v>437</v>
      </c>
      <c r="BE242" t="s">
        <v>437</v>
      </c>
      <c r="BF242">
        <v>0</v>
      </c>
      <c r="BG242">
        <v>0</v>
      </c>
      <c r="BH242">
        <f>1-BF242/BG242</f>
        <v>0</v>
      </c>
      <c r="BI242">
        <v>0.5</v>
      </c>
      <c r="BJ242">
        <f>DI242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437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DH242">
        <f>$B$11*EG242+$C$11*EH242+$F$11*ES242*(1-EV242)</f>
        <v>0</v>
      </c>
      <c r="DI242">
        <f>DH242*DJ242</f>
        <v>0</v>
      </c>
      <c r="DJ242">
        <f>($B$11*$D$9+$C$11*$D$9+$F$11*((FF242+EX242)/MAX(FF242+EX242+FG242, 0.1)*$I$9+FG242/MAX(FF242+EX242+FG242, 0.1)*$J$9))/($B$11+$C$11+$F$11)</f>
        <v>0</v>
      </c>
      <c r="DK242">
        <f>($B$11*$K$9+$C$11*$K$9+$F$11*((FF242+EX242)/MAX(FF242+EX242+FG242, 0.1)*$P$9+FG242/MAX(FF242+EX242+FG242, 0.1)*$Q$9))/($B$11+$C$11+$F$11)</f>
        <v>0</v>
      </c>
      <c r="DL242">
        <v>6</v>
      </c>
      <c r="DM242">
        <v>0.5</v>
      </c>
      <c r="DN242" t="s">
        <v>438</v>
      </c>
      <c r="DO242">
        <v>2</v>
      </c>
      <c r="DP242" t="b">
        <v>1</v>
      </c>
      <c r="DQ242">
        <v>1759252965.814285</v>
      </c>
      <c r="DR242">
        <v>464.311</v>
      </c>
      <c r="DS242">
        <v>524.6218928571428</v>
      </c>
      <c r="DT242">
        <v>24.34103928571428</v>
      </c>
      <c r="DU242">
        <v>13.74232857142857</v>
      </c>
      <c r="DV242">
        <v>463.9130357142857</v>
      </c>
      <c r="DW242">
        <v>24.09099285714286</v>
      </c>
      <c r="DX242">
        <v>500.0290714285715</v>
      </c>
      <c r="DY242">
        <v>90.88072857142856</v>
      </c>
      <c r="DZ242">
        <v>0.05238558214285714</v>
      </c>
      <c r="EA242">
        <v>30.66625357142857</v>
      </c>
      <c r="EB242">
        <v>29.988325</v>
      </c>
      <c r="EC242">
        <v>999.9000000000002</v>
      </c>
      <c r="ED242">
        <v>0</v>
      </c>
      <c r="EE242">
        <v>0</v>
      </c>
      <c r="EF242">
        <v>9998.41392857143</v>
      </c>
      <c r="EG242">
        <v>0</v>
      </c>
      <c r="EH242">
        <v>11.69135</v>
      </c>
      <c r="EI242">
        <v>-60.31075</v>
      </c>
      <c r="EJ242">
        <v>475.8950000000001</v>
      </c>
      <c r="EK242">
        <v>531.9317857142858</v>
      </c>
      <c r="EL242">
        <v>10.59872142857143</v>
      </c>
      <c r="EM242">
        <v>524.6218928571428</v>
      </c>
      <c r="EN242">
        <v>13.74232857142857</v>
      </c>
      <c r="EO242">
        <v>2.2121325</v>
      </c>
      <c r="EP242">
        <v>1.248913571428572</v>
      </c>
      <c r="EQ242">
        <v>19.05044642857143</v>
      </c>
      <c r="ER242">
        <v>10.19774642857143</v>
      </c>
      <c r="ES242">
        <v>2000.008571428572</v>
      </c>
      <c r="ET242">
        <v>0.9799947857142856</v>
      </c>
      <c r="EU242">
        <v>0.02000492142857143</v>
      </c>
      <c r="EV242">
        <v>0</v>
      </c>
      <c r="EW242">
        <v>1137.777857142857</v>
      </c>
      <c r="EX242">
        <v>5.000560000000001</v>
      </c>
      <c r="EY242">
        <v>23005.33571428572</v>
      </c>
      <c r="EZ242">
        <v>17294.92142857143</v>
      </c>
      <c r="FA242">
        <v>41.50221428571428</v>
      </c>
      <c r="FB242">
        <v>41.56199999999999</v>
      </c>
      <c r="FC242">
        <v>41.18699999999999</v>
      </c>
      <c r="FD242">
        <v>40.75</v>
      </c>
      <c r="FE242">
        <v>42.31199999999999</v>
      </c>
      <c r="FF242">
        <v>1955.098571428571</v>
      </c>
      <c r="FG242">
        <v>39.91</v>
      </c>
      <c r="FH242">
        <v>0</v>
      </c>
      <c r="FI242">
        <v>1759252987.6</v>
      </c>
      <c r="FJ242">
        <v>0</v>
      </c>
      <c r="FK242">
        <v>1137.898846153846</v>
      </c>
      <c r="FL242">
        <v>29.28444444627666</v>
      </c>
      <c r="FM242">
        <v>584.6837606067617</v>
      </c>
      <c r="FN242">
        <v>23007.72307692308</v>
      </c>
      <c r="FO242">
        <v>15</v>
      </c>
      <c r="FP242">
        <v>0</v>
      </c>
      <c r="FQ242" t="s">
        <v>439</v>
      </c>
      <c r="FR242">
        <v>1747148579.5</v>
      </c>
      <c r="FS242">
        <v>1747148584.5</v>
      </c>
      <c r="FT242">
        <v>0</v>
      </c>
      <c r="FU242">
        <v>0.162</v>
      </c>
      <c r="FV242">
        <v>-0.001</v>
      </c>
      <c r="FW242">
        <v>0.139</v>
      </c>
      <c r="FX242">
        <v>0.058</v>
      </c>
      <c r="FY242">
        <v>420</v>
      </c>
      <c r="FZ242">
        <v>16</v>
      </c>
      <c r="GA242">
        <v>0.19</v>
      </c>
      <c r="GB242">
        <v>0.02</v>
      </c>
      <c r="GC242">
        <v>-59.40958048780488</v>
      </c>
      <c r="GD242">
        <v>-16.63174285714291</v>
      </c>
      <c r="GE242">
        <v>1.645880282849556</v>
      </c>
      <c r="GF242">
        <v>0</v>
      </c>
      <c r="GG242">
        <v>1136.35</v>
      </c>
      <c r="GH242">
        <v>25.6892284011756</v>
      </c>
      <c r="GI242">
        <v>2.539660699894411</v>
      </c>
      <c r="GJ242">
        <v>0</v>
      </c>
      <c r="GK242">
        <v>10.5940756097561</v>
      </c>
      <c r="GL242">
        <v>0.09593310104531375</v>
      </c>
      <c r="GM242">
        <v>0.009780462867190332</v>
      </c>
      <c r="GN242">
        <v>1</v>
      </c>
      <c r="GO242">
        <v>1</v>
      </c>
      <c r="GP242">
        <v>3</v>
      </c>
      <c r="GQ242" t="s">
        <v>463</v>
      </c>
      <c r="GR242">
        <v>3.12924</v>
      </c>
      <c r="GS242">
        <v>2.73</v>
      </c>
      <c r="GT242">
        <v>0.09635539999999999</v>
      </c>
      <c r="GU242">
        <v>0.105581</v>
      </c>
      <c r="GV242">
        <v>0.108462</v>
      </c>
      <c r="GW242">
        <v>0.0727164</v>
      </c>
      <c r="GX242">
        <v>27102.7</v>
      </c>
      <c r="GY242">
        <v>26044.6</v>
      </c>
      <c r="GZ242">
        <v>30534</v>
      </c>
      <c r="HA242">
        <v>29373.4</v>
      </c>
      <c r="HB242">
        <v>37564.9</v>
      </c>
      <c r="HC242">
        <v>35846.6</v>
      </c>
      <c r="HD242">
        <v>46708.2</v>
      </c>
      <c r="HE242">
        <v>43647.9</v>
      </c>
      <c r="HF242">
        <v>1.83598</v>
      </c>
      <c r="HG242">
        <v>1.81565</v>
      </c>
      <c r="HH242">
        <v>0.105612</v>
      </c>
      <c r="HI242">
        <v>0</v>
      </c>
      <c r="HJ242">
        <v>28.2641</v>
      </c>
      <c r="HK242">
        <v>999.9</v>
      </c>
      <c r="HL242">
        <v>49.2</v>
      </c>
      <c r="HM242">
        <v>31.6</v>
      </c>
      <c r="HN242">
        <v>25.2684</v>
      </c>
      <c r="HO242">
        <v>62.8903</v>
      </c>
      <c r="HP242">
        <v>18.3654</v>
      </c>
      <c r="HQ242">
        <v>1</v>
      </c>
      <c r="HR242">
        <v>0.137144</v>
      </c>
      <c r="HS242">
        <v>-1.3575</v>
      </c>
      <c r="HT242">
        <v>20.1957</v>
      </c>
      <c r="HU242">
        <v>5.22792</v>
      </c>
      <c r="HV242">
        <v>11.974</v>
      </c>
      <c r="HW242">
        <v>4.9697</v>
      </c>
      <c r="HX242">
        <v>3.28945</v>
      </c>
      <c r="HY242">
        <v>9999</v>
      </c>
      <c r="HZ242">
        <v>9999</v>
      </c>
      <c r="IA242">
        <v>9999</v>
      </c>
      <c r="IB242">
        <v>19.1</v>
      </c>
      <c r="IC242">
        <v>4.97291</v>
      </c>
      <c r="ID242">
        <v>1.87729</v>
      </c>
      <c r="IE242">
        <v>1.87537</v>
      </c>
      <c r="IF242">
        <v>1.8782</v>
      </c>
      <c r="IG242">
        <v>1.87491</v>
      </c>
      <c r="IH242">
        <v>1.87851</v>
      </c>
      <c r="II242">
        <v>1.8756</v>
      </c>
      <c r="IJ242">
        <v>1.87679</v>
      </c>
      <c r="IK242">
        <v>0</v>
      </c>
      <c r="IL242">
        <v>0</v>
      </c>
      <c r="IM242">
        <v>0</v>
      </c>
      <c r="IN242">
        <v>0</v>
      </c>
      <c r="IO242" t="s">
        <v>441</v>
      </c>
      <c r="IP242" t="s">
        <v>442</v>
      </c>
      <c r="IQ242" t="s">
        <v>443</v>
      </c>
      <c r="IR242" t="s">
        <v>443</v>
      </c>
      <c r="IS242" t="s">
        <v>443</v>
      </c>
      <c r="IT242" t="s">
        <v>443</v>
      </c>
      <c r="IU242">
        <v>0</v>
      </c>
      <c r="IV242">
        <v>100</v>
      </c>
      <c r="IW242">
        <v>100</v>
      </c>
      <c r="IX242">
        <v>0.421</v>
      </c>
      <c r="IY242">
        <v>0.2502</v>
      </c>
      <c r="IZ242">
        <v>-0.1222274518627452</v>
      </c>
      <c r="JA242">
        <v>0.001328938755811441</v>
      </c>
      <c r="JB242">
        <v>-5.633165956792918E-07</v>
      </c>
      <c r="JC242">
        <v>2.510553891376428E-10</v>
      </c>
      <c r="JD242">
        <v>-0.04678033270444259</v>
      </c>
      <c r="JE242">
        <v>-0.0009625096320519332</v>
      </c>
      <c r="JF242">
        <v>0.0006953178313022573</v>
      </c>
      <c r="JG242">
        <v>-5.973937232829655E-06</v>
      </c>
      <c r="JH242">
        <v>1</v>
      </c>
      <c r="JI242">
        <v>2112</v>
      </c>
      <c r="JJ242">
        <v>1</v>
      </c>
      <c r="JK242">
        <v>26</v>
      </c>
      <c r="JL242">
        <v>201739.9</v>
      </c>
      <c r="JM242">
        <v>201739.8</v>
      </c>
      <c r="JN242">
        <v>1.38184</v>
      </c>
      <c r="JO242">
        <v>2.51465</v>
      </c>
      <c r="JP242">
        <v>1.39893</v>
      </c>
      <c r="JQ242">
        <v>2.32666</v>
      </c>
      <c r="JR242">
        <v>1.44897</v>
      </c>
      <c r="JS242">
        <v>2.5</v>
      </c>
      <c r="JT242">
        <v>37.4578</v>
      </c>
      <c r="JU242">
        <v>23.9562</v>
      </c>
      <c r="JV242">
        <v>18</v>
      </c>
      <c r="JW242">
        <v>485.005</v>
      </c>
      <c r="JX242">
        <v>442.883</v>
      </c>
      <c r="JY242">
        <v>30.2567</v>
      </c>
      <c r="JZ242">
        <v>29.0147</v>
      </c>
      <c r="KA242">
        <v>29.9998</v>
      </c>
      <c r="KB242">
        <v>28.7804</v>
      </c>
      <c r="KC242">
        <v>28.8571</v>
      </c>
      <c r="KD242">
        <v>27.7176</v>
      </c>
      <c r="KE242">
        <v>47.0087</v>
      </c>
      <c r="KF242">
        <v>0</v>
      </c>
      <c r="KG242">
        <v>30.2591</v>
      </c>
      <c r="KH242">
        <v>574.058</v>
      </c>
      <c r="KI242">
        <v>13.6921</v>
      </c>
      <c r="KJ242">
        <v>100.941</v>
      </c>
      <c r="KK242">
        <v>100.397</v>
      </c>
    </row>
    <row r="243" spans="1:297">
      <c r="A243">
        <v>227</v>
      </c>
      <c r="B243">
        <v>1759252978.6</v>
      </c>
      <c r="C243">
        <v>6163</v>
      </c>
      <c r="D243" t="s">
        <v>899</v>
      </c>
      <c r="E243" t="s">
        <v>900</v>
      </c>
      <c r="F243">
        <v>5</v>
      </c>
      <c r="G243" t="s">
        <v>832</v>
      </c>
      <c r="H243" t="s">
        <v>436</v>
      </c>
      <c r="I243">
        <v>1759252971.1</v>
      </c>
      <c r="J243">
        <f>(K243)/1000</f>
        <v>0</v>
      </c>
      <c r="K243">
        <f>IF(DP243, AN243, AH243)</f>
        <v>0</v>
      </c>
      <c r="L243">
        <f>IF(DP243, AI243, AG243)</f>
        <v>0</v>
      </c>
      <c r="M243">
        <f>DR243 - IF(AU243&gt;1, L243*DL243*100.0/(AW243), 0)</f>
        <v>0</v>
      </c>
      <c r="N243">
        <f>((T243-J243/2)*M243-L243)/(T243+J243/2)</f>
        <v>0</v>
      </c>
      <c r="O243">
        <f>N243*(DY243+DZ243)/1000.0</f>
        <v>0</v>
      </c>
      <c r="P243">
        <f>(DR243 - IF(AU243&gt;1, L243*DL243*100.0/(AW243), 0))*(DY243+DZ243)/1000.0</f>
        <v>0</v>
      </c>
      <c r="Q243">
        <f>2.0/((1/S243-1/R243)+SIGN(S243)*SQRT((1/S243-1/R243)*(1/S243-1/R243) + 4*DM243/((DM243+1)*(DM243+1))*(2*1/S243*1/R243-1/R243*1/R243)))</f>
        <v>0</v>
      </c>
      <c r="R243">
        <f>IF(LEFT(DN243,1)&lt;&gt;"0",IF(LEFT(DN243,1)="1",3.0,DO243),$D$5+$E$5*(EF243*DY243/($K$5*1000))+$F$5*(EF243*DY243/($K$5*1000))*MAX(MIN(DL243,$J$5),$I$5)*MAX(MIN(DL243,$J$5),$I$5)+$G$5*MAX(MIN(DL243,$J$5),$I$5)*(EF243*DY243/($K$5*1000))+$H$5*(EF243*DY243/($K$5*1000))*(EF243*DY243/($K$5*1000)))</f>
        <v>0</v>
      </c>
      <c r="S243">
        <f>J243*(1000-(1000*0.61365*exp(17.502*W243/(240.97+W243))/(DY243+DZ243)+DT243)/2)/(1000*0.61365*exp(17.502*W243/(240.97+W243))/(DY243+DZ243)-DT243)</f>
        <v>0</v>
      </c>
      <c r="T243">
        <f>1/((DM243+1)/(Q243/1.6)+1/(R243/1.37)) + DM243/((DM243+1)/(Q243/1.6) + DM243/(R243/1.37))</f>
        <v>0</v>
      </c>
      <c r="U243">
        <f>(DH243*DK243)</f>
        <v>0</v>
      </c>
      <c r="V243">
        <f>(EA243+(U243+2*0.95*5.67E-8*(((EA243+$B$7)+273)^4-(EA243+273)^4)-44100*J243)/(1.84*29.3*R243+8*0.95*5.67E-8*(EA243+273)^3))</f>
        <v>0</v>
      </c>
      <c r="W243">
        <f>($C$7*EB243+$D$7*EC243+$E$7*V243)</f>
        <v>0</v>
      </c>
      <c r="X243">
        <f>0.61365*exp(17.502*W243/(240.97+W243))</f>
        <v>0</v>
      </c>
      <c r="Y243">
        <f>(Z243/AA243*100)</f>
        <v>0</v>
      </c>
      <c r="Z243">
        <f>DT243*(DY243+DZ243)/1000</f>
        <v>0</v>
      </c>
      <c r="AA243">
        <f>0.61365*exp(17.502*EA243/(240.97+EA243))</f>
        <v>0</v>
      </c>
      <c r="AB243">
        <f>(X243-DT243*(DY243+DZ243)/1000)</f>
        <v>0</v>
      </c>
      <c r="AC243">
        <f>(-J243*44100)</f>
        <v>0</v>
      </c>
      <c r="AD243">
        <f>2*29.3*R243*0.92*(EA243-W243)</f>
        <v>0</v>
      </c>
      <c r="AE243">
        <f>2*0.95*5.67E-8*(((EA243+$B$7)+273)^4-(W243+273)^4)</f>
        <v>0</v>
      </c>
      <c r="AF243">
        <f>U243+AE243+AC243+AD243</f>
        <v>0</v>
      </c>
      <c r="AG243">
        <f>DX243*AU243*(DS243-DR243*(1000-AU243*DU243)/(1000-AU243*DT243))/(100*DL243)</f>
        <v>0</v>
      </c>
      <c r="AH243">
        <f>1000*DX243*AU243*(DT243-DU243)/(100*DL243*(1000-AU243*DT243))</f>
        <v>0</v>
      </c>
      <c r="AI243">
        <f>(AJ243 - AK243 - DY243*1E3/(8.314*(EA243+273.15)) * AM243/DX243 * AL243) * DX243/(100*DL243) * (1000 - DU243)/1000</f>
        <v>0</v>
      </c>
      <c r="AJ243">
        <v>564.9780869051485</v>
      </c>
      <c r="AK243">
        <v>515.304793939394</v>
      </c>
      <c r="AL243">
        <v>3.210896607958891</v>
      </c>
      <c r="AM243">
        <v>65.48796410900854</v>
      </c>
      <c r="AN243">
        <f>(AP243 - AO243 + DY243*1E3/(8.314*(EA243+273.15)) * AR243/DX243 * AQ243) * DX243/(100*DL243) * 1000/(1000 - AP243)</f>
        <v>0</v>
      </c>
      <c r="AO243">
        <v>13.73822088746816</v>
      </c>
      <c r="AP243">
        <v>24.3641103030303</v>
      </c>
      <c r="AQ243">
        <v>0.0002417923541930312</v>
      </c>
      <c r="AR243">
        <v>121.0484410570822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MAX(0,($B$13+$C$13*EF243)/(1+$D$13*EF243)*DY243/(EA243+273)*$E$13)</f>
        <v>0</v>
      </c>
      <c r="AX243" t="s">
        <v>437</v>
      </c>
      <c r="AY243" t="s">
        <v>437</v>
      </c>
      <c r="AZ243">
        <v>0</v>
      </c>
      <c r="BA243">
        <v>0</v>
      </c>
      <c r="BB243">
        <f>1-AZ243/BA243</f>
        <v>0</v>
      </c>
      <c r="BC243">
        <v>0</v>
      </c>
      <c r="BD243" t="s">
        <v>437</v>
      </c>
      <c r="BE243" t="s">
        <v>437</v>
      </c>
      <c r="BF243">
        <v>0</v>
      </c>
      <c r="BG243">
        <v>0</v>
      </c>
      <c r="BH243">
        <f>1-BF243/BG243</f>
        <v>0</v>
      </c>
      <c r="BI243">
        <v>0.5</v>
      </c>
      <c r="BJ243">
        <f>DI243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437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DH243">
        <f>$B$11*EG243+$C$11*EH243+$F$11*ES243*(1-EV243)</f>
        <v>0</v>
      </c>
      <c r="DI243">
        <f>DH243*DJ243</f>
        <v>0</v>
      </c>
      <c r="DJ243">
        <f>($B$11*$D$9+$C$11*$D$9+$F$11*((FF243+EX243)/MAX(FF243+EX243+FG243, 0.1)*$I$9+FG243/MAX(FF243+EX243+FG243, 0.1)*$J$9))/($B$11+$C$11+$F$11)</f>
        <v>0</v>
      </c>
      <c r="DK243">
        <f>($B$11*$K$9+$C$11*$K$9+$F$11*((FF243+EX243)/MAX(FF243+EX243+FG243, 0.1)*$P$9+FG243/MAX(FF243+EX243+FG243, 0.1)*$Q$9))/($B$11+$C$11+$F$11)</f>
        <v>0</v>
      </c>
      <c r="DL243">
        <v>6</v>
      </c>
      <c r="DM243">
        <v>0.5</v>
      </c>
      <c r="DN243" t="s">
        <v>438</v>
      </c>
      <c r="DO243">
        <v>2</v>
      </c>
      <c r="DP243" t="b">
        <v>1</v>
      </c>
      <c r="DQ243">
        <v>1759252971.1</v>
      </c>
      <c r="DR243">
        <v>480.8007037037037</v>
      </c>
      <c r="DS243">
        <v>542.4163703703704</v>
      </c>
      <c r="DT243">
        <v>24.34953703703704</v>
      </c>
      <c r="DU243">
        <v>13.73989259259259</v>
      </c>
      <c r="DV243">
        <v>480.3868518518519</v>
      </c>
      <c r="DW243">
        <v>24.09930740740741</v>
      </c>
      <c r="DX243">
        <v>499.9898888888889</v>
      </c>
      <c r="DY243">
        <v>90.88128888888889</v>
      </c>
      <c r="DZ243">
        <v>0.0525346111111111</v>
      </c>
      <c r="EA243">
        <v>30.6720962962963</v>
      </c>
      <c r="EB243">
        <v>29.98884814814814</v>
      </c>
      <c r="EC243">
        <v>999.9000000000001</v>
      </c>
      <c r="ED243">
        <v>0</v>
      </c>
      <c r="EE243">
        <v>0</v>
      </c>
      <c r="EF243">
        <v>9988.471851851851</v>
      </c>
      <c r="EG243">
        <v>0</v>
      </c>
      <c r="EH243">
        <v>11.69173333333333</v>
      </c>
      <c r="EI243">
        <v>-61.61554444444445</v>
      </c>
      <c r="EJ243">
        <v>492.8003703703703</v>
      </c>
      <c r="EK243">
        <v>549.9729629629629</v>
      </c>
      <c r="EL243">
        <v>10.60965185185185</v>
      </c>
      <c r="EM243">
        <v>542.4163703703704</v>
      </c>
      <c r="EN243">
        <v>13.73989259259259</v>
      </c>
      <c r="EO243">
        <v>2.212918518518519</v>
      </c>
      <c r="EP243">
        <v>1.248700740740741</v>
      </c>
      <c r="EQ243">
        <v>19.05614444444445</v>
      </c>
      <c r="ER243">
        <v>10.19518148148148</v>
      </c>
      <c r="ES243">
        <v>1999.992962962963</v>
      </c>
      <c r="ET243">
        <v>0.9799945555555554</v>
      </c>
      <c r="EU243">
        <v>0.02000515925925926</v>
      </c>
      <c r="EV243">
        <v>0</v>
      </c>
      <c r="EW243">
        <v>1140.5</v>
      </c>
      <c r="EX243">
        <v>5.000560000000001</v>
      </c>
      <c r="EY243">
        <v>23059.33333333333</v>
      </c>
      <c r="EZ243">
        <v>17294.77777777778</v>
      </c>
      <c r="FA243">
        <v>41.5</v>
      </c>
      <c r="FB243">
        <v>41.56199999999999</v>
      </c>
      <c r="FC243">
        <v>41.18699999999999</v>
      </c>
      <c r="FD243">
        <v>40.75</v>
      </c>
      <c r="FE243">
        <v>42.31199999999999</v>
      </c>
      <c r="FF243">
        <v>1955.082962962963</v>
      </c>
      <c r="FG243">
        <v>39.91</v>
      </c>
      <c r="FH243">
        <v>0</v>
      </c>
      <c r="FI243">
        <v>1759252992.4</v>
      </c>
      <c r="FJ243">
        <v>0</v>
      </c>
      <c r="FK243">
        <v>1140.371538461539</v>
      </c>
      <c r="FL243">
        <v>32.57230769658549</v>
      </c>
      <c r="FM243">
        <v>646.4752136688722</v>
      </c>
      <c r="FN243">
        <v>23056.88461538462</v>
      </c>
      <c r="FO243">
        <v>15</v>
      </c>
      <c r="FP243">
        <v>0</v>
      </c>
      <c r="FQ243" t="s">
        <v>439</v>
      </c>
      <c r="FR243">
        <v>1747148579.5</v>
      </c>
      <c r="FS243">
        <v>1747148584.5</v>
      </c>
      <c r="FT243">
        <v>0</v>
      </c>
      <c r="FU243">
        <v>0.162</v>
      </c>
      <c r="FV243">
        <v>-0.001</v>
      </c>
      <c r="FW243">
        <v>0.139</v>
      </c>
      <c r="FX243">
        <v>0.058</v>
      </c>
      <c r="FY243">
        <v>420</v>
      </c>
      <c r="FZ243">
        <v>16</v>
      </c>
      <c r="GA243">
        <v>0.19</v>
      </c>
      <c r="GB243">
        <v>0.02</v>
      </c>
      <c r="GC243">
        <v>-60.90938999999999</v>
      </c>
      <c r="GD243">
        <v>-14.60282476547835</v>
      </c>
      <c r="GE243">
        <v>1.40925422507793</v>
      </c>
      <c r="GF243">
        <v>0</v>
      </c>
      <c r="GG243">
        <v>1139.185294117647</v>
      </c>
      <c r="GH243">
        <v>30.86600455940123</v>
      </c>
      <c r="GI243">
        <v>3.041609708588052</v>
      </c>
      <c r="GJ243">
        <v>0</v>
      </c>
      <c r="GK243">
        <v>10.603695</v>
      </c>
      <c r="GL243">
        <v>0.1194799249530846</v>
      </c>
      <c r="GM243">
        <v>0.01175882540902763</v>
      </c>
      <c r="GN243">
        <v>0</v>
      </c>
      <c r="GO243">
        <v>0</v>
      </c>
      <c r="GP243">
        <v>3</v>
      </c>
      <c r="GQ243" t="s">
        <v>490</v>
      </c>
      <c r="GR243">
        <v>3.12918</v>
      </c>
      <c r="GS243">
        <v>2.73056</v>
      </c>
      <c r="GT243">
        <v>0.09859950000000001</v>
      </c>
      <c r="GU243">
        <v>0.107879</v>
      </c>
      <c r="GV243">
        <v>0.108516</v>
      </c>
      <c r="GW243">
        <v>0.0727095</v>
      </c>
      <c r="GX243">
        <v>27035.3</v>
      </c>
      <c r="GY243">
        <v>25977.9</v>
      </c>
      <c r="GZ243">
        <v>30533.9</v>
      </c>
      <c r="HA243">
        <v>29373.6</v>
      </c>
      <c r="HB243">
        <v>37562.4</v>
      </c>
      <c r="HC243">
        <v>35847.3</v>
      </c>
      <c r="HD243">
        <v>46707.7</v>
      </c>
      <c r="HE243">
        <v>43648.3</v>
      </c>
      <c r="HF243">
        <v>1.83578</v>
      </c>
      <c r="HG243">
        <v>1.81588</v>
      </c>
      <c r="HH243">
        <v>0.105701</v>
      </c>
      <c r="HI243">
        <v>0</v>
      </c>
      <c r="HJ243">
        <v>28.2649</v>
      </c>
      <c r="HK243">
        <v>999.9</v>
      </c>
      <c r="HL243">
        <v>49.2</v>
      </c>
      <c r="HM243">
        <v>31.6</v>
      </c>
      <c r="HN243">
        <v>25.2734</v>
      </c>
      <c r="HO243">
        <v>63.1103</v>
      </c>
      <c r="HP243">
        <v>18.2853</v>
      </c>
      <c r="HQ243">
        <v>1</v>
      </c>
      <c r="HR243">
        <v>0.137081</v>
      </c>
      <c r="HS243">
        <v>-1.36623</v>
      </c>
      <c r="HT243">
        <v>20.1957</v>
      </c>
      <c r="HU243">
        <v>5.22792</v>
      </c>
      <c r="HV243">
        <v>11.974</v>
      </c>
      <c r="HW243">
        <v>4.96975</v>
      </c>
      <c r="HX243">
        <v>3.28958</v>
      </c>
      <c r="HY243">
        <v>9999</v>
      </c>
      <c r="HZ243">
        <v>9999</v>
      </c>
      <c r="IA243">
        <v>9999</v>
      </c>
      <c r="IB243">
        <v>19.1</v>
      </c>
      <c r="IC243">
        <v>4.97291</v>
      </c>
      <c r="ID243">
        <v>1.87729</v>
      </c>
      <c r="IE243">
        <v>1.87537</v>
      </c>
      <c r="IF243">
        <v>1.87819</v>
      </c>
      <c r="IG243">
        <v>1.8749</v>
      </c>
      <c r="IH243">
        <v>1.87851</v>
      </c>
      <c r="II243">
        <v>1.87561</v>
      </c>
      <c r="IJ243">
        <v>1.8768</v>
      </c>
      <c r="IK243">
        <v>0</v>
      </c>
      <c r="IL243">
        <v>0</v>
      </c>
      <c r="IM243">
        <v>0</v>
      </c>
      <c r="IN243">
        <v>0</v>
      </c>
      <c r="IO243" t="s">
        <v>441</v>
      </c>
      <c r="IP243" t="s">
        <v>442</v>
      </c>
      <c r="IQ243" t="s">
        <v>443</v>
      </c>
      <c r="IR243" t="s">
        <v>443</v>
      </c>
      <c r="IS243" t="s">
        <v>443</v>
      </c>
      <c r="IT243" t="s">
        <v>443</v>
      </c>
      <c r="IU243">
        <v>0</v>
      </c>
      <c r="IV243">
        <v>100</v>
      </c>
      <c r="IW243">
        <v>100</v>
      </c>
      <c r="IX243">
        <v>0.437</v>
      </c>
      <c r="IY243">
        <v>0.2506</v>
      </c>
      <c r="IZ243">
        <v>-0.1222274518627452</v>
      </c>
      <c r="JA243">
        <v>0.001328938755811441</v>
      </c>
      <c r="JB243">
        <v>-5.633165956792918E-07</v>
      </c>
      <c r="JC243">
        <v>2.510553891376428E-10</v>
      </c>
      <c r="JD243">
        <v>-0.04678033270444259</v>
      </c>
      <c r="JE243">
        <v>-0.0009625096320519332</v>
      </c>
      <c r="JF243">
        <v>0.0006953178313022573</v>
      </c>
      <c r="JG243">
        <v>-5.973937232829655E-06</v>
      </c>
      <c r="JH243">
        <v>1</v>
      </c>
      <c r="JI243">
        <v>2112</v>
      </c>
      <c r="JJ243">
        <v>1</v>
      </c>
      <c r="JK243">
        <v>26</v>
      </c>
      <c r="JL243">
        <v>201740</v>
      </c>
      <c r="JM243">
        <v>201739.9</v>
      </c>
      <c r="JN243">
        <v>1.41235</v>
      </c>
      <c r="JO243">
        <v>2.55371</v>
      </c>
      <c r="JP243">
        <v>1.39893</v>
      </c>
      <c r="JQ243">
        <v>2.32666</v>
      </c>
      <c r="JR243">
        <v>1.44897</v>
      </c>
      <c r="JS243">
        <v>2.59399</v>
      </c>
      <c r="JT243">
        <v>37.4578</v>
      </c>
      <c r="JU243">
        <v>23.9737</v>
      </c>
      <c r="JV243">
        <v>18</v>
      </c>
      <c r="JW243">
        <v>484.868</v>
      </c>
      <c r="JX243">
        <v>442.996</v>
      </c>
      <c r="JY243">
        <v>30.263</v>
      </c>
      <c r="JZ243">
        <v>29.0104</v>
      </c>
      <c r="KA243">
        <v>29.9998</v>
      </c>
      <c r="KB243">
        <v>28.7764</v>
      </c>
      <c r="KC243">
        <v>28.8533</v>
      </c>
      <c r="KD243">
        <v>28.3305</v>
      </c>
      <c r="KE243">
        <v>47.0087</v>
      </c>
      <c r="KF243">
        <v>0</v>
      </c>
      <c r="KG243">
        <v>30.2679</v>
      </c>
      <c r="KH243">
        <v>587.422</v>
      </c>
      <c r="KI243">
        <v>13.6585</v>
      </c>
      <c r="KJ243">
        <v>100.941</v>
      </c>
      <c r="KK243">
        <v>100.398</v>
      </c>
    </row>
    <row r="244" spans="1:297">
      <c r="A244">
        <v>228</v>
      </c>
      <c r="B244">
        <v>1759252983.6</v>
      </c>
      <c r="C244">
        <v>6168</v>
      </c>
      <c r="D244" t="s">
        <v>901</v>
      </c>
      <c r="E244" t="s">
        <v>902</v>
      </c>
      <c r="F244">
        <v>5</v>
      </c>
      <c r="G244" t="s">
        <v>832</v>
      </c>
      <c r="H244" t="s">
        <v>436</v>
      </c>
      <c r="I244">
        <v>1759252975.814285</v>
      </c>
      <c r="J244">
        <f>(K244)/1000</f>
        <v>0</v>
      </c>
      <c r="K244">
        <f>IF(DP244, AN244, AH244)</f>
        <v>0</v>
      </c>
      <c r="L244">
        <f>IF(DP244, AI244, AG244)</f>
        <v>0</v>
      </c>
      <c r="M244">
        <f>DR244 - IF(AU244&gt;1, L244*DL244*100.0/(AW244), 0)</f>
        <v>0</v>
      </c>
      <c r="N244">
        <f>((T244-J244/2)*M244-L244)/(T244+J244/2)</f>
        <v>0</v>
      </c>
      <c r="O244">
        <f>N244*(DY244+DZ244)/1000.0</f>
        <v>0</v>
      </c>
      <c r="P244">
        <f>(DR244 - IF(AU244&gt;1, L244*DL244*100.0/(AW244), 0))*(DY244+DZ244)/1000.0</f>
        <v>0</v>
      </c>
      <c r="Q244">
        <f>2.0/((1/S244-1/R244)+SIGN(S244)*SQRT((1/S244-1/R244)*(1/S244-1/R244) + 4*DM244/((DM244+1)*(DM244+1))*(2*1/S244*1/R244-1/R244*1/R244)))</f>
        <v>0</v>
      </c>
      <c r="R244">
        <f>IF(LEFT(DN244,1)&lt;&gt;"0",IF(LEFT(DN244,1)="1",3.0,DO244),$D$5+$E$5*(EF244*DY244/($K$5*1000))+$F$5*(EF244*DY244/($K$5*1000))*MAX(MIN(DL244,$J$5),$I$5)*MAX(MIN(DL244,$J$5),$I$5)+$G$5*MAX(MIN(DL244,$J$5),$I$5)*(EF244*DY244/($K$5*1000))+$H$5*(EF244*DY244/($K$5*1000))*(EF244*DY244/($K$5*1000)))</f>
        <v>0</v>
      </c>
      <c r="S244">
        <f>J244*(1000-(1000*0.61365*exp(17.502*W244/(240.97+W244))/(DY244+DZ244)+DT244)/2)/(1000*0.61365*exp(17.502*W244/(240.97+W244))/(DY244+DZ244)-DT244)</f>
        <v>0</v>
      </c>
      <c r="T244">
        <f>1/((DM244+1)/(Q244/1.6)+1/(R244/1.37)) + DM244/((DM244+1)/(Q244/1.6) + DM244/(R244/1.37))</f>
        <v>0</v>
      </c>
      <c r="U244">
        <f>(DH244*DK244)</f>
        <v>0</v>
      </c>
      <c r="V244">
        <f>(EA244+(U244+2*0.95*5.67E-8*(((EA244+$B$7)+273)^4-(EA244+273)^4)-44100*J244)/(1.84*29.3*R244+8*0.95*5.67E-8*(EA244+273)^3))</f>
        <v>0</v>
      </c>
      <c r="W244">
        <f>($C$7*EB244+$D$7*EC244+$E$7*V244)</f>
        <v>0</v>
      </c>
      <c r="X244">
        <f>0.61365*exp(17.502*W244/(240.97+W244))</f>
        <v>0</v>
      </c>
      <c r="Y244">
        <f>(Z244/AA244*100)</f>
        <v>0</v>
      </c>
      <c r="Z244">
        <f>DT244*(DY244+DZ244)/1000</f>
        <v>0</v>
      </c>
      <c r="AA244">
        <f>0.61365*exp(17.502*EA244/(240.97+EA244))</f>
        <v>0</v>
      </c>
      <c r="AB244">
        <f>(X244-DT244*(DY244+DZ244)/1000)</f>
        <v>0</v>
      </c>
      <c r="AC244">
        <f>(-J244*44100)</f>
        <v>0</v>
      </c>
      <c r="AD244">
        <f>2*29.3*R244*0.92*(EA244-W244)</f>
        <v>0</v>
      </c>
      <c r="AE244">
        <f>2*0.95*5.67E-8*(((EA244+$B$7)+273)^4-(W244+273)^4)</f>
        <v>0</v>
      </c>
      <c r="AF244">
        <f>U244+AE244+AC244+AD244</f>
        <v>0</v>
      </c>
      <c r="AG244">
        <f>DX244*AU244*(DS244-DR244*(1000-AU244*DU244)/(1000-AU244*DT244))/(100*DL244)</f>
        <v>0</v>
      </c>
      <c r="AH244">
        <f>1000*DX244*AU244*(DT244-DU244)/(100*DL244*(1000-AU244*DT244))</f>
        <v>0</v>
      </c>
      <c r="AI244">
        <f>(AJ244 - AK244 - DY244*1E3/(8.314*(EA244+273.15)) * AM244/DX244 * AL244) * DX244/(100*DL244) * (1000 - DU244)/1000</f>
        <v>0</v>
      </c>
      <c r="AJ244">
        <v>582.1139142663297</v>
      </c>
      <c r="AK244">
        <v>531.5390727272726</v>
      </c>
      <c r="AL244">
        <v>3.245967312275325</v>
      </c>
      <c r="AM244">
        <v>65.48796410900854</v>
      </c>
      <c r="AN244">
        <f>(AP244 - AO244 + DY244*1E3/(8.314*(EA244+273.15)) * AR244/DX244 * AQ244) * DX244/(100*DL244) * 1000/(1000 - AP244)</f>
        <v>0</v>
      </c>
      <c r="AO244">
        <v>13.73672721504821</v>
      </c>
      <c r="AP244">
        <v>24.37405333333332</v>
      </c>
      <c r="AQ244">
        <v>9.929914712545909E-05</v>
      </c>
      <c r="AR244">
        <v>121.0484410570822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MAX(0,($B$13+$C$13*EF244)/(1+$D$13*EF244)*DY244/(EA244+273)*$E$13)</f>
        <v>0</v>
      </c>
      <c r="AX244" t="s">
        <v>437</v>
      </c>
      <c r="AY244" t="s">
        <v>437</v>
      </c>
      <c r="AZ244">
        <v>0</v>
      </c>
      <c r="BA244">
        <v>0</v>
      </c>
      <c r="BB244">
        <f>1-AZ244/BA244</f>
        <v>0</v>
      </c>
      <c r="BC244">
        <v>0</v>
      </c>
      <c r="BD244" t="s">
        <v>437</v>
      </c>
      <c r="BE244" t="s">
        <v>437</v>
      </c>
      <c r="BF244">
        <v>0</v>
      </c>
      <c r="BG244">
        <v>0</v>
      </c>
      <c r="BH244">
        <f>1-BF244/BG244</f>
        <v>0</v>
      </c>
      <c r="BI244">
        <v>0.5</v>
      </c>
      <c r="BJ244">
        <f>DI244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437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DH244">
        <f>$B$11*EG244+$C$11*EH244+$F$11*ES244*(1-EV244)</f>
        <v>0</v>
      </c>
      <c r="DI244">
        <f>DH244*DJ244</f>
        <v>0</v>
      </c>
      <c r="DJ244">
        <f>($B$11*$D$9+$C$11*$D$9+$F$11*((FF244+EX244)/MAX(FF244+EX244+FG244, 0.1)*$I$9+FG244/MAX(FF244+EX244+FG244, 0.1)*$J$9))/($B$11+$C$11+$F$11)</f>
        <v>0</v>
      </c>
      <c r="DK244">
        <f>($B$11*$K$9+$C$11*$K$9+$F$11*((FF244+EX244)/MAX(FF244+EX244+FG244, 0.1)*$P$9+FG244/MAX(FF244+EX244+FG244, 0.1)*$Q$9))/($B$11+$C$11+$F$11)</f>
        <v>0</v>
      </c>
      <c r="DL244">
        <v>6</v>
      </c>
      <c r="DM244">
        <v>0.5</v>
      </c>
      <c r="DN244" t="s">
        <v>438</v>
      </c>
      <c r="DO244">
        <v>2</v>
      </c>
      <c r="DP244" t="b">
        <v>1</v>
      </c>
      <c r="DQ244">
        <v>1759252975.814285</v>
      </c>
      <c r="DR244">
        <v>495.6262857142858</v>
      </c>
      <c r="DS244">
        <v>558.2780357142857</v>
      </c>
      <c r="DT244">
        <v>24.35737857142857</v>
      </c>
      <c r="DU244">
        <v>13.73827857142857</v>
      </c>
      <c r="DV244">
        <v>495.1982857142858</v>
      </c>
      <c r="DW244">
        <v>24.106975</v>
      </c>
      <c r="DX244">
        <v>499.9786071428572</v>
      </c>
      <c r="DY244">
        <v>90.88167142857142</v>
      </c>
      <c r="DZ244">
        <v>0.05259295714285715</v>
      </c>
      <c r="EA244">
        <v>30.67674285714286</v>
      </c>
      <c r="EB244">
        <v>29.98999642857143</v>
      </c>
      <c r="EC244">
        <v>999.9000000000002</v>
      </c>
      <c r="ED244">
        <v>0</v>
      </c>
      <c r="EE244">
        <v>0</v>
      </c>
      <c r="EF244">
        <v>9989.907142857144</v>
      </c>
      <c r="EG244">
        <v>0</v>
      </c>
      <c r="EH244">
        <v>11.6948</v>
      </c>
      <c r="EI244">
        <v>-62.651675</v>
      </c>
      <c r="EJ244">
        <v>508.0001071428572</v>
      </c>
      <c r="EK244">
        <v>566.05475</v>
      </c>
      <c r="EL244">
        <v>10.61911071428571</v>
      </c>
      <c r="EM244">
        <v>558.2780357142857</v>
      </c>
      <c r="EN244">
        <v>13.73827857142857</v>
      </c>
      <c r="EO244">
        <v>2.21364</v>
      </c>
      <c r="EP244">
        <v>1.248559285714286</v>
      </c>
      <c r="EQ244">
        <v>19.061375</v>
      </c>
      <c r="ER244">
        <v>10.19348571428571</v>
      </c>
      <c r="ES244">
        <v>1999.9925</v>
      </c>
      <c r="ET244">
        <v>0.9799944642857141</v>
      </c>
      <c r="EU244">
        <v>0.02000525357142857</v>
      </c>
      <c r="EV244">
        <v>0</v>
      </c>
      <c r="EW244">
        <v>1143.163928571429</v>
      </c>
      <c r="EX244">
        <v>5.000560000000001</v>
      </c>
      <c r="EY244">
        <v>23112.44285714285</v>
      </c>
      <c r="EZ244">
        <v>17294.76785714286</v>
      </c>
      <c r="FA244">
        <v>41.5</v>
      </c>
      <c r="FB244">
        <v>41.56199999999999</v>
      </c>
      <c r="FC244">
        <v>41.18699999999999</v>
      </c>
      <c r="FD244">
        <v>40.75</v>
      </c>
      <c r="FE244">
        <v>42.31199999999999</v>
      </c>
      <c r="FF244">
        <v>1955.0825</v>
      </c>
      <c r="FG244">
        <v>39.91</v>
      </c>
      <c r="FH244">
        <v>0</v>
      </c>
      <c r="FI244">
        <v>1759252997.8</v>
      </c>
      <c r="FJ244">
        <v>0</v>
      </c>
      <c r="FK244">
        <v>1143.6132</v>
      </c>
      <c r="FL244">
        <v>35.72153851008422</v>
      </c>
      <c r="FM244">
        <v>713.6307702047208</v>
      </c>
      <c r="FN244">
        <v>23121.132</v>
      </c>
      <c r="FO244">
        <v>15</v>
      </c>
      <c r="FP244">
        <v>0</v>
      </c>
      <c r="FQ244" t="s">
        <v>439</v>
      </c>
      <c r="FR244">
        <v>1747148579.5</v>
      </c>
      <c r="FS244">
        <v>1747148584.5</v>
      </c>
      <c r="FT244">
        <v>0</v>
      </c>
      <c r="FU244">
        <v>0.162</v>
      </c>
      <c r="FV244">
        <v>-0.001</v>
      </c>
      <c r="FW244">
        <v>0.139</v>
      </c>
      <c r="FX244">
        <v>0.058</v>
      </c>
      <c r="FY244">
        <v>420</v>
      </c>
      <c r="FZ244">
        <v>16</v>
      </c>
      <c r="GA244">
        <v>0.19</v>
      </c>
      <c r="GB244">
        <v>0.02</v>
      </c>
      <c r="GC244">
        <v>-62.0989875</v>
      </c>
      <c r="GD244">
        <v>-13.3442780487805</v>
      </c>
      <c r="GE244">
        <v>1.286521703506687</v>
      </c>
      <c r="GF244">
        <v>0</v>
      </c>
      <c r="GG244">
        <v>1141.764411764706</v>
      </c>
      <c r="GH244">
        <v>33.83789153675266</v>
      </c>
      <c r="GI244">
        <v>3.327383878891734</v>
      </c>
      <c r="GJ244">
        <v>0</v>
      </c>
      <c r="GK244">
        <v>10.614375</v>
      </c>
      <c r="GL244">
        <v>0.124225891181987</v>
      </c>
      <c r="GM244">
        <v>0.0121651089185423</v>
      </c>
      <c r="GN244">
        <v>0</v>
      </c>
      <c r="GO244">
        <v>0</v>
      </c>
      <c r="GP244">
        <v>3</v>
      </c>
      <c r="GQ244" t="s">
        <v>490</v>
      </c>
      <c r="GR244">
        <v>3.12948</v>
      </c>
      <c r="GS244">
        <v>2.7303</v>
      </c>
      <c r="GT244">
        <v>0.100831</v>
      </c>
      <c r="GU244">
        <v>0.110122</v>
      </c>
      <c r="GV244">
        <v>0.108542</v>
      </c>
      <c r="GW244">
        <v>0.0727076</v>
      </c>
      <c r="GX244">
        <v>26968.3</v>
      </c>
      <c r="GY244">
        <v>25912.8</v>
      </c>
      <c r="GZ244">
        <v>30533.8</v>
      </c>
      <c r="HA244">
        <v>29373.9</v>
      </c>
      <c r="HB244">
        <v>37561.5</v>
      </c>
      <c r="HC244">
        <v>35848.1</v>
      </c>
      <c r="HD244">
        <v>46707.8</v>
      </c>
      <c r="HE244">
        <v>43649</v>
      </c>
      <c r="HF244">
        <v>1.83622</v>
      </c>
      <c r="HG244">
        <v>1.81558</v>
      </c>
      <c r="HH244">
        <v>0.106268</v>
      </c>
      <c r="HI244">
        <v>0</v>
      </c>
      <c r="HJ244">
        <v>28.2668</v>
      </c>
      <c r="HK244">
        <v>999.9</v>
      </c>
      <c r="HL244">
        <v>49.2</v>
      </c>
      <c r="HM244">
        <v>31.6</v>
      </c>
      <c r="HN244">
        <v>25.2697</v>
      </c>
      <c r="HO244">
        <v>63.0303</v>
      </c>
      <c r="HP244">
        <v>18.1651</v>
      </c>
      <c r="HQ244">
        <v>1</v>
      </c>
      <c r="HR244">
        <v>0.136545</v>
      </c>
      <c r="HS244">
        <v>-1.36472</v>
      </c>
      <c r="HT244">
        <v>20.1957</v>
      </c>
      <c r="HU244">
        <v>5.22807</v>
      </c>
      <c r="HV244">
        <v>11.974</v>
      </c>
      <c r="HW244">
        <v>4.96935</v>
      </c>
      <c r="HX244">
        <v>3.2895</v>
      </c>
      <c r="HY244">
        <v>9999</v>
      </c>
      <c r="HZ244">
        <v>9999</v>
      </c>
      <c r="IA244">
        <v>9999</v>
      </c>
      <c r="IB244">
        <v>19.1</v>
      </c>
      <c r="IC244">
        <v>4.9729</v>
      </c>
      <c r="ID244">
        <v>1.87729</v>
      </c>
      <c r="IE244">
        <v>1.87535</v>
      </c>
      <c r="IF244">
        <v>1.8782</v>
      </c>
      <c r="IG244">
        <v>1.87494</v>
      </c>
      <c r="IH244">
        <v>1.87851</v>
      </c>
      <c r="II244">
        <v>1.87561</v>
      </c>
      <c r="IJ244">
        <v>1.87682</v>
      </c>
      <c r="IK244">
        <v>0</v>
      </c>
      <c r="IL244">
        <v>0</v>
      </c>
      <c r="IM244">
        <v>0</v>
      </c>
      <c r="IN244">
        <v>0</v>
      </c>
      <c r="IO244" t="s">
        <v>441</v>
      </c>
      <c r="IP244" t="s">
        <v>442</v>
      </c>
      <c r="IQ244" t="s">
        <v>443</v>
      </c>
      <c r="IR244" t="s">
        <v>443</v>
      </c>
      <c r="IS244" t="s">
        <v>443</v>
      </c>
      <c r="IT244" t="s">
        <v>443</v>
      </c>
      <c r="IU244">
        <v>0</v>
      </c>
      <c r="IV244">
        <v>100</v>
      </c>
      <c r="IW244">
        <v>100</v>
      </c>
      <c r="IX244">
        <v>0.451</v>
      </c>
      <c r="IY244">
        <v>0.2508</v>
      </c>
      <c r="IZ244">
        <v>-0.1222274518627452</v>
      </c>
      <c r="JA244">
        <v>0.001328938755811441</v>
      </c>
      <c r="JB244">
        <v>-5.633165956792918E-07</v>
      </c>
      <c r="JC244">
        <v>2.510553891376428E-10</v>
      </c>
      <c r="JD244">
        <v>-0.04678033270444259</v>
      </c>
      <c r="JE244">
        <v>-0.0009625096320519332</v>
      </c>
      <c r="JF244">
        <v>0.0006953178313022573</v>
      </c>
      <c r="JG244">
        <v>-5.973937232829655E-06</v>
      </c>
      <c r="JH244">
        <v>1</v>
      </c>
      <c r="JI244">
        <v>2112</v>
      </c>
      <c r="JJ244">
        <v>1</v>
      </c>
      <c r="JK244">
        <v>26</v>
      </c>
      <c r="JL244">
        <v>201740.1</v>
      </c>
      <c r="JM244">
        <v>201740</v>
      </c>
      <c r="JN244">
        <v>1.44043</v>
      </c>
      <c r="JO244">
        <v>2.55981</v>
      </c>
      <c r="JP244">
        <v>1.39893</v>
      </c>
      <c r="JQ244">
        <v>2.32666</v>
      </c>
      <c r="JR244">
        <v>1.44897</v>
      </c>
      <c r="JS244">
        <v>2.46094</v>
      </c>
      <c r="JT244">
        <v>37.4578</v>
      </c>
      <c r="JU244">
        <v>23.9649</v>
      </c>
      <c r="JV244">
        <v>18</v>
      </c>
      <c r="JW244">
        <v>485.094</v>
      </c>
      <c r="JX244">
        <v>442.781</v>
      </c>
      <c r="JY244">
        <v>30.2721</v>
      </c>
      <c r="JZ244">
        <v>29.0073</v>
      </c>
      <c r="KA244">
        <v>29.9998</v>
      </c>
      <c r="KB244">
        <v>28.773</v>
      </c>
      <c r="KC244">
        <v>28.8497</v>
      </c>
      <c r="KD244">
        <v>29.0224</v>
      </c>
      <c r="KE244">
        <v>47.2807</v>
      </c>
      <c r="KF244">
        <v>0</v>
      </c>
      <c r="KG244">
        <v>30.2757</v>
      </c>
      <c r="KH244">
        <v>607.458</v>
      </c>
      <c r="KI244">
        <v>13.6292</v>
      </c>
      <c r="KJ244">
        <v>100.941</v>
      </c>
      <c r="KK244">
        <v>100.399</v>
      </c>
    </row>
    <row r="245" spans="1:297">
      <c r="A245">
        <v>229</v>
      </c>
      <c r="B245">
        <v>1759252988.6</v>
      </c>
      <c r="C245">
        <v>6173</v>
      </c>
      <c r="D245" t="s">
        <v>903</v>
      </c>
      <c r="E245" t="s">
        <v>904</v>
      </c>
      <c r="F245">
        <v>5</v>
      </c>
      <c r="G245" t="s">
        <v>832</v>
      </c>
      <c r="H245" t="s">
        <v>436</v>
      </c>
      <c r="I245">
        <v>1759252981.1</v>
      </c>
      <c r="J245">
        <f>(K245)/1000</f>
        <v>0</v>
      </c>
      <c r="K245">
        <f>IF(DP245, AN245, AH245)</f>
        <v>0</v>
      </c>
      <c r="L245">
        <f>IF(DP245, AI245, AG245)</f>
        <v>0</v>
      </c>
      <c r="M245">
        <f>DR245 - IF(AU245&gt;1, L245*DL245*100.0/(AW245), 0)</f>
        <v>0</v>
      </c>
      <c r="N245">
        <f>((T245-J245/2)*M245-L245)/(T245+J245/2)</f>
        <v>0</v>
      </c>
      <c r="O245">
        <f>N245*(DY245+DZ245)/1000.0</f>
        <v>0</v>
      </c>
      <c r="P245">
        <f>(DR245 - IF(AU245&gt;1, L245*DL245*100.0/(AW245), 0))*(DY245+DZ245)/1000.0</f>
        <v>0</v>
      </c>
      <c r="Q245">
        <f>2.0/((1/S245-1/R245)+SIGN(S245)*SQRT((1/S245-1/R245)*(1/S245-1/R245) + 4*DM245/((DM245+1)*(DM245+1))*(2*1/S245*1/R245-1/R245*1/R245)))</f>
        <v>0</v>
      </c>
      <c r="R245">
        <f>IF(LEFT(DN245,1)&lt;&gt;"0",IF(LEFT(DN245,1)="1",3.0,DO245),$D$5+$E$5*(EF245*DY245/($K$5*1000))+$F$5*(EF245*DY245/($K$5*1000))*MAX(MIN(DL245,$J$5),$I$5)*MAX(MIN(DL245,$J$5),$I$5)+$G$5*MAX(MIN(DL245,$J$5),$I$5)*(EF245*DY245/($K$5*1000))+$H$5*(EF245*DY245/($K$5*1000))*(EF245*DY245/($K$5*1000)))</f>
        <v>0</v>
      </c>
      <c r="S245">
        <f>J245*(1000-(1000*0.61365*exp(17.502*W245/(240.97+W245))/(DY245+DZ245)+DT245)/2)/(1000*0.61365*exp(17.502*W245/(240.97+W245))/(DY245+DZ245)-DT245)</f>
        <v>0</v>
      </c>
      <c r="T245">
        <f>1/((DM245+1)/(Q245/1.6)+1/(R245/1.37)) + DM245/((DM245+1)/(Q245/1.6) + DM245/(R245/1.37))</f>
        <v>0</v>
      </c>
      <c r="U245">
        <f>(DH245*DK245)</f>
        <v>0</v>
      </c>
      <c r="V245">
        <f>(EA245+(U245+2*0.95*5.67E-8*(((EA245+$B$7)+273)^4-(EA245+273)^4)-44100*J245)/(1.84*29.3*R245+8*0.95*5.67E-8*(EA245+273)^3))</f>
        <v>0</v>
      </c>
      <c r="W245">
        <f>($C$7*EB245+$D$7*EC245+$E$7*V245)</f>
        <v>0</v>
      </c>
      <c r="X245">
        <f>0.61365*exp(17.502*W245/(240.97+W245))</f>
        <v>0</v>
      </c>
      <c r="Y245">
        <f>(Z245/AA245*100)</f>
        <v>0</v>
      </c>
      <c r="Z245">
        <f>DT245*(DY245+DZ245)/1000</f>
        <v>0</v>
      </c>
      <c r="AA245">
        <f>0.61365*exp(17.502*EA245/(240.97+EA245))</f>
        <v>0</v>
      </c>
      <c r="AB245">
        <f>(X245-DT245*(DY245+DZ245)/1000)</f>
        <v>0</v>
      </c>
      <c r="AC245">
        <f>(-J245*44100)</f>
        <v>0</v>
      </c>
      <c r="AD245">
        <f>2*29.3*R245*0.92*(EA245-W245)</f>
        <v>0</v>
      </c>
      <c r="AE245">
        <f>2*0.95*5.67E-8*(((EA245+$B$7)+273)^4-(W245+273)^4)</f>
        <v>0</v>
      </c>
      <c r="AF245">
        <f>U245+AE245+AC245+AD245</f>
        <v>0</v>
      </c>
      <c r="AG245">
        <f>DX245*AU245*(DS245-DR245*(1000-AU245*DU245)/(1000-AU245*DT245))/(100*DL245)</f>
        <v>0</v>
      </c>
      <c r="AH245">
        <f>1000*DX245*AU245*(DT245-DU245)/(100*DL245*(1000-AU245*DT245))</f>
        <v>0</v>
      </c>
      <c r="AI245">
        <f>(AJ245 - AK245 - DY245*1E3/(8.314*(EA245+273.15)) * AM245/DX245 * AL245) * DX245/(100*DL245) * (1000 - DU245)/1000</f>
        <v>0</v>
      </c>
      <c r="AJ245">
        <v>599.0981579307705</v>
      </c>
      <c r="AK245">
        <v>547.7433575757578</v>
      </c>
      <c r="AL245">
        <v>3.236584206440189</v>
      </c>
      <c r="AM245">
        <v>65.48796410900854</v>
      </c>
      <c r="AN245">
        <f>(AP245 - AO245 + DY245*1E3/(8.314*(EA245+273.15)) * AR245/DX245 * AQ245) * DX245/(100*DL245) * 1000/(1000 - AP245)</f>
        <v>0</v>
      </c>
      <c r="AO245">
        <v>13.71305455928573</v>
      </c>
      <c r="AP245">
        <v>24.37799939393939</v>
      </c>
      <c r="AQ245">
        <v>3.93088264090126E-05</v>
      </c>
      <c r="AR245">
        <v>121.0484410570822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MAX(0,($B$13+$C$13*EF245)/(1+$D$13*EF245)*DY245/(EA245+273)*$E$13)</f>
        <v>0</v>
      </c>
      <c r="AX245" t="s">
        <v>437</v>
      </c>
      <c r="AY245" t="s">
        <v>437</v>
      </c>
      <c r="AZ245">
        <v>0</v>
      </c>
      <c r="BA245">
        <v>0</v>
      </c>
      <c r="BB245">
        <f>1-AZ245/BA245</f>
        <v>0</v>
      </c>
      <c r="BC245">
        <v>0</v>
      </c>
      <c r="BD245" t="s">
        <v>437</v>
      </c>
      <c r="BE245" t="s">
        <v>437</v>
      </c>
      <c r="BF245">
        <v>0</v>
      </c>
      <c r="BG245">
        <v>0</v>
      </c>
      <c r="BH245">
        <f>1-BF245/BG245</f>
        <v>0</v>
      </c>
      <c r="BI245">
        <v>0.5</v>
      </c>
      <c r="BJ245">
        <f>DI245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437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DH245">
        <f>$B$11*EG245+$C$11*EH245+$F$11*ES245*(1-EV245)</f>
        <v>0</v>
      </c>
      <c r="DI245">
        <f>DH245*DJ245</f>
        <v>0</v>
      </c>
      <c r="DJ245">
        <f>($B$11*$D$9+$C$11*$D$9+$F$11*((FF245+EX245)/MAX(FF245+EX245+FG245, 0.1)*$I$9+FG245/MAX(FF245+EX245+FG245, 0.1)*$J$9))/($B$11+$C$11+$F$11)</f>
        <v>0</v>
      </c>
      <c r="DK245">
        <f>($B$11*$K$9+$C$11*$K$9+$F$11*((FF245+EX245)/MAX(FF245+EX245+FG245, 0.1)*$P$9+FG245/MAX(FF245+EX245+FG245, 0.1)*$Q$9))/($B$11+$C$11+$F$11)</f>
        <v>0</v>
      </c>
      <c r="DL245">
        <v>6</v>
      </c>
      <c r="DM245">
        <v>0.5</v>
      </c>
      <c r="DN245" t="s">
        <v>438</v>
      </c>
      <c r="DO245">
        <v>2</v>
      </c>
      <c r="DP245" t="b">
        <v>1</v>
      </c>
      <c r="DQ245">
        <v>1759252981.1</v>
      </c>
      <c r="DR245">
        <v>512.2754444444445</v>
      </c>
      <c r="DS245">
        <v>576.0445925925926</v>
      </c>
      <c r="DT245">
        <v>24.36714444444444</v>
      </c>
      <c r="DU245">
        <v>13.73020740740741</v>
      </c>
      <c r="DV245">
        <v>511.8314814814814</v>
      </c>
      <c r="DW245">
        <v>24.11652222222223</v>
      </c>
      <c r="DX245">
        <v>499.9472222222222</v>
      </c>
      <c r="DY245">
        <v>90.8812037037037</v>
      </c>
      <c r="DZ245">
        <v>0.05274634814814814</v>
      </c>
      <c r="EA245">
        <v>30.68394444444445</v>
      </c>
      <c r="EB245">
        <v>29.99238888888889</v>
      </c>
      <c r="EC245">
        <v>999.9000000000001</v>
      </c>
      <c r="ED245">
        <v>0</v>
      </c>
      <c r="EE245">
        <v>0</v>
      </c>
      <c r="EF245">
        <v>9989.324814814816</v>
      </c>
      <c r="EG245">
        <v>0</v>
      </c>
      <c r="EH245">
        <v>11.68958518518518</v>
      </c>
      <c r="EI245">
        <v>-63.76903703703704</v>
      </c>
      <c r="EJ245">
        <v>525.0701481481482</v>
      </c>
      <c r="EK245">
        <v>584.0638148148149</v>
      </c>
      <c r="EL245">
        <v>10.63694074074074</v>
      </c>
      <c r="EM245">
        <v>576.0445925925926</v>
      </c>
      <c r="EN245">
        <v>13.73020740740741</v>
      </c>
      <c r="EO245">
        <v>2.214515555555556</v>
      </c>
      <c r="EP245">
        <v>1.247818888888889</v>
      </c>
      <c r="EQ245">
        <v>19.06771851851852</v>
      </c>
      <c r="ER245">
        <v>10.1846</v>
      </c>
      <c r="ES245">
        <v>1999.988518518518</v>
      </c>
      <c r="ET245">
        <v>0.9799943333333332</v>
      </c>
      <c r="EU245">
        <v>0.02000538518518518</v>
      </c>
      <c r="EV245">
        <v>0</v>
      </c>
      <c r="EW245">
        <v>1146.389259259259</v>
      </c>
      <c r="EX245">
        <v>5.000560000000001</v>
      </c>
      <c r="EY245">
        <v>23176.06666666667</v>
      </c>
      <c r="EZ245">
        <v>17294.72592592593</v>
      </c>
      <c r="FA245">
        <v>41.5</v>
      </c>
      <c r="FB245">
        <v>41.56199999999999</v>
      </c>
      <c r="FC245">
        <v>41.18699999999999</v>
      </c>
      <c r="FD245">
        <v>40.75</v>
      </c>
      <c r="FE245">
        <v>42.31199999999999</v>
      </c>
      <c r="FF245">
        <v>1955.078518518519</v>
      </c>
      <c r="FG245">
        <v>39.91</v>
      </c>
      <c r="FH245">
        <v>0</v>
      </c>
      <c r="FI245">
        <v>1759253002.6</v>
      </c>
      <c r="FJ245">
        <v>0</v>
      </c>
      <c r="FK245">
        <v>1146.5632</v>
      </c>
      <c r="FL245">
        <v>38.00923081767527</v>
      </c>
      <c r="FM245">
        <v>749.6769241366045</v>
      </c>
      <c r="FN245">
        <v>23179.272</v>
      </c>
      <c r="FO245">
        <v>15</v>
      </c>
      <c r="FP245">
        <v>0</v>
      </c>
      <c r="FQ245" t="s">
        <v>439</v>
      </c>
      <c r="FR245">
        <v>1747148579.5</v>
      </c>
      <c r="FS245">
        <v>1747148584.5</v>
      </c>
      <c r="FT245">
        <v>0</v>
      </c>
      <c r="FU245">
        <v>0.162</v>
      </c>
      <c r="FV245">
        <v>-0.001</v>
      </c>
      <c r="FW245">
        <v>0.139</v>
      </c>
      <c r="FX245">
        <v>0.058</v>
      </c>
      <c r="FY245">
        <v>420</v>
      </c>
      <c r="FZ245">
        <v>16</v>
      </c>
      <c r="GA245">
        <v>0.19</v>
      </c>
      <c r="GB245">
        <v>0.02</v>
      </c>
      <c r="GC245">
        <v>-62.96253249999999</v>
      </c>
      <c r="GD245">
        <v>-12.71427579737323</v>
      </c>
      <c r="GE245">
        <v>1.224988199614081</v>
      </c>
      <c r="GF245">
        <v>0</v>
      </c>
      <c r="GG245">
        <v>1144.201764705883</v>
      </c>
      <c r="GH245">
        <v>36.38624901034682</v>
      </c>
      <c r="GI245">
        <v>3.575350637340466</v>
      </c>
      <c r="GJ245">
        <v>0</v>
      </c>
      <c r="GK245">
        <v>10.624785</v>
      </c>
      <c r="GL245">
        <v>0.1685335834896403</v>
      </c>
      <c r="GM245">
        <v>0.01709158491773064</v>
      </c>
      <c r="GN245">
        <v>0</v>
      </c>
      <c r="GO245">
        <v>0</v>
      </c>
      <c r="GP245">
        <v>3</v>
      </c>
      <c r="GQ245" t="s">
        <v>490</v>
      </c>
      <c r="GR245">
        <v>3.12934</v>
      </c>
      <c r="GS245">
        <v>2.73051</v>
      </c>
      <c r="GT245">
        <v>0.103029</v>
      </c>
      <c r="GU245">
        <v>0.112348</v>
      </c>
      <c r="GV245">
        <v>0.108553</v>
      </c>
      <c r="GW245">
        <v>0.0725039</v>
      </c>
      <c r="GX245">
        <v>26902.4</v>
      </c>
      <c r="GY245">
        <v>25848.1</v>
      </c>
      <c r="GZ245">
        <v>30533.7</v>
      </c>
      <c r="HA245">
        <v>29374</v>
      </c>
      <c r="HB245">
        <v>37560.8</v>
      </c>
      <c r="HC245">
        <v>35856.3</v>
      </c>
      <c r="HD245">
        <v>46707.3</v>
      </c>
      <c r="HE245">
        <v>43649.2</v>
      </c>
      <c r="HF245">
        <v>1.83605</v>
      </c>
      <c r="HG245">
        <v>1.81565</v>
      </c>
      <c r="HH245">
        <v>0.106312</v>
      </c>
      <c r="HI245">
        <v>0</v>
      </c>
      <c r="HJ245">
        <v>28.2692</v>
      </c>
      <c r="HK245">
        <v>999.9</v>
      </c>
      <c r="HL245">
        <v>49.2</v>
      </c>
      <c r="HM245">
        <v>31.6</v>
      </c>
      <c r="HN245">
        <v>25.2734</v>
      </c>
      <c r="HO245">
        <v>63.0103</v>
      </c>
      <c r="HP245">
        <v>18.4535</v>
      </c>
      <c r="HQ245">
        <v>1</v>
      </c>
      <c r="HR245">
        <v>0.136527</v>
      </c>
      <c r="HS245">
        <v>-1.35155</v>
      </c>
      <c r="HT245">
        <v>20.1956</v>
      </c>
      <c r="HU245">
        <v>5.22807</v>
      </c>
      <c r="HV245">
        <v>11.974</v>
      </c>
      <c r="HW245">
        <v>4.9696</v>
      </c>
      <c r="HX245">
        <v>3.28948</v>
      </c>
      <c r="HY245">
        <v>9999</v>
      </c>
      <c r="HZ245">
        <v>9999</v>
      </c>
      <c r="IA245">
        <v>9999</v>
      </c>
      <c r="IB245">
        <v>19.2</v>
      </c>
      <c r="IC245">
        <v>4.9729</v>
      </c>
      <c r="ID245">
        <v>1.87729</v>
      </c>
      <c r="IE245">
        <v>1.87536</v>
      </c>
      <c r="IF245">
        <v>1.8782</v>
      </c>
      <c r="IG245">
        <v>1.87491</v>
      </c>
      <c r="IH245">
        <v>1.87851</v>
      </c>
      <c r="II245">
        <v>1.8756</v>
      </c>
      <c r="IJ245">
        <v>1.87679</v>
      </c>
      <c r="IK245">
        <v>0</v>
      </c>
      <c r="IL245">
        <v>0</v>
      </c>
      <c r="IM245">
        <v>0</v>
      </c>
      <c r="IN245">
        <v>0</v>
      </c>
      <c r="IO245" t="s">
        <v>441</v>
      </c>
      <c r="IP245" t="s">
        <v>442</v>
      </c>
      <c r="IQ245" t="s">
        <v>443</v>
      </c>
      <c r="IR245" t="s">
        <v>443</v>
      </c>
      <c r="IS245" t="s">
        <v>443</v>
      </c>
      <c r="IT245" t="s">
        <v>443</v>
      </c>
      <c r="IU245">
        <v>0</v>
      </c>
      <c r="IV245">
        <v>100</v>
      </c>
      <c r="IW245">
        <v>100</v>
      </c>
      <c r="IX245">
        <v>0.466</v>
      </c>
      <c r="IY245">
        <v>0.2509</v>
      </c>
      <c r="IZ245">
        <v>-0.1222274518627452</v>
      </c>
      <c r="JA245">
        <v>0.001328938755811441</v>
      </c>
      <c r="JB245">
        <v>-5.633165956792918E-07</v>
      </c>
      <c r="JC245">
        <v>2.510553891376428E-10</v>
      </c>
      <c r="JD245">
        <v>-0.04678033270444259</v>
      </c>
      <c r="JE245">
        <v>-0.0009625096320519332</v>
      </c>
      <c r="JF245">
        <v>0.0006953178313022573</v>
      </c>
      <c r="JG245">
        <v>-5.973937232829655E-06</v>
      </c>
      <c r="JH245">
        <v>1</v>
      </c>
      <c r="JI245">
        <v>2112</v>
      </c>
      <c r="JJ245">
        <v>1</v>
      </c>
      <c r="JK245">
        <v>26</v>
      </c>
      <c r="JL245">
        <v>201740.2</v>
      </c>
      <c r="JM245">
        <v>201740.1</v>
      </c>
      <c r="JN245">
        <v>1.47705</v>
      </c>
      <c r="JO245">
        <v>2.54517</v>
      </c>
      <c r="JP245">
        <v>1.39893</v>
      </c>
      <c r="JQ245">
        <v>2.32666</v>
      </c>
      <c r="JR245">
        <v>1.44897</v>
      </c>
      <c r="JS245">
        <v>2.55859</v>
      </c>
      <c r="JT245">
        <v>37.4578</v>
      </c>
      <c r="JU245">
        <v>23.9737</v>
      </c>
      <c r="JV245">
        <v>18</v>
      </c>
      <c r="JW245">
        <v>484.971</v>
      </c>
      <c r="JX245">
        <v>442.795</v>
      </c>
      <c r="JY245">
        <v>30.279</v>
      </c>
      <c r="JZ245">
        <v>29.0029</v>
      </c>
      <c r="KA245">
        <v>29.9999</v>
      </c>
      <c r="KB245">
        <v>28.7691</v>
      </c>
      <c r="KC245">
        <v>28.8453</v>
      </c>
      <c r="KD245">
        <v>29.6326</v>
      </c>
      <c r="KE245">
        <v>47.2807</v>
      </c>
      <c r="KF245">
        <v>0</v>
      </c>
      <c r="KG245">
        <v>30.2779</v>
      </c>
      <c r="KH245">
        <v>620.821</v>
      </c>
      <c r="KI245">
        <v>13.6007</v>
      </c>
      <c r="KJ245">
        <v>100.94</v>
      </c>
      <c r="KK245">
        <v>100.4</v>
      </c>
    </row>
    <row r="246" spans="1:297">
      <c r="A246">
        <v>230</v>
      </c>
      <c r="B246">
        <v>1759252993.6</v>
      </c>
      <c r="C246">
        <v>6178</v>
      </c>
      <c r="D246" t="s">
        <v>905</v>
      </c>
      <c r="E246" t="s">
        <v>906</v>
      </c>
      <c r="F246">
        <v>5</v>
      </c>
      <c r="G246" t="s">
        <v>832</v>
      </c>
      <c r="H246" t="s">
        <v>436</v>
      </c>
      <c r="I246">
        <v>1759252985.814285</v>
      </c>
      <c r="J246">
        <f>(K246)/1000</f>
        <v>0</v>
      </c>
      <c r="K246">
        <f>IF(DP246, AN246, AH246)</f>
        <v>0</v>
      </c>
      <c r="L246">
        <f>IF(DP246, AI246, AG246)</f>
        <v>0</v>
      </c>
      <c r="M246">
        <f>DR246 - IF(AU246&gt;1, L246*DL246*100.0/(AW246), 0)</f>
        <v>0</v>
      </c>
      <c r="N246">
        <f>((T246-J246/2)*M246-L246)/(T246+J246/2)</f>
        <v>0</v>
      </c>
      <c r="O246">
        <f>N246*(DY246+DZ246)/1000.0</f>
        <v>0</v>
      </c>
      <c r="P246">
        <f>(DR246 - IF(AU246&gt;1, L246*DL246*100.0/(AW246), 0))*(DY246+DZ246)/1000.0</f>
        <v>0</v>
      </c>
      <c r="Q246">
        <f>2.0/((1/S246-1/R246)+SIGN(S246)*SQRT((1/S246-1/R246)*(1/S246-1/R246) + 4*DM246/((DM246+1)*(DM246+1))*(2*1/S246*1/R246-1/R246*1/R246)))</f>
        <v>0</v>
      </c>
      <c r="R246">
        <f>IF(LEFT(DN246,1)&lt;&gt;"0",IF(LEFT(DN246,1)="1",3.0,DO246),$D$5+$E$5*(EF246*DY246/($K$5*1000))+$F$5*(EF246*DY246/($K$5*1000))*MAX(MIN(DL246,$J$5),$I$5)*MAX(MIN(DL246,$J$5),$I$5)+$G$5*MAX(MIN(DL246,$J$5),$I$5)*(EF246*DY246/($K$5*1000))+$H$5*(EF246*DY246/($K$5*1000))*(EF246*DY246/($K$5*1000)))</f>
        <v>0</v>
      </c>
      <c r="S246">
        <f>J246*(1000-(1000*0.61365*exp(17.502*W246/(240.97+W246))/(DY246+DZ246)+DT246)/2)/(1000*0.61365*exp(17.502*W246/(240.97+W246))/(DY246+DZ246)-DT246)</f>
        <v>0</v>
      </c>
      <c r="T246">
        <f>1/((DM246+1)/(Q246/1.6)+1/(R246/1.37)) + DM246/((DM246+1)/(Q246/1.6) + DM246/(R246/1.37))</f>
        <v>0</v>
      </c>
      <c r="U246">
        <f>(DH246*DK246)</f>
        <v>0</v>
      </c>
      <c r="V246">
        <f>(EA246+(U246+2*0.95*5.67E-8*(((EA246+$B$7)+273)^4-(EA246+273)^4)-44100*J246)/(1.84*29.3*R246+8*0.95*5.67E-8*(EA246+273)^3))</f>
        <v>0</v>
      </c>
      <c r="W246">
        <f>($C$7*EB246+$D$7*EC246+$E$7*V246)</f>
        <v>0</v>
      </c>
      <c r="X246">
        <f>0.61365*exp(17.502*W246/(240.97+W246))</f>
        <v>0</v>
      </c>
      <c r="Y246">
        <f>(Z246/AA246*100)</f>
        <v>0</v>
      </c>
      <c r="Z246">
        <f>DT246*(DY246+DZ246)/1000</f>
        <v>0</v>
      </c>
      <c r="AA246">
        <f>0.61365*exp(17.502*EA246/(240.97+EA246))</f>
        <v>0</v>
      </c>
      <c r="AB246">
        <f>(X246-DT246*(DY246+DZ246)/1000)</f>
        <v>0</v>
      </c>
      <c r="AC246">
        <f>(-J246*44100)</f>
        <v>0</v>
      </c>
      <c r="AD246">
        <f>2*29.3*R246*0.92*(EA246-W246)</f>
        <v>0</v>
      </c>
      <c r="AE246">
        <f>2*0.95*5.67E-8*(((EA246+$B$7)+273)^4-(W246+273)^4)</f>
        <v>0</v>
      </c>
      <c r="AF246">
        <f>U246+AE246+AC246+AD246</f>
        <v>0</v>
      </c>
      <c r="AG246">
        <f>DX246*AU246*(DS246-DR246*(1000-AU246*DU246)/(1000-AU246*DT246))/(100*DL246)</f>
        <v>0</v>
      </c>
      <c r="AH246">
        <f>1000*DX246*AU246*(DT246-DU246)/(100*DL246*(1000-AU246*DT246))</f>
        <v>0</v>
      </c>
      <c r="AI246">
        <f>(AJ246 - AK246 - DY246*1E3/(8.314*(EA246+273.15)) * AM246/DX246 * AL246) * DX246/(100*DL246) * (1000 - DU246)/1000</f>
        <v>0</v>
      </c>
      <c r="AJ246">
        <v>616.0520975924171</v>
      </c>
      <c r="AK246">
        <v>564.0426363636362</v>
      </c>
      <c r="AL246">
        <v>3.267759042497916</v>
      </c>
      <c r="AM246">
        <v>65.48796410900854</v>
      </c>
      <c r="AN246">
        <f>(AP246 - AO246 + DY246*1E3/(8.314*(EA246+273.15)) * AR246/DX246 * AQ246) * DX246/(100*DL246) * 1000/(1000 - AP246)</f>
        <v>0</v>
      </c>
      <c r="AO246">
        <v>13.6738995285792</v>
      </c>
      <c r="AP246">
        <v>24.36471212121213</v>
      </c>
      <c r="AQ246">
        <v>-0.000142981665173036</v>
      </c>
      <c r="AR246">
        <v>121.0484410570822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MAX(0,($B$13+$C$13*EF246)/(1+$D$13*EF246)*DY246/(EA246+273)*$E$13)</f>
        <v>0</v>
      </c>
      <c r="AX246" t="s">
        <v>437</v>
      </c>
      <c r="AY246" t="s">
        <v>437</v>
      </c>
      <c r="AZ246">
        <v>0</v>
      </c>
      <c r="BA246">
        <v>0</v>
      </c>
      <c r="BB246">
        <f>1-AZ246/BA246</f>
        <v>0</v>
      </c>
      <c r="BC246">
        <v>0</v>
      </c>
      <c r="BD246" t="s">
        <v>437</v>
      </c>
      <c r="BE246" t="s">
        <v>437</v>
      </c>
      <c r="BF246">
        <v>0</v>
      </c>
      <c r="BG246">
        <v>0</v>
      </c>
      <c r="BH246">
        <f>1-BF246/BG246</f>
        <v>0</v>
      </c>
      <c r="BI246">
        <v>0.5</v>
      </c>
      <c r="BJ246">
        <f>DI246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437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DH246">
        <f>$B$11*EG246+$C$11*EH246+$F$11*ES246*(1-EV246)</f>
        <v>0</v>
      </c>
      <c r="DI246">
        <f>DH246*DJ246</f>
        <v>0</v>
      </c>
      <c r="DJ246">
        <f>($B$11*$D$9+$C$11*$D$9+$F$11*((FF246+EX246)/MAX(FF246+EX246+FG246, 0.1)*$I$9+FG246/MAX(FF246+EX246+FG246, 0.1)*$J$9))/($B$11+$C$11+$F$11)</f>
        <v>0</v>
      </c>
      <c r="DK246">
        <f>($B$11*$K$9+$C$11*$K$9+$F$11*((FF246+EX246)/MAX(FF246+EX246+FG246, 0.1)*$P$9+FG246/MAX(FF246+EX246+FG246, 0.1)*$Q$9))/($B$11+$C$11+$F$11)</f>
        <v>0</v>
      </c>
      <c r="DL246">
        <v>6</v>
      </c>
      <c r="DM246">
        <v>0.5</v>
      </c>
      <c r="DN246" t="s">
        <v>438</v>
      </c>
      <c r="DO246">
        <v>2</v>
      </c>
      <c r="DP246" t="b">
        <v>1</v>
      </c>
      <c r="DQ246">
        <v>1759252985.814285</v>
      </c>
      <c r="DR246">
        <v>527.1845357142857</v>
      </c>
      <c r="DS246">
        <v>591.878357142857</v>
      </c>
      <c r="DT246">
        <v>24.37087857142857</v>
      </c>
      <c r="DU246">
        <v>13.71018214285714</v>
      </c>
      <c r="DV246">
        <v>526.7264285714285</v>
      </c>
      <c r="DW246">
        <v>24.12017142857143</v>
      </c>
      <c r="DX246">
        <v>500.0189642857143</v>
      </c>
      <c r="DY246">
        <v>90.88090714285714</v>
      </c>
      <c r="DZ246">
        <v>0.05260621071428572</v>
      </c>
      <c r="EA246">
        <v>30.69045714285715</v>
      </c>
      <c r="EB246">
        <v>29.99694285714286</v>
      </c>
      <c r="EC246">
        <v>999.9000000000002</v>
      </c>
      <c r="ED246">
        <v>0</v>
      </c>
      <c r="EE246">
        <v>0</v>
      </c>
      <c r="EF246">
        <v>10009.44178571429</v>
      </c>
      <c r="EG246">
        <v>0</v>
      </c>
      <c r="EH246">
        <v>11.68301785714286</v>
      </c>
      <c r="EI246">
        <v>-64.69369285714285</v>
      </c>
      <c r="EJ246">
        <v>540.3535357142857</v>
      </c>
      <c r="EK246">
        <v>600.1054999999999</v>
      </c>
      <c r="EL246">
        <v>10.6607</v>
      </c>
      <c r="EM246">
        <v>591.878357142857</v>
      </c>
      <c r="EN246">
        <v>13.71018214285714</v>
      </c>
      <c r="EO246">
        <v>2.214848214285714</v>
      </c>
      <c r="EP246">
        <v>1.245995</v>
      </c>
      <c r="EQ246">
        <v>19.07011428571429</v>
      </c>
      <c r="ER246">
        <v>10.16271071428571</v>
      </c>
      <c r="ES246">
        <v>2000.014642857142</v>
      </c>
      <c r="ET246">
        <v>0.9799944642857142</v>
      </c>
      <c r="EU246">
        <v>0.02000525</v>
      </c>
      <c r="EV246">
        <v>0</v>
      </c>
      <c r="EW246">
        <v>1149.372142857143</v>
      </c>
      <c r="EX246">
        <v>5.000560000000001</v>
      </c>
      <c r="EY246">
        <v>23237.26071428572</v>
      </c>
      <c r="EZ246">
        <v>17294.96428571428</v>
      </c>
      <c r="FA246">
        <v>41.5</v>
      </c>
      <c r="FB246">
        <v>41.56199999999999</v>
      </c>
      <c r="FC246">
        <v>41.18699999999999</v>
      </c>
      <c r="FD246">
        <v>40.73424999999999</v>
      </c>
      <c r="FE246">
        <v>42.31199999999999</v>
      </c>
      <c r="FF246">
        <v>1955.104642857143</v>
      </c>
      <c r="FG246">
        <v>39.91</v>
      </c>
      <c r="FH246">
        <v>0</v>
      </c>
      <c r="FI246">
        <v>1759253007.4</v>
      </c>
      <c r="FJ246">
        <v>0</v>
      </c>
      <c r="FK246">
        <v>1149.614</v>
      </c>
      <c r="FL246">
        <v>39.26999993272636</v>
      </c>
      <c r="FM246">
        <v>791.8615372839522</v>
      </c>
      <c r="FN246">
        <v>23241.248</v>
      </c>
      <c r="FO246">
        <v>15</v>
      </c>
      <c r="FP246">
        <v>0</v>
      </c>
      <c r="FQ246" t="s">
        <v>439</v>
      </c>
      <c r="FR246">
        <v>1747148579.5</v>
      </c>
      <c r="FS246">
        <v>1747148584.5</v>
      </c>
      <c r="FT246">
        <v>0</v>
      </c>
      <c r="FU246">
        <v>0.162</v>
      </c>
      <c r="FV246">
        <v>-0.001</v>
      </c>
      <c r="FW246">
        <v>0.139</v>
      </c>
      <c r="FX246">
        <v>0.058</v>
      </c>
      <c r="FY246">
        <v>420</v>
      </c>
      <c r="FZ246">
        <v>16</v>
      </c>
      <c r="GA246">
        <v>0.19</v>
      </c>
      <c r="GB246">
        <v>0.02</v>
      </c>
      <c r="GC246">
        <v>-64.03698780487804</v>
      </c>
      <c r="GD246">
        <v>-12.06857560975607</v>
      </c>
      <c r="GE246">
        <v>1.193342753738446</v>
      </c>
      <c r="GF246">
        <v>0</v>
      </c>
      <c r="GG246">
        <v>1147.534117647059</v>
      </c>
      <c r="GH246">
        <v>37.690145142212</v>
      </c>
      <c r="GI246">
        <v>3.705518236080337</v>
      </c>
      <c r="GJ246">
        <v>0</v>
      </c>
      <c r="GK246">
        <v>10.64752926829268</v>
      </c>
      <c r="GL246">
        <v>0.2950808362369483</v>
      </c>
      <c r="GM246">
        <v>0.03068584518286171</v>
      </c>
      <c r="GN246">
        <v>0</v>
      </c>
      <c r="GO246">
        <v>0</v>
      </c>
      <c r="GP246">
        <v>3</v>
      </c>
      <c r="GQ246" t="s">
        <v>490</v>
      </c>
      <c r="GR246">
        <v>3.12956</v>
      </c>
      <c r="GS246">
        <v>2.72995</v>
      </c>
      <c r="GT246">
        <v>0.10521</v>
      </c>
      <c r="GU246">
        <v>0.114525</v>
      </c>
      <c r="GV246">
        <v>0.10851</v>
      </c>
      <c r="GW246">
        <v>0.072461</v>
      </c>
      <c r="GX246">
        <v>26837.1</v>
      </c>
      <c r="GY246">
        <v>25784.9</v>
      </c>
      <c r="GZ246">
        <v>30533.9</v>
      </c>
      <c r="HA246">
        <v>29374.3</v>
      </c>
      <c r="HB246">
        <v>37563</v>
      </c>
      <c r="HC246">
        <v>35858.5</v>
      </c>
      <c r="HD246">
        <v>46707.7</v>
      </c>
      <c r="HE246">
        <v>43649.7</v>
      </c>
      <c r="HF246">
        <v>1.83645</v>
      </c>
      <c r="HG246">
        <v>1.81525</v>
      </c>
      <c r="HH246">
        <v>0.106029</v>
      </c>
      <c r="HI246">
        <v>0</v>
      </c>
      <c r="HJ246">
        <v>28.2722</v>
      </c>
      <c r="HK246">
        <v>999.9</v>
      </c>
      <c r="HL246">
        <v>49.1</v>
      </c>
      <c r="HM246">
        <v>31.6</v>
      </c>
      <c r="HN246">
        <v>25.2221</v>
      </c>
      <c r="HO246">
        <v>62.5103</v>
      </c>
      <c r="HP246">
        <v>18.0529</v>
      </c>
      <c r="HQ246">
        <v>1</v>
      </c>
      <c r="HR246">
        <v>0.136054</v>
      </c>
      <c r="HS246">
        <v>-0.363429</v>
      </c>
      <c r="HT246">
        <v>20.1979</v>
      </c>
      <c r="HU246">
        <v>5.22822</v>
      </c>
      <c r="HV246">
        <v>11.974</v>
      </c>
      <c r="HW246">
        <v>4.96945</v>
      </c>
      <c r="HX246">
        <v>3.2895</v>
      </c>
      <c r="HY246">
        <v>9999</v>
      </c>
      <c r="HZ246">
        <v>9999</v>
      </c>
      <c r="IA246">
        <v>9999</v>
      </c>
      <c r="IB246">
        <v>19.2</v>
      </c>
      <c r="IC246">
        <v>4.9729</v>
      </c>
      <c r="ID246">
        <v>1.87723</v>
      </c>
      <c r="IE246">
        <v>1.87531</v>
      </c>
      <c r="IF246">
        <v>1.87816</v>
      </c>
      <c r="IG246">
        <v>1.87485</v>
      </c>
      <c r="IH246">
        <v>1.87848</v>
      </c>
      <c r="II246">
        <v>1.87551</v>
      </c>
      <c r="IJ246">
        <v>1.87671</v>
      </c>
      <c r="IK246">
        <v>0</v>
      </c>
      <c r="IL246">
        <v>0</v>
      </c>
      <c r="IM246">
        <v>0</v>
      </c>
      <c r="IN246">
        <v>0</v>
      </c>
      <c r="IO246" t="s">
        <v>441</v>
      </c>
      <c r="IP246" t="s">
        <v>442</v>
      </c>
      <c r="IQ246" t="s">
        <v>443</v>
      </c>
      <c r="IR246" t="s">
        <v>443</v>
      </c>
      <c r="IS246" t="s">
        <v>443</v>
      </c>
      <c r="IT246" t="s">
        <v>443</v>
      </c>
      <c r="IU246">
        <v>0</v>
      </c>
      <c r="IV246">
        <v>100</v>
      </c>
      <c r="IW246">
        <v>100</v>
      </c>
      <c r="IX246">
        <v>0.481</v>
      </c>
      <c r="IY246">
        <v>0.2505</v>
      </c>
      <c r="IZ246">
        <v>-0.1222274518627452</v>
      </c>
      <c r="JA246">
        <v>0.001328938755811441</v>
      </c>
      <c r="JB246">
        <v>-5.633165956792918E-07</v>
      </c>
      <c r="JC246">
        <v>2.510553891376428E-10</v>
      </c>
      <c r="JD246">
        <v>-0.04678033270444259</v>
      </c>
      <c r="JE246">
        <v>-0.0009625096320519332</v>
      </c>
      <c r="JF246">
        <v>0.0006953178313022573</v>
      </c>
      <c r="JG246">
        <v>-5.973937232829655E-06</v>
      </c>
      <c r="JH246">
        <v>1</v>
      </c>
      <c r="JI246">
        <v>2112</v>
      </c>
      <c r="JJ246">
        <v>1</v>
      </c>
      <c r="JK246">
        <v>26</v>
      </c>
      <c r="JL246">
        <v>201740.2</v>
      </c>
      <c r="JM246">
        <v>201740.2</v>
      </c>
      <c r="JN246">
        <v>1.50635</v>
      </c>
      <c r="JO246">
        <v>2.55737</v>
      </c>
      <c r="JP246">
        <v>1.39893</v>
      </c>
      <c r="JQ246">
        <v>2.32666</v>
      </c>
      <c r="JR246">
        <v>1.44897</v>
      </c>
      <c r="JS246">
        <v>2.57446</v>
      </c>
      <c r="JT246">
        <v>37.4578</v>
      </c>
      <c r="JU246">
        <v>23.9737</v>
      </c>
      <c r="JV246">
        <v>18</v>
      </c>
      <c r="JW246">
        <v>485.168</v>
      </c>
      <c r="JX246">
        <v>442.519</v>
      </c>
      <c r="JY246">
        <v>30.238</v>
      </c>
      <c r="JZ246">
        <v>28.9992</v>
      </c>
      <c r="KA246">
        <v>29.9998</v>
      </c>
      <c r="KB246">
        <v>28.7654</v>
      </c>
      <c r="KC246">
        <v>28.8416</v>
      </c>
      <c r="KD246">
        <v>30.32</v>
      </c>
      <c r="KE246">
        <v>47.5591</v>
      </c>
      <c r="KF246">
        <v>0</v>
      </c>
      <c r="KG246">
        <v>29.9238</v>
      </c>
      <c r="KH246">
        <v>640.855</v>
      </c>
      <c r="KI246">
        <v>13.5865</v>
      </c>
      <c r="KJ246">
        <v>100.941</v>
      </c>
      <c r="KK246">
        <v>100.401</v>
      </c>
    </row>
    <row r="247" spans="1:297">
      <c r="A247">
        <v>231</v>
      </c>
      <c r="B247">
        <v>1759252998.6</v>
      </c>
      <c r="C247">
        <v>6183</v>
      </c>
      <c r="D247" t="s">
        <v>907</v>
      </c>
      <c r="E247" t="s">
        <v>908</v>
      </c>
      <c r="F247">
        <v>5</v>
      </c>
      <c r="G247" t="s">
        <v>832</v>
      </c>
      <c r="H247" t="s">
        <v>436</v>
      </c>
      <c r="I247">
        <v>1759252991.1</v>
      </c>
      <c r="J247">
        <f>(K247)/1000</f>
        <v>0</v>
      </c>
      <c r="K247">
        <f>IF(DP247, AN247, AH247)</f>
        <v>0</v>
      </c>
      <c r="L247">
        <f>IF(DP247, AI247, AG247)</f>
        <v>0</v>
      </c>
      <c r="M247">
        <f>DR247 - IF(AU247&gt;1, L247*DL247*100.0/(AW247), 0)</f>
        <v>0</v>
      </c>
      <c r="N247">
        <f>((T247-J247/2)*M247-L247)/(T247+J247/2)</f>
        <v>0</v>
      </c>
      <c r="O247">
        <f>N247*(DY247+DZ247)/1000.0</f>
        <v>0</v>
      </c>
      <c r="P247">
        <f>(DR247 - IF(AU247&gt;1, L247*DL247*100.0/(AW247), 0))*(DY247+DZ247)/1000.0</f>
        <v>0</v>
      </c>
      <c r="Q247">
        <f>2.0/((1/S247-1/R247)+SIGN(S247)*SQRT((1/S247-1/R247)*(1/S247-1/R247) + 4*DM247/((DM247+1)*(DM247+1))*(2*1/S247*1/R247-1/R247*1/R247)))</f>
        <v>0</v>
      </c>
      <c r="R247">
        <f>IF(LEFT(DN247,1)&lt;&gt;"0",IF(LEFT(DN247,1)="1",3.0,DO247),$D$5+$E$5*(EF247*DY247/($K$5*1000))+$F$5*(EF247*DY247/($K$5*1000))*MAX(MIN(DL247,$J$5),$I$5)*MAX(MIN(DL247,$J$5),$I$5)+$G$5*MAX(MIN(DL247,$J$5),$I$5)*(EF247*DY247/($K$5*1000))+$H$5*(EF247*DY247/($K$5*1000))*(EF247*DY247/($K$5*1000)))</f>
        <v>0</v>
      </c>
      <c r="S247">
        <f>J247*(1000-(1000*0.61365*exp(17.502*W247/(240.97+W247))/(DY247+DZ247)+DT247)/2)/(1000*0.61365*exp(17.502*W247/(240.97+W247))/(DY247+DZ247)-DT247)</f>
        <v>0</v>
      </c>
      <c r="T247">
        <f>1/((DM247+1)/(Q247/1.6)+1/(R247/1.37)) + DM247/((DM247+1)/(Q247/1.6) + DM247/(R247/1.37))</f>
        <v>0</v>
      </c>
      <c r="U247">
        <f>(DH247*DK247)</f>
        <v>0</v>
      </c>
      <c r="V247">
        <f>(EA247+(U247+2*0.95*5.67E-8*(((EA247+$B$7)+273)^4-(EA247+273)^4)-44100*J247)/(1.84*29.3*R247+8*0.95*5.67E-8*(EA247+273)^3))</f>
        <v>0</v>
      </c>
      <c r="W247">
        <f>($C$7*EB247+$D$7*EC247+$E$7*V247)</f>
        <v>0</v>
      </c>
      <c r="X247">
        <f>0.61365*exp(17.502*W247/(240.97+W247))</f>
        <v>0</v>
      </c>
      <c r="Y247">
        <f>(Z247/AA247*100)</f>
        <v>0</v>
      </c>
      <c r="Z247">
        <f>DT247*(DY247+DZ247)/1000</f>
        <v>0</v>
      </c>
      <c r="AA247">
        <f>0.61365*exp(17.502*EA247/(240.97+EA247))</f>
        <v>0</v>
      </c>
      <c r="AB247">
        <f>(X247-DT247*(DY247+DZ247)/1000)</f>
        <v>0</v>
      </c>
      <c r="AC247">
        <f>(-J247*44100)</f>
        <v>0</v>
      </c>
      <c r="AD247">
        <f>2*29.3*R247*0.92*(EA247-W247)</f>
        <v>0</v>
      </c>
      <c r="AE247">
        <f>2*0.95*5.67E-8*(((EA247+$B$7)+273)^4-(W247+273)^4)</f>
        <v>0</v>
      </c>
      <c r="AF247">
        <f>U247+AE247+AC247+AD247</f>
        <v>0</v>
      </c>
      <c r="AG247">
        <f>DX247*AU247*(DS247-DR247*(1000-AU247*DU247)/(1000-AU247*DT247))/(100*DL247)</f>
        <v>0</v>
      </c>
      <c r="AH247">
        <f>1000*DX247*AU247*(DT247-DU247)/(100*DL247*(1000-AU247*DT247))</f>
        <v>0</v>
      </c>
      <c r="AI247">
        <f>(AJ247 - AK247 - DY247*1E3/(8.314*(EA247+273.15)) * AM247/DX247 * AL247) * DX247/(100*DL247) * (1000 - DU247)/1000</f>
        <v>0</v>
      </c>
      <c r="AJ247">
        <v>633.1451866771632</v>
      </c>
      <c r="AK247">
        <v>580.2225636363635</v>
      </c>
      <c r="AL247">
        <v>3.229549597129442</v>
      </c>
      <c r="AM247">
        <v>65.48796410900854</v>
      </c>
      <c r="AN247">
        <f>(AP247 - AO247 + DY247*1E3/(8.314*(EA247+273.15)) * AR247/DX247 * AQ247) * DX247/(100*DL247) * 1000/(1000 - AP247)</f>
        <v>0</v>
      </c>
      <c r="AO247">
        <v>13.63836933995795</v>
      </c>
      <c r="AP247">
        <v>24.3571896969697</v>
      </c>
      <c r="AQ247">
        <v>-3.978064538131127E-05</v>
      </c>
      <c r="AR247">
        <v>121.0484410570822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MAX(0,($B$13+$C$13*EF247)/(1+$D$13*EF247)*DY247/(EA247+273)*$E$13)</f>
        <v>0</v>
      </c>
      <c r="AX247" t="s">
        <v>437</v>
      </c>
      <c r="AY247" t="s">
        <v>437</v>
      </c>
      <c r="AZ247">
        <v>0</v>
      </c>
      <c r="BA247">
        <v>0</v>
      </c>
      <c r="BB247">
        <f>1-AZ247/BA247</f>
        <v>0</v>
      </c>
      <c r="BC247">
        <v>0</v>
      </c>
      <c r="BD247" t="s">
        <v>437</v>
      </c>
      <c r="BE247" t="s">
        <v>437</v>
      </c>
      <c r="BF247">
        <v>0</v>
      </c>
      <c r="BG247">
        <v>0</v>
      </c>
      <c r="BH247">
        <f>1-BF247/BG247</f>
        <v>0</v>
      </c>
      <c r="BI247">
        <v>0.5</v>
      </c>
      <c r="BJ247">
        <f>DI247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437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DH247">
        <f>$B$11*EG247+$C$11*EH247+$F$11*ES247*(1-EV247)</f>
        <v>0</v>
      </c>
      <c r="DI247">
        <f>DH247*DJ247</f>
        <v>0</v>
      </c>
      <c r="DJ247">
        <f>($B$11*$D$9+$C$11*$D$9+$F$11*((FF247+EX247)/MAX(FF247+EX247+FG247, 0.1)*$I$9+FG247/MAX(FF247+EX247+FG247, 0.1)*$J$9))/($B$11+$C$11+$F$11)</f>
        <v>0</v>
      </c>
      <c r="DK247">
        <f>($B$11*$K$9+$C$11*$K$9+$F$11*((FF247+EX247)/MAX(FF247+EX247+FG247, 0.1)*$P$9+FG247/MAX(FF247+EX247+FG247, 0.1)*$Q$9))/($B$11+$C$11+$F$11)</f>
        <v>0</v>
      </c>
      <c r="DL247">
        <v>6</v>
      </c>
      <c r="DM247">
        <v>0.5</v>
      </c>
      <c r="DN247" t="s">
        <v>438</v>
      </c>
      <c r="DO247">
        <v>2</v>
      </c>
      <c r="DP247" t="b">
        <v>1</v>
      </c>
      <c r="DQ247">
        <v>1759252991.1</v>
      </c>
      <c r="DR247">
        <v>543.9274074074074</v>
      </c>
      <c r="DS247">
        <v>609.6209259259259</v>
      </c>
      <c r="DT247">
        <v>24.36946296296297</v>
      </c>
      <c r="DU247">
        <v>13.67735185185185</v>
      </c>
      <c r="DV247">
        <v>543.4535185185185</v>
      </c>
      <c r="DW247">
        <v>24.11878888888889</v>
      </c>
      <c r="DX247">
        <v>500.0077777777777</v>
      </c>
      <c r="DY247">
        <v>90.88102592592593</v>
      </c>
      <c r="DZ247">
        <v>0.05240221111111111</v>
      </c>
      <c r="EA247">
        <v>30.69663333333333</v>
      </c>
      <c r="EB247">
        <v>29.99943333333333</v>
      </c>
      <c r="EC247">
        <v>999.9000000000001</v>
      </c>
      <c r="ED247">
        <v>0</v>
      </c>
      <c r="EE247">
        <v>0</v>
      </c>
      <c r="EF247">
        <v>10002.52518518518</v>
      </c>
      <c r="EG247">
        <v>0</v>
      </c>
      <c r="EH247">
        <v>11.67148888888889</v>
      </c>
      <c r="EI247">
        <v>-65.6934</v>
      </c>
      <c r="EJ247">
        <v>557.5136296296297</v>
      </c>
      <c r="EK247">
        <v>618.0739629629629</v>
      </c>
      <c r="EL247">
        <v>10.69211111111111</v>
      </c>
      <c r="EM247">
        <v>609.6209259259259</v>
      </c>
      <c r="EN247">
        <v>13.67735185185185</v>
      </c>
      <c r="EO247">
        <v>2.214723333333334</v>
      </c>
      <c r="EP247">
        <v>1.243012592592592</v>
      </c>
      <c r="EQ247">
        <v>19.0692</v>
      </c>
      <c r="ER247">
        <v>10.12686666666667</v>
      </c>
      <c r="ES247">
        <v>2000.012222222222</v>
      </c>
      <c r="ET247">
        <v>0.9799943333333332</v>
      </c>
      <c r="EU247">
        <v>0.02000538518518518</v>
      </c>
      <c r="EV247">
        <v>0</v>
      </c>
      <c r="EW247">
        <v>1152.925555555556</v>
      </c>
      <c r="EX247">
        <v>5.000560000000001</v>
      </c>
      <c r="EY247">
        <v>23307.82962962962</v>
      </c>
      <c r="EZ247">
        <v>17294.95185185185</v>
      </c>
      <c r="FA247">
        <v>41.49533333333333</v>
      </c>
      <c r="FB247">
        <v>41.56199999999999</v>
      </c>
      <c r="FC247">
        <v>41.18699999999999</v>
      </c>
      <c r="FD247">
        <v>40.71266666666666</v>
      </c>
      <c r="FE247">
        <v>42.31199999999999</v>
      </c>
      <c r="FF247">
        <v>1955.102222222222</v>
      </c>
      <c r="FG247">
        <v>39.91</v>
      </c>
      <c r="FH247">
        <v>0</v>
      </c>
      <c r="FI247">
        <v>1759253012.8</v>
      </c>
      <c r="FJ247">
        <v>0</v>
      </c>
      <c r="FK247">
        <v>1153.063076923077</v>
      </c>
      <c r="FL247">
        <v>41.20478633148993</v>
      </c>
      <c r="FM247">
        <v>825.8632484608769</v>
      </c>
      <c r="FN247">
        <v>23309.81923076923</v>
      </c>
      <c r="FO247">
        <v>15</v>
      </c>
      <c r="FP247">
        <v>0</v>
      </c>
      <c r="FQ247" t="s">
        <v>439</v>
      </c>
      <c r="FR247">
        <v>1747148579.5</v>
      </c>
      <c r="FS247">
        <v>1747148584.5</v>
      </c>
      <c r="FT247">
        <v>0</v>
      </c>
      <c r="FU247">
        <v>0.162</v>
      </c>
      <c r="FV247">
        <v>-0.001</v>
      </c>
      <c r="FW247">
        <v>0.139</v>
      </c>
      <c r="FX247">
        <v>0.058</v>
      </c>
      <c r="FY247">
        <v>420</v>
      </c>
      <c r="FZ247">
        <v>16</v>
      </c>
      <c r="GA247">
        <v>0.19</v>
      </c>
      <c r="GB247">
        <v>0.02</v>
      </c>
      <c r="GC247">
        <v>-65.1695675</v>
      </c>
      <c r="GD247">
        <v>-11.28297748592853</v>
      </c>
      <c r="GE247">
        <v>1.086888832031018</v>
      </c>
      <c r="GF247">
        <v>0</v>
      </c>
      <c r="GG247">
        <v>1151.052058823529</v>
      </c>
      <c r="GH247">
        <v>40.22811307136718</v>
      </c>
      <c r="GI247">
        <v>3.955427975216848</v>
      </c>
      <c r="GJ247">
        <v>0</v>
      </c>
      <c r="GK247">
        <v>10.6754675</v>
      </c>
      <c r="GL247">
        <v>0.3645512195121827</v>
      </c>
      <c r="GM247">
        <v>0.03692938794171931</v>
      </c>
      <c r="GN247">
        <v>0</v>
      </c>
      <c r="GO247">
        <v>0</v>
      </c>
      <c r="GP247">
        <v>3</v>
      </c>
      <c r="GQ247" t="s">
        <v>490</v>
      </c>
      <c r="GR247">
        <v>3.12931</v>
      </c>
      <c r="GS247">
        <v>2.72996</v>
      </c>
      <c r="GT247">
        <v>0.107344</v>
      </c>
      <c r="GU247">
        <v>0.116667</v>
      </c>
      <c r="GV247">
        <v>0.108477</v>
      </c>
      <c r="GW247">
        <v>0.07210709999999999</v>
      </c>
      <c r="GX247">
        <v>26773.4</v>
      </c>
      <c r="GY247">
        <v>25722.7</v>
      </c>
      <c r="GZ247">
        <v>30534.2</v>
      </c>
      <c r="HA247">
        <v>29374.5</v>
      </c>
      <c r="HB247">
        <v>37565.1</v>
      </c>
      <c r="HC247">
        <v>35872.9</v>
      </c>
      <c r="HD247">
        <v>46708.3</v>
      </c>
      <c r="HE247">
        <v>43650.2</v>
      </c>
      <c r="HF247">
        <v>1.83587</v>
      </c>
      <c r="HG247">
        <v>1.81575</v>
      </c>
      <c r="HH247">
        <v>0.105143</v>
      </c>
      <c r="HI247">
        <v>0</v>
      </c>
      <c r="HJ247">
        <v>28.274</v>
      </c>
      <c r="HK247">
        <v>999.9</v>
      </c>
      <c r="HL247">
        <v>49.2</v>
      </c>
      <c r="HM247">
        <v>31.6</v>
      </c>
      <c r="HN247">
        <v>25.2703</v>
      </c>
      <c r="HO247">
        <v>62.4903</v>
      </c>
      <c r="HP247">
        <v>18.3213</v>
      </c>
      <c r="HQ247">
        <v>1</v>
      </c>
      <c r="HR247">
        <v>0.135635</v>
      </c>
      <c r="HS247">
        <v>-0.536509</v>
      </c>
      <c r="HT247">
        <v>20.1998</v>
      </c>
      <c r="HU247">
        <v>5.22687</v>
      </c>
      <c r="HV247">
        <v>11.974</v>
      </c>
      <c r="HW247">
        <v>4.9695</v>
      </c>
      <c r="HX247">
        <v>3.2893</v>
      </c>
      <c r="HY247">
        <v>9999</v>
      </c>
      <c r="HZ247">
        <v>9999</v>
      </c>
      <c r="IA247">
        <v>9999</v>
      </c>
      <c r="IB247">
        <v>19.2</v>
      </c>
      <c r="IC247">
        <v>4.9729</v>
      </c>
      <c r="ID247">
        <v>1.8772</v>
      </c>
      <c r="IE247">
        <v>1.87531</v>
      </c>
      <c r="IF247">
        <v>1.87813</v>
      </c>
      <c r="IG247">
        <v>1.87485</v>
      </c>
      <c r="IH247">
        <v>1.87848</v>
      </c>
      <c r="II247">
        <v>1.87549</v>
      </c>
      <c r="IJ247">
        <v>1.87669</v>
      </c>
      <c r="IK247">
        <v>0</v>
      </c>
      <c r="IL247">
        <v>0</v>
      </c>
      <c r="IM247">
        <v>0</v>
      </c>
      <c r="IN247">
        <v>0</v>
      </c>
      <c r="IO247" t="s">
        <v>441</v>
      </c>
      <c r="IP247" t="s">
        <v>442</v>
      </c>
      <c r="IQ247" t="s">
        <v>443</v>
      </c>
      <c r="IR247" t="s">
        <v>443</v>
      </c>
      <c r="IS247" t="s">
        <v>443</v>
      </c>
      <c r="IT247" t="s">
        <v>443</v>
      </c>
      <c r="IU247">
        <v>0</v>
      </c>
      <c r="IV247">
        <v>100</v>
      </c>
      <c r="IW247">
        <v>100</v>
      </c>
      <c r="IX247">
        <v>0.496</v>
      </c>
      <c r="IY247">
        <v>0.2503</v>
      </c>
      <c r="IZ247">
        <v>-0.1222274518627452</v>
      </c>
      <c r="JA247">
        <v>0.001328938755811441</v>
      </c>
      <c r="JB247">
        <v>-5.633165956792918E-07</v>
      </c>
      <c r="JC247">
        <v>2.510553891376428E-10</v>
      </c>
      <c r="JD247">
        <v>-0.04678033270444259</v>
      </c>
      <c r="JE247">
        <v>-0.0009625096320519332</v>
      </c>
      <c r="JF247">
        <v>0.0006953178313022573</v>
      </c>
      <c r="JG247">
        <v>-5.973937232829655E-06</v>
      </c>
      <c r="JH247">
        <v>1</v>
      </c>
      <c r="JI247">
        <v>2112</v>
      </c>
      <c r="JJ247">
        <v>1</v>
      </c>
      <c r="JK247">
        <v>26</v>
      </c>
      <c r="JL247">
        <v>201740.3</v>
      </c>
      <c r="JM247">
        <v>201740.2</v>
      </c>
      <c r="JN247">
        <v>1.54175</v>
      </c>
      <c r="JO247">
        <v>2.55127</v>
      </c>
      <c r="JP247">
        <v>1.39893</v>
      </c>
      <c r="JQ247">
        <v>2.32788</v>
      </c>
      <c r="JR247">
        <v>1.44897</v>
      </c>
      <c r="JS247">
        <v>2.46704</v>
      </c>
      <c r="JT247">
        <v>37.4578</v>
      </c>
      <c r="JU247">
        <v>23.9649</v>
      </c>
      <c r="JV247">
        <v>18</v>
      </c>
      <c r="JW247">
        <v>484.826</v>
      </c>
      <c r="JX247">
        <v>442.798</v>
      </c>
      <c r="JY247">
        <v>29.933</v>
      </c>
      <c r="JZ247">
        <v>28.9961</v>
      </c>
      <c r="KA247">
        <v>29.9996</v>
      </c>
      <c r="KB247">
        <v>28.7616</v>
      </c>
      <c r="KC247">
        <v>28.8373</v>
      </c>
      <c r="KD247">
        <v>30.9249</v>
      </c>
      <c r="KE247">
        <v>47.5591</v>
      </c>
      <c r="KF247">
        <v>0</v>
      </c>
      <c r="KG247">
        <v>29.9224</v>
      </c>
      <c r="KH247">
        <v>654.216</v>
      </c>
      <c r="KI247">
        <v>13.6512</v>
      </c>
      <c r="KJ247">
        <v>100.942</v>
      </c>
      <c r="KK247">
        <v>100.402</v>
      </c>
    </row>
    <row r="248" spans="1:297">
      <c r="A248">
        <v>232</v>
      </c>
      <c r="B248">
        <v>1759253003.6</v>
      </c>
      <c r="C248">
        <v>6188</v>
      </c>
      <c r="D248" t="s">
        <v>909</v>
      </c>
      <c r="E248" t="s">
        <v>910</v>
      </c>
      <c r="F248">
        <v>5</v>
      </c>
      <c r="G248" t="s">
        <v>832</v>
      </c>
      <c r="H248" t="s">
        <v>436</v>
      </c>
      <c r="I248">
        <v>1759252995.814285</v>
      </c>
      <c r="J248">
        <f>(K248)/1000</f>
        <v>0</v>
      </c>
      <c r="K248">
        <f>IF(DP248, AN248, AH248)</f>
        <v>0</v>
      </c>
      <c r="L248">
        <f>IF(DP248, AI248, AG248)</f>
        <v>0</v>
      </c>
      <c r="M248">
        <f>DR248 - IF(AU248&gt;1, L248*DL248*100.0/(AW248), 0)</f>
        <v>0</v>
      </c>
      <c r="N248">
        <f>((T248-J248/2)*M248-L248)/(T248+J248/2)</f>
        <v>0</v>
      </c>
      <c r="O248">
        <f>N248*(DY248+DZ248)/1000.0</f>
        <v>0</v>
      </c>
      <c r="P248">
        <f>(DR248 - IF(AU248&gt;1, L248*DL248*100.0/(AW248), 0))*(DY248+DZ248)/1000.0</f>
        <v>0</v>
      </c>
      <c r="Q248">
        <f>2.0/((1/S248-1/R248)+SIGN(S248)*SQRT((1/S248-1/R248)*(1/S248-1/R248) + 4*DM248/((DM248+1)*(DM248+1))*(2*1/S248*1/R248-1/R248*1/R248)))</f>
        <v>0</v>
      </c>
      <c r="R248">
        <f>IF(LEFT(DN248,1)&lt;&gt;"0",IF(LEFT(DN248,1)="1",3.0,DO248),$D$5+$E$5*(EF248*DY248/($K$5*1000))+$F$5*(EF248*DY248/($K$5*1000))*MAX(MIN(DL248,$J$5),$I$5)*MAX(MIN(DL248,$J$5),$I$5)+$G$5*MAX(MIN(DL248,$J$5),$I$5)*(EF248*DY248/($K$5*1000))+$H$5*(EF248*DY248/($K$5*1000))*(EF248*DY248/($K$5*1000)))</f>
        <v>0</v>
      </c>
      <c r="S248">
        <f>J248*(1000-(1000*0.61365*exp(17.502*W248/(240.97+W248))/(DY248+DZ248)+DT248)/2)/(1000*0.61365*exp(17.502*W248/(240.97+W248))/(DY248+DZ248)-DT248)</f>
        <v>0</v>
      </c>
      <c r="T248">
        <f>1/((DM248+1)/(Q248/1.6)+1/(R248/1.37)) + DM248/((DM248+1)/(Q248/1.6) + DM248/(R248/1.37))</f>
        <v>0</v>
      </c>
      <c r="U248">
        <f>(DH248*DK248)</f>
        <v>0</v>
      </c>
      <c r="V248">
        <f>(EA248+(U248+2*0.95*5.67E-8*(((EA248+$B$7)+273)^4-(EA248+273)^4)-44100*J248)/(1.84*29.3*R248+8*0.95*5.67E-8*(EA248+273)^3))</f>
        <v>0</v>
      </c>
      <c r="W248">
        <f>($C$7*EB248+$D$7*EC248+$E$7*V248)</f>
        <v>0</v>
      </c>
      <c r="X248">
        <f>0.61365*exp(17.502*W248/(240.97+W248))</f>
        <v>0</v>
      </c>
      <c r="Y248">
        <f>(Z248/AA248*100)</f>
        <v>0</v>
      </c>
      <c r="Z248">
        <f>DT248*(DY248+DZ248)/1000</f>
        <v>0</v>
      </c>
      <c r="AA248">
        <f>0.61365*exp(17.502*EA248/(240.97+EA248))</f>
        <v>0</v>
      </c>
      <c r="AB248">
        <f>(X248-DT248*(DY248+DZ248)/1000)</f>
        <v>0</v>
      </c>
      <c r="AC248">
        <f>(-J248*44100)</f>
        <v>0</v>
      </c>
      <c r="AD248">
        <f>2*29.3*R248*0.92*(EA248-W248)</f>
        <v>0</v>
      </c>
      <c r="AE248">
        <f>2*0.95*5.67E-8*(((EA248+$B$7)+273)^4-(W248+273)^4)</f>
        <v>0</v>
      </c>
      <c r="AF248">
        <f>U248+AE248+AC248+AD248</f>
        <v>0</v>
      </c>
      <c r="AG248">
        <f>DX248*AU248*(DS248-DR248*(1000-AU248*DU248)/(1000-AU248*DT248))/(100*DL248)</f>
        <v>0</v>
      </c>
      <c r="AH248">
        <f>1000*DX248*AU248*(DT248-DU248)/(100*DL248*(1000-AU248*DT248))</f>
        <v>0</v>
      </c>
      <c r="AI248">
        <f>(AJ248 - AK248 - DY248*1E3/(8.314*(EA248+273.15)) * AM248/DX248 * AL248) * DX248/(100*DL248) * (1000 - DU248)/1000</f>
        <v>0</v>
      </c>
      <c r="AJ248">
        <v>650.0043899267749</v>
      </c>
      <c r="AK248">
        <v>596.571442424242</v>
      </c>
      <c r="AL248">
        <v>3.268407394130444</v>
      </c>
      <c r="AM248">
        <v>65.48796410900854</v>
      </c>
      <c r="AN248">
        <f>(AP248 - AO248 + DY248*1E3/(8.314*(EA248+273.15)) * AR248/DX248 * AQ248) * DX248/(100*DL248) * 1000/(1000 - AP248)</f>
        <v>0</v>
      </c>
      <c r="AO248">
        <v>13.54862630929603</v>
      </c>
      <c r="AP248">
        <v>24.31036606060606</v>
      </c>
      <c r="AQ248">
        <v>-0.009593743167352627</v>
      </c>
      <c r="AR248">
        <v>121.0484410570822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MAX(0,($B$13+$C$13*EF248)/(1+$D$13*EF248)*DY248/(EA248+273)*$E$13)</f>
        <v>0</v>
      </c>
      <c r="AX248" t="s">
        <v>437</v>
      </c>
      <c r="AY248" t="s">
        <v>437</v>
      </c>
      <c r="AZ248">
        <v>0</v>
      </c>
      <c r="BA248">
        <v>0</v>
      </c>
      <c r="BB248">
        <f>1-AZ248/BA248</f>
        <v>0</v>
      </c>
      <c r="BC248">
        <v>0</v>
      </c>
      <c r="BD248" t="s">
        <v>437</v>
      </c>
      <c r="BE248" t="s">
        <v>437</v>
      </c>
      <c r="BF248">
        <v>0</v>
      </c>
      <c r="BG248">
        <v>0</v>
      </c>
      <c r="BH248">
        <f>1-BF248/BG248</f>
        <v>0</v>
      </c>
      <c r="BI248">
        <v>0.5</v>
      </c>
      <c r="BJ248">
        <f>DI248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437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DH248">
        <f>$B$11*EG248+$C$11*EH248+$F$11*ES248*(1-EV248)</f>
        <v>0</v>
      </c>
      <c r="DI248">
        <f>DH248*DJ248</f>
        <v>0</v>
      </c>
      <c r="DJ248">
        <f>($B$11*$D$9+$C$11*$D$9+$F$11*((FF248+EX248)/MAX(FF248+EX248+FG248, 0.1)*$I$9+FG248/MAX(FF248+EX248+FG248, 0.1)*$J$9))/($B$11+$C$11+$F$11)</f>
        <v>0</v>
      </c>
      <c r="DK248">
        <f>($B$11*$K$9+$C$11*$K$9+$F$11*((FF248+EX248)/MAX(FF248+EX248+FG248, 0.1)*$P$9+FG248/MAX(FF248+EX248+FG248, 0.1)*$Q$9))/($B$11+$C$11+$F$11)</f>
        <v>0</v>
      </c>
      <c r="DL248">
        <v>6</v>
      </c>
      <c r="DM248">
        <v>0.5</v>
      </c>
      <c r="DN248" t="s">
        <v>438</v>
      </c>
      <c r="DO248">
        <v>2</v>
      </c>
      <c r="DP248" t="b">
        <v>1</v>
      </c>
      <c r="DQ248">
        <v>1759252995.814285</v>
      </c>
      <c r="DR248">
        <v>558.8869285714286</v>
      </c>
      <c r="DS248">
        <v>625.44125</v>
      </c>
      <c r="DT248">
        <v>24.35427857142857</v>
      </c>
      <c r="DU248">
        <v>13.62565357142857</v>
      </c>
      <c r="DV248">
        <v>558.3991071428571</v>
      </c>
      <c r="DW248">
        <v>24.10393214285714</v>
      </c>
      <c r="DX248">
        <v>500.0228214285714</v>
      </c>
      <c r="DY248">
        <v>90.88097142857144</v>
      </c>
      <c r="DZ248">
        <v>0.05232108571428572</v>
      </c>
      <c r="EA248">
        <v>30.69532142857143</v>
      </c>
      <c r="EB248">
        <v>29.99613928571429</v>
      </c>
      <c r="EC248">
        <v>999.9000000000002</v>
      </c>
      <c r="ED248">
        <v>0</v>
      </c>
      <c r="EE248">
        <v>0</v>
      </c>
      <c r="EF248">
        <v>10002.74607142857</v>
      </c>
      <c r="EG248">
        <v>0</v>
      </c>
      <c r="EH248">
        <v>11.88105714285714</v>
      </c>
      <c r="EI248">
        <v>-66.554225</v>
      </c>
      <c r="EJ248">
        <v>572.8377142857142</v>
      </c>
      <c r="EK248">
        <v>634.0801428571428</v>
      </c>
      <c r="EL248">
        <v>10.72861785714286</v>
      </c>
      <c r="EM248">
        <v>625.44125</v>
      </c>
      <c r="EN248">
        <v>13.62565357142857</v>
      </c>
      <c r="EO248">
        <v>2.213341428571428</v>
      </c>
      <c r="EP248">
        <v>1.238313214285714</v>
      </c>
      <c r="EQ248">
        <v>19.05918928571429</v>
      </c>
      <c r="ER248">
        <v>10.07019714285714</v>
      </c>
      <c r="ES248">
        <v>2000.010357142857</v>
      </c>
      <c r="ET248">
        <v>0.9799942499999997</v>
      </c>
      <c r="EU248">
        <v>0.02000547857142857</v>
      </c>
      <c r="EV248">
        <v>0</v>
      </c>
      <c r="EW248">
        <v>1156.149642857143</v>
      </c>
      <c r="EX248">
        <v>5.000560000000001</v>
      </c>
      <c r="EY248">
        <v>23373.29642857143</v>
      </c>
      <c r="EZ248">
        <v>17294.95357142857</v>
      </c>
      <c r="FA248">
        <v>41.4955</v>
      </c>
      <c r="FB248">
        <v>41.56199999999999</v>
      </c>
      <c r="FC248">
        <v>41.18699999999999</v>
      </c>
      <c r="FD248">
        <v>40.69374999999999</v>
      </c>
      <c r="FE248">
        <v>42.31199999999999</v>
      </c>
      <c r="FF248">
        <v>1955.100357142857</v>
      </c>
      <c r="FG248">
        <v>39.91</v>
      </c>
      <c r="FH248">
        <v>0</v>
      </c>
      <c r="FI248">
        <v>1759253017.6</v>
      </c>
      <c r="FJ248">
        <v>0</v>
      </c>
      <c r="FK248">
        <v>1156.351538461538</v>
      </c>
      <c r="FL248">
        <v>42.09230767286687</v>
      </c>
      <c r="FM248">
        <v>846.9025641561727</v>
      </c>
      <c r="FN248">
        <v>23376.63461538462</v>
      </c>
      <c r="FO248">
        <v>15</v>
      </c>
      <c r="FP248">
        <v>0</v>
      </c>
      <c r="FQ248" t="s">
        <v>439</v>
      </c>
      <c r="FR248">
        <v>1747148579.5</v>
      </c>
      <c r="FS248">
        <v>1747148584.5</v>
      </c>
      <c r="FT248">
        <v>0</v>
      </c>
      <c r="FU248">
        <v>0.162</v>
      </c>
      <c r="FV248">
        <v>-0.001</v>
      </c>
      <c r="FW248">
        <v>0.139</v>
      </c>
      <c r="FX248">
        <v>0.058</v>
      </c>
      <c r="FY248">
        <v>420</v>
      </c>
      <c r="FZ248">
        <v>16</v>
      </c>
      <c r="GA248">
        <v>0.19</v>
      </c>
      <c r="GB248">
        <v>0.02</v>
      </c>
      <c r="GC248">
        <v>-66.095395</v>
      </c>
      <c r="GD248">
        <v>-11.03195572232635</v>
      </c>
      <c r="GE248">
        <v>1.063329643842867</v>
      </c>
      <c r="GF248">
        <v>0</v>
      </c>
      <c r="GG248">
        <v>1154.297941176471</v>
      </c>
      <c r="GH248">
        <v>40.95141328439414</v>
      </c>
      <c r="GI248">
        <v>4.026324976957157</v>
      </c>
      <c r="GJ248">
        <v>0</v>
      </c>
      <c r="GK248">
        <v>10.711255</v>
      </c>
      <c r="GL248">
        <v>0.4412938086303799</v>
      </c>
      <c r="GM248">
        <v>0.04485382898928483</v>
      </c>
      <c r="GN248">
        <v>0</v>
      </c>
      <c r="GO248">
        <v>0</v>
      </c>
      <c r="GP248">
        <v>3</v>
      </c>
      <c r="GQ248" t="s">
        <v>490</v>
      </c>
      <c r="GR248">
        <v>3.12935</v>
      </c>
      <c r="GS248">
        <v>2.73013</v>
      </c>
      <c r="GT248">
        <v>0.109465</v>
      </c>
      <c r="GU248">
        <v>0.118813</v>
      </c>
      <c r="GV248">
        <v>0.108332</v>
      </c>
      <c r="GW248">
        <v>0.0719894</v>
      </c>
      <c r="GX248">
        <v>26710.1</v>
      </c>
      <c r="GY248">
        <v>25660.9</v>
      </c>
      <c r="GZ248">
        <v>30534.5</v>
      </c>
      <c r="HA248">
        <v>29375.3</v>
      </c>
      <c r="HB248">
        <v>37571.7</v>
      </c>
      <c r="HC248">
        <v>35878.5</v>
      </c>
      <c r="HD248">
        <v>46708.6</v>
      </c>
      <c r="HE248">
        <v>43651.2</v>
      </c>
      <c r="HF248">
        <v>1.83625</v>
      </c>
      <c r="HG248">
        <v>1.8158</v>
      </c>
      <c r="HH248">
        <v>0.104748</v>
      </c>
      <c r="HI248">
        <v>0</v>
      </c>
      <c r="HJ248">
        <v>28.2762</v>
      </c>
      <c r="HK248">
        <v>999.9</v>
      </c>
      <c r="HL248">
        <v>49.1</v>
      </c>
      <c r="HM248">
        <v>31.6</v>
      </c>
      <c r="HN248">
        <v>25.2202</v>
      </c>
      <c r="HO248">
        <v>62.7103</v>
      </c>
      <c r="HP248">
        <v>18.2612</v>
      </c>
      <c r="HQ248">
        <v>1</v>
      </c>
      <c r="HR248">
        <v>0.135094</v>
      </c>
      <c r="HS248">
        <v>-0.849229</v>
      </c>
      <c r="HT248">
        <v>20.1991</v>
      </c>
      <c r="HU248">
        <v>5.22867</v>
      </c>
      <c r="HV248">
        <v>11.974</v>
      </c>
      <c r="HW248">
        <v>4.9697</v>
      </c>
      <c r="HX248">
        <v>3.28958</v>
      </c>
      <c r="HY248">
        <v>9999</v>
      </c>
      <c r="HZ248">
        <v>9999</v>
      </c>
      <c r="IA248">
        <v>9999</v>
      </c>
      <c r="IB248">
        <v>19.2</v>
      </c>
      <c r="IC248">
        <v>4.97291</v>
      </c>
      <c r="ID248">
        <v>1.87725</v>
      </c>
      <c r="IE248">
        <v>1.87531</v>
      </c>
      <c r="IF248">
        <v>1.87812</v>
      </c>
      <c r="IG248">
        <v>1.87485</v>
      </c>
      <c r="IH248">
        <v>1.87848</v>
      </c>
      <c r="II248">
        <v>1.87548</v>
      </c>
      <c r="IJ248">
        <v>1.87668</v>
      </c>
      <c r="IK248">
        <v>0</v>
      </c>
      <c r="IL248">
        <v>0</v>
      </c>
      <c r="IM248">
        <v>0</v>
      </c>
      <c r="IN248">
        <v>0</v>
      </c>
      <c r="IO248" t="s">
        <v>441</v>
      </c>
      <c r="IP248" t="s">
        <v>442</v>
      </c>
      <c r="IQ248" t="s">
        <v>443</v>
      </c>
      <c r="IR248" t="s">
        <v>443</v>
      </c>
      <c r="IS248" t="s">
        <v>443</v>
      </c>
      <c r="IT248" t="s">
        <v>443</v>
      </c>
      <c r="IU248">
        <v>0</v>
      </c>
      <c r="IV248">
        <v>100</v>
      </c>
      <c r="IW248">
        <v>100</v>
      </c>
      <c r="IX248">
        <v>0.51</v>
      </c>
      <c r="IY248">
        <v>0.2493</v>
      </c>
      <c r="IZ248">
        <v>-0.1222274518627452</v>
      </c>
      <c r="JA248">
        <v>0.001328938755811441</v>
      </c>
      <c r="JB248">
        <v>-5.633165956792918E-07</v>
      </c>
      <c r="JC248">
        <v>2.510553891376428E-10</v>
      </c>
      <c r="JD248">
        <v>-0.04678033270444259</v>
      </c>
      <c r="JE248">
        <v>-0.0009625096320519332</v>
      </c>
      <c r="JF248">
        <v>0.0006953178313022573</v>
      </c>
      <c r="JG248">
        <v>-5.973937232829655E-06</v>
      </c>
      <c r="JH248">
        <v>1</v>
      </c>
      <c r="JI248">
        <v>2112</v>
      </c>
      <c r="JJ248">
        <v>1</v>
      </c>
      <c r="JK248">
        <v>26</v>
      </c>
      <c r="JL248">
        <v>201740.4</v>
      </c>
      <c r="JM248">
        <v>201740.3</v>
      </c>
      <c r="JN248">
        <v>1.56982</v>
      </c>
      <c r="JO248">
        <v>2.54761</v>
      </c>
      <c r="JP248">
        <v>1.39893</v>
      </c>
      <c r="JQ248">
        <v>2.32666</v>
      </c>
      <c r="JR248">
        <v>1.44897</v>
      </c>
      <c r="JS248">
        <v>2.59766</v>
      </c>
      <c r="JT248">
        <v>37.4578</v>
      </c>
      <c r="JU248">
        <v>23.9737</v>
      </c>
      <c r="JV248">
        <v>18</v>
      </c>
      <c r="JW248">
        <v>485.005</v>
      </c>
      <c r="JX248">
        <v>442.805</v>
      </c>
      <c r="JY248">
        <v>29.8785</v>
      </c>
      <c r="JZ248">
        <v>28.9924</v>
      </c>
      <c r="KA248">
        <v>29.9996</v>
      </c>
      <c r="KB248">
        <v>28.7573</v>
      </c>
      <c r="KC248">
        <v>28.834</v>
      </c>
      <c r="KD248">
        <v>31.6034</v>
      </c>
      <c r="KE248">
        <v>47.2758</v>
      </c>
      <c r="KF248">
        <v>0</v>
      </c>
      <c r="KG248">
        <v>29.9097</v>
      </c>
      <c r="KH248">
        <v>674.254</v>
      </c>
      <c r="KI248">
        <v>13.6975</v>
      </c>
      <c r="KJ248">
        <v>100.943</v>
      </c>
      <c r="KK248">
        <v>100.404</v>
      </c>
    </row>
    <row r="249" spans="1:297">
      <c r="A249">
        <v>233</v>
      </c>
      <c r="B249">
        <v>1759253008.6</v>
      </c>
      <c r="C249">
        <v>6193</v>
      </c>
      <c r="D249" t="s">
        <v>911</v>
      </c>
      <c r="E249" t="s">
        <v>912</v>
      </c>
      <c r="F249">
        <v>5</v>
      </c>
      <c r="G249" t="s">
        <v>832</v>
      </c>
      <c r="H249" t="s">
        <v>436</v>
      </c>
      <c r="I249">
        <v>1759253001.1</v>
      </c>
      <c r="J249">
        <f>(K249)/1000</f>
        <v>0</v>
      </c>
      <c r="K249">
        <f>IF(DP249, AN249, AH249)</f>
        <v>0</v>
      </c>
      <c r="L249">
        <f>IF(DP249, AI249, AG249)</f>
        <v>0</v>
      </c>
      <c r="M249">
        <f>DR249 - IF(AU249&gt;1, L249*DL249*100.0/(AW249), 0)</f>
        <v>0</v>
      </c>
      <c r="N249">
        <f>((T249-J249/2)*M249-L249)/(T249+J249/2)</f>
        <v>0</v>
      </c>
      <c r="O249">
        <f>N249*(DY249+DZ249)/1000.0</f>
        <v>0</v>
      </c>
      <c r="P249">
        <f>(DR249 - IF(AU249&gt;1, L249*DL249*100.0/(AW249), 0))*(DY249+DZ249)/1000.0</f>
        <v>0</v>
      </c>
      <c r="Q249">
        <f>2.0/((1/S249-1/R249)+SIGN(S249)*SQRT((1/S249-1/R249)*(1/S249-1/R249) + 4*DM249/((DM249+1)*(DM249+1))*(2*1/S249*1/R249-1/R249*1/R249)))</f>
        <v>0</v>
      </c>
      <c r="R249">
        <f>IF(LEFT(DN249,1)&lt;&gt;"0",IF(LEFT(DN249,1)="1",3.0,DO249),$D$5+$E$5*(EF249*DY249/($K$5*1000))+$F$5*(EF249*DY249/($K$5*1000))*MAX(MIN(DL249,$J$5),$I$5)*MAX(MIN(DL249,$J$5),$I$5)+$G$5*MAX(MIN(DL249,$J$5),$I$5)*(EF249*DY249/($K$5*1000))+$H$5*(EF249*DY249/($K$5*1000))*(EF249*DY249/($K$5*1000)))</f>
        <v>0</v>
      </c>
      <c r="S249">
        <f>J249*(1000-(1000*0.61365*exp(17.502*W249/(240.97+W249))/(DY249+DZ249)+DT249)/2)/(1000*0.61365*exp(17.502*W249/(240.97+W249))/(DY249+DZ249)-DT249)</f>
        <v>0</v>
      </c>
      <c r="T249">
        <f>1/((DM249+1)/(Q249/1.6)+1/(R249/1.37)) + DM249/((DM249+1)/(Q249/1.6) + DM249/(R249/1.37))</f>
        <v>0</v>
      </c>
      <c r="U249">
        <f>(DH249*DK249)</f>
        <v>0</v>
      </c>
      <c r="V249">
        <f>(EA249+(U249+2*0.95*5.67E-8*(((EA249+$B$7)+273)^4-(EA249+273)^4)-44100*J249)/(1.84*29.3*R249+8*0.95*5.67E-8*(EA249+273)^3))</f>
        <v>0</v>
      </c>
      <c r="W249">
        <f>($C$7*EB249+$D$7*EC249+$E$7*V249)</f>
        <v>0</v>
      </c>
      <c r="X249">
        <f>0.61365*exp(17.502*W249/(240.97+W249))</f>
        <v>0</v>
      </c>
      <c r="Y249">
        <f>(Z249/AA249*100)</f>
        <v>0</v>
      </c>
      <c r="Z249">
        <f>DT249*(DY249+DZ249)/1000</f>
        <v>0</v>
      </c>
      <c r="AA249">
        <f>0.61365*exp(17.502*EA249/(240.97+EA249))</f>
        <v>0</v>
      </c>
      <c r="AB249">
        <f>(X249-DT249*(DY249+DZ249)/1000)</f>
        <v>0</v>
      </c>
      <c r="AC249">
        <f>(-J249*44100)</f>
        <v>0</v>
      </c>
      <c r="AD249">
        <f>2*29.3*R249*0.92*(EA249-W249)</f>
        <v>0</v>
      </c>
      <c r="AE249">
        <f>2*0.95*5.67E-8*(((EA249+$B$7)+273)^4-(W249+273)^4)</f>
        <v>0</v>
      </c>
      <c r="AF249">
        <f>U249+AE249+AC249+AD249</f>
        <v>0</v>
      </c>
      <c r="AG249">
        <f>DX249*AU249*(DS249-DR249*(1000-AU249*DU249)/(1000-AU249*DT249))/(100*DL249)</f>
        <v>0</v>
      </c>
      <c r="AH249">
        <f>1000*DX249*AU249*(DT249-DU249)/(100*DL249*(1000-AU249*DT249))</f>
        <v>0</v>
      </c>
      <c r="AI249">
        <f>(AJ249 - AK249 - DY249*1E3/(8.314*(EA249+273.15)) * AM249/DX249 * AL249) * DX249/(100*DL249) * (1000 - DU249)/1000</f>
        <v>0</v>
      </c>
      <c r="AJ249">
        <v>666.998413712981</v>
      </c>
      <c r="AK249">
        <v>612.8943515151512</v>
      </c>
      <c r="AL249">
        <v>3.271072735234005</v>
      </c>
      <c r="AM249">
        <v>65.48796410900854</v>
      </c>
      <c r="AN249">
        <f>(AP249 - AO249 + DY249*1E3/(8.314*(EA249+273.15)) * AR249/DX249 * AQ249) * DX249/(100*DL249) * 1000/(1000 - AP249)</f>
        <v>0</v>
      </c>
      <c r="AO249">
        <v>13.58160405007279</v>
      </c>
      <c r="AP249">
        <v>24.28482969696968</v>
      </c>
      <c r="AQ249">
        <v>-0.003860135718491706</v>
      </c>
      <c r="AR249">
        <v>121.0484410570822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MAX(0,($B$13+$C$13*EF249)/(1+$D$13*EF249)*DY249/(EA249+273)*$E$13)</f>
        <v>0</v>
      </c>
      <c r="AX249" t="s">
        <v>437</v>
      </c>
      <c r="AY249" t="s">
        <v>437</v>
      </c>
      <c r="AZ249">
        <v>0</v>
      </c>
      <c r="BA249">
        <v>0</v>
      </c>
      <c r="BB249">
        <f>1-AZ249/BA249</f>
        <v>0</v>
      </c>
      <c r="BC249">
        <v>0</v>
      </c>
      <c r="BD249" t="s">
        <v>437</v>
      </c>
      <c r="BE249" t="s">
        <v>437</v>
      </c>
      <c r="BF249">
        <v>0</v>
      </c>
      <c r="BG249">
        <v>0</v>
      </c>
      <c r="BH249">
        <f>1-BF249/BG249</f>
        <v>0</v>
      </c>
      <c r="BI249">
        <v>0.5</v>
      </c>
      <c r="BJ249">
        <f>DI249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437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DH249">
        <f>$B$11*EG249+$C$11*EH249+$F$11*ES249*(1-EV249)</f>
        <v>0</v>
      </c>
      <c r="DI249">
        <f>DH249*DJ249</f>
        <v>0</v>
      </c>
      <c r="DJ249">
        <f>($B$11*$D$9+$C$11*$D$9+$F$11*((FF249+EX249)/MAX(FF249+EX249+FG249, 0.1)*$I$9+FG249/MAX(FF249+EX249+FG249, 0.1)*$J$9))/($B$11+$C$11+$F$11)</f>
        <v>0</v>
      </c>
      <c r="DK249">
        <f>($B$11*$K$9+$C$11*$K$9+$F$11*((FF249+EX249)/MAX(FF249+EX249+FG249, 0.1)*$P$9+FG249/MAX(FF249+EX249+FG249, 0.1)*$Q$9))/($B$11+$C$11+$F$11)</f>
        <v>0</v>
      </c>
      <c r="DL249">
        <v>6</v>
      </c>
      <c r="DM249">
        <v>0.5</v>
      </c>
      <c r="DN249" t="s">
        <v>438</v>
      </c>
      <c r="DO249">
        <v>2</v>
      </c>
      <c r="DP249" t="b">
        <v>1</v>
      </c>
      <c r="DQ249">
        <v>1759253001.1</v>
      </c>
      <c r="DR249">
        <v>575.6985555555556</v>
      </c>
      <c r="DS249">
        <v>643.1739259259259</v>
      </c>
      <c r="DT249">
        <v>24.32705925925926</v>
      </c>
      <c r="DU249">
        <v>13.59064444444444</v>
      </c>
      <c r="DV249">
        <v>575.1951111111111</v>
      </c>
      <c r="DW249">
        <v>24.07731851851852</v>
      </c>
      <c r="DX249">
        <v>499.9897037037038</v>
      </c>
      <c r="DY249">
        <v>90.88042592592593</v>
      </c>
      <c r="DZ249">
        <v>0.05238564444444444</v>
      </c>
      <c r="EA249">
        <v>30.68752222222222</v>
      </c>
      <c r="EB249">
        <v>29.98981851851852</v>
      </c>
      <c r="EC249">
        <v>999.9000000000001</v>
      </c>
      <c r="ED249">
        <v>0</v>
      </c>
      <c r="EE249">
        <v>0</v>
      </c>
      <c r="EF249">
        <v>9987.268518518518</v>
      </c>
      <c r="EG249">
        <v>0</v>
      </c>
      <c r="EH249">
        <v>12.28166296296296</v>
      </c>
      <c r="EI249">
        <v>-67.47533703703704</v>
      </c>
      <c r="EJ249">
        <v>590.0524814814814</v>
      </c>
      <c r="EK249">
        <v>652.035111111111</v>
      </c>
      <c r="EL249">
        <v>10.73641851851852</v>
      </c>
      <c r="EM249">
        <v>643.1739259259259</v>
      </c>
      <c r="EN249">
        <v>13.59064444444444</v>
      </c>
      <c r="EO249">
        <v>2.210855185185185</v>
      </c>
      <c r="EP249">
        <v>1.235123703703704</v>
      </c>
      <c r="EQ249">
        <v>19.04117037037037</v>
      </c>
      <c r="ER249">
        <v>10.03171259259259</v>
      </c>
      <c r="ES249">
        <v>1999.975555555556</v>
      </c>
      <c r="ET249">
        <v>0.9799938888888887</v>
      </c>
      <c r="EU249">
        <v>0.02000584814814815</v>
      </c>
      <c r="EV249">
        <v>0</v>
      </c>
      <c r="EW249">
        <v>1159.807037037037</v>
      </c>
      <c r="EX249">
        <v>5.000560000000001</v>
      </c>
      <c r="EY249">
        <v>23447.36666666667</v>
      </c>
      <c r="EZ249">
        <v>17294.64814814815</v>
      </c>
      <c r="FA249">
        <v>41.49533333333333</v>
      </c>
      <c r="FB249">
        <v>41.56199999999999</v>
      </c>
      <c r="FC249">
        <v>41.18699999999999</v>
      </c>
      <c r="FD249">
        <v>40.68699999999999</v>
      </c>
      <c r="FE249">
        <v>42.3074074074074</v>
      </c>
      <c r="FF249">
        <v>1955.065555555555</v>
      </c>
      <c r="FG249">
        <v>39.91</v>
      </c>
      <c r="FH249">
        <v>0</v>
      </c>
      <c r="FI249">
        <v>1759253022.4</v>
      </c>
      <c r="FJ249">
        <v>0</v>
      </c>
      <c r="FK249">
        <v>1159.668846153846</v>
      </c>
      <c r="FL249">
        <v>40.39487178395967</v>
      </c>
      <c r="FM249">
        <v>848.4512820240527</v>
      </c>
      <c r="FN249">
        <v>23443.95384615385</v>
      </c>
      <c r="FO249">
        <v>15</v>
      </c>
      <c r="FP249">
        <v>0</v>
      </c>
      <c r="FQ249" t="s">
        <v>439</v>
      </c>
      <c r="FR249">
        <v>1747148579.5</v>
      </c>
      <c r="FS249">
        <v>1747148584.5</v>
      </c>
      <c r="FT249">
        <v>0</v>
      </c>
      <c r="FU249">
        <v>0.162</v>
      </c>
      <c r="FV249">
        <v>-0.001</v>
      </c>
      <c r="FW249">
        <v>0.139</v>
      </c>
      <c r="FX249">
        <v>0.058</v>
      </c>
      <c r="FY249">
        <v>420</v>
      </c>
      <c r="FZ249">
        <v>16</v>
      </c>
      <c r="GA249">
        <v>0.19</v>
      </c>
      <c r="GB249">
        <v>0.02</v>
      </c>
      <c r="GC249">
        <v>-66.80941</v>
      </c>
      <c r="GD249">
        <v>-10.54935534709196</v>
      </c>
      <c r="GE249">
        <v>1.017675398346644</v>
      </c>
      <c r="GF249">
        <v>0</v>
      </c>
      <c r="GG249">
        <v>1157.149411764706</v>
      </c>
      <c r="GH249">
        <v>41.25255921394991</v>
      </c>
      <c r="GI249">
        <v>4.057070038961367</v>
      </c>
      <c r="GJ249">
        <v>0</v>
      </c>
      <c r="GK249">
        <v>10.7260575</v>
      </c>
      <c r="GL249">
        <v>0.2097804878048509</v>
      </c>
      <c r="GM249">
        <v>0.03404690064822347</v>
      </c>
      <c r="GN249">
        <v>0</v>
      </c>
      <c r="GO249">
        <v>0</v>
      </c>
      <c r="GP249">
        <v>3</v>
      </c>
      <c r="GQ249" t="s">
        <v>490</v>
      </c>
      <c r="GR249">
        <v>3.12918</v>
      </c>
      <c r="GS249">
        <v>2.73057</v>
      </c>
      <c r="GT249">
        <v>0.111564</v>
      </c>
      <c r="GU249">
        <v>0.1209</v>
      </c>
      <c r="GV249">
        <v>0.108269</v>
      </c>
      <c r="GW249">
        <v>0.0722295</v>
      </c>
      <c r="GX249">
        <v>26647.5</v>
      </c>
      <c r="GY249">
        <v>25599.8</v>
      </c>
      <c r="GZ249">
        <v>30535</v>
      </c>
      <c r="HA249">
        <v>29374.8</v>
      </c>
      <c r="HB249">
        <v>37575</v>
      </c>
      <c r="HC249">
        <v>35868.9</v>
      </c>
      <c r="HD249">
        <v>46709.3</v>
      </c>
      <c r="HE249">
        <v>43650.7</v>
      </c>
      <c r="HF249">
        <v>1.8361</v>
      </c>
      <c r="HG249">
        <v>1.81638</v>
      </c>
      <c r="HH249">
        <v>0.103764</v>
      </c>
      <c r="HI249">
        <v>0</v>
      </c>
      <c r="HJ249">
        <v>28.2764</v>
      </c>
      <c r="HK249">
        <v>999.9</v>
      </c>
      <c r="HL249">
        <v>49.1</v>
      </c>
      <c r="HM249">
        <v>31.6</v>
      </c>
      <c r="HN249">
        <v>25.2219</v>
      </c>
      <c r="HO249">
        <v>63.0803</v>
      </c>
      <c r="HP249">
        <v>18.2091</v>
      </c>
      <c r="HQ249">
        <v>1</v>
      </c>
      <c r="HR249">
        <v>0.134741</v>
      </c>
      <c r="HS249">
        <v>-1.06739</v>
      </c>
      <c r="HT249">
        <v>20.1978</v>
      </c>
      <c r="HU249">
        <v>5.22942</v>
      </c>
      <c r="HV249">
        <v>11.974</v>
      </c>
      <c r="HW249">
        <v>4.97005</v>
      </c>
      <c r="HX249">
        <v>3.28965</v>
      </c>
      <c r="HY249">
        <v>9999</v>
      </c>
      <c r="HZ249">
        <v>9999</v>
      </c>
      <c r="IA249">
        <v>9999</v>
      </c>
      <c r="IB249">
        <v>19.2</v>
      </c>
      <c r="IC249">
        <v>4.9729</v>
      </c>
      <c r="ID249">
        <v>1.87727</v>
      </c>
      <c r="IE249">
        <v>1.87532</v>
      </c>
      <c r="IF249">
        <v>1.87816</v>
      </c>
      <c r="IG249">
        <v>1.87485</v>
      </c>
      <c r="IH249">
        <v>1.87849</v>
      </c>
      <c r="II249">
        <v>1.87552</v>
      </c>
      <c r="IJ249">
        <v>1.87673</v>
      </c>
      <c r="IK249">
        <v>0</v>
      </c>
      <c r="IL249">
        <v>0</v>
      </c>
      <c r="IM249">
        <v>0</v>
      </c>
      <c r="IN249">
        <v>0</v>
      </c>
      <c r="IO249" t="s">
        <v>441</v>
      </c>
      <c r="IP249" t="s">
        <v>442</v>
      </c>
      <c r="IQ249" t="s">
        <v>443</v>
      </c>
      <c r="IR249" t="s">
        <v>443</v>
      </c>
      <c r="IS249" t="s">
        <v>443</v>
      </c>
      <c r="IT249" t="s">
        <v>443</v>
      </c>
      <c r="IU249">
        <v>0</v>
      </c>
      <c r="IV249">
        <v>100</v>
      </c>
      <c r="IW249">
        <v>100</v>
      </c>
      <c r="IX249">
        <v>0.526</v>
      </c>
      <c r="IY249">
        <v>0.2488</v>
      </c>
      <c r="IZ249">
        <v>-0.1222274518627452</v>
      </c>
      <c r="JA249">
        <v>0.001328938755811441</v>
      </c>
      <c r="JB249">
        <v>-5.633165956792918E-07</v>
      </c>
      <c r="JC249">
        <v>2.510553891376428E-10</v>
      </c>
      <c r="JD249">
        <v>-0.04678033270444259</v>
      </c>
      <c r="JE249">
        <v>-0.0009625096320519332</v>
      </c>
      <c r="JF249">
        <v>0.0006953178313022573</v>
      </c>
      <c r="JG249">
        <v>-5.973937232829655E-06</v>
      </c>
      <c r="JH249">
        <v>1</v>
      </c>
      <c r="JI249">
        <v>2112</v>
      </c>
      <c r="JJ249">
        <v>1</v>
      </c>
      <c r="JK249">
        <v>26</v>
      </c>
      <c r="JL249">
        <v>201740.5</v>
      </c>
      <c r="JM249">
        <v>201740.4</v>
      </c>
      <c r="JN249">
        <v>1.60645</v>
      </c>
      <c r="JO249">
        <v>2.55981</v>
      </c>
      <c r="JP249">
        <v>1.39893</v>
      </c>
      <c r="JQ249">
        <v>2.32666</v>
      </c>
      <c r="JR249">
        <v>1.44897</v>
      </c>
      <c r="JS249">
        <v>2.48779</v>
      </c>
      <c r="JT249">
        <v>37.4578</v>
      </c>
      <c r="JU249">
        <v>23.9649</v>
      </c>
      <c r="JV249">
        <v>18</v>
      </c>
      <c r="JW249">
        <v>484.897</v>
      </c>
      <c r="JX249">
        <v>443.138</v>
      </c>
      <c r="JY249">
        <v>29.8718</v>
      </c>
      <c r="JZ249">
        <v>28.9889</v>
      </c>
      <c r="KA249">
        <v>29.9998</v>
      </c>
      <c r="KB249">
        <v>28.7536</v>
      </c>
      <c r="KC249">
        <v>28.8305</v>
      </c>
      <c r="KD249">
        <v>32.2008</v>
      </c>
      <c r="KE249">
        <v>46.9871</v>
      </c>
      <c r="KF249">
        <v>0</v>
      </c>
      <c r="KG249">
        <v>29.9199</v>
      </c>
      <c r="KH249">
        <v>687.611</v>
      </c>
      <c r="KI249">
        <v>13.7296</v>
      </c>
      <c r="KJ249">
        <v>100.944</v>
      </c>
      <c r="KK249">
        <v>100.403</v>
      </c>
    </row>
    <row r="250" spans="1:297">
      <c r="A250">
        <v>234</v>
      </c>
      <c r="B250">
        <v>1759253013.6</v>
      </c>
      <c r="C250">
        <v>6198</v>
      </c>
      <c r="D250" t="s">
        <v>913</v>
      </c>
      <c r="E250" t="s">
        <v>914</v>
      </c>
      <c r="F250">
        <v>5</v>
      </c>
      <c r="G250" t="s">
        <v>832</v>
      </c>
      <c r="H250" t="s">
        <v>436</v>
      </c>
      <c r="I250">
        <v>1759253005.814285</v>
      </c>
      <c r="J250">
        <f>(K250)/1000</f>
        <v>0</v>
      </c>
      <c r="K250">
        <f>IF(DP250, AN250, AH250)</f>
        <v>0</v>
      </c>
      <c r="L250">
        <f>IF(DP250, AI250, AG250)</f>
        <v>0</v>
      </c>
      <c r="M250">
        <f>DR250 - IF(AU250&gt;1, L250*DL250*100.0/(AW250), 0)</f>
        <v>0</v>
      </c>
      <c r="N250">
        <f>((T250-J250/2)*M250-L250)/(T250+J250/2)</f>
        <v>0</v>
      </c>
      <c r="O250">
        <f>N250*(DY250+DZ250)/1000.0</f>
        <v>0</v>
      </c>
      <c r="P250">
        <f>(DR250 - IF(AU250&gt;1, L250*DL250*100.0/(AW250), 0))*(DY250+DZ250)/1000.0</f>
        <v>0</v>
      </c>
      <c r="Q250">
        <f>2.0/((1/S250-1/R250)+SIGN(S250)*SQRT((1/S250-1/R250)*(1/S250-1/R250) + 4*DM250/((DM250+1)*(DM250+1))*(2*1/S250*1/R250-1/R250*1/R250)))</f>
        <v>0</v>
      </c>
      <c r="R250">
        <f>IF(LEFT(DN250,1)&lt;&gt;"0",IF(LEFT(DN250,1)="1",3.0,DO250),$D$5+$E$5*(EF250*DY250/($K$5*1000))+$F$5*(EF250*DY250/($K$5*1000))*MAX(MIN(DL250,$J$5),$I$5)*MAX(MIN(DL250,$J$5),$I$5)+$G$5*MAX(MIN(DL250,$J$5),$I$5)*(EF250*DY250/($K$5*1000))+$H$5*(EF250*DY250/($K$5*1000))*(EF250*DY250/($K$5*1000)))</f>
        <v>0</v>
      </c>
      <c r="S250">
        <f>J250*(1000-(1000*0.61365*exp(17.502*W250/(240.97+W250))/(DY250+DZ250)+DT250)/2)/(1000*0.61365*exp(17.502*W250/(240.97+W250))/(DY250+DZ250)-DT250)</f>
        <v>0</v>
      </c>
      <c r="T250">
        <f>1/((DM250+1)/(Q250/1.6)+1/(R250/1.37)) + DM250/((DM250+1)/(Q250/1.6) + DM250/(R250/1.37))</f>
        <v>0</v>
      </c>
      <c r="U250">
        <f>(DH250*DK250)</f>
        <v>0</v>
      </c>
      <c r="V250">
        <f>(EA250+(U250+2*0.95*5.67E-8*(((EA250+$B$7)+273)^4-(EA250+273)^4)-44100*J250)/(1.84*29.3*R250+8*0.95*5.67E-8*(EA250+273)^3))</f>
        <v>0</v>
      </c>
      <c r="W250">
        <f>($C$7*EB250+$D$7*EC250+$E$7*V250)</f>
        <v>0</v>
      </c>
      <c r="X250">
        <f>0.61365*exp(17.502*W250/(240.97+W250))</f>
        <v>0</v>
      </c>
      <c r="Y250">
        <f>(Z250/AA250*100)</f>
        <v>0</v>
      </c>
      <c r="Z250">
        <f>DT250*(DY250+DZ250)/1000</f>
        <v>0</v>
      </c>
      <c r="AA250">
        <f>0.61365*exp(17.502*EA250/(240.97+EA250))</f>
        <v>0</v>
      </c>
      <c r="AB250">
        <f>(X250-DT250*(DY250+DZ250)/1000)</f>
        <v>0</v>
      </c>
      <c r="AC250">
        <f>(-J250*44100)</f>
        <v>0</v>
      </c>
      <c r="AD250">
        <f>2*29.3*R250*0.92*(EA250-W250)</f>
        <v>0</v>
      </c>
      <c r="AE250">
        <f>2*0.95*5.67E-8*(((EA250+$B$7)+273)^4-(W250+273)^4)</f>
        <v>0</v>
      </c>
      <c r="AF250">
        <f>U250+AE250+AC250+AD250</f>
        <v>0</v>
      </c>
      <c r="AG250">
        <f>DX250*AU250*(DS250-DR250*(1000-AU250*DU250)/(1000-AU250*DT250))/(100*DL250)</f>
        <v>0</v>
      </c>
      <c r="AH250">
        <f>1000*DX250*AU250*(DT250-DU250)/(100*DL250*(1000-AU250*DT250))</f>
        <v>0</v>
      </c>
      <c r="AI250">
        <f>(AJ250 - AK250 - DY250*1E3/(8.314*(EA250+273.15)) * AM250/DX250 * AL250) * DX250/(100*DL250) * (1000 - DU250)/1000</f>
        <v>0</v>
      </c>
      <c r="AJ250">
        <v>684.053573876806</v>
      </c>
      <c r="AK250">
        <v>629.2466303030301</v>
      </c>
      <c r="AL250">
        <v>3.270085356630883</v>
      </c>
      <c r="AM250">
        <v>65.48796410900854</v>
      </c>
      <c r="AN250">
        <f>(AP250 - AO250 + DY250*1E3/(8.314*(EA250+273.15)) * AR250/DX250 * AQ250) * DX250/(100*DL250) * 1000/(1000 - AP250)</f>
        <v>0</v>
      </c>
      <c r="AO250">
        <v>13.6861224904291</v>
      </c>
      <c r="AP250">
        <v>24.31364848484847</v>
      </c>
      <c r="AQ250">
        <v>0.006398248297720713</v>
      </c>
      <c r="AR250">
        <v>121.0484410570822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MAX(0,($B$13+$C$13*EF250)/(1+$D$13*EF250)*DY250/(EA250+273)*$E$13)</f>
        <v>0</v>
      </c>
      <c r="AX250" t="s">
        <v>437</v>
      </c>
      <c r="AY250" t="s">
        <v>437</v>
      </c>
      <c r="AZ250">
        <v>0</v>
      </c>
      <c r="BA250">
        <v>0</v>
      </c>
      <c r="BB250">
        <f>1-AZ250/BA250</f>
        <v>0</v>
      </c>
      <c r="BC250">
        <v>0</v>
      </c>
      <c r="BD250" t="s">
        <v>437</v>
      </c>
      <c r="BE250" t="s">
        <v>437</v>
      </c>
      <c r="BF250">
        <v>0</v>
      </c>
      <c r="BG250">
        <v>0</v>
      </c>
      <c r="BH250">
        <f>1-BF250/BG250</f>
        <v>0</v>
      </c>
      <c r="BI250">
        <v>0.5</v>
      </c>
      <c r="BJ250">
        <f>DI250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437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DH250">
        <f>$B$11*EG250+$C$11*EH250+$F$11*ES250*(1-EV250)</f>
        <v>0</v>
      </c>
      <c r="DI250">
        <f>DH250*DJ250</f>
        <v>0</v>
      </c>
      <c r="DJ250">
        <f>($B$11*$D$9+$C$11*$D$9+$F$11*((FF250+EX250)/MAX(FF250+EX250+FG250, 0.1)*$I$9+FG250/MAX(FF250+EX250+FG250, 0.1)*$J$9))/($B$11+$C$11+$F$11)</f>
        <v>0</v>
      </c>
      <c r="DK250">
        <f>($B$11*$K$9+$C$11*$K$9+$F$11*((FF250+EX250)/MAX(FF250+EX250+FG250, 0.1)*$P$9+FG250/MAX(FF250+EX250+FG250, 0.1)*$Q$9))/($B$11+$C$11+$F$11)</f>
        <v>0</v>
      </c>
      <c r="DL250">
        <v>6</v>
      </c>
      <c r="DM250">
        <v>0.5</v>
      </c>
      <c r="DN250" t="s">
        <v>438</v>
      </c>
      <c r="DO250">
        <v>2</v>
      </c>
      <c r="DP250" t="b">
        <v>1</v>
      </c>
      <c r="DQ250">
        <v>1759253005.814285</v>
      </c>
      <c r="DR250">
        <v>590.7148571428571</v>
      </c>
      <c r="DS250">
        <v>658.9608571428571</v>
      </c>
      <c r="DT250">
        <v>24.30671071428571</v>
      </c>
      <c r="DU250">
        <v>13.60083928571428</v>
      </c>
      <c r="DV250">
        <v>590.1974642857143</v>
      </c>
      <c r="DW250">
        <v>24.05741428571428</v>
      </c>
      <c r="DX250">
        <v>499.9734285714285</v>
      </c>
      <c r="DY250">
        <v>90.88022499999998</v>
      </c>
      <c r="DZ250">
        <v>0.05267272142857143</v>
      </c>
      <c r="EA250">
        <v>30.67746071428572</v>
      </c>
      <c r="EB250">
        <v>29.97836428571429</v>
      </c>
      <c r="EC250">
        <v>999.9000000000002</v>
      </c>
      <c r="ED250">
        <v>0</v>
      </c>
      <c r="EE250">
        <v>0</v>
      </c>
      <c r="EF250">
        <v>9991.807857142858</v>
      </c>
      <c r="EG250">
        <v>0</v>
      </c>
      <c r="EH250">
        <v>12.57119642857143</v>
      </c>
      <c r="EI250">
        <v>-68.24595357142857</v>
      </c>
      <c r="EJ250">
        <v>605.4307857142857</v>
      </c>
      <c r="EK250">
        <v>668.0475714285715</v>
      </c>
      <c r="EL250">
        <v>10.70588214285715</v>
      </c>
      <c r="EM250">
        <v>658.9608571428571</v>
      </c>
      <c r="EN250">
        <v>13.60083928571428</v>
      </c>
      <c r="EO250">
        <v>2.209000714285714</v>
      </c>
      <c r="EP250">
        <v>1.236046785714285</v>
      </c>
      <c r="EQ250">
        <v>19.027725</v>
      </c>
      <c r="ER250">
        <v>10.04283357142857</v>
      </c>
      <c r="ES250">
        <v>1999.9625</v>
      </c>
      <c r="ET250">
        <v>0.9799937142857141</v>
      </c>
      <c r="EU250">
        <v>0.02000602142857143</v>
      </c>
      <c r="EV250">
        <v>0</v>
      </c>
      <c r="EW250">
        <v>1163.021428571428</v>
      </c>
      <c r="EX250">
        <v>5.000560000000001</v>
      </c>
      <c r="EY250">
        <v>23513.05</v>
      </c>
      <c r="EZ250">
        <v>17294.53571428571</v>
      </c>
      <c r="FA250">
        <v>41.5</v>
      </c>
      <c r="FB250">
        <v>41.56199999999999</v>
      </c>
      <c r="FC250">
        <v>41.18699999999999</v>
      </c>
      <c r="FD250">
        <v>40.68699999999999</v>
      </c>
      <c r="FE250">
        <v>42.30757142857141</v>
      </c>
      <c r="FF250">
        <v>1955.0525</v>
      </c>
      <c r="FG250">
        <v>39.91</v>
      </c>
      <c r="FH250">
        <v>0</v>
      </c>
      <c r="FI250">
        <v>1759253027.8</v>
      </c>
      <c r="FJ250">
        <v>0</v>
      </c>
      <c r="FK250">
        <v>1163.5652</v>
      </c>
      <c r="FL250">
        <v>41.46230774794467</v>
      </c>
      <c r="FM250">
        <v>822.638462862725</v>
      </c>
      <c r="FN250">
        <v>23523.212</v>
      </c>
      <c r="FO250">
        <v>15</v>
      </c>
      <c r="FP250">
        <v>0</v>
      </c>
      <c r="FQ250" t="s">
        <v>439</v>
      </c>
      <c r="FR250">
        <v>1747148579.5</v>
      </c>
      <c r="FS250">
        <v>1747148584.5</v>
      </c>
      <c r="FT250">
        <v>0</v>
      </c>
      <c r="FU250">
        <v>0.162</v>
      </c>
      <c r="FV250">
        <v>-0.001</v>
      </c>
      <c r="FW250">
        <v>0.139</v>
      </c>
      <c r="FX250">
        <v>0.058</v>
      </c>
      <c r="FY250">
        <v>420</v>
      </c>
      <c r="FZ250">
        <v>16</v>
      </c>
      <c r="GA250">
        <v>0.19</v>
      </c>
      <c r="GB250">
        <v>0.02</v>
      </c>
      <c r="GC250">
        <v>-67.70285121951218</v>
      </c>
      <c r="GD250">
        <v>-10.06735400696855</v>
      </c>
      <c r="GE250">
        <v>0.9958223874650343</v>
      </c>
      <c r="GF250">
        <v>0</v>
      </c>
      <c r="GG250">
        <v>1160.913235294118</v>
      </c>
      <c r="GH250">
        <v>40.85912911562084</v>
      </c>
      <c r="GI250">
        <v>4.016884013751297</v>
      </c>
      <c r="GJ250">
        <v>0</v>
      </c>
      <c r="GK250">
        <v>10.7113</v>
      </c>
      <c r="GL250">
        <v>-0.29708153310104</v>
      </c>
      <c r="GM250">
        <v>0.05324708167887774</v>
      </c>
      <c r="GN250">
        <v>0</v>
      </c>
      <c r="GO250">
        <v>0</v>
      </c>
      <c r="GP250">
        <v>3</v>
      </c>
      <c r="GQ250" t="s">
        <v>490</v>
      </c>
      <c r="GR250">
        <v>3.12948</v>
      </c>
      <c r="GS250">
        <v>2.73094</v>
      </c>
      <c r="GT250">
        <v>0.113623</v>
      </c>
      <c r="GU250">
        <v>0.122971</v>
      </c>
      <c r="GV250">
        <v>0.108378</v>
      </c>
      <c r="GW250">
        <v>0.072606</v>
      </c>
      <c r="GX250">
        <v>26586.3</v>
      </c>
      <c r="GY250">
        <v>25540.3</v>
      </c>
      <c r="GZ250">
        <v>30535.6</v>
      </c>
      <c r="HA250">
        <v>29375.8</v>
      </c>
      <c r="HB250">
        <v>37571.3</v>
      </c>
      <c r="HC250">
        <v>35855.2</v>
      </c>
      <c r="HD250">
        <v>46710.2</v>
      </c>
      <c r="HE250">
        <v>43651.8</v>
      </c>
      <c r="HF250">
        <v>1.83648</v>
      </c>
      <c r="HG250">
        <v>1.81588</v>
      </c>
      <c r="HH250">
        <v>0.103951</v>
      </c>
      <c r="HI250">
        <v>0</v>
      </c>
      <c r="HJ250">
        <v>28.2786</v>
      </c>
      <c r="HK250">
        <v>999.9</v>
      </c>
      <c r="HL250">
        <v>49.1</v>
      </c>
      <c r="HM250">
        <v>31.6</v>
      </c>
      <c r="HN250">
        <v>25.2196</v>
      </c>
      <c r="HO250">
        <v>62.7303</v>
      </c>
      <c r="HP250">
        <v>18.4455</v>
      </c>
      <c r="HQ250">
        <v>1</v>
      </c>
      <c r="HR250">
        <v>0.134761</v>
      </c>
      <c r="HS250">
        <v>-1.199</v>
      </c>
      <c r="HT250">
        <v>20.1969</v>
      </c>
      <c r="HU250">
        <v>5.22837</v>
      </c>
      <c r="HV250">
        <v>11.974</v>
      </c>
      <c r="HW250">
        <v>4.96995</v>
      </c>
      <c r="HX250">
        <v>3.28958</v>
      </c>
      <c r="HY250">
        <v>9999</v>
      </c>
      <c r="HZ250">
        <v>9999</v>
      </c>
      <c r="IA250">
        <v>9999</v>
      </c>
      <c r="IB250">
        <v>19.2</v>
      </c>
      <c r="IC250">
        <v>4.9729</v>
      </c>
      <c r="ID250">
        <v>1.87727</v>
      </c>
      <c r="IE250">
        <v>1.87532</v>
      </c>
      <c r="IF250">
        <v>1.87818</v>
      </c>
      <c r="IG250">
        <v>1.87486</v>
      </c>
      <c r="IH250">
        <v>1.87851</v>
      </c>
      <c r="II250">
        <v>1.87552</v>
      </c>
      <c r="IJ250">
        <v>1.8767</v>
      </c>
      <c r="IK250">
        <v>0</v>
      </c>
      <c r="IL250">
        <v>0</v>
      </c>
      <c r="IM250">
        <v>0</v>
      </c>
      <c r="IN250">
        <v>0</v>
      </c>
      <c r="IO250" t="s">
        <v>441</v>
      </c>
      <c r="IP250" t="s">
        <v>442</v>
      </c>
      <c r="IQ250" t="s">
        <v>443</v>
      </c>
      <c r="IR250" t="s">
        <v>443</v>
      </c>
      <c r="IS250" t="s">
        <v>443</v>
      </c>
      <c r="IT250" t="s">
        <v>443</v>
      </c>
      <c r="IU250">
        <v>0</v>
      </c>
      <c r="IV250">
        <v>100</v>
      </c>
      <c r="IW250">
        <v>100</v>
      </c>
      <c r="IX250">
        <v>0.54</v>
      </c>
      <c r="IY250">
        <v>0.2496</v>
      </c>
      <c r="IZ250">
        <v>-0.1222274518627452</v>
      </c>
      <c r="JA250">
        <v>0.001328938755811441</v>
      </c>
      <c r="JB250">
        <v>-5.633165956792918E-07</v>
      </c>
      <c r="JC250">
        <v>2.510553891376428E-10</v>
      </c>
      <c r="JD250">
        <v>-0.04678033270444259</v>
      </c>
      <c r="JE250">
        <v>-0.0009625096320519332</v>
      </c>
      <c r="JF250">
        <v>0.0006953178313022573</v>
      </c>
      <c r="JG250">
        <v>-5.973937232829655E-06</v>
      </c>
      <c r="JH250">
        <v>1</v>
      </c>
      <c r="JI250">
        <v>2112</v>
      </c>
      <c r="JJ250">
        <v>1</v>
      </c>
      <c r="JK250">
        <v>26</v>
      </c>
      <c r="JL250">
        <v>201740.6</v>
      </c>
      <c r="JM250">
        <v>201740.5</v>
      </c>
      <c r="JN250">
        <v>1.6333</v>
      </c>
      <c r="JO250">
        <v>2.53906</v>
      </c>
      <c r="JP250">
        <v>1.39893</v>
      </c>
      <c r="JQ250">
        <v>2.32666</v>
      </c>
      <c r="JR250">
        <v>1.44897</v>
      </c>
      <c r="JS250">
        <v>2.53784</v>
      </c>
      <c r="JT250">
        <v>37.4338</v>
      </c>
      <c r="JU250">
        <v>23.9824</v>
      </c>
      <c r="JV250">
        <v>18</v>
      </c>
      <c r="JW250">
        <v>485.084</v>
      </c>
      <c r="JX250">
        <v>442.803</v>
      </c>
      <c r="JY250">
        <v>29.8977</v>
      </c>
      <c r="JZ250">
        <v>28.9856</v>
      </c>
      <c r="KA250">
        <v>29.9999</v>
      </c>
      <c r="KB250">
        <v>28.7505</v>
      </c>
      <c r="KC250">
        <v>28.8275</v>
      </c>
      <c r="KD250">
        <v>32.8795</v>
      </c>
      <c r="KE250">
        <v>46.9871</v>
      </c>
      <c r="KF250">
        <v>0</v>
      </c>
      <c r="KG250">
        <v>29.9416</v>
      </c>
      <c r="KH250">
        <v>707.645</v>
      </c>
      <c r="KI250">
        <v>13.7053</v>
      </c>
      <c r="KJ250">
        <v>100.946</v>
      </c>
      <c r="KK250">
        <v>100.406</v>
      </c>
    </row>
    <row r="251" spans="1:297">
      <c r="A251">
        <v>235</v>
      </c>
      <c r="B251">
        <v>1759253018.6</v>
      </c>
      <c r="C251">
        <v>6203</v>
      </c>
      <c r="D251" t="s">
        <v>915</v>
      </c>
      <c r="E251" t="s">
        <v>916</v>
      </c>
      <c r="F251">
        <v>5</v>
      </c>
      <c r="G251" t="s">
        <v>832</v>
      </c>
      <c r="H251" t="s">
        <v>436</v>
      </c>
      <c r="I251">
        <v>1759253011.1</v>
      </c>
      <c r="J251">
        <f>(K251)/1000</f>
        <v>0</v>
      </c>
      <c r="K251">
        <f>IF(DP251, AN251, AH251)</f>
        <v>0</v>
      </c>
      <c r="L251">
        <f>IF(DP251, AI251, AG251)</f>
        <v>0</v>
      </c>
      <c r="M251">
        <f>DR251 - IF(AU251&gt;1, L251*DL251*100.0/(AW251), 0)</f>
        <v>0</v>
      </c>
      <c r="N251">
        <f>((T251-J251/2)*M251-L251)/(T251+J251/2)</f>
        <v>0</v>
      </c>
      <c r="O251">
        <f>N251*(DY251+DZ251)/1000.0</f>
        <v>0</v>
      </c>
      <c r="P251">
        <f>(DR251 - IF(AU251&gt;1, L251*DL251*100.0/(AW251), 0))*(DY251+DZ251)/1000.0</f>
        <v>0</v>
      </c>
      <c r="Q251">
        <f>2.0/((1/S251-1/R251)+SIGN(S251)*SQRT((1/S251-1/R251)*(1/S251-1/R251) + 4*DM251/((DM251+1)*(DM251+1))*(2*1/S251*1/R251-1/R251*1/R251)))</f>
        <v>0</v>
      </c>
      <c r="R251">
        <f>IF(LEFT(DN251,1)&lt;&gt;"0",IF(LEFT(DN251,1)="1",3.0,DO251),$D$5+$E$5*(EF251*DY251/($K$5*1000))+$F$5*(EF251*DY251/($K$5*1000))*MAX(MIN(DL251,$J$5),$I$5)*MAX(MIN(DL251,$J$5),$I$5)+$G$5*MAX(MIN(DL251,$J$5),$I$5)*(EF251*DY251/($K$5*1000))+$H$5*(EF251*DY251/($K$5*1000))*(EF251*DY251/($K$5*1000)))</f>
        <v>0</v>
      </c>
      <c r="S251">
        <f>J251*(1000-(1000*0.61365*exp(17.502*W251/(240.97+W251))/(DY251+DZ251)+DT251)/2)/(1000*0.61365*exp(17.502*W251/(240.97+W251))/(DY251+DZ251)-DT251)</f>
        <v>0</v>
      </c>
      <c r="T251">
        <f>1/((DM251+1)/(Q251/1.6)+1/(R251/1.37)) + DM251/((DM251+1)/(Q251/1.6) + DM251/(R251/1.37))</f>
        <v>0</v>
      </c>
      <c r="U251">
        <f>(DH251*DK251)</f>
        <v>0</v>
      </c>
      <c r="V251">
        <f>(EA251+(U251+2*0.95*5.67E-8*(((EA251+$B$7)+273)^4-(EA251+273)^4)-44100*J251)/(1.84*29.3*R251+8*0.95*5.67E-8*(EA251+273)^3))</f>
        <v>0</v>
      </c>
      <c r="W251">
        <f>($C$7*EB251+$D$7*EC251+$E$7*V251)</f>
        <v>0</v>
      </c>
      <c r="X251">
        <f>0.61365*exp(17.502*W251/(240.97+W251))</f>
        <v>0</v>
      </c>
      <c r="Y251">
        <f>(Z251/AA251*100)</f>
        <v>0</v>
      </c>
      <c r="Z251">
        <f>DT251*(DY251+DZ251)/1000</f>
        <v>0</v>
      </c>
      <c r="AA251">
        <f>0.61365*exp(17.502*EA251/(240.97+EA251))</f>
        <v>0</v>
      </c>
      <c r="AB251">
        <f>(X251-DT251*(DY251+DZ251)/1000)</f>
        <v>0</v>
      </c>
      <c r="AC251">
        <f>(-J251*44100)</f>
        <v>0</v>
      </c>
      <c r="AD251">
        <f>2*29.3*R251*0.92*(EA251-W251)</f>
        <v>0</v>
      </c>
      <c r="AE251">
        <f>2*0.95*5.67E-8*(((EA251+$B$7)+273)^4-(W251+273)^4)</f>
        <v>0</v>
      </c>
      <c r="AF251">
        <f>U251+AE251+AC251+AD251</f>
        <v>0</v>
      </c>
      <c r="AG251">
        <f>DX251*AU251*(DS251-DR251*(1000-AU251*DU251)/(1000-AU251*DT251))/(100*DL251)</f>
        <v>0</v>
      </c>
      <c r="AH251">
        <f>1000*DX251*AU251*(DT251-DU251)/(100*DL251*(1000-AU251*DT251))</f>
        <v>0</v>
      </c>
      <c r="AI251">
        <f>(AJ251 - AK251 - DY251*1E3/(8.314*(EA251+273.15)) * AM251/DX251 * AL251) * DX251/(100*DL251) * (1000 - DU251)/1000</f>
        <v>0</v>
      </c>
      <c r="AJ251">
        <v>701.0908186025572</v>
      </c>
      <c r="AK251">
        <v>645.6249212121212</v>
      </c>
      <c r="AL251">
        <v>3.282099909773749</v>
      </c>
      <c r="AM251">
        <v>65.48796410900854</v>
      </c>
      <c r="AN251">
        <f>(AP251 - AO251 + DY251*1E3/(8.314*(EA251+273.15)) * AR251/DX251 * AQ251) * DX251/(100*DL251) * 1000/(1000 - AP251)</f>
        <v>0</v>
      </c>
      <c r="AO251">
        <v>13.71487547504546</v>
      </c>
      <c r="AP251">
        <v>24.35861696969696</v>
      </c>
      <c r="AQ251">
        <v>0.008525883816851106</v>
      </c>
      <c r="AR251">
        <v>121.0484410570822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MAX(0,($B$13+$C$13*EF251)/(1+$D$13*EF251)*DY251/(EA251+273)*$E$13)</f>
        <v>0</v>
      </c>
      <c r="AX251" t="s">
        <v>437</v>
      </c>
      <c r="AY251" t="s">
        <v>437</v>
      </c>
      <c r="AZ251">
        <v>0</v>
      </c>
      <c r="BA251">
        <v>0</v>
      </c>
      <c r="BB251">
        <f>1-AZ251/BA251</f>
        <v>0</v>
      </c>
      <c r="BC251">
        <v>0</v>
      </c>
      <c r="BD251" t="s">
        <v>437</v>
      </c>
      <c r="BE251" t="s">
        <v>437</v>
      </c>
      <c r="BF251">
        <v>0</v>
      </c>
      <c r="BG251">
        <v>0</v>
      </c>
      <c r="BH251">
        <f>1-BF251/BG251</f>
        <v>0</v>
      </c>
      <c r="BI251">
        <v>0.5</v>
      </c>
      <c r="BJ251">
        <f>DI251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437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DH251">
        <f>$B$11*EG251+$C$11*EH251+$F$11*ES251*(1-EV251)</f>
        <v>0</v>
      </c>
      <c r="DI251">
        <f>DH251*DJ251</f>
        <v>0</v>
      </c>
      <c r="DJ251">
        <f>($B$11*$D$9+$C$11*$D$9+$F$11*((FF251+EX251)/MAX(FF251+EX251+FG251, 0.1)*$I$9+FG251/MAX(FF251+EX251+FG251, 0.1)*$J$9))/($B$11+$C$11+$F$11)</f>
        <v>0</v>
      </c>
      <c r="DK251">
        <f>($B$11*$K$9+$C$11*$K$9+$F$11*((FF251+EX251)/MAX(FF251+EX251+FG251, 0.1)*$P$9+FG251/MAX(FF251+EX251+FG251, 0.1)*$Q$9))/($B$11+$C$11+$F$11)</f>
        <v>0</v>
      </c>
      <c r="DL251">
        <v>6</v>
      </c>
      <c r="DM251">
        <v>0.5</v>
      </c>
      <c r="DN251" t="s">
        <v>438</v>
      </c>
      <c r="DO251">
        <v>2</v>
      </c>
      <c r="DP251" t="b">
        <v>1</v>
      </c>
      <c r="DQ251">
        <v>1759253011.1</v>
      </c>
      <c r="DR251">
        <v>607.5638888888889</v>
      </c>
      <c r="DS251">
        <v>676.6713703703704</v>
      </c>
      <c r="DT251">
        <v>24.30991481481481</v>
      </c>
      <c r="DU251">
        <v>13.6545</v>
      </c>
      <c r="DV251">
        <v>607.031037037037</v>
      </c>
      <c r="DW251">
        <v>24.06054444444444</v>
      </c>
      <c r="DX251">
        <v>500.0251111111112</v>
      </c>
      <c r="DY251">
        <v>90.88014444444444</v>
      </c>
      <c r="DZ251">
        <v>0.05276801481481481</v>
      </c>
      <c r="EA251">
        <v>30.67181851851852</v>
      </c>
      <c r="EB251">
        <v>29.97013333333333</v>
      </c>
      <c r="EC251">
        <v>999.9000000000001</v>
      </c>
      <c r="ED251">
        <v>0</v>
      </c>
      <c r="EE251">
        <v>0</v>
      </c>
      <c r="EF251">
        <v>10000.04592592593</v>
      </c>
      <c r="EG251">
        <v>0</v>
      </c>
      <c r="EH251">
        <v>12.39909259259259</v>
      </c>
      <c r="EI251">
        <v>-69.10743703703703</v>
      </c>
      <c r="EJ251">
        <v>622.7021481481481</v>
      </c>
      <c r="EK251">
        <v>686.0398148148148</v>
      </c>
      <c r="EL251">
        <v>10.65542592592593</v>
      </c>
      <c r="EM251">
        <v>676.6713703703704</v>
      </c>
      <c r="EN251">
        <v>13.6545</v>
      </c>
      <c r="EO251">
        <v>2.20929</v>
      </c>
      <c r="EP251">
        <v>1.240922962962963</v>
      </c>
      <c r="EQ251">
        <v>19.02981851851852</v>
      </c>
      <c r="ER251">
        <v>10.10163407407407</v>
      </c>
      <c r="ES251">
        <v>1999.933333333333</v>
      </c>
      <c r="ET251">
        <v>0.9799933333333333</v>
      </c>
      <c r="EU251">
        <v>0.0200063962962963</v>
      </c>
      <c r="EV251">
        <v>0</v>
      </c>
      <c r="EW251">
        <v>1166.605925925926</v>
      </c>
      <c r="EX251">
        <v>5.000560000000001</v>
      </c>
      <c r="EY251">
        <v>23584.42592592592</v>
      </c>
      <c r="EZ251">
        <v>17294.26666666667</v>
      </c>
      <c r="FA251">
        <v>41.49533333333333</v>
      </c>
      <c r="FB251">
        <v>41.56199999999999</v>
      </c>
      <c r="FC251">
        <v>41.1824074074074</v>
      </c>
      <c r="FD251">
        <v>40.68699999999999</v>
      </c>
      <c r="FE251">
        <v>42.30051851851852</v>
      </c>
      <c r="FF251">
        <v>1955.023333333334</v>
      </c>
      <c r="FG251">
        <v>39.91</v>
      </c>
      <c r="FH251">
        <v>0</v>
      </c>
      <c r="FI251">
        <v>1759253032.6</v>
      </c>
      <c r="FJ251">
        <v>0</v>
      </c>
      <c r="FK251">
        <v>1166.788</v>
      </c>
      <c r="FL251">
        <v>40.6884616023096</v>
      </c>
      <c r="FM251">
        <v>798.3461550870076</v>
      </c>
      <c r="FN251">
        <v>23587.916</v>
      </c>
      <c r="FO251">
        <v>15</v>
      </c>
      <c r="FP251">
        <v>0</v>
      </c>
      <c r="FQ251" t="s">
        <v>439</v>
      </c>
      <c r="FR251">
        <v>1747148579.5</v>
      </c>
      <c r="FS251">
        <v>1747148584.5</v>
      </c>
      <c r="FT251">
        <v>0</v>
      </c>
      <c r="FU251">
        <v>0.162</v>
      </c>
      <c r="FV251">
        <v>-0.001</v>
      </c>
      <c r="FW251">
        <v>0.139</v>
      </c>
      <c r="FX251">
        <v>0.058</v>
      </c>
      <c r="FY251">
        <v>420</v>
      </c>
      <c r="FZ251">
        <v>16</v>
      </c>
      <c r="GA251">
        <v>0.19</v>
      </c>
      <c r="GB251">
        <v>0.02</v>
      </c>
      <c r="GC251">
        <v>-68.66422500000002</v>
      </c>
      <c r="GD251">
        <v>-9.809094934333707</v>
      </c>
      <c r="GE251">
        <v>0.9457233632912964</v>
      </c>
      <c r="GF251">
        <v>0</v>
      </c>
      <c r="GG251">
        <v>1164.550294117647</v>
      </c>
      <c r="GH251">
        <v>40.84537814737504</v>
      </c>
      <c r="GI251">
        <v>4.015476299705279</v>
      </c>
      <c r="GJ251">
        <v>0</v>
      </c>
      <c r="GK251">
        <v>10.68682</v>
      </c>
      <c r="GL251">
        <v>-0.6213365853658578</v>
      </c>
      <c r="GM251">
        <v>0.06472142690021596</v>
      </c>
      <c r="GN251">
        <v>0</v>
      </c>
      <c r="GO251">
        <v>0</v>
      </c>
      <c r="GP251">
        <v>3</v>
      </c>
      <c r="GQ251" t="s">
        <v>490</v>
      </c>
      <c r="GR251">
        <v>3.12946</v>
      </c>
      <c r="GS251">
        <v>2.73034</v>
      </c>
      <c r="GT251">
        <v>0.115671</v>
      </c>
      <c r="GU251">
        <v>0.125016</v>
      </c>
      <c r="GV251">
        <v>0.108505</v>
      </c>
      <c r="GW251">
        <v>0.0726304</v>
      </c>
      <c r="GX251">
        <v>26525</v>
      </c>
      <c r="GY251">
        <v>25480.9</v>
      </c>
      <c r="GZ251">
        <v>30535.7</v>
      </c>
      <c r="HA251">
        <v>29376</v>
      </c>
      <c r="HB251">
        <v>37566.1</v>
      </c>
      <c r="HC251">
        <v>35854.7</v>
      </c>
      <c r="HD251">
        <v>46710.3</v>
      </c>
      <c r="HE251">
        <v>43652.2</v>
      </c>
      <c r="HF251">
        <v>1.83665</v>
      </c>
      <c r="HG251">
        <v>1.81605</v>
      </c>
      <c r="HH251">
        <v>0.103496</v>
      </c>
      <c r="HI251">
        <v>0</v>
      </c>
      <c r="HJ251">
        <v>28.2786</v>
      </c>
      <c r="HK251">
        <v>999.9</v>
      </c>
      <c r="HL251">
        <v>49.1</v>
      </c>
      <c r="HM251">
        <v>31.6</v>
      </c>
      <c r="HN251">
        <v>25.2219</v>
      </c>
      <c r="HO251">
        <v>62.8603</v>
      </c>
      <c r="HP251">
        <v>18.109</v>
      </c>
      <c r="HQ251">
        <v>1</v>
      </c>
      <c r="HR251">
        <v>0.134609</v>
      </c>
      <c r="HS251">
        <v>-1.25551</v>
      </c>
      <c r="HT251">
        <v>20.1964</v>
      </c>
      <c r="HU251">
        <v>5.22912</v>
      </c>
      <c r="HV251">
        <v>11.974</v>
      </c>
      <c r="HW251">
        <v>4.9701</v>
      </c>
      <c r="HX251">
        <v>3.2897</v>
      </c>
      <c r="HY251">
        <v>9999</v>
      </c>
      <c r="HZ251">
        <v>9999</v>
      </c>
      <c r="IA251">
        <v>9999</v>
      </c>
      <c r="IB251">
        <v>19.2</v>
      </c>
      <c r="IC251">
        <v>4.9729</v>
      </c>
      <c r="ID251">
        <v>1.87729</v>
      </c>
      <c r="IE251">
        <v>1.87531</v>
      </c>
      <c r="IF251">
        <v>1.87817</v>
      </c>
      <c r="IG251">
        <v>1.87486</v>
      </c>
      <c r="IH251">
        <v>1.8785</v>
      </c>
      <c r="II251">
        <v>1.87552</v>
      </c>
      <c r="IJ251">
        <v>1.87672</v>
      </c>
      <c r="IK251">
        <v>0</v>
      </c>
      <c r="IL251">
        <v>0</v>
      </c>
      <c r="IM251">
        <v>0</v>
      </c>
      <c r="IN251">
        <v>0</v>
      </c>
      <c r="IO251" t="s">
        <v>441</v>
      </c>
      <c r="IP251" t="s">
        <v>442</v>
      </c>
      <c r="IQ251" t="s">
        <v>443</v>
      </c>
      <c r="IR251" t="s">
        <v>443</v>
      </c>
      <c r="IS251" t="s">
        <v>443</v>
      </c>
      <c r="IT251" t="s">
        <v>443</v>
      </c>
      <c r="IU251">
        <v>0</v>
      </c>
      <c r="IV251">
        <v>100</v>
      </c>
      <c r="IW251">
        <v>100</v>
      </c>
      <c r="IX251">
        <v>0.555</v>
      </c>
      <c r="IY251">
        <v>0.2505</v>
      </c>
      <c r="IZ251">
        <v>-0.1222274518627452</v>
      </c>
      <c r="JA251">
        <v>0.001328938755811441</v>
      </c>
      <c r="JB251">
        <v>-5.633165956792918E-07</v>
      </c>
      <c r="JC251">
        <v>2.510553891376428E-10</v>
      </c>
      <c r="JD251">
        <v>-0.04678033270444259</v>
      </c>
      <c r="JE251">
        <v>-0.0009625096320519332</v>
      </c>
      <c r="JF251">
        <v>0.0006953178313022573</v>
      </c>
      <c r="JG251">
        <v>-5.973937232829655E-06</v>
      </c>
      <c r="JH251">
        <v>1</v>
      </c>
      <c r="JI251">
        <v>2112</v>
      </c>
      <c r="JJ251">
        <v>1</v>
      </c>
      <c r="JK251">
        <v>26</v>
      </c>
      <c r="JL251">
        <v>201740.7</v>
      </c>
      <c r="JM251">
        <v>201740.6</v>
      </c>
      <c r="JN251">
        <v>1.66992</v>
      </c>
      <c r="JO251">
        <v>2.54883</v>
      </c>
      <c r="JP251">
        <v>1.39893</v>
      </c>
      <c r="JQ251">
        <v>2.32666</v>
      </c>
      <c r="JR251">
        <v>1.44897</v>
      </c>
      <c r="JS251">
        <v>2.57324</v>
      </c>
      <c r="JT251">
        <v>37.4338</v>
      </c>
      <c r="JU251">
        <v>23.9737</v>
      </c>
      <c r="JV251">
        <v>18</v>
      </c>
      <c r="JW251">
        <v>485.157</v>
      </c>
      <c r="JX251">
        <v>442.888</v>
      </c>
      <c r="JY251">
        <v>29.9349</v>
      </c>
      <c r="JZ251">
        <v>28.9825</v>
      </c>
      <c r="KA251">
        <v>29.9999</v>
      </c>
      <c r="KB251">
        <v>28.7468</v>
      </c>
      <c r="KC251">
        <v>28.8241</v>
      </c>
      <c r="KD251">
        <v>33.4733</v>
      </c>
      <c r="KE251">
        <v>46.9871</v>
      </c>
      <c r="KF251">
        <v>0</v>
      </c>
      <c r="KG251">
        <v>29.9644</v>
      </c>
      <c r="KH251">
        <v>721.001</v>
      </c>
      <c r="KI251">
        <v>13.6916</v>
      </c>
      <c r="KJ251">
        <v>100.946</v>
      </c>
      <c r="KK251">
        <v>100.406</v>
      </c>
    </row>
    <row r="252" spans="1:297">
      <c r="A252">
        <v>236</v>
      </c>
      <c r="B252">
        <v>1759253023.6</v>
      </c>
      <c r="C252">
        <v>6208</v>
      </c>
      <c r="D252" t="s">
        <v>917</v>
      </c>
      <c r="E252" t="s">
        <v>918</v>
      </c>
      <c r="F252">
        <v>5</v>
      </c>
      <c r="G252" t="s">
        <v>832</v>
      </c>
      <c r="H252" t="s">
        <v>436</v>
      </c>
      <c r="I252">
        <v>1759253015.814285</v>
      </c>
      <c r="J252">
        <f>(K252)/1000</f>
        <v>0</v>
      </c>
      <c r="K252">
        <f>IF(DP252, AN252, AH252)</f>
        <v>0</v>
      </c>
      <c r="L252">
        <f>IF(DP252, AI252, AG252)</f>
        <v>0</v>
      </c>
      <c r="M252">
        <f>DR252 - IF(AU252&gt;1, L252*DL252*100.0/(AW252), 0)</f>
        <v>0</v>
      </c>
      <c r="N252">
        <f>((T252-J252/2)*M252-L252)/(T252+J252/2)</f>
        <v>0</v>
      </c>
      <c r="O252">
        <f>N252*(DY252+DZ252)/1000.0</f>
        <v>0</v>
      </c>
      <c r="P252">
        <f>(DR252 - IF(AU252&gt;1, L252*DL252*100.0/(AW252), 0))*(DY252+DZ252)/1000.0</f>
        <v>0</v>
      </c>
      <c r="Q252">
        <f>2.0/((1/S252-1/R252)+SIGN(S252)*SQRT((1/S252-1/R252)*(1/S252-1/R252) + 4*DM252/((DM252+1)*(DM252+1))*(2*1/S252*1/R252-1/R252*1/R252)))</f>
        <v>0</v>
      </c>
      <c r="R252">
        <f>IF(LEFT(DN252,1)&lt;&gt;"0",IF(LEFT(DN252,1)="1",3.0,DO252),$D$5+$E$5*(EF252*DY252/($K$5*1000))+$F$5*(EF252*DY252/($K$5*1000))*MAX(MIN(DL252,$J$5),$I$5)*MAX(MIN(DL252,$J$5),$I$5)+$G$5*MAX(MIN(DL252,$J$5),$I$5)*(EF252*DY252/($K$5*1000))+$H$5*(EF252*DY252/($K$5*1000))*(EF252*DY252/($K$5*1000)))</f>
        <v>0</v>
      </c>
      <c r="S252">
        <f>J252*(1000-(1000*0.61365*exp(17.502*W252/(240.97+W252))/(DY252+DZ252)+DT252)/2)/(1000*0.61365*exp(17.502*W252/(240.97+W252))/(DY252+DZ252)-DT252)</f>
        <v>0</v>
      </c>
      <c r="T252">
        <f>1/((DM252+1)/(Q252/1.6)+1/(R252/1.37)) + DM252/((DM252+1)/(Q252/1.6) + DM252/(R252/1.37))</f>
        <v>0</v>
      </c>
      <c r="U252">
        <f>(DH252*DK252)</f>
        <v>0</v>
      </c>
      <c r="V252">
        <f>(EA252+(U252+2*0.95*5.67E-8*(((EA252+$B$7)+273)^4-(EA252+273)^4)-44100*J252)/(1.84*29.3*R252+8*0.95*5.67E-8*(EA252+273)^3))</f>
        <v>0</v>
      </c>
      <c r="W252">
        <f>($C$7*EB252+$D$7*EC252+$E$7*V252)</f>
        <v>0</v>
      </c>
      <c r="X252">
        <f>0.61365*exp(17.502*W252/(240.97+W252))</f>
        <v>0</v>
      </c>
      <c r="Y252">
        <f>(Z252/AA252*100)</f>
        <v>0</v>
      </c>
      <c r="Z252">
        <f>DT252*(DY252+DZ252)/1000</f>
        <v>0</v>
      </c>
      <c r="AA252">
        <f>0.61365*exp(17.502*EA252/(240.97+EA252))</f>
        <v>0</v>
      </c>
      <c r="AB252">
        <f>(X252-DT252*(DY252+DZ252)/1000)</f>
        <v>0</v>
      </c>
      <c r="AC252">
        <f>(-J252*44100)</f>
        <v>0</v>
      </c>
      <c r="AD252">
        <f>2*29.3*R252*0.92*(EA252-W252)</f>
        <v>0</v>
      </c>
      <c r="AE252">
        <f>2*0.95*5.67E-8*(((EA252+$B$7)+273)^4-(W252+273)^4)</f>
        <v>0</v>
      </c>
      <c r="AF252">
        <f>U252+AE252+AC252+AD252</f>
        <v>0</v>
      </c>
      <c r="AG252">
        <f>DX252*AU252*(DS252-DR252*(1000-AU252*DU252)/(1000-AU252*DT252))/(100*DL252)</f>
        <v>0</v>
      </c>
      <c r="AH252">
        <f>1000*DX252*AU252*(DT252-DU252)/(100*DL252*(1000-AU252*DT252))</f>
        <v>0</v>
      </c>
      <c r="AI252">
        <f>(AJ252 - AK252 - DY252*1E3/(8.314*(EA252+273.15)) * AM252/DX252 * AL252) * DX252/(100*DL252) * (1000 - DU252)/1000</f>
        <v>0</v>
      </c>
      <c r="AJ252">
        <v>718.0035079681937</v>
      </c>
      <c r="AK252">
        <v>662.0700181818181</v>
      </c>
      <c r="AL252">
        <v>3.284640947341936</v>
      </c>
      <c r="AM252">
        <v>65.48796410900854</v>
      </c>
      <c r="AN252">
        <f>(AP252 - AO252 + DY252*1E3/(8.314*(EA252+273.15)) * AR252/DX252 * AQ252) * DX252/(100*DL252) * 1000/(1000 - AP252)</f>
        <v>0</v>
      </c>
      <c r="AO252">
        <v>13.7149779176231</v>
      </c>
      <c r="AP252">
        <v>24.37233212121211</v>
      </c>
      <c r="AQ252">
        <v>0.001078534081306085</v>
      </c>
      <c r="AR252">
        <v>121.0484410570822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MAX(0,($B$13+$C$13*EF252)/(1+$D$13*EF252)*DY252/(EA252+273)*$E$13)</f>
        <v>0</v>
      </c>
      <c r="AX252" t="s">
        <v>437</v>
      </c>
      <c r="AY252" t="s">
        <v>437</v>
      </c>
      <c r="AZ252">
        <v>0</v>
      </c>
      <c r="BA252">
        <v>0</v>
      </c>
      <c r="BB252">
        <f>1-AZ252/BA252</f>
        <v>0</v>
      </c>
      <c r="BC252">
        <v>0</v>
      </c>
      <c r="BD252" t="s">
        <v>437</v>
      </c>
      <c r="BE252" t="s">
        <v>437</v>
      </c>
      <c r="BF252">
        <v>0</v>
      </c>
      <c r="BG252">
        <v>0</v>
      </c>
      <c r="BH252">
        <f>1-BF252/BG252</f>
        <v>0</v>
      </c>
      <c r="BI252">
        <v>0.5</v>
      </c>
      <c r="BJ252">
        <f>DI252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437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DH252">
        <f>$B$11*EG252+$C$11*EH252+$F$11*ES252*(1-EV252)</f>
        <v>0</v>
      </c>
      <c r="DI252">
        <f>DH252*DJ252</f>
        <v>0</v>
      </c>
      <c r="DJ252">
        <f>($B$11*$D$9+$C$11*$D$9+$F$11*((FF252+EX252)/MAX(FF252+EX252+FG252, 0.1)*$I$9+FG252/MAX(FF252+EX252+FG252, 0.1)*$J$9))/($B$11+$C$11+$F$11)</f>
        <v>0</v>
      </c>
      <c r="DK252">
        <f>($B$11*$K$9+$C$11*$K$9+$F$11*((FF252+EX252)/MAX(FF252+EX252+FG252, 0.1)*$P$9+FG252/MAX(FF252+EX252+FG252, 0.1)*$Q$9))/($B$11+$C$11+$F$11)</f>
        <v>0</v>
      </c>
      <c r="DL252">
        <v>6</v>
      </c>
      <c r="DM252">
        <v>0.5</v>
      </c>
      <c r="DN252" t="s">
        <v>438</v>
      </c>
      <c r="DO252">
        <v>2</v>
      </c>
      <c r="DP252" t="b">
        <v>1</v>
      </c>
      <c r="DQ252">
        <v>1759253015.814285</v>
      </c>
      <c r="DR252">
        <v>622.6136428571428</v>
      </c>
      <c r="DS252">
        <v>692.453142857143</v>
      </c>
      <c r="DT252">
        <v>24.33421428571429</v>
      </c>
      <c r="DU252">
        <v>13.69692857142857</v>
      </c>
      <c r="DV252">
        <v>622.0668571428571</v>
      </c>
      <c r="DW252">
        <v>24.08430714285714</v>
      </c>
      <c r="DX252">
        <v>500.0037499999999</v>
      </c>
      <c r="DY252">
        <v>90.88018214285714</v>
      </c>
      <c r="DZ252">
        <v>0.05292877857142858</v>
      </c>
      <c r="EA252">
        <v>30.67117857142857</v>
      </c>
      <c r="EB252">
        <v>29.96668214285715</v>
      </c>
      <c r="EC252">
        <v>999.9000000000002</v>
      </c>
      <c r="ED252">
        <v>0</v>
      </c>
      <c r="EE252">
        <v>0</v>
      </c>
      <c r="EF252">
        <v>9992.249285714288</v>
      </c>
      <c r="EG252">
        <v>0</v>
      </c>
      <c r="EH252">
        <v>12.04552142857143</v>
      </c>
      <c r="EI252">
        <v>-69.83953571428572</v>
      </c>
      <c r="EJ252">
        <v>638.1428571428571</v>
      </c>
      <c r="EK252">
        <v>702.0698214285715</v>
      </c>
      <c r="EL252">
        <v>10.63728928571429</v>
      </c>
      <c r="EM252">
        <v>692.453142857143</v>
      </c>
      <c r="EN252">
        <v>13.69692857142857</v>
      </c>
      <c r="EO252">
        <v>2.211498214285714</v>
      </c>
      <c r="EP252">
        <v>1.244778928571428</v>
      </c>
      <c r="EQ252">
        <v>19.045825</v>
      </c>
      <c r="ER252">
        <v>10.14812142857143</v>
      </c>
      <c r="ES252">
        <v>1999.958214285714</v>
      </c>
      <c r="ET252">
        <v>0.9799934999999999</v>
      </c>
      <c r="EU252">
        <v>0.02000622857142857</v>
      </c>
      <c r="EV252">
        <v>0</v>
      </c>
      <c r="EW252">
        <v>1169.757142857143</v>
      </c>
      <c r="EX252">
        <v>5.000560000000001</v>
      </c>
      <c r="EY252">
        <v>23645.78214285714</v>
      </c>
      <c r="EZ252">
        <v>17294.48928571429</v>
      </c>
      <c r="FA252">
        <v>41.48875</v>
      </c>
      <c r="FB252">
        <v>41.55757142857141</v>
      </c>
      <c r="FC252">
        <v>41.18035714285713</v>
      </c>
      <c r="FD252">
        <v>40.68699999999999</v>
      </c>
      <c r="FE252">
        <v>42.29649999999999</v>
      </c>
      <c r="FF252">
        <v>1955.048214285714</v>
      </c>
      <c r="FG252">
        <v>39.91</v>
      </c>
      <c r="FH252">
        <v>0</v>
      </c>
      <c r="FI252">
        <v>1759253037.4</v>
      </c>
      <c r="FJ252">
        <v>0</v>
      </c>
      <c r="FK252">
        <v>1169.9616</v>
      </c>
      <c r="FL252">
        <v>38.08384608823733</v>
      </c>
      <c r="FM252">
        <v>762.2692295623318</v>
      </c>
      <c r="FN252">
        <v>23649.968</v>
      </c>
      <c r="FO252">
        <v>15</v>
      </c>
      <c r="FP252">
        <v>0</v>
      </c>
      <c r="FQ252" t="s">
        <v>439</v>
      </c>
      <c r="FR252">
        <v>1747148579.5</v>
      </c>
      <c r="FS252">
        <v>1747148584.5</v>
      </c>
      <c r="FT252">
        <v>0</v>
      </c>
      <c r="FU252">
        <v>0.162</v>
      </c>
      <c r="FV252">
        <v>-0.001</v>
      </c>
      <c r="FW252">
        <v>0.139</v>
      </c>
      <c r="FX252">
        <v>0.058</v>
      </c>
      <c r="FY252">
        <v>420</v>
      </c>
      <c r="FZ252">
        <v>16</v>
      </c>
      <c r="GA252">
        <v>0.19</v>
      </c>
      <c r="GB252">
        <v>0.02</v>
      </c>
      <c r="GC252">
        <v>-69.44821250000001</v>
      </c>
      <c r="GD252">
        <v>-9.399675422138822</v>
      </c>
      <c r="GE252">
        <v>0.9058693225812156</v>
      </c>
      <c r="GF252">
        <v>0</v>
      </c>
      <c r="GG252">
        <v>1168.155882352941</v>
      </c>
      <c r="GH252">
        <v>39.31184106260755</v>
      </c>
      <c r="GI252">
        <v>3.865404717907037</v>
      </c>
      <c r="GJ252">
        <v>0</v>
      </c>
      <c r="GK252">
        <v>10.656655</v>
      </c>
      <c r="GL252">
        <v>-0.2392592870544395</v>
      </c>
      <c r="GM252">
        <v>0.04075466200326036</v>
      </c>
      <c r="GN252">
        <v>0</v>
      </c>
      <c r="GO252">
        <v>0</v>
      </c>
      <c r="GP252">
        <v>3</v>
      </c>
      <c r="GQ252" t="s">
        <v>490</v>
      </c>
      <c r="GR252">
        <v>3.12929</v>
      </c>
      <c r="GS252">
        <v>2.73072</v>
      </c>
      <c r="GT252">
        <v>0.117695</v>
      </c>
      <c r="GU252">
        <v>0.127038</v>
      </c>
      <c r="GV252">
        <v>0.108546</v>
      </c>
      <c r="GW252">
        <v>0.07262440000000001</v>
      </c>
      <c r="GX252">
        <v>26464</v>
      </c>
      <c r="GY252">
        <v>25421.7</v>
      </c>
      <c r="GZ252">
        <v>30535.4</v>
      </c>
      <c r="HA252">
        <v>29375.7</v>
      </c>
      <c r="HB252">
        <v>37564.1</v>
      </c>
      <c r="HC252">
        <v>35854.8</v>
      </c>
      <c r="HD252">
        <v>46709.8</v>
      </c>
      <c r="HE252">
        <v>43651.8</v>
      </c>
      <c r="HF252">
        <v>1.83625</v>
      </c>
      <c r="HG252">
        <v>1.8166</v>
      </c>
      <c r="HH252">
        <v>0.104129</v>
      </c>
      <c r="HI252">
        <v>0</v>
      </c>
      <c r="HJ252">
        <v>28.2786</v>
      </c>
      <c r="HK252">
        <v>999.9</v>
      </c>
      <c r="HL252">
        <v>49.1</v>
      </c>
      <c r="HM252">
        <v>31.6</v>
      </c>
      <c r="HN252">
        <v>25.2198</v>
      </c>
      <c r="HO252">
        <v>62.7203</v>
      </c>
      <c r="HP252">
        <v>18.3093</v>
      </c>
      <c r="HQ252">
        <v>1</v>
      </c>
      <c r="HR252">
        <v>0.134184</v>
      </c>
      <c r="HS252">
        <v>-1.27072</v>
      </c>
      <c r="HT252">
        <v>20.1963</v>
      </c>
      <c r="HU252">
        <v>5.22837</v>
      </c>
      <c r="HV252">
        <v>11.974</v>
      </c>
      <c r="HW252">
        <v>4.9701</v>
      </c>
      <c r="HX252">
        <v>3.28958</v>
      </c>
      <c r="HY252">
        <v>9999</v>
      </c>
      <c r="HZ252">
        <v>9999</v>
      </c>
      <c r="IA252">
        <v>9999</v>
      </c>
      <c r="IB252">
        <v>19.2</v>
      </c>
      <c r="IC252">
        <v>4.9729</v>
      </c>
      <c r="ID252">
        <v>1.87728</v>
      </c>
      <c r="IE252">
        <v>1.87531</v>
      </c>
      <c r="IF252">
        <v>1.87819</v>
      </c>
      <c r="IG252">
        <v>1.87486</v>
      </c>
      <c r="IH252">
        <v>1.87851</v>
      </c>
      <c r="II252">
        <v>1.87555</v>
      </c>
      <c r="IJ252">
        <v>1.87673</v>
      </c>
      <c r="IK252">
        <v>0</v>
      </c>
      <c r="IL252">
        <v>0</v>
      </c>
      <c r="IM252">
        <v>0</v>
      </c>
      <c r="IN252">
        <v>0</v>
      </c>
      <c r="IO252" t="s">
        <v>441</v>
      </c>
      <c r="IP252" t="s">
        <v>442</v>
      </c>
      <c r="IQ252" t="s">
        <v>443</v>
      </c>
      <c r="IR252" t="s">
        <v>443</v>
      </c>
      <c r="IS252" t="s">
        <v>443</v>
      </c>
      <c r="IT252" t="s">
        <v>443</v>
      </c>
      <c r="IU252">
        <v>0</v>
      </c>
      <c r="IV252">
        <v>100</v>
      </c>
      <c r="IW252">
        <v>100</v>
      </c>
      <c r="IX252">
        <v>0.569</v>
      </c>
      <c r="IY252">
        <v>0.2508</v>
      </c>
      <c r="IZ252">
        <v>-0.1222274518627452</v>
      </c>
      <c r="JA252">
        <v>0.001328938755811441</v>
      </c>
      <c r="JB252">
        <v>-5.633165956792918E-07</v>
      </c>
      <c r="JC252">
        <v>2.510553891376428E-10</v>
      </c>
      <c r="JD252">
        <v>-0.04678033270444259</v>
      </c>
      <c r="JE252">
        <v>-0.0009625096320519332</v>
      </c>
      <c r="JF252">
        <v>0.0006953178313022573</v>
      </c>
      <c r="JG252">
        <v>-5.973937232829655E-06</v>
      </c>
      <c r="JH252">
        <v>1</v>
      </c>
      <c r="JI252">
        <v>2112</v>
      </c>
      <c r="JJ252">
        <v>1</v>
      </c>
      <c r="JK252">
        <v>26</v>
      </c>
      <c r="JL252">
        <v>201740.7</v>
      </c>
      <c r="JM252">
        <v>201740.7</v>
      </c>
      <c r="JN252">
        <v>1.69678</v>
      </c>
      <c r="JO252">
        <v>2.55371</v>
      </c>
      <c r="JP252">
        <v>1.39893</v>
      </c>
      <c r="JQ252">
        <v>2.32666</v>
      </c>
      <c r="JR252">
        <v>1.44897</v>
      </c>
      <c r="JS252">
        <v>2.42554</v>
      </c>
      <c r="JT252">
        <v>37.4578</v>
      </c>
      <c r="JU252">
        <v>23.9649</v>
      </c>
      <c r="JV252">
        <v>18</v>
      </c>
      <c r="JW252">
        <v>484.913</v>
      </c>
      <c r="JX252">
        <v>443.205</v>
      </c>
      <c r="JY252">
        <v>29.9682</v>
      </c>
      <c r="JZ252">
        <v>28.9793</v>
      </c>
      <c r="KA252">
        <v>29.9999</v>
      </c>
      <c r="KB252">
        <v>28.7434</v>
      </c>
      <c r="KC252">
        <v>28.8207</v>
      </c>
      <c r="KD252">
        <v>34.1441</v>
      </c>
      <c r="KE252">
        <v>46.9871</v>
      </c>
      <c r="KF252">
        <v>0</v>
      </c>
      <c r="KG252">
        <v>29.9882</v>
      </c>
      <c r="KH252">
        <v>741.035</v>
      </c>
      <c r="KI252">
        <v>13.6916</v>
      </c>
      <c r="KJ252">
        <v>100.945</v>
      </c>
      <c r="KK252">
        <v>100.405</v>
      </c>
    </row>
    <row r="253" spans="1:297">
      <c r="A253">
        <v>237</v>
      </c>
      <c r="B253">
        <v>1759253028.6</v>
      </c>
      <c r="C253">
        <v>6213</v>
      </c>
      <c r="D253" t="s">
        <v>919</v>
      </c>
      <c r="E253" t="s">
        <v>920</v>
      </c>
      <c r="F253">
        <v>5</v>
      </c>
      <c r="G253" t="s">
        <v>832</v>
      </c>
      <c r="H253" t="s">
        <v>436</v>
      </c>
      <c r="I253">
        <v>1759253021.1</v>
      </c>
      <c r="J253">
        <f>(K253)/1000</f>
        <v>0</v>
      </c>
      <c r="K253">
        <f>IF(DP253, AN253, AH253)</f>
        <v>0</v>
      </c>
      <c r="L253">
        <f>IF(DP253, AI253, AG253)</f>
        <v>0</v>
      </c>
      <c r="M253">
        <f>DR253 - IF(AU253&gt;1, L253*DL253*100.0/(AW253), 0)</f>
        <v>0</v>
      </c>
      <c r="N253">
        <f>((T253-J253/2)*M253-L253)/(T253+J253/2)</f>
        <v>0</v>
      </c>
      <c r="O253">
        <f>N253*(DY253+DZ253)/1000.0</f>
        <v>0</v>
      </c>
      <c r="P253">
        <f>(DR253 - IF(AU253&gt;1, L253*DL253*100.0/(AW253), 0))*(DY253+DZ253)/1000.0</f>
        <v>0</v>
      </c>
      <c r="Q253">
        <f>2.0/((1/S253-1/R253)+SIGN(S253)*SQRT((1/S253-1/R253)*(1/S253-1/R253) + 4*DM253/((DM253+1)*(DM253+1))*(2*1/S253*1/R253-1/R253*1/R253)))</f>
        <v>0</v>
      </c>
      <c r="R253">
        <f>IF(LEFT(DN253,1)&lt;&gt;"0",IF(LEFT(DN253,1)="1",3.0,DO253),$D$5+$E$5*(EF253*DY253/($K$5*1000))+$F$5*(EF253*DY253/($K$5*1000))*MAX(MIN(DL253,$J$5),$I$5)*MAX(MIN(DL253,$J$5),$I$5)+$G$5*MAX(MIN(DL253,$J$5),$I$5)*(EF253*DY253/($K$5*1000))+$H$5*(EF253*DY253/($K$5*1000))*(EF253*DY253/($K$5*1000)))</f>
        <v>0</v>
      </c>
      <c r="S253">
        <f>J253*(1000-(1000*0.61365*exp(17.502*W253/(240.97+W253))/(DY253+DZ253)+DT253)/2)/(1000*0.61365*exp(17.502*W253/(240.97+W253))/(DY253+DZ253)-DT253)</f>
        <v>0</v>
      </c>
      <c r="T253">
        <f>1/((DM253+1)/(Q253/1.6)+1/(R253/1.37)) + DM253/((DM253+1)/(Q253/1.6) + DM253/(R253/1.37))</f>
        <v>0</v>
      </c>
      <c r="U253">
        <f>(DH253*DK253)</f>
        <v>0</v>
      </c>
      <c r="V253">
        <f>(EA253+(U253+2*0.95*5.67E-8*(((EA253+$B$7)+273)^4-(EA253+273)^4)-44100*J253)/(1.84*29.3*R253+8*0.95*5.67E-8*(EA253+273)^3))</f>
        <v>0</v>
      </c>
      <c r="W253">
        <f>($C$7*EB253+$D$7*EC253+$E$7*V253)</f>
        <v>0</v>
      </c>
      <c r="X253">
        <f>0.61365*exp(17.502*W253/(240.97+W253))</f>
        <v>0</v>
      </c>
      <c r="Y253">
        <f>(Z253/AA253*100)</f>
        <v>0</v>
      </c>
      <c r="Z253">
        <f>DT253*(DY253+DZ253)/1000</f>
        <v>0</v>
      </c>
      <c r="AA253">
        <f>0.61365*exp(17.502*EA253/(240.97+EA253))</f>
        <v>0</v>
      </c>
      <c r="AB253">
        <f>(X253-DT253*(DY253+DZ253)/1000)</f>
        <v>0</v>
      </c>
      <c r="AC253">
        <f>(-J253*44100)</f>
        <v>0</v>
      </c>
      <c r="AD253">
        <f>2*29.3*R253*0.92*(EA253-W253)</f>
        <v>0</v>
      </c>
      <c r="AE253">
        <f>2*0.95*5.67E-8*(((EA253+$B$7)+273)^4-(W253+273)^4)</f>
        <v>0</v>
      </c>
      <c r="AF253">
        <f>U253+AE253+AC253+AD253</f>
        <v>0</v>
      </c>
      <c r="AG253">
        <f>DX253*AU253*(DS253-DR253*(1000-AU253*DU253)/(1000-AU253*DT253))/(100*DL253)</f>
        <v>0</v>
      </c>
      <c r="AH253">
        <f>1000*DX253*AU253*(DT253-DU253)/(100*DL253*(1000-AU253*DT253))</f>
        <v>0</v>
      </c>
      <c r="AI253">
        <f>(AJ253 - AK253 - DY253*1E3/(8.314*(EA253+273.15)) * AM253/DX253 * AL253) * DX253/(100*DL253) * (1000 - DU253)/1000</f>
        <v>0</v>
      </c>
      <c r="AJ253">
        <v>735.1496326640959</v>
      </c>
      <c r="AK253">
        <v>678.6055757575758</v>
      </c>
      <c r="AL253">
        <v>3.310386888046603</v>
      </c>
      <c r="AM253">
        <v>65.48796410900854</v>
      </c>
      <c r="AN253">
        <f>(AP253 - AO253 + DY253*1E3/(8.314*(EA253+273.15)) * AR253/DX253 * AQ253) * DX253/(100*DL253) * 1000/(1000 - AP253)</f>
        <v>0</v>
      </c>
      <c r="AO253">
        <v>13.7144656756365</v>
      </c>
      <c r="AP253">
        <v>24.38307878787878</v>
      </c>
      <c r="AQ253">
        <v>0.0003615551993716274</v>
      </c>
      <c r="AR253">
        <v>121.0484410570822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MAX(0,($B$13+$C$13*EF253)/(1+$D$13*EF253)*DY253/(EA253+273)*$E$13)</f>
        <v>0</v>
      </c>
      <c r="AX253" t="s">
        <v>437</v>
      </c>
      <c r="AY253" t="s">
        <v>437</v>
      </c>
      <c r="AZ253">
        <v>0</v>
      </c>
      <c r="BA253">
        <v>0</v>
      </c>
      <c r="BB253">
        <f>1-AZ253/BA253</f>
        <v>0</v>
      </c>
      <c r="BC253">
        <v>0</v>
      </c>
      <c r="BD253" t="s">
        <v>437</v>
      </c>
      <c r="BE253" t="s">
        <v>437</v>
      </c>
      <c r="BF253">
        <v>0</v>
      </c>
      <c r="BG253">
        <v>0</v>
      </c>
      <c r="BH253">
        <f>1-BF253/BG253</f>
        <v>0</v>
      </c>
      <c r="BI253">
        <v>0.5</v>
      </c>
      <c r="BJ253">
        <f>DI253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437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DH253">
        <f>$B$11*EG253+$C$11*EH253+$F$11*ES253*(1-EV253)</f>
        <v>0</v>
      </c>
      <c r="DI253">
        <f>DH253*DJ253</f>
        <v>0</v>
      </c>
      <c r="DJ253">
        <f>($B$11*$D$9+$C$11*$D$9+$F$11*((FF253+EX253)/MAX(FF253+EX253+FG253, 0.1)*$I$9+FG253/MAX(FF253+EX253+FG253, 0.1)*$J$9))/($B$11+$C$11+$F$11)</f>
        <v>0</v>
      </c>
      <c r="DK253">
        <f>($B$11*$K$9+$C$11*$K$9+$F$11*((FF253+EX253)/MAX(FF253+EX253+FG253, 0.1)*$P$9+FG253/MAX(FF253+EX253+FG253, 0.1)*$Q$9))/($B$11+$C$11+$F$11)</f>
        <v>0</v>
      </c>
      <c r="DL253">
        <v>6</v>
      </c>
      <c r="DM253">
        <v>0.5</v>
      </c>
      <c r="DN253" t="s">
        <v>438</v>
      </c>
      <c r="DO253">
        <v>2</v>
      </c>
      <c r="DP253" t="b">
        <v>1</v>
      </c>
      <c r="DQ253">
        <v>1759253021.1</v>
      </c>
      <c r="DR253">
        <v>639.5429259259259</v>
      </c>
      <c r="DS253">
        <v>710.1988148148149</v>
      </c>
      <c r="DT253">
        <v>24.36354074074074</v>
      </c>
      <c r="DU253">
        <v>13.71440740740741</v>
      </c>
      <c r="DV253">
        <v>638.9806666666665</v>
      </c>
      <c r="DW253">
        <v>24.11299259259259</v>
      </c>
      <c r="DX253">
        <v>500.0592592592592</v>
      </c>
      <c r="DY253">
        <v>90.87931111111111</v>
      </c>
      <c r="DZ253">
        <v>0.05280745555555556</v>
      </c>
      <c r="EA253">
        <v>30.67118518518518</v>
      </c>
      <c r="EB253">
        <v>29.96774074074074</v>
      </c>
      <c r="EC253">
        <v>999.9000000000001</v>
      </c>
      <c r="ED253">
        <v>0</v>
      </c>
      <c r="EE253">
        <v>0</v>
      </c>
      <c r="EF253">
        <v>9996.198148148147</v>
      </c>
      <c r="EG253">
        <v>0</v>
      </c>
      <c r="EH253">
        <v>11.69790740740741</v>
      </c>
      <c r="EI253">
        <v>-70.65589999999999</v>
      </c>
      <c r="EJ253">
        <v>655.5138148148149</v>
      </c>
      <c r="EK253">
        <v>720.0742222222221</v>
      </c>
      <c r="EL253">
        <v>10.64912962962963</v>
      </c>
      <c r="EM253">
        <v>710.1988148148149</v>
      </c>
      <c r="EN253">
        <v>13.71440740740741</v>
      </c>
      <c r="EO253">
        <v>2.214141851851852</v>
      </c>
      <c r="EP253">
        <v>1.246356296296296</v>
      </c>
      <c r="EQ253">
        <v>19.065</v>
      </c>
      <c r="ER253">
        <v>10.16708518518518</v>
      </c>
      <c r="ES253">
        <v>1999.97037037037</v>
      </c>
      <c r="ET253">
        <v>0.9799935555555555</v>
      </c>
      <c r="EU253">
        <v>0.02000617777777778</v>
      </c>
      <c r="EV253">
        <v>0</v>
      </c>
      <c r="EW253">
        <v>1173.018518518518</v>
      </c>
      <c r="EX253">
        <v>5.000560000000001</v>
      </c>
      <c r="EY253">
        <v>23711.27407407407</v>
      </c>
      <c r="EZ253">
        <v>17294.58888888889</v>
      </c>
      <c r="FA253">
        <v>41.46733333333332</v>
      </c>
      <c r="FB253">
        <v>41.5574074074074</v>
      </c>
      <c r="FC253">
        <v>41.1801111111111</v>
      </c>
      <c r="FD253">
        <v>40.68699999999999</v>
      </c>
      <c r="FE253">
        <v>42.28903703703703</v>
      </c>
      <c r="FF253">
        <v>1955.06037037037</v>
      </c>
      <c r="FG253">
        <v>39.91</v>
      </c>
      <c r="FH253">
        <v>0</v>
      </c>
      <c r="FI253">
        <v>1759253042.8</v>
      </c>
      <c r="FJ253">
        <v>0</v>
      </c>
      <c r="FK253">
        <v>1173.071153846154</v>
      </c>
      <c r="FL253">
        <v>35.41982908207979</v>
      </c>
      <c r="FM253">
        <v>717.3606841884676</v>
      </c>
      <c r="FN253">
        <v>23712.89230769231</v>
      </c>
      <c r="FO253">
        <v>15</v>
      </c>
      <c r="FP253">
        <v>0</v>
      </c>
      <c r="FQ253" t="s">
        <v>439</v>
      </c>
      <c r="FR253">
        <v>1747148579.5</v>
      </c>
      <c r="FS253">
        <v>1747148584.5</v>
      </c>
      <c r="FT253">
        <v>0</v>
      </c>
      <c r="FU253">
        <v>0.162</v>
      </c>
      <c r="FV253">
        <v>-0.001</v>
      </c>
      <c r="FW253">
        <v>0.139</v>
      </c>
      <c r="FX253">
        <v>0.058</v>
      </c>
      <c r="FY253">
        <v>420</v>
      </c>
      <c r="FZ253">
        <v>16</v>
      </c>
      <c r="GA253">
        <v>0.19</v>
      </c>
      <c r="GB253">
        <v>0.02</v>
      </c>
      <c r="GC253">
        <v>-70.07494750000001</v>
      </c>
      <c r="GD253">
        <v>-9.298269793621042</v>
      </c>
      <c r="GE253">
        <v>0.8956890780252655</v>
      </c>
      <c r="GF253">
        <v>0</v>
      </c>
      <c r="GG253">
        <v>1170.836176470588</v>
      </c>
      <c r="GH253">
        <v>37.25546219940919</v>
      </c>
      <c r="GI253">
        <v>3.663207381762519</v>
      </c>
      <c r="GJ253">
        <v>0</v>
      </c>
      <c r="GK253">
        <v>10.64419</v>
      </c>
      <c r="GL253">
        <v>0.08423864915569998</v>
      </c>
      <c r="GM253">
        <v>0.02229007402410318</v>
      </c>
      <c r="GN253">
        <v>1</v>
      </c>
      <c r="GO253">
        <v>1</v>
      </c>
      <c r="GP253">
        <v>3</v>
      </c>
      <c r="GQ253" t="s">
        <v>463</v>
      </c>
      <c r="GR253">
        <v>3.12929</v>
      </c>
      <c r="GS253">
        <v>2.73043</v>
      </c>
      <c r="GT253">
        <v>0.11971</v>
      </c>
      <c r="GU253">
        <v>0.129034</v>
      </c>
      <c r="GV253">
        <v>0.108572</v>
      </c>
      <c r="GW253">
        <v>0.0726295</v>
      </c>
      <c r="GX253">
        <v>26403.7</v>
      </c>
      <c r="GY253">
        <v>25363.7</v>
      </c>
      <c r="GZ253">
        <v>30535.6</v>
      </c>
      <c r="HA253">
        <v>29375.8</v>
      </c>
      <c r="HB253">
        <v>37563.5</v>
      </c>
      <c r="HC253">
        <v>35854.9</v>
      </c>
      <c r="HD253">
        <v>46710.2</v>
      </c>
      <c r="HE253">
        <v>43652</v>
      </c>
      <c r="HF253">
        <v>1.83637</v>
      </c>
      <c r="HG253">
        <v>1.8164</v>
      </c>
      <c r="HH253">
        <v>0.103295</v>
      </c>
      <c r="HI253">
        <v>0</v>
      </c>
      <c r="HJ253">
        <v>28.2762</v>
      </c>
      <c r="HK253">
        <v>999.9</v>
      </c>
      <c r="HL253">
        <v>49.1</v>
      </c>
      <c r="HM253">
        <v>31.6</v>
      </c>
      <c r="HN253">
        <v>25.2205</v>
      </c>
      <c r="HO253">
        <v>62.8803</v>
      </c>
      <c r="HP253">
        <v>18.3293</v>
      </c>
      <c r="HQ253">
        <v>1</v>
      </c>
      <c r="HR253">
        <v>0.1342</v>
      </c>
      <c r="HS253">
        <v>-1.27124</v>
      </c>
      <c r="HT253">
        <v>20.1963</v>
      </c>
      <c r="HU253">
        <v>5.22822</v>
      </c>
      <c r="HV253">
        <v>11.974</v>
      </c>
      <c r="HW253">
        <v>4.97005</v>
      </c>
      <c r="HX253">
        <v>3.28953</v>
      </c>
      <c r="HY253">
        <v>9999</v>
      </c>
      <c r="HZ253">
        <v>9999</v>
      </c>
      <c r="IA253">
        <v>9999</v>
      </c>
      <c r="IB253">
        <v>19.2</v>
      </c>
      <c r="IC253">
        <v>4.97291</v>
      </c>
      <c r="ID253">
        <v>1.87726</v>
      </c>
      <c r="IE253">
        <v>1.87531</v>
      </c>
      <c r="IF253">
        <v>1.87818</v>
      </c>
      <c r="IG253">
        <v>1.87486</v>
      </c>
      <c r="IH253">
        <v>1.8785</v>
      </c>
      <c r="II253">
        <v>1.87556</v>
      </c>
      <c r="IJ253">
        <v>1.87672</v>
      </c>
      <c r="IK253">
        <v>0</v>
      </c>
      <c r="IL253">
        <v>0</v>
      </c>
      <c r="IM253">
        <v>0</v>
      </c>
      <c r="IN253">
        <v>0</v>
      </c>
      <c r="IO253" t="s">
        <v>441</v>
      </c>
      <c r="IP253" t="s">
        <v>442</v>
      </c>
      <c r="IQ253" t="s">
        <v>443</v>
      </c>
      <c r="IR253" t="s">
        <v>443</v>
      </c>
      <c r="IS253" t="s">
        <v>443</v>
      </c>
      <c r="IT253" t="s">
        <v>443</v>
      </c>
      <c r="IU253">
        <v>0</v>
      </c>
      <c r="IV253">
        <v>100</v>
      </c>
      <c r="IW253">
        <v>100</v>
      </c>
      <c r="IX253">
        <v>0.585</v>
      </c>
      <c r="IY253">
        <v>0.251</v>
      </c>
      <c r="IZ253">
        <v>-0.1222274518627452</v>
      </c>
      <c r="JA253">
        <v>0.001328938755811441</v>
      </c>
      <c r="JB253">
        <v>-5.633165956792918E-07</v>
      </c>
      <c r="JC253">
        <v>2.510553891376428E-10</v>
      </c>
      <c r="JD253">
        <v>-0.04678033270444259</v>
      </c>
      <c r="JE253">
        <v>-0.0009625096320519332</v>
      </c>
      <c r="JF253">
        <v>0.0006953178313022573</v>
      </c>
      <c r="JG253">
        <v>-5.973937232829655E-06</v>
      </c>
      <c r="JH253">
        <v>1</v>
      </c>
      <c r="JI253">
        <v>2112</v>
      </c>
      <c r="JJ253">
        <v>1</v>
      </c>
      <c r="JK253">
        <v>26</v>
      </c>
      <c r="JL253">
        <v>201740.8</v>
      </c>
      <c r="JM253">
        <v>201740.7</v>
      </c>
      <c r="JN253">
        <v>1.73218</v>
      </c>
      <c r="JO253">
        <v>2.54395</v>
      </c>
      <c r="JP253">
        <v>1.39893</v>
      </c>
      <c r="JQ253">
        <v>2.32666</v>
      </c>
      <c r="JR253">
        <v>1.44897</v>
      </c>
      <c r="JS253">
        <v>2.58301</v>
      </c>
      <c r="JT253">
        <v>37.4578</v>
      </c>
      <c r="JU253">
        <v>23.9737</v>
      </c>
      <c r="JV253">
        <v>18</v>
      </c>
      <c r="JW253">
        <v>484.96</v>
      </c>
      <c r="JX253">
        <v>443.052</v>
      </c>
      <c r="JY253">
        <v>29.9961</v>
      </c>
      <c r="JZ253">
        <v>28.9762</v>
      </c>
      <c r="KA253">
        <v>30</v>
      </c>
      <c r="KB253">
        <v>28.74</v>
      </c>
      <c r="KC253">
        <v>28.817</v>
      </c>
      <c r="KD253">
        <v>34.7323</v>
      </c>
      <c r="KE253">
        <v>46.9871</v>
      </c>
      <c r="KF253">
        <v>0</v>
      </c>
      <c r="KG253">
        <v>30.0071</v>
      </c>
      <c r="KH253">
        <v>754.39</v>
      </c>
      <c r="KI253">
        <v>13.6916</v>
      </c>
      <c r="KJ253">
        <v>100.946</v>
      </c>
      <c r="KK253">
        <v>100.406</v>
      </c>
    </row>
    <row r="254" spans="1:297">
      <c r="A254">
        <v>238</v>
      </c>
      <c r="B254">
        <v>1759253033.6</v>
      </c>
      <c r="C254">
        <v>6218</v>
      </c>
      <c r="D254" t="s">
        <v>921</v>
      </c>
      <c r="E254" t="s">
        <v>922</v>
      </c>
      <c r="F254">
        <v>5</v>
      </c>
      <c r="G254" t="s">
        <v>832</v>
      </c>
      <c r="H254" t="s">
        <v>436</v>
      </c>
      <c r="I254">
        <v>1759253025.814285</v>
      </c>
      <c r="J254">
        <f>(K254)/1000</f>
        <v>0</v>
      </c>
      <c r="K254">
        <f>IF(DP254, AN254, AH254)</f>
        <v>0</v>
      </c>
      <c r="L254">
        <f>IF(DP254, AI254, AG254)</f>
        <v>0</v>
      </c>
      <c r="M254">
        <f>DR254 - IF(AU254&gt;1, L254*DL254*100.0/(AW254), 0)</f>
        <v>0</v>
      </c>
      <c r="N254">
        <f>((T254-J254/2)*M254-L254)/(T254+J254/2)</f>
        <v>0</v>
      </c>
      <c r="O254">
        <f>N254*(DY254+DZ254)/1000.0</f>
        <v>0</v>
      </c>
      <c r="P254">
        <f>(DR254 - IF(AU254&gt;1, L254*DL254*100.0/(AW254), 0))*(DY254+DZ254)/1000.0</f>
        <v>0</v>
      </c>
      <c r="Q254">
        <f>2.0/((1/S254-1/R254)+SIGN(S254)*SQRT((1/S254-1/R254)*(1/S254-1/R254) + 4*DM254/((DM254+1)*(DM254+1))*(2*1/S254*1/R254-1/R254*1/R254)))</f>
        <v>0</v>
      </c>
      <c r="R254">
        <f>IF(LEFT(DN254,1)&lt;&gt;"0",IF(LEFT(DN254,1)="1",3.0,DO254),$D$5+$E$5*(EF254*DY254/($K$5*1000))+$F$5*(EF254*DY254/($K$5*1000))*MAX(MIN(DL254,$J$5),$I$5)*MAX(MIN(DL254,$J$5),$I$5)+$G$5*MAX(MIN(DL254,$J$5),$I$5)*(EF254*DY254/($K$5*1000))+$H$5*(EF254*DY254/($K$5*1000))*(EF254*DY254/($K$5*1000)))</f>
        <v>0</v>
      </c>
      <c r="S254">
        <f>J254*(1000-(1000*0.61365*exp(17.502*W254/(240.97+W254))/(DY254+DZ254)+DT254)/2)/(1000*0.61365*exp(17.502*W254/(240.97+W254))/(DY254+DZ254)-DT254)</f>
        <v>0</v>
      </c>
      <c r="T254">
        <f>1/((DM254+1)/(Q254/1.6)+1/(R254/1.37)) + DM254/((DM254+1)/(Q254/1.6) + DM254/(R254/1.37))</f>
        <v>0</v>
      </c>
      <c r="U254">
        <f>(DH254*DK254)</f>
        <v>0</v>
      </c>
      <c r="V254">
        <f>(EA254+(U254+2*0.95*5.67E-8*(((EA254+$B$7)+273)^4-(EA254+273)^4)-44100*J254)/(1.84*29.3*R254+8*0.95*5.67E-8*(EA254+273)^3))</f>
        <v>0</v>
      </c>
      <c r="W254">
        <f>($C$7*EB254+$D$7*EC254+$E$7*V254)</f>
        <v>0</v>
      </c>
      <c r="X254">
        <f>0.61365*exp(17.502*W254/(240.97+W254))</f>
        <v>0</v>
      </c>
      <c r="Y254">
        <f>(Z254/AA254*100)</f>
        <v>0</v>
      </c>
      <c r="Z254">
        <f>DT254*(DY254+DZ254)/1000</f>
        <v>0</v>
      </c>
      <c r="AA254">
        <f>0.61365*exp(17.502*EA254/(240.97+EA254))</f>
        <v>0</v>
      </c>
      <c r="AB254">
        <f>(X254-DT254*(DY254+DZ254)/1000)</f>
        <v>0</v>
      </c>
      <c r="AC254">
        <f>(-J254*44100)</f>
        <v>0</v>
      </c>
      <c r="AD254">
        <f>2*29.3*R254*0.92*(EA254-W254)</f>
        <v>0</v>
      </c>
      <c r="AE254">
        <f>2*0.95*5.67E-8*(((EA254+$B$7)+273)^4-(W254+273)^4)</f>
        <v>0</v>
      </c>
      <c r="AF254">
        <f>U254+AE254+AC254+AD254</f>
        <v>0</v>
      </c>
      <c r="AG254">
        <f>DX254*AU254*(DS254-DR254*(1000-AU254*DU254)/(1000-AU254*DT254))/(100*DL254)</f>
        <v>0</v>
      </c>
      <c r="AH254">
        <f>1000*DX254*AU254*(DT254-DU254)/(100*DL254*(1000-AU254*DT254))</f>
        <v>0</v>
      </c>
      <c r="AI254">
        <f>(AJ254 - AK254 - DY254*1E3/(8.314*(EA254+273.15)) * AM254/DX254 * AL254) * DX254/(100*DL254) * (1000 - DU254)/1000</f>
        <v>0</v>
      </c>
      <c r="AJ254">
        <v>751.9962988951628</v>
      </c>
      <c r="AK254">
        <v>695.1587696969696</v>
      </c>
      <c r="AL254">
        <v>3.306372910606389</v>
      </c>
      <c r="AM254">
        <v>65.48796410900854</v>
      </c>
      <c r="AN254">
        <f>(AP254 - AO254 + DY254*1E3/(8.314*(EA254+273.15)) * AR254/DX254 * AQ254) * DX254/(100*DL254) * 1000/(1000 - AP254)</f>
        <v>0</v>
      </c>
      <c r="AO254">
        <v>13.71364998934275</v>
      </c>
      <c r="AP254">
        <v>24.38677696969697</v>
      </c>
      <c r="AQ254">
        <v>7.816079526761464E-05</v>
      </c>
      <c r="AR254">
        <v>121.0484410570822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MAX(0,($B$13+$C$13*EF254)/(1+$D$13*EF254)*DY254/(EA254+273)*$E$13)</f>
        <v>0</v>
      </c>
      <c r="AX254" t="s">
        <v>437</v>
      </c>
      <c r="AY254" t="s">
        <v>437</v>
      </c>
      <c r="AZ254">
        <v>0</v>
      </c>
      <c r="BA254">
        <v>0</v>
      </c>
      <c r="BB254">
        <f>1-AZ254/BA254</f>
        <v>0</v>
      </c>
      <c r="BC254">
        <v>0</v>
      </c>
      <c r="BD254" t="s">
        <v>437</v>
      </c>
      <c r="BE254" t="s">
        <v>437</v>
      </c>
      <c r="BF254">
        <v>0</v>
      </c>
      <c r="BG254">
        <v>0</v>
      </c>
      <c r="BH254">
        <f>1-BF254/BG254</f>
        <v>0</v>
      </c>
      <c r="BI254">
        <v>0.5</v>
      </c>
      <c r="BJ254">
        <f>DI254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437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DH254">
        <f>$B$11*EG254+$C$11*EH254+$F$11*ES254*(1-EV254)</f>
        <v>0</v>
      </c>
      <c r="DI254">
        <f>DH254*DJ254</f>
        <v>0</v>
      </c>
      <c r="DJ254">
        <f>($B$11*$D$9+$C$11*$D$9+$F$11*((FF254+EX254)/MAX(FF254+EX254+FG254, 0.1)*$I$9+FG254/MAX(FF254+EX254+FG254, 0.1)*$J$9))/($B$11+$C$11+$F$11)</f>
        <v>0</v>
      </c>
      <c r="DK254">
        <f>($B$11*$K$9+$C$11*$K$9+$F$11*((FF254+EX254)/MAX(FF254+EX254+FG254, 0.1)*$P$9+FG254/MAX(FF254+EX254+FG254, 0.1)*$Q$9))/($B$11+$C$11+$F$11)</f>
        <v>0</v>
      </c>
      <c r="DL254">
        <v>6</v>
      </c>
      <c r="DM254">
        <v>0.5</v>
      </c>
      <c r="DN254" t="s">
        <v>438</v>
      </c>
      <c r="DO254">
        <v>2</v>
      </c>
      <c r="DP254" t="b">
        <v>1</v>
      </c>
      <c r="DQ254">
        <v>1759253025.814285</v>
      </c>
      <c r="DR254">
        <v>654.7187857142857</v>
      </c>
      <c r="DS254">
        <v>726.0028571428572</v>
      </c>
      <c r="DT254">
        <v>24.37656785714286</v>
      </c>
      <c r="DU254">
        <v>13.71448214285715</v>
      </c>
      <c r="DV254">
        <v>654.1426071428571</v>
      </c>
      <c r="DW254">
        <v>24.12574285714286</v>
      </c>
      <c r="DX254">
        <v>499.9739285714285</v>
      </c>
      <c r="DY254">
        <v>90.87928214285716</v>
      </c>
      <c r="DZ254">
        <v>0.052957425</v>
      </c>
      <c r="EA254">
        <v>30.67285357142857</v>
      </c>
      <c r="EB254">
        <v>29.96664642857143</v>
      </c>
      <c r="EC254">
        <v>999.9000000000002</v>
      </c>
      <c r="ED254">
        <v>0</v>
      </c>
      <c r="EE254">
        <v>0</v>
      </c>
      <c r="EF254">
        <v>9983.857857142855</v>
      </c>
      <c r="EG254">
        <v>0</v>
      </c>
      <c r="EH254">
        <v>11.69134642857142</v>
      </c>
      <c r="EI254">
        <v>-71.28398928571428</v>
      </c>
      <c r="EJ254">
        <v>671.0775000000001</v>
      </c>
      <c r="EK254">
        <v>736.0980357142859</v>
      </c>
      <c r="EL254">
        <v>10.66208571428571</v>
      </c>
      <c r="EM254">
        <v>726.0028571428572</v>
      </c>
      <c r="EN254">
        <v>13.71448214285715</v>
      </c>
      <c r="EO254">
        <v>2.215324642857143</v>
      </c>
      <c r="EP254">
        <v>1.246362142857143</v>
      </c>
      <c r="EQ254">
        <v>19.07357142857143</v>
      </c>
      <c r="ER254">
        <v>10.16716071428571</v>
      </c>
      <c r="ES254">
        <v>1999.992857142857</v>
      </c>
      <c r="ET254">
        <v>0.9799937142857141</v>
      </c>
      <c r="EU254">
        <v>0.02000602142857143</v>
      </c>
      <c r="EV254">
        <v>0</v>
      </c>
      <c r="EW254">
        <v>1175.739285714286</v>
      </c>
      <c r="EX254">
        <v>5.000560000000001</v>
      </c>
      <c r="EY254">
        <v>23765.79642857143</v>
      </c>
      <c r="EZ254">
        <v>17294.77857142857</v>
      </c>
      <c r="FA254">
        <v>41.45274999999999</v>
      </c>
      <c r="FB254">
        <v>41.55757142857141</v>
      </c>
      <c r="FC254">
        <v>41.18035714285713</v>
      </c>
      <c r="FD254">
        <v>40.68699999999999</v>
      </c>
      <c r="FE254">
        <v>42.27878571428571</v>
      </c>
      <c r="FF254">
        <v>1955.082857142857</v>
      </c>
      <c r="FG254">
        <v>39.91</v>
      </c>
      <c r="FH254">
        <v>0</v>
      </c>
      <c r="FI254">
        <v>1759253047.6</v>
      </c>
      <c r="FJ254">
        <v>0</v>
      </c>
      <c r="FK254">
        <v>1175.820769230769</v>
      </c>
      <c r="FL254">
        <v>32.66393162143689</v>
      </c>
      <c r="FM254">
        <v>668.9264956895728</v>
      </c>
      <c r="FN254">
        <v>23768.20384615385</v>
      </c>
      <c r="FO254">
        <v>15</v>
      </c>
      <c r="FP254">
        <v>0</v>
      </c>
      <c r="FQ254" t="s">
        <v>439</v>
      </c>
      <c r="FR254">
        <v>1747148579.5</v>
      </c>
      <c r="FS254">
        <v>1747148584.5</v>
      </c>
      <c r="FT254">
        <v>0</v>
      </c>
      <c r="FU254">
        <v>0.162</v>
      </c>
      <c r="FV254">
        <v>-0.001</v>
      </c>
      <c r="FW254">
        <v>0.139</v>
      </c>
      <c r="FX254">
        <v>0.058</v>
      </c>
      <c r="FY254">
        <v>420</v>
      </c>
      <c r="FZ254">
        <v>16</v>
      </c>
      <c r="GA254">
        <v>0.19</v>
      </c>
      <c r="GB254">
        <v>0.02</v>
      </c>
      <c r="GC254">
        <v>-70.83049024390243</v>
      </c>
      <c r="GD254">
        <v>-8.30596933797899</v>
      </c>
      <c r="GE254">
        <v>0.8225089261298955</v>
      </c>
      <c r="GF254">
        <v>0</v>
      </c>
      <c r="GG254">
        <v>1173.723235294118</v>
      </c>
      <c r="GH254">
        <v>34.93032846263525</v>
      </c>
      <c r="GI254">
        <v>3.434352169913514</v>
      </c>
      <c r="GJ254">
        <v>0</v>
      </c>
      <c r="GK254">
        <v>10.65067804878049</v>
      </c>
      <c r="GL254">
        <v>0.1854020905923371</v>
      </c>
      <c r="GM254">
        <v>0.01963464474446948</v>
      </c>
      <c r="GN254">
        <v>0</v>
      </c>
      <c r="GO254">
        <v>0</v>
      </c>
      <c r="GP254">
        <v>3</v>
      </c>
      <c r="GQ254" t="s">
        <v>490</v>
      </c>
      <c r="GR254">
        <v>3.12936</v>
      </c>
      <c r="GS254">
        <v>2.73077</v>
      </c>
      <c r="GT254">
        <v>0.121693</v>
      </c>
      <c r="GU254">
        <v>0.131028</v>
      </c>
      <c r="GV254">
        <v>0.108593</v>
      </c>
      <c r="GW254">
        <v>0.0726207</v>
      </c>
      <c r="GX254">
        <v>26344.5</v>
      </c>
      <c r="GY254">
        <v>25305.9</v>
      </c>
      <c r="GZ254">
        <v>30535.9</v>
      </c>
      <c r="HA254">
        <v>29376.1</v>
      </c>
      <c r="HB254">
        <v>37563</v>
      </c>
      <c r="HC254">
        <v>35855.7</v>
      </c>
      <c r="HD254">
        <v>46710.6</v>
      </c>
      <c r="HE254">
        <v>43652.4</v>
      </c>
      <c r="HF254">
        <v>1.8364</v>
      </c>
      <c r="HG254">
        <v>1.81638</v>
      </c>
      <c r="HH254">
        <v>0.103183</v>
      </c>
      <c r="HI254">
        <v>0</v>
      </c>
      <c r="HJ254">
        <v>28.2762</v>
      </c>
      <c r="HK254">
        <v>999.9</v>
      </c>
      <c r="HL254">
        <v>49.1</v>
      </c>
      <c r="HM254">
        <v>31.6</v>
      </c>
      <c r="HN254">
        <v>25.2204</v>
      </c>
      <c r="HO254">
        <v>63.0103</v>
      </c>
      <c r="HP254">
        <v>18.109</v>
      </c>
      <c r="HQ254">
        <v>1</v>
      </c>
      <c r="HR254">
        <v>0.134149</v>
      </c>
      <c r="HS254">
        <v>-1.2806</v>
      </c>
      <c r="HT254">
        <v>20.1962</v>
      </c>
      <c r="HU254">
        <v>5.22837</v>
      </c>
      <c r="HV254">
        <v>11.974</v>
      </c>
      <c r="HW254">
        <v>4.97015</v>
      </c>
      <c r="HX254">
        <v>3.2895</v>
      </c>
      <c r="HY254">
        <v>9999</v>
      </c>
      <c r="HZ254">
        <v>9999</v>
      </c>
      <c r="IA254">
        <v>9999</v>
      </c>
      <c r="IB254">
        <v>19.2</v>
      </c>
      <c r="IC254">
        <v>4.97291</v>
      </c>
      <c r="ID254">
        <v>1.87728</v>
      </c>
      <c r="IE254">
        <v>1.87531</v>
      </c>
      <c r="IF254">
        <v>1.8782</v>
      </c>
      <c r="IG254">
        <v>1.87485</v>
      </c>
      <c r="IH254">
        <v>1.87851</v>
      </c>
      <c r="II254">
        <v>1.87555</v>
      </c>
      <c r="IJ254">
        <v>1.87673</v>
      </c>
      <c r="IK254">
        <v>0</v>
      </c>
      <c r="IL254">
        <v>0</v>
      </c>
      <c r="IM254">
        <v>0</v>
      </c>
      <c r="IN254">
        <v>0</v>
      </c>
      <c r="IO254" t="s">
        <v>441</v>
      </c>
      <c r="IP254" t="s">
        <v>442</v>
      </c>
      <c r="IQ254" t="s">
        <v>443</v>
      </c>
      <c r="IR254" t="s">
        <v>443</v>
      </c>
      <c r="IS254" t="s">
        <v>443</v>
      </c>
      <c r="IT254" t="s">
        <v>443</v>
      </c>
      <c r="IU254">
        <v>0</v>
      </c>
      <c r="IV254">
        <v>100</v>
      </c>
      <c r="IW254">
        <v>100</v>
      </c>
      <c r="IX254">
        <v>0.6</v>
      </c>
      <c r="IY254">
        <v>0.2511</v>
      </c>
      <c r="IZ254">
        <v>-0.1222274518627452</v>
      </c>
      <c r="JA254">
        <v>0.001328938755811441</v>
      </c>
      <c r="JB254">
        <v>-5.633165956792918E-07</v>
      </c>
      <c r="JC254">
        <v>2.510553891376428E-10</v>
      </c>
      <c r="JD254">
        <v>-0.04678033270444259</v>
      </c>
      <c r="JE254">
        <v>-0.0009625096320519332</v>
      </c>
      <c r="JF254">
        <v>0.0006953178313022573</v>
      </c>
      <c r="JG254">
        <v>-5.973937232829655E-06</v>
      </c>
      <c r="JH254">
        <v>1</v>
      </c>
      <c r="JI254">
        <v>2112</v>
      </c>
      <c r="JJ254">
        <v>1</v>
      </c>
      <c r="JK254">
        <v>26</v>
      </c>
      <c r="JL254">
        <v>201740.9</v>
      </c>
      <c r="JM254">
        <v>201740.8</v>
      </c>
      <c r="JN254">
        <v>1.75903</v>
      </c>
      <c r="JO254">
        <v>2.55127</v>
      </c>
      <c r="JP254">
        <v>1.39893</v>
      </c>
      <c r="JQ254">
        <v>2.32666</v>
      </c>
      <c r="JR254">
        <v>1.44897</v>
      </c>
      <c r="JS254">
        <v>2.52686</v>
      </c>
      <c r="JT254">
        <v>37.4578</v>
      </c>
      <c r="JU254">
        <v>23.9737</v>
      </c>
      <c r="JV254">
        <v>18</v>
      </c>
      <c r="JW254">
        <v>484.954</v>
      </c>
      <c r="JX254">
        <v>443.014</v>
      </c>
      <c r="JY254">
        <v>30.0185</v>
      </c>
      <c r="JZ254">
        <v>28.9731</v>
      </c>
      <c r="KA254">
        <v>29.9999</v>
      </c>
      <c r="KB254">
        <v>28.737</v>
      </c>
      <c r="KC254">
        <v>28.8139</v>
      </c>
      <c r="KD254">
        <v>35.394</v>
      </c>
      <c r="KE254">
        <v>46.9871</v>
      </c>
      <c r="KF254">
        <v>0</v>
      </c>
      <c r="KG254">
        <v>30.034</v>
      </c>
      <c r="KH254">
        <v>774.425</v>
      </c>
      <c r="KI254">
        <v>13.6916</v>
      </c>
      <c r="KJ254">
        <v>100.947</v>
      </c>
      <c r="KK254">
        <v>100.407</v>
      </c>
    </row>
    <row r="255" spans="1:297">
      <c r="A255">
        <v>239</v>
      </c>
      <c r="B255">
        <v>1759253038.6</v>
      </c>
      <c r="C255">
        <v>6223</v>
      </c>
      <c r="D255" t="s">
        <v>923</v>
      </c>
      <c r="E255" t="s">
        <v>924</v>
      </c>
      <c r="F255">
        <v>5</v>
      </c>
      <c r="G255" t="s">
        <v>832</v>
      </c>
      <c r="H255" t="s">
        <v>436</v>
      </c>
      <c r="I255">
        <v>1759253031.1</v>
      </c>
      <c r="J255">
        <f>(K255)/1000</f>
        <v>0</v>
      </c>
      <c r="K255">
        <f>IF(DP255, AN255, AH255)</f>
        <v>0</v>
      </c>
      <c r="L255">
        <f>IF(DP255, AI255, AG255)</f>
        <v>0</v>
      </c>
      <c r="M255">
        <f>DR255 - IF(AU255&gt;1, L255*DL255*100.0/(AW255), 0)</f>
        <v>0</v>
      </c>
      <c r="N255">
        <f>((T255-J255/2)*M255-L255)/(T255+J255/2)</f>
        <v>0</v>
      </c>
      <c r="O255">
        <f>N255*(DY255+DZ255)/1000.0</f>
        <v>0</v>
      </c>
      <c r="P255">
        <f>(DR255 - IF(AU255&gt;1, L255*DL255*100.0/(AW255), 0))*(DY255+DZ255)/1000.0</f>
        <v>0</v>
      </c>
      <c r="Q255">
        <f>2.0/((1/S255-1/R255)+SIGN(S255)*SQRT((1/S255-1/R255)*(1/S255-1/R255) + 4*DM255/((DM255+1)*(DM255+1))*(2*1/S255*1/R255-1/R255*1/R255)))</f>
        <v>0</v>
      </c>
      <c r="R255">
        <f>IF(LEFT(DN255,1)&lt;&gt;"0",IF(LEFT(DN255,1)="1",3.0,DO255),$D$5+$E$5*(EF255*DY255/($K$5*1000))+$F$5*(EF255*DY255/($K$5*1000))*MAX(MIN(DL255,$J$5),$I$5)*MAX(MIN(DL255,$J$5),$I$5)+$G$5*MAX(MIN(DL255,$J$5),$I$5)*(EF255*DY255/($K$5*1000))+$H$5*(EF255*DY255/($K$5*1000))*(EF255*DY255/($K$5*1000)))</f>
        <v>0</v>
      </c>
      <c r="S255">
        <f>J255*(1000-(1000*0.61365*exp(17.502*W255/(240.97+W255))/(DY255+DZ255)+DT255)/2)/(1000*0.61365*exp(17.502*W255/(240.97+W255))/(DY255+DZ255)-DT255)</f>
        <v>0</v>
      </c>
      <c r="T255">
        <f>1/((DM255+1)/(Q255/1.6)+1/(R255/1.37)) + DM255/((DM255+1)/(Q255/1.6) + DM255/(R255/1.37))</f>
        <v>0</v>
      </c>
      <c r="U255">
        <f>(DH255*DK255)</f>
        <v>0</v>
      </c>
      <c r="V255">
        <f>(EA255+(U255+2*0.95*5.67E-8*(((EA255+$B$7)+273)^4-(EA255+273)^4)-44100*J255)/(1.84*29.3*R255+8*0.95*5.67E-8*(EA255+273)^3))</f>
        <v>0</v>
      </c>
      <c r="W255">
        <f>($C$7*EB255+$D$7*EC255+$E$7*V255)</f>
        <v>0</v>
      </c>
      <c r="X255">
        <f>0.61365*exp(17.502*W255/(240.97+W255))</f>
        <v>0</v>
      </c>
      <c r="Y255">
        <f>(Z255/AA255*100)</f>
        <v>0</v>
      </c>
      <c r="Z255">
        <f>DT255*(DY255+DZ255)/1000</f>
        <v>0</v>
      </c>
      <c r="AA255">
        <f>0.61365*exp(17.502*EA255/(240.97+EA255))</f>
        <v>0</v>
      </c>
      <c r="AB255">
        <f>(X255-DT255*(DY255+DZ255)/1000)</f>
        <v>0</v>
      </c>
      <c r="AC255">
        <f>(-J255*44100)</f>
        <v>0</v>
      </c>
      <c r="AD255">
        <f>2*29.3*R255*0.92*(EA255-W255)</f>
        <v>0</v>
      </c>
      <c r="AE255">
        <f>2*0.95*5.67E-8*(((EA255+$B$7)+273)^4-(W255+273)^4)</f>
        <v>0</v>
      </c>
      <c r="AF255">
        <f>U255+AE255+AC255+AD255</f>
        <v>0</v>
      </c>
      <c r="AG255">
        <f>DX255*AU255*(DS255-DR255*(1000-AU255*DU255)/(1000-AU255*DT255))/(100*DL255)</f>
        <v>0</v>
      </c>
      <c r="AH255">
        <f>1000*DX255*AU255*(DT255-DU255)/(100*DL255*(1000-AU255*DT255))</f>
        <v>0</v>
      </c>
      <c r="AI255">
        <f>(AJ255 - AK255 - DY255*1E3/(8.314*(EA255+273.15)) * AM255/DX255 * AL255) * DX255/(100*DL255) * (1000 - DU255)/1000</f>
        <v>0</v>
      </c>
      <c r="AJ255">
        <v>769.2661198816857</v>
      </c>
      <c r="AK255">
        <v>711.7370606060607</v>
      </c>
      <c r="AL255">
        <v>3.330906448577519</v>
      </c>
      <c r="AM255">
        <v>65.48796410900854</v>
      </c>
      <c r="AN255">
        <f>(AP255 - AO255 + DY255*1E3/(8.314*(EA255+273.15)) * AR255/DX255 * AQ255) * DX255/(100*DL255) * 1000/(1000 - AP255)</f>
        <v>0</v>
      </c>
      <c r="AO255">
        <v>13.71226459398444</v>
      </c>
      <c r="AP255">
        <v>24.38944363636364</v>
      </c>
      <c r="AQ255">
        <v>-5.619783923774389E-05</v>
      </c>
      <c r="AR255">
        <v>121.0484410570822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MAX(0,($B$13+$C$13*EF255)/(1+$D$13*EF255)*DY255/(EA255+273)*$E$13)</f>
        <v>0</v>
      </c>
      <c r="AX255" t="s">
        <v>437</v>
      </c>
      <c r="AY255" t="s">
        <v>437</v>
      </c>
      <c r="AZ255">
        <v>0</v>
      </c>
      <c r="BA255">
        <v>0</v>
      </c>
      <c r="BB255">
        <f>1-AZ255/BA255</f>
        <v>0</v>
      </c>
      <c r="BC255">
        <v>0</v>
      </c>
      <c r="BD255" t="s">
        <v>437</v>
      </c>
      <c r="BE255" t="s">
        <v>437</v>
      </c>
      <c r="BF255">
        <v>0</v>
      </c>
      <c r="BG255">
        <v>0</v>
      </c>
      <c r="BH255">
        <f>1-BF255/BG255</f>
        <v>0</v>
      </c>
      <c r="BI255">
        <v>0.5</v>
      </c>
      <c r="BJ255">
        <f>DI255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437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DH255">
        <f>$B$11*EG255+$C$11*EH255+$F$11*ES255*(1-EV255)</f>
        <v>0</v>
      </c>
      <c r="DI255">
        <f>DH255*DJ255</f>
        <v>0</v>
      </c>
      <c r="DJ255">
        <f>($B$11*$D$9+$C$11*$D$9+$F$11*((FF255+EX255)/MAX(FF255+EX255+FG255, 0.1)*$I$9+FG255/MAX(FF255+EX255+FG255, 0.1)*$J$9))/($B$11+$C$11+$F$11)</f>
        <v>0</v>
      </c>
      <c r="DK255">
        <f>($B$11*$K$9+$C$11*$K$9+$F$11*((FF255+EX255)/MAX(FF255+EX255+FG255, 0.1)*$P$9+FG255/MAX(FF255+EX255+FG255, 0.1)*$Q$9))/($B$11+$C$11+$F$11)</f>
        <v>0</v>
      </c>
      <c r="DL255">
        <v>6</v>
      </c>
      <c r="DM255">
        <v>0.5</v>
      </c>
      <c r="DN255" t="s">
        <v>438</v>
      </c>
      <c r="DO255">
        <v>2</v>
      </c>
      <c r="DP255" t="b">
        <v>1</v>
      </c>
      <c r="DQ255">
        <v>1759253031.1</v>
      </c>
      <c r="DR255">
        <v>671.7592222222223</v>
      </c>
      <c r="DS255">
        <v>743.8004814814814</v>
      </c>
      <c r="DT255">
        <v>24.3834</v>
      </c>
      <c r="DU255">
        <v>13.71368518518519</v>
      </c>
      <c r="DV255">
        <v>671.1674814814816</v>
      </c>
      <c r="DW255">
        <v>24.13243333333333</v>
      </c>
      <c r="DX255">
        <v>499.9863703703704</v>
      </c>
      <c r="DY255">
        <v>90.87895925925926</v>
      </c>
      <c r="DZ255">
        <v>0.05286819259259259</v>
      </c>
      <c r="EA255">
        <v>30.67510370370371</v>
      </c>
      <c r="EB255">
        <v>29.96405925925926</v>
      </c>
      <c r="EC255">
        <v>999.9000000000001</v>
      </c>
      <c r="ED255">
        <v>0</v>
      </c>
      <c r="EE255">
        <v>0</v>
      </c>
      <c r="EF255">
        <v>10004.19148148148</v>
      </c>
      <c r="EG255">
        <v>0</v>
      </c>
      <c r="EH255">
        <v>11.69382592592592</v>
      </c>
      <c r="EI255">
        <v>-72.04117407407408</v>
      </c>
      <c r="EJ255">
        <v>688.5484444444445</v>
      </c>
      <c r="EK255">
        <v>754.1425555555558</v>
      </c>
      <c r="EL255">
        <v>10.66971851851852</v>
      </c>
      <c r="EM255">
        <v>743.8004814814814</v>
      </c>
      <c r="EN255">
        <v>13.71368518518519</v>
      </c>
      <c r="EO255">
        <v>2.215938148148148</v>
      </c>
      <c r="EP255">
        <v>1.246285185185185</v>
      </c>
      <c r="EQ255">
        <v>19.07801851851852</v>
      </c>
      <c r="ER255">
        <v>10.16624074074074</v>
      </c>
      <c r="ES255">
        <v>1999.994814814815</v>
      </c>
      <c r="ET255">
        <v>0.9799936666666665</v>
      </c>
      <c r="EU255">
        <v>0.02000606666666667</v>
      </c>
      <c r="EV255">
        <v>0</v>
      </c>
      <c r="EW255">
        <v>1178.512592592593</v>
      </c>
      <c r="EX255">
        <v>5.000560000000001</v>
      </c>
      <c r="EY255">
        <v>23822.81481481481</v>
      </c>
      <c r="EZ255">
        <v>17294.78888888889</v>
      </c>
      <c r="FA255">
        <v>41.44866666666667</v>
      </c>
      <c r="FB255">
        <v>41.55051851851852</v>
      </c>
      <c r="FC255">
        <v>41.1824074074074</v>
      </c>
      <c r="FD255">
        <v>40.68699999999999</v>
      </c>
      <c r="FE255">
        <v>42.27755555555554</v>
      </c>
      <c r="FF255">
        <v>1955.084814814815</v>
      </c>
      <c r="FG255">
        <v>39.91</v>
      </c>
      <c r="FH255">
        <v>0</v>
      </c>
      <c r="FI255">
        <v>1759253052.4</v>
      </c>
      <c r="FJ255">
        <v>0</v>
      </c>
      <c r="FK255">
        <v>1178.334615384615</v>
      </c>
      <c r="FL255">
        <v>30.50598290017459</v>
      </c>
      <c r="FM255">
        <v>618.4307691750932</v>
      </c>
      <c r="FN255">
        <v>23819.72692307692</v>
      </c>
      <c r="FO255">
        <v>15</v>
      </c>
      <c r="FP255">
        <v>0</v>
      </c>
      <c r="FQ255" t="s">
        <v>439</v>
      </c>
      <c r="FR255">
        <v>1747148579.5</v>
      </c>
      <c r="FS255">
        <v>1747148584.5</v>
      </c>
      <c r="FT255">
        <v>0</v>
      </c>
      <c r="FU255">
        <v>0.162</v>
      </c>
      <c r="FV255">
        <v>-0.001</v>
      </c>
      <c r="FW255">
        <v>0.139</v>
      </c>
      <c r="FX255">
        <v>0.058</v>
      </c>
      <c r="FY255">
        <v>420</v>
      </c>
      <c r="FZ255">
        <v>16</v>
      </c>
      <c r="GA255">
        <v>0.19</v>
      </c>
      <c r="GB255">
        <v>0.02</v>
      </c>
      <c r="GC255">
        <v>-71.55449756097561</v>
      </c>
      <c r="GD255">
        <v>-8.419837630662043</v>
      </c>
      <c r="GE255">
        <v>0.8346657144462684</v>
      </c>
      <c r="GF255">
        <v>0</v>
      </c>
      <c r="GG255">
        <v>1176.732647058823</v>
      </c>
      <c r="GH255">
        <v>31.92223071016243</v>
      </c>
      <c r="GI255">
        <v>3.140383368151394</v>
      </c>
      <c r="GJ255">
        <v>0</v>
      </c>
      <c r="GK255">
        <v>10.66404878048781</v>
      </c>
      <c r="GL255">
        <v>0.0937944250870983</v>
      </c>
      <c r="GM255">
        <v>0.009655028310860687</v>
      </c>
      <c r="GN255">
        <v>1</v>
      </c>
      <c r="GO255">
        <v>1</v>
      </c>
      <c r="GP255">
        <v>3</v>
      </c>
      <c r="GQ255" t="s">
        <v>463</v>
      </c>
      <c r="GR255">
        <v>3.12934</v>
      </c>
      <c r="GS255">
        <v>2.73089</v>
      </c>
      <c r="GT255">
        <v>0.123667</v>
      </c>
      <c r="GU255">
        <v>0.132964</v>
      </c>
      <c r="GV255">
        <v>0.108596</v>
      </c>
      <c r="GW255">
        <v>0.07261769999999999</v>
      </c>
      <c r="GX255">
        <v>26285.3</v>
      </c>
      <c r="GY255">
        <v>25249.6</v>
      </c>
      <c r="GZ255">
        <v>30536</v>
      </c>
      <c r="HA255">
        <v>29376.1</v>
      </c>
      <c r="HB255">
        <v>37563.4</v>
      </c>
      <c r="HC255">
        <v>35856.1</v>
      </c>
      <c r="HD255">
        <v>46711</v>
      </c>
      <c r="HE255">
        <v>43652.6</v>
      </c>
      <c r="HF255">
        <v>1.83655</v>
      </c>
      <c r="HG255">
        <v>1.81632</v>
      </c>
      <c r="HH255">
        <v>0.103891</v>
      </c>
      <c r="HI255">
        <v>0</v>
      </c>
      <c r="HJ255">
        <v>28.2762</v>
      </c>
      <c r="HK255">
        <v>999.9</v>
      </c>
      <c r="HL255">
        <v>49.1</v>
      </c>
      <c r="HM255">
        <v>31.6</v>
      </c>
      <c r="HN255">
        <v>25.2198</v>
      </c>
      <c r="HO255">
        <v>62.6603</v>
      </c>
      <c r="HP255">
        <v>18.4295</v>
      </c>
      <c r="HQ255">
        <v>1</v>
      </c>
      <c r="HR255">
        <v>0.133857</v>
      </c>
      <c r="HS255">
        <v>-1.31283</v>
      </c>
      <c r="HT255">
        <v>20.1958</v>
      </c>
      <c r="HU255">
        <v>5.22852</v>
      </c>
      <c r="HV255">
        <v>11.974</v>
      </c>
      <c r="HW255">
        <v>4.9701</v>
      </c>
      <c r="HX255">
        <v>3.2895</v>
      </c>
      <c r="HY255">
        <v>9999</v>
      </c>
      <c r="HZ255">
        <v>9999</v>
      </c>
      <c r="IA255">
        <v>9999</v>
      </c>
      <c r="IB255">
        <v>19.2</v>
      </c>
      <c r="IC255">
        <v>4.97291</v>
      </c>
      <c r="ID255">
        <v>1.87725</v>
      </c>
      <c r="IE255">
        <v>1.87531</v>
      </c>
      <c r="IF255">
        <v>1.87811</v>
      </c>
      <c r="IG255">
        <v>1.87485</v>
      </c>
      <c r="IH255">
        <v>1.87846</v>
      </c>
      <c r="II255">
        <v>1.87549</v>
      </c>
      <c r="IJ255">
        <v>1.8767</v>
      </c>
      <c r="IK255">
        <v>0</v>
      </c>
      <c r="IL255">
        <v>0</v>
      </c>
      <c r="IM255">
        <v>0</v>
      </c>
      <c r="IN255">
        <v>0</v>
      </c>
      <c r="IO255" t="s">
        <v>441</v>
      </c>
      <c r="IP255" t="s">
        <v>442</v>
      </c>
      <c r="IQ255" t="s">
        <v>443</v>
      </c>
      <c r="IR255" t="s">
        <v>443</v>
      </c>
      <c r="IS255" t="s">
        <v>443</v>
      </c>
      <c r="IT255" t="s">
        <v>443</v>
      </c>
      <c r="IU255">
        <v>0</v>
      </c>
      <c r="IV255">
        <v>100</v>
      </c>
      <c r="IW255">
        <v>100</v>
      </c>
      <c r="IX255">
        <v>0.613</v>
      </c>
      <c r="IY255">
        <v>0.2511</v>
      </c>
      <c r="IZ255">
        <v>-0.1222274518627452</v>
      </c>
      <c r="JA255">
        <v>0.001328938755811441</v>
      </c>
      <c r="JB255">
        <v>-5.633165956792918E-07</v>
      </c>
      <c r="JC255">
        <v>2.510553891376428E-10</v>
      </c>
      <c r="JD255">
        <v>-0.04678033270444259</v>
      </c>
      <c r="JE255">
        <v>-0.0009625096320519332</v>
      </c>
      <c r="JF255">
        <v>0.0006953178313022573</v>
      </c>
      <c r="JG255">
        <v>-5.973937232829655E-06</v>
      </c>
      <c r="JH255">
        <v>1</v>
      </c>
      <c r="JI255">
        <v>2112</v>
      </c>
      <c r="JJ255">
        <v>1</v>
      </c>
      <c r="JK255">
        <v>26</v>
      </c>
      <c r="JL255">
        <v>201741</v>
      </c>
      <c r="JM255">
        <v>201740.9</v>
      </c>
      <c r="JN255">
        <v>1.79443</v>
      </c>
      <c r="JO255">
        <v>2.54395</v>
      </c>
      <c r="JP255">
        <v>1.39893</v>
      </c>
      <c r="JQ255">
        <v>2.32666</v>
      </c>
      <c r="JR255">
        <v>1.44897</v>
      </c>
      <c r="JS255">
        <v>2.48657</v>
      </c>
      <c r="JT255">
        <v>37.4578</v>
      </c>
      <c r="JU255">
        <v>23.9737</v>
      </c>
      <c r="JV255">
        <v>18</v>
      </c>
      <c r="JW255">
        <v>485.016</v>
      </c>
      <c r="JX255">
        <v>442.96</v>
      </c>
      <c r="JY255">
        <v>30.0449</v>
      </c>
      <c r="JZ255">
        <v>28.97</v>
      </c>
      <c r="KA255">
        <v>29.9999</v>
      </c>
      <c r="KB255">
        <v>28.7339</v>
      </c>
      <c r="KC255">
        <v>28.8109</v>
      </c>
      <c r="KD255">
        <v>35.9714</v>
      </c>
      <c r="KE255">
        <v>46.9871</v>
      </c>
      <c r="KF255">
        <v>0</v>
      </c>
      <c r="KG255">
        <v>30.062</v>
      </c>
      <c r="KH255">
        <v>787.78</v>
      </c>
      <c r="KI255">
        <v>13.6916</v>
      </c>
      <c r="KJ255">
        <v>100.948</v>
      </c>
      <c r="KK255">
        <v>100.407</v>
      </c>
    </row>
    <row r="256" spans="1:297">
      <c r="A256">
        <v>240</v>
      </c>
      <c r="B256">
        <v>1759253043.6</v>
      </c>
      <c r="C256">
        <v>6228</v>
      </c>
      <c r="D256" t="s">
        <v>925</v>
      </c>
      <c r="E256" t="s">
        <v>926</v>
      </c>
      <c r="F256">
        <v>5</v>
      </c>
      <c r="G256" t="s">
        <v>832</v>
      </c>
      <c r="H256" t="s">
        <v>436</v>
      </c>
      <c r="I256">
        <v>1759253035.814285</v>
      </c>
      <c r="J256">
        <f>(K256)/1000</f>
        <v>0</v>
      </c>
      <c r="K256">
        <f>IF(DP256, AN256, AH256)</f>
        <v>0</v>
      </c>
      <c r="L256">
        <f>IF(DP256, AI256, AG256)</f>
        <v>0</v>
      </c>
      <c r="M256">
        <f>DR256 - IF(AU256&gt;1, L256*DL256*100.0/(AW256), 0)</f>
        <v>0</v>
      </c>
      <c r="N256">
        <f>((T256-J256/2)*M256-L256)/(T256+J256/2)</f>
        <v>0</v>
      </c>
      <c r="O256">
        <f>N256*(DY256+DZ256)/1000.0</f>
        <v>0</v>
      </c>
      <c r="P256">
        <f>(DR256 - IF(AU256&gt;1, L256*DL256*100.0/(AW256), 0))*(DY256+DZ256)/1000.0</f>
        <v>0</v>
      </c>
      <c r="Q256">
        <f>2.0/((1/S256-1/R256)+SIGN(S256)*SQRT((1/S256-1/R256)*(1/S256-1/R256) + 4*DM256/((DM256+1)*(DM256+1))*(2*1/S256*1/R256-1/R256*1/R256)))</f>
        <v>0</v>
      </c>
      <c r="R256">
        <f>IF(LEFT(DN256,1)&lt;&gt;"0",IF(LEFT(DN256,1)="1",3.0,DO256),$D$5+$E$5*(EF256*DY256/($K$5*1000))+$F$5*(EF256*DY256/($K$5*1000))*MAX(MIN(DL256,$J$5),$I$5)*MAX(MIN(DL256,$J$5),$I$5)+$G$5*MAX(MIN(DL256,$J$5),$I$5)*(EF256*DY256/($K$5*1000))+$H$5*(EF256*DY256/($K$5*1000))*(EF256*DY256/($K$5*1000)))</f>
        <v>0</v>
      </c>
      <c r="S256">
        <f>J256*(1000-(1000*0.61365*exp(17.502*W256/(240.97+W256))/(DY256+DZ256)+DT256)/2)/(1000*0.61365*exp(17.502*W256/(240.97+W256))/(DY256+DZ256)-DT256)</f>
        <v>0</v>
      </c>
      <c r="T256">
        <f>1/((DM256+1)/(Q256/1.6)+1/(R256/1.37)) + DM256/((DM256+1)/(Q256/1.6) + DM256/(R256/1.37))</f>
        <v>0</v>
      </c>
      <c r="U256">
        <f>(DH256*DK256)</f>
        <v>0</v>
      </c>
      <c r="V256">
        <f>(EA256+(U256+2*0.95*5.67E-8*(((EA256+$B$7)+273)^4-(EA256+273)^4)-44100*J256)/(1.84*29.3*R256+8*0.95*5.67E-8*(EA256+273)^3))</f>
        <v>0</v>
      </c>
      <c r="W256">
        <f>($C$7*EB256+$D$7*EC256+$E$7*V256)</f>
        <v>0</v>
      </c>
      <c r="X256">
        <f>0.61365*exp(17.502*W256/(240.97+W256))</f>
        <v>0</v>
      </c>
      <c r="Y256">
        <f>(Z256/AA256*100)</f>
        <v>0</v>
      </c>
      <c r="Z256">
        <f>DT256*(DY256+DZ256)/1000</f>
        <v>0</v>
      </c>
      <c r="AA256">
        <f>0.61365*exp(17.502*EA256/(240.97+EA256))</f>
        <v>0</v>
      </c>
      <c r="AB256">
        <f>(X256-DT256*(DY256+DZ256)/1000)</f>
        <v>0</v>
      </c>
      <c r="AC256">
        <f>(-J256*44100)</f>
        <v>0</v>
      </c>
      <c r="AD256">
        <f>2*29.3*R256*0.92*(EA256-W256)</f>
        <v>0</v>
      </c>
      <c r="AE256">
        <f>2*0.95*5.67E-8*(((EA256+$B$7)+273)^4-(W256+273)^4)</f>
        <v>0</v>
      </c>
      <c r="AF256">
        <f>U256+AE256+AC256+AD256</f>
        <v>0</v>
      </c>
      <c r="AG256">
        <f>DX256*AU256*(DS256-DR256*(1000-AU256*DU256)/(1000-AU256*DT256))/(100*DL256)</f>
        <v>0</v>
      </c>
      <c r="AH256">
        <f>1000*DX256*AU256*(DT256-DU256)/(100*DL256*(1000-AU256*DT256))</f>
        <v>0</v>
      </c>
      <c r="AI256">
        <f>(AJ256 - AK256 - DY256*1E3/(8.314*(EA256+273.15)) * AM256/DX256 * AL256) * DX256/(100*DL256) * (1000 - DU256)/1000</f>
        <v>0</v>
      </c>
      <c r="AJ256">
        <v>786.0509117063971</v>
      </c>
      <c r="AK256">
        <v>728.2552363636365</v>
      </c>
      <c r="AL256">
        <v>3.301544509675268</v>
      </c>
      <c r="AM256">
        <v>65.48796410900854</v>
      </c>
      <c r="AN256">
        <f>(AP256 - AO256 + DY256*1E3/(8.314*(EA256+273.15)) * AR256/DX256 * AQ256) * DX256/(100*DL256) * 1000/(1000 - AP256)</f>
        <v>0</v>
      </c>
      <c r="AO256">
        <v>13.71229747205667</v>
      </c>
      <c r="AP256">
        <v>24.39088000000001</v>
      </c>
      <c r="AQ256">
        <v>-3.647279641385983E-05</v>
      </c>
      <c r="AR256">
        <v>121.0484410570822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MAX(0,($B$13+$C$13*EF256)/(1+$D$13*EF256)*DY256/(EA256+273)*$E$13)</f>
        <v>0</v>
      </c>
      <c r="AX256" t="s">
        <v>437</v>
      </c>
      <c r="AY256" t="s">
        <v>437</v>
      </c>
      <c r="AZ256">
        <v>0</v>
      </c>
      <c r="BA256">
        <v>0</v>
      </c>
      <c r="BB256">
        <f>1-AZ256/BA256</f>
        <v>0</v>
      </c>
      <c r="BC256">
        <v>0</v>
      </c>
      <c r="BD256" t="s">
        <v>437</v>
      </c>
      <c r="BE256" t="s">
        <v>437</v>
      </c>
      <c r="BF256">
        <v>0</v>
      </c>
      <c r="BG256">
        <v>0</v>
      </c>
      <c r="BH256">
        <f>1-BF256/BG256</f>
        <v>0</v>
      </c>
      <c r="BI256">
        <v>0.5</v>
      </c>
      <c r="BJ256">
        <f>DI256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437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DH256">
        <f>$B$11*EG256+$C$11*EH256+$F$11*ES256*(1-EV256)</f>
        <v>0</v>
      </c>
      <c r="DI256">
        <f>DH256*DJ256</f>
        <v>0</v>
      </c>
      <c r="DJ256">
        <f>($B$11*$D$9+$C$11*$D$9+$F$11*((FF256+EX256)/MAX(FF256+EX256+FG256, 0.1)*$I$9+FG256/MAX(FF256+EX256+FG256, 0.1)*$J$9))/($B$11+$C$11+$F$11)</f>
        <v>0</v>
      </c>
      <c r="DK256">
        <f>($B$11*$K$9+$C$11*$K$9+$F$11*((FF256+EX256)/MAX(FF256+EX256+FG256, 0.1)*$P$9+FG256/MAX(FF256+EX256+FG256, 0.1)*$Q$9))/($B$11+$C$11+$F$11)</f>
        <v>0</v>
      </c>
      <c r="DL256">
        <v>6</v>
      </c>
      <c r="DM256">
        <v>0.5</v>
      </c>
      <c r="DN256" t="s">
        <v>438</v>
      </c>
      <c r="DO256">
        <v>2</v>
      </c>
      <c r="DP256" t="b">
        <v>1</v>
      </c>
      <c r="DQ256">
        <v>1759253035.814285</v>
      </c>
      <c r="DR256">
        <v>686.9846785714286</v>
      </c>
      <c r="DS256">
        <v>759.5968928571428</v>
      </c>
      <c r="DT256">
        <v>24.38753928571429</v>
      </c>
      <c r="DU256">
        <v>13.71292857142857</v>
      </c>
      <c r="DV256">
        <v>686.3790714285715</v>
      </c>
      <c r="DW256">
        <v>24.13649285714285</v>
      </c>
      <c r="DX256">
        <v>499.9911428571428</v>
      </c>
      <c r="DY256">
        <v>90.87923214285716</v>
      </c>
      <c r="DZ256">
        <v>0.05283952142857142</v>
      </c>
      <c r="EA256">
        <v>30.67783571428572</v>
      </c>
      <c r="EB256">
        <v>29.961625</v>
      </c>
      <c r="EC256">
        <v>999.9000000000002</v>
      </c>
      <c r="ED256">
        <v>0</v>
      </c>
      <c r="EE256">
        <v>0</v>
      </c>
      <c r="EF256">
        <v>10006.18642857143</v>
      </c>
      <c r="EG256">
        <v>0</v>
      </c>
      <c r="EH256">
        <v>11.6948</v>
      </c>
      <c r="EI256">
        <v>-72.61215357142856</v>
      </c>
      <c r="EJ256">
        <v>704.157392857143</v>
      </c>
      <c r="EK256">
        <v>770.1581071428571</v>
      </c>
      <c r="EL256">
        <v>10.67461428571429</v>
      </c>
      <c r="EM256">
        <v>759.5968928571428</v>
      </c>
      <c r="EN256">
        <v>13.71292857142857</v>
      </c>
      <c r="EO256">
        <v>2.216320714285715</v>
      </c>
      <c r="EP256">
        <v>1.24622</v>
      </c>
      <c r="EQ256">
        <v>19.08078214285714</v>
      </c>
      <c r="ER256">
        <v>10.16545714285714</v>
      </c>
      <c r="ES256">
        <v>1999.994285714286</v>
      </c>
      <c r="ET256">
        <v>0.979993607142857</v>
      </c>
      <c r="EU256">
        <v>0.020006125</v>
      </c>
      <c r="EV256">
        <v>0</v>
      </c>
      <c r="EW256">
        <v>1180.782857142857</v>
      </c>
      <c r="EX256">
        <v>5.000560000000001</v>
      </c>
      <c r="EY256">
        <v>23868.50714285715</v>
      </c>
      <c r="EZ256">
        <v>17294.78214285714</v>
      </c>
      <c r="FA256">
        <v>41.45274999999999</v>
      </c>
      <c r="FB256">
        <v>41.54649999999999</v>
      </c>
      <c r="FC256">
        <v>41.17592857142857</v>
      </c>
      <c r="FD256">
        <v>40.68699999999999</v>
      </c>
      <c r="FE256">
        <v>42.26771428571427</v>
      </c>
      <c r="FF256">
        <v>1955.084285714286</v>
      </c>
      <c r="FG256">
        <v>39.91</v>
      </c>
      <c r="FH256">
        <v>0</v>
      </c>
      <c r="FI256">
        <v>1759253057.8</v>
      </c>
      <c r="FJ256">
        <v>0</v>
      </c>
      <c r="FK256">
        <v>1181.0916</v>
      </c>
      <c r="FL256">
        <v>26.79769235555216</v>
      </c>
      <c r="FM256">
        <v>549.2538469279189</v>
      </c>
      <c r="FN256">
        <v>23875.148</v>
      </c>
      <c r="FO256">
        <v>15</v>
      </c>
      <c r="FP256">
        <v>0</v>
      </c>
      <c r="FQ256" t="s">
        <v>439</v>
      </c>
      <c r="FR256">
        <v>1747148579.5</v>
      </c>
      <c r="FS256">
        <v>1747148584.5</v>
      </c>
      <c r="FT256">
        <v>0</v>
      </c>
      <c r="FU256">
        <v>0.162</v>
      </c>
      <c r="FV256">
        <v>-0.001</v>
      </c>
      <c r="FW256">
        <v>0.139</v>
      </c>
      <c r="FX256">
        <v>0.058</v>
      </c>
      <c r="FY256">
        <v>420</v>
      </c>
      <c r="FZ256">
        <v>16</v>
      </c>
      <c r="GA256">
        <v>0.19</v>
      </c>
      <c r="GB256">
        <v>0.02</v>
      </c>
      <c r="GC256">
        <v>-72.20838536585366</v>
      </c>
      <c r="GD256">
        <v>-7.651028571428655</v>
      </c>
      <c r="GE256">
        <v>0.7615139761576292</v>
      </c>
      <c r="GF256">
        <v>0</v>
      </c>
      <c r="GG256">
        <v>1179.173235294118</v>
      </c>
      <c r="GH256">
        <v>29.58242935151186</v>
      </c>
      <c r="GI256">
        <v>2.915127603491262</v>
      </c>
      <c r="GJ256">
        <v>0</v>
      </c>
      <c r="GK256">
        <v>10.67115365853659</v>
      </c>
      <c r="GL256">
        <v>0.06481672473870335</v>
      </c>
      <c r="GM256">
        <v>0.006562758847335599</v>
      </c>
      <c r="GN256">
        <v>1</v>
      </c>
      <c r="GO256">
        <v>1</v>
      </c>
      <c r="GP256">
        <v>3</v>
      </c>
      <c r="GQ256" t="s">
        <v>463</v>
      </c>
      <c r="GR256">
        <v>3.12941</v>
      </c>
      <c r="GS256">
        <v>2.7304</v>
      </c>
      <c r="GT256">
        <v>0.125605</v>
      </c>
      <c r="GU256">
        <v>0.134896</v>
      </c>
      <c r="GV256">
        <v>0.108604</v>
      </c>
      <c r="GW256">
        <v>0.0726062</v>
      </c>
      <c r="GX256">
        <v>26228.1</v>
      </c>
      <c r="GY256">
        <v>25193.2</v>
      </c>
      <c r="GZ256">
        <v>30537</v>
      </c>
      <c r="HA256">
        <v>29376</v>
      </c>
      <c r="HB256">
        <v>37563.9</v>
      </c>
      <c r="HC256">
        <v>35856.3</v>
      </c>
      <c r="HD256">
        <v>46712</v>
      </c>
      <c r="HE256">
        <v>43652.1</v>
      </c>
      <c r="HF256">
        <v>1.8367</v>
      </c>
      <c r="HG256">
        <v>1.81658</v>
      </c>
      <c r="HH256">
        <v>0.103615</v>
      </c>
      <c r="HI256">
        <v>0</v>
      </c>
      <c r="HJ256">
        <v>28.2762</v>
      </c>
      <c r="HK256">
        <v>999.9</v>
      </c>
      <c r="HL256">
        <v>49.1</v>
      </c>
      <c r="HM256">
        <v>31.6</v>
      </c>
      <c r="HN256">
        <v>25.2199</v>
      </c>
      <c r="HO256">
        <v>62.4303</v>
      </c>
      <c r="HP256">
        <v>18.1651</v>
      </c>
      <c r="HQ256">
        <v>1</v>
      </c>
      <c r="HR256">
        <v>0.13357</v>
      </c>
      <c r="HS256">
        <v>-1.31359</v>
      </c>
      <c r="HT256">
        <v>20.196</v>
      </c>
      <c r="HU256">
        <v>5.22762</v>
      </c>
      <c r="HV256">
        <v>11.974</v>
      </c>
      <c r="HW256">
        <v>4.96955</v>
      </c>
      <c r="HX256">
        <v>3.28945</v>
      </c>
      <c r="HY256">
        <v>9999</v>
      </c>
      <c r="HZ256">
        <v>9999</v>
      </c>
      <c r="IA256">
        <v>9999</v>
      </c>
      <c r="IB256">
        <v>19.2</v>
      </c>
      <c r="IC256">
        <v>4.97291</v>
      </c>
      <c r="ID256">
        <v>1.87725</v>
      </c>
      <c r="IE256">
        <v>1.87531</v>
      </c>
      <c r="IF256">
        <v>1.87816</v>
      </c>
      <c r="IG256">
        <v>1.87485</v>
      </c>
      <c r="IH256">
        <v>1.87847</v>
      </c>
      <c r="II256">
        <v>1.87552</v>
      </c>
      <c r="IJ256">
        <v>1.87671</v>
      </c>
      <c r="IK256">
        <v>0</v>
      </c>
      <c r="IL256">
        <v>0</v>
      </c>
      <c r="IM256">
        <v>0</v>
      </c>
      <c r="IN256">
        <v>0</v>
      </c>
      <c r="IO256" t="s">
        <v>441</v>
      </c>
      <c r="IP256" t="s">
        <v>442</v>
      </c>
      <c r="IQ256" t="s">
        <v>443</v>
      </c>
      <c r="IR256" t="s">
        <v>443</v>
      </c>
      <c r="IS256" t="s">
        <v>443</v>
      </c>
      <c r="IT256" t="s">
        <v>443</v>
      </c>
      <c r="IU256">
        <v>0</v>
      </c>
      <c r="IV256">
        <v>100</v>
      </c>
      <c r="IW256">
        <v>100</v>
      </c>
      <c r="IX256">
        <v>0.629</v>
      </c>
      <c r="IY256">
        <v>0.2512</v>
      </c>
      <c r="IZ256">
        <v>-0.1222274518627452</v>
      </c>
      <c r="JA256">
        <v>0.001328938755811441</v>
      </c>
      <c r="JB256">
        <v>-5.633165956792918E-07</v>
      </c>
      <c r="JC256">
        <v>2.510553891376428E-10</v>
      </c>
      <c r="JD256">
        <v>-0.04678033270444259</v>
      </c>
      <c r="JE256">
        <v>-0.0009625096320519332</v>
      </c>
      <c r="JF256">
        <v>0.0006953178313022573</v>
      </c>
      <c r="JG256">
        <v>-5.973937232829655E-06</v>
      </c>
      <c r="JH256">
        <v>1</v>
      </c>
      <c r="JI256">
        <v>2112</v>
      </c>
      <c r="JJ256">
        <v>1</v>
      </c>
      <c r="JK256">
        <v>26</v>
      </c>
      <c r="JL256">
        <v>201741.1</v>
      </c>
      <c r="JM256">
        <v>201741</v>
      </c>
      <c r="JN256">
        <v>1.82129</v>
      </c>
      <c r="JO256">
        <v>2.54761</v>
      </c>
      <c r="JP256">
        <v>1.39893</v>
      </c>
      <c r="JQ256">
        <v>2.32666</v>
      </c>
      <c r="JR256">
        <v>1.44897</v>
      </c>
      <c r="JS256">
        <v>2.59399</v>
      </c>
      <c r="JT256">
        <v>37.4578</v>
      </c>
      <c r="JU256">
        <v>23.9824</v>
      </c>
      <c r="JV256">
        <v>18</v>
      </c>
      <c r="JW256">
        <v>485.079</v>
      </c>
      <c r="JX256">
        <v>443.088</v>
      </c>
      <c r="JY256">
        <v>30.0727</v>
      </c>
      <c r="JZ256">
        <v>28.9669</v>
      </c>
      <c r="KA256">
        <v>29.9999</v>
      </c>
      <c r="KB256">
        <v>28.7308</v>
      </c>
      <c r="KC256">
        <v>28.8072</v>
      </c>
      <c r="KD256">
        <v>36.632</v>
      </c>
      <c r="KE256">
        <v>46.9871</v>
      </c>
      <c r="KF256">
        <v>0</v>
      </c>
      <c r="KG256">
        <v>30.0861</v>
      </c>
      <c r="KH256">
        <v>807.8150000000001</v>
      </c>
      <c r="KI256">
        <v>13.6916</v>
      </c>
      <c r="KJ256">
        <v>100.95</v>
      </c>
      <c r="KK256">
        <v>100.406</v>
      </c>
    </row>
    <row r="257" spans="1:297">
      <c r="A257">
        <v>241</v>
      </c>
      <c r="B257">
        <v>1759253048.6</v>
      </c>
      <c r="C257">
        <v>6233</v>
      </c>
      <c r="D257" t="s">
        <v>927</v>
      </c>
      <c r="E257" t="s">
        <v>928</v>
      </c>
      <c r="F257">
        <v>5</v>
      </c>
      <c r="G257" t="s">
        <v>832</v>
      </c>
      <c r="H257" t="s">
        <v>436</v>
      </c>
      <c r="I257">
        <v>1759253041.1</v>
      </c>
      <c r="J257">
        <f>(K257)/1000</f>
        <v>0</v>
      </c>
      <c r="K257">
        <f>IF(DP257, AN257, AH257)</f>
        <v>0</v>
      </c>
      <c r="L257">
        <f>IF(DP257, AI257, AG257)</f>
        <v>0</v>
      </c>
      <c r="M257">
        <f>DR257 - IF(AU257&gt;1, L257*DL257*100.0/(AW257), 0)</f>
        <v>0</v>
      </c>
      <c r="N257">
        <f>((T257-J257/2)*M257-L257)/(T257+J257/2)</f>
        <v>0</v>
      </c>
      <c r="O257">
        <f>N257*(DY257+DZ257)/1000.0</f>
        <v>0</v>
      </c>
      <c r="P257">
        <f>(DR257 - IF(AU257&gt;1, L257*DL257*100.0/(AW257), 0))*(DY257+DZ257)/1000.0</f>
        <v>0</v>
      </c>
      <c r="Q257">
        <f>2.0/((1/S257-1/R257)+SIGN(S257)*SQRT((1/S257-1/R257)*(1/S257-1/R257) + 4*DM257/((DM257+1)*(DM257+1))*(2*1/S257*1/R257-1/R257*1/R257)))</f>
        <v>0</v>
      </c>
      <c r="R257">
        <f>IF(LEFT(DN257,1)&lt;&gt;"0",IF(LEFT(DN257,1)="1",3.0,DO257),$D$5+$E$5*(EF257*DY257/($K$5*1000))+$F$5*(EF257*DY257/($K$5*1000))*MAX(MIN(DL257,$J$5),$I$5)*MAX(MIN(DL257,$J$5),$I$5)+$G$5*MAX(MIN(DL257,$J$5),$I$5)*(EF257*DY257/($K$5*1000))+$H$5*(EF257*DY257/($K$5*1000))*(EF257*DY257/($K$5*1000)))</f>
        <v>0</v>
      </c>
      <c r="S257">
        <f>J257*(1000-(1000*0.61365*exp(17.502*W257/(240.97+W257))/(DY257+DZ257)+DT257)/2)/(1000*0.61365*exp(17.502*W257/(240.97+W257))/(DY257+DZ257)-DT257)</f>
        <v>0</v>
      </c>
      <c r="T257">
        <f>1/((DM257+1)/(Q257/1.6)+1/(R257/1.37)) + DM257/((DM257+1)/(Q257/1.6) + DM257/(R257/1.37))</f>
        <v>0</v>
      </c>
      <c r="U257">
        <f>(DH257*DK257)</f>
        <v>0</v>
      </c>
      <c r="V257">
        <f>(EA257+(U257+2*0.95*5.67E-8*(((EA257+$B$7)+273)^4-(EA257+273)^4)-44100*J257)/(1.84*29.3*R257+8*0.95*5.67E-8*(EA257+273)^3))</f>
        <v>0</v>
      </c>
      <c r="W257">
        <f>($C$7*EB257+$D$7*EC257+$E$7*V257)</f>
        <v>0</v>
      </c>
      <c r="X257">
        <f>0.61365*exp(17.502*W257/(240.97+W257))</f>
        <v>0</v>
      </c>
      <c r="Y257">
        <f>(Z257/AA257*100)</f>
        <v>0</v>
      </c>
      <c r="Z257">
        <f>DT257*(DY257+DZ257)/1000</f>
        <v>0</v>
      </c>
      <c r="AA257">
        <f>0.61365*exp(17.502*EA257/(240.97+EA257))</f>
        <v>0</v>
      </c>
      <c r="AB257">
        <f>(X257-DT257*(DY257+DZ257)/1000)</f>
        <v>0</v>
      </c>
      <c r="AC257">
        <f>(-J257*44100)</f>
        <v>0</v>
      </c>
      <c r="AD257">
        <f>2*29.3*R257*0.92*(EA257-W257)</f>
        <v>0</v>
      </c>
      <c r="AE257">
        <f>2*0.95*5.67E-8*(((EA257+$B$7)+273)^4-(W257+273)^4)</f>
        <v>0</v>
      </c>
      <c r="AF257">
        <f>U257+AE257+AC257+AD257</f>
        <v>0</v>
      </c>
      <c r="AG257">
        <f>DX257*AU257*(DS257-DR257*(1000-AU257*DU257)/(1000-AU257*DT257))/(100*DL257)</f>
        <v>0</v>
      </c>
      <c r="AH257">
        <f>1000*DX257*AU257*(DT257-DU257)/(100*DL257*(1000-AU257*DT257))</f>
        <v>0</v>
      </c>
      <c r="AI257">
        <f>(AJ257 - AK257 - DY257*1E3/(8.314*(EA257+273.15)) * AM257/DX257 * AL257) * DX257/(100*DL257) * (1000 - DU257)/1000</f>
        <v>0</v>
      </c>
      <c r="AJ257">
        <v>803.0614039305299</v>
      </c>
      <c r="AK257">
        <v>744.9058666666664</v>
      </c>
      <c r="AL257">
        <v>3.336555600870997</v>
      </c>
      <c r="AM257">
        <v>65.48796410900854</v>
      </c>
      <c r="AN257">
        <f>(AP257 - AO257 + DY257*1E3/(8.314*(EA257+273.15)) * AR257/DX257 * AQ257) * DX257/(100*DL257) * 1000/(1000 - AP257)</f>
        <v>0</v>
      </c>
      <c r="AO257">
        <v>13.70903642218631</v>
      </c>
      <c r="AP257">
        <v>24.39228666666666</v>
      </c>
      <c r="AQ257">
        <v>-4.175366331916651E-05</v>
      </c>
      <c r="AR257">
        <v>121.0484410570822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MAX(0,($B$13+$C$13*EF257)/(1+$D$13*EF257)*DY257/(EA257+273)*$E$13)</f>
        <v>0</v>
      </c>
      <c r="AX257" t="s">
        <v>437</v>
      </c>
      <c r="AY257" t="s">
        <v>437</v>
      </c>
      <c r="AZ257">
        <v>0</v>
      </c>
      <c r="BA257">
        <v>0</v>
      </c>
      <c r="BB257">
        <f>1-AZ257/BA257</f>
        <v>0</v>
      </c>
      <c r="BC257">
        <v>0</v>
      </c>
      <c r="BD257" t="s">
        <v>437</v>
      </c>
      <c r="BE257" t="s">
        <v>437</v>
      </c>
      <c r="BF257">
        <v>0</v>
      </c>
      <c r="BG257">
        <v>0</v>
      </c>
      <c r="BH257">
        <f>1-BF257/BG257</f>
        <v>0</v>
      </c>
      <c r="BI257">
        <v>0.5</v>
      </c>
      <c r="BJ257">
        <f>DI257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437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DH257">
        <f>$B$11*EG257+$C$11*EH257+$F$11*ES257*(1-EV257)</f>
        <v>0</v>
      </c>
      <c r="DI257">
        <f>DH257*DJ257</f>
        <v>0</v>
      </c>
      <c r="DJ257">
        <f>($B$11*$D$9+$C$11*$D$9+$F$11*((FF257+EX257)/MAX(FF257+EX257+FG257, 0.1)*$I$9+FG257/MAX(FF257+EX257+FG257, 0.1)*$J$9))/($B$11+$C$11+$F$11)</f>
        <v>0</v>
      </c>
      <c r="DK257">
        <f>($B$11*$K$9+$C$11*$K$9+$F$11*((FF257+EX257)/MAX(FF257+EX257+FG257, 0.1)*$P$9+FG257/MAX(FF257+EX257+FG257, 0.1)*$Q$9))/($B$11+$C$11+$F$11)</f>
        <v>0</v>
      </c>
      <c r="DL257">
        <v>6</v>
      </c>
      <c r="DM257">
        <v>0.5</v>
      </c>
      <c r="DN257" t="s">
        <v>438</v>
      </c>
      <c r="DO257">
        <v>2</v>
      </c>
      <c r="DP257" t="b">
        <v>1</v>
      </c>
      <c r="DQ257">
        <v>1759253041.1</v>
      </c>
      <c r="DR257">
        <v>704.060111111111</v>
      </c>
      <c r="DS257">
        <v>777.3162592592593</v>
      </c>
      <c r="DT257">
        <v>24.39056666666667</v>
      </c>
      <c r="DU257">
        <v>13.71114444444444</v>
      </c>
      <c r="DV257">
        <v>703.438925925926</v>
      </c>
      <c r="DW257">
        <v>24.13945185185185</v>
      </c>
      <c r="DX257">
        <v>500.0361481481481</v>
      </c>
      <c r="DY257">
        <v>90.87836296296298</v>
      </c>
      <c r="DZ257">
        <v>0.05264533333333334</v>
      </c>
      <c r="EA257">
        <v>30.67880370370371</v>
      </c>
      <c r="EB257">
        <v>29.96454444444444</v>
      </c>
      <c r="EC257">
        <v>999.9000000000001</v>
      </c>
      <c r="ED257">
        <v>0</v>
      </c>
      <c r="EE257">
        <v>0</v>
      </c>
      <c r="EF257">
        <v>10016.67148148148</v>
      </c>
      <c r="EG257">
        <v>0</v>
      </c>
      <c r="EH257">
        <v>11.70735925925926</v>
      </c>
      <c r="EI257">
        <v>-73.25611851851852</v>
      </c>
      <c r="EJ257">
        <v>721.6618888888888</v>
      </c>
      <c r="EK257">
        <v>788.1223703703704</v>
      </c>
      <c r="EL257">
        <v>10.67942222222223</v>
      </c>
      <c r="EM257">
        <v>777.3162592592593</v>
      </c>
      <c r="EN257">
        <v>13.71114444444444</v>
      </c>
      <c r="EO257">
        <v>2.216574444444444</v>
      </c>
      <c r="EP257">
        <v>1.246045925925926</v>
      </c>
      <c r="EQ257">
        <v>19.08261851851852</v>
      </c>
      <c r="ER257">
        <v>10.16337037037037</v>
      </c>
      <c r="ES257">
        <v>2000.016296296296</v>
      </c>
      <c r="ET257">
        <v>0.9799937777777776</v>
      </c>
      <c r="EU257">
        <v>0.02000595185185185</v>
      </c>
      <c r="EV257">
        <v>0</v>
      </c>
      <c r="EW257">
        <v>1183.033333333333</v>
      </c>
      <c r="EX257">
        <v>5.000560000000001</v>
      </c>
      <c r="EY257">
        <v>23915.25185185185</v>
      </c>
      <c r="EZ257">
        <v>17294.97407407407</v>
      </c>
      <c r="FA257">
        <v>41.46266666666666</v>
      </c>
      <c r="FB257">
        <v>41.54133333333333</v>
      </c>
      <c r="FC257">
        <v>41.17322222222222</v>
      </c>
      <c r="FD257">
        <v>40.68699999999999</v>
      </c>
      <c r="FE257">
        <v>42.26837037037036</v>
      </c>
      <c r="FF257">
        <v>1955.106296296296</v>
      </c>
      <c r="FG257">
        <v>39.91</v>
      </c>
      <c r="FH257">
        <v>0</v>
      </c>
      <c r="FI257">
        <v>1759253062.6</v>
      </c>
      <c r="FJ257">
        <v>0</v>
      </c>
      <c r="FK257">
        <v>1183.13</v>
      </c>
      <c r="FL257">
        <v>23.72384618956457</v>
      </c>
      <c r="FM257">
        <v>490.7153853248793</v>
      </c>
      <c r="FN257">
        <v>23917.056</v>
      </c>
      <c r="FO257">
        <v>15</v>
      </c>
      <c r="FP257">
        <v>0</v>
      </c>
      <c r="FQ257" t="s">
        <v>439</v>
      </c>
      <c r="FR257">
        <v>1747148579.5</v>
      </c>
      <c r="FS257">
        <v>1747148584.5</v>
      </c>
      <c r="FT257">
        <v>0</v>
      </c>
      <c r="FU257">
        <v>0.162</v>
      </c>
      <c r="FV257">
        <v>-0.001</v>
      </c>
      <c r="FW257">
        <v>0.139</v>
      </c>
      <c r="FX257">
        <v>0.058</v>
      </c>
      <c r="FY257">
        <v>420</v>
      </c>
      <c r="FZ257">
        <v>16</v>
      </c>
      <c r="GA257">
        <v>0.19</v>
      </c>
      <c r="GB257">
        <v>0.02</v>
      </c>
      <c r="GC257">
        <v>-72.90561</v>
      </c>
      <c r="GD257">
        <v>-7.128950093808545</v>
      </c>
      <c r="GE257">
        <v>0.6964535935006728</v>
      </c>
      <c r="GF257">
        <v>0</v>
      </c>
      <c r="GG257">
        <v>1181.663529411765</v>
      </c>
      <c r="GH257">
        <v>25.95202444612622</v>
      </c>
      <c r="GI257">
        <v>2.559791906010357</v>
      </c>
      <c r="GJ257">
        <v>0</v>
      </c>
      <c r="GK257">
        <v>10.6770125</v>
      </c>
      <c r="GL257">
        <v>0.05268405253280364</v>
      </c>
      <c r="GM257">
        <v>0.005328798527810953</v>
      </c>
      <c r="GN257">
        <v>1</v>
      </c>
      <c r="GO257">
        <v>1</v>
      </c>
      <c r="GP257">
        <v>3</v>
      </c>
      <c r="GQ257" t="s">
        <v>463</v>
      </c>
      <c r="GR257">
        <v>3.12924</v>
      </c>
      <c r="GS257">
        <v>2.73066</v>
      </c>
      <c r="GT257">
        <v>0.127534</v>
      </c>
      <c r="GU257">
        <v>0.136777</v>
      </c>
      <c r="GV257">
        <v>0.108595</v>
      </c>
      <c r="GW257">
        <v>0.072605</v>
      </c>
      <c r="GX257">
        <v>26170.2</v>
      </c>
      <c r="GY257">
        <v>25139</v>
      </c>
      <c r="GZ257">
        <v>30537</v>
      </c>
      <c r="HA257">
        <v>29376.6</v>
      </c>
      <c r="HB257">
        <v>37564.4</v>
      </c>
      <c r="HC257">
        <v>35857.3</v>
      </c>
      <c r="HD257">
        <v>46712</v>
      </c>
      <c r="HE257">
        <v>43653.2</v>
      </c>
      <c r="HF257">
        <v>1.83668</v>
      </c>
      <c r="HG257">
        <v>1.81685</v>
      </c>
      <c r="HH257">
        <v>0.103652</v>
      </c>
      <c r="HI257">
        <v>0</v>
      </c>
      <c r="HJ257">
        <v>28.2762</v>
      </c>
      <c r="HK257">
        <v>999.9</v>
      </c>
      <c r="HL257">
        <v>49.1</v>
      </c>
      <c r="HM257">
        <v>31.6</v>
      </c>
      <c r="HN257">
        <v>25.221</v>
      </c>
      <c r="HO257">
        <v>63.0703</v>
      </c>
      <c r="HP257">
        <v>18.1811</v>
      </c>
      <c r="HQ257">
        <v>1</v>
      </c>
      <c r="HR257">
        <v>0.133544</v>
      </c>
      <c r="HS257">
        <v>-1.32755</v>
      </c>
      <c r="HT257">
        <v>20.1958</v>
      </c>
      <c r="HU257">
        <v>5.22792</v>
      </c>
      <c r="HV257">
        <v>11.974</v>
      </c>
      <c r="HW257">
        <v>4.96965</v>
      </c>
      <c r="HX257">
        <v>3.28948</v>
      </c>
      <c r="HY257">
        <v>9999</v>
      </c>
      <c r="HZ257">
        <v>9999</v>
      </c>
      <c r="IA257">
        <v>9999</v>
      </c>
      <c r="IB257">
        <v>19.2</v>
      </c>
      <c r="IC257">
        <v>4.97291</v>
      </c>
      <c r="ID257">
        <v>1.87728</v>
      </c>
      <c r="IE257">
        <v>1.87532</v>
      </c>
      <c r="IF257">
        <v>1.87819</v>
      </c>
      <c r="IG257">
        <v>1.87487</v>
      </c>
      <c r="IH257">
        <v>1.87851</v>
      </c>
      <c r="II257">
        <v>1.87556</v>
      </c>
      <c r="IJ257">
        <v>1.8768</v>
      </c>
      <c r="IK257">
        <v>0</v>
      </c>
      <c r="IL257">
        <v>0</v>
      </c>
      <c r="IM257">
        <v>0</v>
      </c>
      <c r="IN257">
        <v>0</v>
      </c>
      <c r="IO257" t="s">
        <v>441</v>
      </c>
      <c r="IP257" t="s">
        <v>442</v>
      </c>
      <c r="IQ257" t="s">
        <v>443</v>
      </c>
      <c r="IR257" t="s">
        <v>443</v>
      </c>
      <c r="IS257" t="s">
        <v>443</v>
      </c>
      <c r="IT257" t="s">
        <v>443</v>
      </c>
      <c r="IU257">
        <v>0</v>
      </c>
      <c r="IV257">
        <v>100</v>
      </c>
      <c r="IW257">
        <v>100</v>
      </c>
      <c r="IX257">
        <v>0.643</v>
      </c>
      <c r="IY257">
        <v>0.2512</v>
      </c>
      <c r="IZ257">
        <v>-0.1222274518627452</v>
      </c>
      <c r="JA257">
        <v>0.001328938755811441</v>
      </c>
      <c r="JB257">
        <v>-5.633165956792918E-07</v>
      </c>
      <c r="JC257">
        <v>2.510553891376428E-10</v>
      </c>
      <c r="JD257">
        <v>-0.04678033270444259</v>
      </c>
      <c r="JE257">
        <v>-0.0009625096320519332</v>
      </c>
      <c r="JF257">
        <v>0.0006953178313022573</v>
      </c>
      <c r="JG257">
        <v>-5.973937232829655E-06</v>
      </c>
      <c r="JH257">
        <v>1</v>
      </c>
      <c r="JI257">
        <v>2112</v>
      </c>
      <c r="JJ257">
        <v>1</v>
      </c>
      <c r="JK257">
        <v>26</v>
      </c>
      <c r="JL257">
        <v>201741.2</v>
      </c>
      <c r="JM257">
        <v>201741.1</v>
      </c>
      <c r="JN257">
        <v>1.85669</v>
      </c>
      <c r="JO257">
        <v>2.55005</v>
      </c>
      <c r="JP257">
        <v>1.39893</v>
      </c>
      <c r="JQ257">
        <v>2.32666</v>
      </c>
      <c r="JR257">
        <v>1.44897</v>
      </c>
      <c r="JS257">
        <v>2.45605</v>
      </c>
      <c r="JT257">
        <v>37.4578</v>
      </c>
      <c r="JU257">
        <v>23.9649</v>
      </c>
      <c r="JV257">
        <v>18</v>
      </c>
      <c r="JW257">
        <v>485.041</v>
      </c>
      <c r="JX257">
        <v>443.237</v>
      </c>
      <c r="JY257">
        <v>30.0976</v>
      </c>
      <c r="JZ257">
        <v>28.9644</v>
      </c>
      <c r="KA257">
        <v>29.9999</v>
      </c>
      <c r="KB257">
        <v>28.7271</v>
      </c>
      <c r="KC257">
        <v>28.8041</v>
      </c>
      <c r="KD257">
        <v>37.21</v>
      </c>
      <c r="KE257">
        <v>46.9871</v>
      </c>
      <c r="KF257">
        <v>0</v>
      </c>
      <c r="KG257">
        <v>30.1105</v>
      </c>
      <c r="KH257">
        <v>821.172</v>
      </c>
      <c r="KI257">
        <v>13.6916</v>
      </c>
      <c r="KJ257">
        <v>100.95</v>
      </c>
      <c r="KK257">
        <v>100.409</v>
      </c>
    </row>
    <row r="258" spans="1:297">
      <c r="A258">
        <v>242</v>
      </c>
      <c r="B258">
        <v>1759253053.6</v>
      </c>
      <c r="C258">
        <v>6238</v>
      </c>
      <c r="D258" t="s">
        <v>929</v>
      </c>
      <c r="E258" t="s">
        <v>930</v>
      </c>
      <c r="F258">
        <v>5</v>
      </c>
      <c r="G258" t="s">
        <v>832</v>
      </c>
      <c r="H258" t="s">
        <v>436</v>
      </c>
      <c r="I258">
        <v>1759253045.814285</v>
      </c>
      <c r="J258">
        <f>(K258)/1000</f>
        <v>0</v>
      </c>
      <c r="K258">
        <f>IF(DP258, AN258, AH258)</f>
        <v>0</v>
      </c>
      <c r="L258">
        <f>IF(DP258, AI258, AG258)</f>
        <v>0</v>
      </c>
      <c r="M258">
        <f>DR258 - IF(AU258&gt;1, L258*DL258*100.0/(AW258), 0)</f>
        <v>0</v>
      </c>
      <c r="N258">
        <f>((T258-J258/2)*M258-L258)/(T258+J258/2)</f>
        <v>0</v>
      </c>
      <c r="O258">
        <f>N258*(DY258+DZ258)/1000.0</f>
        <v>0</v>
      </c>
      <c r="P258">
        <f>(DR258 - IF(AU258&gt;1, L258*DL258*100.0/(AW258), 0))*(DY258+DZ258)/1000.0</f>
        <v>0</v>
      </c>
      <c r="Q258">
        <f>2.0/((1/S258-1/R258)+SIGN(S258)*SQRT((1/S258-1/R258)*(1/S258-1/R258) + 4*DM258/((DM258+1)*(DM258+1))*(2*1/S258*1/R258-1/R258*1/R258)))</f>
        <v>0</v>
      </c>
      <c r="R258">
        <f>IF(LEFT(DN258,1)&lt;&gt;"0",IF(LEFT(DN258,1)="1",3.0,DO258),$D$5+$E$5*(EF258*DY258/($K$5*1000))+$F$5*(EF258*DY258/($K$5*1000))*MAX(MIN(DL258,$J$5),$I$5)*MAX(MIN(DL258,$J$5),$I$5)+$G$5*MAX(MIN(DL258,$J$5),$I$5)*(EF258*DY258/($K$5*1000))+$H$5*(EF258*DY258/($K$5*1000))*(EF258*DY258/($K$5*1000)))</f>
        <v>0</v>
      </c>
      <c r="S258">
        <f>J258*(1000-(1000*0.61365*exp(17.502*W258/(240.97+W258))/(DY258+DZ258)+DT258)/2)/(1000*0.61365*exp(17.502*W258/(240.97+W258))/(DY258+DZ258)-DT258)</f>
        <v>0</v>
      </c>
      <c r="T258">
        <f>1/((DM258+1)/(Q258/1.6)+1/(R258/1.37)) + DM258/((DM258+1)/(Q258/1.6) + DM258/(R258/1.37))</f>
        <v>0</v>
      </c>
      <c r="U258">
        <f>(DH258*DK258)</f>
        <v>0</v>
      </c>
      <c r="V258">
        <f>(EA258+(U258+2*0.95*5.67E-8*(((EA258+$B$7)+273)^4-(EA258+273)^4)-44100*J258)/(1.84*29.3*R258+8*0.95*5.67E-8*(EA258+273)^3))</f>
        <v>0</v>
      </c>
      <c r="W258">
        <f>($C$7*EB258+$D$7*EC258+$E$7*V258)</f>
        <v>0</v>
      </c>
      <c r="X258">
        <f>0.61365*exp(17.502*W258/(240.97+W258))</f>
        <v>0</v>
      </c>
      <c r="Y258">
        <f>(Z258/AA258*100)</f>
        <v>0</v>
      </c>
      <c r="Z258">
        <f>DT258*(DY258+DZ258)/1000</f>
        <v>0</v>
      </c>
      <c r="AA258">
        <f>0.61365*exp(17.502*EA258/(240.97+EA258))</f>
        <v>0</v>
      </c>
      <c r="AB258">
        <f>(X258-DT258*(DY258+DZ258)/1000)</f>
        <v>0</v>
      </c>
      <c r="AC258">
        <f>(-J258*44100)</f>
        <v>0</v>
      </c>
      <c r="AD258">
        <f>2*29.3*R258*0.92*(EA258-W258)</f>
        <v>0</v>
      </c>
      <c r="AE258">
        <f>2*0.95*5.67E-8*(((EA258+$B$7)+273)^4-(W258+273)^4)</f>
        <v>0</v>
      </c>
      <c r="AF258">
        <f>U258+AE258+AC258+AD258</f>
        <v>0</v>
      </c>
      <c r="AG258">
        <f>DX258*AU258*(DS258-DR258*(1000-AU258*DU258)/(1000-AU258*DT258))/(100*DL258)</f>
        <v>0</v>
      </c>
      <c r="AH258">
        <f>1000*DX258*AU258*(DT258-DU258)/(100*DL258*(1000-AU258*DT258))</f>
        <v>0</v>
      </c>
      <c r="AI258">
        <f>(AJ258 - AK258 - DY258*1E3/(8.314*(EA258+273.15)) * AM258/DX258 * AL258) * DX258/(100*DL258) * (1000 - DU258)/1000</f>
        <v>0</v>
      </c>
      <c r="AJ258">
        <v>820.02577475659</v>
      </c>
      <c r="AK258">
        <v>761.4083818181821</v>
      </c>
      <c r="AL258">
        <v>3.30324105280835</v>
      </c>
      <c r="AM258">
        <v>65.48796410900854</v>
      </c>
      <c r="AN258">
        <f>(AP258 - AO258 + DY258*1E3/(8.314*(EA258+273.15)) * AR258/DX258 * AQ258) * DX258/(100*DL258) * 1000/(1000 - AP258)</f>
        <v>0</v>
      </c>
      <c r="AO258">
        <v>13.70842702217589</v>
      </c>
      <c r="AP258">
        <v>24.38862727272727</v>
      </c>
      <c r="AQ258">
        <v>-3.233213048939452E-05</v>
      </c>
      <c r="AR258">
        <v>121.0484410570822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MAX(0,($B$13+$C$13*EF258)/(1+$D$13*EF258)*DY258/(EA258+273)*$E$13)</f>
        <v>0</v>
      </c>
      <c r="AX258" t="s">
        <v>437</v>
      </c>
      <c r="AY258" t="s">
        <v>437</v>
      </c>
      <c r="AZ258">
        <v>0</v>
      </c>
      <c r="BA258">
        <v>0</v>
      </c>
      <c r="BB258">
        <f>1-AZ258/BA258</f>
        <v>0</v>
      </c>
      <c r="BC258">
        <v>0</v>
      </c>
      <c r="BD258" t="s">
        <v>437</v>
      </c>
      <c r="BE258" t="s">
        <v>437</v>
      </c>
      <c r="BF258">
        <v>0</v>
      </c>
      <c r="BG258">
        <v>0</v>
      </c>
      <c r="BH258">
        <f>1-BF258/BG258</f>
        <v>0</v>
      </c>
      <c r="BI258">
        <v>0.5</v>
      </c>
      <c r="BJ258">
        <f>DI258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437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DH258">
        <f>$B$11*EG258+$C$11*EH258+$F$11*ES258*(1-EV258)</f>
        <v>0</v>
      </c>
      <c r="DI258">
        <f>DH258*DJ258</f>
        <v>0</v>
      </c>
      <c r="DJ258">
        <f>($B$11*$D$9+$C$11*$D$9+$F$11*((FF258+EX258)/MAX(FF258+EX258+FG258, 0.1)*$I$9+FG258/MAX(FF258+EX258+FG258, 0.1)*$J$9))/($B$11+$C$11+$F$11)</f>
        <v>0</v>
      </c>
      <c r="DK258">
        <f>($B$11*$K$9+$C$11*$K$9+$F$11*((FF258+EX258)/MAX(FF258+EX258+FG258, 0.1)*$P$9+FG258/MAX(FF258+EX258+FG258, 0.1)*$Q$9))/($B$11+$C$11+$F$11)</f>
        <v>0</v>
      </c>
      <c r="DL258">
        <v>6</v>
      </c>
      <c r="DM258">
        <v>0.5</v>
      </c>
      <c r="DN258" t="s">
        <v>438</v>
      </c>
      <c r="DO258">
        <v>2</v>
      </c>
      <c r="DP258" t="b">
        <v>1</v>
      </c>
      <c r="DQ258">
        <v>1759253045.814285</v>
      </c>
      <c r="DR258">
        <v>719.3108928571428</v>
      </c>
      <c r="DS258">
        <v>793.064357142857</v>
      </c>
      <c r="DT258">
        <v>24.39080357142857</v>
      </c>
      <c r="DU258">
        <v>13.70978928571428</v>
      </c>
      <c r="DV258">
        <v>718.6759642857143</v>
      </c>
      <c r="DW258">
        <v>24.13968214285714</v>
      </c>
      <c r="DX258">
        <v>500.0349642857144</v>
      </c>
      <c r="DY258">
        <v>90.87792499999999</v>
      </c>
      <c r="DZ258">
        <v>0.05263358571428572</v>
      </c>
      <c r="EA258">
        <v>30.68171785714286</v>
      </c>
      <c r="EB258">
        <v>29.96896428571429</v>
      </c>
      <c r="EC258">
        <v>999.9000000000002</v>
      </c>
      <c r="ED258">
        <v>0</v>
      </c>
      <c r="EE258">
        <v>0</v>
      </c>
      <c r="EF258">
        <v>10013.95464285714</v>
      </c>
      <c r="EG258">
        <v>0</v>
      </c>
      <c r="EH258">
        <v>11.72403214285714</v>
      </c>
      <c r="EI258">
        <v>-73.75341785714286</v>
      </c>
      <c r="EJ258">
        <v>737.2941785714285</v>
      </c>
      <c r="EK258">
        <v>804.0883214285715</v>
      </c>
      <c r="EL258">
        <v>10.68101785714286</v>
      </c>
      <c r="EM258">
        <v>793.064357142857</v>
      </c>
      <c r="EN258">
        <v>13.70978928571428</v>
      </c>
      <c r="EO258">
        <v>2.216585357142857</v>
      </c>
      <c r="EP258">
        <v>1.245916785714286</v>
      </c>
      <c r="EQ258">
        <v>19.08269642857143</v>
      </c>
      <c r="ER258">
        <v>10.16181071428572</v>
      </c>
      <c r="ES258">
        <v>2000.006071428572</v>
      </c>
      <c r="ET258">
        <v>0.979993607142857</v>
      </c>
      <c r="EU258">
        <v>0.020006125</v>
      </c>
      <c r="EV258">
        <v>0</v>
      </c>
      <c r="EW258">
        <v>1184.819642857143</v>
      </c>
      <c r="EX258">
        <v>5.000560000000001</v>
      </c>
      <c r="EY258">
        <v>23951.07857142858</v>
      </c>
      <c r="EZ258">
        <v>17294.875</v>
      </c>
      <c r="FA258">
        <v>41.45499999999999</v>
      </c>
      <c r="FB258">
        <v>41.54649999999999</v>
      </c>
      <c r="FC258">
        <v>41.16928571428571</v>
      </c>
      <c r="FD258">
        <v>40.68699999999999</v>
      </c>
      <c r="FE258">
        <v>42.25885714285715</v>
      </c>
      <c r="FF258">
        <v>1955.096071428571</v>
      </c>
      <c r="FG258">
        <v>39.91</v>
      </c>
      <c r="FH258">
        <v>0</v>
      </c>
      <c r="FI258">
        <v>1759253067.4</v>
      </c>
      <c r="FJ258">
        <v>0</v>
      </c>
      <c r="FK258">
        <v>1184.9476</v>
      </c>
      <c r="FL258">
        <v>20.74999996524628</v>
      </c>
      <c r="FM258">
        <v>431.6538453040098</v>
      </c>
      <c r="FN258">
        <v>23953.652</v>
      </c>
      <c r="FO258">
        <v>15</v>
      </c>
      <c r="FP258">
        <v>0</v>
      </c>
      <c r="FQ258" t="s">
        <v>439</v>
      </c>
      <c r="FR258">
        <v>1747148579.5</v>
      </c>
      <c r="FS258">
        <v>1747148584.5</v>
      </c>
      <c r="FT258">
        <v>0</v>
      </c>
      <c r="FU258">
        <v>0.162</v>
      </c>
      <c r="FV258">
        <v>-0.001</v>
      </c>
      <c r="FW258">
        <v>0.139</v>
      </c>
      <c r="FX258">
        <v>0.058</v>
      </c>
      <c r="FY258">
        <v>420</v>
      </c>
      <c r="FZ258">
        <v>16</v>
      </c>
      <c r="GA258">
        <v>0.19</v>
      </c>
      <c r="GB258">
        <v>0.02</v>
      </c>
      <c r="GC258">
        <v>-73.505745</v>
      </c>
      <c r="GD258">
        <v>-6.322917073170475</v>
      </c>
      <c r="GE258">
        <v>0.6127848186557825</v>
      </c>
      <c r="GF258">
        <v>0</v>
      </c>
      <c r="GG258">
        <v>1183.864411764706</v>
      </c>
      <c r="GH258">
        <v>22.83865544244775</v>
      </c>
      <c r="GI258">
        <v>2.262543065792892</v>
      </c>
      <c r="GJ258">
        <v>0</v>
      </c>
      <c r="GK258">
        <v>10.6796525</v>
      </c>
      <c r="GL258">
        <v>0.02188930581611061</v>
      </c>
      <c r="GM258">
        <v>0.003253535576876325</v>
      </c>
      <c r="GN258">
        <v>1</v>
      </c>
      <c r="GO258">
        <v>1</v>
      </c>
      <c r="GP258">
        <v>3</v>
      </c>
      <c r="GQ258" t="s">
        <v>463</v>
      </c>
      <c r="GR258">
        <v>3.12932</v>
      </c>
      <c r="GS258">
        <v>2.73054</v>
      </c>
      <c r="GT258">
        <v>0.129428</v>
      </c>
      <c r="GU258">
        <v>0.138673</v>
      </c>
      <c r="GV258">
        <v>0.108601</v>
      </c>
      <c r="GW258">
        <v>0.0726006</v>
      </c>
      <c r="GX258">
        <v>26113.7</v>
      </c>
      <c r="GY258">
        <v>25083.8</v>
      </c>
      <c r="GZ258">
        <v>30537.4</v>
      </c>
      <c r="HA258">
        <v>29376.8</v>
      </c>
      <c r="HB258">
        <v>37565.1</v>
      </c>
      <c r="HC258">
        <v>35857.9</v>
      </c>
      <c r="HD258">
        <v>46713</v>
      </c>
      <c r="HE258">
        <v>43653.4</v>
      </c>
      <c r="HF258">
        <v>1.83675</v>
      </c>
      <c r="HG258">
        <v>1.8167</v>
      </c>
      <c r="HH258">
        <v>0.104673</v>
      </c>
      <c r="HI258">
        <v>0</v>
      </c>
      <c r="HJ258">
        <v>28.2762</v>
      </c>
      <c r="HK258">
        <v>999.9</v>
      </c>
      <c r="HL258">
        <v>49.1</v>
      </c>
      <c r="HM258">
        <v>31.6</v>
      </c>
      <c r="HN258">
        <v>25.2201</v>
      </c>
      <c r="HO258">
        <v>62.7203</v>
      </c>
      <c r="HP258">
        <v>18.4615</v>
      </c>
      <c r="HQ258">
        <v>1</v>
      </c>
      <c r="HR258">
        <v>0.133255</v>
      </c>
      <c r="HS258">
        <v>-1.32714</v>
      </c>
      <c r="HT258">
        <v>20.1958</v>
      </c>
      <c r="HU258">
        <v>5.22822</v>
      </c>
      <c r="HV258">
        <v>11.974</v>
      </c>
      <c r="HW258">
        <v>4.9696</v>
      </c>
      <c r="HX258">
        <v>3.28953</v>
      </c>
      <c r="HY258">
        <v>9999</v>
      </c>
      <c r="HZ258">
        <v>9999</v>
      </c>
      <c r="IA258">
        <v>9999</v>
      </c>
      <c r="IB258">
        <v>19.2</v>
      </c>
      <c r="IC258">
        <v>4.97291</v>
      </c>
      <c r="ID258">
        <v>1.87727</v>
      </c>
      <c r="IE258">
        <v>1.87532</v>
      </c>
      <c r="IF258">
        <v>1.87818</v>
      </c>
      <c r="IG258">
        <v>1.87485</v>
      </c>
      <c r="IH258">
        <v>1.8785</v>
      </c>
      <c r="II258">
        <v>1.87556</v>
      </c>
      <c r="IJ258">
        <v>1.87674</v>
      </c>
      <c r="IK258">
        <v>0</v>
      </c>
      <c r="IL258">
        <v>0</v>
      </c>
      <c r="IM258">
        <v>0</v>
      </c>
      <c r="IN258">
        <v>0</v>
      </c>
      <c r="IO258" t="s">
        <v>441</v>
      </c>
      <c r="IP258" t="s">
        <v>442</v>
      </c>
      <c r="IQ258" t="s">
        <v>443</v>
      </c>
      <c r="IR258" t="s">
        <v>443</v>
      </c>
      <c r="IS258" t="s">
        <v>443</v>
      </c>
      <c r="IT258" t="s">
        <v>443</v>
      </c>
      <c r="IU258">
        <v>0</v>
      </c>
      <c r="IV258">
        <v>100</v>
      </c>
      <c r="IW258">
        <v>100</v>
      </c>
      <c r="IX258">
        <v>0.658</v>
      </c>
      <c r="IY258">
        <v>0.2511</v>
      </c>
      <c r="IZ258">
        <v>-0.1222274518627452</v>
      </c>
      <c r="JA258">
        <v>0.001328938755811441</v>
      </c>
      <c r="JB258">
        <v>-5.633165956792918E-07</v>
      </c>
      <c r="JC258">
        <v>2.510553891376428E-10</v>
      </c>
      <c r="JD258">
        <v>-0.04678033270444259</v>
      </c>
      <c r="JE258">
        <v>-0.0009625096320519332</v>
      </c>
      <c r="JF258">
        <v>0.0006953178313022573</v>
      </c>
      <c r="JG258">
        <v>-5.973937232829655E-06</v>
      </c>
      <c r="JH258">
        <v>1</v>
      </c>
      <c r="JI258">
        <v>2112</v>
      </c>
      <c r="JJ258">
        <v>1</v>
      </c>
      <c r="JK258">
        <v>26</v>
      </c>
      <c r="JL258">
        <v>201741.2</v>
      </c>
      <c r="JM258">
        <v>201741.2</v>
      </c>
      <c r="JN258">
        <v>1.88232</v>
      </c>
      <c r="JO258">
        <v>2.53296</v>
      </c>
      <c r="JP258">
        <v>1.39893</v>
      </c>
      <c r="JQ258">
        <v>2.32666</v>
      </c>
      <c r="JR258">
        <v>1.44897</v>
      </c>
      <c r="JS258">
        <v>2.55493</v>
      </c>
      <c r="JT258">
        <v>37.4578</v>
      </c>
      <c r="JU258">
        <v>23.9824</v>
      </c>
      <c r="JV258">
        <v>18</v>
      </c>
      <c r="JW258">
        <v>485.062</v>
      </c>
      <c r="JX258">
        <v>443.12</v>
      </c>
      <c r="JY258">
        <v>30.1206</v>
      </c>
      <c r="JZ258">
        <v>28.9617</v>
      </c>
      <c r="KA258">
        <v>29.9999</v>
      </c>
      <c r="KB258">
        <v>28.724</v>
      </c>
      <c r="KC258">
        <v>28.801</v>
      </c>
      <c r="KD258">
        <v>37.863</v>
      </c>
      <c r="KE258">
        <v>46.9871</v>
      </c>
      <c r="KF258">
        <v>0</v>
      </c>
      <c r="KG258">
        <v>30.1317</v>
      </c>
      <c r="KH258">
        <v>841.2089999999999</v>
      </c>
      <c r="KI258">
        <v>13.6916</v>
      </c>
      <c r="KJ258">
        <v>100.952</v>
      </c>
      <c r="KK258">
        <v>100.409</v>
      </c>
    </row>
    <row r="259" spans="1:297">
      <c r="A259">
        <v>243</v>
      </c>
      <c r="B259">
        <v>1759253058.6</v>
      </c>
      <c r="C259">
        <v>6243</v>
      </c>
      <c r="D259" t="s">
        <v>931</v>
      </c>
      <c r="E259" t="s">
        <v>932</v>
      </c>
      <c r="F259">
        <v>5</v>
      </c>
      <c r="G259" t="s">
        <v>832</v>
      </c>
      <c r="H259" t="s">
        <v>436</v>
      </c>
      <c r="I259">
        <v>1759253051.1</v>
      </c>
      <c r="J259">
        <f>(K259)/1000</f>
        <v>0</v>
      </c>
      <c r="K259">
        <f>IF(DP259, AN259, AH259)</f>
        <v>0</v>
      </c>
      <c r="L259">
        <f>IF(DP259, AI259, AG259)</f>
        <v>0</v>
      </c>
      <c r="M259">
        <f>DR259 - IF(AU259&gt;1, L259*DL259*100.0/(AW259), 0)</f>
        <v>0</v>
      </c>
      <c r="N259">
        <f>((T259-J259/2)*M259-L259)/(T259+J259/2)</f>
        <v>0</v>
      </c>
      <c r="O259">
        <f>N259*(DY259+DZ259)/1000.0</f>
        <v>0</v>
      </c>
      <c r="P259">
        <f>(DR259 - IF(AU259&gt;1, L259*DL259*100.0/(AW259), 0))*(DY259+DZ259)/1000.0</f>
        <v>0</v>
      </c>
      <c r="Q259">
        <f>2.0/((1/S259-1/R259)+SIGN(S259)*SQRT((1/S259-1/R259)*(1/S259-1/R259) + 4*DM259/((DM259+1)*(DM259+1))*(2*1/S259*1/R259-1/R259*1/R259)))</f>
        <v>0</v>
      </c>
      <c r="R259">
        <f>IF(LEFT(DN259,1)&lt;&gt;"0",IF(LEFT(DN259,1)="1",3.0,DO259),$D$5+$E$5*(EF259*DY259/($K$5*1000))+$F$5*(EF259*DY259/($K$5*1000))*MAX(MIN(DL259,$J$5),$I$5)*MAX(MIN(DL259,$J$5),$I$5)+$G$5*MAX(MIN(DL259,$J$5),$I$5)*(EF259*DY259/($K$5*1000))+$H$5*(EF259*DY259/($K$5*1000))*(EF259*DY259/($K$5*1000)))</f>
        <v>0</v>
      </c>
      <c r="S259">
        <f>J259*(1000-(1000*0.61365*exp(17.502*W259/(240.97+W259))/(DY259+DZ259)+DT259)/2)/(1000*0.61365*exp(17.502*W259/(240.97+W259))/(DY259+DZ259)-DT259)</f>
        <v>0</v>
      </c>
      <c r="T259">
        <f>1/((DM259+1)/(Q259/1.6)+1/(R259/1.37)) + DM259/((DM259+1)/(Q259/1.6) + DM259/(R259/1.37))</f>
        <v>0</v>
      </c>
      <c r="U259">
        <f>(DH259*DK259)</f>
        <v>0</v>
      </c>
      <c r="V259">
        <f>(EA259+(U259+2*0.95*5.67E-8*(((EA259+$B$7)+273)^4-(EA259+273)^4)-44100*J259)/(1.84*29.3*R259+8*0.95*5.67E-8*(EA259+273)^3))</f>
        <v>0</v>
      </c>
      <c r="W259">
        <f>($C$7*EB259+$D$7*EC259+$E$7*V259)</f>
        <v>0</v>
      </c>
      <c r="X259">
        <f>0.61365*exp(17.502*W259/(240.97+W259))</f>
        <v>0</v>
      </c>
      <c r="Y259">
        <f>(Z259/AA259*100)</f>
        <v>0</v>
      </c>
      <c r="Z259">
        <f>DT259*(DY259+DZ259)/1000</f>
        <v>0</v>
      </c>
      <c r="AA259">
        <f>0.61365*exp(17.502*EA259/(240.97+EA259))</f>
        <v>0</v>
      </c>
      <c r="AB259">
        <f>(X259-DT259*(DY259+DZ259)/1000)</f>
        <v>0</v>
      </c>
      <c r="AC259">
        <f>(-J259*44100)</f>
        <v>0</v>
      </c>
      <c r="AD259">
        <f>2*29.3*R259*0.92*(EA259-W259)</f>
        <v>0</v>
      </c>
      <c r="AE259">
        <f>2*0.95*5.67E-8*(((EA259+$B$7)+273)^4-(W259+273)^4)</f>
        <v>0</v>
      </c>
      <c r="AF259">
        <f>U259+AE259+AC259+AD259</f>
        <v>0</v>
      </c>
      <c r="AG259">
        <f>DX259*AU259*(DS259-DR259*(1000-AU259*DU259)/(1000-AU259*DT259))/(100*DL259)</f>
        <v>0</v>
      </c>
      <c r="AH259">
        <f>1000*DX259*AU259*(DT259-DU259)/(100*DL259*(1000-AU259*DT259))</f>
        <v>0</v>
      </c>
      <c r="AI259">
        <f>(AJ259 - AK259 - DY259*1E3/(8.314*(EA259+273.15)) * AM259/DX259 * AL259) * DX259/(100*DL259) * (1000 - DU259)/1000</f>
        <v>0</v>
      </c>
      <c r="AJ259">
        <v>837.0497352280079</v>
      </c>
      <c r="AK259">
        <v>778.1594787878781</v>
      </c>
      <c r="AL259">
        <v>3.362875716784619</v>
      </c>
      <c r="AM259">
        <v>65.48796410900854</v>
      </c>
      <c r="AN259">
        <f>(AP259 - AO259 + DY259*1E3/(8.314*(EA259+273.15)) * AR259/DX259 * AQ259) * DX259/(100*DL259) * 1000/(1000 - AP259)</f>
        <v>0</v>
      </c>
      <c r="AO259">
        <v>13.70689777568832</v>
      </c>
      <c r="AP259">
        <v>24.39114909090908</v>
      </c>
      <c r="AQ259">
        <v>-1.075562491899653E-05</v>
      </c>
      <c r="AR259">
        <v>121.0484410570822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MAX(0,($B$13+$C$13*EF259)/(1+$D$13*EF259)*DY259/(EA259+273)*$E$13)</f>
        <v>0</v>
      </c>
      <c r="AX259" t="s">
        <v>437</v>
      </c>
      <c r="AY259" t="s">
        <v>437</v>
      </c>
      <c r="AZ259">
        <v>0</v>
      </c>
      <c r="BA259">
        <v>0</v>
      </c>
      <c r="BB259">
        <f>1-AZ259/BA259</f>
        <v>0</v>
      </c>
      <c r="BC259">
        <v>0</v>
      </c>
      <c r="BD259" t="s">
        <v>437</v>
      </c>
      <c r="BE259" t="s">
        <v>437</v>
      </c>
      <c r="BF259">
        <v>0</v>
      </c>
      <c r="BG259">
        <v>0</v>
      </c>
      <c r="BH259">
        <f>1-BF259/BG259</f>
        <v>0</v>
      </c>
      <c r="BI259">
        <v>0.5</v>
      </c>
      <c r="BJ259">
        <f>DI259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437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DH259">
        <f>$B$11*EG259+$C$11*EH259+$F$11*ES259*(1-EV259)</f>
        <v>0</v>
      </c>
      <c r="DI259">
        <f>DH259*DJ259</f>
        <v>0</v>
      </c>
      <c r="DJ259">
        <f>($B$11*$D$9+$C$11*$D$9+$F$11*((FF259+EX259)/MAX(FF259+EX259+FG259, 0.1)*$I$9+FG259/MAX(FF259+EX259+FG259, 0.1)*$J$9))/($B$11+$C$11+$F$11)</f>
        <v>0</v>
      </c>
      <c r="DK259">
        <f>($B$11*$K$9+$C$11*$K$9+$F$11*((FF259+EX259)/MAX(FF259+EX259+FG259, 0.1)*$P$9+FG259/MAX(FF259+EX259+FG259, 0.1)*$Q$9))/($B$11+$C$11+$F$11)</f>
        <v>0</v>
      </c>
      <c r="DL259">
        <v>6</v>
      </c>
      <c r="DM259">
        <v>0.5</v>
      </c>
      <c r="DN259" t="s">
        <v>438</v>
      </c>
      <c r="DO259">
        <v>2</v>
      </c>
      <c r="DP259" t="b">
        <v>1</v>
      </c>
      <c r="DQ259">
        <v>1759253051.1</v>
      </c>
      <c r="DR259">
        <v>736.422</v>
      </c>
      <c r="DS259">
        <v>810.7805185185185</v>
      </c>
      <c r="DT259">
        <v>24.39157037037037</v>
      </c>
      <c r="DU259">
        <v>13.70795925925926</v>
      </c>
      <c r="DV259">
        <v>735.7714444444442</v>
      </c>
      <c r="DW259">
        <v>24.14042962962963</v>
      </c>
      <c r="DX259">
        <v>499.9977407407407</v>
      </c>
      <c r="DY259">
        <v>90.87743333333331</v>
      </c>
      <c r="DZ259">
        <v>0.05269081481481482</v>
      </c>
      <c r="EA259">
        <v>30.68864814814815</v>
      </c>
      <c r="EB259">
        <v>29.97558888888889</v>
      </c>
      <c r="EC259">
        <v>999.9000000000001</v>
      </c>
      <c r="ED259">
        <v>0</v>
      </c>
      <c r="EE259">
        <v>0</v>
      </c>
      <c r="EF259">
        <v>10006.36777777778</v>
      </c>
      <c r="EG259">
        <v>0</v>
      </c>
      <c r="EH259">
        <v>11.74054074074074</v>
      </c>
      <c r="EI259">
        <v>-74.35852222222222</v>
      </c>
      <c r="EJ259">
        <v>754.8336666666668</v>
      </c>
      <c r="EK259">
        <v>822.0491851851853</v>
      </c>
      <c r="EL259">
        <v>10.68362592592593</v>
      </c>
      <c r="EM259">
        <v>810.7805185185185</v>
      </c>
      <c r="EN259">
        <v>13.70795925925926</v>
      </c>
      <c r="EO259">
        <v>2.216642962962963</v>
      </c>
      <c r="EP259">
        <v>1.245743703703704</v>
      </c>
      <c r="EQ259">
        <v>19.08311851851852</v>
      </c>
      <c r="ER259">
        <v>10.15973703703704</v>
      </c>
      <c r="ES259">
        <v>2000.017037037037</v>
      </c>
      <c r="ET259">
        <v>0.9799936666666665</v>
      </c>
      <c r="EU259">
        <v>0.02000606666666667</v>
      </c>
      <c r="EV259">
        <v>0</v>
      </c>
      <c r="EW259">
        <v>1186.524814814815</v>
      </c>
      <c r="EX259">
        <v>5.000560000000001</v>
      </c>
      <c r="EY259">
        <v>23986.44814814815</v>
      </c>
      <c r="EZ259">
        <v>17294.98518518519</v>
      </c>
      <c r="FA259">
        <v>41.44640740740741</v>
      </c>
      <c r="FB259">
        <v>41.54133333333333</v>
      </c>
      <c r="FC259">
        <v>41.16403703703703</v>
      </c>
      <c r="FD259">
        <v>40.6847037037037</v>
      </c>
      <c r="FE259">
        <v>42.26837037037036</v>
      </c>
      <c r="FF259">
        <v>1955.107037037037</v>
      </c>
      <c r="FG259">
        <v>39.91</v>
      </c>
      <c r="FH259">
        <v>0</v>
      </c>
      <c r="FI259">
        <v>1759253072.8</v>
      </c>
      <c r="FJ259">
        <v>0</v>
      </c>
      <c r="FK259">
        <v>1186.586153846154</v>
      </c>
      <c r="FL259">
        <v>17.88034188205717</v>
      </c>
      <c r="FM259">
        <v>362.2598292090823</v>
      </c>
      <c r="FN259">
        <v>23987.11923076923</v>
      </c>
      <c r="FO259">
        <v>15</v>
      </c>
      <c r="FP259">
        <v>0</v>
      </c>
      <c r="FQ259" t="s">
        <v>439</v>
      </c>
      <c r="FR259">
        <v>1747148579.5</v>
      </c>
      <c r="FS259">
        <v>1747148584.5</v>
      </c>
      <c r="FT259">
        <v>0</v>
      </c>
      <c r="FU259">
        <v>0.162</v>
      </c>
      <c r="FV259">
        <v>-0.001</v>
      </c>
      <c r="FW259">
        <v>0.139</v>
      </c>
      <c r="FX259">
        <v>0.058</v>
      </c>
      <c r="FY259">
        <v>420</v>
      </c>
      <c r="FZ259">
        <v>16</v>
      </c>
      <c r="GA259">
        <v>0.19</v>
      </c>
      <c r="GB259">
        <v>0.02</v>
      </c>
      <c r="GC259">
        <v>-73.93791999999999</v>
      </c>
      <c r="GD259">
        <v>-6.815903189493289</v>
      </c>
      <c r="GE259">
        <v>0.6590007288311611</v>
      </c>
      <c r="GF259">
        <v>0</v>
      </c>
      <c r="GG259">
        <v>1185.36705882353</v>
      </c>
      <c r="GH259">
        <v>19.82979374193259</v>
      </c>
      <c r="GI259">
        <v>1.967525363334185</v>
      </c>
      <c r="GJ259">
        <v>0</v>
      </c>
      <c r="GK259">
        <v>10.6820575</v>
      </c>
      <c r="GL259">
        <v>0.02209193245777355</v>
      </c>
      <c r="GM259">
        <v>0.003224739330550656</v>
      </c>
      <c r="GN259">
        <v>1</v>
      </c>
      <c r="GO259">
        <v>1</v>
      </c>
      <c r="GP259">
        <v>3</v>
      </c>
      <c r="GQ259" t="s">
        <v>463</v>
      </c>
      <c r="GR259">
        <v>3.12937</v>
      </c>
      <c r="GS259">
        <v>2.73043</v>
      </c>
      <c r="GT259">
        <v>0.131327</v>
      </c>
      <c r="GU259">
        <v>0.140548</v>
      </c>
      <c r="GV259">
        <v>0.108601</v>
      </c>
      <c r="GW259">
        <v>0.0725933</v>
      </c>
      <c r="GX259">
        <v>26056.7</v>
      </c>
      <c r="GY259">
        <v>25029.2</v>
      </c>
      <c r="GZ259">
        <v>30537.3</v>
      </c>
      <c r="HA259">
        <v>29376.8</v>
      </c>
      <c r="HB259">
        <v>37565</v>
      </c>
      <c r="HC259">
        <v>35858.3</v>
      </c>
      <c r="HD259">
        <v>46712.7</v>
      </c>
      <c r="HE259">
        <v>43653.5</v>
      </c>
      <c r="HF259">
        <v>1.83672</v>
      </c>
      <c r="HG259">
        <v>1.81667</v>
      </c>
      <c r="HH259">
        <v>0.104703</v>
      </c>
      <c r="HI259">
        <v>0</v>
      </c>
      <c r="HJ259">
        <v>28.277</v>
      </c>
      <c r="HK259">
        <v>999.9</v>
      </c>
      <c r="HL259">
        <v>49.1</v>
      </c>
      <c r="HM259">
        <v>31.6</v>
      </c>
      <c r="HN259">
        <v>25.2207</v>
      </c>
      <c r="HO259">
        <v>62.9703</v>
      </c>
      <c r="HP259">
        <v>18.117</v>
      </c>
      <c r="HQ259">
        <v>1</v>
      </c>
      <c r="HR259">
        <v>0.132965</v>
      </c>
      <c r="HS259">
        <v>-1.31679</v>
      </c>
      <c r="HT259">
        <v>20.1959</v>
      </c>
      <c r="HU259">
        <v>5.22792</v>
      </c>
      <c r="HV259">
        <v>11.974</v>
      </c>
      <c r="HW259">
        <v>4.96975</v>
      </c>
      <c r="HX259">
        <v>3.28955</v>
      </c>
      <c r="HY259">
        <v>9999</v>
      </c>
      <c r="HZ259">
        <v>9999</v>
      </c>
      <c r="IA259">
        <v>9999</v>
      </c>
      <c r="IB259">
        <v>19.2</v>
      </c>
      <c r="IC259">
        <v>4.9729</v>
      </c>
      <c r="ID259">
        <v>1.87728</v>
      </c>
      <c r="IE259">
        <v>1.87531</v>
      </c>
      <c r="IF259">
        <v>1.87817</v>
      </c>
      <c r="IG259">
        <v>1.87485</v>
      </c>
      <c r="IH259">
        <v>1.87849</v>
      </c>
      <c r="II259">
        <v>1.87554</v>
      </c>
      <c r="IJ259">
        <v>1.87671</v>
      </c>
      <c r="IK259">
        <v>0</v>
      </c>
      <c r="IL259">
        <v>0</v>
      </c>
      <c r="IM259">
        <v>0</v>
      </c>
      <c r="IN259">
        <v>0</v>
      </c>
      <c r="IO259" t="s">
        <v>441</v>
      </c>
      <c r="IP259" t="s">
        <v>442</v>
      </c>
      <c r="IQ259" t="s">
        <v>443</v>
      </c>
      <c r="IR259" t="s">
        <v>443</v>
      </c>
      <c r="IS259" t="s">
        <v>443</v>
      </c>
      <c r="IT259" t="s">
        <v>443</v>
      </c>
      <c r="IU259">
        <v>0</v>
      </c>
      <c r="IV259">
        <v>100</v>
      </c>
      <c r="IW259">
        <v>100</v>
      </c>
      <c r="IX259">
        <v>0.673</v>
      </c>
      <c r="IY259">
        <v>0.2511</v>
      </c>
      <c r="IZ259">
        <v>-0.1222274518627452</v>
      </c>
      <c r="JA259">
        <v>0.001328938755811441</v>
      </c>
      <c r="JB259">
        <v>-5.633165956792918E-07</v>
      </c>
      <c r="JC259">
        <v>2.510553891376428E-10</v>
      </c>
      <c r="JD259">
        <v>-0.04678033270444259</v>
      </c>
      <c r="JE259">
        <v>-0.0009625096320519332</v>
      </c>
      <c r="JF259">
        <v>0.0006953178313022573</v>
      </c>
      <c r="JG259">
        <v>-5.973937232829655E-06</v>
      </c>
      <c r="JH259">
        <v>1</v>
      </c>
      <c r="JI259">
        <v>2112</v>
      </c>
      <c r="JJ259">
        <v>1</v>
      </c>
      <c r="JK259">
        <v>26</v>
      </c>
      <c r="JL259">
        <v>201741.3</v>
      </c>
      <c r="JM259">
        <v>201741.2</v>
      </c>
      <c r="JN259">
        <v>1.91772</v>
      </c>
      <c r="JO259">
        <v>2.54639</v>
      </c>
      <c r="JP259">
        <v>1.39893</v>
      </c>
      <c r="JQ259">
        <v>2.32666</v>
      </c>
      <c r="JR259">
        <v>1.44897</v>
      </c>
      <c r="JS259">
        <v>2.56592</v>
      </c>
      <c r="JT259">
        <v>37.4578</v>
      </c>
      <c r="JU259">
        <v>23.9737</v>
      </c>
      <c r="JV259">
        <v>18</v>
      </c>
      <c r="JW259">
        <v>485.028</v>
      </c>
      <c r="JX259">
        <v>443.082</v>
      </c>
      <c r="JY259">
        <v>30.141</v>
      </c>
      <c r="JZ259">
        <v>28.9589</v>
      </c>
      <c r="KA259">
        <v>29.9999</v>
      </c>
      <c r="KB259">
        <v>28.721</v>
      </c>
      <c r="KC259">
        <v>28.7979</v>
      </c>
      <c r="KD259">
        <v>38.4344</v>
      </c>
      <c r="KE259">
        <v>46.9871</v>
      </c>
      <c r="KF259">
        <v>0</v>
      </c>
      <c r="KG259">
        <v>30.1448</v>
      </c>
      <c r="KH259">
        <v>854.5650000000001</v>
      </c>
      <c r="KI259">
        <v>13.6916</v>
      </c>
      <c r="KJ259">
        <v>100.952</v>
      </c>
      <c r="KK259">
        <v>100.409</v>
      </c>
    </row>
    <row r="260" spans="1:297">
      <c r="A260">
        <v>244</v>
      </c>
      <c r="B260">
        <v>1759253063.6</v>
      </c>
      <c r="C260">
        <v>6248</v>
      </c>
      <c r="D260" t="s">
        <v>933</v>
      </c>
      <c r="E260" t="s">
        <v>934</v>
      </c>
      <c r="F260">
        <v>5</v>
      </c>
      <c r="G260" t="s">
        <v>832</v>
      </c>
      <c r="H260" t="s">
        <v>436</v>
      </c>
      <c r="I260">
        <v>1759253055.814285</v>
      </c>
      <c r="J260">
        <f>(K260)/1000</f>
        <v>0</v>
      </c>
      <c r="K260">
        <f>IF(DP260, AN260, AH260)</f>
        <v>0</v>
      </c>
      <c r="L260">
        <f>IF(DP260, AI260, AG260)</f>
        <v>0</v>
      </c>
      <c r="M260">
        <f>DR260 - IF(AU260&gt;1, L260*DL260*100.0/(AW260), 0)</f>
        <v>0</v>
      </c>
      <c r="N260">
        <f>((T260-J260/2)*M260-L260)/(T260+J260/2)</f>
        <v>0</v>
      </c>
      <c r="O260">
        <f>N260*(DY260+DZ260)/1000.0</f>
        <v>0</v>
      </c>
      <c r="P260">
        <f>(DR260 - IF(AU260&gt;1, L260*DL260*100.0/(AW260), 0))*(DY260+DZ260)/1000.0</f>
        <v>0</v>
      </c>
      <c r="Q260">
        <f>2.0/((1/S260-1/R260)+SIGN(S260)*SQRT((1/S260-1/R260)*(1/S260-1/R260) + 4*DM260/((DM260+1)*(DM260+1))*(2*1/S260*1/R260-1/R260*1/R260)))</f>
        <v>0</v>
      </c>
      <c r="R260">
        <f>IF(LEFT(DN260,1)&lt;&gt;"0",IF(LEFT(DN260,1)="1",3.0,DO260),$D$5+$E$5*(EF260*DY260/($K$5*1000))+$F$5*(EF260*DY260/($K$5*1000))*MAX(MIN(DL260,$J$5),$I$5)*MAX(MIN(DL260,$J$5),$I$5)+$G$5*MAX(MIN(DL260,$J$5),$I$5)*(EF260*DY260/($K$5*1000))+$H$5*(EF260*DY260/($K$5*1000))*(EF260*DY260/($K$5*1000)))</f>
        <v>0</v>
      </c>
      <c r="S260">
        <f>J260*(1000-(1000*0.61365*exp(17.502*W260/(240.97+W260))/(DY260+DZ260)+DT260)/2)/(1000*0.61365*exp(17.502*W260/(240.97+W260))/(DY260+DZ260)-DT260)</f>
        <v>0</v>
      </c>
      <c r="T260">
        <f>1/((DM260+1)/(Q260/1.6)+1/(R260/1.37)) + DM260/((DM260+1)/(Q260/1.6) + DM260/(R260/1.37))</f>
        <v>0</v>
      </c>
      <c r="U260">
        <f>(DH260*DK260)</f>
        <v>0</v>
      </c>
      <c r="V260">
        <f>(EA260+(U260+2*0.95*5.67E-8*(((EA260+$B$7)+273)^4-(EA260+273)^4)-44100*J260)/(1.84*29.3*R260+8*0.95*5.67E-8*(EA260+273)^3))</f>
        <v>0</v>
      </c>
      <c r="W260">
        <f>($C$7*EB260+$D$7*EC260+$E$7*V260)</f>
        <v>0</v>
      </c>
      <c r="X260">
        <f>0.61365*exp(17.502*W260/(240.97+W260))</f>
        <v>0</v>
      </c>
      <c r="Y260">
        <f>(Z260/AA260*100)</f>
        <v>0</v>
      </c>
      <c r="Z260">
        <f>DT260*(DY260+DZ260)/1000</f>
        <v>0</v>
      </c>
      <c r="AA260">
        <f>0.61365*exp(17.502*EA260/(240.97+EA260))</f>
        <v>0</v>
      </c>
      <c r="AB260">
        <f>(X260-DT260*(DY260+DZ260)/1000)</f>
        <v>0</v>
      </c>
      <c r="AC260">
        <f>(-J260*44100)</f>
        <v>0</v>
      </c>
      <c r="AD260">
        <f>2*29.3*R260*0.92*(EA260-W260)</f>
        <v>0</v>
      </c>
      <c r="AE260">
        <f>2*0.95*5.67E-8*(((EA260+$B$7)+273)^4-(W260+273)^4)</f>
        <v>0</v>
      </c>
      <c r="AF260">
        <f>U260+AE260+AC260+AD260</f>
        <v>0</v>
      </c>
      <c r="AG260">
        <f>DX260*AU260*(DS260-DR260*(1000-AU260*DU260)/(1000-AU260*DT260))/(100*DL260)</f>
        <v>0</v>
      </c>
      <c r="AH260">
        <f>1000*DX260*AU260*(DT260-DU260)/(100*DL260*(1000-AU260*DT260))</f>
        <v>0</v>
      </c>
      <c r="AI260">
        <f>(AJ260 - AK260 - DY260*1E3/(8.314*(EA260+273.15)) * AM260/DX260 * AL260) * DX260/(100*DL260) * (1000 - DU260)/1000</f>
        <v>0</v>
      </c>
      <c r="AJ260">
        <v>854.0828691459857</v>
      </c>
      <c r="AK260">
        <v>794.7944787878786</v>
      </c>
      <c r="AL260">
        <v>3.333962889535215</v>
      </c>
      <c r="AM260">
        <v>65.48796410900854</v>
      </c>
      <c r="AN260">
        <f>(AP260 - AO260 + DY260*1E3/(8.314*(EA260+273.15)) * AR260/DX260 * AQ260) * DX260/(100*DL260) * 1000/(1000 - AP260)</f>
        <v>0</v>
      </c>
      <c r="AO260">
        <v>13.70340613327268</v>
      </c>
      <c r="AP260">
        <v>24.3946606060606</v>
      </c>
      <c r="AQ260">
        <v>4.238344972216926E-05</v>
      </c>
      <c r="AR260">
        <v>121.0484410570822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MAX(0,($B$13+$C$13*EF260)/(1+$D$13*EF260)*DY260/(EA260+273)*$E$13)</f>
        <v>0</v>
      </c>
      <c r="AX260" t="s">
        <v>437</v>
      </c>
      <c r="AY260" t="s">
        <v>437</v>
      </c>
      <c r="AZ260">
        <v>0</v>
      </c>
      <c r="BA260">
        <v>0</v>
      </c>
      <c r="BB260">
        <f>1-AZ260/BA260</f>
        <v>0</v>
      </c>
      <c r="BC260">
        <v>0</v>
      </c>
      <c r="BD260" t="s">
        <v>437</v>
      </c>
      <c r="BE260" t="s">
        <v>437</v>
      </c>
      <c r="BF260">
        <v>0</v>
      </c>
      <c r="BG260">
        <v>0</v>
      </c>
      <c r="BH260">
        <f>1-BF260/BG260</f>
        <v>0</v>
      </c>
      <c r="BI260">
        <v>0.5</v>
      </c>
      <c r="BJ260">
        <f>DI260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437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DH260">
        <f>$B$11*EG260+$C$11*EH260+$F$11*ES260*(1-EV260)</f>
        <v>0</v>
      </c>
      <c r="DI260">
        <f>DH260*DJ260</f>
        <v>0</v>
      </c>
      <c r="DJ260">
        <f>($B$11*$D$9+$C$11*$D$9+$F$11*((FF260+EX260)/MAX(FF260+EX260+FG260, 0.1)*$I$9+FG260/MAX(FF260+EX260+FG260, 0.1)*$J$9))/($B$11+$C$11+$F$11)</f>
        <v>0</v>
      </c>
      <c r="DK260">
        <f>($B$11*$K$9+$C$11*$K$9+$F$11*((FF260+EX260)/MAX(FF260+EX260+FG260, 0.1)*$P$9+FG260/MAX(FF260+EX260+FG260, 0.1)*$Q$9))/($B$11+$C$11+$F$11)</f>
        <v>0</v>
      </c>
      <c r="DL260">
        <v>6</v>
      </c>
      <c r="DM260">
        <v>0.5</v>
      </c>
      <c r="DN260" t="s">
        <v>438</v>
      </c>
      <c r="DO260">
        <v>2</v>
      </c>
      <c r="DP260" t="b">
        <v>1</v>
      </c>
      <c r="DQ260">
        <v>1759253055.814285</v>
      </c>
      <c r="DR260">
        <v>751.7174285714287</v>
      </c>
      <c r="DS260">
        <v>826.5941428571429</v>
      </c>
      <c r="DT260">
        <v>24.39131071428571</v>
      </c>
      <c r="DU260">
        <v>13.70636071428571</v>
      </c>
      <c r="DV260">
        <v>751.0529999999999</v>
      </c>
      <c r="DW260">
        <v>24.14017857142857</v>
      </c>
      <c r="DX260">
        <v>500.0001071428572</v>
      </c>
      <c r="DY260">
        <v>90.87827142857144</v>
      </c>
      <c r="DZ260">
        <v>0.05265772142857143</v>
      </c>
      <c r="EA260">
        <v>30.69812142857143</v>
      </c>
      <c r="EB260">
        <v>29.98057142857143</v>
      </c>
      <c r="EC260">
        <v>999.9000000000002</v>
      </c>
      <c r="ED260">
        <v>0</v>
      </c>
      <c r="EE260">
        <v>0</v>
      </c>
      <c r="EF260">
        <v>10006.00892857143</v>
      </c>
      <c r="EG260">
        <v>0</v>
      </c>
      <c r="EH260">
        <v>11.74018928571429</v>
      </c>
      <c r="EI260">
        <v>-74.87670357142858</v>
      </c>
      <c r="EJ260">
        <v>770.5113214285714</v>
      </c>
      <c r="EK260">
        <v>838.0812142857143</v>
      </c>
      <c r="EL260">
        <v>10.68495714285714</v>
      </c>
      <c r="EM260">
        <v>826.5941428571429</v>
      </c>
      <c r="EN260">
        <v>13.70636071428571</v>
      </c>
      <c r="EO260">
        <v>2.21664</v>
      </c>
      <c r="EP260">
        <v>1.245610714285714</v>
      </c>
      <c r="EQ260">
        <v>19.08309642857143</v>
      </c>
      <c r="ER260">
        <v>10.15813928571428</v>
      </c>
      <c r="ES260">
        <v>2000.012857142857</v>
      </c>
      <c r="ET260">
        <v>0.979993607142857</v>
      </c>
      <c r="EU260">
        <v>0.02000613214285715</v>
      </c>
      <c r="EV260">
        <v>0</v>
      </c>
      <c r="EW260">
        <v>1187.870357142858</v>
      </c>
      <c r="EX260">
        <v>5.000560000000001</v>
      </c>
      <c r="EY260">
        <v>24012.76428571429</v>
      </c>
      <c r="EZ260">
        <v>17294.94642857143</v>
      </c>
      <c r="FA260">
        <v>41.37246428571428</v>
      </c>
      <c r="FB260">
        <v>41.531</v>
      </c>
      <c r="FC260">
        <v>41.15382142857143</v>
      </c>
      <c r="FD260">
        <v>40.68932142857142</v>
      </c>
      <c r="FE260">
        <v>42.27439285714285</v>
      </c>
      <c r="FF260">
        <v>1955.102857142858</v>
      </c>
      <c r="FG260">
        <v>39.91</v>
      </c>
      <c r="FH260">
        <v>0</v>
      </c>
      <c r="FI260">
        <v>1759253077.6</v>
      </c>
      <c r="FJ260">
        <v>0</v>
      </c>
      <c r="FK260">
        <v>1187.929615384616</v>
      </c>
      <c r="FL260">
        <v>15.17641026732922</v>
      </c>
      <c r="FM260">
        <v>305.480341926526</v>
      </c>
      <c r="FN260">
        <v>24013.80384615385</v>
      </c>
      <c r="FO260">
        <v>15</v>
      </c>
      <c r="FP260">
        <v>0</v>
      </c>
      <c r="FQ260" t="s">
        <v>439</v>
      </c>
      <c r="FR260">
        <v>1747148579.5</v>
      </c>
      <c r="FS260">
        <v>1747148584.5</v>
      </c>
      <c r="FT260">
        <v>0</v>
      </c>
      <c r="FU260">
        <v>0.162</v>
      </c>
      <c r="FV260">
        <v>-0.001</v>
      </c>
      <c r="FW260">
        <v>0.139</v>
      </c>
      <c r="FX260">
        <v>0.058</v>
      </c>
      <c r="FY260">
        <v>420</v>
      </c>
      <c r="FZ260">
        <v>16</v>
      </c>
      <c r="GA260">
        <v>0.19</v>
      </c>
      <c r="GB260">
        <v>0.02</v>
      </c>
      <c r="GC260">
        <v>-74.52688780487806</v>
      </c>
      <c r="GD260">
        <v>-6.56943135888509</v>
      </c>
      <c r="GE260">
        <v>0.651386299606228</v>
      </c>
      <c r="GF260">
        <v>0</v>
      </c>
      <c r="GG260">
        <v>1186.860882352941</v>
      </c>
      <c r="GH260">
        <v>17.65729563016022</v>
      </c>
      <c r="GI260">
        <v>1.759158167063831</v>
      </c>
      <c r="GJ260">
        <v>0</v>
      </c>
      <c r="GK260">
        <v>10.6842756097561</v>
      </c>
      <c r="GL260">
        <v>0.0195574912892125</v>
      </c>
      <c r="GM260">
        <v>0.003023790263068406</v>
      </c>
      <c r="GN260">
        <v>1</v>
      </c>
      <c r="GO260">
        <v>1</v>
      </c>
      <c r="GP260">
        <v>3</v>
      </c>
      <c r="GQ260" t="s">
        <v>463</v>
      </c>
      <c r="GR260">
        <v>3.12959</v>
      </c>
      <c r="GS260">
        <v>2.73003</v>
      </c>
      <c r="GT260">
        <v>0.133193</v>
      </c>
      <c r="GU260">
        <v>0.142385</v>
      </c>
      <c r="GV260">
        <v>0.108624</v>
      </c>
      <c r="GW260">
        <v>0.07258779999999999</v>
      </c>
      <c r="GX260">
        <v>26000.9</v>
      </c>
      <c r="GY260">
        <v>24975.8</v>
      </c>
      <c r="GZ260">
        <v>30537.6</v>
      </c>
      <c r="HA260">
        <v>29376.9</v>
      </c>
      <c r="HB260">
        <v>37564.6</v>
      </c>
      <c r="HC260">
        <v>35858.8</v>
      </c>
      <c r="HD260">
        <v>46713.2</v>
      </c>
      <c r="HE260">
        <v>43653.7</v>
      </c>
      <c r="HF260">
        <v>1.83713</v>
      </c>
      <c r="HG260">
        <v>1.8166</v>
      </c>
      <c r="HH260">
        <v>0.104718</v>
      </c>
      <c r="HI260">
        <v>0</v>
      </c>
      <c r="HJ260">
        <v>28.2786</v>
      </c>
      <c r="HK260">
        <v>999.9</v>
      </c>
      <c r="HL260">
        <v>49.1</v>
      </c>
      <c r="HM260">
        <v>31.6</v>
      </c>
      <c r="HN260">
        <v>25.2212</v>
      </c>
      <c r="HO260">
        <v>63.0103</v>
      </c>
      <c r="HP260">
        <v>18.2492</v>
      </c>
      <c r="HQ260">
        <v>1</v>
      </c>
      <c r="HR260">
        <v>0.132927</v>
      </c>
      <c r="HS260">
        <v>-1.30045</v>
      </c>
      <c r="HT260">
        <v>20.1961</v>
      </c>
      <c r="HU260">
        <v>5.22882</v>
      </c>
      <c r="HV260">
        <v>11.974</v>
      </c>
      <c r="HW260">
        <v>4.9699</v>
      </c>
      <c r="HX260">
        <v>3.2896</v>
      </c>
      <c r="HY260">
        <v>9999</v>
      </c>
      <c r="HZ260">
        <v>9999</v>
      </c>
      <c r="IA260">
        <v>9999</v>
      </c>
      <c r="IB260">
        <v>19.2</v>
      </c>
      <c r="IC260">
        <v>4.9729</v>
      </c>
      <c r="ID260">
        <v>1.87729</v>
      </c>
      <c r="IE260">
        <v>1.87532</v>
      </c>
      <c r="IF260">
        <v>1.87819</v>
      </c>
      <c r="IG260">
        <v>1.87485</v>
      </c>
      <c r="IH260">
        <v>1.87851</v>
      </c>
      <c r="II260">
        <v>1.87559</v>
      </c>
      <c r="IJ260">
        <v>1.87677</v>
      </c>
      <c r="IK260">
        <v>0</v>
      </c>
      <c r="IL260">
        <v>0</v>
      </c>
      <c r="IM260">
        <v>0</v>
      </c>
      <c r="IN260">
        <v>0</v>
      </c>
      <c r="IO260" t="s">
        <v>441</v>
      </c>
      <c r="IP260" t="s">
        <v>442</v>
      </c>
      <c r="IQ260" t="s">
        <v>443</v>
      </c>
      <c r="IR260" t="s">
        <v>443</v>
      </c>
      <c r="IS260" t="s">
        <v>443</v>
      </c>
      <c r="IT260" t="s">
        <v>443</v>
      </c>
      <c r="IU260">
        <v>0</v>
      </c>
      <c r="IV260">
        <v>100</v>
      </c>
      <c r="IW260">
        <v>100</v>
      </c>
      <c r="IX260">
        <v>0.6879999999999999</v>
      </c>
      <c r="IY260">
        <v>0.2513</v>
      </c>
      <c r="IZ260">
        <v>-0.1222274518627452</v>
      </c>
      <c r="JA260">
        <v>0.001328938755811441</v>
      </c>
      <c r="JB260">
        <v>-5.633165956792918E-07</v>
      </c>
      <c r="JC260">
        <v>2.510553891376428E-10</v>
      </c>
      <c r="JD260">
        <v>-0.04678033270444259</v>
      </c>
      <c r="JE260">
        <v>-0.0009625096320519332</v>
      </c>
      <c r="JF260">
        <v>0.0006953178313022573</v>
      </c>
      <c r="JG260">
        <v>-5.973937232829655E-06</v>
      </c>
      <c r="JH260">
        <v>1</v>
      </c>
      <c r="JI260">
        <v>2112</v>
      </c>
      <c r="JJ260">
        <v>1</v>
      </c>
      <c r="JK260">
        <v>26</v>
      </c>
      <c r="JL260">
        <v>201741.4</v>
      </c>
      <c r="JM260">
        <v>201741.3</v>
      </c>
      <c r="JN260">
        <v>1.94336</v>
      </c>
      <c r="JO260">
        <v>2.54639</v>
      </c>
      <c r="JP260">
        <v>1.39893</v>
      </c>
      <c r="JQ260">
        <v>2.32666</v>
      </c>
      <c r="JR260">
        <v>1.44897</v>
      </c>
      <c r="JS260">
        <v>2.44751</v>
      </c>
      <c r="JT260">
        <v>37.4338</v>
      </c>
      <c r="JU260">
        <v>23.9649</v>
      </c>
      <c r="JV260">
        <v>18</v>
      </c>
      <c r="JW260">
        <v>485.229</v>
      </c>
      <c r="JX260">
        <v>443.011</v>
      </c>
      <c r="JY260">
        <v>30.1534</v>
      </c>
      <c r="JZ260">
        <v>28.9558</v>
      </c>
      <c r="KA260">
        <v>29.9999</v>
      </c>
      <c r="KB260">
        <v>28.7178</v>
      </c>
      <c r="KC260">
        <v>28.7946</v>
      </c>
      <c r="KD260">
        <v>39.0847</v>
      </c>
      <c r="KE260">
        <v>46.9871</v>
      </c>
      <c r="KF260">
        <v>0</v>
      </c>
      <c r="KG260">
        <v>30.1561</v>
      </c>
      <c r="KH260">
        <v>874.6</v>
      </c>
      <c r="KI260">
        <v>13.6916</v>
      </c>
      <c r="KJ260">
        <v>100.953</v>
      </c>
      <c r="KK260">
        <v>100.41</v>
      </c>
    </row>
    <row r="261" spans="1:297">
      <c r="A261">
        <v>245</v>
      </c>
      <c r="B261">
        <v>1759253068.6</v>
      </c>
      <c r="C261">
        <v>6253</v>
      </c>
      <c r="D261" t="s">
        <v>935</v>
      </c>
      <c r="E261" t="s">
        <v>936</v>
      </c>
      <c r="F261">
        <v>5</v>
      </c>
      <c r="G261" t="s">
        <v>832</v>
      </c>
      <c r="H261" t="s">
        <v>436</v>
      </c>
      <c r="I261">
        <v>1759253061.1</v>
      </c>
      <c r="J261">
        <f>(K261)/1000</f>
        <v>0</v>
      </c>
      <c r="K261">
        <f>IF(DP261, AN261, AH261)</f>
        <v>0</v>
      </c>
      <c r="L261">
        <f>IF(DP261, AI261, AG261)</f>
        <v>0</v>
      </c>
      <c r="M261">
        <f>DR261 - IF(AU261&gt;1, L261*DL261*100.0/(AW261), 0)</f>
        <v>0</v>
      </c>
      <c r="N261">
        <f>((T261-J261/2)*M261-L261)/(T261+J261/2)</f>
        <v>0</v>
      </c>
      <c r="O261">
        <f>N261*(DY261+DZ261)/1000.0</f>
        <v>0</v>
      </c>
      <c r="P261">
        <f>(DR261 - IF(AU261&gt;1, L261*DL261*100.0/(AW261), 0))*(DY261+DZ261)/1000.0</f>
        <v>0</v>
      </c>
      <c r="Q261">
        <f>2.0/((1/S261-1/R261)+SIGN(S261)*SQRT((1/S261-1/R261)*(1/S261-1/R261) + 4*DM261/((DM261+1)*(DM261+1))*(2*1/S261*1/R261-1/R261*1/R261)))</f>
        <v>0</v>
      </c>
      <c r="R261">
        <f>IF(LEFT(DN261,1)&lt;&gt;"0",IF(LEFT(DN261,1)="1",3.0,DO261),$D$5+$E$5*(EF261*DY261/($K$5*1000))+$F$5*(EF261*DY261/($K$5*1000))*MAX(MIN(DL261,$J$5),$I$5)*MAX(MIN(DL261,$J$5),$I$5)+$G$5*MAX(MIN(DL261,$J$5),$I$5)*(EF261*DY261/($K$5*1000))+$H$5*(EF261*DY261/($K$5*1000))*(EF261*DY261/($K$5*1000)))</f>
        <v>0</v>
      </c>
      <c r="S261">
        <f>J261*(1000-(1000*0.61365*exp(17.502*W261/(240.97+W261))/(DY261+DZ261)+DT261)/2)/(1000*0.61365*exp(17.502*W261/(240.97+W261))/(DY261+DZ261)-DT261)</f>
        <v>0</v>
      </c>
      <c r="T261">
        <f>1/((DM261+1)/(Q261/1.6)+1/(R261/1.37)) + DM261/((DM261+1)/(Q261/1.6) + DM261/(R261/1.37))</f>
        <v>0</v>
      </c>
      <c r="U261">
        <f>(DH261*DK261)</f>
        <v>0</v>
      </c>
      <c r="V261">
        <f>(EA261+(U261+2*0.95*5.67E-8*(((EA261+$B$7)+273)^4-(EA261+273)^4)-44100*J261)/(1.84*29.3*R261+8*0.95*5.67E-8*(EA261+273)^3))</f>
        <v>0</v>
      </c>
      <c r="W261">
        <f>($C$7*EB261+$D$7*EC261+$E$7*V261)</f>
        <v>0</v>
      </c>
      <c r="X261">
        <f>0.61365*exp(17.502*W261/(240.97+W261))</f>
        <v>0</v>
      </c>
      <c r="Y261">
        <f>(Z261/AA261*100)</f>
        <v>0</v>
      </c>
      <c r="Z261">
        <f>DT261*(DY261+DZ261)/1000</f>
        <v>0</v>
      </c>
      <c r="AA261">
        <f>0.61365*exp(17.502*EA261/(240.97+EA261))</f>
        <v>0</v>
      </c>
      <c r="AB261">
        <f>(X261-DT261*(DY261+DZ261)/1000)</f>
        <v>0</v>
      </c>
      <c r="AC261">
        <f>(-J261*44100)</f>
        <v>0</v>
      </c>
      <c r="AD261">
        <f>2*29.3*R261*0.92*(EA261-W261)</f>
        <v>0</v>
      </c>
      <c r="AE261">
        <f>2*0.95*5.67E-8*(((EA261+$B$7)+273)^4-(W261+273)^4)</f>
        <v>0</v>
      </c>
      <c r="AF261">
        <f>U261+AE261+AC261+AD261</f>
        <v>0</v>
      </c>
      <c r="AG261">
        <f>DX261*AU261*(DS261-DR261*(1000-AU261*DU261)/(1000-AU261*DT261))/(100*DL261)</f>
        <v>0</v>
      </c>
      <c r="AH261">
        <f>1000*DX261*AU261*(DT261-DU261)/(100*DL261*(1000-AU261*DT261))</f>
        <v>0</v>
      </c>
      <c r="AI261">
        <f>(AJ261 - AK261 - DY261*1E3/(8.314*(EA261+273.15)) * AM261/DX261 * AL261) * DX261/(100*DL261) * (1000 - DU261)/1000</f>
        <v>0</v>
      </c>
      <c r="AJ261">
        <v>870.9201964414555</v>
      </c>
      <c r="AK261">
        <v>811.5031696969692</v>
      </c>
      <c r="AL261">
        <v>3.359129840906022</v>
      </c>
      <c r="AM261">
        <v>65.48796410900854</v>
      </c>
      <c r="AN261">
        <f>(AP261 - AO261 + DY261*1E3/(8.314*(EA261+273.15)) * AR261/DX261 * AQ261) * DX261/(100*DL261) * 1000/(1000 - AP261)</f>
        <v>0</v>
      </c>
      <c r="AO261">
        <v>13.70159092354962</v>
      </c>
      <c r="AP261">
        <v>24.39494303030303</v>
      </c>
      <c r="AQ261">
        <v>-3.053581758109923E-05</v>
      </c>
      <c r="AR261">
        <v>121.0484410570822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MAX(0,($B$13+$C$13*EF261)/(1+$D$13*EF261)*DY261/(EA261+273)*$E$13)</f>
        <v>0</v>
      </c>
      <c r="AX261" t="s">
        <v>437</v>
      </c>
      <c r="AY261" t="s">
        <v>437</v>
      </c>
      <c r="AZ261">
        <v>0</v>
      </c>
      <c r="BA261">
        <v>0</v>
      </c>
      <c r="BB261">
        <f>1-AZ261/BA261</f>
        <v>0</v>
      </c>
      <c r="BC261">
        <v>0</v>
      </c>
      <c r="BD261" t="s">
        <v>437</v>
      </c>
      <c r="BE261" t="s">
        <v>437</v>
      </c>
      <c r="BF261">
        <v>0</v>
      </c>
      <c r="BG261">
        <v>0</v>
      </c>
      <c r="BH261">
        <f>1-BF261/BG261</f>
        <v>0</v>
      </c>
      <c r="BI261">
        <v>0.5</v>
      </c>
      <c r="BJ261">
        <f>DI261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437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DH261">
        <f>$B$11*EG261+$C$11*EH261+$F$11*ES261*(1-EV261)</f>
        <v>0</v>
      </c>
      <c r="DI261">
        <f>DH261*DJ261</f>
        <v>0</v>
      </c>
      <c r="DJ261">
        <f>($B$11*$D$9+$C$11*$D$9+$F$11*((FF261+EX261)/MAX(FF261+EX261+FG261, 0.1)*$I$9+FG261/MAX(FF261+EX261+FG261, 0.1)*$J$9))/($B$11+$C$11+$F$11)</f>
        <v>0</v>
      </c>
      <c r="DK261">
        <f>($B$11*$K$9+$C$11*$K$9+$F$11*((FF261+EX261)/MAX(FF261+EX261+FG261, 0.1)*$P$9+FG261/MAX(FF261+EX261+FG261, 0.1)*$Q$9))/($B$11+$C$11+$F$11)</f>
        <v>0</v>
      </c>
      <c r="DL261">
        <v>6</v>
      </c>
      <c r="DM261">
        <v>0.5</v>
      </c>
      <c r="DN261" t="s">
        <v>438</v>
      </c>
      <c r="DO261">
        <v>2</v>
      </c>
      <c r="DP261" t="b">
        <v>1</v>
      </c>
      <c r="DQ261">
        <v>1759253061.1</v>
      </c>
      <c r="DR261">
        <v>768.8819629629628</v>
      </c>
      <c r="DS261">
        <v>844.2892962962962</v>
      </c>
      <c r="DT261">
        <v>24.39528148148149</v>
      </c>
      <c r="DU261">
        <v>13.70411111111111</v>
      </c>
      <c r="DV261">
        <v>768.2019259259258</v>
      </c>
      <c r="DW261">
        <v>24.14405925925926</v>
      </c>
      <c r="DX261">
        <v>500.0108888888889</v>
      </c>
      <c r="DY261">
        <v>90.87877777777778</v>
      </c>
      <c r="DZ261">
        <v>0.05255937037037037</v>
      </c>
      <c r="EA261">
        <v>30.70791851851852</v>
      </c>
      <c r="EB261">
        <v>29.98852592592593</v>
      </c>
      <c r="EC261">
        <v>999.9000000000001</v>
      </c>
      <c r="ED261">
        <v>0</v>
      </c>
      <c r="EE261">
        <v>0</v>
      </c>
      <c r="EF261">
        <v>9997.320370370371</v>
      </c>
      <c r="EG261">
        <v>0</v>
      </c>
      <c r="EH261">
        <v>11.73952962962963</v>
      </c>
      <c r="EI261">
        <v>-75.40731481481482</v>
      </c>
      <c r="EJ261">
        <v>788.1081481481481</v>
      </c>
      <c r="EK261">
        <v>856.0202222222223</v>
      </c>
      <c r="EL261">
        <v>10.69117037037037</v>
      </c>
      <c r="EM261">
        <v>844.2892962962962</v>
      </c>
      <c r="EN261">
        <v>13.70411111111111</v>
      </c>
      <c r="EO261">
        <v>2.217012962962963</v>
      </c>
      <c r="EP261">
        <v>1.245413333333333</v>
      </c>
      <c r="EQ261">
        <v>19.0857962962963</v>
      </c>
      <c r="ER261">
        <v>10.15577407407408</v>
      </c>
      <c r="ES261">
        <v>1999.998148148148</v>
      </c>
      <c r="ET261">
        <v>0.9799934444444444</v>
      </c>
      <c r="EU261">
        <v>0.0200063037037037</v>
      </c>
      <c r="EV261">
        <v>0</v>
      </c>
      <c r="EW261">
        <v>1189.150740740741</v>
      </c>
      <c r="EX261">
        <v>5.000560000000001</v>
      </c>
      <c r="EY261">
        <v>24037.23703703704</v>
      </c>
      <c r="EZ261">
        <v>17294.82592592592</v>
      </c>
      <c r="FA261">
        <v>41.273</v>
      </c>
      <c r="FB261">
        <v>41.51377777777778</v>
      </c>
      <c r="FC261">
        <v>41.13414814814815</v>
      </c>
      <c r="FD261">
        <v>40.68255555555555</v>
      </c>
      <c r="FE261">
        <v>42.29840740740741</v>
      </c>
      <c r="FF261">
        <v>1955.088148148148</v>
      </c>
      <c r="FG261">
        <v>39.91</v>
      </c>
      <c r="FH261">
        <v>0</v>
      </c>
      <c r="FI261">
        <v>1759253082.4</v>
      </c>
      <c r="FJ261">
        <v>0</v>
      </c>
      <c r="FK261">
        <v>1189.075384615384</v>
      </c>
      <c r="FL261">
        <v>13.41606838883479</v>
      </c>
      <c r="FM261">
        <v>246.0854702092325</v>
      </c>
      <c r="FN261">
        <v>24035.91538461538</v>
      </c>
      <c r="FO261">
        <v>15</v>
      </c>
      <c r="FP261">
        <v>0</v>
      </c>
      <c r="FQ261" t="s">
        <v>439</v>
      </c>
      <c r="FR261">
        <v>1747148579.5</v>
      </c>
      <c r="FS261">
        <v>1747148584.5</v>
      </c>
      <c r="FT261">
        <v>0</v>
      </c>
      <c r="FU261">
        <v>0.162</v>
      </c>
      <c r="FV261">
        <v>-0.001</v>
      </c>
      <c r="FW261">
        <v>0.139</v>
      </c>
      <c r="FX261">
        <v>0.058</v>
      </c>
      <c r="FY261">
        <v>420</v>
      </c>
      <c r="FZ261">
        <v>16</v>
      </c>
      <c r="GA261">
        <v>0.19</v>
      </c>
      <c r="GB261">
        <v>0.02</v>
      </c>
      <c r="GC261">
        <v>-75.11857999999999</v>
      </c>
      <c r="GD261">
        <v>-5.991530206378927</v>
      </c>
      <c r="GE261">
        <v>0.5804942687916916</v>
      </c>
      <c r="GF261">
        <v>0</v>
      </c>
      <c r="GG261">
        <v>1188.475</v>
      </c>
      <c r="GH261">
        <v>14.29961802133393</v>
      </c>
      <c r="GI261">
        <v>1.434628974375472</v>
      </c>
      <c r="GJ261">
        <v>0</v>
      </c>
      <c r="GK261">
        <v>10.688225</v>
      </c>
      <c r="GL261">
        <v>0.06218836772981383</v>
      </c>
      <c r="GM261">
        <v>0.006628414214576487</v>
      </c>
      <c r="GN261">
        <v>1</v>
      </c>
      <c r="GO261">
        <v>1</v>
      </c>
      <c r="GP261">
        <v>3</v>
      </c>
      <c r="GQ261" t="s">
        <v>463</v>
      </c>
      <c r="GR261">
        <v>3.12939</v>
      </c>
      <c r="GS261">
        <v>2.73015</v>
      </c>
      <c r="GT261">
        <v>0.135045</v>
      </c>
      <c r="GU261">
        <v>0.144217</v>
      </c>
      <c r="GV261">
        <v>0.108611</v>
      </c>
      <c r="GW261">
        <v>0.07257859999999999</v>
      </c>
      <c r="GX261">
        <v>25945.6</v>
      </c>
      <c r="GY261">
        <v>24922.7</v>
      </c>
      <c r="GZ261">
        <v>30537.9</v>
      </c>
      <c r="HA261">
        <v>29377.2</v>
      </c>
      <c r="HB261">
        <v>37565.1</v>
      </c>
      <c r="HC261">
        <v>35859.8</v>
      </c>
      <c r="HD261">
        <v>46713.1</v>
      </c>
      <c r="HE261">
        <v>43654.3</v>
      </c>
      <c r="HF261">
        <v>1.8369</v>
      </c>
      <c r="HG261">
        <v>1.817</v>
      </c>
      <c r="HH261">
        <v>0.106104</v>
      </c>
      <c r="HI261">
        <v>0</v>
      </c>
      <c r="HJ261">
        <v>28.281</v>
      </c>
      <c r="HK261">
        <v>999.9</v>
      </c>
      <c r="HL261">
        <v>49</v>
      </c>
      <c r="HM261">
        <v>31.6</v>
      </c>
      <c r="HN261">
        <v>25.1717</v>
      </c>
      <c r="HO261">
        <v>62.3603</v>
      </c>
      <c r="HP261">
        <v>18.2612</v>
      </c>
      <c r="HQ261">
        <v>1</v>
      </c>
      <c r="HR261">
        <v>0.132881</v>
      </c>
      <c r="HS261">
        <v>-1.28902</v>
      </c>
      <c r="HT261">
        <v>20.1964</v>
      </c>
      <c r="HU261">
        <v>5.22972</v>
      </c>
      <c r="HV261">
        <v>11.974</v>
      </c>
      <c r="HW261">
        <v>4.97</v>
      </c>
      <c r="HX261">
        <v>3.2897</v>
      </c>
      <c r="HY261">
        <v>9999</v>
      </c>
      <c r="HZ261">
        <v>9999</v>
      </c>
      <c r="IA261">
        <v>9999</v>
      </c>
      <c r="IB261">
        <v>19.2</v>
      </c>
      <c r="IC261">
        <v>4.9729</v>
      </c>
      <c r="ID261">
        <v>1.87727</v>
      </c>
      <c r="IE261">
        <v>1.87531</v>
      </c>
      <c r="IF261">
        <v>1.87815</v>
      </c>
      <c r="IG261">
        <v>1.87485</v>
      </c>
      <c r="IH261">
        <v>1.87848</v>
      </c>
      <c r="II261">
        <v>1.87554</v>
      </c>
      <c r="IJ261">
        <v>1.87672</v>
      </c>
      <c r="IK261">
        <v>0</v>
      </c>
      <c r="IL261">
        <v>0</v>
      </c>
      <c r="IM261">
        <v>0</v>
      </c>
      <c r="IN261">
        <v>0</v>
      </c>
      <c r="IO261" t="s">
        <v>441</v>
      </c>
      <c r="IP261" t="s">
        <v>442</v>
      </c>
      <c r="IQ261" t="s">
        <v>443</v>
      </c>
      <c r="IR261" t="s">
        <v>443</v>
      </c>
      <c r="IS261" t="s">
        <v>443</v>
      </c>
      <c r="IT261" t="s">
        <v>443</v>
      </c>
      <c r="IU261">
        <v>0</v>
      </c>
      <c r="IV261">
        <v>100</v>
      </c>
      <c r="IW261">
        <v>100</v>
      </c>
      <c r="IX261">
        <v>0.702</v>
      </c>
      <c r="IY261">
        <v>0.2512</v>
      </c>
      <c r="IZ261">
        <v>-0.1222274518627452</v>
      </c>
      <c r="JA261">
        <v>0.001328938755811441</v>
      </c>
      <c r="JB261">
        <v>-5.633165956792918E-07</v>
      </c>
      <c r="JC261">
        <v>2.510553891376428E-10</v>
      </c>
      <c r="JD261">
        <v>-0.04678033270444259</v>
      </c>
      <c r="JE261">
        <v>-0.0009625096320519332</v>
      </c>
      <c r="JF261">
        <v>0.0006953178313022573</v>
      </c>
      <c r="JG261">
        <v>-5.973937232829655E-06</v>
      </c>
      <c r="JH261">
        <v>1</v>
      </c>
      <c r="JI261">
        <v>2112</v>
      </c>
      <c r="JJ261">
        <v>1</v>
      </c>
      <c r="JK261">
        <v>26</v>
      </c>
      <c r="JL261">
        <v>201741.5</v>
      </c>
      <c r="JM261">
        <v>201741.4</v>
      </c>
      <c r="JN261">
        <v>1.97876</v>
      </c>
      <c r="JO261">
        <v>2.53662</v>
      </c>
      <c r="JP261">
        <v>1.39893</v>
      </c>
      <c r="JQ261">
        <v>2.32666</v>
      </c>
      <c r="JR261">
        <v>1.44897</v>
      </c>
      <c r="JS261">
        <v>2.58789</v>
      </c>
      <c r="JT261">
        <v>37.4338</v>
      </c>
      <c r="JU261">
        <v>23.9737</v>
      </c>
      <c r="JV261">
        <v>18</v>
      </c>
      <c r="JW261">
        <v>485.08</v>
      </c>
      <c r="JX261">
        <v>443.234</v>
      </c>
      <c r="JY261">
        <v>30.1632</v>
      </c>
      <c r="JZ261">
        <v>28.9533</v>
      </c>
      <c r="KA261">
        <v>29.9999</v>
      </c>
      <c r="KB261">
        <v>28.7142</v>
      </c>
      <c r="KC261">
        <v>28.7912</v>
      </c>
      <c r="KD261">
        <v>39.6435</v>
      </c>
      <c r="KE261">
        <v>46.9871</v>
      </c>
      <c r="KF261">
        <v>0</v>
      </c>
      <c r="KG261">
        <v>30.1636</v>
      </c>
      <c r="KH261">
        <v>887.958</v>
      </c>
      <c r="KI261">
        <v>13.6916</v>
      </c>
      <c r="KJ261">
        <v>100.953</v>
      </c>
      <c r="KK261">
        <v>100.411</v>
      </c>
    </row>
    <row r="262" spans="1:297">
      <c r="A262">
        <v>246</v>
      </c>
      <c r="B262">
        <v>1759253073.6</v>
      </c>
      <c r="C262">
        <v>6258</v>
      </c>
      <c r="D262" t="s">
        <v>937</v>
      </c>
      <c r="E262" t="s">
        <v>938</v>
      </c>
      <c r="F262">
        <v>5</v>
      </c>
      <c r="G262" t="s">
        <v>832</v>
      </c>
      <c r="H262" t="s">
        <v>436</v>
      </c>
      <c r="I262">
        <v>1759253065.814285</v>
      </c>
      <c r="J262">
        <f>(K262)/1000</f>
        <v>0</v>
      </c>
      <c r="K262">
        <f>IF(DP262, AN262, AH262)</f>
        <v>0</v>
      </c>
      <c r="L262">
        <f>IF(DP262, AI262, AG262)</f>
        <v>0</v>
      </c>
      <c r="M262">
        <f>DR262 - IF(AU262&gt;1, L262*DL262*100.0/(AW262), 0)</f>
        <v>0</v>
      </c>
      <c r="N262">
        <f>((T262-J262/2)*M262-L262)/(T262+J262/2)</f>
        <v>0</v>
      </c>
      <c r="O262">
        <f>N262*(DY262+DZ262)/1000.0</f>
        <v>0</v>
      </c>
      <c r="P262">
        <f>(DR262 - IF(AU262&gt;1, L262*DL262*100.0/(AW262), 0))*(DY262+DZ262)/1000.0</f>
        <v>0</v>
      </c>
      <c r="Q262">
        <f>2.0/((1/S262-1/R262)+SIGN(S262)*SQRT((1/S262-1/R262)*(1/S262-1/R262) + 4*DM262/((DM262+1)*(DM262+1))*(2*1/S262*1/R262-1/R262*1/R262)))</f>
        <v>0</v>
      </c>
      <c r="R262">
        <f>IF(LEFT(DN262,1)&lt;&gt;"0",IF(LEFT(DN262,1)="1",3.0,DO262),$D$5+$E$5*(EF262*DY262/($K$5*1000))+$F$5*(EF262*DY262/($K$5*1000))*MAX(MIN(DL262,$J$5),$I$5)*MAX(MIN(DL262,$J$5),$I$5)+$G$5*MAX(MIN(DL262,$J$5),$I$5)*(EF262*DY262/($K$5*1000))+$H$5*(EF262*DY262/($K$5*1000))*(EF262*DY262/($K$5*1000)))</f>
        <v>0</v>
      </c>
      <c r="S262">
        <f>J262*(1000-(1000*0.61365*exp(17.502*W262/(240.97+W262))/(DY262+DZ262)+DT262)/2)/(1000*0.61365*exp(17.502*W262/(240.97+W262))/(DY262+DZ262)-DT262)</f>
        <v>0</v>
      </c>
      <c r="T262">
        <f>1/((DM262+1)/(Q262/1.6)+1/(R262/1.37)) + DM262/((DM262+1)/(Q262/1.6) + DM262/(R262/1.37))</f>
        <v>0</v>
      </c>
      <c r="U262">
        <f>(DH262*DK262)</f>
        <v>0</v>
      </c>
      <c r="V262">
        <f>(EA262+(U262+2*0.95*5.67E-8*(((EA262+$B$7)+273)^4-(EA262+273)^4)-44100*J262)/(1.84*29.3*R262+8*0.95*5.67E-8*(EA262+273)^3))</f>
        <v>0</v>
      </c>
      <c r="W262">
        <f>($C$7*EB262+$D$7*EC262+$E$7*V262)</f>
        <v>0</v>
      </c>
      <c r="X262">
        <f>0.61365*exp(17.502*W262/(240.97+W262))</f>
        <v>0</v>
      </c>
      <c r="Y262">
        <f>(Z262/AA262*100)</f>
        <v>0</v>
      </c>
      <c r="Z262">
        <f>DT262*(DY262+DZ262)/1000</f>
        <v>0</v>
      </c>
      <c r="AA262">
        <f>0.61365*exp(17.502*EA262/(240.97+EA262))</f>
        <v>0</v>
      </c>
      <c r="AB262">
        <f>(X262-DT262*(DY262+DZ262)/1000)</f>
        <v>0</v>
      </c>
      <c r="AC262">
        <f>(-J262*44100)</f>
        <v>0</v>
      </c>
      <c r="AD262">
        <f>2*29.3*R262*0.92*(EA262-W262)</f>
        <v>0</v>
      </c>
      <c r="AE262">
        <f>2*0.95*5.67E-8*(((EA262+$B$7)+273)^4-(W262+273)^4)</f>
        <v>0</v>
      </c>
      <c r="AF262">
        <f>U262+AE262+AC262+AD262</f>
        <v>0</v>
      </c>
      <c r="AG262">
        <f>DX262*AU262*(DS262-DR262*(1000-AU262*DU262)/(1000-AU262*DT262))/(100*DL262)</f>
        <v>0</v>
      </c>
      <c r="AH262">
        <f>1000*DX262*AU262*(DT262-DU262)/(100*DL262*(1000-AU262*DT262))</f>
        <v>0</v>
      </c>
      <c r="AI262">
        <f>(AJ262 - AK262 - DY262*1E3/(8.314*(EA262+273.15)) * AM262/DX262 * AL262) * DX262/(100*DL262) * (1000 - DU262)/1000</f>
        <v>0</v>
      </c>
      <c r="AJ262">
        <v>888.0701772866711</v>
      </c>
      <c r="AK262">
        <v>828.2472606060604</v>
      </c>
      <c r="AL262">
        <v>3.352035914553417</v>
      </c>
      <c r="AM262">
        <v>65.48796410900854</v>
      </c>
      <c r="AN262">
        <f>(AP262 - AO262 + DY262*1E3/(8.314*(EA262+273.15)) * AR262/DX262 * AQ262) * DX262/(100*DL262) * 1000/(1000 - AP262)</f>
        <v>0</v>
      </c>
      <c r="AO262">
        <v>13.7003719906151</v>
      </c>
      <c r="AP262">
        <v>24.38605575757574</v>
      </c>
      <c r="AQ262">
        <v>-5.746317593052066E-05</v>
      </c>
      <c r="AR262">
        <v>121.0484410570822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MAX(0,($B$13+$C$13*EF262)/(1+$D$13*EF262)*DY262/(EA262+273)*$E$13)</f>
        <v>0</v>
      </c>
      <c r="AX262" t="s">
        <v>437</v>
      </c>
      <c r="AY262" t="s">
        <v>437</v>
      </c>
      <c r="AZ262">
        <v>0</v>
      </c>
      <c r="BA262">
        <v>0</v>
      </c>
      <c r="BB262">
        <f>1-AZ262/BA262</f>
        <v>0</v>
      </c>
      <c r="BC262">
        <v>0</v>
      </c>
      <c r="BD262" t="s">
        <v>437</v>
      </c>
      <c r="BE262" t="s">
        <v>437</v>
      </c>
      <c r="BF262">
        <v>0</v>
      </c>
      <c r="BG262">
        <v>0</v>
      </c>
      <c r="BH262">
        <f>1-BF262/BG262</f>
        <v>0</v>
      </c>
      <c r="BI262">
        <v>0.5</v>
      </c>
      <c r="BJ262">
        <f>DI262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437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DH262">
        <f>$B$11*EG262+$C$11*EH262+$F$11*ES262*(1-EV262)</f>
        <v>0</v>
      </c>
      <c r="DI262">
        <f>DH262*DJ262</f>
        <v>0</v>
      </c>
      <c r="DJ262">
        <f>($B$11*$D$9+$C$11*$D$9+$F$11*((FF262+EX262)/MAX(FF262+EX262+FG262, 0.1)*$I$9+FG262/MAX(FF262+EX262+FG262, 0.1)*$J$9))/($B$11+$C$11+$F$11)</f>
        <v>0</v>
      </c>
      <c r="DK262">
        <f>($B$11*$K$9+$C$11*$K$9+$F$11*((FF262+EX262)/MAX(FF262+EX262+FG262, 0.1)*$P$9+FG262/MAX(FF262+EX262+FG262, 0.1)*$Q$9))/($B$11+$C$11+$F$11)</f>
        <v>0</v>
      </c>
      <c r="DL262">
        <v>6</v>
      </c>
      <c r="DM262">
        <v>0.5</v>
      </c>
      <c r="DN262" t="s">
        <v>438</v>
      </c>
      <c r="DO262">
        <v>2</v>
      </c>
      <c r="DP262" t="b">
        <v>1</v>
      </c>
      <c r="DQ262">
        <v>1759253065.814285</v>
      </c>
      <c r="DR262">
        <v>784.2447857142857</v>
      </c>
      <c r="DS262">
        <v>860.0995714285716</v>
      </c>
      <c r="DT262">
        <v>24.39377142857143</v>
      </c>
      <c r="DU262">
        <v>13.70216428571429</v>
      </c>
      <c r="DV262">
        <v>783.5508214285713</v>
      </c>
      <c r="DW262">
        <v>24.14257857142857</v>
      </c>
      <c r="DX262">
        <v>500.0228214285715</v>
      </c>
      <c r="DY262">
        <v>90.87906428571429</v>
      </c>
      <c r="DZ262">
        <v>0.052535775</v>
      </c>
      <c r="EA262">
        <v>30.71318928571429</v>
      </c>
      <c r="EB262">
        <v>29.99641785714286</v>
      </c>
      <c r="EC262">
        <v>999.9000000000002</v>
      </c>
      <c r="ED262">
        <v>0</v>
      </c>
      <c r="EE262">
        <v>0</v>
      </c>
      <c r="EF262">
        <v>9984.1775</v>
      </c>
      <c r="EG262">
        <v>0</v>
      </c>
      <c r="EH262">
        <v>11.73901785714286</v>
      </c>
      <c r="EI262">
        <v>-75.85484285714286</v>
      </c>
      <c r="EJ262">
        <v>803.8537500000001</v>
      </c>
      <c r="EK262">
        <v>872.0484642857143</v>
      </c>
      <c r="EL262">
        <v>10.6916</v>
      </c>
      <c r="EM262">
        <v>860.0995714285716</v>
      </c>
      <c r="EN262">
        <v>13.70216428571429</v>
      </c>
      <c r="EO262">
        <v>2.216883214285714</v>
      </c>
      <c r="EP262">
        <v>1.24524</v>
      </c>
      <c r="EQ262">
        <v>19.08484285714286</v>
      </c>
      <c r="ER262">
        <v>10.1537</v>
      </c>
      <c r="ES262">
        <v>2000.020714285714</v>
      </c>
      <c r="ET262">
        <v>0.979993607142857</v>
      </c>
      <c r="EU262">
        <v>0.02000613571428572</v>
      </c>
      <c r="EV262">
        <v>0</v>
      </c>
      <c r="EW262">
        <v>1190.030357142857</v>
      </c>
      <c r="EX262">
        <v>5.000560000000001</v>
      </c>
      <c r="EY262">
        <v>24054.78928571428</v>
      </c>
      <c r="EZ262">
        <v>17295.01071428571</v>
      </c>
      <c r="FA262">
        <v>41.1940357142857</v>
      </c>
      <c r="FB262">
        <v>41.50885714285714</v>
      </c>
      <c r="FC262">
        <v>41.11371428571427</v>
      </c>
      <c r="FD262">
        <v>40.68064285714286</v>
      </c>
      <c r="FE262">
        <v>42.30335714285713</v>
      </c>
      <c r="FF262">
        <v>1955.110714285714</v>
      </c>
      <c r="FG262">
        <v>39.91</v>
      </c>
      <c r="FH262">
        <v>0</v>
      </c>
      <c r="FI262">
        <v>1759253087.8</v>
      </c>
      <c r="FJ262">
        <v>0</v>
      </c>
      <c r="FK262">
        <v>1190.0996</v>
      </c>
      <c r="FL262">
        <v>8.611538486150238</v>
      </c>
      <c r="FM262">
        <v>183.8076928444442</v>
      </c>
      <c r="FN262">
        <v>24056.692</v>
      </c>
      <c r="FO262">
        <v>15</v>
      </c>
      <c r="FP262">
        <v>0</v>
      </c>
      <c r="FQ262" t="s">
        <v>439</v>
      </c>
      <c r="FR262">
        <v>1747148579.5</v>
      </c>
      <c r="FS262">
        <v>1747148584.5</v>
      </c>
      <c r="FT262">
        <v>0</v>
      </c>
      <c r="FU262">
        <v>0.162</v>
      </c>
      <c r="FV262">
        <v>-0.001</v>
      </c>
      <c r="FW262">
        <v>0.139</v>
      </c>
      <c r="FX262">
        <v>0.058</v>
      </c>
      <c r="FY262">
        <v>420</v>
      </c>
      <c r="FZ262">
        <v>16</v>
      </c>
      <c r="GA262">
        <v>0.19</v>
      </c>
      <c r="GB262">
        <v>0.02</v>
      </c>
      <c r="GC262">
        <v>-75.6268</v>
      </c>
      <c r="GD262">
        <v>-5.572057035647069</v>
      </c>
      <c r="GE262">
        <v>0.5377714565686795</v>
      </c>
      <c r="GF262">
        <v>0</v>
      </c>
      <c r="GG262">
        <v>1189.453823529412</v>
      </c>
      <c r="GH262">
        <v>11.23896104723961</v>
      </c>
      <c r="GI262">
        <v>1.146134205020067</v>
      </c>
      <c r="GJ262">
        <v>0</v>
      </c>
      <c r="GK262">
        <v>10.69049</v>
      </c>
      <c r="GL262">
        <v>0.02054183864912284</v>
      </c>
      <c r="GM262">
        <v>0.004936334672608713</v>
      </c>
      <c r="GN262">
        <v>1</v>
      </c>
      <c r="GO262">
        <v>1</v>
      </c>
      <c r="GP262">
        <v>3</v>
      </c>
      <c r="GQ262" t="s">
        <v>463</v>
      </c>
      <c r="GR262">
        <v>3.12906</v>
      </c>
      <c r="GS262">
        <v>2.73045</v>
      </c>
      <c r="GT262">
        <v>0.136892</v>
      </c>
      <c r="GU262">
        <v>0.146035</v>
      </c>
      <c r="GV262">
        <v>0.108592</v>
      </c>
      <c r="GW262">
        <v>0.072572</v>
      </c>
      <c r="GX262">
        <v>25890.1</v>
      </c>
      <c r="GY262">
        <v>24869.7</v>
      </c>
      <c r="GZ262">
        <v>30537.7</v>
      </c>
      <c r="HA262">
        <v>29377.1</v>
      </c>
      <c r="HB262">
        <v>37565.9</v>
      </c>
      <c r="HC262">
        <v>35860</v>
      </c>
      <c r="HD262">
        <v>46712.8</v>
      </c>
      <c r="HE262">
        <v>43654</v>
      </c>
      <c r="HF262">
        <v>1.83665</v>
      </c>
      <c r="HG262">
        <v>1.81743</v>
      </c>
      <c r="HH262">
        <v>0.105679</v>
      </c>
      <c r="HI262">
        <v>0</v>
      </c>
      <c r="HJ262">
        <v>28.2837</v>
      </c>
      <c r="HK262">
        <v>999.9</v>
      </c>
      <c r="HL262">
        <v>49</v>
      </c>
      <c r="HM262">
        <v>31.6</v>
      </c>
      <c r="HN262">
        <v>25.168</v>
      </c>
      <c r="HO262">
        <v>62.6703</v>
      </c>
      <c r="HP262">
        <v>18.125</v>
      </c>
      <c r="HQ262">
        <v>1</v>
      </c>
      <c r="HR262">
        <v>0.132271</v>
      </c>
      <c r="HS262">
        <v>-0.939706</v>
      </c>
      <c r="HT262">
        <v>20.198</v>
      </c>
      <c r="HU262">
        <v>5.22882</v>
      </c>
      <c r="HV262">
        <v>11.974</v>
      </c>
      <c r="HW262">
        <v>4.97005</v>
      </c>
      <c r="HX262">
        <v>3.28965</v>
      </c>
      <c r="HY262">
        <v>9999</v>
      </c>
      <c r="HZ262">
        <v>9999</v>
      </c>
      <c r="IA262">
        <v>9999</v>
      </c>
      <c r="IB262">
        <v>19.2</v>
      </c>
      <c r="IC262">
        <v>4.97291</v>
      </c>
      <c r="ID262">
        <v>1.87728</v>
      </c>
      <c r="IE262">
        <v>1.87532</v>
      </c>
      <c r="IF262">
        <v>1.87816</v>
      </c>
      <c r="IG262">
        <v>1.87487</v>
      </c>
      <c r="IH262">
        <v>1.8785</v>
      </c>
      <c r="II262">
        <v>1.87553</v>
      </c>
      <c r="IJ262">
        <v>1.87674</v>
      </c>
      <c r="IK262">
        <v>0</v>
      </c>
      <c r="IL262">
        <v>0</v>
      </c>
      <c r="IM262">
        <v>0</v>
      </c>
      <c r="IN262">
        <v>0</v>
      </c>
      <c r="IO262" t="s">
        <v>441</v>
      </c>
      <c r="IP262" t="s">
        <v>442</v>
      </c>
      <c r="IQ262" t="s">
        <v>443</v>
      </c>
      <c r="IR262" t="s">
        <v>443</v>
      </c>
      <c r="IS262" t="s">
        <v>443</v>
      </c>
      <c r="IT262" t="s">
        <v>443</v>
      </c>
      <c r="IU262">
        <v>0</v>
      </c>
      <c r="IV262">
        <v>100</v>
      </c>
      <c r="IW262">
        <v>100</v>
      </c>
      <c r="IX262">
        <v>0.717</v>
      </c>
      <c r="IY262">
        <v>0.2511</v>
      </c>
      <c r="IZ262">
        <v>-0.1222274518627452</v>
      </c>
      <c r="JA262">
        <v>0.001328938755811441</v>
      </c>
      <c r="JB262">
        <v>-5.633165956792918E-07</v>
      </c>
      <c r="JC262">
        <v>2.510553891376428E-10</v>
      </c>
      <c r="JD262">
        <v>-0.04678033270444259</v>
      </c>
      <c r="JE262">
        <v>-0.0009625096320519332</v>
      </c>
      <c r="JF262">
        <v>0.0006953178313022573</v>
      </c>
      <c r="JG262">
        <v>-5.973937232829655E-06</v>
      </c>
      <c r="JH262">
        <v>1</v>
      </c>
      <c r="JI262">
        <v>2112</v>
      </c>
      <c r="JJ262">
        <v>1</v>
      </c>
      <c r="JK262">
        <v>26</v>
      </c>
      <c r="JL262">
        <v>201741.6</v>
      </c>
      <c r="JM262">
        <v>201741.5</v>
      </c>
      <c r="JN262">
        <v>2.00439</v>
      </c>
      <c r="JO262">
        <v>2.54517</v>
      </c>
      <c r="JP262">
        <v>1.39893</v>
      </c>
      <c r="JQ262">
        <v>2.32666</v>
      </c>
      <c r="JR262">
        <v>1.44897</v>
      </c>
      <c r="JS262">
        <v>2.53052</v>
      </c>
      <c r="JT262">
        <v>37.4338</v>
      </c>
      <c r="JU262">
        <v>23.9824</v>
      </c>
      <c r="JV262">
        <v>18</v>
      </c>
      <c r="JW262">
        <v>484.921</v>
      </c>
      <c r="JX262">
        <v>443.476</v>
      </c>
      <c r="JY262">
        <v>30.1553</v>
      </c>
      <c r="JZ262">
        <v>28.9502</v>
      </c>
      <c r="KA262">
        <v>29.9999</v>
      </c>
      <c r="KB262">
        <v>28.711</v>
      </c>
      <c r="KC262">
        <v>28.7881</v>
      </c>
      <c r="KD262">
        <v>40.2862</v>
      </c>
      <c r="KE262">
        <v>46.9871</v>
      </c>
      <c r="KF262">
        <v>0</v>
      </c>
      <c r="KG262">
        <v>30.0382</v>
      </c>
      <c r="KH262">
        <v>907.9930000000001</v>
      </c>
      <c r="KI262">
        <v>13.6916</v>
      </c>
      <c r="KJ262">
        <v>100.952</v>
      </c>
      <c r="KK262">
        <v>100.41</v>
      </c>
    </row>
    <row r="263" spans="1:297">
      <c r="A263">
        <v>247</v>
      </c>
      <c r="B263">
        <v>1759253078.6</v>
      </c>
      <c r="C263">
        <v>6263</v>
      </c>
      <c r="D263" t="s">
        <v>939</v>
      </c>
      <c r="E263" t="s">
        <v>940</v>
      </c>
      <c r="F263">
        <v>5</v>
      </c>
      <c r="G263" t="s">
        <v>832</v>
      </c>
      <c r="H263" t="s">
        <v>436</v>
      </c>
      <c r="I263">
        <v>1759253071.1</v>
      </c>
      <c r="J263">
        <f>(K263)/1000</f>
        <v>0</v>
      </c>
      <c r="K263">
        <f>IF(DP263, AN263, AH263)</f>
        <v>0</v>
      </c>
      <c r="L263">
        <f>IF(DP263, AI263, AG263)</f>
        <v>0</v>
      </c>
      <c r="M263">
        <f>DR263 - IF(AU263&gt;1, L263*DL263*100.0/(AW263), 0)</f>
        <v>0</v>
      </c>
      <c r="N263">
        <f>((T263-J263/2)*M263-L263)/(T263+J263/2)</f>
        <v>0</v>
      </c>
      <c r="O263">
        <f>N263*(DY263+DZ263)/1000.0</f>
        <v>0</v>
      </c>
      <c r="P263">
        <f>(DR263 - IF(AU263&gt;1, L263*DL263*100.0/(AW263), 0))*(DY263+DZ263)/1000.0</f>
        <v>0</v>
      </c>
      <c r="Q263">
        <f>2.0/((1/S263-1/R263)+SIGN(S263)*SQRT((1/S263-1/R263)*(1/S263-1/R263) + 4*DM263/((DM263+1)*(DM263+1))*(2*1/S263*1/R263-1/R263*1/R263)))</f>
        <v>0</v>
      </c>
      <c r="R263">
        <f>IF(LEFT(DN263,1)&lt;&gt;"0",IF(LEFT(DN263,1)="1",3.0,DO263),$D$5+$E$5*(EF263*DY263/($K$5*1000))+$F$5*(EF263*DY263/($K$5*1000))*MAX(MIN(DL263,$J$5),$I$5)*MAX(MIN(DL263,$J$5),$I$5)+$G$5*MAX(MIN(DL263,$J$5),$I$5)*(EF263*DY263/($K$5*1000))+$H$5*(EF263*DY263/($K$5*1000))*(EF263*DY263/($K$5*1000)))</f>
        <v>0</v>
      </c>
      <c r="S263">
        <f>J263*(1000-(1000*0.61365*exp(17.502*W263/(240.97+W263))/(DY263+DZ263)+DT263)/2)/(1000*0.61365*exp(17.502*W263/(240.97+W263))/(DY263+DZ263)-DT263)</f>
        <v>0</v>
      </c>
      <c r="T263">
        <f>1/((DM263+1)/(Q263/1.6)+1/(R263/1.37)) + DM263/((DM263+1)/(Q263/1.6) + DM263/(R263/1.37))</f>
        <v>0</v>
      </c>
      <c r="U263">
        <f>(DH263*DK263)</f>
        <v>0</v>
      </c>
      <c r="V263">
        <f>(EA263+(U263+2*0.95*5.67E-8*(((EA263+$B$7)+273)^4-(EA263+273)^4)-44100*J263)/(1.84*29.3*R263+8*0.95*5.67E-8*(EA263+273)^3))</f>
        <v>0</v>
      </c>
      <c r="W263">
        <f>($C$7*EB263+$D$7*EC263+$E$7*V263)</f>
        <v>0</v>
      </c>
      <c r="X263">
        <f>0.61365*exp(17.502*W263/(240.97+W263))</f>
        <v>0</v>
      </c>
      <c r="Y263">
        <f>(Z263/AA263*100)</f>
        <v>0</v>
      </c>
      <c r="Z263">
        <f>DT263*(DY263+DZ263)/1000</f>
        <v>0</v>
      </c>
      <c r="AA263">
        <f>0.61365*exp(17.502*EA263/(240.97+EA263))</f>
        <v>0</v>
      </c>
      <c r="AB263">
        <f>(X263-DT263*(DY263+DZ263)/1000)</f>
        <v>0</v>
      </c>
      <c r="AC263">
        <f>(-J263*44100)</f>
        <v>0</v>
      </c>
      <c r="AD263">
        <f>2*29.3*R263*0.92*(EA263-W263)</f>
        <v>0</v>
      </c>
      <c r="AE263">
        <f>2*0.95*5.67E-8*(((EA263+$B$7)+273)^4-(W263+273)^4)</f>
        <v>0</v>
      </c>
      <c r="AF263">
        <f>U263+AE263+AC263+AD263</f>
        <v>0</v>
      </c>
      <c r="AG263">
        <f>DX263*AU263*(DS263-DR263*(1000-AU263*DU263)/(1000-AU263*DT263))/(100*DL263)</f>
        <v>0</v>
      </c>
      <c r="AH263">
        <f>1000*DX263*AU263*(DT263-DU263)/(100*DL263*(1000-AU263*DT263))</f>
        <v>0</v>
      </c>
      <c r="AI263">
        <f>(AJ263 - AK263 - DY263*1E3/(8.314*(EA263+273.15)) * AM263/DX263 * AL263) * DX263/(100*DL263) * (1000 - DU263)/1000</f>
        <v>0</v>
      </c>
      <c r="AJ263">
        <v>905.171320809611</v>
      </c>
      <c r="AK263">
        <v>845.1001515151514</v>
      </c>
      <c r="AL263">
        <v>3.370926334453134</v>
      </c>
      <c r="AM263">
        <v>65.48796410900854</v>
      </c>
      <c r="AN263">
        <f>(AP263 - AO263 + DY263*1E3/(8.314*(EA263+273.15)) * AR263/DX263 * AQ263) * DX263/(100*DL263) * 1000/(1000 - AP263)</f>
        <v>0</v>
      </c>
      <c r="AO263">
        <v>13.69775296860498</v>
      </c>
      <c r="AP263">
        <v>24.38197090909091</v>
      </c>
      <c r="AQ263">
        <v>-3.122284557705374E-05</v>
      </c>
      <c r="AR263">
        <v>121.0484410570822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MAX(0,($B$13+$C$13*EF263)/(1+$D$13*EF263)*DY263/(EA263+273)*$E$13)</f>
        <v>0</v>
      </c>
      <c r="AX263" t="s">
        <v>437</v>
      </c>
      <c r="AY263" t="s">
        <v>437</v>
      </c>
      <c r="AZ263">
        <v>0</v>
      </c>
      <c r="BA263">
        <v>0</v>
      </c>
      <c r="BB263">
        <f>1-AZ263/BA263</f>
        <v>0</v>
      </c>
      <c r="BC263">
        <v>0</v>
      </c>
      <c r="BD263" t="s">
        <v>437</v>
      </c>
      <c r="BE263" t="s">
        <v>437</v>
      </c>
      <c r="BF263">
        <v>0</v>
      </c>
      <c r="BG263">
        <v>0</v>
      </c>
      <c r="BH263">
        <f>1-BF263/BG263</f>
        <v>0</v>
      </c>
      <c r="BI263">
        <v>0.5</v>
      </c>
      <c r="BJ263">
        <f>DI263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437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DH263">
        <f>$B$11*EG263+$C$11*EH263+$F$11*ES263*(1-EV263)</f>
        <v>0</v>
      </c>
      <c r="DI263">
        <f>DH263*DJ263</f>
        <v>0</v>
      </c>
      <c r="DJ263">
        <f>($B$11*$D$9+$C$11*$D$9+$F$11*((FF263+EX263)/MAX(FF263+EX263+FG263, 0.1)*$I$9+FG263/MAX(FF263+EX263+FG263, 0.1)*$J$9))/($B$11+$C$11+$F$11)</f>
        <v>0</v>
      </c>
      <c r="DK263">
        <f>($B$11*$K$9+$C$11*$K$9+$F$11*((FF263+EX263)/MAX(FF263+EX263+FG263, 0.1)*$P$9+FG263/MAX(FF263+EX263+FG263, 0.1)*$Q$9))/($B$11+$C$11+$F$11)</f>
        <v>0</v>
      </c>
      <c r="DL263">
        <v>6</v>
      </c>
      <c r="DM263">
        <v>0.5</v>
      </c>
      <c r="DN263" t="s">
        <v>438</v>
      </c>
      <c r="DO263">
        <v>2</v>
      </c>
      <c r="DP263" t="b">
        <v>1</v>
      </c>
      <c r="DQ263">
        <v>1759253071.1</v>
      </c>
      <c r="DR263">
        <v>801.5107037037037</v>
      </c>
      <c r="DS263">
        <v>877.8445555555555</v>
      </c>
      <c r="DT263">
        <v>24.39222962962963</v>
      </c>
      <c r="DU263">
        <v>13.70007777777778</v>
      </c>
      <c r="DV263">
        <v>800.801111111111</v>
      </c>
      <c r="DW263">
        <v>24.14106666666667</v>
      </c>
      <c r="DX263">
        <v>500.0169629629629</v>
      </c>
      <c r="DY263">
        <v>90.87886296296296</v>
      </c>
      <c r="DZ263">
        <v>0.05255182962962963</v>
      </c>
      <c r="EA263">
        <v>30.71833703703704</v>
      </c>
      <c r="EB263">
        <v>30.00487407407407</v>
      </c>
      <c r="EC263">
        <v>999.9000000000001</v>
      </c>
      <c r="ED263">
        <v>0</v>
      </c>
      <c r="EE263">
        <v>0</v>
      </c>
      <c r="EF263">
        <v>9982.20074074074</v>
      </c>
      <c r="EG263">
        <v>0</v>
      </c>
      <c r="EH263">
        <v>11.74513333333334</v>
      </c>
      <c r="EI263">
        <v>-76.33391851851853</v>
      </c>
      <c r="EJ263">
        <v>821.5499999999998</v>
      </c>
      <c r="EK263">
        <v>890.0381111111112</v>
      </c>
      <c r="EL263">
        <v>10.69214814814815</v>
      </c>
      <c r="EM263">
        <v>877.8445555555555</v>
      </c>
      <c r="EN263">
        <v>13.70007777777778</v>
      </c>
      <c r="EO263">
        <v>2.216738888888889</v>
      </c>
      <c r="EP263">
        <v>1.245047407407408</v>
      </c>
      <c r="EQ263">
        <v>19.08379259259259</v>
      </c>
      <c r="ER263">
        <v>10.15138518518519</v>
      </c>
      <c r="ES263">
        <v>2000.022962962963</v>
      </c>
      <c r="ET263">
        <v>0.9799935555555555</v>
      </c>
      <c r="EU263">
        <v>0.02000619259259259</v>
      </c>
      <c r="EV263">
        <v>0</v>
      </c>
      <c r="EW263">
        <v>1190.730740740741</v>
      </c>
      <c r="EX263">
        <v>5.000560000000001</v>
      </c>
      <c r="EY263">
        <v>24069.78148148148</v>
      </c>
      <c r="EZ263">
        <v>17295.02592592593</v>
      </c>
      <c r="FA263">
        <v>41.18955555555554</v>
      </c>
      <c r="FB263">
        <v>41.51377777777777</v>
      </c>
      <c r="FC263">
        <v>41.11785185185185</v>
      </c>
      <c r="FD263">
        <v>40.72207407407408</v>
      </c>
      <c r="FE263">
        <v>42.33544444444443</v>
      </c>
      <c r="FF263">
        <v>1955.112962962963</v>
      </c>
      <c r="FG263">
        <v>39.91</v>
      </c>
      <c r="FH263">
        <v>0</v>
      </c>
      <c r="FI263">
        <v>1759253092.6</v>
      </c>
      <c r="FJ263">
        <v>0</v>
      </c>
      <c r="FK263">
        <v>1190.7356</v>
      </c>
      <c r="FL263">
        <v>6.197692316185798</v>
      </c>
      <c r="FM263">
        <v>143.8076926843943</v>
      </c>
      <c r="FN263">
        <v>24070.084</v>
      </c>
      <c r="FO263">
        <v>15</v>
      </c>
      <c r="FP263">
        <v>0</v>
      </c>
      <c r="FQ263" t="s">
        <v>439</v>
      </c>
      <c r="FR263">
        <v>1747148579.5</v>
      </c>
      <c r="FS263">
        <v>1747148584.5</v>
      </c>
      <c r="FT263">
        <v>0</v>
      </c>
      <c r="FU263">
        <v>0.162</v>
      </c>
      <c r="FV263">
        <v>-0.001</v>
      </c>
      <c r="FW263">
        <v>0.139</v>
      </c>
      <c r="FX263">
        <v>0.058</v>
      </c>
      <c r="FY263">
        <v>420</v>
      </c>
      <c r="FZ263">
        <v>16</v>
      </c>
      <c r="GA263">
        <v>0.19</v>
      </c>
      <c r="GB263">
        <v>0.02</v>
      </c>
      <c r="GC263">
        <v>-76.0037725</v>
      </c>
      <c r="GD263">
        <v>-5.544307317072905</v>
      </c>
      <c r="GE263">
        <v>0.5353317490059323</v>
      </c>
      <c r="GF263">
        <v>0</v>
      </c>
      <c r="GG263">
        <v>1190.173529411765</v>
      </c>
      <c r="GH263">
        <v>8.481894574247962</v>
      </c>
      <c r="GI263">
        <v>0.8780321659421516</v>
      </c>
      <c r="GJ263">
        <v>0</v>
      </c>
      <c r="GK263">
        <v>10.69104</v>
      </c>
      <c r="GL263">
        <v>0.001852908067541531</v>
      </c>
      <c r="GM263">
        <v>0.004624110725317807</v>
      </c>
      <c r="GN263">
        <v>1</v>
      </c>
      <c r="GO263">
        <v>1</v>
      </c>
      <c r="GP263">
        <v>3</v>
      </c>
      <c r="GQ263" t="s">
        <v>463</v>
      </c>
      <c r="GR263">
        <v>3.12941</v>
      </c>
      <c r="GS263">
        <v>2.73018</v>
      </c>
      <c r="GT263">
        <v>0.13872</v>
      </c>
      <c r="GU263">
        <v>0.147819</v>
      </c>
      <c r="GV263">
        <v>0.10857</v>
      </c>
      <c r="GW263">
        <v>0.0725635</v>
      </c>
      <c r="GX263">
        <v>25835.4</v>
      </c>
      <c r="GY263">
        <v>24817.9</v>
      </c>
      <c r="GZ263">
        <v>30538</v>
      </c>
      <c r="HA263">
        <v>29377.4</v>
      </c>
      <c r="HB263">
        <v>37567.5</v>
      </c>
      <c r="HC263">
        <v>35860.9</v>
      </c>
      <c r="HD263">
        <v>46713.5</v>
      </c>
      <c r="HE263">
        <v>43654.6</v>
      </c>
      <c r="HF263">
        <v>1.83698</v>
      </c>
      <c r="HG263">
        <v>1.81708</v>
      </c>
      <c r="HH263">
        <v>0.106126</v>
      </c>
      <c r="HI263">
        <v>0</v>
      </c>
      <c r="HJ263">
        <v>28.2867</v>
      </c>
      <c r="HK263">
        <v>999.9</v>
      </c>
      <c r="HL263">
        <v>49</v>
      </c>
      <c r="HM263">
        <v>31.6</v>
      </c>
      <c r="HN263">
        <v>25.1679</v>
      </c>
      <c r="HO263">
        <v>62.4703</v>
      </c>
      <c r="HP263">
        <v>18.3574</v>
      </c>
      <c r="HQ263">
        <v>1</v>
      </c>
      <c r="HR263">
        <v>0.132071</v>
      </c>
      <c r="HS263">
        <v>-0.95887</v>
      </c>
      <c r="HT263">
        <v>20.1983</v>
      </c>
      <c r="HU263">
        <v>5.22897</v>
      </c>
      <c r="HV263">
        <v>11.974</v>
      </c>
      <c r="HW263">
        <v>4.97</v>
      </c>
      <c r="HX263">
        <v>3.28975</v>
      </c>
      <c r="HY263">
        <v>9999</v>
      </c>
      <c r="HZ263">
        <v>9999</v>
      </c>
      <c r="IA263">
        <v>9999</v>
      </c>
      <c r="IB263">
        <v>19.2</v>
      </c>
      <c r="IC263">
        <v>4.9729</v>
      </c>
      <c r="ID263">
        <v>1.87723</v>
      </c>
      <c r="IE263">
        <v>1.87531</v>
      </c>
      <c r="IF263">
        <v>1.87811</v>
      </c>
      <c r="IG263">
        <v>1.87485</v>
      </c>
      <c r="IH263">
        <v>1.87845</v>
      </c>
      <c r="II263">
        <v>1.87548</v>
      </c>
      <c r="IJ263">
        <v>1.8767</v>
      </c>
      <c r="IK263">
        <v>0</v>
      </c>
      <c r="IL263">
        <v>0</v>
      </c>
      <c r="IM263">
        <v>0</v>
      </c>
      <c r="IN263">
        <v>0</v>
      </c>
      <c r="IO263" t="s">
        <v>441</v>
      </c>
      <c r="IP263" t="s">
        <v>442</v>
      </c>
      <c r="IQ263" t="s">
        <v>443</v>
      </c>
      <c r="IR263" t="s">
        <v>443</v>
      </c>
      <c r="IS263" t="s">
        <v>443</v>
      </c>
      <c r="IT263" t="s">
        <v>443</v>
      </c>
      <c r="IU263">
        <v>0</v>
      </c>
      <c r="IV263">
        <v>100</v>
      </c>
      <c r="IW263">
        <v>100</v>
      </c>
      <c r="IX263">
        <v>0.732</v>
      </c>
      <c r="IY263">
        <v>0.2509</v>
      </c>
      <c r="IZ263">
        <v>-0.1222274518627452</v>
      </c>
      <c r="JA263">
        <v>0.001328938755811441</v>
      </c>
      <c r="JB263">
        <v>-5.633165956792918E-07</v>
      </c>
      <c r="JC263">
        <v>2.510553891376428E-10</v>
      </c>
      <c r="JD263">
        <v>-0.04678033270444259</v>
      </c>
      <c r="JE263">
        <v>-0.0009625096320519332</v>
      </c>
      <c r="JF263">
        <v>0.0006953178313022573</v>
      </c>
      <c r="JG263">
        <v>-5.973937232829655E-06</v>
      </c>
      <c r="JH263">
        <v>1</v>
      </c>
      <c r="JI263">
        <v>2112</v>
      </c>
      <c r="JJ263">
        <v>1</v>
      </c>
      <c r="JK263">
        <v>26</v>
      </c>
      <c r="JL263">
        <v>201741.7</v>
      </c>
      <c r="JM263">
        <v>201741.6</v>
      </c>
      <c r="JN263">
        <v>2.03735</v>
      </c>
      <c r="JO263">
        <v>2.53784</v>
      </c>
      <c r="JP263">
        <v>1.39893</v>
      </c>
      <c r="JQ263">
        <v>2.32666</v>
      </c>
      <c r="JR263">
        <v>1.44897</v>
      </c>
      <c r="JS263">
        <v>2.48413</v>
      </c>
      <c r="JT263">
        <v>37.4338</v>
      </c>
      <c r="JU263">
        <v>23.9737</v>
      </c>
      <c r="JV263">
        <v>18</v>
      </c>
      <c r="JW263">
        <v>485.081</v>
      </c>
      <c r="JX263">
        <v>443.235</v>
      </c>
      <c r="JY263">
        <v>30.0436</v>
      </c>
      <c r="JZ263">
        <v>28.9477</v>
      </c>
      <c r="KA263">
        <v>29.9997</v>
      </c>
      <c r="KB263">
        <v>28.708</v>
      </c>
      <c r="KC263">
        <v>28.785</v>
      </c>
      <c r="KD263">
        <v>40.8509</v>
      </c>
      <c r="KE263">
        <v>46.9871</v>
      </c>
      <c r="KF263">
        <v>0</v>
      </c>
      <c r="KG263">
        <v>30.0317</v>
      </c>
      <c r="KH263">
        <v>921.35</v>
      </c>
      <c r="KI263">
        <v>13.6916</v>
      </c>
      <c r="KJ263">
        <v>100.954</v>
      </c>
      <c r="KK263">
        <v>100.412</v>
      </c>
    </row>
    <row r="264" spans="1:297">
      <c r="A264">
        <v>248</v>
      </c>
      <c r="B264">
        <v>1759253083.6</v>
      </c>
      <c r="C264">
        <v>6268</v>
      </c>
      <c r="D264" t="s">
        <v>941</v>
      </c>
      <c r="E264" t="s">
        <v>942</v>
      </c>
      <c r="F264">
        <v>5</v>
      </c>
      <c r="G264" t="s">
        <v>832</v>
      </c>
      <c r="H264" t="s">
        <v>436</v>
      </c>
      <c r="I264">
        <v>1759253075.814285</v>
      </c>
      <c r="J264">
        <f>(K264)/1000</f>
        <v>0</v>
      </c>
      <c r="K264">
        <f>IF(DP264, AN264, AH264)</f>
        <v>0</v>
      </c>
      <c r="L264">
        <f>IF(DP264, AI264, AG264)</f>
        <v>0</v>
      </c>
      <c r="M264">
        <f>DR264 - IF(AU264&gt;1, L264*DL264*100.0/(AW264), 0)</f>
        <v>0</v>
      </c>
      <c r="N264">
        <f>((T264-J264/2)*M264-L264)/(T264+J264/2)</f>
        <v>0</v>
      </c>
      <c r="O264">
        <f>N264*(DY264+DZ264)/1000.0</f>
        <v>0</v>
      </c>
      <c r="P264">
        <f>(DR264 - IF(AU264&gt;1, L264*DL264*100.0/(AW264), 0))*(DY264+DZ264)/1000.0</f>
        <v>0</v>
      </c>
      <c r="Q264">
        <f>2.0/((1/S264-1/R264)+SIGN(S264)*SQRT((1/S264-1/R264)*(1/S264-1/R264) + 4*DM264/((DM264+1)*(DM264+1))*(2*1/S264*1/R264-1/R264*1/R264)))</f>
        <v>0</v>
      </c>
      <c r="R264">
        <f>IF(LEFT(DN264,1)&lt;&gt;"0",IF(LEFT(DN264,1)="1",3.0,DO264),$D$5+$E$5*(EF264*DY264/($K$5*1000))+$F$5*(EF264*DY264/($K$5*1000))*MAX(MIN(DL264,$J$5),$I$5)*MAX(MIN(DL264,$J$5),$I$5)+$G$5*MAX(MIN(DL264,$J$5),$I$5)*(EF264*DY264/($K$5*1000))+$H$5*(EF264*DY264/($K$5*1000))*(EF264*DY264/($K$5*1000)))</f>
        <v>0</v>
      </c>
      <c r="S264">
        <f>J264*(1000-(1000*0.61365*exp(17.502*W264/(240.97+W264))/(DY264+DZ264)+DT264)/2)/(1000*0.61365*exp(17.502*W264/(240.97+W264))/(DY264+DZ264)-DT264)</f>
        <v>0</v>
      </c>
      <c r="T264">
        <f>1/((DM264+1)/(Q264/1.6)+1/(R264/1.37)) + DM264/((DM264+1)/(Q264/1.6) + DM264/(R264/1.37))</f>
        <v>0</v>
      </c>
      <c r="U264">
        <f>(DH264*DK264)</f>
        <v>0</v>
      </c>
      <c r="V264">
        <f>(EA264+(U264+2*0.95*5.67E-8*(((EA264+$B$7)+273)^4-(EA264+273)^4)-44100*J264)/(1.84*29.3*R264+8*0.95*5.67E-8*(EA264+273)^3))</f>
        <v>0</v>
      </c>
      <c r="W264">
        <f>($C$7*EB264+$D$7*EC264+$E$7*V264)</f>
        <v>0</v>
      </c>
      <c r="X264">
        <f>0.61365*exp(17.502*W264/(240.97+W264))</f>
        <v>0</v>
      </c>
      <c r="Y264">
        <f>(Z264/AA264*100)</f>
        <v>0</v>
      </c>
      <c r="Z264">
        <f>DT264*(DY264+DZ264)/1000</f>
        <v>0</v>
      </c>
      <c r="AA264">
        <f>0.61365*exp(17.502*EA264/(240.97+EA264))</f>
        <v>0</v>
      </c>
      <c r="AB264">
        <f>(X264-DT264*(DY264+DZ264)/1000)</f>
        <v>0</v>
      </c>
      <c r="AC264">
        <f>(-J264*44100)</f>
        <v>0</v>
      </c>
      <c r="AD264">
        <f>2*29.3*R264*0.92*(EA264-W264)</f>
        <v>0</v>
      </c>
      <c r="AE264">
        <f>2*0.95*5.67E-8*(((EA264+$B$7)+273)^4-(W264+273)^4)</f>
        <v>0</v>
      </c>
      <c r="AF264">
        <f>U264+AE264+AC264+AD264</f>
        <v>0</v>
      </c>
      <c r="AG264">
        <f>DX264*AU264*(DS264-DR264*(1000-AU264*DU264)/(1000-AU264*DT264))/(100*DL264)</f>
        <v>0</v>
      </c>
      <c r="AH264">
        <f>1000*DX264*AU264*(DT264-DU264)/(100*DL264*(1000-AU264*DT264))</f>
        <v>0</v>
      </c>
      <c r="AI264">
        <f>(AJ264 - AK264 - DY264*1E3/(8.314*(EA264+273.15)) * AM264/DX264 * AL264) * DX264/(100*DL264) * (1000 - DU264)/1000</f>
        <v>0</v>
      </c>
      <c r="AJ264">
        <v>922.0164823654085</v>
      </c>
      <c r="AK264">
        <v>861.8395636363636</v>
      </c>
      <c r="AL264">
        <v>3.343028210318578</v>
      </c>
      <c r="AM264">
        <v>65.48796410900854</v>
      </c>
      <c r="AN264">
        <f>(AP264 - AO264 + DY264*1E3/(8.314*(EA264+273.15)) * AR264/DX264 * AQ264) * DX264/(100*DL264) * 1000/(1000 - AP264)</f>
        <v>0</v>
      </c>
      <c r="AO264">
        <v>13.69600341692724</v>
      </c>
      <c r="AP264">
        <v>24.37141696969697</v>
      </c>
      <c r="AQ264">
        <v>-3.844608627455833E-05</v>
      </c>
      <c r="AR264">
        <v>121.0484410570822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MAX(0,($B$13+$C$13*EF264)/(1+$D$13*EF264)*DY264/(EA264+273)*$E$13)</f>
        <v>0</v>
      </c>
      <c r="AX264" t="s">
        <v>437</v>
      </c>
      <c r="AY264" t="s">
        <v>437</v>
      </c>
      <c r="AZ264">
        <v>0</v>
      </c>
      <c r="BA264">
        <v>0</v>
      </c>
      <c r="BB264">
        <f>1-AZ264/BA264</f>
        <v>0</v>
      </c>
      <c r="BC264">
        <v>0</v>
      </c>
      <c r="BD264" t="s">
        <v>437</v>
      </c>
      <c r="BE264" t="s">
        <v>437</v>
      </c>
      <c r="BF264">
        <v>0</v>
      </c>
      <c r="BG264">
        <v>0</v>
      </c>
      <c r="BH264">
        <f>1-BF264/BG264</f>
        <v>0</v>
      </c>
      <c r="BI264">
        <v>0.5</v>
      </c>
      <c r="BJ264">
        <f>DI264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437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DH264">
        <f>$B$11*EG264+$C$11*EH264+$F$11*ES264*(1-EV264)</f>
        <v>0</v>
      </c>
      <c r="DI264">
        <f>DH264*DJ264</f>
        <v>0</v>
      </c>
      <c r="DJ264">
        <f>($B$11*$D$9+$C$11*$D$9+$F$11*((FF264+EX264)/MAX(FF264+EX264+FG264, 0.1)*$I$9+FG264/MAX(FF264+EX264+FG264, 0.1)*$J$9))/($B$11+$C$11+$F$11)</f>
        <v>0</v>
      </c>
      <c r="DK264">
        <f>($B$11*$K$9+$C$11*$K$9+$F$11*((FF264+EX264)/MAX(FF264+EX264+FG264, 0.1)*$P$9+FG264/MAX(FF264+EX264+FG264, 0.1)*$Q$9))/($B$11+$C$11+$F$11)</f>
        <v>0</v>
      </c>
      <c r="DL264">
        <v>6</v>
      </c>
      <c r="DM264">
        <v>0.5</v>
      </c>
      <c r="DN264" t="s">
        <v>438</v>
      </c>
      <c r="DO264">
        <v>2</v>
      </c>
      <c r="DP264" t="b">
        <v>1</v>
      </c>
      <c r="DQ264">
        <v>1759253075.814285</v>
      </c>
      <c r="DR264">
        <v>816.9671071428572</v>
      </c>
      <c r="DS264">
        <v>893.6766071428572</v>
      </c>
      <c r="DT264">
        <v>24.38388214285714</v>
      </c>
      <c r="DU264">
        <v>13.69818928571429</v>
      </c>
      <c r="DV264">
        <v>816.2433928571429</v>
      </c>
      <c r="DW264">
        <v>24.13290357142857</v>
      </c>
      <c r="DX264">
        <v>500.0537142857142</v>
      </c>
      <c r="DY264">
        <v>90.8782892857143</v>
      </c>
      <c r="DZ264">
        <v>0.05253397857142857</v>
      </c>
      <c r="EA264">
        <v>30.72071428571428</v>
      </c>
      <c r="EB264">
        <v>30.01165</v>
      </c>
      <c r="EC264">
        <v>999.9000000000002</v>
      </c>
      <c r="ED264">
        <v>0</v>
      </c>
      <c r="EE264">
        <v>0</v>
      </c>
      <c r="EF264">
        <v>9976.028571428571</v>
      </c>
      <c r="EG264">
        <v>0</v>
      </c>
      <c r="EH264">
        <v>11.74618214285715</v>
      </c>
      <c r="EI264">
        <v>-76.70957857142858</v>
      </c>
      <c r="EJ264">
        <v>837.3856785714286</v>
      </c>
      <c r="EK264">
        <v>906.088357142857</v>
      </c>
      <c r="EL264">
        <v>10.68568571428571</v>
      </c>
      <c r="EM264">
        <v>893.6766071428572</v>
      </c>
      <c r="EN264">
        <v>13.69818928571429</v>
      </c>
      <c r="EO264">
        <v>2.215966071428571</v>
      </c>
      <c r="EP264">
        <v>1.2448675</v>
      </c>
      <c r="EQ264">
        <v>19.0782</v>
      </c>
      <c r="ER264">
        <v>10.14922857142857</v>
      </c>
      <c r="ES264">
        <v>2000.007857142857</v>
      </c>
      <c r="ET264">
        <v>0.9799933928571427</v>
      </c>
      <c r="EU264">
        <v>0.02000635357142857</v>
      </c>
      <c r="EV264">
        <v>0</v>
      </c>
      <c r="EW264">
        <v>1191.153571428571</v>
      </c>
      <c r="EX264">
        <v>5.000560000000001</v>
      </c>
      <c r="EY264">
        <v>24078.92142857143</v>
      </c>
      <c r="EZ264">
        <v>17294.9</v>
      </c>
      <c r="FA264">
        <v>41.2027857142857</v>
      </c>
      <c r="FB264">
        <v>41.52214285714285</v>
      </c>
      <c r="FC264">
        <v>41.12028571428571</v>
      </c>
      <c r="FD264">
        <v>40.71860714285715</v>
      </c>
      <c r="FE264">
        <v>42.31678571428571</v>
      </c>
      <c r="FF264">
        <v>1955.097857142857</v>
      </c>
      <c r="FG264">
        <v>39.91</v>
      </c>
      <c r="FH264">
        <v>0</v>
      </c>
      <c r="FI264">
        <v>1759253097.4</v>
      </c>
      <c r="FJ264">
        <v>0</v>
      </c>
      <c r="FK264">
        <v>1191.15</v>
      </c>
      <c r="FL264">
        <v>4.981538444051408</v>
      </c>
      <c r="FM264">
        <v>92.63076912674624</v>
      </c>
      <c r="FN264">
        <v>24079.408</v>
      </c>
      <c r="FO264">
        <v>15</v>
      </c>
      <c r="FP264">
        <v>0</v>
      </c>
      <c r="FQ264" t="s">
        <v>439</v>
      </c>
      <c r="FR264">
        <v>1747148579.5</v>
      </c>
      <c r="FS264">
        <v>1747148584.5</v>
      </c>
      <c r="FT264">
        <v>0</v>
      </c>
      <c r="FU264">
        <v>0.162</v>
      </c>
      <c r="FV264">
        <v>-0.001</v>
      </c>
      <c r="FW264">
        <v>0.139</v>
      </c>
      <c r="FX264">
        <v>0.058</v>
      </c>
      <c r="FY264">
        <v>420</v>
      </c>
      <c r="FZ264">
        <v>16</v>
      </c>
      <c r="GA264">
        <v>0.19</v>
      </c>
      <c r="GB264">
        <v>0.02</v>
      </c>
      <c r="GC264">
        <v>-76.43153414634146</v>
      </c>
      <c r="GD264">
        <v>-4.924580487804949</v>
      </c>
      <c r="GE264">
        <v>0.4915205564069654</v>
      </c>
      <c r="GF264">
        <v>0</v>
      </c>
      <c r="GG264">
        <v>1190.846764705882</v>
      </c>
      <c r="GH264">
        <v>6.087853326240491</v>
      </c>
      <c r="GI264">
        <v>0.6563836780968596</v>
      </c>
      <c r="GJ264">
        <v>0</v>
      </c>
      <c r="GK264">
        <v>10.68915609756097</v>
      </c>
      <c r="GL264">
        <v>-0.06026341463411101</v>
      </c>
      <c r="GM264">
        <v>0.006828135794600581</v>
      </c>
      <c r="GN264">
        <v>1</v>
      </c>
      <c r="GO264">
        <v>1</v>
      </c>
      <c r="GP264">
        <v>3</v>
      </c>
      <c r="GQ264" t="s">
        <v>463</v>
      </c>
      <c r="GR264">
        <v>3.12906</v>
      </c>
      <c r="GS264">
        <v>2.73029</v>
      </c>
      <c r="GT264">
        <v>0.140516</v>
      </c>
      <c r="GU264">
        <v>0.149577</v>
      </c>
      <c r="GV264">
        <v>0.108535</v>
      </c>
      <c r="GW264">
        <v>0.07255639999999999</v>
      </c>
      <c r="GX264">
        <v>25781.9</v>
      </c>
      <c r="GY264">
        <v>24766.7</v>
      </c>
      <c r="GZ264">
        <v>30538.4</v>
      </c>
      <c r="HA264">
        <v>29377.3</v>
      </c>
      <c r="HB264">
        <v>37569.6</v>
      </c>
      <c r="HC264">
        <v>35861.2</v>
      </c>
      <c r="HD264">
        <v>46714.1</v>
      </c>
      <c r="HE264">
        <v>43654.5</v>
      </c>
      <c r="HF264">
        <v>1.83663</v>
      </c>
      <c r="HG264">
        <v>1.81737</v>
      </c>
      <c r="HH264">
        <v>0.105731</v>
      </c>
      <c r="HI264">
        <v>0</v>
      </c>
      <c r="HJ264">
        <v>28.2903</v>
      </c>
      <c r="HK264">
        <v>999.9</v>
      </c>
      <c r="HL264">
        <v>49</v>
      </c>
      <c r="HM264">
        <v>31.6</v>
      </c>
      <c r="HN264">
        <v>25.1728</v>
      </c>
      <c r="HO264">
        <v>62.9903</v>
      </c>
      <c r="HP264">
        <v>18.2973</v>
      </c>
      <c r="HQ264">
        <v>1</v>
      </c>
      <c r="HR264">
        <v>0.131669</v>
      </c>
      <c r="HS264">
        <v>-1.03315</v>
      </c>
      <c r="HT264">
        <v>20.198</v>
      </c>
      <c r="HU264">
        <v>5.22837</v>
      </c>
      <c r="HV264">
        <v>11.974</v>
      </c>
      <c r="HW264">
        <v>4.96995</v>
      </c>
      <c r="HX264">
        <v>3.28963</v>
      </c>
      <c r="HY264">
        <v>9999</v>
      </c>
      <c r="HZ264">
        <v>9999</v>
      </c>
      <c r="IA264">
        <v>9999</v>
      </c>
      <c r="IB264">
        <v>19.2</v>
      </c>
      <c r="IC264">
        <v>4.97291</v>
      </c>
      <c r="ID264">
        <v>1.87726</v>
      </c>
      <c r="IE264">
        <v>1.87534</v>
      </c>
      <c r="IF264">
        <v>1.87816</v>
      </c>
      <c r="IG264">
        <v>1.87486</v>
      </c>
      <c r="IH264">
        <v>1.87849</v>
      </c>
      <c r="II264">
        <v>1.87553</v>
      </c>
      <c r="IJ264">
        <v>1.87674</v>
      </c>
      <c r="IK264">
        <v>0</v>
      </c>
      <c r="IL264">
        <v>0</v>
      </c>
      <c r="IM264">
        <v>0</v>
      </c>
      <c r="IN264">
        <v>0</v>
      </c>
      <c r="IO264" t="s">
        <v>441</v>
      </c>
      <c r="IP264" t="s">
        <v>442</v>
      </c>
      <c r="IQ264" t="s">
        <v>443</v>
      </c>
      <c r="IR264" t="s">
        <v>443</v>
      </c>
      <c r="IS264" t="s">
        <v>443</v>
      </c>
      <c r="IT264" t="s">
        <v>443</v>
      </c>
      <c r="IU264">
        <v>0</v>
      </c>
      <c r="IV264">
        <v>100</v>
      </c>
      <c r="IW264">
        <v>100</v>
      </c>
      <c r="IX264">
        <v>0.747</v>
      </c>
      <c r="IY264">
        <v>0.2507</v>
      </c>
      <c r="IZ264">
        <v>-0.1222274518627452</v>
      </c>
      <c r="JA264">
        <v>0.001328938755811441</v>
      </c>
      <c r="JB264">
        <v>-5.633165956792918E-07</v>
      </c>
      <c r="JC264">
        <v>2.510553891376428E-10</v>
      </c>
      <c r="JD264">
        <v>-0.04678033270444259</v>
      </c>
      <c r="JE264">
        <v>-0.0009625096320519332</v>
      </c>
      <c r="JF264">
        <v>0.0006953178313022573</v>
      </c>
      <c r="JG264">
        <v>-5.973937232829655E-06</v>
      </c>
      <c r="JH264">
        <v>1</v>
      </c>
      <c r="JI264">
        <v>2112</v>
      </c>
      <c r="JJ264">
        <v>1</v>
      </c>
      <c r="JK264">
        <v>26</v>
      </c>
      <c r="JL264">
        <v>201741.7</v>
      </c>
      <c r="JM264">
        <v>201741.7</v>
      </c>
      <c r="JN264">
        <v>2.06421</v>
      </c>
      <c r="JO264">
        <v>2.54517</v>
      </c>
      <c r="JP264">
        <v>1.39893</v>
      </c>
      <c r="JQ264">
        <v>2.32666</v>
      </c>
      <c r="JR264">
        <v>1.44897</v>
      </c>
      <c r="JS264">
        <v>2.6001</v>
      </c>
      <c r="JT264">
        <v>37.4338</v>
      </c>
      <c r="JU264">
        <v>23.9824</v>
      </c>
      <c r="JV264">
        <v>18</v>
      </c>
      <c r="JW264">
        <v>484.867</v>
      </c>
      <c r="JX264">
        <v>443.399</v>
      </c>
      <c r="JY264">
        <v>30.0171</v>
      </c>
      <c r="JZ264">
        <v>28.9452</v>
      </c>
      <c r="KA264">
        <v>29.9999</v>
      </c>
      <c r="KB264">
        <v>28.7049</v>
      </c>
      <c r="KC264">
        <v>28.782</v>
      </c>
      <c r="KD264">
        <v>41.4948</v>
      </c>
      <c r="KE264">
        <v>46.9871</v>
      </c>
      <c r="KF264">
        <v>0</v>
      </c>
      <c r="KG264">
        <v>30.0149</v>
      </c>
      <c r="KH264">
        <v>941.384</v>
      </c>
      <c r="KI264">
        <v>13.6938</v>
      </c>
      <c r="KJ264">
        <v>100.955</v>
      </c>
      <c r="KK264">
        <v>100.411</v>
      </c>
    </row>
    <row r="265" spans="1:297">
      <c r="A265">
        <v>249</v>
      </c>
      <c r="B265">
        <v>1759253088.6</v>
      </c>
      <c r="C265">
        <v>6273</v>
      </c>
      <c r="D265" t="s">
        <v>943</v>
      </c>
      <c r="E265" t="s">
        <v>944</v>
      </c>
      <c r="F265">
        <v>5</v>
      </c>
      <c r="G265" t="s">
        <v>832</v>
      </c>
      <c r="H265" t="s">
        <v>436</v>
      </c>
      <c r="I265">
        <v>1759253081.1</v>
      </c>
      <c r="J265">
        <f>(K265)/1000</f>
        <v>0</v>
      </c>
      <c r="K265">
        <f>IF(DP265, AN265, AH265)</f>
        <v>0</v>
      </c>
      <c r="L265">
        <f>IF(DP265, AI265, AG265)</f>
        <v>0</v>
      </c>
      <c r="M265">
        <f>DR265 - IF(AU265&gt;1, L265*DL265*100.0/(AW265), 0)</f>
        <v>0</v>
      </c>
      <c r="N265">
        <f>((T265-J265/2)*M265-L265)/(T265+J265/2)</f>
        <v>0</v>
      </c>
      <c r="O265">
        <f>N265*(DY265+DZ265)/1000.0</f>
        <v>0</v>
      </c>
      <c r="P265">
        <f>(DR265 - IF(AU265&gt;1, L265*DL265*100.0/(AW265), 0))*(DY265+DZ265)/1000.0</f>
        <v>0</v>
      </c>
      <c r="Q265">
        <f>2.0/((1/S265-1/R265)+SIGN(S265)*SQRT((1/S265-1/R265)*(1/S265-1/R265) + 4*DM265/((DM265+1)*(DM265+1))*(2*1/S265*1/R265-1/R265*1/R265)))</f>
        <v>0</v>
      </c>
      <c r="R265">
        <f>IF(LEFT(DN265,1)&lt;&gt;"0",IF(LEFT(DN265,1)="1",3.0,DO265),$D$5+$E$5*(EF265*DY265/($K$5*1000))+$F$5*(EF265*DY265/($K$5*1000))*MAX(MIN(DL265,$J$5),$I$5)*MAX(MIN(DL265,$J$5),$I$5)+$G$5*MAX(MIN(DL265,$J$5),$I$5)*(EF265*DY265/($K$5*1000))+$H$5*(EF265*DY265/($K$5*1000))*(EF265*DY265/($K$5*1000)))</f>
        <v>0</v>
      </c>
      <c r="S265">
        <f>J265*(1000-(1000*0.61365*exp(17.502*W265/(240.97+W265))/(DY265+DZ265)+DT265)/2)/(1000*0.61365*exp(17.502*W265/(240.97+W265))/(DY265+DZ265)-DT265)</f>
        <v>0</v>
      </c>
      <c r="T265">
        <f>1/((DM265+1)/(Q265/1.6)+1/(R265/1.37)) + DM265/((DM265+1)/(Q265/1.6) + DM265/(R265/1.37))</f>
        <v>0</v>
      </c>
      <c r="U265">
        <f>(DH265*DK265)</f>
        <v>0</v>
      </c>
      <c r="V265">
        <f>(EA265+(U265+2*0.95*5.67E-8*(((EA265+$B$7)+273)^4-(EA265+273)^4)-44100*J265)/(1.84*29.3*R265+8*0.95*5.67E-8*(EA265+273)^3))</f>
        <v>0</v>
      </c>
      <c r="W265">
        <f>($C$7*EB265+$D$7*EC265+$E$7*V265)</f>
        <v>0</v>
      </c>
      <c r="X265">
        <f>0.61365*exp(17.502*W265/(240.97+W265))</f>
        <v>0</v>
      </c>
      <c r="Y265">
        <f>(Z265/AA265*100)</f>
        <v>0</v>
      </c>
      <c r="Z265">
        <f>DT265*(DY265+DZ265)/1000</f>
        <v>0</v>
      </c>
      <c r="AA265">
        <f>0.61365*exp(17.502*EA265/(240.97+EA265))</f>
        <v>0</v>
      </c>
      <c r="AB265">
        <f>(X265-DT265*(DY265+DZ265)/1000)</f>
        <v>0</v>
      </c>
      <c r="AC265">
        <f>(-J265*44100)</f>
        <v>0</v>
      </c>
      <c r="AD265">
        <f>2*29.3*R265*0.92*(EA265-W265)</f>
        <v>0</v>
      </c>
      <c r="AE265">
        <f>2*0.95*5.67E-8*(((EA265+$B$7)+273)^4-(W265+273)^4)</f>
        <v>0</v>
      </c>
      <c r="AF265">
        <f>U265+AE265+AC265+AD265</f>
        <v>0</v>
      </c>
      <c r="AG265">
        <f>DX265*AU265*(DS265-DR265*(1000-AU265*DU265)/(1000-AU265*DT265))/(100*DL265)</f>
        <v>0</v>
      </c>
      <c r="AH265">
        <f>1000*DX265*AU265*(DT265-DU265)/(100*DL265*(1000-AU265*DT265))</f>
        <v>0</v>
      </c>
      <c r="AI265">
        <f>(AJ265 - AK265 - DY265*1E3/(8.314*(EA265+273.15)) * AM265/DX265 * AL265) * DX265/(100*DL265) * (1000 - DU265)/1000</f>
        <v>0</v>
      </c>
      <c r="AJ265">
        <v>938.9978775559806</v>
      </c>
      <c r="AK265">
        <v>878.4993030303029</v>
      </c>
      <c r="AL265">
        <v>3.329830881765029</v>
      </c>
      <c r="AM265">
        <v>65.48796410900854</v>
      </c>
      <c r="AN265">
        <f>(AP265 - AO265 + DY265*1E3/(8.314*(EA265+273.15)) * AR265/DX265 * AQ265) * DX265/(100*DL265) * 1000/(1000 - AP265)</f>
        <v>0</v>
      </c>
      <c r="AO265">
        <v>13.69360672995144</v>
      </c>
      <c r="AP265">
        <v>24.36008606060606</v>
      </c>
      <c r="AQ265">
        <v>-5.950221432396243E-05</v>
      </c>
      <c r="AR265">
        <v>121.0484410570822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MAX(0,($B$13+$C$13*EF265)/(1+$D$13*EF265)*DY265/(EA265+273)*$E$13)</f>
        <v>0</v>
      </c>
      <c r="AX265" t="s">
        <v>437</v>
      </c>
      <c r="AY265" t="s">
        <v>437</v>
      </c>
      <c r="AZ265">
        <v>0</v>
      </c>
      <c r="BA265">
        <v>0</v>
      </c>
      <c r="BB265">
        <f>1-AZ265/BA265</f>
        <v>0</v>
      </c>
      <c r="BC265">
        <v>0</v>
      </c>
      <c r="BD265" t="s">
        <v>437</v>
      </c>
      <c r="BE265" t="s">
        <v>437</v>
      </c>
      <c r="BF265">
        <v>0</v>
      </c>
      <c r="BG265">
        <v>0</v>
      </c>
      <c r="BH265">
        <f>1-BF265/BG265</f>
        <v>0</v>
      </c>
      <c r="BI265">
        <v>0.5</v>
      </c>
      <c r="BJ265">
        <f>DI265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437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DH265">
        <f>$B$11*EG265+$C$11*EH265+$F$11*ES265*(1-EV265)</f>
        <v>0</v>
      </c>
      <c r="DI265">
        <f>DH265*DJ265</f>
        <v>0</v>
      </c>
      <c r="DJ265">
        <f>($B$11*$D$9+$C$11*$D$9+$F$11*((FF265+EX265)/MAX(FF265+EX265+FG265, 0.1)*$I$9+FG265/MAX(FF265+EX265+FG265, 0.1)*$J$9))/($B$11+$C$11+$F$11)</f>
        <v>0</v>
      </c>
      <c r="DK265">
        <f>($B$11*$K$9+$C$11*$K$9+$F$11*((FF265+EX265)/MAX(FF265+EX265+FG265, 0.1)*$P$9+FG265/MAX(FF265+EX265+FG265, 0.1)*$Q$9))/($B$11+$C$11+$F$11)</f>
        <v>0</v>
      </c>
      <c r="DL265">
        <v>6</v>
      </c>
      <c r="DM265">
        <v>0.5</v>
      </c>
      <c r="DN265" t="s">
        <v>438</v>
      </c>
      <c r="DO265">
        <v>2</v>
      </c>
      <c r="DP265" t="b">
        <v>1</v>
      </c>
      <c r="DQ265">
        <v>1759253081.1</v>
      </c>
      <c r="DR265">
        <v>834.2674444444445</v>
      </c>
      <c r="DS265">
        <v>911.3813333333333</v>
      </c>
      <c r="DT265">
        <v>24.374</v>
      </c>
      <c r="DU265">
        <v>13.69587037037037</v>
      </c>
      <c r="DV265">
        <v>833.5280000000001</v>
      </c>
      <c r="DW265">
        <v>24.12323333333333</v>
      </c>
      <c r="DX265">
        <v>499.9906296296297</v>
      </c>
      <c r="DY265">
        <v>90.87758518518518</v>
      </c>
      <c r="DZ265">
        <v>0.05271770740740741</v>
      </c>
      <c r="EA265">
        <v>30.72314074074074</v>
      </c>
      <c r="EB265">
        <v>30.01462592592593</v>
      </c>
      <c r="EC265">
        <v>999.9000000000001</v>
      </c>
      <c r="ED265">
        <v>0</v>
      </c>
      <c r="EE265">
        <v>0</v>
      </c>
      <c r="EF265">
        <v>9982.896296296296</v>
      </c>
      <c r="EG265">
        <v>0</v>
      </c>
      <c r="EH265">
        <v>11.74928888888889</v>
      </c>
      <c r="EI265">
        <v>-77.11385185185185</v>
      </c>
      <c r="EJ265">
        <v>855.1097777777779</v>
      </c>
      <c r="EK265">
        <v>924.0367407407408</v>
      </c>
      <c r="EL265">
        <v>10.67812222222222</v>
      </c>
      <c r="EM265">
        <v>911.3813333333333</v>
      </c>
      <c r="EN265">
        <v>13.69587037037037</v>
      </c>
      <c r="EO265">
        <v>2.215051111111111</v>
      </c>
      <c r="EP265">
        <v>1.244647777777778</v>
      </c>
      <c r="EQ265">
        <v>19.07158518518519</v>
      </c>
      <c r="ER265">
        <v>10.14658518518519</v>
      </c>
      <c r="ES265">
        <v>1999.97962962963</v>
      </c>
      <c r="ET265">
        <v>0.979993111111111</v>
      </c>
      <c r="EU265">
        <v>0.02000664074074074</v>
      </c>
      <c r="EV265">
        <v>0</v>
      </c>
      <c r="EW265">
        <v>1191.471851851852</v>
      </c>
      <c r="EX265">
        <v>5.000560000000001</v>
      </c>
      <c r="EY265">
        <v>24085.52962962963</v>
      </c>
      <c r="EZ265">
        <v>17294.66296296296</v>
      </c>
      <c r="FA265">
        <v>41.18948148148147</v>
      </c>
      <c r="FB265">
        <v>41.52066666666666</v>
      </c>
      <c r="FC265">
        <v>41.12018518518518</v>
      </c>
      <c r="FD265">
        <v>40.72425925925926</v>
      </c>
      <c r="FE265">
        <v>42.29848148148147</v>
      </c>
      <c r="FF265">
        <v>1955.06962962963</v>
      </c>
      <c r="FG265">
        <v>39.91</v>
      </c>
      <c r="FH265">
        <v>0</v>
      </c>
      <c r="FI265">
        <v>1759253102.8</v>
      </c>
      <c r="FJ265">
        <v>0</v>
      </c>
      <c r="FK265">
        <v>1191.488076923077</v>
      </c>
      <c r="FL265">
        <v>2.781196582785464</v>
      </c>
      <c r="FM265">
        <v>49.78461537420129</v>
      </c>
      <c r="FN265">
        <v>24085.74615384615</v>
      </c>
      <c r="FO265">
        <v>15</v>
      </c>
      <c r="FP265">
        <v>0</v>
      </c>
      <c r="FQ265" t="s">
        <v>439</v>
      </c>
      <c r="FR265">
        <v>1747148579.5</v>
      </c>
      <c r="FS265">
        <v>1747148584.5</v>
      </c>
      <c r="FT265">
        <v>0</v>
      </c>
      <c r="FU265">
        <v>0.162</v>
      </c>
      <c r="FV265">
        <v>-0.001</v>
      </c>
      <c r="FW265">
        <v>0.139</v>
      </c>
      <c r="FX265">
        <v>0.058</v>
      </c>
      <c r="FY265">
        <v>420</v>
      </c>
      <c r="FZ265">
        <v>16</v>
      </c>
      <c r="GA265">
        <v>0.19</v>
      </c>
      <c r="GB265">
        <v>0.02</v>
      </c>
      <c r="GC265">
        <v>-76.84333414634146</v>
      </c>
      <c r="GD265">
        <v>-4.499456445993119</v>
      </c>
      <c r="GE265">
        <v>0.4490798954446352</v>
      </c>
      <c r="GF265">
        <v>0</v>
      </c>
      <c r="GG265">
        <v>1191.224117647059</v>
      </c>
      <c r="GH265">
        <v>3.834377387622658</v>
      </c>
      <c r="GI265">
        <v>0.4648789699990873</v>
      </c>
      <c r="GJ265">
        <v>0</v>
      </c>
      <c r="GK265">
        <v>10.68221707317073</v>
      </c>
      <c r="GL265">
        <v>-0.08735749128919175</v>
      </c>
      <c r="GM265">
        <v>0.009133879640510203</v>
      </c>
      <c r="GN265">
        <v>1</v>
      </c>
      <c r="GO265">
        <v>1</v>
      </c>
      <c r="GP265">
        <v>3</v>
      </c>
      <c r="GQ265" t="s">
        <v>463</v>
      </c>
      <c r="GR265">
        <v>3.12939</v>
      </c>
      <c r="GS265">
        <v>2.73086</v>
      </c>
      <c r="GT265">
        <v>0.142295</v>
      </c>
      <c r="GU265">
        <v>0.151331</v>
      </c>
      <c r="GV265">
        <v>0.108507</v>
      </c>
      <c r="GW265">
        <v>0.072548</v>
      </c>
      <c r="GX265">
        <v>25728.6</v>
      </c>
      <c r="GY265">
        <v>24715.8</v>
      </c>
      <c r="GZ265">
        <v>30538.5</v>
      </c>
      <c r="HA265">
        <v>29377.6</v>
      </c>
      <c r="HB265">
        <v>37571</v>
      </c>
      <c r="HC265">
        <v>35862.2</v>
      </c>
      <c r="HD265">
        <v>46714.3</v>
      </c>
      <c r="HE265">
        <v>43655.2</v>
      </c>
      <c r="HF265">
        <v>1.83683</v>
      </c>
      <c r="HG265">
        <v>1.81697</v>
      </c>
      <c r="HH265">
        <v>0.10594</v>
      </c>
      <c r="HI265">
        <v>0</v>
      </c>
      <c r="HJ265">
        <v>28.2933</v>
      </c>
      <c r="HK265">
        <v>999.9</v>
      </c>
      <c r="HL265">
        <v>49</v>
      </c>
      <c r="HM265">
        <v>31.6</v>
      </c>
      <c r="HN265">
        <v>25.1694</v>
      </c>
      <c r="HO265">
        <v>62.9703</v>
      </c>
      <c r="HP265">
        <v>18.1611</v>
      </c>
      <c r="HQ265">
        <v>1</v>
      </c>
      <c r="HR265">
        <v>0.131654</v>
      </c>
      <c r="HS265">
        <v>-1.06825</v>
      </c>
      <c r="HT265">
        <v>20.1977</v>
      </c>
      <c r="HU265">
        <v>5.22837</v>
      </c>
      <c r="HV265">
        <v>11.974</v>
      </c>
      <c r="HW265">
        <v>4.97</v>
      </c>
      <c r="HX265">
        <v>3.28963</v>
      </c>
      <c r="HY265">
        <v>9999</v>
      </c>
      <c r="HZ265">
        <v>9999</v>
      </c>
      <c r="IA265">
        <v>9999</v>
      </c>
      <c r="IB265">
        <v>19.2</v>
      </c>
      <c r="IC265">
        <v>4.97288</v>
      </c>
      <c r="ID265">
        <v>1.87721</v>
      </c>
      <c r="IE265">
        <v>1.87531</v>
      </c>
      <c r="IF265">
        <v>1.87808</v>
      </c>
      <c r="IG265">
        <v>1.87485</v>
      </c>
      <c r="IH265">
        <v>1.87844</v>
      </c>
      <c r="II265">
        <v>1.87549</v>
      </c>
      <c r="IJ265">
        <v>1.87668</v>
      </c>
      <c r="IK265">
        <v>0</v>
      </c>
      <c r="IL265">
        <v>0</v>
      </c>
      <c r="IM265">
        <v>0</v>
      </c>
      <c r="IN265">
        <v>0</v>
      </c>
      <c r="IO265" t="s">
        <v>441</v>
      </c>
      <c r="IP265" t="s">
        <v>442</v>
      </c>
      <c r="IQ265" t="s">
        <v>443</v>
      </c>
      <c r="IR265" t="s">
        <v>443</v>
      </c>
      <c r="IS265" t="s">
        <v>443</v>
      </c>
      <c r="IT265" t="s">
        <v>443</v>
      </c>
      <c r="IU265">
        <v>0</v>
      </c>
      <c r="IV265">
        <v>100</v>
      </c>
      <c r="IW265">
        <v>100</v>
      </c>
      <c r="IX265">
        <v>0.762</v>
      </c>
      <c r="IY265">
        <v>0.2505</v>
      </c>
      <c r="IZ265">
        <v>-0.1222274518627452</v>
      </c>
      <c r="JA265">
        <v>0.001328938755811441</v>
      </c>
      <c r="JB265">
        <v>-5.633165956792918E-07</v>
      </c>
      <c r="JC265">
        <v>2.510553891376428E-10</v>
      </c>
      <c r="JD265">
        <v>-0.04678033270444259</v>
      </c>
      <c r="JE265">
        <v>-0.0009625096320519332</v>
      </c>
      <c r="JF265">
        <v>0.0006953178313022573</v>
      </c>
      <c r="JG265">
        <v>-5.973937232829655E-06</v>
      </c>
      <c r="JH265">
        <v>1</v>
      </c>
      <c r="JI265">
        <v>2112</v>
      </c>
      <c r="JJ265">
        <v>1</v>
      </c>
      <c r="JK265">
        <v>26</v>
      </c>
      <c r="JL265">
        <v>201741.8</v>
      </c>
      <c r="JM265">
        <v>201741.7</v>
      </c>
      <c r="JN265">
        <v>2.09839</v>
      </c>
      <c r="JO265">
        <v>2.55127</v>
      </c>
      <c r="JP265">
        <v>1.39893</v>
      </c>
      <c r="JQ265">
        <v>2.32666</v>
      </c>
      <c r="JR265">
        <v>1.44897</v>
      </c>
      <c r="JS265">
        <v>2.47803</v>
      </c>
      <c r="JT265">
        <v>37.4338</v>
      </c>
      <c r="JU265">
        <v>23.9649</v>
      </c>
      <c r="JV265">
        <v>18</v>
      </c>
      <c r="JW265">
        <v>484.957</v>
      </c>
      <c r="JX265">
        <v>443.127</v>
      </c>
      <c r="JY265">
        <v>29.9994</v>
      </c>
      <c r="JZ265">
        <v>28.9421</v>
      </c>
      <c r="KA265">
        <v>29.9999</v>
      </c>
      <c r="KB265">
        <v>28.7018</v>
      </c>
      <c r="KC265">
        <v>28.7789</v>
      </c>
      <c r="KD265">
        <v>42.05</v>
      </c>
      <c r="KE265">
        <v>46.9871</v>
      </c>
      <c r="KF265">
        <v>0</v>
      </c>
      <c r="KG265">
        <v>30.0001</v>
      </c>
      <c r="KH265">
        <v>954.74</v>
      </c>
      <c r="KI265">
        <v>13.7003</v>
      </c>
      <c r="KJ265">
        <v>100.955</v>
      </c>
      <c r="KK265">
        <v>100.413</v>
      </c>
    </row>
    <row r="266" spans="1:297">
      <c r="A266">
        <v>250</v>
      </c>
      <c r="B266">
        <v>1759253093.6</v>
      </c>
      <c r="C266">
        <v>6278</v>
      </c>
      <c r="D266" t="s">
        <v>945</v>
      </c>
      <c r="E266" t="s">
        <v>946</v>
      </c>
      <c r="F266">
        <v>5</v>
      </c>
      <c r="G266" t="s">
        <v>832</v>
      </c>
      <c r="H266" t="s">
        <v>436</v>
      </c>
      <c r="I266">
        <v>1759253085.814285</v>
      </c>
      <c r="J266">
        <f>(K266)/1000</f>
        <v>0</v>
      </c>
      <c r="K266">
        <f>IF(DP266, AN266, AH266)</f>
        <v>0</v>
      </c>
      <c r="L266">
        <f>IF(DP266, AI266, AG266)</f>
        <v>0</v>
      </c>
      <c r="M266">
        <f>DR266 - IF(AU266&gt;1, L266*DL266*100.0/(AW266), 0)</f>
        <v>0</v>
      </c>
      <c r="N266">
        <f>((T266-J266/2)*M266-L266)/(T266+J266/2)</f>
        <v>0</v>
      </c>
      <c r="O266">
        <f>N266*(DY266+DZ266)/1000.0</f>
        <v>0</v>
      </c>
      <c r="P266">
        <f>(DR266 - IF(AU266&gt;1, L266*DL266*100.0/(AW266), 0))*(DY266+DZ266)/1000.0</f>
        <v>0</v>
      </c>
      <c r="Q266">
        <f>2.0/((1/S266-1/R266)+SIGN(S266)*SQRT((1/S266-1/R266)*(1/S266-1/R266) + 4*DM266/((DM266+1)*(DM266+1))*(2*1/S266*1/R266-1/R266*1/R266)))</f>
        <v>0</v>
      </c>
      <c r="R266">
        <f>IF(LEFT(DN266,1)&lt;&gt;"0",IF(LEFT(DN266,1)="1",3.0,DO266),$D$5+$E$5*(EF266*DY266/($K$5*1000))+$F$5*(EF266*DY266/($K$5*1000))*MAX(MIN(DL266,$J$5),$I$5)*MAX(MIN(DL266,$J$5),$I$5)+$G$5*MAX(MIN(DL266,$J$5),$I$5)*(EF266*DY266/($K$5*1000))+$H$5*(EF266*DY266/($K$5*1000))*(EF266*DY266/($K$5*1000)))</f>
        <v>0</v>
      </c>
      <c r="S266">
        <f>J266*(1000-(1000*0.61365*exp(17.502*W266/(240.97+W266))/(DY266+DZ266)+DT266)/2)/(1000*0.61365*exp(17.502*W266/(240.97+W266))/(DY266+DZ266)-DT266)</f>
        <v>0</v>
      </c>
      <c r="T266">
        <f>1/((DM266+1)/(Q266/1.6)+1/(R266/1.37)) + DM266/((DM266+1)/(Q266/1.6) + DM266/(R266/1.37))</f>
        <v>0</v>
      </c>
      <c r="U266">
        <f>(DH266*DK266)</f>
        <v>0</v>
      </c>
      <c r="V266">
        <f>(EA266+(U266+2*0.95*5.67E-8*(((EA266+$B$7)+273)^4-(EA266+273)^4)-44100*J266)/(1.84*29.3*R266+8*0.95*5.67E-8*(EA266+273)^3))</f>
        <v>0</v>
      </c>
      <c r="W266">
        <f>($C$7*EB266+$D$7*EC266+$E$7*V266)</f>
        <v>0</v>
      </c>
      <c r="X266">
        <f>0.61365*exp(17.502*W266/(240.97+W266))</f>
        <v>0</v>
      </c>
      <c r="Y266">
        <f>(Z266/AA266*100)</f>
        <v>0</v>
      </c>
      <c r="Z266">
        <f>DT266*(DY266+DZ266)/1000</f>
        <v>0</v>
      </c>
      <c r="AA266">
        <f>0.61365*exp(17.502*EA266/(240.97+EA266))</f>
        <v>0</v>
      </c>
      <c r="AB266">
        <f>(X266-DT266*(DY266+DZ266)/1000)</f>
        <v>0</v>
      </c>
      <c r="AC266">
        <f>(-J266*44100)</f>
        <v>0</v>
      </c>
      <c r="AD266">
        <f>2*29.3*R266*0.92*(EA266-W266)</f>
        <v>0</v>
      </c>
      <c r="AE266">
        <f>2*0.95*5.67E-8*(((EA266+$B$7)+273)^4-(W266+273)^4)</f>
        <v>0</v>
      </c>
      <c r="AF266">
        <f>U266+AE266+AC266+AD266</f>
        <v>0</v>
      </c>
      <c r="AG266">
        <f>DX266*AU266*(DS266-DR266*(1000-AU266*DU266)/(1000-AU266*DT266))/(100*DL266)</f>
        <v>0</v>
      </c>
      <c r="AH266">
        <f>1000*DX266*AU266*(DT266-DU266)/(100*DL266*(1000-AU266*DT266))</f>
        <v>0</v>
      </c>
      <c r="AI266">
        <f>(AJ266 - AK266 - DY266*1E3/(8.314*(EA266+273.15)) * AM266/DX266 * AL266) * DX266/(100*DL266) * (1000 - DU266)/1000</f>
        <v>0</v>
      </c>
      <c r="AJ266">
        <v>955.8337792221789</v>
      </c>
      <c r="AK266">
        <v>895.2342545454543</v>
      </c>
      <c r="AL266">
        <v>3.34460676376187</v>
      </c>
      <c r="AM266">
        <v>65.48796410900854</v>
      </c>
      <c r="AN266">
        <f>(AP266 - AO266 + DY266*1E3/(8.314*(EA266+273.15)) * AR266/DX266 * AQ266) * DX266/(100*DL266) * 1000/(1000 - AP266)</f>
        <v>0</v>
      </c>
      <c r="AO266">
        <v>13.69284587571228</v>
      </c>
      <c r="AP266">
        <v>24.34995696969697</v>
      </c>
      <c r="AQ266">
        <v>-5.121005653422882E-05</v>
      </c>
      <c r="AR266">
        <v>121.0484410570822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MAX(0,($B$13+$C$13*EF266)/(1+$D$13*EF266)*DY266/(EA266+273)*$E$13)</f>
        <v>0</v>
      </c>
      <c r="AX266" t="s">
        <v>437</v>
      </c>
      <c r="AY266" t="s">
        <v>437</v>
      </c>
      <c r="AZ266">
        <v>0</v>
      </c>
      <c r="BA266">
        <v>0</v>
      </c>
      <c r="BB266">
        <f>1-AZ266/BA266</f>
        <v>0</v>
      </c>
      <c r="BC266">
        <v>0</v>
      </c>
      <c r="BD266" t="s">
        <v>437</v>
      </c>
      <c r="BE266" t="s">
        <v>437</v>
      </c>
      <c r="BF266">
        <v>0</v>
      </c>
      <c r="BG266">
        <v>0</v>
      </c>
      <c r="BH266">
        <f>1-BF266/BG266</f>
        <v>0</v>
      </c>
      <c r="BI266">
        <v>0.5</v>
      </c>
      <c r="BJ266">
        <f>DI266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437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DH266">
        <f>$B$11*EG266+$C$11*EH266+$F$11*ES266*(1-EV266)</f>
        <v>0</v>
      </c>
      <c r="DI266">
        <f>DH266*DJ266</f>
        <v>0</v>
      </c>
      <c r="DJ266">
        <f>($B$11*$D$9+$C$11*$D$9+$F$11*((FF266+EX266)/MAX(FF266+EX266+FG266, 0.1)*$I$9+FG266/MAX(FF266+EX266+FG266, 0.1)*$J$9))/($B$11+$C$11+$F$11)</f>
        <v>0</v>
      </c>
      <c r="DK266">
        <f>($B$11*$K$9+$C$11*$K$9+$F$11*((FF266+EX266)/MAX(FF266+EX266+FG266, 0.1)*$P$9+FG266/MAX(FF266+EX266+FG266, 0.1)*$Q$9))/($B$11+$C$11+$F$11)</f>
        <v>0</v>
      </c>
      <c r="DL266">
        <v>6</v>
      </c>
      <c r="DM266">
        <v>0.5</v>
      </c>
      <c r="DN266" t="s">
        <v>438</v>
      </c>
      <c r="DO266">
        <v>2</v>
      </c>
      <c r="DP266" t="b">
        <v>1</v>
      </c>
      <c r="DQ266">
        <v>1759253085.814285</v>
      </c>
      <c r="DR266">
        <v>849.6661428571431</v>
      </c>
      <c r="DS266">
        <v>927.1173214285712</v>
      </c>
      <c r="DT266">
        <v>24.36404642857142</v>
      </c>
      <c r="DU266">
        <v>13.69427857142857</v>
      </c>
      <c r="DV266">
        <v>848.9125</v>
      </c>
      <c r="DW266">
        <v>24.11349642857143</v>
      </c>
      <c r="DX266">
        <v>499.9762857142857</v>
      </c>
      <c r="DY266">
        <v>90.87725000000002</v>
      </c>
      <c r="DZ266">
        <v>0.05291360714285714</v>
      </c>
      <c r="EA266">
        <v>30.72465</v>
      </c>
      <c r="EB266">
        <v>30.01791071428571</v>
      </c>
      <c r="EC266">
        <v>999.9000000000002</v>
      </c>
      <c r="ED266">
        <v>0</v>
      </c>
      <c r="EE266">
        <v>0</v>
      </c>
      <c r="EF266">
        <v>9980.764285714284</v>
      </c>
      <c r="EG266">
        <v>0</v>
      </c>
      <c r="EH266">
        <v>11.74115714285714</v>
      </c>
      <c r="EI266">
        <v>-77.45125357142857</v>
      </c>
      <c r="EJ266">
        <v>870.88425</v>
      </c>
      <c r="EK266">
        <v>939.9897500000001</v>
      </c>
      <c r="EL266">
        <v>10.66976071428572</v>
      </c>
      <c r="EM266">
        <v>927.1173214285712</v>
      </c>
      <c r="EN266">
        <v>13.69427857142857</v>
      </c>
      <c r="EO266">
        <v>2.214138571428571</v>
      </c>
      <c r="EP266">
        <v>1.244498571428572</v>
      </c>
      <c r="EQ266">
        <v>19.06497857142857</v>
      </c>
      <c r="ER266">
        <v>10.14478928571429</v>
      </c>
      <c r="ES266">
        <v>1999.959285714285</v>
      </c>
      <c r="ET266">
        <v>0.9799929642857143</v>
      </c>
      <c r="EU266">
        <v>0.02000678571428571</v>
      </c>
      <c r="EV266">
        <v>0</v>
      </c>
      <c r="EW266">
        <v>1191.556071428571</v>
      </c>
      <c r="EX266">
        <v>5.000560000000001</v>
      </c>
      <c r="EY266">
        <v>24087.88571428572</v>
      </c>
      <c r="EZ266">
        <v>17294.5</v>
      </c>
      <c r="FA266">
        <v>41.17824999999999</v>
      </c>
      <c r="FB266">
        <v>41.52435714285713</v>
      </c>
      <c r="FC266">
        <v>41.11582142857142</v>
      </c>
      <c r="FD266">
        <v>40.67607142857143</v>
      </c>
      <c r="FE266">
        <v>42.27667857142857</v>
      </c>
      <c r="FF266">
        <v>1955.049285714286</v>
      </c>
      <c r="FG266">
        <v>39.91</v>
      </c>
      <c r="FH266">
        <v>0</v>
      </c>
      <c r="FI266">
        <v>1759253107.6</v>
      </c>
      <c r="FJ266">
        <v>0</v>
      </c>
      <c r="FK266">
        <v>1191.570769230769</v>
      </c>
      <c r="FL266">
        <v>-0.3452991436119816</v>
      </c>
      <c r="FM266">
        <v>12.12991448598019</v>
      </c>
      <c r="FN266">
        <v>24088.31538461539</v>
      </c>
      <c r="FO266">
        <v>15</v>
      </c>
      <c r="FP266">
        <v>0</v>
      </c>
      <c r="FQ266" t="s">
        <v>439</v>
      </c>
      <c r="FR266">
        <v>1747148579.5</v>
      </c>
      <c r="FS266">
        <v>1747148584.5</v>
      </c>
      <c r="FT266">
        <v>0</v>
      </c>
      <c r="FU266">
        <v>0.162</v>
      </c>
      <c r="FV266">
        <v>-0.001</v>
      </c>
      <c r="FW266">
        <v>0.139</v>
      </c>
      <c r="FX266">
        <v>0.058</v>
      </c>
      <c r="FY266">
        <v>420</v>
      </c>
      <c r="FZ266">
        <v>16</v>
      </c>
      <c r="GA266">
        <v>0.19</v>
      </c>
      <c r="GB266">
        <v>0.02</v>
      </c>
      <c r="GC266">
        <v>-77.21809512195121</v>
      </c>
      <c r="GD266">
        <v>-4.385086411149757</v>
      </c>
      <c r="GE266">
        <v>0.4375897800291501</v>
      </c>
      <c r="GF266">
        <v>0</v>
      </c>
      <c r="GG266">
        <v>1191.457941176471</v>
      </c>
      <c r="GH266">
        <v>1.687547747149448</v>
      </c>
      <c r="GI266">
        <v>0.3312967339886912</v>
      </c>
      <c r="GJ266">
        <v>0</v>
      </c>
      <c r="GK266">
        <v>10.67548780487805</v>
      </c>
      <c r="GL266">
        <v>-0.1002940766550606</v>
      </c>
      <c r="GM266">
        <v>0.01018796983347407</v>
      </c>
      <c r="GN266">
        <v>0</v>
      </c>
      <c r="GO266">
        <v>0</v>
      </c>
      <c r="GP266">
        <v>3</v>
      </c>
      <c r="GQ266" t="s">
        <v>490</v>
      </c>
      <c r="GR266">
        <v>3.12931</v>
      </c>
      <c r="GS266">
        <v>2.73081</v>
      </c>
      <c r="GT266">
        <v>0.144059</v>
      </c>
      <c r="GU266">
        <v>0.15309</v>
      </c>
      <c r="GV266">
        <v>0.108475</v>
      </c>
      <c r="GW266">
        <v>0.07255010000000001</v>
      </c>
      <c r="GX266">
        <v>25676</v>
      </c>
      <c r="GY266">
        <v>24664.7</v>
      </c>
      <c r="GZ266">
        <v>30538.9</v>
      </c>
      <c r="HA266">
        <v>29377.7</v>
      </c>
      <c r="HB266">
        <v>37573</v>
      </c>
      <c r="HC266">
        <v>35862.4</v>
      </c>
      <c r="HD266">
        <v>46714.8</v>
      </c>
      <c r="HE266">
        <v>43655.4</v>
      </c>
      <c r="HF266">
        <v>1.8368</v>
      </c>
      <c r="HG266">
        <v>1.81728</v>
      </c>
      <c r="HH266">
        <v>0.105619</v>
      </c>
      <c r="HI266">
        <v>0</v>
      </c>
      <c r="HJ266">
        <v>28.2955</v>
      </c>
      <c r="HK266">
        <v>999.9</v>
      </c>
      <c r="HL266">
        <v>49</v>
      </c>
      <c r="HM266">
        <v>31.6</v>
      </c>
      <c r="HN266">
        <v>25.1718</v>
      </c>
      <c r="HO266">
        <v>63.0703</v>
      </c>
      <c r="HP266">
        <v>18.4696</v>
      </c>
      <c r="HQ266">
        <v>1</v>
      </c>
      <c r="HR266">
        <v>0.131138</v>
      </c>
      <c r="HS266">
        <v>-1.06881</v>
      </c>
      <c r="HT266">
        <v>20.1978</v>
      </c>
      <c r="HU266">
        <v>5.22882</v>
      </c>
      <c r="HV266">
        <v>11.974</v>
      </c>
      <c r="HW266">
        <v>4.9699</v>
      </c>
      <c r="HX266">
        <v>3.28958</v>
      </c>
      <c r="HY266">
        <v>9999</v>
      </c>
      <c r="HZ266">
        <v>9999</v>
      </c>
      <c r="IA266">
        <v>9999</v>
      </c>
      <c r="IB266">
        <v>19.2</v>
      </c>
      <c r="IC266">
        <v>4.9729</v>
      </c>
      <c r="ID266">
        <v>1.87727</v>
      </c>
      <c r="IE266">
        <v>1.87532</v>
      </c>
      <c r="IF266">
        <v>1.87815</v>
      </c>
      <c r="IG266">
        <v>1.87486</v>
      </c>
      <c r="IH266">
        <v>1.8785</v>
      </c>
      <c r="II266">
        <v>1.87554</v>
      </c>
      <c r="IJ266">
        <v>1.87671</v>
      </c>
      <c r="IK266">
        <v>0</v>
      </c>
      <c r="IL266">
        <v>0</v>
      </c>
      <c r="IM266">
        <v>0</v>
      </c>
      <c r="IN266">
        <v>0</v>
      </c>
      <c r="IO266" t="s">
        <v>441</v>
      </c>
      <c r="IP266" t="s">
        <v>442</v>
      </c>
      <c r="IQ266" t="s">
        <v>443</v>
      </c>
      <c r="IR266" t="s">
        <v>443</v>
      </c>
      <c r="IS266" t="s">
        <v>443</v>
      </c>
      <c r="IT266" t="s">
        <v>443</v>
      </c>
      <c r="IU266">
        <v>0</v>
      </c>
      <c r="IV266">
        <v>100</v>
      </c>
      <c r="IW266">
        <v>100</v>
      </c>
      <c r="IX266">
        <v>0.776</v>
      </c>
      <c r="IY266">
        <v>0.2502</v>
      </c>
      <c r="IZ266">
        <v>-0.1222274518627452</v>
      </c>
      <c r="JA266">
        <v>0.001328938755811441</v>
      </c>
      <c r="JB266">
        <v>-5.633165956792918E-07</v>
      </c>
      <c r="JC266">
        <v>2.510553891376428E-10</v>
      </c>
      <c r="JD266">
        <v>-0.04678033270444259</v>
      </c>
      <c r="JE266">
        <v>-0.0009625096320519332</v>
      </c>
      <c r="JF266">
        <v>0.0006953178313022573</v>
      </c>
      <c r="JG266">
        <v>-5.973937232829655E-06</v>
      </c>
      <c r="JH266">
        <v>1</v>
      </c>
      <c r="JI266">
        <v>2112</v>
      </c>
      <c r="JJ266">
        <v>1</v>
      </c>
      <c r="JK266">
        <v>26</v>
      </c>
      <c r="JL266">
        <v>201741.9</v>
      </c>
      <c r="JM266">
        <v>201741.8</v>
      </c>
      <c r="JN266">
        <v>2.12402</v>
      </c>
      <c r="JO266">
        <v>2.5354</v>
      </c>
      <c r="JP266">
        <v>1.39893</v>
      </c>
      <c r="JQ266">
        <v>2.32666</v>
      </c>
      <c r="JR266">
        <v>1.44897</v>
      </c>
      <c r="JS266">
        <v>2.53784</v>
      </c>
      <c r="JT266">
        <v>37.4338</v>
      </c>
      <c r="JU266">
        <v>23.9737</v>
      </c>
      <c r="JV266">
        <v>18</v>
      </c>
      <c r="JW266">
        <v>484.927</v>
      </c>
      <c r="JX266">
        <v>443.291</v>
      </c>
      <c r="JY266">
        <v>29.988</v>
      </c>
      <c r="JZ266">
        <v>28.9396</v>
      </c>
      <c r="KA266">
        <v>29.9999</v>
      </c>
      <c r="KB266">
        <v>28.6994</v>
      </c>
      <c r="KC266">
        <v>28.7758</v>
      </c>
      <c r="KD266">
        <v>42.6565</v>
      </c>
      <c r="KE266">
        <v>46.9871</v>
      </c>
      <c r="KF266">
        <v>0</v>
      </c>
      <c r="KG266">
        <v>29.9804</v>
      </c>
      <c r="KH266">
        <v>974.775</v>
      </c>
      <c r="KI266">
        <v>13.7129</v>
      </c>
      <c r="KJ266">
        <v>100.956</v>
      </c>
      <c r="KK266">
        <v>100.413</v>
      </c>
    </row>
    <row r="267" spans="1:297">
      <c r="A267">
        <v>251</v>
      </c>
      <c r="B267">
        <v>1759253098.6</v>
      </c>
      <c r="C267">
        <v>6283</v>
      </c>
      <c r="D267" t="s">
        <v>947</v>
      </c>
      <c r="E267" t="s">
        <v>948</v>
      </c>
      <c r="F267">
        <v>5</v>
      </c>
      <c r="G267" t="s">
        <v>832</v>
      </c>
      <c r="H267" t="s">
        <v>436</v>
      </c>
      <c r="I267">
        <v>1759253091.1</v>
      </c>
      <c r="J267">
        <f>(K267)/1000</f>
        <v>0</v>
      </c>
      <c r="K267">
        <f>IF(DP267, AN267, AH267)</f>
        <v>0</v>
      </c>
      <c r="L267">
        <f>IF(DP267, AI267, AG267)</f>
        <v>0</v>
      </c>
      <c r="M267">
        <f>DR267 - IF(AU267&gt;1, L267*DL267*100.0/(AW267), 0)</f>
        <v>0</v>
      </c>
      <c r="N267">
        <f>((T267-J267/2)*M267-L267)/(T267+J267/2)</f>
        <v>0</v>
      </c>
      <c r="O267">
        <f>N267*(DY267+DZ267)/1000.0</f>
        <v>0</v>
      </c>
      <c r="P267">
        <f>(DR267 - IF(AU267&gt;1, L267*DL267*100.0/(AW267), 0))*(DY267+DZ267)/1000.0</f>
        <v>0</v>
      </c>
      <c r="Q267">
        <f>2.0/((1/S267-1/R267)+SIGN(S267)*SQRT((1/S267-1/R267)*(1/S267-1/R267) + 4*DM267/((DM267+1)*(DM267+1))*(2*1/S267*1/R267-1/R267*1/R267)))</f>
        <v>0</v>
      </c>
      <c r="R267">
        <f>IF(LEFT(DN267,1)&lt;&gt;"0",IF(LEFT(DN267,1)="1",3.0,DO267),$D$5+$E$5*(EF267*DY267/($K$5*1000))+$F$5*(EF267*DY267/($K$5*1000))*MAX(MIN(DL267,$J$5),$I$5)*MAX(MIN(DL267,$J$5),$I$5)+$G$5*MAX(MIN(DL267,$J$5),$I$5)*(EF267*DY267/($K$5*1000))+$H$5*(EF267*DY267/($K$5*1000))*(EF267*DY267/($K$5*1000)))</f>
        <v>0</v>
      </c>
      <c r="S267">
        <f>J267*(1000-(1000*0.61365*exp(17.502*W267/(240.97+W267))/(DY267+DZ267)+DT267)/2)/(1000*0.61365*exp(17.502*W267/(240.97+W267))/(DY267+DZ267)-DT267)</f>
        <v>0</v>
      </c>
      <c r="T267">
        <f>1/((DM267+1)/(Q267/1.6)+1/(R267/1.37)) + DM267/((DM267+1)/(Q267/1.6) + DM267/(R267/1.37))</f>
        <v>0</v>
      </c>
      <c r="U267">
        <f>(DH267*DK267)</f>
        <v>0</v>
      </c>
      <c r="V267">
        <f>(EA267+(U267+2*0.95*5.67E-8*(((EA267+$B$7)+273)^4-(EA267+273)^4)-44100*J267)/(1.84*29.3*R267+8*0.95*5.67E-8*(EA267+273)^3))</f>
        <v>0</v>
      </c>
      <c r="W267">
        <f>($C$7*EB267+$D$7*EC267+$E$7*V267)</f>
        <v>0</v>
      </c>
      <c r="X267">
        <f>0.61365*exp(17.502*W267/(240.97+W267))</f>
        <v>0</v>
      </c>
      <c r="Y267">
        <f>(Z267/AA267*100)</f>
        <v>0</v>
      </c>
      <c r="Z267">
        <f>DT267*(DY267+DZ267)/1000</f>
        <v>0</v>
      </c>
      <c r="AA267">
        <f>0.61365*exp(17.502*EA267/(240.97+EA267))</f>
        <v>0</v>
      </c>
      <c r="AB267">
        <f>(X267-DT267*(DY267+DZ267)/1000)</f>
        <v>0</v>
      </c>
      <c r="AC267">
        <f>(-J267*44100)</f>
        <v>0</v>
      </c>
      <c r="AD267">
        <f>2*29.3*R267*0.92*(EA267-W267)</f>
        <v>0</v>
      </c>
      <c r="AE267">
        <f>2*0.95*5.67E-8*(((EA267+$B$7)+273)^4-(W267+273)^4)</f>
        <v>0</v>
      </c>
      <c r="AF267">
        <f>U267+AE267+AC267+AD267</f>
        <v>0</v>
      </c>
      <c r="AG267">
        <f>DX267*AU267*(DS267-DR267*(1000-AU267*DU267)/(1000-AU267*DT267))/(100*DL267)</f>
        <v>0</v>
      </c>
      <c r="AH267">
        <f>1000*DX267*AU267*(DT267-DU267)/(100*DL267*(1000-AU267*DT267))</f>
        <v>0</v>
      </c>
      <c r="AI267">
        <f>(AJ267 - AK267 - DY267*1E3/(8.314*(EA267+273.15)) * AM267/DX267 * AL267) * DX267/(100*DL267) * (1000 - DU267)/1000</f>
        <v>0</v>
      </c>
      <c r="AJ267">
        <v>973.0561329835587</v>
      </c>
      <c r="AK267">
        <v>912.2573030303032</v>
      </c>
      <c r="AL267">
        <v>3.411632322954543</v>
      </c>
      <c r="AM267">
        <v>65.48796410900854</v>
      </c>
      <c r="AN267">
        <f>(AP267 - AO267 + DY267*1E3/(8.314*(EA267+273.15)) * AR267/DX267 * AQ267) * DX267/(100*DL267) * 1000/(1000 - AP267)</f>
        <v>0</v>
      </c>
      <c r="AO267">
        <v>13.69108709164955</v>
      </c>
      <c r="AP267">
        <v>24.33141696969697</v>
      </c>
      <c r="AQ267">
        <v>-0.0001046284086566209</v>
      </c>
      <c r="AR267">
        <v>121.0484410570822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MAX(0,($B$13+$C$13*EF267)/(1+$D$13*EF267)*DY267/(EA267+273)*$E$13)</f>
        <v>0</v>
      </c>
      <c r="AX267" t="s">
        <v>437</v>
      </c>
      <c r="AY267" t="s">
        <v>437</v>
      </c>
      <c r="AZ267">
        <v>0</v>
      </c>
      <c r="BA267">
        <v>0</v>
      </c>
      <c r="BB267">
        <f>1-AZ267/BA267</f>
        <v>0</v>
      </c>
      <c r="BC267">
        <v>0</v>
      </c>
      <c r="BD267" t="s">
        <v>437</v>
      </c>
      <c r="BE267" t="s">
        <v>437</v>
      </c>
      <c r="BF267">
        <v>0</v>
      </c>
      <c r="BG267">
        <v>0</v>
      </c>
      <c r="BH267">
        <f>1-BF267/BG267</f>
        <v>0</v>
      </c>
      <c r="BI267">
        <v>0.5</v>
      </c>
      <c r="BJ267">
        <f>DI267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437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DH267">
        <f>$B$11*EG267+$C$11*EH267+$F$11*ES267*(1-EV267)</f>
        <v>0</v>
      </c>
      <c r="DI267">
        <f>DH267*DJ267</f>
        <v>0</v>
      </c>
      <c r="DJ267">
        <f>($B$11*$D$9+$C$11*$D$9+$F$11*((FF267+EX267)/MAX(FF267+EX267+FG267, 0.1)*$I$9+FG267/MAX(FF267+EX267+FG267, 0.1)*$J$9))/($B$11+$C$11+$F$11)</f>
        <v>0</v>
      </c>
      <c r="DK267">
        <f>($B$11*$K$9+$C$11*$K$9+$F$11*((FF267+EX267)/MAX(FF267+EX267+FG267, 0.1)*$P$9+FG267/MAX(FF267+EX267+FG267, 0.1)*$Q$9))/($B$11+$C$11+$F$11)</f>
        <v>0</v>
      </c>
      <c r="DL267">
        <v>6</v>
      </c>
      <c r="DM267">
        <v>0.5</v>
      </c>
      <c r="DN267" t="s">
        <v>438</v>
      </c>
      <c r="DO267">
        <v>2</v>
      </c>
      <c r="DP267" t="b">
        <v>1</v>
      </c>
      <c r="DQ267">
        <v>1759253091.1</v>
      </c>
      <c r="DR267">
        <v>866.9679629629629</v>
      </c>
      <c r="DS267">
        <v>944.8112222222223</v>
      </c>
      <c r="DT267">
        <v>24.35107777777778</v>
      </c>
      <c r="DU267">
        <v>13.6927037037037</v>
      </c>
      <c r="DV267">
        <v>866.1984814814816</v>
      </c>
      <c r="DW267">
        <v>24.10079629629629</v>
      </c>
      <c r="DX267">
        <v>499.9210740740741</v>
      </c>
      <c r="DY267">
        <v>90.87727407407408</v>
      </c>
      <c r="DZ267">
        <v>0.05313433333333333</v>
      </c>
      <c r="EA267">
        <v>30.72307037037037</v>
      </c>
      <c r="EB267">
        <v>30.01853333333333</v>
      </c>
      <c r="EC267">
        <v>999.9000000000001</v>
      </c>
      <c r="ED267">
        <v>0</v>
      </c>
      <c r="EE267">
        <v>0</v>
      </c>
      <c r="EF267">
        <v>9993.210000000001</v>
      </c>
      <c r="EG267">
        <v>0</v>
      </c>
      <c r="EH267">
        <v>11.7382962962963</v>
      </c>
      <c r="EI267">
        <v>-77.84336666666667</v>
      </c>
      <c r="EJ267">
        <v>888.6062222222222</v>
      </c>
      <c r="EK267">
        <v>957.9278148148146</v>
      </c>
      <c r="EL267">
        <v>10.65836666666667</v>
      </c>
      <c r="EM267">
        <v>944.8112222222223</v>
      </c>
      <c r="EN267">
        <v>13.6927037037037</v>
      </c>
      <c r="EO267">
        <v>2.21296</v>
      </c>
      <c r="EP267">
        <v>1.244355925925926</v>
      </c>
      <c r="EQ267">
        <v>19.05644814814815</v>
      </c>
      <c r="ER267">
        <v>10.14307037037037</v>
      </c>
      <c r="ES267">
        <v>1999.991111111111</v>
      </c>
      <c r="ET267">
        <v>0.9799933333333333</v>
      </c>
      <c r="EU267">
        <v>0.02000641111111111</v>
      </c>
      <c r="EV267">
        <v>0</v>
      </c>
      <c r="EW267">
        <v>1191.500740740741</v>
      </c>
      <c r="EX267">
        <v>5.000560000000001</v>
      </c>
      <c r="EY267">
        <v>24087.78888888889</v>
      </c>
      <c r="EZ267">
        <v>17294.77407407407</v>
      </c>
      <c r="FA267">
        <v>41.16407407407406</v>
      </c>
      <c r="FB267">
        <v>41.52066666666666</v>
      </c>
      <c r="FC267">
        <v>41.12707407407407</v>
      </c>
      <c r="FD267">
        <v>40.69877777777777</v>
      </c>
      <c r="FE267">
        <v>42.2961111111111</v>
      </c>
      <c r="FF267">
        <v>1955.081111111111</v>
      </c>
      <c r="FG267">
        <v>39.91</v>
      </c>
      <c r="FH267">
        <v>0</v>
      </c>
      <c r="FI267">
        <v>1759253112.4</v>
      </c>
      <c r="FJ267">
        <v>0</v>
      </c>
      <c r="FK267">
        <v>1191.492307692308</v>
      </c>
      <c r="FL267">
        <v>-1.657435898817632</v>
      </c>
      <c r="FM267">
        <v>-28.27350442086387</v>
      </c>
      <c r="FN267">
        <v>24087.80769230769</v>
      </c>
      <c r="FO267">
        <v>15</v>
      </c>
      <c r="FP267">
        <v>0</v>
      </c>
      <c r="FQ267" t="s">
        <v>439</v>
      </c>
      <c r="FR267">
        <v>1747148579.5</v>
      </c>
      <c r="FS267">
        <v>1747148584.5</v>
      </c>
      <c r="FT267">
        <v>0</v>
      </c>
      <c r="FU267">
        <v>0.162</v>
      </c>
      <c r="FV267">
        <v>-0.001</v>
      </c>
      <c r="FW267">
        <v>0.139</v>
      </c>
      <c r="FX267">
        <v>0.058</v>
      </c>
      <c r="FY267">
        <v>420</v>
      </c>
      <c r="FZ267">
        <v>16</v>
      </c>
      <c r="GA267">
        <v>0.19</v>
      </c>
      <c r="GB267">
        <v>0.02</v>
      </c>
      <c r="GC267">
        <v>-77.6278025</v>
      </c>
      <c r="GD267">
        <v>-4.418855909943631</v>
      </c>
      <c r="GE267">
        <v>0.4525479933043011</v>
      </c>
      <c r="GF267">
        <v>0</v>
      </c>
      <c r="GG267">
        <v>1191.51294117647</v>
      </c>
      <c r="GH267">
        <v>-0.9882352932145935</v>
      </c>
      <c r="GI267">
        <v>0.2571281371082182</v>
      </c>
      <c r="GJ267">
        <v>1</v>
      </c>
      <c r="GK267">
        <v>10.66396</v>
      </c>
      <c r="GL267">
        <v>-0.1220848030018838</v>
      </c>
      <c r="GM267">
        <v>0.01205565842250032</v>
      </c>
      <c r="GN267">
        <v>0</v>
      </c>
      <c r="GO267">
        <v>1</v>
      </c>
      <c r="GP267">
        <v>3</v>
      </c>
      <c r="GQ267" t="s">
        <v>463</v>
      </c>
      <c r="GR267">
        <v>3.12923</v>
      </c>
      <c r="GS267">
        <v>2.7311</v>
      </c>
      <c r="GT267">
        <v>0.145833</v>
      </c>
      <c r="GU267">
        <v>0.154749</v>
      </c>
      <c r="GV267">
        <v>0.108417</v>
      </c>
      <c r="GW267">
        <v>0.0725396</v>
      </c>
      <c r="GX267">
        <v>25622.9</v>
      </c>
      <c r="GY267">
        <v>24616.7</v>
      </c>
      <c r="GZ267">
        <v>30539</v>
      </c>
      <c r="HA267">
        <v>29378.1</v>
      </c>
      <c r="HB267">
        <v>37575.5</v>
      </c>
      <c r="HC267">
        <v>35863.1</v>
      </c>
      <c r="HD267">
        <v>46714.8</v>
      </c>
      <c r="HE267">
        <v>43655.6</v>
      </c>
      <c r="HF267">
        <v>1.83683</v>
      </c>
      <c r="HG267">
        <v>1.81765</v>
      </c>
      <c r="HH267">
        <v>0.105709</v>
      </c>
      <c r="HI267">
        <v>0</v>
      </c>
      <c r="HJ267">
        <v>28.2979</v>
      </c>
      <c r="HK267">
        <v>999.9</v>
      </c>
      <c r="HL267">
        <v>49</v>
      </c>
      <c r="HM267">
        <v>31.6</v>
      </c>
      <c r="HN267">
        <v>25.1697</v>
      </c>
      <c r="HO267">
        <v>63.0803</v>
      </c>
      <c r="HP267">
        <v>18.2212</v>
      </c>
      <c r="HQ267">
        <v>1</v>
      </c>
      <c r="HR267">
        <v>0.131143</v>
      </c>
      <c r="HS267">
        <v>-1.04653</v>
      </c>
      <c r="HT267">
        <v>20.1977</v>
      </c>
      <c r="HU267">
        <v>5.22837</v>
      </c>
      <c r="HV267">
        <v>11.974</v>
      </c>
      <c r="HW267">
        <v>4.96995</v>
      </c>
      <c r="HX267">
        <v>3.2896</v>
      </c>
      <c r="HY267">
        <v>9999</v>
      </c>
      <c r="HZ267">
        <v>9999</v>
      </c>
      <c r="IA267">
        <v>9999</v>
      </c>
      <c r="IB267">
        <v>19.2</v>
      </c>
      <c r="IC267">
        <v>4.9729</v>
      </c>
      <c r="ID267">
        <v>1.87729</v>
      </c>
      <c r="IE267">
        <v>1.87531</v>
      </c>
      <c r="IF267">
        <v>1.87817</v>
      </c>
      <c r="IG267">
        <v>1.87486</v>
      </c>
      <c r="IH267">
        <v>1.87849</v>
      </c>
      <c r="II267">
        <v>1.87556</v>
      </c>
      <c r="IJ267">
        <v>1.87674</v>
      </c>
      <c r="IK267">
        <v>0</v>
      </c>
      <c r="IL267">
        <v>0</v>
      </c>
      <c r="IM267">
        <v>0</v>
      </c>
      <c r="IN267">
        <v>0</v>
      </c>
      <c r="IO267" t="s">
        <v>441</v>
      </c>
      <c r="IP267" t="s">
        <v>442</v>
      </c>
      <c r="IQ267" t="s">
        <v>443</v>
      </c>
      <c r="IR267" t="s">
        <v>443</v>
      </c>
      <c r="IS267" t="s">
        <v>443</v>
      </c>
      <c r="IT267" t="s">
        <v>443</v>
      </c>
      <c r="IU267">
        <v>0</v>
      </c>
      <c r="IV267">
        <v>100</v>
      </c>
      <c r="IW267">
        <v>100</v>
      </c>
      <c r="IX267">
        <v>0.792</v>
      </c>
      <c r="IY267">
        <v>0.2498</v>
      </c>
      <c r="IZ267">
        <v>-0.1222274518627452</v>
      </c>
      <c r="JA267">
        <v>0.001328938755811441</v>
      </c>
      <c r="JB267">
        <v>-5.633165956792918E-07</v>
      </c>
      <c r="JC267">
        <v>2.510553891376428E-10</v>
      </c>
      <c r="JD267">
        <v>-0.04678033270444259</v>
      </c>
      <c r="JE267">
        <v>-0.0009625096320519332</v>
      </c>
      <c r="JF267">
        <v>0.0006953178313022573</v>
      </c>
      <c r="JG267">
        <v>-5.973937232829655E-06</v>
      </c>
      <c r="JH267">
        <v>1</v>
      </c>
      <c r="JI267">
        <v>2112</v>
      </c>
      <c r="JJ267">
        <v>1</v>
      </c>
      <c r="JK267">
        <v>26</v>
      </c>
      <c r="JL267">
        <v>201742</v>
      </c>
      <c r="JM267">
        <v>201741.9</v>
      </c>
      <c r="JN267">
        <v>2.15576</v>
      </c>
      <c r="JO267">
        <v>2.5415</v>
      </c>
      <c r="JP267">
        <v>1.39893</v>
      </c>
      <c r="JQ267">
        <v>2.32666</v>
      </c>
      <c r="JR267">
        <v>1.44897</v>
      </c>
      <c r="JS267">
        <v>2.57812</v>
      </c>
      <c r="JT267">
        <v>37.4338</v>
      </c>
      <c r="JU267">
        <v>23.9737</v>
      </c>
      <c r="JV267">
        <v>18</v>
      </c>
      <c r="JW267">
        <v>484.921</v>
      </c>
      <c r="JX267">
        <v>443.507</v>
      </c>
      <c r="JY267">
        <v>29.9714</v>
      </c>
      <c r="JZ267">
        <v>28.9371</v>
      </c>
      <c r="KA267">
        <v>29.9999</v>
      </c>
      <c r="KB267">
        <v>28.6963</v>
      </c>
      <c r="KC267">
        <v>28.7733</v>
      </c>
      <c r="KD267">
        <v>43.1985</v>
      </c>
      <c r="KE267">
        <v>46.9871</v>
      </c>
      <c r="KF267">
        <v>0</v>
      </c>
      <c r="KG267">
        <v>29.9616</v>
      </c>
      <c r="KH267">
        <v>988.1319999999999</v>
      </c>
      <c r="KI267">
        <v>13.7381</v>
      </c>
      <c r="KJ267">
        <v>100.957</v>
      </c>
      <c r="KK267">
        <v>100.414</v>
      </c>
    </row>
    <row r="268" spans="1:297">
      <c r="A268">
        <v>252</v>
      </c>
      <c r="B268">
        <v>1759253103.6</v>
      </c>
      <c r="C268">
        <v>6288</v>
      </c>
      <c r="D268" t="s">
        <v>949</v>
      </c>
      <c r="E268" t="s">
        <v>950</v>
      </c>
      <c r="F268">
        <v>5</v>
      </c>
      <c r="G268" t="s">
        <v>832</v>
      </c>
      <c r="H268" t="s">
        <v>436</v>
      </c>
      <c r="I268">
        <v>1759253095.814285</v>
      </c>
      <c r="J268">
        <f>(K268)/1000</f>
        <v>0</v>
      </c>
      <c r="K268">
        <f>IF(DP268, AN268, AH268)</f>
        <v>0</v>
      </c>
      <c r="L268">
        <f>IF(DP268, AI268, AG268)</f>
        <v>0</v>
      </c>
      <c r="M268">
        <f>DR268 - IF(AU268&gt;1, L268*DL268*100.0/(AW268), 0)</f>
        <v>0</v>
      </c>
      <c r="N268">
        <f>((T268-J268/2)*M268-L268)/(T268+J268/2)</f>
        <v>0</v>
      </c>
      <c r="O268">
        <f>N268*(DY268+DZ268)/1000.0</f>
        <v>0</v>
      </c>
      <c r="P268">
        <f>(DR268 - IF(AU268&gt;1, L268*DL268*100.0/(AW268), 0))*(DY268+DZ268)/1000.0</f>
        <v>0</v>
      </c>
      <c r="Q268">
        <f>2.0/((1/S268-1/R268)+SIGN(S268)*SQRT((1/S268-1/R268)*(1/S268-1/R268) + 4*DM268/((DM268+1)*(DM268+1))*(2*1/S268*1/R268-1/R268*1/R268)))</f>
        <v>0</v>
      </c>
      <c r="R268">
        <f>IF(LEFT(DN268,1)&lt;&gt;"0",IF(LEFT(DN268,1)="1",3.0,DO268),$D$5+$E$5*(EF268*DY268/($K$5*1000))+$F$5*(EF268*DY268/($K$5*1000))*MAX(MIN(DL268,$J$5),$I$5)*MAX(MIN(DL268,$J$5),$I$5)+$G$5*MAX(MIN(DL268,$J$5),$I$5)*(EF268*DY268/($K$5*1000))+$H$5*(EF268*DY268/($K$5*1000))*(EF268*DY268/($K$5*1000)))</f>
        <v>0</v>
      </c>
      <c r="S268">
        <f>J268*(1000-(1000*0.61365*exp(17.502*W268/(240.97+W268))/(DY268+DZ268)+DT268)/2)/(1000*0.61365*exp(17.502*W268/(240.97+W268))/(DY268+DZ268)-DT268)</f>
        <v>0</v>
      </c>
      <c r="T268">
        <f>1/((DM268+1)/(Q268/1.6)+1/(R268/1.37)) + DM268/((DM268+1)/(Q268/1.6) + DM268/(R268/1.37))</f>
        <v>0</v>
      </c>
      <c r="U268">
        <f>(DH268*DK268)</f>
        <v>0</v>
      </c>
      <c r="V268">
        <f>(EA268+(U268+2*0.95*5.67E-8*(((EA268+$B$7)+273)^4-(EA268+273)^4)-44100*J268)/(1.84*29.3*R268+8*0.95*5.67E-8*(EA268+273)^3))</f>
        <v>0</v>
      </c>
      <c r="W268">
        <f>($C$7*EB268+$D$7*EC268+$E$7*V268)</f>
        <v>0</v>
      </c>
      <c r="X268">
        <f>0.61365*exp(17.502*W268/(240.97+W268))</f>
        <v>0</v>
      </c>
      <c r="Y268">
        <f>(Z268/AA268*100)</f>
        <v>0</v>
      </c>
      <c r="Z268">
        <f>DT268*(DY268+DZ268)/1000</f>
        <v>0</v>
      </c>
      <c r="AA268">
        <f>0.61365*exp(17.502*EA268/(240.97+EA268))</f>
        <v>0</v>
      </c>
      <c r="AB268">
        <f>(X268-DT268*(DY268+DZ268)/1000)</f>
        <v>0</v>
      </c>
      <c r="AC268">
        <f>(-J268*44100)</f>
        <v>0</v>
      </c>
      <c r="AD268">
        <f>2*29.3*R268*0.92*(EA268-W268)</f>
        <v>0</v>
      </c>
      <c r="AE268">
        <f>2*0.95*5.67E-8*(((EA268+$B$7)+273)^4-(W268+273)^4)</f>
        <v>0</v>
      </c>
      <c r="AF268">
        <f>U268+AE268+AC268+AD268</f>
        <v>0</v>
      </c>
      <c r="AG268">
        <f>DX268*AU268*(DS268-DR268*(1000-AU268*DU268)/(1000-AU268*DT268))/(100*DL268)</f>
        <v>0</v>
      </c>
      <c r="AH268">
        <f>1000*DX268*AU268*(DT268-DU268)/(100*DL268*(1000-AU268*DT268))</f>
        <v>0</v>
      </c>
      <c r="AI268">
        <f>(AJ268 - AK268 - DY268*1E3/(8.314*(EA268+273.15)) * AM268/DX268 * AL268) * DX268/(100*DL268) * (1000 - DU268)/1000</f>
        <v>0</v>
      </c>
      <c r="AJ268">
        <v>989.2579898896607</v>
      </c>
      <c r="AK268">
        <v>928.6594545454536</v>
      </c>
      <c r="AL268">
        <v>3.275582870716766</v>
      </c>
      <c r="AM268">
        <v>65.48796410900854</v>
      </c>
      <c r="AN268">
        <f>(AP268 - AO268 + DY268*1E3/(8.314*(EA268+273.15)) * AR268/DX268 * AQ268) * DX268/(100*DL268) * 1000/(1000 - AP268)</f>
        <v>0</v>
      </c>
      <c r="AO268">
        <v>13.68978131318692</v>
      </c>
      <c r="AP268">
        <v>24.30736909090909</v>
      </c>
      <c r="AQ268">
        <v>-0.005339012007928738</v>
      </c>
      <c r="AR268">
        <v>121.0484410570822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MAX(0,($B$13+$C$13*EF268)/(1+$D$13*EF268)*DY268/(EA268+273)*$E$13)</f>
        <v>0</v>
      </c>
      <c r="AX268" t="s">
        <v>437</v>
      </c>
      <c r="AY268" t="s">
        <v>437</v>
      </c>
      <c r="AZ268">
        <v>0</v>
      </c>
      <c r="BA268">
        <v>0</v>
      </c>
      <c r="BB268">
        <f>1-AZ268/BA268</f>
        <v>0</v>
      </c>
      <c r="BC268">
        <v>0</v>
      </c>
      <c r="BD268" t="s">
        <v>437</v>
      </c>
      <c r="BE268" t="s">
        <v>437</v>
      </c>
      <c r="BF268">
        <v>0</v>
      </c>
      <c r="BG268">
        <v>0</v>
      </c>
      <c r="BH268">
        <f>1-BF268/BG268</f>
        <v>0</v>
      </c>
      <c r="BI268">
        <v>0.5</v>
      </c>
      <c r="BJ268">
        <f>DI268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437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DH268">
        <f>$B$11*EG268+$C$11*EH268+$F$11*ES268*(1-EV268)</f>
        <v>0</v>
      </c>
      <c r="DI268">
        <f>DH268*DJ268</f>
        <v>0</v>
      </c>
      <c r="DJ268">
        <f>($B$11*$D$9+$C$11*$D$9+$F$11*((FF268+EX268)/MAX(FF268+EX268+FG268, 0.1)*$I$9+FG268/MAX(FF268+EX268+FG268, 0.1)*$J$9))/($B$11+$C$11+$F$11)</f>
        <v>0</v>
      </c>
      <c r="DK268">
        <f>($B$11*$K$9+$C$11*$K$9+$F$11*((FF268+EX268)/MAX(FF268+EX268+FG268, 0.1)*$P$9+FG268/MAX(FF268+EX268+FG268, 0.1)*$Q$9))/($B$11+$C$11+$F$11)</f>
        <v>0</v>
      </c>
      <c r="DL268">
        <v>6</v>
      </c>
      <c r="DM268">
        <v>0.5</v>
      </c>
      <c r="DN268" t="s">
        <v>438</v>
      </c>
      <c r="DO268">
        <v>2</v>
      </c>
      <c r="DP268" t="b">
        <v>1</v>
      </c>
      <c r="DQ268">
        <v>1759253095.814285</v>
      </c>
      <c r="DR268">
        <v>882.3981785714286</v>
      </c>
      <c r="DS268">
        <v>960.3536785714286</v>
      </c>
      <c r="DT268">
        <v>24.33751428571428</v>
      </c>
      <c r="DU268">
        <v>13.69148928571428</v>
      </c>
      <c r="DV268">
        <v>881.6145</v>
      </c>
      <c r="DW268">
        <v>24.08752857142857</v>
      </c>
      <c r="DX268">
        <v>500.0286071428572</v>
      </c>
      <c r="DY268">
        <v>90.87772142857143</v>
      </c>
      <c r="DZ268">
        <v>0.05294196071428572</v>
      </c>
      <c r="EA268">
        <v>30.72050357142857</v>
      </c>
      <c r="EB268">
        <v>30.01883928571428</v>
      </c>
      <c r="EC268">
        <v>999.9000000000002</v>
      </c>
      <c r="ED268">
        <v>0</v>
      </c>
      <c r="EE268">
        <v>0</v>
      </c>
      <c r="EF268">
        <v>10016.08214285714</v>
      </c>
      <c r="EG268">
        <v>0</v>
      </c>
      <c r="EH268">
        <v>11.73607142857143</v>
      </c>
      <c r="EI268">
        <v>-77.9555642857143</v>
      </c>
      <c r="EJ268">
        <v>904.4089285714288</v>
      </c>
      <c r="EK268">
        <v>973.684857142857</v>
      </c>
      <c r="EL268">
        <v>10.64601428571429</v>
      </c>
      <c r="EM268">
        <v>960.3536785714286</v>
      </c>
      <c r="EN268">
        <v>13.69148928571428</v>
      </c>
      <c r="EO268">
        <v>2.211737857142857</v>
      </c>
      <c r="EP268">
        <v>1.244251785714286</v>
      </c>
      <c r="EQ268">
        <v>19.04758571428571</v>
      </c>
      <c r="ER268">
        <v>10.14181428571429</v>
      </c>
      <c r="ES268">
        <v>2000.008214285714</v>
      </c>
      <c r="ET268">
        <v>0.9799934999999999</v>
      </c>
      <c r="EU268">
        <v>0.02000624642857143</v>
      </c>
      <c r="EV268">
        <v>0</v>
      </c>
      <c r="EW268">
        <v>1191.284285714286</v>
      </c>
      <c r="EX268">
        <v>5.000560000000001</v>
      </c>
      <c r="EY268">
        <v>24084.22142857143</v>
      </c>
      <c r="EZ268">
        <v>17294.91428571428</v>
      </c>
      <c r="FA268">
        <v>41.17385714285714</v>
      </c>
      <c r="FB268">
        <v>41.52657142857142</v>
      </c>
      <c r="FC268">
        <v>41.14696428571427</v>
      </c>
      <c r="FD268">
        <v>40.69171428571428</v>
      </c>
      <c r="FE268">
        <v>42.31014285714286</v>
      </c>
      <c r="FF268">
        <v>1955.098214285714</v>
      </c>
      <c r="FG268">
        <v>39.91</v>
      </c>
      <c r="FH268">
        <v>0</v>
      </c>
      <c r="FI268">
        <v>1759253117.8</v>
      </c>
      <c r="FJ268">
        <v>0</v>
      </c>
      <c r="FK268">
        <v>1191.2416</v>
      </c>
      <c r="FL268">
        <v>-3.000769231133635</v>
      </c>
      <c r="FM268">
        <v>-67.11538480463246</v>
      </c>
      <c r="FN268">
        <v>24083.528</v>
      </c>
      <c r="FO268">
        <v>15</v>
      </c>
      <c r="FP268">
        <v>0</v>
      </c>
      <c r="FQ268" t="s">
        <v>439</v>
      </c>
      <c r="FR268">
        <v>1747148579.5</v>
      </c>
      <c r="FS268">
        <v>1747148584.5</v>
      </c>
      <c r="FT268">
        <v>0</v>
      </c>
      <c r="FU268">
        <v>0.162</v>
      </c>
      <c r="FV268">
        <v>-0.001</v>
      </c>
      <c r="FW268">
        <v>0.139</v>
      </c>
      <c r="FX268">
        <v>0.058</v>
      </c>
      <c r="FY268">
        <v>420</v>
      </c>
      <c r="FZ268">
        <v>16</v>
      </c>
      <c r="GA268">
        <v>0.19</v>
      </c>
      <c r="GB268">
        <v>0.02</v>
      </c>
      <c r="GC268">
        <v>-77.80326097560977</v>
      </c>
      <c r="GD268">
        <v>-2.244409756097493</v>
      </c>
      <c r="GE268">
        <v>0.3228337734908867</v>
      </c>
      <c r="GF268">
        <v>0</v>
      </c>
      <c r="GG268">
        <v>1191.396764705882</v>
      </c>
      <c r="GH268">
        <v>-2.416653935367728</v>
      </c>
      <c r="GI268">
        <v>0.3316600012081621</v>
      </c>
      <c r="GJ268">
        <v>0</v>
      </c>
      <c r="GK268">
        <v>10.65352682926829</v>
      </c>
      <c r="GL268">
        <v>-0.1545261324041991</v>
      </c>
      <c r="GM268">
        <v>0.01568552267709879</v>
      </c>
      <c r="GN268">
        <v>0</v>
      </c>
      <c r="GO268">
        <v>0</v>
      </c>
      <c r="GP268">
        <v>3</v>
      </c>
      <c r="GQ268" t="s">
        <v>490</v>
      </c>
      <c r="GR268">
        <v>3.12966</v>
      </c>
      <c r="GS268">
        <v>2.73029</v>
      </c>
      <c r="GT268">
        <v>0.147529</v>
      </c>
      <c r="GU268">
        <v>0.156394</v>
      </c>
      <c r="GV268">
        <v>0.108347</v>
      </c>
      <c r="GW268">
        <v>0.0725359</v>
      </c>
      <c r="GX268">
        <v>25572.3</v>
      </c>
      <c r="GY268">
        <v>24568.9</v>
      </c>
      <c r="GZ268">
        <v>30539.3</v>
      </c>
      <c r="HA268">
        <v>29378.3</v>
      </c>
      <c r="HB268">
        <v>37579.2</v>
      </c>
      <c r="HC268">
        <v>35863.7</v>
      </c>
      <c r="HD268">
        <v>46715.5</v>
      </c>
      <c r="HE268">
        <v>43656.1</v>
      </c>
      <c r="HF268">
        <v>1.83725</v>
      </c>
      <c r="HG268">
        <v>1.81702</v>
      </c>
      <c r="HH268">
        <v>0.105448</v>
      </c>
      <c r="HI268">
        <v>0</v>
      </c>
      <c r="HJ268">
        <v>28.2982</v>
      </c>
      <c r="HK268">
        <v>999.9</v>
      </c>
      <c r="HL268">
        <v>49</v>
      </c>
      <c r="HM268">
        <v>31.6</v>
      </c>
      <c r="HN268">
        <v>25.1684</v>
      </c>
      <c r="HO268">
        <v>62.6403</v>
      </c>
      <c r="HP268">
        <v>18.1811</v>
      </c>
      <c r="HQ268">
        <v>1</v>
      </c>
      <c r="HR268">
        <v>0.131108</v>
      </c>
      <c r="HS268">
        <v>-1.03687</v>
      </c>
      <c r="HT268">
        <v>20.1978</v>
      </c>
      <c r="HU268">
        <v>5.22882</v>
      </c>
      <c r="HV268">
        <v>11.974</v>
      </c>
      <c r="HW268">
        <v>4.97015</v>
      </c>
      <c r="HX268">
        <v>3.28963</v>
      </c>
      <c r="HY268">
        <v>9999</v>
      </c>
      <c r="HZ268">
        <v>9999</v>
      </c>
      <c r="IA268">
        <v>9999</v>
      </c>
      <c r="IB268">
        <v>19.2</v>
      </c>
      <c r="IC268">
        <v>4.9729</v>
      </c>
      <c r="ID268">
        <v>1.87729</v>
      </c>
      <c r="IE268">
        <v>1.87532</v>
      </c>
      <c r="IF268">
        <v>1.87817</v>
      </c>
      <c r="IG268">
        <v>1.87488</v>
      </c>
      <c r="IH268">
        <v>1.8785</v>
      </c>
      <c r="II268">
        <v>1.87555</v>
      </c>
      <c r="IJ268">
        <v>1.87673</v>
      </c>
      <c r="IK268">
        <v>0</v>
      </c>
      <c r="IL268">
        <v>0</v>
      </c>
      <c r="IM268">
        <v>0</v>
      </c>
      <c r="IN268">
        <v>0</v>
      </c>
      <c r="IO268" t="s">
        <v>441</v>
      </c>
      <c r="IP268" t="s">
        <v>442</v>
      </c>
      <c r="IQ268" t="s">
        <v>443</v>
      </c>
      <c r="IR268" t="s">
        <v>443</v>
      </c>
      <c r="IS268" t="s">
        <v>443</v>
      </c>
      <c r="IT268" t="s">
        <v>443</v>
      </c>
      <c r="IU268">
        <v>0</v>
      </c>
      <c r="IV268">
        <v>100</v>
      </c>
      <c r="IW268">
        <v>100</v>
      </c>
      <c r="IX268">
        <v>0.8070000000000001</v>
      </c>
      <c r="IY268">
        <v>0.2493</v>
      </c>
      <c r="IZ268">
        <v>-0.1222274518627452</v>
      </c>
      <c r="JA268">
        <v>0.001328938755811441</v>
      </c>
      <c r="JB268">
        <v>-5.633165956792918E-07</v>
      </c>
      <c r="JC268">
        <v>2.510553891376428E-10</v>
      </c>
      <c r="JD268">
        <v>-0.04678033270444259</v>
      </c>
      <c r="JE268">
        <v>-0.0009625096320519332</v>
      </c>
      <c r="JF268">
        <v>0.0006953178313022573</v>
      </c>
      <c r="JG268">
        <v>-5.973937232829655E-06</v>
      </c>
      <c r="JH268">
        <v>1</v>
      </c>
      <c r="JI268">
        <v>2112</v>
      </c>
      <c r="JJ268">
        <v>1</v>
      </c>
      <c r="JK268">
        <v>26</v>
      </c>
      <c r="JL268">
        <v>201742.1</v>
      </c>
      <c r="JM268">
        <v>201742</v>
      </c>
      <c r="JN268">
        <v>2.18018</v>
      </c>
      <c r="JO268">
        <v>2.54761</v>
      </c>
      <c r="JP268">
        <v>1.39893</v>
      </c>
      <c r="JQ268">
        <v>2.32666</v>
      </c>
      <c r="JR268">
        <v>1.44897</v>
      </c>
      <c r="JS268">
        <v>2.43164</v>
      </c>
      <c r="JT268">
        <v>37.4338</v>
      </c>
      <c r="JU268">
        <v>23.9649</v>
      </c>
      <c r="JV268">
        <v>18</v>
      </c>
      <c r="JW268">
        <v>485.135</v>
      </c>
      <c r="JX268">
        <v>443.094</v>
      </c>
      <c r="JY268">
        <v>29.953</v>
      </c>
      <c r="JZ268">
        <v>28.9347</v>
      </c>
      <c r="KA268">
        <v>29.9999</v>
      </c>
      <c r="KB268">
        <v>28.6932</v>
      </c>
      <c r="KC268">
        <v>28.7703</v>
      </c>
      <c r="KD268">
        <v>43.8036</v>
      </c>
      <c r="KE268">
        <v>46.9871</v>
      </c>
      <c r="KF268">
        <v>0</v>
      </c>
      <c r="KG268">
        <v>29.9428</v>
      </c>
      <c r="KH268">
        <v>1008.17</v>
      </c>
      <c r="KI268">
        <v>13.7705</v>
      </c>
      <c r="KJ268">
        <v>100.958</v>
      </c>
      <c r="KK268">
        <v>100.415</v>
      </c>
    </row>
    <row r="269" spans="1:297">
      <c r="A269">
        <v>253</v>
      </c>
      <c r="B269">
        <v>1759253108.6</v>
      </c>
      <c r="C269">
        <v>6293</v>
      </c>
      <c r="D269" t="s">
        <v>951</v>
      </c>
      <c r="E269" t="s">
        <v>952</v>
      </c>
      <c r="F269">
        <v>5</v>
      </c>
      <c r="G269" t="s">
        <v>832</v>
      </c>
      <c r="H269" t="s">
        <v>436</v>
      </c>
      <c r="I269">
        <v>1759253101.1</v>
      </c>
      <c r="J269">
        <f>(K269)/1000</f>
        <v>0</v>
      </c>
      <c r="K269">
        <f>IF(DP269, AN269, AH269)</f>
        <v>0</v>
      </c>
      <c r="L269">
        <f>IF(DP269, AI269, AG269)</f>
        <v>0</v>
      </c>
      <c r="M269">
        <f>DR269 - IF(AU269&gt;1, L269*DL269*100.0/(AW269), 0)</f>
        <v>0</v>
      </c>
      <c r="N269">
        <f>((T269-J269/2)*M269-L269)/(T269+J269/2)</f>
        <v>0</v>
      </c>
      <c r="O269">
        <f>N269*(DY269+DZ269)/1000.0</f>
        <v>0</v>
      </c>
      <c r="P269">
        <f>(DR269 - IF(AU269&gt;1, L269*DL269*100.0/(AW269), 0))*(DY269+DZ269)/1000.0</f>
        <v>0</v>
      </c>
      <c r="Q269">
        <f>2.0/((1/S269-1/R269)+SIGN(S269)*SQRT((1/S269-1/R269)*(1/S269-1/R269) + 4*DM269/((DM269+1)*(DM269+1))*(2*1/S269*1/R269-1/R269*1/R269)))</f>
        <v>0</v>
      </c>
      <c r="R269">
        <f>IF(LEFT(DN269,1)&lt;&gt;"0",IF(LEFT(DN269,1)="1",3.0,DO269),$D$5+$E$5*(EF269*DY269/($K$5*1000))+$F$5*(EF269*DY269/($K$5*1000))*MAX(MIN(DL269,$J$5),$I$5)*MAX(MIN(DL269,$J$5),$I$5)+$G$5*MAX(MIN(DL269,$J$5),$I$5)*(EF269*DY269/($K$5*1000))+$H$5*(EF269*DY269/($K$5*1000))*(EF269*DY269/($K$5*1000)))</f>
        <v>0</v>
      </c>
      <c r="S269">
        <f>J269*(1000-(1000*0.61365*exp(17.502*W269/(240.97+W269))/(DY269+DZ269)+DT269)/2)/(1000*0.61365*exp(17.502*W269/(240.97+W269))/(DY269+DZ269)-DT269)</f>
        <v>0</v>
      </c>
      <c r="T269">
        <f>1/((DM269+1)/(Q269/1.6)+1/(R269/1.37)) + DM269/((DM269+1)/(Q269/1.6) + DM269/(R269/1.37))</f>
        <v>0</v>
      </c>
      <c r="U269">
        <f>(DH269*DK269)</f>
        <v>0</v>
      </c>
      <c r="V269">
        <f>(EA269+(U269+2*0.95*5.67E-8*(((EA269+$B$7)+273)^4-(EA269+273)^4)-44100*J269)/(1.84*29.3*R269+8*0.95*5.67E-8*(EA269+273)^3))</f>
        <v>0</v>
      </c>
      <c r="W269">
        <f>($C$7*EB269+$D$7*EC269+$E$7*V269)</f>
        <v>0</v>
      </c>
      <c r="X269">
        <f>0.61365*exp(17.502*W269/(240.97+W269))</f>
        <v>0</v>
      </c>
      <c r="Y269">
        <f>(Z269/AA269*100)</f>
        <v>0</v>
      </c>
      <c r="Z269">
        <f>DT269*(DY269+DZ269)/1000</f>
        <v>0</v>
      </c>
      <c r="AA269">
        <f>0.61365*exp(17.502*EA269/(240.97+EA269))</f>
        <v>0</v>
      </c>
      <c r="AB269">
        <f>(X269-DT269*(DY269+DZ269)/1000)</f>
        <v>0</v>
      </c>
      <c r="AC269">
        <f>(-J269*44100)</f>
        <v>0</v>
      </c>
      <c r="AD269">
        <f>2*29.3*R269*0.92*(EA269-W269)</f>
        <v>0</v>
      </c>
      <c r="AE269">
        <f>2*0.95*5.67E-8*(((EA269+$B$7)+273)^4-(W269+273)^4)</f>
        <v>0</v>
      </c>
      <c r="AF269">
        <f>U269+AE269+AC269+AD269</f>
        <v>0</v>
      </c>
      <c r="AG269">
        <f>DX269*AU269*(DS269-DR269*(1000-AU269*DU269)/(1000-AU269*DT269))/(100*DL269)</f>
        <v>0</v>
      </c>
      <c r="AH269">
        <f>1000*DX269*AU269*(DT269-DU269)/(100*DL269*(1000-AU269*DT269))</f>
        <v>0</v>
      </c>
      <c r="AI269">
        <f>(AJ269 - AK269 - DY269*1E3/(8.314*(EA269+273.15)) * AM269/DX269 * AL269) * DX269/(100*DL269) * (1000 - DU269)/1000</f>
        <v>0</v>
      </c>
      <c r="AJ269">
        <v>1005.400597886647</v>
      </c>
      <c r="AK269">
        <v>944.981836363636</v>
      </c>
      <c r="AL269">
        <v>3.263066881464575</v>
      </c>
      <c r="AM269">
        <v>65.48796410900854</v>
      </c>
      <c r="AN269">
        <f>(AP269 - AO269 + DY269*1E3/(8.314*(EA269+273.15)) * AR269/DX269 * AQ269) * DX269/(100*DL269) * 1000/(1000 - AP269)</f>
        <v>0</v>
      </c>
      <c r="AO269">
        <v>13.68708188573847</v>
      </c>
      <c r="AP269">
        <v>24.29380727272726</v>
      </c>
      <c r="AQ269">
        <v>-0.0008413854031904935</v>
      </c>
      <c r="AR269">
        <v>121.0484410570822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MAX(0,($B$13+$C$13*EF269)/(1+$D$13*EF269)*DY269/(EA269+273)*$E$13)</f>
        <v>0</v>
      </c>
      <c r="AX269" t="s">
        <v>437</v>
      </c>
      <c r="AY269" t="s">
        <v>437</v>
      </c>
      <c r="AZ269">
        <v>0</v>
      </c>
      <c r="BA269">
        <v>0</v>
      </c>
      <c r="BB269">
        <f>1-AZ269/BA269</f>
        <v>0</v>
      </c>
      <c r="BC269">
        <v>0</v>
      </c>
      <c r="BD269" t="s">
        <v>437</v>
      </c>
      <c r="BE269" t="s">
        <v>437</v>
      </c>
      <c r="BF269">
        <v>0</v>
      </c>
      <c r="BG269">
        <v>0</v>
      </c>
      <c r="BH269">
        <f>1-BF269/BG269</f>
        <v>0</v>
      </c>
      <c r="BI269">
        <v>0.5</v>
      </c>
      <c r="BJ269">
        <f>DI269</f>
        <v>0</v>
      </c>
      <c r="BK269">
        <f>L269</f>
        <v>0</v>
      </c>
      <c r="BL269">
        <f>BH269*BI269*BJ269</f>
        <v>0</v>
      </c>
      <c r="BM269">
        <f>(BK269-BC269)/BJ269</f>
        <v>0</v>
      </c>
      <c r="BN269">
        <f>(BA269-BG269)/BG269</f>
        <v>0</v>
      </c>
      <c r="BO269">
        <f>AZ269/(BB269+AZ269/BG269)</f>
        <v>0</v>
      </c>
      <c r="BP269" t="s">
        <v>437</v>
      </c>
      <c r="BQ269">
        <v>0</v>
      </c>
      <c r="BR269">
        <f>IF(BQ269&lt;&gt;0, BQ269, BO269)</f>
        <v>0</v>
      </c>
      <c r="BS269">
        <f>1-BR269/BG269</f>
        <v>0</v>
      </c>
      <c r="BT269">
        <f>(BG269-BF269)/(BG269-BR269)</f>
        <v>0</v>
      </c>
      <c r="BU269">
        <f>(BA269-BG269)/(BA269-BR269)</f>
        <v>0</v>
      </c>
      <c r="BV269">
        <f>(BG269-BF269)/(BG269-AZ269)</f>
        <v>0</v>
      </c>
      <c r="BW269">
        <f>(BA269-BG269)/(BA269-AZ269)</f>
        <v>0</v>
      </c>
      <c r="BX269">
        <f>(BT269*BR269/BF269)</f>
        <v>0</v>
      </c>
      <c r="BY269">
        <f>(1-BX269)</f>
        <v>0</v>
      </c>
      <c r="DH269">
        <f>$B$11*EG269+$C$11*EH269+$F$11*ES269*(1-EV269)</f>
        <v>0</v>
      </c>
      <c r="DI269">
        <f>DH269*DJ269</f>
        <v>0</v>
      </c>
      <c r="DJ269">
        <f>($B$11*$D$9+$C$11*$D$9+$F$11*((FF269+EX269)/MAX(FF269+EX269+FG269, 0.1)*$I$9+FG269/MAX(FF269+EX269+FG269, 0.1)*$J$9))/($B$11+$C$11+$F$11)</f>
        <v>0</v>
      </c>
      <c r="DK269">
        <f>($B$11*$K$9+$C$11*$K$9+$F$11*((FF269+EX269)/MAX(FF269+EX269+FG269, 0.1)*$P$9+FG269/MAX(FF269+EX269+FG269, 0.1)*$Q$9))/($B$11+$C$11+$F$11)</f>
        <v>0</v>
      </c>
      <c r="DL269">
        <v>6</v>
      </c>
      <c r="DM269">
        <v>0.5</v>
      </c>
      <c r="DN269" t="s">
        <v>438</v>
      </c>
      <c r="DO269">
        <v>2</v>
      </c>
      <c r="DP269" t="b">
        <v>1</v>
      </c>
      <c r="DQ269">
        <v>1759253101.1</v>
      </c>
      <c r="DR269">
        <v>899.5779629629629</v>
      </c>
      <c r="DS269">
        <v>977.5807037037039</v>
      </c>
      <c r="DT269">
        <v>24.31831481481481</v>
      </c>
      <c r="DU269">
        <v>13.68965925925926</v>
      </c>
      <c r="DV269">
        <v>898.7785555555556</v>
      </c>
      <c r="DW269">
        <v>24.06874814814815</v>
      </c>
      <c r="DX269">
        <v>500.039925925926</v>
      </c>
      <c r="DY269">
        <v>90.87744814814815</v>
      </c>
      <c r="DZ269">
        <v>0.05275456666666667</v>
      </c>
      <c r="EA269">
        <v>30.71633703703704</v>
      </c>
      <c r="EB269">
        <v>30.01767037037037</v>
      </c>
      <c r="EC269">
        <v>999.9000000000001</v>
      </c>
      <c r="ED269">
        <v>0</v>
      </c>
      <c r="EE269">
        <v>0</v>
      </c>
      <c r="EF269">
        <v>10016.98148148148</v>
      </c>
      <c r="EG269">
        <v>0</v>
      </c>
      <c r="EH269">
        <v>11.74442222222222</v>
      </c>
      <c r="EI269">
        <v>-78.00292962962963</v>
      </c>
      <c r="EJ269">
        <v>921.9992592592592</v>
      </c>
      <c r="EK269">
        <v>991.1490740740738</v>
      </c>
      <c r="EL269">
        <v>10.62864444444445</v>
      </c>
      <c r="EM269">
        <v>977.5807037037039</v>
      </c>
      <c r="EN269">
        <v>13.68965925925926</v>
      </c>
      <c r="EO269">
        <v>2.209985925925926</v>
      </c>
      <c r="EP269">
        <v>1.244082222222222</v>
      </c>
      <c r="EQ269">
        <v>19.03487777777777</v>
      </c>
      <c r="ER269">
        <v>10.13976296296296</v>
      </c>
      <c r="ES269">
        <v>1999.993333333333</v>
      </c>
      <c r="ET269">
        <v>0.9799933333333333</v>
      </c>
      <c r="EU269">
        <v>0.02000641481481482</v>
      </c>
      <c r="EV269">
        <v>0</v>
      </c>
      <c r="EW269">
        <v>1190.841111111111</v>
      </c>
      <c r="EX269">
        <v>5.000560000000001</v>
      </c>
      <c r="EY269">
        <v>24076.59259259259</v>
      </c>
      <c r="EZ269">
        <v>17294.77037037037</v>
      </c>
      <c r="FA269">
        <v>41.18959259259258</v>
      </c>
      <c r="FB269">
        <v>41.53214814814814</v>
      </c>
      <c r="FC269">
        <v>41.15022222222223</v>
      </c>
      <c r="FD269">
        <v>40.70807407407407</v>
      </c>
      <c r="FE269">
        <v>42.30540740740741</v>
      </c>
      <c r="FF269">
        <v>1955.083333333333</v>
      </c>
      <c r="FG269">
        <v>39.91</v>
      </c>
      <c r="FH269">
        <v>0</v>
      </c>
      <c r="FI269">
        <v>1759253122.6</v>
      </c>
      <c r="FJ269">
        <v>0</v>
      </c>
      <c r="FK269">
        <v>1190.8544</v>
      </c>
      <c r="FL269">
        <v>-6.040000015647588</v>
      </c>
      <c r="FM269">
        <v>-105.0000003166601</v>
      </c>
      <c r="FN269">
        <v>24076.38399999999</v>
      </c>
      <c r="FO269">
        <v>15</v>
      </c>
      <c r="FP269">
        <v>0</v>
      </c>
      <c r="FQ269" t="s">
        <v>439</v>
      </c>
      <c r="FR269">
        <v>1747148579.5</v>
      </c>
      <c r="FS269">
        <v>1747148584.5</v>
      </c>
      <c r="FT269">
        <v>0</v>
      </c>
      <c r="FU269">
        <v>0.162</v>
      </c>
      <c r="FV269">
        <v>-0.001</v>
      </c>
      <c r="FW269">
        <v>0.139</v>
      </c>
      <c r="FX269">
        <v>0.058</v>
      </c>
      <c r="FY269">
        <v>420</v>
      </c>
      <c r="FZ269">
        <v>16</v>
      </c>
      <c r="GA269">
        <v>0.19</v>
      </c>
      <c r="GB269">
        <v>0.02</v>
      </c>
      <c r="GC269">
        <v>-77.9588875</v>
      </c>
      <c r="GD269">
        <v>-0.1759080675420776</v>
      </c>
      <c r="GE269">
        <v>0.1945487704760686</v>
      </c>
      <c r="GF269">
        <v>1</v>
      </c>
      <c r="GG269">
        <v>1191.073235294118</v>
      </c>
      <c r="GH269">
        <v>-4.90038196925949</v>
      </c>
      <c r="GI269">
        <v>0.5365506422468532</v>
      </c>
      <c r="GJ269">
        <v>0</v>
      </c>
      <c r="GK269">
        <v>10.6377325</v>
      </c>
      <c r="GL269">
        <v>-0.1994667917448699</v>
      </c>
      <c r="GM269">
        <v>0.01928521956706729</v>
      </c>
      <c r="GN269">
        <v>0</v>
      </c>
      <c r="GO269">
        <v>1</v>
      </c>
      <c r="GP269">
        <v>3</v>
      </c>
      <c r="GQ269" t="s">
        <v>463</v>
      </c>
      <c r="GR269">
        <v>3.12919</v>
      </c>
      <c r="GS269">
        <v>2.73068</v>
      </c>
      <c r="GT269">
        <v>0.149202</v>
      </c>
      <c r="GU269">
        <v>0.158036</v>
      </c>
      <c r="GV269">
        <v>0.108304</v>
      </c>
      <c r="GW269">
        <v>0.0725263</v>
      </c>
      <c r="GX269">
        <v>25522.2</v>
      </c>
      <c r="GY269">
        <v>24521.2</v>
      </c>
      <c r="GZ269">
        <v>30539.5</v>
      </c>
      <c r="HA269">
        <v>29378.4</v>
      </c>
      <c r="HB269">
        <v>37581.2</v>
      </c>
      <c r="HC269">
        <v>35864.5</v>
      </c>
      <c r="HD269">
        <v>46715.6</v>
      </c>
      <c r="HE269">
        <v>43656.3</v>
      </c>
      <c r="HF269">
        <v>1.83668</v>
      </c>
      <c r="HG269">
        <v>1.81807</v>
      </c>
      <c r="HH269">
        <v>0.105143</v>
      </c>
      <c r="HI269">
        <v>0</v>
      </c>
      <c r="HJ269">
        <v>28.3003</v>
      </c>
      <c r="HK269">
        <v>999.9</v>
      </c>
      <c r="HL269">
        <v>49</v>
      </c>
      <c r="HM269">
        <v>31.6</v>
      </c>
      <c r="HN269">
        <v>25.1687</v>
      </c>
      <c r="HO269">
        <v>63.0703</v>
      </c>
      <c r="HP269">
        <v>18.4135</v>
      </c>
      <c r="HQ269">
        <v>1</v>
      </c>
      <c r="HR269">
        <v>0.130851</v>
      </c>
      <c r="HS269">
        <v>-1.02836</v>
      </c>
      <c r="HT269">
        <v>20.1979</v>
      </c>
      <c r="HU269">
        <v>5.22837</v>
      </c>
      <c r="HV269">
        <v>11.974</v>
      </c>
      <c r="HW269">
        <v>4.96985</v>
      </c>
      <c r="HX269">
        <v>3.28955</v>
      </c>
      <c r="HY269">
        <v>9999</v>
      </c>
      <c r="HZ269">
        <v>9999</v>
      </c>
      <c r="IA269">
        <v>9999</v>
      </c>
      <c r="IB269">
        <v>19.2</v>
      </c>
      <c r="IC269">
        <v>4.97289</v>
      </c>
      <c r="ID269">
        <v>1.87728</v>
      </c>
      <c r="IE269">
        <v>1.87531</v>
      </c>
      <c r="IF269">
        <v>1.87814</v>
      </c>
      <c r="IG269">
        <v>1.87486</v>
      </c>
      <c r="IH269">
        <v>1.8785</v>
      </c>
      <c r="II269">
        <v>1.87552</v>
      </c>
      <c r="IJ269">
        <v>1.8767</v>
      </c>
      <c r="IK269">
        <v>0</v>
      </c>
      <c r="IL269">
        <v>0</v>
      </c>
      <c r="IM269">
        <v>0</v>
      </c>
      <c r="IN269">
        <v>0</v>
      </c>
      <c r="IO269" t="s">
        <v>441</v>
      </c>
      <c r="IP269" t="s">
        <v>442</v>
      </c>
      <c r="IQ269" t="s">
        <v>443</v>
      </c>
      <c r="IR269" t="s">
        <v>443</v>
      </c>
      <c r="IS269" t="s">
        <v>443</v>
      </c>
      <c r="IT269" t="s">
        <v>443</v>
      </c>
      <c r="IU269">
        <v>0</v>
      </c>
      <c r="IV269">
        <v>100</v>
      </c>
      <c r="IW269">
        <v>100</v>
      </c>
      <c r="IX269">
        <v>0.822</v>
      </c>
      <c r="IY269">
        <v>0.249</v>
      </c>
      <c r="IZ269">
        <v>-0.1222274518627452</v>
      </c>
      <c r="JA269">
        <v>0.001328938755811441</v>
      </c>
      <c r="JB269">
        <v>-5.633165956792918E-07</v>
      </c>
      <c r="JC269">
        <v>2.510553891376428E-10</v>
      </c>
      <c r="JD269">
        <v>-0.04678033270444259</v>
      </c>
      <c r="JE269">
        <v>-0.0009625096320519332</v>
      </c>
      <c r="JF269">
        <v>0.0006953178313022573</v>
      </c>
      <c r="JG269">
        <v>-5.973937232829655E-06</v>
      </c>
      <c r="JH269">
        <v>1</v>
      </c>
      <c r="JI269">
        <v>2112</v>
      </c>
      <c r="JJ269">
        <v>1</v>
      </c>
      <c r="JK269">
        <v>26</v>
      </c>
      <c r="JL269">
        <v>201742.2</v>
      </c>
      <c r="JM269">
        <v>201742.1</v>
      </c>
      <c r="JN269">
        <v>2.21313</v>
      </c>
      <c r="JO269">
        <v>2.53174</v>
      </c>
      <c r="JP269">
        <v>1.39893</v>
      </c>
      <c r="JQ269">
        <v>2.32666</v>
      </c>
      <c r="JR269">
        <v>1.44897</v>
      </c>
      <c r="JS269">
        <v>2.58789</v>
      </c>
      <c r="JT269">
        <v>37.4098</v>
      </c>
      <c r="JU269">
        <v>23.9737</v>
      </c>
      <c r="JV269">
        <v>18</v>
      </c>
      <c r="JW269">
        <v>484.797</v>
      </c>
      <c r="JX269">
        <v>443.726</v>
      </c>
      <c r="JY269">
        <v>29.9354</v>
      </c>
      <c r="JZ269">
        <v>28.9322</v>
      </c>
      <c r="KA269">
        <v>29.9999</v>
      </c>
      <c r="KB269">
        <v>28.6902</v>
      </c>
      <c r="KC269">
        <v>28.7672</v>
      </c>
      <c r="KD269">
        <v>44.363</v>
      </c>
      <c r="KE269">
        <v>46.7069</v>
      </c>
      <c r="KF269">
        <v>0</v>
      </c>
      <c r="KG269">
        <v>29.9262</v>
      </c>
      <c r="KH269">
        <v>1021.52</v>
      </c>
      <c r="KI269">
        <v>13.8019</v>
      </c>
      <c r="KJ269">
        <v>100.958</v>
      </c>
      <c r="KK269">
        <v>100.415</v>
      </c>
    </row>
    <row r="270" spans="1:297">
      <c r="A270">
        <v>254</v>
      </c>
      <c r="B270">
        <v>1759253113.6</v>
      </c>
      <c r="C270">
        <v>6298</v>
      </c>
      <c r="D270" t="s">
        <v>953</v>
      </c>
      <c r="E270" t="s">
        <v>954</v>
      </c>
      <c r="F270">
        <v>5</v>
      </c>
      <c r="G270" t="s">
        <v>832</v>
      </c>
      <c r="H270" t="s">
        <v>436</v>
      </c>
      <c r="I270">
        <v>1759253105.814285</v>
      </c>
      <c r="J270">
        <f>(K270)/1000</f>
        <v>0</v>
      </c>
      <c r="K270">
        <f>IF(DP270, AN270, AH270)</f>
        <v>0</v>
      </c>
      <c r="L270">
        <f>IF(DP270, AI270, AG270)</f>
        <v>0</v>
      </c>
      <c r="M270">
        <f>DR270 - IF(AU270&gt;1, L270*DL270*100.0/(AW270), 0)</f>
        <v>0</v>
      </c>
      <c r="N270">
        <f>((T270-J270/2)*M270-L270)/(T270+J270/2)</f>
        <v>0</v>
      </c>
      <c r="O270">
        <f>N270*(DY270+DZ270)/1000.0</f>
        <v>0</v>
      </c>
      <c r="P270">
        <f>(DR270 - IF(AU270&gt;1, L270*DL270*100.0/(AW270), 0))*(DY270+DZ270)/1000.0</f>
        <v>0</v>
      </c>
      <c r="Q270">
        <f>2.0/((1/S270-1/R270)+SIGN(S270)*SQRT((1/S270-1/R270)*(1/S270-1/R270) + 4*DM270/((DM270+1)*(DM270+1))*(2*1/S270*1/R270-1/R270*1/R270)))</f>
        <v>0</v>
      </c>
      <c r="R270">
        <f>IF(LEFT(DN270,1)&lt;&gt;"0",IF(LEFT(DN270,1)="1",3.0,DO270),$D$5+$E$5*(EF270*DY270/($K$5*1000))+$F$5*(EF270*DY270/($K$5*1000))*MAX(MIN(DL270,$J$5),$I$5)*MAX(MIN(DL270,$J$5),$I$5)+$G$5*MAX(MIN(DL270,$J$5),$I$5)*(EF270*DY270/($K$5*1000))+$H$5*(EF270*DY270/($K$5*1000))*(EF270*DY270/($K$5*1000)))</f>
        <v>0</v>
      </c>
      <c r="S270">
        <f>J270*(1000-(1000*0.61365*exp(17.502*W270/(240.97+W270))/(DY270+DZ270)+DT270)/2)/(1000*0.61365*exp(17.502*W270/(240.97+W270))/(DY270+DZ270)-DT270)</f>
        <v>0</v>
      </c>
      <c r="T270">
        <f>1/((DM270+1)/(Q270/1.6)+1/(R270/1.37)) + DM270/((DM270+1)/(Q270/1.6) + DM270/(R270/1.37))</f>
        <v>0</v>
      </c>
      <c r="U270">
        <f>(DH270*DK270)</f>
        <v>0</v>
      </c>
      <c r="V270">
        <f>(EA270+(U270+2*0.95*5.67E-8*(((EA270+$B$7)+273)^4-(EA270+273)^4)-44100*J270)/(1.84*29.3*R270+8*0.95*5.67E-8*(EA270+273)^3))</f>
        <v>0</v>
      </c>
      <c r="W270">
        <f>($C$7*EB270+$D$7*EC270+$E$7*V270)</f>
        <v>0</v>
      </c>
      <c r="X270">
        <f>0.61365*exp(17.502*W270/(240.97+W270))</f>
        <v>0</v>
      </c>
      <c r="Y270">
        <f>(Z270/AA270*100)</f>
        <v>0</v>
      </c>
      <c r="Z270">
        <f>DT270*(DY270+DZ270)/1000</f>
        <v>0</v>
      </c>
      <c r="AA270">
        <f>0.61365*exp(17.502*EA270/(240.97+EA270))</f>
        <v>0</v>
      </c>
      <c r="AB270">
        <f>(X270-DT270*(DY270+DZ270)/1000)</f>
        <v>0</v>
      </c>
      <c r="AC270">
        <f>(-J270*44100)</f>
        <v>0</v>
      </c>
      <c r="AD270">
        <f>2*29.3*R270*0.92*(EA270-W270)</f>
        <v>0</v>
      </c>
      <c r="AE270">
        <f>2*0.95*5.67E-8*(((EA270+$B$7)+273)^4-(W270+273)^4)</f>
        <v>0</v>
      </c>
      <c r="AF270">
        <f>U270+AE270+AC270+AD270</f>
        <v>0</v>
      </c>
      <c r="AG270">
        <f>DX270*AU270*(DS270-DR270*(1000-AU270*DU270)/(1000-AU270*DT270))/(100*DL270)</f>
        <v>0</v>
      </c>
      <c r="AH270">
        <f>1000*DX270*AU270*(DT270-DU270)/(100*DL270*(1000-AU270*DT270))</f>
        <v>0</v>
      </c>
      <c r="AI270">
        <f>(AJ270 - AK270 - DY270*1E3/(8.314*(EA270+273.15)) * AM270/DX270 * AL270) * DX270/(100*DL270) * (1000 - DU270)/1000</f>
        <v>0</v>
      </c>
      <c r="AJ270">
        <v>1022.23466227378</v>
      </c>
      <c r="AK270">
        <v>961.4913333333333</v>
      </c>
      <c r="AL270">
        <v>3.302648907015133</v>
      </c>
      <c r="AM270">
        <v>65.48796410900854</v>
      </c>
      <c r="AN270">
        <f>(AP270 - AO270 + DY270*1E3/(8.314*(EA270+273.15)) * AR270/DX270 * AQ270) * DX270/(100*DL270) * 1000/(1000 - AP270)</f>
        <v>0</v>
      </c>
      <c r="AO270">
        <v>13.71054249986391</v>
      </c>
      <c r="AP270">
        <v>24.26865818181818</v>
      </c>
      <c r="AQ270">
        <v>-0.0053581386344848</v>
      </c>
      <c r="AR270">
        <v>121.0484410570822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MAX(0,($B$13+$C$13*EF270)/(1+$D$13*EF270)*DY270/(EA270+273)*$E$13)</f>
        <v>0</v>
      </c>
      <c r="AX270" t="s">
        <v>437</v>
      </c>
      <c r="AY270" t="s">
        <v>437</v>
      </c>
      <c r="AZ270">
        <v>0</v>
      </c>
      <c r="BA270">
        <v>0</v>
      </c>
      <c r="BB270">
        <f>1-AZ270/BA270</f>
        <v>0</v>
      </c>
      <c r="BC270">
        <v>0</v>
      </c>
      <c r="BD270" t="s">
        <v>437</v>
      </c>
      <c r="BE270" t="s">
        <v>437</v>
      </c>
      <c r="BF270">
        <v>0</v>
      </c>
      <c r="BG270">
        <v>0</v>
      </c>
      <c r="BH270">
        <f>1-BF270/BG270</f>
        <v>0</v>
      </c>
      <c r="BI270">
        <v>0.5</v>
      </c>
      <c r="BJ270">
        <f>DI270</f>
        <v>0</v>
      </c>
      <c r="BK270">
        <f>L270</f>
        <v>0</v>
      </c>
      <c r="BL270">
        <f>BH270*BI270*BJ270</f>
        <v>0</v>
      </c>
      <c r="BM270">
        <f>(BK270-BC270)/BJ270</f>
        <v>0</v>
      </c>
      <c r="BN270">
        <f>(BA270-BG270)/BG270</f>
        <v>0</v>
      </c>
      <c r="BO270">
        <f>AZ270/(BB270+AZ270/BG270)</f>
        <v>0</v>
      </c>
      <c r="BP270" t="s">
        <v>437</v>
      </c>
      <c r="BQ270">
        <v>0</v>
      </c>
      <c r="BR270">
        <f>IF(BQ270&lt;&gt;0, BQ270, BO270)</f>
        <v>0</v>
      </c>
      <c r="BS270">
        <f>1-BR270/BG270</f>
        <v>0</v>
      </c>
      <c r="BT270">
        <f>(BG270-BF270)/(BG270-BR270)</f>
        <v>0</v>
      </c>
      <c r="BU270">
        <f>(BA270-BG270)/(BA270-BR270)</f>
        <v>0</v>
      </c>
      <c r="BV270">
        <f>(BG270-BF270)/(BG270-AZ270)</f>
        <v>0</v>
      </c>
      <c r="BW270">
        <f>(BA270-BG270)/(BA270-AZ270)</f>
        <v>0</v>
      </c>
      <c r="BX270">
        <f>(BT270*BR270/BF270)</f>
        <v>0</v>
      </c>
      <c r="BY270">
        <f>(1-BX270)</f>
        <v>0</v>
      </c>
      <c r="DH270">
        <f>$B$11*EG270+$C$11*EH270+$F$11*ES270*(1-EV270)</f>
        <v>0</v>
      </c>
      <c r="DI270">
        <f>DH270*DJ270</f>
        <v>0</v>
      </c>
      <c r="DJ270">
        <f>($B$11*$D$9+$C$11*$D$9+$F$11*((FF270+EX270)/MAX(FF270+EX270+FG270, 0.1)*$I$9+FG270/MAX(FF270+EX270+FG270, 0.1)*$J$9))/($B$11+$C$11+$F$11)</f>
        <v>0</v>
      </c>
      <c r="DK270">
        <f>($B$11*$K$9+$C$11*$K$9+$F$11*((FF270+EX270)/MAX(FF270+EX270+FG270, 0.1)*$P$9+FG270/MAX(FF270+EX270+FG270, 0.1)*$Q$9))/($B$11+$C$11+$F$11)</f>
        <v>0</v>
      </c>
      <c r="DL270">
        <v>6</v>
      </c>
      <c r="DM270">
        <v>0.5</v>
      </c>
      <c r="DN270" t="s">
        <v>438</v>
      </c>
      <c r="DO270">
        <v>2</v>
      </c>
      <c r="DP270" t="b">
        <v>1</v>
      </c>
      <c r="DQ270">
        <v>1759253105.814285</v>
      </c>
      <c r="DR270">
        <v>914.7635714285715</v>
      </c>
      <c r="DS270">
        <v>992.8701071428571</v>
      </c>
      <c r="DT270">
        <v>24.29947142857143</v>
      </c>
      <c r="DU270">
        <v>13.69466071428572</v>
      </c>
      <c r="DV270">
        <v>913.9499999999999</v>
      </c>
      <c r="DW270">
        <v>24.05031428571429</v>
      </c>
      <c r="DX270">
        <v>500.0272142857144</v>
      </c>
      <c r="DY270">
        <v>90.87715000000001</v>
      </c>
      <c r="DZ270">
        <v>0.05272863571428572</v>
      </c>
      <c r="EA270">
        <v>30.71384642857143</v>
      </c>
      <c r="EB270">
        <v>30.01711071428571</v>
      </c>
      <c r="EC270">
        <v>999.9000000000002</v>
      </c>
      <c r="ED270">
        <v>0</v>
      </c>
      <c r="EE270">
        <v>0</v>
      </c>
      <c r="EF270">
        <v>10016.78392857143</v>
      </c>
      <c r="EG270">
        <v>0</v>
      </c>
      <c r="EH270">
        <v>11.74510357142857</v>
      </c>
      <c r="EI270">
        <v>-78.10667500000001</v>
      </c>
      <c r="EJ270">
        <v>937.5452142857142</v>
      </c>
      <c r="EK270">
        <v>1006.656107142857</v>
      </c>
      <c r="EL270">
        <v>10.60480357142857</v>
      </c>
      <c r="EM270">
        <v>992.8701071428571</v>
      </c>
      <c r="EN270">
        <v>13.69466071428572</v>
      </c>
      <c r="EO270">
        <v>2.2082675</v>
      </c>
      <c r="EP270">
        <v>1.244532857142857</v>
      </c>
      <c r="EQ270">
        <v>19.02240357142857</v>
      </c>
      <c r="ER270">
        <v>10.14517142857143</v>
      </c>
      <c r="ES270">
        <v>1999.993571428571</v>
      </c>
      <c r="ET270">
        <v>0.9799932857142856</v>
      </c>
      <c r="EU270">
        <v>0.02000646785714286</v>
      </c>
      <c r="EV270">
        <v>0</v>
      </c>
      <c r="EW270">
        <v>1190.3625</v>
      </c>
      <c r="EX270">
        <v>5.000560000000001</v>
      </c>
      <c r="EY270">
        <v>24067.02857142856</v>
      </c>
      <c r="EZ270">
        <v>17294.775</v>
      </c>
      <c r="FA270">
        <v>41.20064285714285</v>
      </c>
      <c r="FB270">
        <v>41.53542857142856</v>
      </c>
      <c r="FC270">
        <v>41.14482142857141</v>
      </c>
      <c r="FD270">
        <v>40.71182142857141</v>
      </c>
      <c r="FE270">
        <v>42.3457857142857</v>
      </c>
      <c r="FF270">
        <v>1955.083571428571</v>
      </c>
      <c r="FG270">
        <v>39.91</v>
      </c>
      <c r="FH270">
        <v>0</v>
      </c>
      <c r="FI270">
        <v>1759253127.4</v>
      </c>
      <c r="FJ270">
        <v>0</v>
      </c>
      <c r="FK270">
        <v>1190.3616</v>
      </c>
      <c r="FL270">
        <v>-7.123076911449524</v>
      </c>
      <c r="FM270">
        <v>-141.715384418138</v>
      </c>
      <c r="FN270">
        <v>24066.512</v>
      </c>
      <c r="FO270">
        <v>15</v>
      </c>
      <c r="FP270">
        <v>0</v>
      </c>
      <c r="FQ270" t="s">
        <v>439</v>
      </c>
      <c r="FR270">
        <v>1747148579.5</v>
      </c>
      <c r="FS270">
        <v>1747148584.5</v>
      </c>
      <c r="FT270">
        <v>0</v>
      </c>
      <c r="FU270">
        <v>0.162</v>
      </c>
      <c r="FV270">
        <v>-0.001</v>
      </c>
      <c r="FW270">
        <v>0.139</v>
      </c>
      <c r="FX270">
        <v>0.058</v>
      </c>
      <c r="FY270">
        <v>420</v>
      </c>
      <c r="FZ270">
        <v>16</v>
      </c>
      <c r="GA270">
        <v>0.19</v>
      </c>
      <c r="GB270">
        <v>0.02</v>
      </c>
      <c r="GC270">
        <v>-78.08361499999999</v>
      </c>
      <c r="GD270">
        <v>-0.6190378986865638</v>
      </c>
      <c r="GE270">
        <v>0.2342424497715989</v>
      </c>
      <c r="GF270">
        <v>0</v>
      </c>
      <c r="GG270">
        <v>1190.734117647059</v>
      </c>
      <c r="GH270">
        <v>-5.773873189558918</v>
      </c>
      <c r="GI270">
        <v>0.6051597632859756</v>
      </c>
      <c r="GJ270">
        <v>0</v>
      </c>
      <c r="GK270">
        <v>10.6212225</v>
      </c>
      <c r="GL270">
        <v>-0.2564386491557491</v>
      </c>
      <c r="GM270">
        <v>0.02574778133645683</v>
      </c>
      <c r="GN270">
        <v>0</v>
      </c>
      <c r="GO270">
        <v>0</v>
      </c>
      <c r="GP270">
        <v>3</v>
      </c>
      <c r="GQ270" t="s">
        <v>490</v>
      </c>
      <c r="GR270">
        <v>3.12938</v>
      </c>
      <c r="GS270">
        <v>2.73059</v>
      </c>
      <c r="GT270">
        <v>0.150881</v>
      </c>
      <c r="GU270">
        <v>0.159723</v>
      </c>
      <c r="GV270">
        <v>0.108234</v>
      </c>
      <c r="GW270">
        <v>0.0726955</v>
      </c>
      <c r="GX270">
        <v>25471.8</v>
      </c>
      <c r="GY270">
        <v>24472</v>
      </c>
      <c r="GZ270">
        <v>30539.4</v>
      </c>
      <c r="HA270">
        <v>29378.3</v>
      </c>
      <c r="HB270">
        <v>37584.1</v>
      </c>
      <c r="HC270">
        <v>35857.9</v>
      </c>
      <c r="HD270">
        <v>46715.4</v>
      </c>
      <c r="HE270">
        <v>43656.2</v>
      </c>
      <c r="HF270">
        <v>1.83705</v>
      </c>
      <c r="HG270">
        <v>1.81772</v>
      </c>
      <c r="HH270">
        <v>0.10547</v>
      </c>
      <c r="HI270">
        <v>0</v>
      </c>
      <c r="HJ270">
        <v>28.3028</v>
      </c>
      <c r="HK270">
        <v>999.9</v>
      </c>
      <c r="HL270">
        <v>49</v>
      </c>
      <c r="HM270">
        <v>31.6</v>
      </c>
      <c r="HN270">
        <v>25.1688</v>
      </c>
      <c r="HO270">
        <v>63.0203</v>
      </c>
      <c r="HP270">
        <v>18.121</v>
      </c>
      <c r="HQ270">
        <v>1</v>
      </c>
      <c r="HR270">
        <v>0.130503</v>
      </c>
      <c r="HS270">
        <v>-1.02525</v>
      </c>
      <c r="HT270">
        <v>20.1981</v>
      </c>
      <c r="HU270">
        <v>5.22942</v>
      </c>
      <c r="HV270">
        <v>11.974</v>
      </c>
      <c r="HW270">
        <v>4.9704</v>
      </c>
      <c r="HX270">
        <v>3.28965</v>
      </c>
      <c r="HY270">
        <v>9999</v>
      </c>
      <c r="HZ270">
        <v>9999</v>
      </c>
      <c r="IA270">
        <v>9999</v>
      </c>
      <c r="IB270">
        <v>19.2</v>
      </c>
      <c r="IC270">
        <v>4.9729</v>
      </c>
      <c r="ID270">
        <v>1.87729</v>
      </c>
      <c r="IE270">
        <v>1.87534</v>
      </c>
      <c r="IF270">
        <v>1.87819</v>
      </c>
      <c r="IG270">
        <v>1.87487</v>
      </c>
      <c r="IH270">
        <v>1.87851</v>
      </c>
      <c r="II270">
        <v>1.87558</v>
      </c>
      <c r="IJ270">
        <v>1.87675</v>
      </c>
      <c r="IK270">
        <v>0</v>
      </c>
      <c r="IL270">
        <v>0</v>
      </c>
      <c r="IM270">
        <v>0</v>
      </c>
      <c r="IN270">
        <v>0</v>
      </c>
      <c r="IO270" t="s">
        <v>441</v>
      </c>
      <c r="IP270" t="s">
        <v>442</v>
      </c>
      <c r="IQ270" t="s">
        <v>443</v>
      </c>
      <c r="IR270" t="s">
        <v>443</v>
      </c>
      <c r="IS270" t="s">
        <v>443</v>
      </c>
      <c r="IT270" t="s">
        <v>443</v>
      </c>
      <c r="IU270">
        <v>0</v>
      </c>
      <c r="IV270">
        <v>100</v>
      </c>
      <c r="IW270">
        <v>100</v>
      </c>
      <c r="IX270">
        <v>0.837</v>
      </c>
      <c r="IY270">
        <v>0.2484</v>
      </c>
      <c r="IZ270">
        <v>-0.1222274518627452</v>
      </c>
      <c r="JA270">
        <v>0.001328938755811441</v>
      </c>
      <c r="JB270">
        <v>-5.633165956792918E-07</v>
      </c>
      <c r="JC270">
        <v>2.510553891376428E-10</v>
      </c>
      <c r="JD270">
        <v>-0.04678033270444259</v>
      </c>
      <c r="JE270">
        <v>-0.0009625096320519332</v>
      </c>
      <c r="JF270">
        <v>0.0006953178313022573</v>
      </c>
      <c r="JG270">
        <v>-5.973937232829655E-06</v>
      </c>
      <c r="JH270">
        <v>1</v>
      </c>
      <c r="JI270">
        <v>2112</v>
      </c>
      <c r="JJ270">
        <v>1</v>
      </c>
      <c r="JK270">
        <v>26</v>
      </c>
      <c r="JL270">
        <v>201742.2</v>
      </c>
      <c r="JM270">
        <v>201742.2</v>
      </c>
      <c r="JN270">
        <v>2.23877</v>
      </c>
      <c r="JO270">
        <v>2.54272</v>
      </c>
      <c r="JP270">
        <v>1.39893</v>
      </c>
      <c r="JQ270">
        <v>2.32666</v>
      </c>
      <c r="JR270">
        <v>1.44897</v>
      </c>
      <c r="JS270">
        <v>2.54517</v>
      </c>
      <c r="JT270">
        <v>37.4338</v>
      </c>
      <c r="JU270">
        <v>23.9737</v>
      </c>
      <c r="JV270">
        <v>18</v>
      </c>
      <c r="JW270">
        <v>484.984</v>
      </c>
      <c r="JX270">
        <v>443.489</v>
      </c>
      <c r="JY270">
        <v>29.9183</v>
      </c>
      <c r="JZ270">
        <v>28.9303</v>
      </c>
      <c r="KA270">
        <v>29.9999</v>
      </c>
      <c r="KB270">
        <v>28.6871</v>
      </c>
      <c r="KC270">
        <v>28.7647</v>
      </c>
      <c r="KD270">
        <v>44.9763</v>
      </c>
      <c r="KE270">
        <v>46.4336</v>
      </c>
      <c r="KF270">
        <v>0</v>
      </c>
      <c r="KG270">
        <v>29.9107</v>
      </c>
      <c r="KH270">
        <v>1041.56</v>
      </c>
      <c r="KI270">
        <v>13.8415</v>
      </c>
      <c r="KJ270">
        <v>100.958</v>
      </c>
      <c r="KK270">
        <v>100.415</v>
      </c>
    </row>
    <row r="271" spans="1:297">
      <c r="A271">
        <v>255</v>
      </c>
      <c r="B271">
        <v>1759253118.6</v>
      </c>
      <c r="C271">
        <v>6303</v>
      </c>
      <c r="D271" t="s">
        <v>955</v>
      </c>
      <c r="E271" t="s">
        <v>956</v>
      </c>
      <c r="F271">
        <v>5</v>
      </c>
      <c r="G271" t="s">
        <v>832</v>
      </c>
      <c r="H271" t="s">
        <v>436</v>
      </c>
      <c r="I271">
        <v>1759253111.1</v>
      </c>
      <c r="J271">
        <f>(K271)/1000</f>
        <v>0</v>
      </c>
      <c r="K271">
        <f>IF(DP271, AN271, AH271)</f>
        <v>0</v>
      </c>
      <c r="L271">
        <f>IF(DP271, AI271, AG271)</f>
        <v>0</v>
      </c>
      <c r="M271">
        <f>DR271 - IF(AU271&gt;1, L271*DL271*100.0/(AW271), 0)</f>
        <v>0</v>
      </c>
      <c r="N271">
        <f>((T271-J271/2)*M271-L271)/(T271+J271/2)</f>
        <v>0</v>
      </c>
      <c r="O271">
        <f>N271*(DY271+DZ271)/1000.0</f>
        <v>0</v>
      </c>
      <c r="P271">
        <f>(DR271 - IF(AU271&gt;1, L271*DL271*100.0/(AW271), 0))*(DY271+DZ271)/1000.0</f>
        <v>0</v>
      </c>
      <c r="Q271">
        <f>2.0/((1/S271-1/R271)+SIGN(S271)*SQRT((1/S271-1/R271)*(1/S271-1/R271) + 4*DM271/((DM271+1)*(DM271+1))*(2*1/S271*1/R271-1/R271*1/R271)))</f>
        <v>0</v>
      </c>
      <c r="R271">
        <f>IF(LEFT(DN271,1)&lt;&gt;"0",IF(LEFT(DN271,1)="1",3.0,DO271),$D$5+$E$5*(EF271*DY271/($K$5*1000))+$F$5*(EF271*DY271/($K$5*1000))*MAX(MIN(DL271,$J$5),$I$5)*MAX(MIN(DL271,$J$5),$I$5)+$G$5*MAX(MIN(DL271,$J$5),$I$5)*(EF271*DY271/($K$5*1000))+$H$5*(EF271*DY271/($K$5*1000))*(EF271*DY271/($K$5*1000)))</f>
        <v>0</v>
      </c>
      <c r="S271">
        <f>J271*(1000-(1000*0.61365*exp(17.502*W271/(240.97+W271))/(DY271+DZ271)+DT271)/2)/(1000*0.61365*exp(17.502*W271/(240.97+W271))/(DY271+DZ271)-DT271)</f>
        <v>0</v>
      </c>
      <c r="T271">
        <f>1/((DM271+1)/(Q271/1.6)+1/(R271/1.37)) + DM271/((DM271+1)/(Q271/1.6) + DM271/(R271/1.37))</f>
        <v>0</v>
      </c>
      <c r="U271">
        <f>(DH271*DK271)</f>
        <v>0</v>
      </c>
      <c r="V271">
        <f>(EA271+(U271+2*0.95*5.67E-8*(((EA271+$B$7)+273)^4-(EA271+273)^4)-44100*J271)/(1.84*29.3*R271+8*0.95*5.67E-8*(EA271+273)^3))</f>
        <v>0</v>
      </c>
      <c r="W271">
        <f>($C$7*EB271+$D$7*EC271+$E$7*V271)</f>
        <v>0</v>
      </c>
      <c r="X271">
        <f>0.61365*exp(17.502*W271/(240.97+W271))</f>
        <v>0</v>
      </c>
      <c r="Y271">
        <f>(Z271/AA271*100)</f>
        <v>0</v>
      </c>
      <c r="Z271">
        <f>DT271*(DY271+DZ271)/1000</f>
        <v>0</v>
      </c>
      <c r="AA271">
        <f>0.61365*exp(17.502*EA271/(240.97+EA271))</f>
        <v>0</v>
      </c>
      <c r="AB271">
        <f>(X271-DT271*(DY271+DZ271)/1000)</f>
        <v>0</v>
      </c>
      <c r="AC271">
        <f>(-J271*44100)</f>
        <v>0</v>
      </c>
      <c r="AD271">
        <f>2*29.3*R271*0.92*(EA271-W271)</f>
        <v>0</v>
      </c>
      <c r="AE271">
        <f>2*0.95*5.67E-8*(((EA271+$B$7)+273)^4-(W271+273)^4)</f>
        <v>0</v>
      </c>
      <c r="AF271">
        <f>U271+AE271+AC271+AD271</f>
        <v>0</v>
      </c>
      <c r="AG271">
        <f>DX271*AU271*(DS271-DR271*(1000-AU271*DU271)/(1000-AU271*DT271))/(100*DL271)</f>
        <v>0</v>
      </c>
      <c r="AH271">
        <f>1000*DX271*AU271*(DT271-DU271)/(100*DL271*(1000-AU271*DT271))</f>
        <v>0</v>
      </c>
      <c r="AI271">
        <f>(AJ271 - AK271 - DY271*1E3/(8.314*(EA271+273.15)) * AM271/DX271 * AL271) * DX271/(100*DL271) * (1000 - DU271)/1000</f>
        <v>0</v>
      </c>
      <c r="AJ271">
        <v>1039.125797578798</v>
      </c>
      <c r="AK271">
        <v>978.2350060606055</v>
      </c>
      <c r="AL271">
        <v>3.352015098365099</v>
      </c>
      <c r="AM271">
        <v>65.48796410900854</v>
      </c>
      <c r="AN271">
        <f>(AP271 - AO271 + DY271*1E3/(8.314*(EA271+273.15)) * AR271/DX271 * AQ271) * DX271/(100*DL271) * 1000/(1000 - AP271)</f>
        <v>0</v>
      </c>
      <c r="AO271">
        <v>13.76276042257936</v>
      </c>
      <c r="AP271">
        <v>24.26385090909091</v>
      </c>
      <c r="AQ271">
        <v>-0.0004553908017959113</v>
      </c>
      <c r="AR271">
        <v>121.0484410570822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MAX(0,($B$13+$C$13*EF271)/(1+$D$13*EF271)*DY271/(EA271+273)*$E$13)</f>
        <v>0</v>
      </c>
      <c r="AX271" t="s">
        <v>437</v>
      </c>
      <c r="AY271" t="s">
        <v>437</v>
      </c>
      <c r="AZ271">
        <v>0</v>
      </c>
      <c r="BA271">
        <v>0</v>
      </c>
      <c r="BB271">
        <f>1-AZ271/BA271</f>
        <v>0</v>
      </c>
      <c r="BC271">
        <v>0</v>
      </c>
      <c r="BD271" t="s">
        <v>437</v>
      </c>
      <c r="BE271" t="s">
        <v>437</v>
      </c>
      <c r="BF271">
        <v>0</v>
      </c>
      <c r="BG271">
        <v>0</v>
      </c>
      <c r="BH271">
        <f>1-BF271/BG271</f>
        <v>0</v>
      </c>
      <c r="BI271">
        <v>0.5</v>
      </c>
      <c r="BJ271">
        <f>DI271</f>
        <v>0</v>
      </c>
      <c r="BK271">
        <f>L271</f>
        <v>0</v>
      </c>
      <c r="BL271">
        <f>BH271*BI271*BJ271</f>
        <v>0</v>
      </c>
      <c r="BM271">
        <f>(BK271-BC271)/BJ271</f>
        <v>0</v>
      </c>
      <c r="BN271">
        <f>(BA271-BG271)/BG271</f>
        <v>0</v>
      </c>
      <c r="BO271">
        <f>AZ271/(BB271+AZ271/BG271)</f>
        <v>0</v>
      </c>
      <c r="BP271" t="s">
        <v>437</v>
      </c>
      <c r="BQ271">
        <v>0</v>
      </c>
      <c r="BR271">
        <f>IF(BQ271&lt;&gt;0, BQ271, BO271)</f>
        <v>0</v>
      </c>
      <c r="BS271">
        <f>1-BR271/BG271</f>
        <v>0</v>
      </c>
      <c r="BT271">
        <f>(BG271-BF271)/(BG271-BR271)</f>
        <v>0</v>
      </c>
      <c r="BU271">
        <f>(BA271-BG271)/(BA271-BR271)</f>
        <v>0</v>
      </c>
      <c r="BV271">
        <f>(BG271-BF271)/(BG271-AZ271)</f>
        <v>0</v>
      </c>
      <c r="BW271">
        <f>(BA271-BG271)/(BA271-AZ271)</f>
        <v>0</v>
      </c>
      <c r="BX271">
        <f>(BT271*BR271/BF271)</f>
        <v>0</v>
      </c>
      <c r="BY271">
        <f>(1-BX271)</f>
        <v>0</v>
      </c>
      <c r="DH271">
        <f>$B$11*EG271+$C$11*EH271+$F$11*ES271*(1-EV271)</f>
        <v>0</v>
      </c>
      <c r="DI271">
        <f>DH271*DJ271</f>
        <v>0</v>
      </c>
      <c r="DJ271">
        <f>($B$11*$D$9+$C$11*$D$9+$F$11*((FF271+EX271)/MAX(FF271+EX271+FG271, 0.1)*$I$9+FG271/MAX(FF271+EX271+FG271, 0.1)*$J$9))/($B$11+$C$11+$F$11)</f>
        <v>0</v>
      </c>
      <c r="DK271">
        <f>($B$11*$K$9+$C$11*$K$9+$F$11*((FF271+EX271)/MAX(FF271+EX271+FG271, 0.1)*$P$9+FG271/MAX(FF271+EX271+FG271, 0.1)*$Q$9))/($B$11+$C$11+$F$11)</f>
        <v>0</v>
      </c>
      <c r="DL271">
        <v>6</v>
      </c>
      <c r="DM271">
        <v>0.5</v>
      </c>
      <c r="DN271" t="s">
        <v>438</v>
      </c>
      <c r="DO271">
        <v>2</v>
      </c>
      <c r="DP271" t="b">
        <v>1</v>
      </c>
      <c r="DQ271">
        <v>1759253111.1</v>
      </c>
      <c r="DR271">
        <v>931.7681481481482</v>
      </c>
      <c r="DS271">
        <v>1010.207222222222</v>
      </c>
      <c r="DT271">
        <v>24.28094074074074</v>
      </c>
      <c r="DU271">
        <v>13.71818518518519</v>
      </c>
      <c r="DV271">
        <v>930.9388148148149</v>
      </c>
      <c r="DW271">
        <v>24.03219259259259</v>
      </c>
      <c r="DX271">
        <v>500.0365555555556</v>
      </c>
      <c r="DY271">
        <v>90.87726666666666</v>
      </c>
      <c r="DZ271">
        <v>0.05259792592592593</v>
      </c>
      <c r="EA271">
        <v>30.713</v>
      </c>
      <c r="EB271">
        <v>30.01675925925926</v>
      </c>
      <c r="EC271">
        <v>999.9000000000001</v>
      </c>
      <c r="ED271">
        <v>0</v>
      </c>
      <c r="EE271">
        <v>0</v>
      </c>
      <c r="EF271">
        <v>10009.17222222222</v>
      </c>
      <c r="EG271">
        <v>0</v>
      </c>
      <c r="EH271">
        <v>11.74186296296296</v>
      </c>
      <c r="EI271">
        <v>-78.43933703703705</v>
      </c>
      <c r="EJ271">
        <v>954.9552222222223</v>
      </c>
      <c r="EK271">
        <v>1024.258888888889</v>
      </c>
      <c r="EL271">
        <v>10.56274814814815</v>
      </c>
      <c r="EM271">
        <v>1010.207222222222</v>
      </c>
      <c r="EN271">
        <v>13.71818518518519</v>
      </c>
      <c r="EO271">
        <v>2.206585925925926</v>
      </c>
      <c r="EP271">
        <v>1.246671851851852</v>
      </c>
      <c r="EQ271">
        <v>19.0102</v>
      </c>
      <c r="ER271">
        <v>10.17081851851852</v>
      </c>
      <c r="ES271">
        <v>1999.997777777778</v>
      </c>
      <c r="ET271">
        <v>0.9799933333333333</v>
      </c>
      <c r="EU271">
        <v>0.02000642222222222</v>
      </c>
      <c r="EV271">
        <v>0</v>
      </c>
      <c r="EW271">
        <v>1189.665185185185</v>
      </c>
      <c r="EX271">
        <v>5.000560000000001</v>
      </c>
      <c r="EY271">
        <v>24053.47777777778</v>
      </c>
      <c r="EZ271">
        <v>17294.81111111111</v>
      </c>
      <c r="FA271">
        <v>41.23125925925925</v>
      </c>
      <c r="FB271">
        <v>41.54133333333333</v>
      </c>
      <c r="FC271">
        <v>41.13862962962962</v>
      </c>
      <c r="FD271">
        <v>40.70577777777777</v>
      </c>
      <c r="FE271">
        <v>42.32622222222222</v>
      </c>
      <c r="FF271">
        <v>1955.087777777778</v>
      </c>
      <c r="FG271">
        <v>39.91</v>
      </c>
      <c r="FH271">
        <v>0</v>
      </c>
      <c r="FI271">
        <v>1759253132.8</v>
      </c>
      <c r="FJ271">
        <v>0</v>
      </c>
      <c r="FK271">
        <v>1189.680384615385</v>
      </c>
      <c r="FL271">
        <v>-8.218461543485942</v>
      </c>
      <c r="FM271">
        <v>-170.4957266308531</v>
      </c>
      <c r="FN271">
        <v>24053.16923076923</v>
      </c>
      <c r="FO271">
        <v>15</v>
      </c>
      <c r="FP271">
        <v>0</v>
      </c>
      <c r="FQ271" t="s">
        <v>439</v>
      </c>
      <c r="FR271">
        <v>1747148579.5</v>
      </c>
      <c r="FS271">
        <v>1747148584.5</v>
      </c>
      <c r="FT271">
        <v>0</v>
      </c>
      <c r="FU271">
        <v>0.162</v>
      </c>
      <c r="FV271">
        <v>-0.001</v>
      </c>
      <c r="FW271">
        <v>0.139</v>
      </c>
      <c r="FX271">
        <v>0.058</v>
      </c>
      <c r="FY271">
        <v>420</v>
      </c>
      <c r="FZ271">
        <v>16</v>
      </c>
      <c r="GA271">
        <v>0.19</v>
      </c>
      <c r="GB271">
        <v>0.02</v>
      </c>
      <c r="GC271">
        <v>-78.25187560975608</v>
      </c>
      <c r="GD271">
        <v>-3.866600696864153</v>
      </c>
      <c r="GE271">
        <v>0.4070448047373321</v>
      </c>
      <c r="GF271">
        <v>0</v>
      </c>
      <c r="GG271">
        <v>1190.13</v>
      </c>
      <c r="GH271">
        <v>-7.644308634017401</v>
      </c>
      <c r="GI271">
        <v>0.7805164202967918</v>
      </c>
      <c r="GJ271">
        <v>0</v>
      </c>
      <c r="GK271">
        <v>10.58697073170732</v>
      </c>
      <c r="GL271">
        <v>-0.4471902439024514</v>
      </c>
      <c r="GM271">
        <v>0.04662657173916521</v>
      </c>
      <c r="GN271">
        <v>0</v>
      </c>
      <c r="GO271">
        <v>0</v>
      </c>
      <c r="GP271">
        <v>3</v>
      </c>
      <c r="GQ271" t="s">
        <v>490</v>
      </c>
      <c r="GR271">
        <v>3.12944</v>
      </c>
      <c r="GS271">
        <v>2.73013</v>
      </c>
      <c r="GT271">
        <v>0.15257</v>
      </c>
      <c r="GU271">
        <v>0.161365</v>
      </c>
      <c r="GV271">
        <v>0.108233</v>
      </c>
      <c r="GW271">
        <v>0.0730377</v>
      </c>
      <c r="GX271">
        <v>25421</v>
      </c>
      <c r="GY271">
        <v>24424.1</v>
      </c>
      <c r="GZ271">
        <v>30539.3</v>
      </c>
      <c r="HA271">
        <v>29378.3</v>
      </c>
      <c r="HB271">
        <v>37584.3</v>
      </c>
      <c r="HC271">
        <v>35844.5</v>
      </c>
      <c r="HD271">
        <v>46715.3</v>
      </c>
      <c r="HE271">
        <v>43656</v>
      </c>
      <c r="HF271">
        <v>1.83685</v>
      </c>
      <c r="HG271">
        <v>1.81772</v>
      </c>
      <c r="HH271">
        <v>0.105262</v>
      </c>
      <c r="HI271">
        <v>0</v>
      </c>
      <c r="HJ271">
        <v>28.3028</v>
      </c>
      <c r="HK271">
        <v>999.9</v>
      </c>
      <c r="HL271">
        <v>49</v>
      </c>
      <c r="HM271">
        <v>31.6</v>
      </c>
      <c r="HN271">
        <v>25.1703</v>
      </c>
      <c r="HO271">
        <v>63.1803</v>
      </c>
      <c r="HP271">
        <v>18.3293</v>
      </c>
      <c r="HQ271">
        <v>1</v>
      </c>
      <c r="HR271">
        <v>0.130523</v>
      </c>
      <c r="HS271">
        <v>-1.01177</v>
      </c>
      <c r="HT271">
        <v>20.1982</v>
      </c>
      <c r="HU271">
        <v>5.22837</v>
      </c>
      <c r="HV271">
        <v>11.974</v>
      </c>
      <c r="HW271">
        <v>4.97035</v>
      </c>
      <c r="HX271">
        <v>3.28968</v>
      </c>
      <c r="HY271">
        <v>9999</v>
      </c>
      <c r="HZ271">
        <v>9999</v>
      </c>
      <c r="IA271">
        <v>9999</v>
      </c>
      <c r="IB271">
        <v>19.2</v>
      </c>
      <c r="IC271">
        <v>4.97289</v>
      </c>
      <c r="ID271">
        <v>1.87729</v>
      </c>
      <c r="IE271">
        <v>1.87534</v>
      </c>
      <c r="IF271">
        <v>1.8782</v>
      </c>
      <c r="IG271">
        <v>1.87488</v>
      </c>
      <c r="IH271">
        <v>1.87851</v>
      </c>
      <c r="II271">
        <v>1.87558</v>
      </c>
      <c r="IJ271">
        <v>1.87675</v>
      </c>
      <c r="IK271">
        <v>0</v>
      </c>
      <c r="IL271">
        <v>0</v>
      </c>
      <c r="IM271">
        <v>0</v>
      </c>
      <c r="IN271">
        <v>0</v>
      </c>
      <c r="IO271" t="s">
        <v>441</v>
      </c>
      <c r="IP271" t="s">
        <v>442</v>
      </c>
      <c r="IQ271" t="s">
        <v>443</v>
      </c>
      <c r="IR271" t="s">
        <v>443</v>
      </c>
      <c r="IS271" t="s">
        <v>443</v>
      </c>
      <c r="IT271" t="s">
        <v>443</v>
      </c>
      <c r="IU271">
        <v>0</v>
      </c>
      <c r="IV271">
        <v>100</v>
      </c>
      <c r="IW271">
        <v>100</v>
      </c>
      <c r="IX271">
        <v>0.853</v>
      </c>
      <c r="IY271">
        <v>0.2484</v>
      </c>
      <c r="IZ271">
        <v>-0.1222274518627452</v>
      </c>
      <c r="JA271">
        <v>0.001328938755811441</v>
      </c>
      <c r="JB271">
        <v>-5.633165956792918E-07</v>
      </c>
      <c r="JC271">
        <v>2.510553891376428E-10</v>
      </c>
      <c r="JD271">
        <v>-0.04678033270444259</v>
      </c>
      <c r="JE271">
        <v>-0.0009625096320519332</v>
      </c>
      <c r="JF271">
        <v>0.0006953178313022573</v>
      </c>
      <c r="JG271">
        <v>-5.973937232829655E-06</v>
      </c>
      <c r="JH271">
        <v>1</v>
      </c>
      <c r="JI271">
        <v>2112</v>
      </c>
      <c r="JJ271">
        <v>1</v>
      </c>
      <c r="JK271">
        <v>26</v>
      </c>
      <c r="JL271">
        <v>201742.3</v>
      </c>
      <c r="JM271">
        <v>201742.2</v>
      </c>
      <c r="JN271">
        <v>2.27173</v>
      </c>
      <c r="JO271">
        <v>2.54272</v>
      </c>
      <c r="JP271">
        <v>1.39893</v>
      </c>
      <c r="JQ271">
        <v>2.32666</v>
      </c>
      <c r="JR271">
        <v>1.44897</v>
      </c>
      <c r="JS271">
        <v>2.45605</v>
      </c>
      <c r="JT271">
        <v>37.4098</v>
      </c>
      <c r="JU271">
        <v>23.9649</v>
      </c>
      <c r="JV271">
        <v>18</v>
      </c>
      <c r="JW271">
        <v>484.858</v>
      </c>
      <c r="JX271">
        <v>443.471</v>
      </c>
      <c r="JY271">
        <v>29.9023</v>
      </c>
      <c r="JZ271">
        <v>28.9278</v>
      </c>
      <c r="KA271">
        <v>30</v>
      </c>
      <c r="KB271">
        <v>28.6846</v>
      </c>
      <c r="KC271">
        <v>28.7623</v>
      </c>
      <c r="KD271">
        <v>45.5347</v>
      </c>
      <c r="KE271">
        <v>46.4336</v>
      </c>
      <c r="KF271">
        <v>0</v>
      </c>
      <c r="KG271">
        <v>29.8918</v>
      </c>
      <c r="KH271">
        <v>1054.91</v>
      </c>
      <c r="KI271">
        <v>13.8707</v>
      </c>
      <c r="KJ271">
        <v>100.958</v>
      </c>
      <c r="KK271">
        <v>100.415</v>
      </c>
    </row>
    <row r="272" spans="1:297">
      <c r="A272">
        <v>256</v>
      </c>
      <c r="B272">
        <v>1759253123.6</v>
      </c>
      <c r="C272">
        <v>6308</v>
      </c>
      <c r="D272" t="s">
        <v>957</v>
      </c>
      <c r="E272" t="s">
        <v>958</v>
      </c>
      <c r="F272">
        <v>5</v>
      </c>
      <c r="G272" t="s">
        <v>832</v>
      </c>
      <c r="H272" t="s">
        <v>436</v>
      </c>
      <c r="I272">
        <v>1759253115.814285</v>
      </c>
      <c r="J272">
        <f>(K272)/1000</f>
        <v>0</v>
      </c>
      <c r="K272">
        <f>IF(DP272, AN272, AH272)</f>
        <v>0</v>
      </c>
      <c r="L272">
        <f>IF(DP272, AI272, AG272)</f>
        <v>0</v>
      </c>
      <c r="M272">
        <f>DR272 - IF(AU272&gt;1, L272*DL272*100.0/(AW272), 0)</f>
        <v>0</v>
      </c>
      <c r="N272">
        <f>((T272-J272/2)*M272-L272)/(T272+J272/2)</f>
        <v>0</v>
      </c>
      <c r="O272">
        <f>N272*(DY272+DZ272)/1000.0</f>
        <v>0</v>
      </c>
      <c r="P272">
        <f>(DR272 - IF(AU272&gt;1, L272*DL272*100.0/(AW272), 0))*(DY272+DZ272)/1000.0</f>
        <v>0</v>
      </c>
      <c r="Q272">
        <f>2.0/((1/S272-1/R272)+SIGN(S272)*SQRT((1/S272-1/R272)*(1/S272-1/R272) + 4*DM272/((DM272+1)*(DM272+1))*(2*1/S272*1/R272-1/R272*1/R272)))</f>
        <v>0</v>
      </c>
      <c r="R272">
        <f>IF(LEFT(DN272,1)&lt;&gt;"0",IF(LEFT(DN272,1)="1",3.0,DO272),$D$5+$E$5*(EF272*DY272/($K$5*1000))+$F$5*(EF272*DY272/($K$5*1000))*MAX(MIN(DL272,$J$5),$I$5)*MAX(MIN(DL272,$J$5),$I$5)+$G$5*MAX(MIN(DL272,$J$5),$I$5)*(EF272*DY272/($K$5*1000))+$H$5*(EF272*DY272/($K$5*1000))*(EF272*DY272/($K$5*1000)))</f>
        <v>0</v>
      </c>
      <c r="S272">
        <f>J272*(1000-(1000*0.61365*exp(17.502*W272/(240.97+W272))/(DY272+DZ272)+DT272)/2)/(1000*0.61365*exp(17.502*W272/(240.97+W272))/(DY272+DZ272)-DT272)</f>
        <v>0</v>
      </c>
      <c r="T272">
        <f>1/((DM272+1)/(Q272/1.6)+1/(R272/1.37)) + DM272/((DM272+1)/(Q272/1.6) + DM272/(R272/1.37))</f>
        <v>0</v>
      </c>
      <c r="U272">
        <f>(DH272*DK272)</f>
        <v>0</v>
      </c>
      <c r="V272">
        <f>(EA272+(U272+2*0.95*5.67E-8*(((EA272+$B$7)+273)^4-(EA272+273)^4)-44100*J272)/(1.84*29.3*R272+8*0.95*5.67E-8*(EA272+273)^3))</f>
        <v>0</v>
      </c>
      <c r="W272">
        <f>($C$7*EB272+$D$7*EC272+$E$7*V272)</f>
        <v>0</v>
      </c>
      <c r="X272">
        <f>0.61365*exp(17.502*W272/(240.97+W272))</f>
        <v>0</v>
      </c>
      <c r="Y272">
        <f>(Z272/AA272*100)</f>
        <v>0</v>
      </c>
      <c r="Z272">
        <f>DT272*(DY272+DZ272)/1000</f>
        <v>0</v>
      </c>
      <c r="AA272">
        <f>0.61365*exp(17.502*EA272/(240.97+EA272))</f>
        <v>0</v>
      </c>
      <c r="AB272">
        <f>(X272-DT272*(DY272+DZ272)/1000)</f>
        <v>0</v>
      </c>
      <c r="AC272">
        <f>(-J272*44100)</f>
        <v>0</v>
      </c>
      <c r="AD272">
        <f>2*29.3*R272*0.92*(EA272-W272)</f>
        <v>0</v>
      </c>
      <c r="AE272">
        <f>2*0.95*5.67E-8*(((EA272+$B$7)+273)^4-(W272+273)^4)</f>
        <v>0</v>
      </c>
      <c r="AF272">
        <f>U272+AE272+AC272+AD272</f>
        <v>0</v>
      </c>
      <c r="AG272">
        <f>DX272*AU272*(DS272-DR272*(1000-AU272*DU272)/(1000-AU272*DT272))/(100*DL272)</f>
        <v>0</v>
      </c>
      <c r="AH272">
        <f>1000*DX272*AU272*(DT272-DU272)/(100*DL272*(1000-AU272*DT272))</f>
        <v>0</v>
      </c>
      <c r="AI272">
        <f>(AJ272 - AK272 - DY272*1E3/(8.314*(EA272+273.15)) * AM272/DX272 * AL272) * DX272/(100*DL272) * (1000 - DU272)/1000</f>
        <v>0</v>
      </c>
      <c r="AJ272">
        <v>1056.343971911073</v>
      </c>
      <c r="AK272">
        <v>995.1447878787876</v>
      </c>
      <c r="AL272">
        <v>3.387872629767771</v>
      </c>
      <c r="AM272">
        <v>65.48796410900854</v>
      </c>
      <c r="AN272">
        <f>(AP272 - AO272 + DY272*1E3/(8.314*(EA272+273.15)) * AR272/DX272 * AQ272) * DX272/(100*DL272) * 1000/(1000 - AP272)</f>
        <v>0</v>
      </c>
      <c r="AO272">
        <v>13.84786845184138</v>
      </c>
      <c r="AP272">
        <v>24.28329575757574</v>
      </c>
      <c r="AQ272">
        <v>0.0006521523215828616</v>
      </c>
      <c r="AR272">
        <v>121.0484410570822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MAX(0,($B$13+$C$13*EF272)/(1+$D$13*EF272)*DY272/(EA272+273)*$E$13)</f>
        <v>0</v>
      </c>
      <c r="AX272" t="s">
        <v>437</v>
      </c>
      <c r="AY272" t="s">
        <v>437</v>
      </c>
      <c r="AZ272">
        <v>0</v>
      </c>
      <c r="BA272">
        <v>0</v>
      </c>
      <c r="BB272">
        <f>1-AZ272/BA272</f>
        <v>0</v>
      </c>
      <c r="BC272">
        <v>0</v>
      </c>
      <c r="BD272" t="s">
        <v>437</v>
      </c>
      <c r="BE272" t="s">
        <v>437</v>
      </c>
      <c r="BF272">
        <v>0</v>
      </c>
      <c r="BG272">
        <v>0</v>
      </c>
      <c r="BH272">
        <f>1-BF272/BG272</f>
        <v>0</v>
      </c>
      <c r="BI272">
        <v>0.5</v>
      </c>
      <c r="BJ272">
        <f>DI272</f>
        <v>0</v>
      </c>
      <c r="BK272">
        <f>L272</f>
        <v>0</v>
      </c>
      <c r="BL272">
        <f>BH272*BI272*BJ272</f>
        <v>0</v>
      </c>
      <c r="BM272">
        <f>(BK272-BC272)/BJ272</f>
        <v>0</v>
      </c>
      <c r="BN272">
        <f>(BA272-BG272)/BG272</f>
        <v>0</v>
      </c>
      <c r="BO272">
        <f>AZ272/(BB272+AZ272/BG272)</f>
        <v>0</v>
      </c>
      <c r="BP272" t="s">
        <v>437</v>
      </c>
      <c r="BQ272">
        <v>0</v>
      </c>
      <c r="BR272">
        <f>IF(BQ272&lt;&gt;0, BQ272, BO272)</f>
        <v>0</v>
      </c>
      <c r="BS272">
        <f>1-BR272/BG272</f>
        <v>0</v>
      </c>
      <c r="BT272">
        <f>(BG272-BF272)/(BG272-BR272)</f>
        <v>0</v>
      </c>
      <c r="BU272">
        <f>(BA272-BG272)/(BA272-BR272)</f>
        <v>0</v>
      </c>
      <c r="BV272">
        <f>(BG272-BF272)/(BG272-AZ272)</f>
        <v>0</v>
      </c>
      <c r="BW272">
        <f>(BA272-BG272)/(BA272-AZ272)</f>
        <v>0</v>
      </c>
      <c r="BX272">
        <f>(BT272*BR272/BF272)</f>
        <v>0</v>
      </c>
      <c r="BY272">
        <f>(1-BX272)</f>
        <v>0</v>
      </c>
      <c r="DH272">
        <f>$B$11*EG272+$C$11*EH272+$F$11*ES272*(1-EV272)</f>
        <v>0</v>
      </c>
      <c r="DI272">
        <f>DH272*DJ272</f>
        <v>0</v>
      </c>
      <c r="DJ272">
        <f>($B$11*$D$9+$C$11*$D$9+$F$11*((FF272+EX272)/MAX(FF272+EX272+FG272, 0.1)*$I$9+FG272/MAX(FF272+EX272+FG272, 0.1)*$J$9))/($B$11+$C$11+$F$11)</f>
        <v>0</v>
      </c>
      <c r="DK272">
        <f>($B$11*$K$9+$C$11*$K$9+$F$11*((FF272+EX272)/MAX(FF272+EX272+FG272, 0.1)*$P$9+FG272/MAX(FF272+EX272+FG272, 0.1)*$Q$9))/($B$11+$C$11+$F$11)</f>
        <v>0</v>
      </c>
      <c r="DL272">
        <v>6</v>
      </c>
      <c r="DM272">
        <v>0.5</v>
      </c>
      <c r="DN272" t="s">
        <v>438</v>
      </c>
      <c r="DO272">
        <v>2</v>
      </c>
      <c r="DP272" t="b">
        <v>1</v>
      </c>
      <c r="DQ272">
        <v>1759253115.814285</v>
      </c>
      <c r="DR272">
        <v>947.0832857142858</v>
      </c>
      <c r="DS272">
        <v>1025.957142857143</v>
      </c>
      <c r="DT272">
        <v>24.27406071428571</v>
      </c>
      <c r="DU272">
        <v>13.76725357142857</v>
      </c>
      <c r="DV272">
        <v>946.2395714285714</v>
      </c>
      <c r="DW272">
        <v>24.02546071428572</v>
      </c>
      <c r="DX272">
        <v>499.99275</v>
      </c>
      <c r="DY272">
        <v>90.87730000000001</v>
      </c>
      <c r="DZ272">
        <v>0.05265910357142856</v>
      </c>
      <c r="EA272">
        <v>30.70921071428571</v>
      </c>
      <c r="EB272">
        <v>30.02014285714285</v>
      </c>
      <c r="EC272">
        <v>999.9000000000002</v>
      </c>
      <c r="ED272">
        <v>0</v>
      </c>
      <c r="EE272">
        <v>0</v>
      </c>
      <c r="EF272">
        <v>10014.75357142857</v>
      </c>
      <c r="EG272">
        <v>0</v>
      </c>
      <c r="EH272">
        <v>11.73931428571429</v>
      </c>
      <c r="EI272">
        <v>-78.87402142857142</v>
      </c>
      <c r="EJ272">
        <v>970.64475</v>
      </c>
      <c r="EK272">
        <v>1040.28</v>
      </c>
      <c r="EL272">
        <v>10.50681071428571</v>
      </c>
      <c r="EM272">
        <v>1025.957142857143</v>
      </c>
      <c r="EN272">
        <v>13.76725357142857</v>
      </c>
      <c r="EO272">
        <v>2.205961785714285</v>
      </c>
      <c r="EP272">
        <v>1.251131428571429</v>
      </c>
      <c r="EQ272">
        <v>19.00566785714286</v>
      </c>
      <c r="ER272">
        <v>10.22416071428572</v>
      </c>
      <c r="ES272">
        <v>2000.036428571428</v>
      </c>
      <c r="ET272">
        <v>0.9799937142857141</v>
      </c>
      <c r="EU272">
        <v>0.02000603571428572</v>
      </c>
      <c r="EV272">
        <v>0</v>
      </c>
      <c r="EW272">
        <v>1189.02</v>
      </c>
      <c r="EX272">
        <v>5.000560000000001</v>
      </c>
      <c r="EY272">
        <v>24039.78214285714</v>
      </c>
      <c r="EZ272">
        <v>17295.14642857142</v>
      </c>
      <c r="FA272">
        <v>41.20964285714285</v>
      </c>
      <c r="FB272">
        <v>41.53321428571427</v>
      </c>
      <c r="FC272">
        <v>41.12032142857142</v>
      </c>
      <c r="FD272">
        <v>40.69842857142857</v>
      </c>
      <c r="FE272">
        <v>42.32342857142856</v>
      </c>
      <c r="FF272">
        <v>1955.126428571429</v>
      </c>
      <c r="FG272">
        <v>39.91</v>
      </c>
      <c r="FH272">
        <v>0</v>
      </c>
      <c r="FI272">
        <v>1759253137.6</v>
      </c>
      <c r="FJ272">
        <v>0</v>
      </c>
      <c r="FK272">
        <v>1188.99076923077</v>
      </c>
      <c r="FL272">
        <v>-10.18188032921628</v>
      </c>
      <c r="FM272">
        <v>-193.1999998423083</v>
      </c>
      <c r="FN272">
        <v>24038.71153846154</v>
      </c>
      <c r="FO272">
        <v>15</v>
      </c>
      <c r="FP272">
        <v>0</v>
      </c>
      <c r="FQ272" t="s">
        <v>439</v>
      </c>
      <c r="FR272">
        <v>1747148579.5</v>
      </c>
      <c r="FS272">
        <v>1747148584.5</v>
      </c>
      <c r="FT272">
        <v>0</v>
      </c>
      <c r="FU272">
        <v>0.162</v>
      </c>
      <c r="FV272">
        <v>-0.001</v>
      </c>
      <c r="FW272">
        <v>0.139</v>
      </c>
      <c r="FX272">
        <v>0.058</v>
      </c>
      <c r="FY272">
        <v>420</v>
      </c>
      <c r="FZ272">
        <v>16</v>
      </c>
      <c r="GA272">
        <v>0.19</v>
      </c>
      <c r="GB272">
        <v>0.02</v>
      </c>
      <c r="GC272">
        <v>-78.6478475</v>
      </c>
      <c r="GD272">
        <v>-5.327679174483835</v>
      </c>
      <c r="GE272">
        <v>0.5198082699358967</v>
      </c>
      <c r="GF272">
        <v>0</v>
      </c>
      <c r="GG272">
        <v>1189.407941176471</v>
      </c>
      <c r="GH272">
        <v>-8.639724978679672</v>
      </c>
      <c r="GI272">
        <v>0.8805271796979633</v>
      </c>
      <c r="GJ272">
        <v>0</v>
      </c>
      <c r="GK272">
        <v>10.532575</v>
      </c>
      <c r="GL272">
        <v>-0.7087452157598966</v>
      </c>
      <c r="GM272">
        <v>0.06975882291868198</v>
      </c>
      <c r="GN272">
        <v>0</v>
      </c>
      <c r="GO272">
        <v>0</v>
      </c>
      <c r="GP272">
        <v>3</v>
      </c>
      <c r="GQ272" t="s">
        <v>490</v>
      </c>
      <c r="GR272">
        <v>3.12948</v>
      </c>
      <c r="GS272">
        <v>2.73074</v>
      </c>
      <c r="GT272">
        <v>0.154251</v>
      </c>
      <c r="GU272">
        <v>0.163049</v>
      </c>
      <c r="GV272">
        <v>0.108286</v>
      </c>
      <c r="GW272">
        <v>0.0731623</v>
      </c>
      <c r="GX272">
        <v>25370.8</v>
      </c>
      <c r="GY272">
        <v>24375.1</v>
      </c>
      <c r="GZ272">
        <v>30539.6</v>
      </c>
      <c r="HA272">
        <v>29378.4</v>
      </c>
      <c r="HB272">
        <v>37582.4</v>
      </c>
      <c r="HC272">
        <v>35839.9</v>
      </c>
      <c r="HD272">
        <v>46715.6</v>
      </c>
      <c r="HE272">
        <v>43656.2</v>
      </c>
      <c r="HF272">
        <v>1.83713</v>
      </c>
      <c r="HG272">
        <v>1.8177</v>
      </c>
      <c r="HH272">
        <v>0.105716</v>
      </c>
      <c r="HI272">
        <v>0</v>
      </c>
      <c r="HJ272">
        <v>28.3028</v>
      </c>
      <c r="HK272">
        <v>999.9</v>
      </c>
      <c r="HL272">
        <v>49</v>
      </c>
      <c r="HM272">
        <v>31.6</v>
      </c>
      <c r="HN272">
        <v>25.1689</v>
      </c>
      <c r="HO272">
        <v>62.8303</v>
      </c>
      <c r="HP272">
        <v>18.2652</v>
      </c>
      <c r="HQ272">
        <v>1</v>
      </c>
      <c r="HR272">
        <v>0.130465</v>
      </c>
      <c r="HS272">
        <v>-0.987996</v>
      </c>
      <c r="HT272">
        <v>20.1985</v>
      </c>
      <c r="HU272">
        <v>5.22762</v>
      </c>
      <c r="HV272">
        <v>11.974</v>
      </c>
      <c r="HW272">
        <v>4.9699</v>
      </c>
      <c r="HX272">
        <v>3.28953</v>
      </c>
      <c r="HY272">
        <v>9999</v>
      </c>
      <c r="HZ272">
        <v>9999</v>
      </c>
      <c r="IA272">
        <v>9999</v>
      </c>
      <c r="IB272">
        <v>19.2</v>
      </c>
      <c r="IC272">
        <v>4.97291</v>
      </c>
      <c r="ID272">
        <v>1.87725</v>
      </c>
      <c r="IE272">
        <v>1.87531</v>
      </c>
      <c r="IF272">
        <v>1.87813</v>
      </c>
      <c r="IG272">
        <v>1.87485</v>
      </c>
      <c r="IH272">
        <v>1.87847</v>
      </c>
      <c r="II272">
        <v>1.8755</v>
      </c>
      <c r="IJ272">
        <v>1.87669</v>
      </c>
      <c r="IK272">
        <v>0</v>
      </c>
      <c r="IL272">
        <v>0</v>
      </c>
      <c r="IM272">
        <v>0</v>
      </c>
      <c r="IN272">
        <v>0</v>
      </c>
      <c r="IO272" t="s">
        <v>441</v>
      </c>
      <c r="IP272" t="s">
        <v>442</v>
      </c>
      <c r="IQ272" t="s">
        <v>443</v>
      </c>
      <c r="IR272" t="s">
        <v>443</v>
      </c>
      <c r="IS272" t="s">
        <v>443</v>
      </c>
      <c r="IT272" t="s">
        <v>443</v>
      </c>
      <c r="IU272">
        <v>0</v>
      </c>
      <c r="IV272">
        <v>100</v>
      </c>
      <c r="IW272">
        <v>100</v>
      </c>
      <c r="IX272">
        <v>0.867</v>
      </c>
      <c r="IY272">
        <v>0.2488</v>
      </c>
      <c r="IZ272">
        <v>-0.1222274518627452</v>
      </c>
      <c r="JA272">
        <v>0.001328938755811441</v>
      </c>
      <c r="JB272">
        <v>-5.633165956792918E-07</v>
      </c>
      <c r="JC272">
        <v>2.510553891376428E-10</v>
      </c>
      <c r="JD272">
        <v>-0.04678033270444259</v>
      </c>
      <c r="JE272">
        <v>-0.0009625096320519332</v>
      </c>
      <c r="JF272">
        <v>0.0006953178313022573</v>
      </c>
      <c r="JG272">
        <v>-5.973937232829655E-06</v>
      </c>
      <c r="JH272">
        <v>1</v>
      </c>
      <c r="JI272">
        <v>2112</v>
      </c>
      <c r="JJ272">
        <v>1</v>
      </c>
      <c r="JK272">
        <v>26</v>
      </c>
      <c r="JL272">
        <v>201742.4</v>
      </c>
      <c r="JM272">
        <v>201742.3</v>
      </c>
      <c r="JN272">
        <v>2.29858</v>
      </c>
      <c r="JO272">
        <v>2.53784</v>
      </c>
      <c r="JP272">
        <v>1.39893</v>
      </c>
      <c r="JQ272">
        <v>2.32666</v>
      </c>
      <c r="JR272">
        <v>1.44897</v>
      </c>
      <c r="JS272">
        <v>2.6062</v>
      </c>
      <c r="JT272">
        <v>37.4338</v>
      </c>
      <c r="JU272">
        <v>23.9824</v>
      </c>
      <c r="JV272">
        <v>18</v>
      </c>
      <c r="JW272">
        <v>484.991</v>
      </c>
      <c r="JX272">
        <v>443.432</v>
      </c>
      <c r="JY272">
        <v>29.8842</v>
      </c>
      <c r="JZ272">
        <v>28.9254</v>
      </c>
      <c r="KA272">
        <v>29.9999</v>
      </c>
      <c r="KB272">
        <v>28.6819</v>
      </c>
      <c r="KC272">
        <v>28.7592</v>
      </c>
      <c r="KD272">
        <v>46.1364</v>
      </c>
      <c r="KE272">
        <v>46.4336</v>
      </c>
      <c r="KF272">
        <v>0</v>
      </c>
      <c r="KG272">
        <v>29.8711</v>
      </c>
      <c r="KH272">
        <v>1074.96</v>
      </c>
      <c r="KI272">
        <v>13.8857</v>
      </c>
      <c r="KJ272">
        <v>100.958</v>
      </c>
      <c r="KK272">
        <v>100.415</v>
      </c>
    </row>
    <row r="273" spans="1:297">
      <c r="A273">
        <v>257</v>
      </c>
      <c r="B273">
        <v>1759253128.6</v>
      </c>
      <c r="C273">
        <v>6313</v>
      </c>
      <c r="D273" t="s">
        <v>959</v>
      </c>
      <c r="E273" t="s">
        <v>960</v>
      </c>
      <c r="F273">
        <v>5</v>
      </c>
      <c r="G273" t="s">
        <v>832</v>
      </c>
      <c r="H273" t="s">
        <v>436</v>
      </c>
      <c r="I273">
        <v>1759253121.1</v>
      </c>
      <c r="J273">
        <f>(K273)/1000</f>
        <v>0</v>
      </c>
      <c r="K273">
        <f>IF(DP273, AN273, AH273)</f>
        <v>0</v>
      </c>
      <c r="L273">
        <f>IF(DP273, AI273, AG273)</f>
        <v>0</v>
      </c>
      <c r="M273">
        <f>DR273 - IF(AU273&gt;1, L273*DL273*100.0/(AW273), 0)</f>
        <v>0</v>
      </c>
      <c r="N273">
        <f>((T273-J273/2)*M273-L273)/(T273+J273/2)</f>
        <v>0</v>
      </c>
      <c r="O273">
        <f>N273*(DY273+DZ273)/1000.0</f>
        <v>0</v>
      </c>
      <c r="P273">
        <f>(DR273 - IF(AU273&gt;1, L273*DL273*100.0/(AW273), 0))*(DY273+DZ273)/1000.0</f>
        <v>0</v>
      </c>
      <c r="Q273">
        <f>2.0/((1/S273-1/R273)+SIGN(S273)*SQRT((1/S273-1/R273)*(1/S273-1/R273) + 4*DM273/((DM273+1)*(DM273+1))*(2*1/S273*1/R273-1/R273*1/R273)))</f>
        <v>0</v>
      </c>
      <c r="R273">
        <f>IF(LEFT(DN273,1)&lt;&gt;"0",IF(LEFT(DN273,1)="1",3.0,DO273),$D$5+$E$5*(EF273*DY273/($K$5*1000))+$F$5*(EF273*DY273/($K$5*1000))*MAX(MIN(DL273,$J$5),$I$5)*MAX(MIN(DL273,$J$5),$I$5)+$G$5*MAX(MIN(DL273,$J$5),$I$5)*(EF273*DY273/($K$5*1000))+$H$5*(EF273*DY273/($K$5*1000))*(EF273*DY273/($K$5*1000)))</f>
        <v>0</v>
      </c>
      <c r="S273">
        <f>J273*(1000-(1000*0.61365*exp(17.502*W273/(240.97+W273))/(DY273+DZ273)+DT273)/2)/(1000*0.61365*exp(17.502*W273/(240.97+W273))/(DY273+DZ273)-DT273)</f>
        <v>0</v>
      </c>
      <c r="T273">
        <f>1/((DM273+1)/(Q273/1.6)+1/(R273/1.37)) + DM273/((DM273+1)/(Q273/1.6) + DM273/(R273/1.37))</f>
        <v>0</v>
      </c>
      <c r="U273">
        <f>(DH273*DK273)</f>
        <v>0</v>
      </c>
      <c r="V273">
        <f>(EA273+(U273+2*0.95*5.67E-8*(((EA273+$B$7)+273)^4-(EA273+273)^4)-44100*J273)/(1.84*29.3*R273+8*0.95*5.67E-8*(EA273+273)^3))</f>
        <v>0</v>
      </c>
      <c r="W273">
        <f>($C$7*EB273+$D$7*EC273+$E$7*V273)</f>
        <v>0</v>
      </c>
      <c r="X273">
        <f>0.61365*exp(17.502*W273/(240.97+W273))</f>
        <v>0</v>
      </c>
      <c r="Y273">
        <f>(Z273/AA273*100)</f>
        <v>0</v>
      </c>
      <c r="Z273">
        <f>DT273*(DY273+DZ273)/1000</f>
        <v>0</v>
      </c>
      <c r="AA273">
        <f>0.61365*exp(17.502*EA273/(240.97+EA273))</f>
        <v>0</v>
      </c>
      <c r="AB273">
        <f>(X273-DT273*(DY273+DZ273)/1000)</f>
        <v>0</v>
      </c>
      <c r="AC273">
        <f>(-J273*44100)</f>
        <v>0</v>
      </c>
      <c r="AD273">
        <f>2*29.3*R273*0.92*(EA273-W273)</f>
        <v>0</v>
      </c>
      <c r="AE273">
        <f>2*0.95*5.67E-8*(((EA273+$B$7)+273)^4-(W273+273)^4)</f>
        <v>0</v>
      </c>
      <c r="AF273">
        <f>U273+AE273+AC273+AD273</f>
        <v>0</v>
      </c>
      <c r="AG273">
        <f>DX273*AU273*(DS273-DR273*(1000-AU273*DU273)/(1000-AU273*DT273))/(100*DL273)</f>
        <v>0</v>
      </c>
      <c r="AH273">
        <f>1000*DX273*AU273*(DT273-DU273)/(100*DL273*(1000-AU273*DT273))</f>
        <v>0</v>
      </c>
      <c r="AI273">
        <f>(AJ273 - AK273 - DY273*1E3/(8.314*(EA273+273.15)) * AM273/DX273 * AL273) * DX273/(100*DL273) * (1000 - DU273)/1000</f>
        <v>0</v>
      </c>
      <c r="AJ273">
        <v>1073.50934897808</v>
      </c>
      <c r="AK273">
        <v>1012.153393939395</v>
      </c>
      <c r="AL273">
        <v>3.392967782511852</v>
      </c>
      <c r="AM273">
        <v>65.48796410900854</v>
      </c>
      <c r="AN273">
        <f>(AP273 - AO273 + DY273*1E3/(8.314*(EA273+273.15)) * AR273/DX273 * AQ273) * DX273/(100*DL273) * 1000/(1000 - AP273)</f>
        <v>0</v>
      </c>
      <c r="AO273">
        <v>13.85403027291764</v>
      </c>
      <c r="AP273">
        <v>24.28082484848484</v>
      </c>
      <c r="AQ273">
        <v>-0.0001231678665632214</v>
      </c>
      <c r="AR273">
        <v>121.0484410570822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MAX(0,($B$13+$C$13*EF273)/(1+$D$13*EF273)*DY273/(EA273+273)*$E$13)</f>
        <v>0</v>
      </c>
      <c r="AX273" t="s">
        <v>437</v>
      </c>
      <c r="AY273" t="s">
        <v>437</v>
      </c>
      <c r="AZ273">
        <v>0</v>
      </c>
      <c r="BA273">
        <v>0</v>
      </c>
      <c r="BB273">
        <f>1-AZ273/BA273</f>
        <v>0</v>
      </c>
      <c r="BC273">
        <v>0</v>
      </c>
      <c r="BD273" t="s">
        <v>437</v>
      </c>
      <c r="BE273" t="s">
        <v>437</v>
      </c>
      <c r="BF273">
        <v>0</v>
      </c>
      <c r="BG273">
        <v>0</v>
      </c>
      <c r="BH273">
        <f>1-BF273/BG273</f>
        <v>0</v>
      </c>
      <c r="BI273">
        <v>0.5</v>
      </c>
      <c r="BJ273">
        <f>DI273</f>
        <v>0</v>
      </c>
      <c r="BK273">
        <f>L273</f>
        <v>0</v>
      </c>
      <c r="BL273">
        <f>BH273*BI273*BJ273</f>
        <v>0</v>
      </c>
      <c r="BM273">
        <f>(BK273-BC273)/BJ273</f>
        <v>0</v>
      </c>
      <c r="BN273">
        <f>(BA273-BG273)/BG273</f>
        <v>0</v>
      </c>
      <c r="BO273">
        <f>AZ273/(BB273+AZ273/BG273)</f>
        <v>0</v>
      </c>
      <c r="BP273" t="s">
        <v>437</v>
      </c>
      <c r="BQ273">
        <v>0</v>
      </c>
      <c r="BR273">
        <f>IF(BQ273&lt;&gt;0, BQ273, BO273)</f>
        <v>0</v>
      </c>
      <c r="BS273">
        <f>1-BR273/BG273</f>
        <v>0</v>
      </c>
      <c r="BT273">
        <f>(BG273-BF273)/(BG273-BR273)</f>
        <v>0</v>
      </c>
      <c r="BU273">
        <f>(BA273-BG273)/(BA273-BR273)</f>
        <v>0</v>
      </c>
      <c r="BV273">
        <f>(BG273-BF273)/(BG273-AZ273)</f>
        <v>0</v>
      </c>
      <c r="BW273">
        <f>(BA273-BG273)/(BA273-AZ273)</f>
        <v>0</v>
      </c>
      <c r="BX273">
        <f>(BT273*BR273/BF273)</f>
        <v>0</v>
      </c>
      <c r="BY273">
        <f>(1-BX273)</f>
        <v>0</v>
      </c>
      <c r="DH273">
        <f>$B$11*EG273+$C$11*EH273+$F$11*ES273*(1-EV273)</f>
        <v>0</v>
      </c>
      <c r="DI273">
        <f>DH273*DJ273</f>
        <v>0</v>
      </c>
      <c r="DJ273">
        <f>($B$11*$D$9+$C$11*$D$9+$F$11*((FF273+EX273)/MAX(FF273+EX273+FG273, 0.1)*$I$9+FG273/MAX(FF273+EX273+FG273, 0.1)*$J$9))/($B$11+$C$11+$F$11)</f>
        <v>0</v>
      </c>
      <c r="DK273">
        <f>($B$11*$K$9+$C$11*$K$9+$F$11*((FF273+EX273)/MAX(FF273+EX273+FG273, 0.1)*$P$9+FG273/MAX(FF273+EX273+FG273, 0.1)*$Q$9))/($B$11+$C$11+$F$11)</f>
        <v>0</v>
      </c>
      <c r="DL273">
        <v>6</v>
      </c>
      <c r="DM273">
        <v>0.5</v>
      </c>
      <c r="DN273" t="s">
        <v>438</v>
      </c>
      <c r="DO273">
        <v>2</v>
      </c>
      <c r="DP273" t="b">
        <v>1</v>
      </c>
      <c r="DQ273">
        <v>1759253121.1</v>
      </c>
      <c r="DR273">
        <v>964.4295555555556</v>
      </c>
      <c r="DS273">
        <v>1043.707407407408</v>
      </c>
      <c r="DT273">
        <v>24.27581851851852</v>
      </c>
      <c r="DU273">
        <v>13.81911111111111</v>
      </c>
      <c r="DV273">
        <v>963.5697037037038</v>
      </c>
      <c r="DW273">
        <v>24.0271962962963</v>
      </c>
      <c r="DX273">
        <v>500.0424814814814</v>
      </c>
      <c r="DY273">
        <v>90.87720740740743</v>
      </c>
      <c r="DZ273">
        <v>0.05257548148148148</v>
      </c>
      <c r="EA273">
        <v>30.70651111111111</v>
      </c>
      <c r="EB273">
        <v>30.02161851851852</v>
      </c>
      <c r="EC273">
        <v>999.9000000000001</v>
      </c>
      <c r="ED273">
        <v>0</v>
      </c>
      <c r="EE273">
        <v>0</v>
      </c>
      <c r="EF273">
        <v>10011.36851851852</v>
      </c>
      <c r="EG273">
        <v>0</v>
      </c>
      <c r="EH273">
        <v>11.73608148148148</v>
      </c>
      <c r="EI273">
        <v>-79.27793703703703</v>
      </c>
      <c r="EJ273">
        <v>988.4243703703703</v>
      </c>
      <c r="EK273">
        <v>1058.333703703704</v>
      </c>
      <c r="EL273">
        <v>10.45671851851852</v>
      </c>
      <c r="EM273">
        <v>1043.707407407408</v>
      </c>
      <c r="EN273">
        <v>13.81911111111111</v>
      </c>
      <c r="EO273">
        <v>2.206118148148148</v>
      </c>
      <c r="EP273">
        <v>1.255842962962963</v>
      </c>
      <c r="EQ273">
        <v>19.00681481481482</v>
      </c>
      <c r="ER273">
        <v>10.28046666666667</v>
      </c>
      <c r="ES273">
        <v>2000.020740740741</v>
      </c>
      <c r="ET273">
        <v>0.9799935555555555</v>
      </c>
      <c r="EU273">
        <v>0.02000618888888889</v>
      </c>
      <c r="EV273">
        <v>0</v>
      </c>
      <c r="EW273">
        <v>1188.078518518518</v>
      </c>
      <c r="EX273">
        <v>5.000560000000001</v>
      </c>
      <c r="EY273">
        <v>24021.64074074074</v>
      </c>
      <c r="EZ273">
        <v>17295.01851851852</v>
      </c>
      <c r="FA273">
        <v>41.18729629629629</v>
      </c>
      <c r="FB273">
        <v>41.52755555555555</v>
      </c>
      <c r="FC273">
        <v>41.10859259259259</v>
      </c>
      <c r="FD273">
        <v>40.66877777777778</v>
      </c>
      <c r="FE273">
        <v>42.27303703703704</v>
      </c>
      <c r="FF273">
        <v>1955.110740740741</v>
      </c>
      <c r="FG273">
        <v>39.91</v>
      </c>
      <c r="FH273">
        <v>0</v>
      </c>
      <c r="FI273">
        <v>1759253142.4</v>
      </c>
      <c r="FJ273">
        <v>0</v>
      </c>
      <c r="FK273">
        <v>1188.125</v>
      </c>
      <c r="FL273">
        <v>-11.10666665813403</v>
      </c>
      <c r="FM273">
        <v>-214.5196580596217</v>
      </c>
      <c r="FN273">
        <v>24022.32692307692</v>
      </c>
      <c r="FO273">
        <v>15</v>
      </c>
      <c r="FP273">
        <v>0</v>
      </c>
      <c r="FQ273" t="s">
        <v>439</v>
      </c>
      <c r="FR273">
        <v>1747148579.5</v>
      </c>
      <c r="FS273">
        <v>1747148584.5</v>
      </c>
      <c r="FT273">
        <v>0</v>
      </c>
      <c r="FU273">
        <v>0.162</v>
      </c>
      <c r="FV273">
        <v>-0.001</v>
      </c>
      <c r="FW273">
        <v>0.139</v>
      </c>
      <c r="FX273">
        <v>0.058</v>
      </c>
      <c r="FY273">
        <v>420</v>
      </c>
      <c r="FZ273">
        <v>16</v>
      </c>
      <c r="GA273">
        <v>0.19</v>
      </c>
      <c r="GB273">
        <v>0.02</v>
      </c>
      <c r="GC273">
        <v>-78.991455</v>
      </c>
      <c r="GD273">
        <v>-4.915510694183657</v>
      </c>
      <c r="GE273">
        <v>0.4823858626400654</v>
      </c>
      <c r="GF273">
        <v>0</v>
      </c>
      <c r="GG273">
        <v>1188.736470588235</v>
      </c>
      <c r="GH273">
        <v>-10.19862490510813</v>
      </c>
      <c r="GI273">
        <v>1.031320918710692</v>
      </c>
      <c r="GJ273">
        <v>0</v>
      </c>
      <c r="GK273">
        <v>10.49635</v>
      </c>
      <c r="GL273">
        <v>-0.6455076923077321</v>
      </c>
      <c r="GM273">
        <v>0.06505871578812497</v>
      </c>
      <c r="GN273">
        <v>0</v>
      </c>
      <c r="GO273">
        <v>0</v>
      </c>
      <c r="GP273">
        <v>3</v>
      </c>
      <c r="GQ273" t="s">
        <v>490</v>
      </c>
      <c r="GR273">
        <v>3.12935</v>
      </c>
      <c r="GS273">
        <v>2.73016</v>
      </c>
      <c r="GT273">
        <v>0.155931</v>
      </c>
      <c r="GU273">
        <v>0.164675</v>
      </c>
      <c r="GV273">
        <v>0.108269</v>
      </c>
      <c r="GW273">
        <v>0.0731744</v>
      </c>
      <c r="GX273">
        <v>25320.9</v>
      </c>
      <c r="GY273">
        <v>24328</v>
      </c>
      <c r="GZ273">
        <v>30540.2</v>
      </c>
      <c r="HA273">
        <v>29378.7</v>
      </c>
      <c r="HB273">
        <v>37584.1</v>
      </c>
      <c r="HC273">
        <v>35839.9</v>
      </c>
      <c r="HD273">
        <v>46716.7</v>
      </c>
      <c r="HE273">
        <v>43656.6</v>
      </c>
      <c r="HF273">
        <v>1.8367</v>
      </c>
      <c r="HG273">
        <v>1.81805</v>
      </c>
      <c r="HH273">
        <v>0.105441</v>
      </c>
      <c r="HI273">
        <v>0</v>
      </c>
      <c r="HJ273">
        <v>28.304</v>
      </c>
      <c r="HK273">
        <v>999.9</v>
      </c>
      <c r="HL273">
        <v>49</v>
      </c>
      <c r="HM273">
        <v>31.6</v>
      </c>
      <c r="HN273">
        <v>25.1686</v>
      </c>
      <c r="HO273">
        <v>62.9903</v>
      </c>
      <c r="HP273">
        <v>18.0849</v>
      </c>
      <c r="HQ273">
        <v>1</v>
      </c>
      <c r="HR273">
        <v>0.129931</v>
      </c>
      <c r="HS273">
        <v>-0.9638099999999999</v>
      </c>
      <c r="HT273">
        <v>20.1987</v>
      </c>
      <c r="HU273">
        <v>5.22807</v>
      </c>
      <c r="HV273">
        <v>11.974</v>
      </c>
      <c r="HW273">
        <v>4.97015</v>
      </c>
      <c r="HX273">
        <v>3.2896</v>
      </c>
      <c r="HY273">
        <v>9999</v>
      </c>
      <c r="HZ273">
        <v>9999</v>
      </c>
      <c r="IA273">
        <v>9999</v>
      </c>
      <c r="IB273">
        <v>19.2</v>
      </c>
      <c r="IC273">
        <v>4.9729</v>
      </c>
      <c r="ID273">
        <v>1.87724</v>
      </c>
      <c r="IE273">
        <v>1.87531</v>
      </c>
      <c r="IF273">
        <v>1.87812</v>
      </c>
      <c r="IG273">
        <v>1.87485</v>
      </c>
      <c r="IH273">
        <v>1.87846</v>
      </c>
      <c r="II273">
        <v>1.87547</v>
      </c>
      <c r="IJ273">
        <v>1.87668</v>
      </c>
      <c r="IK273">
        <v>0</v>
      </c>
      <c r="IL273">
        <v>0</v>
      </c>
      <c r="IM273">
        <v>0</v>
      </c>
      <c r="IN273">
        <v>0</v>
      </c>
      <c r="IO273" t="s">
        <v>441</v>
      </c>
      <c r="IP273" t="s">
        <v>442</v>
      </c>
      <c r="IQ273" t="s">
        <v>443</v>
      </c>
      <c r="IR273" t="s">
        <v>443</v>
      </c>
      <c r="IS273" t="s">
        <v>443</v>
      </c>
      <c r="IT273" t="s">
        <v>443</v>
      </c>
      <c r="IU273">
        <v>0</v>
      </c>
      <c r="IV273">
        <v>100</v>
      </c>
      <c r="IW273">
        <v>100</v>
      </c>
      <c r="IX273">
        <v>0.883</v>
      </c>
      <c r="IY273">
        <v>0.2487</v>
      </c>
      <c r="IZ273">
        <v>-0.1222274518627452</v>
      </c>
      <c r="JA273">
        <v>0.001328938755811441</v>
      </c>
      <c r="JB273">
        <v>-5.633165956792918E-07</v>
      </c>
      <c r="JC273">
        <v>2.510553891376428E-10</v>
      </c>
      <c r="JD273">
        <v>-0.04678033270444259</v>
      </c>
      <c r="JE273">
        <v>-0.0009625096320519332</v>
      </c>
      <c r="JF273">
        <v>0.0006953178313022573</v>
      </c>
      <c r="JG273">
        <v>-5.973937232829655E-06</v>
      </c>
      <c r="JH273">
        <v>1</v>
      </c>
      <c r="JI273">
        <v>2112</v>
      </c>
      <c r="JJ273">
        <v>1</v>
      </c>
      <c r="JK273">
        <v>26</v>
      </c>
      <c r="JL273">
        <v>201742.5</v>
      </c>
      <c r="JM273">
        <v>201742.4</v>
      </c>
      <c r="JN273">
        <v>2.33032</v>
      </c>
      <c r="JO273">
        <v>2.54272</v>
      </c>
      <c r="JP273">
        <v>1.39893</v>
      </c>
      <c r="JQ273">
        <v>2.32666</v>
      </c>
      <c r="JR273">
        <v>1.44897</v>
      </c>
      <c r="JS273">
        <v>2.53296</v>
      </c>
      <c r="JT273">
        <v>37.4338</v>
      </c>
      <c r="JU273">
        <v>23.9649</v>
      </c>
      <c r="JV273">
        <v>18</v>
      </c>
      <c r="JW273">
        <v>484.738</v>
      </c>
      <c r="JX273">
        <v>443.632</v>
      </c>
      <c r="JY273">
        <v>29.8618</v>
      </c>
      <c r="JZ273">
        <v>28.9235</v>
      </c>
      <c r="KA273">
        <v>29.9999</v>
      </c>
      <c r="KB273">
        <v>28.6791</v>
      </c>
      <c r="KC273">
        <v>28.7568</v>
      </c>
      <c r="KD273">
        <v>46.687</v>
      </c>
      <c r="KE273">
        <v>46.4336</v>
      </c>
      <c r="KF273">
        <v>0</v>
      </c>
      <c r="KG273">
        <v>29.8458</v>
      </c>
      <c r="KH273">
        <v>1088.41</v>
      </c>
      <c r="KI273">
        <v>13.9252</v>
      </c>
      <c r="KJ273">
        <v>100.961</v>
      </c>
      <c r="KK273">
        <v>100.416</v>
      </c>
    </row>
    <row r="274" spans="1:297">
      <c r="A274">
        <v>258</v>
      </c>
      <c r="B274">
        <v>1759253133.6</v>
      </c>
      <c r="C274">
        <v>6318</v>
      </c>
      <c r="D274" t="s">
        <v>961</v>
      </c>
      <c r="E274" t="s">
        <v>962</v>
      </c>
      <c r="F274">
        <v>5</v>
      </c>
      <c r="G274" t="s">
        <v>832</v>
      </c>
      <c r="H274" t="s">
        <v>436</v>
      </c>
      <c r="I274">
        <v>1759253125.814285</v>
      </c>
      <c r="J274">
        <f>(K274)/1000</f>
        <v>0</v>
      </c>
      <c r="K274">
        <f>IF(DP274, AN274, AH274)</f>
        <v>0</v>
      </c>
      <c r="L274">
        <f>IF(DP274, AI274, AG274)</f>
        <v>0</v>
      </c>
      <c r="M274">
        <f>DR274 - IF(AU274&gt;1, L274*DL274*100.0/(AW274), 0)</f>
        <v>0</v>
      </c>
      <c r="N274">
        <f>((T274-J274/2)*M274-L274)/(T274+J274/2)</f>
        <v>0</v>
      </c>
      <c r="O274">
        <f>N274*(DY274+DZ274)/1000.0</f>
        <v>0</v>
      </c>
      <c r="P274">
        <f>(DR274 - IF(AU274&gt;1, L274*DL274*100.0/(AW274), 0))*(DY274+DZ274)/1000.0</f>
        <v>0</v>
      </c>
      <c r="Q274">
        <f>2.0/((1/S274-1/R274)+SIGN(S274)*SQRT((1/S274-1/R274)*(1/S274-1/R274) + 4*DM274/((DM274+1)*(DM274+1))*(2*1/S274*1/R274-1/R274*1/R274)))</f>
        <v>0</v>
      </c>
      <c r="R274">
        <f>IF(LEFT(DN274,1)&lt;&gt;"0",IF(LEFT(DN274,1)="1",3.0,DO274),$D$5+$E$5*(EF274*DY274/($K$5*1000))+$F$5*(EF274*DY274/($K$5*1000))*MAX(MIN(DL274,$J$5),$I$5)*MAX(MIN(DL274,$J$5),$I$5)+$G$5*MAX(MIN(DL274,$J$5),$I$5)*(EF274*DY274/($K$5*1000))+$H$5*(EF274*DY274/($K$5*1000))*(EF274*DY274/($K$5*1000)))</f>
        <v>0</v>
      </c>
      <c r="S274">
        <f>J274*(1000-(1000*0.61365*exp(17.502*W274/(240.97+W274))/(DY274+DZ274)+DT274)/2)/(1000*0.61365*exp(17.502*W274/(240.97+W274))/(DY274+DZ274)-DT274)</f>
        <v>0</v>
      </c>
      <c r="T274">
        <f>1/((DM274+1)/(Q274/1.6)+1/(R274/1.37)) + DM274/((DM274+1)/(Q274/1.6) + DM274/(R274/1.37))</f>
        <v>0</v>
      </c>
      <c r="U274">
        <f>(DH274*DK274)</f>
        <v>0</v>
      </c>
      <c r="V274">
        <f>(EA274+(U274+2*0.95*5.67E-8*(((EA274+$B$7)+273)^4-(EA274+273)^4)-44100*J274)/(1.84*29.3*R274+8*0.95*5.67E-8*(EA274+273)^3))</f>
        <v>0</v>
      </c>
      <c r="W274">
        <f>($C$7*EB274+$D$7*EC274+$E$7*V274)</f>
        <v>0</v>
      </c>
      <c r="X274">
        <f>0.61365*exp(17.502*W274/(240.97+W274))</f>
        <v>0</v>
      </c>
      <c r="Y274">
        <f>(Z274/AA274*100)</f>
        <v>0</v>
      </c>
      <c r="Z274">
        <f>DT274*(DY274+DZ274)/1000</f>
        <v>0</v>
      </c>
      <c r="AA274">
        <f>0.61365*exp(17.502*EA274/(240.97+EA274))</f>
        <v>0</v>
      </c>
      <c r="AB274">
        <f>(X274-DT274*(DY274+DZ274)/1000)</f>
        <v>0</v>
      </c>
      <c r="AC274">
        <f>(-J274*44100)</f>
        <v>0</v>
      </c>
      <c r="AD274">
        <f>2*29.3*R274*0.92*(EA274-W274)</f>
        <v>0</v>
      </c>
      <c r="AE274">
        <f>2*0.95*5.67E-8*(((EA274+$B$7)+273)^4-(W274+273)^4)</f>
        <v>0</v>
      </c>
      <c r="AF274">
        <f>U274+AE274+AC274+AD274</f>
        <v>0</v>
      </c>
      <c r="AG274">
        <f>DX274*AU274*(DS274-DR274*(1000-AU274*DU274)/(1000-AU274*DT274))/(100*DL274)</f>
        <v>0</v>
      </c>
      <c r="AH274">
        <f>1000*DX274*AU274*(DT274-DU274)/(100*DL274*(1000-AU274*DT274))</f>
        <v>0</v>
      </c>
      <c r="AI274">
        <f>(AJ274 - AK274 - DY274*1E3/(8.314*(EA274+273.15)) * AM274/DX274 * AL274) * DX274/(100*DL274) * (1000 - DU274)/1000</f>
        <v>0</v>
      </c>
      <c r="AJ274">
        <v>1090.504166416058</v>
      </c>
      <c r="AK274">
        <v>1029.146666666667</v>
      </c>
      <c r="AL274">
        <v>3.397667467327395</v>
      </c>
      <c r="AM274">
        <v>65.48796410900854</v>
      </c>
      <c r="AN274">
        <f>(AP274 - AO274 + DY274*1E3/(8.314*(EA274+273.15)) * AR274/DX274 * AQ274) * DX274/(100*DL274) * 1000/(1000 - AP274)</f>
        <v>0</v>
      </c>
      <c r="AO274">
        <v>13.85502078511142</v>
      </c>
      <c r="AP274">
        <v>24.2698418181818</v>
      </c>
      <c r="AQ274">
        <v>-0.0002067420519264273</v>
      </c>
      <c r="AR274">
        <v>121.0484410570822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MAX(0,($B$13+$C$13*EF274)/(1+$D$13*EF274)*DY274/(EA274+273)*$E$13)</f>
        <v>0</v>
      </c>
      <c r="AX274" t="s">
        <v>437</v>
      </c>
      <c r="AY274" t="s">
        <v>437</v>
      </c>
      <c r="AZ274">
        <v>0</v>
      </c>
      <c r="BA274">
        <v>0</v>
      </c>
      <c r="BB274">
        <f>1-AZ274/BA274</f>
        <v>0</v>
      </c>
      <c r="BC274">
        <v>0</v>
      </c>
      <c r="BD274" t="s">
        <v>437</v>
      </c>
      <c r="BE274" t="s">
        <v>437</v>
      </c>
      <c r="BF274">
        <v>0</v>
      </c>
      <c r="BG274">
        <v>0</v>
      </c>
      <c r="BH274">
        <f>1-BF274/BG274</f>
        <v>0</v>
      </c>
      <c r="BI274">
        <v>0.5</v>
      </c>
      <c r="BJ274">
        <f>DI274</f>
        <v>0</v>
      </c>
      <c r="BK274">
        <f>L274</f>
        <v>0</v>
      </c>
      <c r="BL274">
        <f>BH274*BI274*BJ274</f>
        <v>0</v>
      </c>
      <c r="BM274">
        <f>(BK274-BC274)/BJ274</f>
        <v>0</v>
      </c>
      <c r="BN274">
        <f>(BA274-BG274)/BG274</f>
        <v>0</v>
      </c>
      <c r="BO274">
        <f>AZ274/(BB274+AZ274/BG274)</f>
        <v>0</v>
      </c>
      <c r="BP274" t="s">
        <v>437</v>
      </c>
      <c r="BQ274">
        <v>0</v>
      </c>
      <c r="BR274">
        <f>IF(BQ274&lt;&gt;0, BQ274, BO274)</f>
        <v>0</v>
      </c>
      <c r="BS274">
        <f>1-BR274/BG274</f>
        <v>0</v>
      </c>
      <c r="BT274">
        <f>(BG274-BF274)/(BG274-BR274)</f>
        <v>0</v>
      </c>
      <c r="BU274">
        <f>(BA274-BG274)/(BA274-BR274)</f>
        <v>0</v>
      </c>
      <c r="BV274">
        <f>(BG274-BF274)/(BG274-AZ274)</f>
        <v>0</v>
      </c>
      <c r="BW274">
        <f>(BA274-BG274)/(BA274-AZ274)</f>
        <v>0</v>
      </c>
      <c r="BX274">
        <f>(BT274*BR274/BF274)</f>
        <v>0</v>
      </c>
      <c r="BY274">
        <f>(1-BX274)</f>
        <v>0</v>
      </c>
      <c r="DH274">
        <f>$B$11*EG274+$C$11*EH274+$F$11*ES274*(1-EV274)</f>
        <v>0</v>
      </c>
      <c r="DI274">
        <f>DH274*DJ274</f>
        <v>0</v>
      </c>
      <c r="DJ274">
        <f>($B$11*$D$9+$C$11*$D$9+$F$11*((FF274+EX274)/MAX(FF274+EX274+FG274, 0.1)*$I$9+FG274/MAX(FF274+EX274+FG274, 0.1)*$J$9))/($B$11+$C$11+$F$11)</f>
        <v>0</v>
      </c>
      <c r="DK274">
        <f>($B$11*$K$9+$C$11*$K$9+$F$11*((FF274+EX274)/MAX(FF274+EX274+FG274, 0.1)*$P$9+FG274/MAX(FF274+EX274+FG274, 0.1)*$Q$9))/($B$11+$C$11+$F$11)</f>
        <v>0</v>
      </c>
      <c r="DL274">
        <v>6</v>
      </c>
      <c r="DM274">
        <v>0.5</v>
      </c>
      <c r="DN274" t="s">
        <v>438</v>
      </c>
      <c r="DO274">
        <v>2</v>
      </c>
      <c r="DP274" t="b">
        <v>1</v>
      </c>
      <c r="DQ274">
        <v>1759253125.814285</v>
      </c>
      <c r="DR274">
        <v>980.0135357142857</v>
      </c>
      <c r="DS274">
        <v>1059.576785714286</v>
      </c>
      <c r="DT274">
        <v>24.278075</v>
      </c>
      <c r="DU274">
        <v>13.84905</v>
      </c>
      <c r="DV274">
        <v>979.1386428571428</v>
      </c>
      <c r="DW274">
        <v>24.02940000000001</v>
      </c>
      <c r="DX274">
        <v>500.0078214285714</v>
      </c>
      <c r="DY274">
        <v>90.87706071428572</v>
      </c>
      <c r="DZ274">
        <v>0.05255364642857144</v>
      </c>
      <c r="EA274">
        <v>30.70439642857144</v>
      </c>
      <c r="EB274">
        <v>30.02627857142857</v>
      </c>
      <c r="EC274">
        <v>999.9000000000002</v>
      </c>
      <c r="ED274">
        <v>0</v>
      </c>
      <c r="EE274">
        <v>0</v>
      </c>
      <c r="EF274">
        <v>10006.55714285714</v>
      </c>
      <c r="EG274">
        <v>0</v>
      </c>
      <c r="EH274">
        <v>11.73943214285715</v>
      </c>
      <c r="EI274">
        <v>-79.56347142857143</v>
      </c>
      <c r="EJ274">
        <v>1004.398142857143</v>
      </c>
      <c r="EK274">
        <v>1074.457857142857</v>
      </c>
      <c r="EL274">
        <v>10.42903928571429</v>
      </c>
      <c r="EM274">
        <v>1059.576785714286</v>
      </c>
      <c r="EN274">
        <v>13.84905</v>
      </c>
      <c r="EO274">
        <v>2.20632</v>
      </c>
      <c r="EP274">
        <v>1.258561785714286</v>
      </c>
      <c r="EQ274">
        <v>19.00828571428571</v>
      </c>
      <c r="ER274">
        <v>10.31290714285714</v>
      </c>
      <c r="ES274">
        <v>2000.024642857143</v>
      </c>
      <c r="ET274">
        <v>0.979993607142857</v>
      </c>
      <c r="EU274">
        <v>0.02000613214285714</v>
      </c>
      <c r="EV274">
        <v>0</v>
      </c>
      <c r="EW274">
        <v>1187.198214285714</v>
      </c>
      <c r="EX274">
        <v>5.000560000000001</v>
      </c>
      <c r="EY274">
        <v>24004.51785714286</v>
      </c>
      <c r="EZ274">
        <v>17295.05357142857</v>
      </c>
      <c r="FA274">
        <v>41.194</v>
      </c>
      <c r="FB274">
        <v>41.52657142857142</v>
      </c>
      <c r="FC274">
        <v>41.08464285714285</v>
      </c>
      <c r="FD274">
        <v>40.66278571428571</v>
      </c>
      <c r="FE274">
        <v>42.26985714285713</v>
      </c>
      <c r="FF274">
        <v>1955.114642857143</v>
      </c>
      <c r="FG274">
        <v>39.91</v>
      </c>
      <c r="FH274">
        <v>0</v>
      </c>
      <c r="FI274">
        <v>1759253147.8</v>
      </c>
      <c r="FJ274">
        <v>0</v>
      </c>
      <c r="FK274">
        <v>1187.0404</v>
      </c>
      <c r="FL274">
        <v>-12.13000001378481</v>
      </c>
      <c r="FM274">
        <v>-232.0000001741494</v>
      </c>
      <c r="FN274">
        <v>24001.38</v>
      </c>
      <c r="FO274">
        <v>15</v>
      </c>
      <c r="FP274">
        <v>0</v>
      </c>
      <c r="FQ274" t="s">
        <v>439</v>
      </c>
      <c r="FR274">
        <v>1747148579.5</v>
      </c>
      <c r="FS274">
        <v>1747148584.5</v>
      </c>
      <c r="FT274">
        <v>0</v>
      </c>
      <c r="FU274">
        <v>0.162</v>
      </c>
      <c r="FV274">
        <v>-0.001</v>
      </c>
      <c r="FW274">
        <v>0.139</v>
      </c>
      <c r="FX274">
        <v>0.058</v>
      </c>
      <c r="FY274">
        <v>420</v>
      </c>
      <c r="FZ274">
        <v>16</v>
      </c>
      <c r="GA274">
        <v>0.19</v>
      </c>
      <c r="GB274">
        <v>0.02</v>
      </c>
      <c r="GC274">
        <v>-79.3915275</v>
      </c>
      <c r="GD274">
        <v>-3.59075009380839</v>
      </c>
      <c r="GE274">
        <v>0.3667724342064849</v>
      </c>
      <c r="GF274">
        <v>0</v>
      </c>
      <c r="GG274">
        <v>1187.663235294118</v>
      </c>
      <c r="GH274">
        <v>-11.2832696745973</v>
      </c>
      <c r="GI274">
        <v>1.133009320838651</v>
      </c>
      <c r="GJ274">
        <v>0</v>
      </c>
      <c r="GK274">
        <v>10.4487825</v>
      </c>
      <c r="GL274">
        <v>-0.328116697936238</v>
      </c>
      <c r="GM274">
        <v>0.03786469257434977</v>
      </c>
      <c r="GN274">
        <v>0</v>
      </c>
      <c r="GO274">
        <v>0</v>
      </c>
      <c r="GP274">
        <v>3</v>
      </c>
      <c r="GQ274" t="s">
        <v>490</v>
      </c>
      <c r="GR274">
        <v>3.12946</v>
      </c>
      <c r="GS274">
        <v>2.73009</v>
      </c>
      <c r="GT274">
        <v>0.157594</v>
      </c>
      <c r="GU274">
        <v>0.166289</v>
      </c>
      <c r="GV274">
        <v>0.108236</v>
      </c>
      <c r="GW274">
        <v>0.07318139999999999</v>
      </c>
      <c r="GX274">
        <v>25270.9</v>
      </c>
      <c r="GY274">
        <v>24281.1</v>
      </c>
      <c r="GZ274">
        <v>30540.2</v>
      </c>
      <c r="HA274">
        <v>29378.8</v>
      </c>
      <c r="HB274">
        <v>37585.7</v>
      </c>
      <c r="HC274">
        <v>35839.7</v>
      </c>
      <c r="HD274">
        <v>46716.8</v>
      </c>
      <c r="HE274">
        <v>43656.6</v>
      </c>
      <c r="HF274">
        <v>1.83713</v>
      </c>
      <c r="HG274">
        <v>1.81815</v>
      </c>
      <c r="HH274">
        <v>0.106029</v>
      </c>
      <c r="HI274">
        <v>0</v>
      </c>
      <c r="HJ274">
        <v>28.3052</v>
      </c>
      <c r="HK274">
        <v>999.9</v>
      </c>
      <c r="HL274">
        <v>49</v>
      </c>
      <c r="HM274">
        <v>31.6</v>
      </c>
      <c r="HN274">
        <v>25.1701</v>
      </c>
      <c r="HO274">
        <v>62.8503</v>
      </c>
      <c r="HP274">
        <v>18.2973</v>
      </c>
      <c r="HQ274">
        <v>1</v>
      </c>
      <c r="HR274">
        <v>0.129957</v>
      </c>
      <c r="HS274">
        <v>-0.93893</v>
      </c>
      <c r="HT274">
        <v>20.1986</v>
      </c>
      <c r="HU274">
        <v>5.22642</v>
      </c>
      <c r="HV274">
        <v>11.974</v>
      </c>
      <c r="HW274">
        <v>4.9698</v>
      </c>
      <c r="HX274">
        <v>3.2895</v>
      </c>
      <c r="HY274">
        <v>9999</v>
      </c>
      <c r="HZ274">
        <v>9999</v>
      </c>
      <c r="IA274">
        <v>9999</v>
      </c>
      <c r="IB274">
        <v>19.2</v>
      </c>
      <c r="IC274">
        <v>4.9729</v>
      </c>
      <c r="ID274">
        <v>1.87728</v>
      </c>
      <c r="IE274">
        <v>1.87532</v>
      </c>
      <c r="IF274">
        <v>1.87815</v>
      </c>
      <c r="IG274">
        <v>1.87485</v>
      </c>
      <c r="IH274">
        <v>1.87847</v>
      </c>
      <c r="II274">
        <v>1.87549</v>
      </c>
      <c r="IJ274">
        <v>1.8767</v>
      </c>
      <c r="IK274">
        <v>0</v>
      </c>
      <c r="IL274">
        <v>0</v>
      </c>
      <c r="IM274">
        <v>0</v>
      </c>
      <c r="IN274">
        <v>0</v>
      </c>
      <c r="IO274" t="s">
        <v>441</v>
      </c>
      <c r="IP274" t="s">
        <v>442</v>
      </c>
      <c r="IQ274" t="s">
        <v>443</v>
      </c>
      <c r="IR274" t="s">
        <v>443</v>
      </c>
      <c r="IS274" t="s">
        <v>443</v>
      </c>
      <c r="IT274" t="s">
        <v>443</v>
      </c>
      <c r="IU274">
        <v>0</v>
      </c>
      <c r="IV274">
        <v>100</v>
      </c>
      <c r="IW274">
        <v>100</v>
      </c>
      <c r="IX274">
        <v>0.9</v>
      </c>
      <c r="IY274">
        <v>0.2485</v>
      </c>
      <c r="IZ274">
        <v>-0.1222274518627452</v>
      </c>
      <c r="JA274">
        <v>0.001328938755811441</v>
      </c>
      <c r="JB274">
        <v>-5.633165956792918E-07</v>
      </c>
      <c r="JC274">
        <v>2.510553891376428E-10</v>
      </c>
      <c r="JD274">
        <v>-0.04678033270444259</v>
      </c>
      <c r="JE274">
        <v>-0.0009625096320519332</v>
      </c>
      <c r="JF274">
        <v>0.0006953178313022573</v>
      </c>
      <c r="JG274">
        <v>-5.973937232829655E-06</v>
      </c>
      <c r="JH274">
        <v>1</v>
      </c>
      <c r="JI274">
        <v>2112</v>
      </c>
      <c r="JJ274">
        <v>1</v>
      </c>
      <c r="JK274">
        <v>26</v>
      </c>
      <c r="JL274">
        <v>201742.6</v>
      </c>
      <c r="JM274">
        <v>201742.5</v>
      </c>
      <c r="JN274">
        <v>2.35718</v>
      </c>
      <c r="JO274">
        <v>2.53662</v>
      </c>
      <c r="JP274">
        <v>1.39893</v>
      </c>
      <c r="JQ274">
        <v>2.32666</v>
      </c>
      <c r="JR274">
        <v>1.44897</v>
      </c>
      <c r="JS274">
        <v>2.48779</v>
      </c>
      <c r="JT274">
        <v>37.4338</v>
      </c>
      <c r="JU274">
        <v>23.9649</v>
      </c>
      <c r="JV274">
        <v>18</v>
      </c>
      <c r="JW274">
        <v>484.957</v>
      </c>
      <c r="JX274">
        <v>443.672</v>
      </c>
      <c r="JY274">
        <v>29.8373</v>
      </c>
      <c r="JZ274">
        <v>28.921</v>
      </c>
      <c r="KA274">
        <v>30</v>
      </c>
      <c r="KB274">
        <v>28.6766</v>
      </c>
      <c r="KC274">
        <v>28.7537</v>
      </c>
      <c r="KD274">
        <v>47.3006</v>
      </c>
      <c r="KE274">
        <v>46.1317</v>
      </c>
      <c r="KF274">
        <v>0</v>
      </c>
      <c r="KG274">
        <v>29.8217</v>
      </c>
      <c r="KH274">
        <v>1108.5</v>
      </c>
      <c r="KI274">
        <v>13.9658</v>
      </c>
      <c r="KJ274">
        <v>100.961</v>
      </c>
      <c r="KK274">
        <v>100.416</v>
      </c>
    </row>
    <row r="275" spans="1:297">
      <c r="A275">
        <v>259</v>
      </c>
      <c r="B275">
        <v>1759253138.6</v>
      </c>
      <c r="C275">
        <v>6323</v>
      </c>
      <c r="D275" t="s">
        <v>963</v>
      </c>
      <c r="E275" t="s">
        <v>964</v>
      </c>
      <c r="F275">
        <v>5</v>
      </c>
      <c r="G275" t="s">
        <v>832</v>
      </c>
      <c r="H275" t="s">
        <v>436</v>
      </c>
      <c r="I275">
        <v>1759253131.1</v>
      </c>
      <c r="J275">
        <f>(K275)/1000</f>
        <v>0</v>
      </c>
      <c r="K275">
        <f>IF(DP275, AN275, AH275)</f>
        <v>0</v>
      </c>
      <c r="L275">
        <f>IF(DP275, AI275, AG275)</f>
        <v>0</v>
      </c>
      <c r="M275">
        <f>DR275 - IF(AU275&gt;1, L275*DL275*100.0/(AW275), 0)</f>
        <v>0</v>
      </c>
      <c r="N275">
        <f>((T275-J275/2)*M275-L275)/(T275+J275/2)</f>
        <v>0</v>
      </c>
      <c r="O275">
        <f>N275*(DY275+DZ275)/1000.0</f>
        <v>0</v>
      </c>
      <c r="P275">
        <f>(DR275 - IF(AU275&gt;1, L275*DL275*100.0/(AW275), 0))*(DY275+DZ275)/1000.0</f>
        <v>0</v>
      </c>
      <c r="Q275">
        <f>2.0/((1/S275-1/R275)+SIGN(S275)*SQRT((1/S275-1/R275)*(1/S275-1/R275) + 4*DM275/((DM275+1)*(DM275+1))*(2*1/S275*1/R275-1/R275*1/R275)))</f>
        <v>0</v>
      </c>
      <c r="R275">
        <f>IF(LEFT(DN275,1)&lt;&gt;"0",IF(LEFT(DN275,1)="1",3.0,DO275),$D$5+$E$5*(EF275*DY275/($K$5*1000))+$F$5*(EF275*DY275/($K$5*1000))*MAX(MIN(DL275,$J$5),$I$5)*MAX(MIN(DL275,$J$5),$I$5)+$G$5*MAX(MIN(DL275,$J$5),$I$5)*(EF275*DY275/($K$5*1000))+$H$5*(EF275*DY275/($K$5*1000))*(EF275*DY275/($K$5*1000)))</f>
        <v>0</v>
      </c>
      <c r="S275">
        <f>J275*(1000-(1000*0.61365*exp(17.502*W275/(240.97+W275))/(DY275+DZ275)+DT275)/2)/(1000*0.61365*exp(17.502*W275/(240.97+W275))/(DY275+DZ275)-DT275)</f>
        <v>0</v>
      </c>
      <c r="T275">
        <f>1/((DM275+1)/(Q275/1.6)+1/(R275/1.37)) + DM275/((DM275+1)/(Q275/1.6) + DM275/(R275/1.37))</f>
        <v>0</v>
      </c>
      <c r="U275">
        <f>(DH275*DK275)</f>
        <v>0</v>
      </c>
      <c r="V275">
        <f>(EA275+(U275+2*0.95*5.67E-8*(((EA275+$B$7)+273)^4-(EA275+273)^4)-44100*J275)/(1.84*29.3*R275+8*0.95*5.67E-8*(EA275+273)^3))</f>
        <v>0</v>
      </c>
      <c r="W275">
        <f>($C$7*EB275+$D$7*EC275+$E$7*V275)</f>
        <v>0</v>
      </c>
      <c r="X275">
        <f>0.61365*exp(17.502*W275/(240.97+W275))</f>
        <v>0</v>
      </c>
      <c r="Y275">
        <f>(Z275/AA275*100)</f>
        <v>0</v>
      </c>
      <c r="Z275">
        <f>DT275*(DY275+DZ275)/1000</f>
        <v>0</v>
      </c>
      <c r="AA275">
        <f>0.61365*exp(17.502*EA275/(240.97+EA275))</f>
        <v>0</v>
      </c>
      <c r="AB275">
        <f>(X275-DT275*(DY275+DZ275)/1000)</f>
        <v>0</v>
      </c>
      <c r="AC275">
        <f>(-J275*44100)</f>
        <v>0</v>
      </c>
      <c r="AD275">
        <f>2*29.3*R275*0.92*(EA275-W275)</f>
        <v>0</v>
      </c>
      <c r="AE275">
        <f>2*0.95*5.67E-8*(((EA275+$B$7)+273)^4-(W275+273)^4)</f>
        <v>0</v>
      </c>
      <c r="AF275">
        <f>U275+AE275+AC275+AD275</f>
        <v>0</v>
      </c>
      <c r="AG275">
        <f>DX275*AU275*(DS275-DR275*(1000-AU275*DU275)/(1000-AU275*DT275))/(100*DL275)</f>
        <v>0</v>
      </c>
      <c r="AH275">
        <f>1000*DX275*AU275*(DT275-DU275)/(100*DL275*(1000-AU275*DT275))</f>
        <v>0</v>
      </c>
      <c r="AI275">
        <f>(AJ275 - AK275 - DY275*1E3/(8.314*(EA275+273.15)) * AM275/DX275 * AL275) * DX275/(100*DL275) * (1000 - DU275)/1000</f>
        <v>0</v>
      </c>
      <c r="AJ275">
        <v>1107.410221825618</v>
      </c>
      <c r="AK275">
        <v>1046.076787878788</v>
      </c>
      <c r="AL275">
        <v>3.387630496674713</v>
      </c>
      <c r="AM275">
        <v>65.48796410900854</v>
      </c>
      <c r="AN275">
        <f>(AP275 - AO275 + DY275*1E3/(8.314*(EA275+273.15)) * AR275/DX275 * AQ275) * DX275/(100*DL275) * 1000/(1000 - AP275)</f>
        <v>0</v>
      </c>
      <c r="AO275">
        <v>13.86512626881312</v>
      </c>
      <c r="AP275">
        <v>24.2470206060606</v>
      </c>
      <c r="AQ275">
        <v>-0.0003573684569257512</v>
      </c>
      <c r="AR275">
        <v>121.0484410570822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MAX(0,($B$13+$C$13*EF275)/(1+$D$13*EF275)*DY275/(EA275+273)*$E$13)</f>
        <v>0</v>
      </c>
      <c r="AX275" t="s">
        <v>437</v>
      </c>
      <c r="AY275" t="s">
        <v>437</v>
      </c>
      <c r="AZ275">
        <v>0</v>
      </c>
      <c r="BA275">
        <v>0</v>
      </c>
      <c r="BB275">
        <f>1-AZ275/BA275</f>
        <v>0</v>
      </c>
      <c r="BC275">
        <v>0</v>
      </c>
      <c r="BD275" t="s">
        <v>437</v>
      </c>
      <c r="BE275" t="s">
        <v>437</v>
      </c>
      <c r="BF275">
        <v>0</v>
      </c>
      <c r="BG275">
        <v>0</v>
      </c>
      <c r="BH275">
        <f>1-BF275/BG275</f>
        <v>0</v>
      </c>
      <c r="BI275">
        <v>0.5</v>
      </c>
      <c r="BJ275">
        <f>DI275</f>
        <v>0</v>
      </c>
      <c r="BK275">
        <f>L275</f>
        <v>0</v>
      </c>
      <c r="BL275">
        <f>BH275*BI275*BJ275</f>
        <v>0</v>
      </c>
      <c r="BM275">
        <f>(BK275-BC275)/BJ275</f>
        <v>0</v>
      </c>
      <c r="BN275">
        <f>(BA275-BG275)/BG275</f>
        <v>0</v>
      </c>
      <c r="BO275">
        <f>AZ275/(BB275+AZ275/BG275)</f>
        <v>0</v>
      </c>
      <c r="BP275" t="s">
        <v>437</v>
      </c>
      <c r="BQ275">
        <v>0</v>
      </c>
      <c r="BR275">
        <f>IF(BQ275&lt;&gt;0, BQ275, BO275)</f>
        <v>0</v>
      </c>
      <c r="BS275">
        <f>1-BR275/BG275</f>
        <v>0</v>
      </c>
      <c r="BT275">
        <f>(BG275-BF275)/(BG275-BR275)</f>
        <v>0</v>
      </c>
      <c r="BU275">
        <f>(BA275-BG275)/(BA275-BR275)</f>
        <v>0</v>
      </c>
      <c r="BV275">
        <f>(BG275-BF275)/(BG275-AZ275)</f>
        <v>0</v>
      </c>
      <c r="BW275">
        <f>(BA275-BG275)/(BA275-AZ275)</f>
        <v>0</v>
      </c>
      <c r="BX275">
        <f>(BT275*BR275/BF275)</f>
        <v>0</v>
      </c>
      <c r="BY275">
        <f>(1-BX275)</f>
        <v>0</v>
      </c>
      <c r="DH275">
        <f>$B$11*EG275+$C$11*EH275+$F$11*ES275*(1-EV275)</f>
        <v>0</v>
      </c>
      <c r="DI275">
        <f>DH275*DJ275</f>
        <v>0</v>
      </c>
      <c r="DJ275">
        <f>($B$11*$D$9+$C$11*$D$9+$F$11*((FF275+EX275)/MAX(FF275+EX275+FG275, 0.1)*$I$9+FG275/MAX(FF275+EX275+FG275, 0.1)*$J$9))/($B$11+$C$11+$F$11)</f>
        <v>0</v>
      </c>
      <c r="DK275">
        <f>($B$11*$K$9+$C$11*$K$9+$F$11*((FF275+EX275)/MAX(FF275+EX275+FG275, 0.1)*$P$9+FG275/MAX(FF275+EX275+FG275, 0.1)*$Q$9))/($B$11+$C$11+$F$11)</f>
        <v>0</v>
      </c>
      <c r="DL275">
        <v>6</v>
      </c>
      <c r="DM275">
        <v>0.5</v>
      </c>
      <c r="DN275" t="s">
        <v>438</v>
      </c>
      <c r="DO275">
        <v>2</v>
      </c>
      <c r="DP275" t="b">
        <v>1</v>
      </c>
      <c r="DQ275">
        <v>1759253131.1</v>
      </c>
      <c r="DR275">
        <v>997.5320740740743</v>
      </c>
      <c r="DS275">
        <v>1077.324074074074</v>
      </c>
      <c r="DT275">
        <v>24.27216296296296</v>
      </c>
      <c r="DU275">
        <v>13.85805925925926</v>
      </c>
      <c r="DV275">
        <v>996.6399629629631</v>
      </c>
      <c r="DW275">
        <v>24.02362222222222</v>
      </c>
      <c r="DX275">
        <v>500.0130740740742</v>
      </c>
      <c r="DY275">
        <v>90.87752962962962</v>
      </c>
      <c r="DZ275">
        <v>0.0525775037037037</v>
      </c>
      <c r="EA275">
        <v>30.70287037037038</v>
      </c>
      <c r="EB275">
        <v>30.02828888888889</v>
      </c>
      <c r="EC275">
        <v>999.9000000000001</v>
      </c>
      <c r="ED275">
        <v>0</v>
      </c>
      <c r="EE275">
        <v>0</v>
      </c>
      <c r="EF275">
        <v>9993.283333333335</v>
      </c>
      <c r="EG275">
        <v>0</v>
      </c>
      <c r="EH275">
        <v>11.74188148148148</v>
      </c>
      <c r="EI275">
        <v>-79.79243703703703</v>
      </c>
      <c r="EJ275">
        <v>1022.345925925926</v>
      </c>
      <c r="EK275">
        <v>1092.464074074074</v>
      </c>
      <c r="EL275">
        <v>10.41412962962963</v>
      </c>
      <c r="EM275">
        <v>1077.324074074074</v>
      </c>
      <c r="EN275">
        <v>13.85805925925926</v>
      </c>
      <c r="EO275">
        <v>2.205794814814815</v>
      </c>
      <c r="EP275">
        <v>1.259385555555556</v>
      </c>
      <c r="EQ275">
        <v>19.00447407407407</v>
      </c>
      <c r="ER275">
        <v>10.32271111111111</v>
      </c>
      <c r="ES275">
        <v>1999.992592592592</v>
      </c>
      <c r="ET275">
        <v>0.9799933333333333</v>
      </c>
      <c r="EU275">
        <v>0.02000641111111111</v>
      </c>
      <c r="EV275">
        <v>0</v>
      </c>
      <c r="EW275">
        <v>1186.158148148148</v>
      </c>
      <c r="EX275">
        <v>5.000560000000001</v>
      </c>
      <c r="EY275">
        <v>23983.31851851852</v>
      </c>
      <c r="EZ275">
        <v>17294.77777777778</v>
      </c>
      <c r="FA275">
        <v>41.22429629629629</v>
      </c>
      <c r="FB275">
        <v>41.52066666666666</v>
      </c>
      <c r="FC275">
        <v>41.10629629629629</v>
      </c>
      <c r="FD275">
        <v>40.692</v>
      </c>
      <c r="FE275">
        <v>42.29144444444444</v>
      </c>
      <c r="FF275">
        <v>1955.082592592592</v>
      </c>
      <c r="FG275">
        <v>39.91</v>
      </c>
      <c r="FH275">
        <v>0</v>
      </c>
      <c r="FI275">
        <v>1759253152.6</v>
      </c>
      <c r="FJ275">
        <v>0</v>
      </c>
      <c r="FK275">
        <v>1186.0924</v>
      </c>
      <c r="FL275">
        <v>-11.27769232052416</v>
      </c>
      <c r="FM275">
        <v>-241.8384619402479</v>
      </c>
      <c r="FN275">
        <v>23982.328</v>
      </c>
      <c r="FO275">
        <v>15</v>
      </c>
      <c r="FP275">
        <v>0</v>
      </c>
      <c r="FQ275" t="s">
        <v>439</v>
      </c>
      <c r="FR275">
        <v>1747148579.5</v>
      </c>
      <c r="FS275">
        <v>1747148584.5</v>
      </c>
      <c r="FT275">
        <v>0</v>
      </c>
      <c r="FU275">
        <v>0.162</v>
      </c>
      <c r="FV275">
        <v>-0.001</v>
      </c>
      <c r="FW275">
        <v>0.139</v>
      </c>
      <c r="FX275">
        <v>0.058</v>
      </c>
      <c r="FY275">
        <v>420</v>
      </c>
      <c r="FZ275">
        <v>16</v>
      </c>
      <c r="GA275">
        <v>0.19</v>
      </c>
      <c r="GB275">
        <v>0.02</v>
      </c>
      <c r="GC275">
        <v>-79.60563500000001</v>
      </c>
      <c r="GD275">
        <v>-2.695825891181926</v>
      </c>
      <c r="GE275">
        <v>0.2837985064707007</v>
      </c>
      <c r="GF275">
        <v>0</v>
      </c>
      <c r="GG275">
        <v>1186.864117647058</v>
      </c>
      <c r="GH275">
        <v>-12.05958745692097</v>
      </c>
      <c r="GI275">
        <v>1.209988132287597</v>
      </c>
      <c r="GJ275">
        <v>0</v>
      </c>
      <c r="GK275">
        <v>10.4251275</v>
      </c>
      <c r="GL275">
        <v>-0.1556183864915697</v>
      </c>
      <c r="GM275">
        <v>0.01662140167825807</v>
      </c>
      <c r="GN275">
        <v>0</v>
      </c>
      <c r="GO275">
        <v>0</v>
      </c>
      <c r="GP275">
        <v>3</v>
      </c>
      <c r="GQ275" t="s">
        <v>490</v>
      </c>
      <c r="GR275">
        <v>3.12921</v>
      </c>
      <c r="GS275">
        <v>2.73056</v>
      </c>
      <c r="GT275">
        <v>0.159241</v>
      </c>
      <c r="GU275">
        <v>0.167908</v>
      </c>
      <c r="GV275">
        <v>0.108173</v>
      </c>
      <c r="GW275">
        <v>0.07333489999999999</v>
      </c>
      <c r="GX275">
        <v>25221.3</v>
      </c>
      <c r="GY275">
        <v>24234</v>
      </c>
      <c r="GZ275">
        <v>30539.9</v>
      </c>
      <c r="HA275">
        <v>29379</v>
      </c>
      <c r="HB275">
        <v>37588</v>
      </c>
      <c r="HC275">
        <v>35834.3</v>
      </c>
      <c r="HD275">
        <v>46716.2</v>
      </c>
      <c r="HE275">
        <v>43657.1</v>
      </c>
      <c r="HF275">
        <v>1.83665</v>
      </c>
      <c r="HG275">
        <v>1.8185</v>
      </c>
      <c r="HH275">
        <v>0.105761</v>
      </c>
      <c r="HI275">
        <v>0</v>
      </c>
      <c r="HJ275">
        <v>28.3052</v>
      </c>
      <c r="HK275">
        <v>999.9</v>
      </c>
      <c r="HL275">
        <v>48.9</v>
      </c>
      <c r="HM275">
        <v>31.6</v>
      </c>
      <c r="HN275">
        <v>25.1192</v>
      </c>
      <c r="HO275">
        <v>62.7703</v>
      </c>
      <c r="HP275">
        <v>18.2332</v>
      </c>
      <c r="HQ275">
        <v>1</v>
      </c>
      <c r="HR275">
        <v>0.12984</v>
      </c>
      <c r="HS275">
        <v>-0.900417</v>
      </c>
      <c r="HT275">
        <v>20.1987</v>
      </c>
      <c r="HU275">
        <v>5.22672</v>
      </c>
      <c r="HV275">
        <v>11.974</v>
      </c>
      <c r="HW275">
        <v>4.97</v>
      </c>
      <c r="HX275">
        <v>3.2895</v>
      </c>
      <c r="HY275">
        <v>9999</v>
      </c>
      <c r="HZ275">
        <v>9999</v>
      </c>
      <c r="IA275">
        <v>9999</v>
      </c>
      <c r="IB275">
        <v>19.2</v>
      </c>
      <c r="IC275">
        <v>4.97291</v>
      </c>
      <c r="ID275">
        <v>1.87725</v>
      </c>
      <c r="IE275">
        <v>1.87531</v>
      </c>
      <c r="IF275">
        <v>1.87812</v>
      </c>
      <c r="IG275">
        <v>1.87485</v>
      </c>
      <c r="IH275">
        <v>1.87847</v>
      </c>
      <c r="II275">
        <v>1.8755</v>
      </c>
      <c r="IJ275">
        <v>1.8767</v>
      </c>
      <c r="IK275">
        <v>0</v>
      </c>
      <c r="IL275">
        <v>0</v>
      </c>
      <c r="IM275">
        <v>0</v>
      </c>
      <c r="IN275">
        <v>0</v>
      </c>
      <c r="IO275" t="s">
        <v>441</v>
      </c>
      <c r="IP275" t="s">
        <v>442</v>
      </c>
      <c r="IQ275" t="s">
        <v>443</v>
      </c>
      <c r="IR275" t="s">
        <v>443</v>
      </c>
      <c r="IS275" t="s">
        <v>443</v>
      </c>
      <c r="IT275" t="s">
        <v>443</v>
      </c>
      <c r="IU275">
        <v>0</v>
      </c>
      <c r="IV275">
        <v>100</v>
      </c>
      <c r="IW275">
        <v>100</v>
      </c>
      <c r="IX275">
        <v>0.91</v>
      </c>
      <c r="IY275">
        <v>0.248</v>
      </c>
      <c r="IZ275">
        <v>-0.1222274518627452</v>
      </c>
      <c r="JA275">
        <v>0.001328938755811441</v>
      </c>
      <c r="JB275">
        <v>-5.633165956792918E-07</v>
      </c>
      <c r="JC275">
        <v>2.510553891376428E-10</v>
      </c>
      <c r="JD275">
        <v>-0.04678033270444259</v>
      </c>
      <c r="JE275">
        <v>-0.0009625096320519332</v>
      </c>
      <c r="JF275">
        <v>0.0006953178313022573</v>
      </c>
      <c r="JG275">
        <v>-5.973937232829655E-06</v>
      </c>
      <c r="JH275">
        <v>1</v>
      </c>
      <c r="JI275">
        <v>2112</v>
      </c>
      <c r="JJ275">
        <v>1</v>
      </c>
      <c r="JK275">
        <v>26</v>
      </c>
      <c r="JL275">
        <v>201742.7</v>
      </c>
      <c r="JM275">
        <v>201742.6</v>
      </c>
      <c r="JN275">
        <v>2.3877</v>
      </c>
      <c r="JO275">
        <v>2.53784</v>
      </c>
      <c r="JP275">
        <v>1.39893</v>
      </c>
      <c r="JQ275">
        <v>2.32666</v>
      </c>
      <c r="JR275">
        <v>1.44897</v>
      </c>
      <c r="JS275">
        <v>2.59888</v>
      </c>
      <c r="JT275">
        <v>37.4338</v>
      </c>
      <c r="JU275">
        <v>23.9737</v>
      </c>
      <c r="JV275">
        <v>18</v>
      </c>
      <c r="JW275">
        <v>484.674</v>
      </c>
      <c r="JX275">
        <v>443.867</v>
      </c>
      <c r="JY275">
        <v>29.81</v>
      </c>
      <c r="JZ275">
        <v>28.9192</v>
      </c>
      <c r="KA275">
        <v>29.9999</v>
      </c>
      <c r="KB275">
        <v>28.6735</v>
      </c>
      <c r="KC275">
        <v>28.7506</v>
      </c>
      <c r="KD275">
        <v>47.8445</v>
      </c>
      <c r="KE275">
        <v>46.1317</v>
      </c>
      <c r="KF275">
        <v>0</v>
      </c>
      <c r="KG275">
        <v>29.7876</v>
      </c>
      <c r="KH275">
        <v>1121.89</v>
      </c>
      <c r="KI275">
        <v>14.011</v>
      </c>
      <c r="KJ275">
        <v>100.96</v>
      </c>
      <c r="KK275">
        <v>100.417</v>
      </c>
    </row>
    <row r="276" spans="1:297">
      <c r="A276">
        <v>260</v>
      </c>
      <c r="B276">
        <v>1759253143.6</v>
      </c>
      <c r="C276">
        <v>6328</v>
      </c>
      <c r="D276" t="s">
        <v>965</v>
      </c>
      <c r="E276" t="s">
        <v>966</v>
      </c>
      <c r="F276">
        <v>5</v>
      </c>
      <c r="G276" t="s">
        <v>832</v>
      </c>
      <c r="H276" t="s">
        <v>436</v>
      </c>
      <c r="I276">
        <v>1759253135.814285</v>
      </c>
      <c r="J276">
        <f>(K276)/1000</f>
        <v>0</v>
      </c>
      <c r="K276">
        <f>IF(DP276, AN276, AH276)</f>
        <v>0</v>
      </c>
      <c r="L276">
        <f>IF(DP276, AI276, AG276)</f>
        <v>0</v>
      </c>
      <c r="M276">
        <f>DR276 - IF(AU276&gt;1, L276*DL276*100.0/(AW276), 0)</f>
        <v>0</v>
      </c>
      <c r="N276">
        <f>((T276-J276/2)*M276-L276)/(T276+J276/2)</f>
        <v>0</v>
      </c>
      <c r="O276">
        <f>N276*(DY276+DZ276)/1000.0</f>
        <v>0</v>
      </c>
      <c r="P276">
        <f>(DR276 - IF(AU276&gt;1, L276*DL276*100.0/(AW276), 0))*(DY276+DZ276)/1000.0</f>
        <v>0</v>
      </c>
      <c r="Q276">
        <f>2.0/((1/S276-1/R276)+SIGN(S276)*SQRT((1/S276-1/R276)*(1/S276-1/R276) + 4*DM276/((DM276+1)*(DM276+1))*(2*1/S276*1/R276-1/R276*1/R276)))</f>
        <v>0</v>
      </c>
      <c r="R276">
        <f>IF(LEFT(DN276,1)&lt;&gt;"0",IF(LEFT(DN276,1)="1",3.0,DO276),$D$5+$E$5*(EF276*DY276/($K$5*1000))+$F$5*(EF276*DY276/($K$5*1000))*MAX(MIN(DL276,$J$5),$I$5)*MAX(MIN(DL276,$J$5),$I$5)+$G$5*MAX(MIN(DL276,$J$5),$I$5)*(EF276*DY276/($K$5*1000))+$H$5*(EF276*DY276/($K$5*1000))*(EF276*DY276/($K$5*1000)))</f>
        <v>0</v>
      </c>
      <c r="S276">
        <f>J276*(1000-(1000*0.61365*exp(17.502*W276/(240.97+W276))/(DY276+DZ276)+DT276)/2)/(1000*0.61365*exp(17.502*W276/(240.97+W276))/(DY276+DZ276)-DT276)</f>
        <v>0</v>
      </c>
      <c r="T276">
        <f>1/((DM276+1)/(Q276/1.6)+1/(R276/1.37)) + DM276/((DM276+1)/(Q276/1.6) + DM276/(R276/1.37))</f>
        <v>0</v>
      </c>
      <c r="U276">
        <f>(DH276*DK276)</f>
        <v>0</v>
      </c>
      <c r="V276">
        <f>(EA276+(U276+2*0.95*5.67E-8*(((EA276+$B$7)+273)^4-(EA276+273)^4)-44100*J276)/(1.84*29.3*R276+8*0.95*5.67E-8*(EA276+273)^3))</f>
        <v>0</v>
      </c>
      <c r="W276">
        <f>($C$7*EB276+$D$7*EC276+$E$7*V276)</f>
        <v>0</v>
      </c>
      <c r="X276">
        <f>0.61365*exp(17.502*W276/(240.97+W276))</f>
        <v>0</v>
      </c>
      <c r="Y276">
        <f>(Z276/AA276*100)</f>
        <v>0</v>
      </c>
      <c r="Z276">
        <f>DT276*(DY276+DZ276)/1000</f>
        <v>0</v>
      </c>
      <c r="AA276">
        <f>0.61365*exp(17.502*EA276/(240.97+EA276))</f>
        <v>0</v>
      </c>
      <c r="AB276">
        <f>(X276-DT276*(DY276+DZ276)/1000)</f>
        <v>0</v>
      </c>
      <c r="AC276">
        <f>(-J276*44100)</f>
        <v>0</v>
      </c>
      <c r="AD276">
        <f>2*29.3*R276*0.92*(EA276-W276)</f>
        <v>0</v>
      </c>
      <c r="AE276">
        <f>2*0.95*5.67E-8*(((EA276+$B$7)+273)^4-(W276+273)^4)</f>
        <v>0</v>
      </c>
      <c r="AF276">
        <f>U276+AE276+AC276+AD276</f>
        <v>0</v>
      </c>
      <c r="AG276">
        <f>DX276*AU276*(DS276-DR276*(1000-AU276*DU276)/(1000-AU276*DT276))/(100*DL276)</f>
        <v>0</v>
      </c>
      <c r="AH276">
        <f>1000*DX276*AU276*(DT276-DU276)/(100*DL276*(1000-AU276*DT276))</f>
        <v>0</v>
      </c>
      <c r="AI276">
        <f>(AJ276 - AK276 - DY276*1E3/(8.314*(EA276+273.15)) * AM276/DX276 * AL276) * DX276/(100*DL276) * (1000 - DU276)/1000</f>
        <v>0</v>
      </c>
      <c r="AJ276">
        <v>1124.406281276092</v>
      </c>
      <c r="AK276">
        <v>1063.07903030303</v>
      </c>
      <c r="AL276">
        <v>3.400408825159742</v>
      </c>
      <c r="AM276">
        <v>65.48796410900854</v>
      </c>
      <c r="AN276">
        <f>(AP276 - AO276 + DY276*1E3/(8.314*(EA276+273.15)) * AR276/DX276 * AQ276) * DX276/(100*DL276) * 1000/(1000 - AP276)</f>
        <v>0</v>
      </c>
      <c r="AO276">
        <v>13.9206243126206</v>
      </c>
      <c r="AP276">
        <v>24.24140969696968</v>
      </c>
      <c r="AQ276">
        <v>-7.618609013393252E-05</v>
      </c>
      <c r="AR276">
        <v>121.0484410570822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MAX(0,($B$13+$C$13*EF276)/(1+$D$13*EF276)*DY276/(EA276+273)*$E$13)</f>
        <v>0</v>
      </c>
      <c r="AX276" t="s">
        <v>437</v>
      </c>
      <c r="AY276" t="s">
        <v>437</v>
      </c>
      <c r="AZ276">
        <v>0</v>
      </c>
      <c r="BA276">
        <v>0</v>
      </c>
      <c r="BB276">
        <f>1-AZ276/BA276</f>
        <v>0</v>
      </c>
      <c r="BC276">
        <v>0</v>
      </c>
      <c r="BD276" t="s">
        <v>437</v>
      </c>
      <c r="BE276" t="s">
        <v>437</v>
      </c>
      <c r="BF276">
        <v>0</v>
      </c>
      <c r="BG276">
        <v>0</v>
      </c>
      <c r="BH276">
        <f>1-BF276/BG276</f>
        <v>0</v>
      </c>
      <c r="BI276">
        <v>0.5</v>
      </c>
      <c r="BJ276">
        <f>DI276</f>
        <v>0</v>
      </c>
      <c r="BK276">
        <f>L276</f>
        <v>0</v>
      </c>
      <c r="BL276">
        <f>BH276*BI276*BJ276</f>
        <v>0</v>
      </c>
      <c r="BM276">
        <f>(BK276-BC276)/BJ276</f>
        <v>0</v>
      </c>
      <c r="BN276">
        <f>(BA276-BG276)/BG276</f>
        <v>0</v>
      </c>
      <c r="BO276">
        <f>AZ276/(BB276+AZ276/BG276)</f>
        <v>0</v>
      </c>
      <c r="BP276" t="s">
        <v>437</v>
      </c>
      <c r="BQ276">
        <v>0</v>
      </c>
      <c r="BR276">
        <f>IF(BQ276&lt;&gt;0, BQ276, BO276)</f>
        <v>0</v>
      </c>
      <c r="BS276">
        <f>1-BR276/BG276</f>
        <v>0</v>
      </c>
      <c r="BT276">
        <f>(BG276-BF276)/(BG276-BR276)</f>
        <v>0</v>
      </c>
      <c r="BU276">
        <f>(BA276-BG276)/(BA276-BR276)</f>
        <v>0</v>
      </c>
      <c r="BV276">
        <f>(BG276-BF276)/(BG276-AZ276)</f>
        <v>0</v>
      </c>
      <c r="BW276">
        <f>(BA276-BG276)/(BA276-AZ276)</f>
        <v>0</v>
      </c>
      <c r="BX276">
        <f>(BT276*BR276/BF276)</f>
        <v>0</v>
      </c>
      <c r="BY276">
        <f>(1-BX276)</f>
        <v>0</v>
      </c>
      <c r="DH276">
        <f>$B$11*EG276+$C$11*EH276+$F$11*ES276*(1-EV276)</f>
        <v>0</v>
      </c>
      <c r="DI276">
        <f>DH276*DJ276</f>
        <v>0</v>
      </c>
      <c r="DJ276">
        <f>($B$11*$D$9+$C$11*$D$9+$F$11*((FF276+EX276)/MAX(FF276+EX276+FG276, 0.1)*$I$9+FG276/MAX(FF276+EX276+FG276, 0.1)*$J$9))/($B$11+$C$11+$F$11)</f>
        <v>0</v>
      </c>
      <c r="DK276">
        <f>($B$11*$K$9+$C$11*$K$9+$F$11*((FF276+EX276)/MAX(FF276+EX276+FG276, 0.1)*$P$9+FG276/MAX(FF276+EX276+FG276, 0.1)*$Q$9))/($B$11+$C$11+$F$11)</f>
        <v>0</v>
      </c>
      <c r="DL276">
        <v>6</v>
      </c>
      <c r="DM276">
        <v>0.5</v>
      </c>
      <c r="DN276" t="s">
        <v>438</v>
      </c>
      <c r="DO276">
        <v>2</v>
      </c>
      <c r="DP276" t="b">
        <v>1</v>
      </c>
      <c r="DQ276">
        <v>1759253135.814285</v>
      </c>
      <c r="DR276">
        <v>1013.158107142857</v>
      </c>
      <c r="DS276">
        <v>1093.086071428571</v>
      </c>
      <c r="DT276">
        <v>24.25956785714286</v>
      </c>
      <c r="DU276">
        <v>13.87885</v>
      </c>
      <c r="DV276">
        <v>1012.252035714286</v>
      </c>
      <c r="DW276">
        <v>24.011275</v>
      </c>
      <c r="DX276">
        <v>500.0347857142856</v>
      </c>
      <c r="DY276">
        <v>90.87783214285714</v>
      </c>
      <c r="DZ276">
        <v>0.05240027857142856</v>
      </c>
      <c r="EA276">
        <v>30.70146785714286</v>
      </c>
      <c r="EB276">
        <v>30.02986071428571</v>
      </c>
      <c r="EC276">
        <v>999.9000000000002</v>
      </c>
      <c r="ED276">
        <v>0</v>
      </c>
      <c r="EE276">
        <v>0</v>
      </c>
      <c r="EF276">
        <v>10006.15714285714</v>
      </c>
      <c r="EG276">
        <v>0</v>
      </c>
      <c r="EH276">
        <v>11.74315</v>
      </c>
      <c r="EI276">
        <v>-79.92789285714285</v>
      </c>
      <c r="EJ276">
        <v>1038.3475</v>
      </c>
      <c r="EK276">
        <v>1108.470714285714</v>
      </c>
      <c r="EL276">
        <v>10.38071071428571</v>
      </c>
      <c r="EM276">
        <v>1093.086071428571</v>
      </c>
      <c r="EN276">
        <v>13.87885</v>
      </c>
      <c r="EO276">
        <v>2.204657142857143</v>
      </c>
      <c r="EP276">
        <v>1.261279285714286</v>
      </c>
      <c r="EQ276">
        <v>18.99619642857143</v>
      </c>
      <c r="ER276">
        <v>10.34518571428571</v>
      </c>
      <c r="ES276">
        <v>2000.014285714286</v>
      </c>
      <c r="ET276">
        <v>0.979993607142857</v>
      </c>
      <c r="EU276">
        <v>0.02000613214285714</v>
      </c>
      <c r="EV276">
        <v>0</v>
      </c>
      <c r="EW276">
        <v>1185.22</v>
      </c>
      <c r="EX276">
        <v>5.000560000000001</v>
      </c>
      <c r="EY276">
        <v>23964.21785714286</v>
      </c>
      <c r="EZ276">
        <v>17294.95</v>
      </c>
      <c r="FA276">
        <v>41.26317857142856</v>
      </c>
      <c r="FB276">
        <v>41.53099999999998</v>
      </c>
      <c r="FC276">
        <v>41.11814285714286</v>
      </c>
      <c r="FD276">
        <v>40.70075000000001</v>
      </c>
      <c r="FE276">
        <v>42.29207142857142</v>
      </c>
      <c r="FF276">
        <v>1955.104285714286</v>
      </c>
      <c r="FG276">
        <v>39.91</v>
      </c>
      <c r="FH276">
        <v>0</v>
      </c>
      <c r="FI276">
        <v>1759253157.4</v>
      </c>
      <c r="FJ276">
        <v>0</v>
      </c>
      <c r="FK276">
        <v>1185.136</v>
      </c>
      <c r="FL276">
        <v>-11.9230768973227</v>
      </c>
      <c r="FM276">
        <v>-252.1384610904788</v>
      </c>
      <c r="FN276">
        <v>23962.644</v>
      </c>
      <c r="FO276">
        <v>15</v>
      </c>
      <c r="FP276">
        <v>0</v>
      </c>
      <c r="FQ276" t="s">
        <v>439</v>
      </c>
      <c r="FR276">
        <v>1747148579.5</v>
      </c>
      <c r="FS276">
        <v>1747148584.5</v>
      </c>
      <c r="FT276">
        <v>0</v>
      </c>
      <c r="FU276">
        <v>0.162</v>
      </c>
      <c r="FV276">
        <v>-0.001</v>
      </c>
      <c r="FW276">
        <v>0.139</v>
      </c>
      <c r="FX276">
        <v>0.058</v>
      </c>
      <c r="FY276">
        <v>420</v>
      </c>
      <c r="FZ276">
        <v>16</v>
      </c>
      <c r="GA276">
        <v>0.19</v>
      </c>
      <c r="GB276">
        <v>0.02</v>
      </c>
      <c r="GC276">
        <v>-79.853685</v>
      </c>
      <c r="GD276">
        <v>-1.772521575984914</v>
      </c>
      <c r="GE276">
        <v>0.1829721270439847</v>
      </c>
      <c r="GF276">
        <v>0</v>
      </c>
      <c r="GG276">
        <v>1185.657647058823</v>
      </c>
      <c r="GH276">
        <v>-11.70725743462578</v>
      </c>
      <c r="GI276">
        <v>1.178473735821356</v>
      </c>
      <c r="GJ276">
        <v>0</v>
      </c>
      <c r="GK276">
        <v>10.393465</v>
      </c>
      <c r="GL276">
        <v>-0.4003744840525421</v>
      </c>
      <c r="GM276">
        <v>0.0414616482426832</v>
      </c>
      <c r="GN276">
        <v>0</v>
      </c>
      <c r="GO276">
        <v>0</v>
      </c>
      <c r="GP276">
        <v>3</v>
      </c>
      <c r="GQ276" t="s">
        <v>490</v>
      </c>
      <c r="GR276">
        <v>3.1294</v>
      </c>
      <c r="GS276">
        <v>2.72992</v>
      </c>
      <c r="GT276">
        <v>0.160873</v>
      </c>
      <c r="GU276">
        <v>0.169505</v>
      </c>
      <c r="GV276">
        <v>0.108148</v>
      </c>
      <c r="GW276">
        <v>0.07353170000000001</v>
      </c>
      <c r="GX276">
        <v>25172.6</v>
      </c>
      <c r="GY276">
        <v>24187.2</v>
      </c>
      <c r="GZ276">
        <v>30540.2</v>
      </c>
      <c r="HA276">
        <v>29378.6</v>
      </c>
      <c r="HB276">
        <v>37589.5</v>
      </c>
      <c r="HC276">
        <v>35826.3</v>
      </c>
      <c r="HD276">
        <v>46716.6</v>
      </c>
      <c r="HE276">
        <v>43656.6</v>
      </c>
      <c r="HF276">
        <v>1.8369</v>
      </c>
      <c r="HG276">
        <v>1.8185</v>
      </c>
      <c r="HH276">
        <v>0.105955</v>
      </c>
      <c r="HI276">
        <v>0</v>
      </c>
      <c r="HJ276">
        <v>28.3052</v>
      </c>
      <c r="HK276">
        <v>999.9</v>
      </c>
      <c r="HL276">
        <v>48.9</v>
      </c>
      <c r="HM276">
        <v>31.6</v>
      </c>
      <c r="HN276">
        <v>25.1184</v>
      </c>
      <c r="HO276">
        <v>62.4503</v>
      </c>
      <c r="HP276">
        <v>18.0168</v>
      </c>
      <c r="HQ276">
        <v>1</v>
      </c>
      <c r="HR276">
        <v>0.129751</v>
      </c>
      <c r="HS276">
        <v>-0.878627</v>
      </c>
      <c r="HT276">
        <v>20.1991</v>
      </c>
      <c r="HU276">
        <v>5.22747</v>
      </c>
      <c r="HV276">
        <v>11.974</v>
      </c>
      <c r="HW276">
        <v>4.9699</v>
      </c>
      <c r="HX276">
        <v>3.28965</v>
      </c>
      <c r="HY276">
        <v>9999</v>
      </c>
      <c r="HZ276">
        <v>9999</v>
      </c>
      <c r="IA276">
        <v>9999</v>
      </c>
      <c r="IB276">
        <v>19.2</v>
      </c>
      <c r="IC276">
        <v>4.97289</v>
      </c>
      <c r="ID276">
        <v>1.87721</v>
      </c>
      <c r="IE276">
        <v>1.8753</v>
      </c>
      <c r="IF276">
        <v>1.87808</v>
      </c>
      <c r="IG276">
        <v>1.87483</v>
      </c>
      <c r="IH276">
        <v>1.87842</v>
      </c>
      <c r="II276">
        <v>1.87549</v>
      </c>
      <c r="IJ276">
        <v>1.8767</v>
      </c>
      <c r="IK276">
        <v>0</v>
      </c>
      <c r="IL276">
        <v>0</v>
      </c>
      <c r="IM276">
        <v>0</v>
      </c>
      <c r="IN276">
        <v>0</v>
      </c>
      <c r="IO276" t="s">
        <v>441</v>
      </c>
      <c r="IP276" t="s">
        <v>442</v>
      </c>
      <c r="IQ276" t="s">
        <v>443</v>
      </c>
      <c r="IR276" t="s">
        <v>443</v>
      </c>
      <c r="IS276" t="s">
        <v>443</v>
      </c>
      <c r="IT276" t="s">
        <v>443</v>
      </c>
      <c r="IU276">
        <v>0</v>
      </c>
      <c r="IV276">
        <v>100</v>
      </c>
      <c r="IW276">
        <v>100</v>
      </c>
      <c r="IX276">
        <v>0.9399999999999999</v>
      </c>
      <c r="IY276">
        <v>0.2478</v>
      </c>
      <c r="IZ276">
        <v>-0.1222274518627452</v>
      </c>
      <c r="JA276">
        <v>0.001328938755811441</v>
      </c>
      <c r="JB276">
        <v>-5.633165956792918E-07</v>
      </c>
      <c r="JC276">
        <v>2.510553891376428E-10</v>
      </c>
      <c r="JD276">
        <v>-0.04678033270444259</v>
      </c>
      <c r="JE276">
        <v>-0.0009625096320519332</v>
      </c>
      <c r="JF276">
        <v>0.0006953178313022573</v>
      </c>
      <c r="JG276">
        <v>-5.973937232829655E-06</v>
      </c>
      <c r="JH276">
        <v>1</v>
      </c>
      <c r="JI276">
        <v>2112</v>
      </c>
      <c r="JJ276">
        <v>1</v>
      </c>
      <c r="JK276">
        <v>26</v>
      </c>
      <c r="JL276">
        <v>201742.7</v>
      </c>
      <c r="JM276">
        <v>201742.7</v>
      </c>
      <c r="JN276">
        <v>2.41455</v>
      </c>
      <c r="JO276">
        <v>2.54639</v>
      </c>
      <c r="JP276">
        <v>1.39893</v>
      </c>
      <c r="JQ276">
        <v>2.32666</v>
      </c>
      <c r="JR276">
        <v>1.44897</v>
      </c>
      <c r="JS276">
        <v>2.50732</v>
      </c>
      <c r="JT276">
        <v>37.4098</v>
      </c>
      <c r="JU276">
        <v>23.9737</v>
      </c>
      <c r="JV276">
        <v>18</v>
      </c>
      <c r="JW276">
        <v>484.796</v>
      </c>
      <c r="JX276">
        <v>443.849</v>
      </c>
      <c r="JY276">
        <v>29.7765</v>
      </c>
      <c r="JZ276">
        <v>28.9171</v>
      </c>
      <c r="KA276">
        <v>29.9999</v>
      </c>
      <c r="KB276">
        <v>28.6711</v>
      </c>
      <c r="KC276">
        <v>28.7482</v>
      </c>
      <c r="KD276">
        <v>48.4472</v>
      </c>
      <c r="KE276">
        <v>45.8534</v>
      </c>
      <c r="KF276">
        <v>0</v>
      </c>
      <c r="KG276">
        <v>29.7589</v>
      </c>
      <c r="KH276">
        <v>1141.93</v>
      </c>
      <c r="KI276">
        <v>14.0618</v>
      </c>
      <c r="KJ276">
        <v>100.961</v>
      </c>
      <c r="KK276">
        <v>100.416</v>
      </c>
    </row>
    <row r="277" spans="1:297">
      <c r="A277">
        <v>261</v>
      </c>
      <c r="B277">
        <v>1759253148.6</v>
      </c>
      <c r="C277">
        <v>6333</v>
      </c>
      <c r="D277" t="s">
        <v>967</v>
      </c>
      <c r="E277" t="s">
        <v>968</v>
      </c>
      <c r="F277">
        <v>5</v>
      </c>
      <c r="G277" t="s">
        <v>832</v>
      </c>
      <c r="H277" t="s">
        <v>436</v>
      </c>
      <c r="I277">
        <v>1759253141.1</v>
      </c>
      <c r="J277">
        <f>(K277)/1000</f>
        <v>0</v>
      </c>
      <c r="K277">
        <f>IF(DP277, AN277, AH277)</f>
        <v>0</v>
      </c>
      <c r="L277">
        <f>IF(DP277, AI277, AG277)</f>
        <v>0</v>
      </c>
      <c r="M277">
        <f>DR277 - IF(AU277&gt;1, L277*DL277*100.0/(AW277), 0)</f>
        <v>0</v>
      </c>
      <c r="N277">
        <f>((T277-J277/2)*M277-L277)/(T277+J277/2)</f>
        <v>0</v>
      </c>
      <c r="O277">
        <f>N277*(DY277+DZ277)/1000.0</f>
        <v>0</v>
      </c>
      <c r="P277">
        <f>(DR277 - IF(AU277&gt;1, L277*DL277*100.0/(AW277), 0))*(DY277+DZ277)/1000.0</f>
        <v>0</v>
      </c>
      <c r="Q277">
        <f>2.0/((1/S277-1/R277)+SIGN(S277)*SQRT((1/S277-1/R277)*(1/S277-1/R277) + 4*DM277/((DM277+1)*(DM277+1))*(2*1/S277*1/R277-1/R277*1/R277)))</f>
        <v>0</v>
      </c>
      <c r="R277">
        <f>IF(LEFT(DN277,1)&lt;&gt;"0",IF(LEFT(DN277,1)="1",3.0,DO277),$D$5+$E$5*(EF277*DY277/($K$5*1000))+$F$5*(EF277*DY277/($K$5*1000))*MAX(MIN(DL277,$J$5),$I$5)*MAX(MIN(DL277,$J$5),$I$5)+$G$5*MAX(MIN(DL277,$J$5),$I$5)*(EF277*DY277/($K$5*1000))+$H$5*(EF277*DY277/($K$5*1000))*(EF277*DY277/($K$5*1000)))</f>
        <v>0</v>
      </c>
      <c r="S277">
        <f>J277*(1000-(1000*0.61365*exp(17.502*W277/(240.97+W277))/(DY277+DZ277)+DT277)/2)/(1000*0.61365*exp(17.502*W277/(240.97+W277))/(DY277+DZ277)-DT277)</f>
        <v>0</v>
      </c>
      <c r="T277">
        <f>1/((DM277+1)/(Q277/1.6)+1/(R277/1.37)) + DM277/((DM277+1)/(Q277/1.6) + DM277/(R277/1.37))</f>
        <v>0</v>
      </c>
      <c r="U277">
        <f>(DH277*DK277)</f>
        <v>0</v>
      </c>
      <c r="V277">
        <f>(EA277+(U277+2*0.95*5.67E-8*(((EA277+$B$7)+273)^4-(EA277+273)^4)-44100*J277)/(1.84*29.3*R277+8*0.95*5.67E-8*(EA277+273)^3))</f>
        <v>0</v>
      </c>
      <c r="W277">
        <f>($C$7*EB277+$D$7*EC277+$E$7*V277)</f>
        <v>0</v>
      </c>
      <c r="X277">
        <f>0.61365*exp(17.502*W277/(240.97+W277))</f>
        <v>0</v>
      </c>
      <c r="Y277">
        <f>(Z277/AA277*100)</f>
        <v>0</v>
      </c>
      <c r="Z277">
        <f>DT277*(DY277+DZ277)/1000</f>
        <v>0</v>
      </c>
      <c r="AA277">
        <f>0.61365*exp(17.502*EA277/(240.97+EA277))</f>
        <v>0</v>
      </c>
      <c r="AB277">
        <f>(X277-DT277*(DY277+DZ277)/1000)</f>
        <v>0</v>
      </c>
      <c r="AC277">
        <f>(-J277*44100)</f>
        <v>0</v>
      </c>
      <c r="AD277">
        <f>2*29.3*R277*0.92*(EA277-W277)</f>
        <v>0</v>
      </c>
      <c r="AE277">
        <f>2*0.95*5.67E-8*(((EA277+$B$7)+273)^4-(W277+273)^4)</f>
        <v>0</v>
      </c>
      <c r="AF277">
        <f>U277+AE277+AC277+AD277</f>
        <v>0</v>
      </c>
      <c r="AG277">
        <f>DX277*AU277*(DS277-DR277*(1000-AU277*DU277)/(1000-AU277*DT277))/(100*DL277)</f>
        <v>0</v>
      </c>
      <c r="AH277">
        <f>1000*DX277*AU277*(DT277-DU277)/(100*DL277*(1000-AU277*DT277))</f>
        <v>0</v>
      </c>
      <c r="AI277">
        <f>(AJ277 - AK277 - DY277*1E3/(8.314*(EA277+273.15)) * AM277/DX277 * AL277) * DX277/(100*DL277) * (1000 - DU277)/1000</f>
        <v>0</v>
      </c>
      <c r="AJ277">
        <v>1141.710892222523</v>
      </c>
      <c r="AK277">
        <v>1080.126363636364</v>
      </c>
      <c r="AL277">
        <v>3.421771224138654</v>
      </c>
      <c r="AM277">
        <v>65.48796410900854</v>
      </c>
      <c r="AN277">
        <f>(AP277 - AO277 + DY277*1E3/(8.314*(EA277+273.15)) * AR277/DX277 * AQ277) * DX277/(100*DL277) * 1000/(1000 - AP277)</f>
        <v>0</v>
      </c>
      <c r="AO277">
        <v>14.00302147246779</v>
      </c>
      <c r="AP277">
        <v>24.24019030303032</v>
      </c>
      <c r="AQ277">
        <v>2.27260365716858E-05</v>
      </c>
      <c r="AR277">
        <v>121.0484410570822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MAX(0,($B$13+$C$13*EF277)/(1+$D$13*EF277)*DY277/(EA277+273)*$E$13)</f>
        <v>0</v>
      </c>
      <c r="AX277" t="s">
        <v>437</v>
      </c>
      <c r="AY277" t="s">
        <v>437</v>
      </c>
      <c r="AZ277">
        <v>0</v>
      </c>
      <c r="BA277">
        <v>0</v>
      </c>
      <c r="BB277">
        <f>1-AZ277/BA277</f>
        <v>0</v>
      </c>
      <c r="BC277">
        <v>0</v>
      </c>
      <c r="BD277" t="s">
        <v>437</v>
      </c>
      <c r="BE277" t="s">
        <v>437</v>
      </c>
      <c r="BF277">
        <v>0</v>
      </c>
      <c r="BG277">
        <v>0</v>
      </c>
      <c r="BH277">
        <f>1-BF277/BG277</f>
        <v>0</v>
      </c>
      <c r="BI277">
        <v>0.5</v>
      </c>
      <c r="BJ277">
        <f>DI277</f>
        <v>0</v>
      </c>
      <c r="BK277">
        <f>L277</f>
        <v>0</v>
      </c>
      <c r="BL277">
        <f>BH277*BI277*BJ277</f>
        <v>0</v>
      </c>
      <c r="BM277">
        <f>(BK277-BC277)/BJ277</f>
        <v>0</v>
      </c>
      <c r="BN277">
        <f>(BA277-BG277)/BG277</f>
        <v>0</v>
      </c>
      <c r="BO277">
        <f>AZ277/(BB277+AZ277/BG277)</f>
        <v>0</v>
      </c>
      <c r="BP277" t="s">
        <v>437</v>
      </c>
      <c r="BQ277">
        <v>0</v>
      </c>
      <c r="BR277">
        <f>IF(BQ277&lt;&gt;0, BQ277, BO277)</f>
        <v>0</v>
      </c>
      <c r="BS277">
        <f>1-BR277/BG277</f>
        <v>0</v>
      </c>
      <c r="BT277">
        <f>(BG277-BF277)/(BG277-BR277)</f>
        <v>0</v>
      </c>
      <c r="BU277">
        <f>(BA277-BG277)/(BA277-BR277)</f>
        <v>0</v>
      </c>
      <c r="BV277">
        <f>(BG277-BF277)/(BG277-AZ277)</f>
        <v>0</v>
      </c>
      <c r="BW277">
        <f>(BA277-BG277)/(BA277-AZ277)</f>
        <v>0</v>
      </c>
      <c r="BX277">
        <f>(BT277*BR277/BF277)</f>
        <v>0</v>
      </c>
      <c r="BY277">
        <f>(1-BX277)</f>
        <v>0</v>
      </c>
      <c r="DH277">
        <f>$B$11*EG277+$C$11*EH277+$F$11*ES277*(1-EV277)</f>
        <v>0</v>
      </c>
      <c r="DI277">
        <f>DH277*DJ277</f>
        <v>0</v>
      </c>
      <c r="DJ277">
        <f>($B$11*$D$9+$C$11*$D$9+$F$11*((FF277+EX277)/MAX(FF277+EX277+FG277, 0.1)*$I$9+FG277/MAX(FF277+EX277+FG277, 0.1)*$J$9))/($B$11+$C$11+$F$11)</f>
        <v>0</v>
      </c>
      <c r="DK277">
        <f>($B$11*$K$9+$C$11*$K$9+$F$11*((FF277+EX277)/MAX(FF277+EX277+FG277, 0.1)*$P$9+FG277/MAX(FF277+EX277+FG277, 0.1)*$Q$9))/($B$11+$C$11+$F$11)</f>
        <v>0</v>
      </c>
      <c r="DL277">
        <v>6</v>
      </c>
      <c r="DM277">
        <v>0.5</v>
      </c>
      <c r="DN277" t="s">
        <v>438</v>
      </c>
      <c r="DO277">
        <v>2</v>
      </c>
      <c r="DP277" t="b">
        <v>1</v>
      </c>
      <c r="DQ277">
        <v>1759253141.1</v>
      </c>
      <c r="DR277">
        <v>1030.678518518519</v>
      </c>
      <c r="DS277">
        <v>1110.830740740741</v>
      </c>
      <c r="DT277">
        <v>24.24725925925926</v>
      </c>
      <c r="DU277">
        <v>13.92552962962963</v>
      </c>
      <c r="DV277">
        <v>1029.755555555556</v>
      </c>
      <c r="DW277">
        <v>23.99922592592593</v>
      </c>
      <c r="DX277">
        <v>500.0304814814815</v>
      </c>
      <c r="DY277">
        <v>90.87728148148148</v>
      </c>
      <c r="DZ277">
        <v>0.05226787037037037</v>
      </c>
      <c r="EA277">
        <v>30.69802222222222</v>
      </c>
      <c r="EB277">
        <v>30.03287777777777</v>
      </c>
      <c r="EC277">
        <v>999.9000000000001</v>
      </c>
      <c r="ED277">
        <v>0</v>
      </c>
      <c r="EE277">
        <v>0</v>
      </c>
      <c r="EF277">
        <v>10007.59814814815</v>
      </c>
      <c r="EG277">
        <v>0</v>
      </c>
      <c r="EH277">
        <v>11.7424925925926</v>
      </c>
      <c r="EI277">
        <v>-80.15217777777778</v>
      </c>
      <c r="EJ277">
        <v>1056.29037037037</v>
      </c>
      <c r="EK277">
        <v>1126.518518518518</v>
      </c>
      <c r="EL277">
        <v>10.32171851851852</v>
      </c>
      <c r="EM277">
        <v>1110.830740740741</v>
      </c>
      <c r="EN277">
        <v>13.92552962962963</v>
      </c>
      <c r="EO277">
        <v>2.203525185185185</v>
      </c>
      <c r="EP277">
        <v>1.265514444444445</v>
      </c>
      <c r="EQ277">
        <v>18.98796666666667</v>
      </c>
      <c r="ER277">
        <v>10.39532222222222</v>
      </c>
      <c r="ES277">
        <v>2000.003703703704</v>
      </c>
      <c r="ET277">
        <v>0.9799935555555555</v>
      </c>
      <c r="EU277">
        <v>0.02000619259259259</v>
      </c>
      <c r="EV277">
        <v>0</v>
      </c>
      <c r="EW277">
        <v>1184.084444444444</v>
      </c>
      <c r="EX277">
        <v>5.000560000000001</v>
      </c>
      <c r="EY277">
        <v>23941.03703703704</v>
      </c>
      <c r="EZ277">
        <v>17294.86296296296</v>
      </c>
      <c r="FA277">
        <v>41.23825925925926</v>
      </c>
      <c r="FB277">
        <v>41.54362962962961</v>
      </c>
      <c r="FC277">
        <v>41.11325925925925</v>
      </c>
      <c r="FD277">
        <v>40.69651851851851</v>
      </c>
      <c r="FE277">
        <v>42.30533333333333</v>
      </c>
      <c r="FF277">
        <v>1955.093703703704</v>
      </c>
      <c r="FG277">
        <v>39.91</v>
      </c>
      <c r="FH277">
        <v>0</v>
      </c>
      <c r="FI277">
        <v>1759253162.8</v>
      </c>
      <c r="FJ277">
        <v>0</v>
      </c>
      <c r="FK277">
        <v>1184.029615384615</v>
      </c>
      <c r="FL277">
        <v>-13.17641024106309</v>
      </c>
      <c r="FM277">
        <v>-265.5623932281691</v>
      </c>
      <c r="FN277">
        <v>23940.09615384616</v>
      </c>
      <c r="FO277">
        <v>15</v>
      </c>
      <c r="FP277">
        <v>0</v>
      </c>
      <c r="FQ277" t="s">
        <v>439</v>
      </c>
      <c r="FR277">
        <v>1747148579.5</v>
      </c>
      <c r="FS277">
        <v>1747148584.5</v>
      </c>
      <c r="FT277">
        <v>0</v>
      </c>
      <c r="FU277">
        <v>0.162</v>
      </c>
      <c r="FV277">
        <v>-0.001</v>
      </c>
      <c r="FW277">
        <v>0.139</v>
      </c>
      <c r="FX277">
        <v>0.058</v>
      </c>
      <c r="FY277">
        <v>420</v>
      </c>
      <c r="FZ277">
        <v>16</v>
      </c>
      <c r="GA277">
        <v>0.19</v>
      </c>
      <c r="GB277">
        <v>0.02</v>
      </c>
      <c r="GC277">
        <v>-80.0467675</v>
      </c>
      <c r="GD277">
        <v>-2.414365103189485</v>
      </c>
      <c r="GE277">
        <v>0.2469505450363502</v>
      </c>
      <c r="GF277">
        <v>0</v>
      </c>
      <c r="GG277">
        <v>1184.651176470588</v>
      </c>
      <c r="GH277">
        <v>-12.80550037845775</v>
      </c>
      <c r="GI277">
        <v>1.288318020443435</v>
      </c>
      <c r="GJ277">
        <v>0</v>
      </c>
      <c r="GK277">
        <v>10.34854</v>
      </c>
      <c r="GL277">
        <v>-0.6769013133208349</v>
      </c>
      <c r="GM277">
        <v>0.06690793973812063</v>
      </c>
      <c r="GN277">
        <v>0</v>
      </c>
      <c r="GO277">
        <v>0</v>
      </c>
      <c r="GP277">
        <v>3</v>
      </c>
      <c r="GQ277" t="s">
        <v>490</v>
      </c>
      <c r="GR277">
        <v>3.12928</v>
      </c>
      <c r="GS277">
        <v>2.7298</v>
      </c>
      <c r="GT277">
        <v>0.162497</v>
      </c>
      <c r="GU277">
        <v>0.171089</v>
      </c>
      <c r="GV277">
        <v>0.108151</v>
      </c>
      <c r="GW277">
        <v>0.0737882</v>
      </c>
      <c r="GX277">
        <v>25124.3</v>
      </c>
      <c r="GY277">
        <v>24141.3</v>
      </c>
      <c r="GZ277">
        <v>30540.8</v>
      </c>
      <c r="HA277">
        <v>29378.9</v>
      </c>
      <c r="HB277">
        <v>37590.5</v>
      </c>
      <c r="HC277">
        <v>35816.6</v>
      </c>
      <c r="HD277">
        <v>46717.8</v>
      </c>
      <c r="HE277">
        <v>43656.8</v>
      </c>
      <c r="HF277">
        <v>1.83655</v>
      </c>
      <c r="HG277">
        <v>1.8189</v>
      </c>
      <c r="HH277">
        <v>0.106432</v>
      </c>
      <c r="HI277">
        <v>0</v>
      </c>
      <c r="HJ277">
        <v>28.3049</v>
      </c>
      <c r="HK277">
        <v>999.9</v>
      </c>
      <c r="HL277">
        <v>48.9</v>
      </c>
      <c r="HM277">
        <v>31.6</v>
      </c>
      <c r="HN277">
        <v>25.1174</v>
      </c>
      <c r="HO277">
        <v>63.0903</v>
      </c>
      <c r="HP277">
        <v>18.3413</v>
      </c>
      <c r="HQ277">
        <v>1</v>
      </c>
      <c r="HR277">
        <v>0.129286</v>
      </c>
      <c r="HS277">
        <v>-0.851449</v>
      </c>
      <c r="HT277">
        <v>20.1992</v>
      </c>
      <c r="HU277">
        <v>5.22642</v>
      </c>
      <c r="HV277">
        <v>11.974</v>
      </c>
      <c r="HW277">
        <v>4.9701</v>
      </c>
      <c r="HX277">
        <v>3.28958</v>
      </c>
      <c r="HY277">
        <v>9999</v>
      </c>
      <c r="HZ277">
        <v>9999</v>
      </c>
      <c r="IA277">
        <v>9999</v>
      </c>
      <c r="IB277">
        <v>19.2</v>
      </c>
      <c r="IC277">
        <v>4.97289</v>
      </c>
      <c r="ID277">
        <v>1.87724</v>
      </c>
      <c r="IE277">
        <v>1.87531</v>
      </c>
      <c r="IF277">
        <v>1.87809</v>
      </c>
      <c r="IG277">
        <v>1.87485</v>
      </c>
      <c r="IH277">
        <v>1.87843</v>
      </c>
      <c r="II277">
        <v>1.87547</v>
      </c>
      <c r="IJ277">
        <v>1.87668</v>
      </c>
      <c r="IK277">
        <v>0</v>
      </c>
      <c r="IL277">
        <v>0</v>
      </c>
      <c r="IM277">
        <v>0</v>
      </c>
      <c r="IN277">
        <v>0</v>
      </c>
      <c r="IO277" t="s">
        <v>441</v>
      </c>
      <c r="IP277" t="s">
        <v>442</v>
      </c>
      <c r="IQ277" t="s">
        <v>443</v>
      </c>
      <c r="IR277" t="s">
        <v>443</v>
      </c>
      <c r="IS277" t="s">
        <v>443</v>
      </c>
      <c r="IT277" t="s">
        <v>443</v>
      </c>
      <c r="IU277">
        <v>0</v>
      </c>
      <c r="IV277">
        <v>100</v>
      </c>
      <c r="IW277">
        <v>100</v>
      </c>
      <c r="IX277">
        <v>0.95</v>
      </c>
      <c r="IY277">
        <v>0.2479</v>
      </c>
      <c r="IZ277">
        <v>-0.1222274518627452</v>
      </c>
      <c r="JA277">
        <v>0.001328938755811441</v>
      </c>
      <c r="JB277">
        <v>-5.633165956792918E-07</v>
      </c>
      <c r="JC277">
        <v>2.510553891376428E-10</v>
      </c>
      <c r="JD277">
        <v>-0.04678033270444259</v>
      </c>
      <c r="JE277">
        <v>-0.0009625096320519332</v>
      </c>
      <c r="JF277">
        <v>0.0006953178313022573</v>
      </c>
      <c r="JG277">
        <v>-5.973937232829655E-06</v>
      </c>
      <c r="JH277">
        <v>1</v>
      </c>
      <c r="JI277">
        <v>2112</v>
      </c>
      <c r="JJ277">
        <v>1</v>
      </c>
      <c r="JK277">
        <v>26</v>
      </c>
      <c r="JL277">
        <v>201742.8</v>
      </c>
      <c r="JM277">
        <v>201742.7</v>
      </c>
      <c r="JN277">
        <v>2.44507</v>
      </c>
      <c r="JO277">
        <v>2.5354</v>
      </c>
      <c r="JP277">
        <v>1.39893</v>
      </c>
      <c r="JQ277">
        <v>2.32666</v>
      </c>
      <c r="JR277">
        <v>1.44897</v>
      </c>
      <c r="JS277">
        <v>2.4939</v>
      </c>
      <c r="JT277">
        <v>37.4338</v>
      </c>
      <c r="JU277">
        <v>23.9737</v>
      </c>
      <c r="JV277">
        <v>18</v>
      </c>
      <c r="JW277">
        <v>484.587</v>
      </c>
      <c r="JX277">
        <v>444.085</v>
      </c>
      <c r="JY277">
        <v>29.7462</v>
      </c>
      <c r="JZ277">
        <v>28.9146</v>
      </c>
      <c r="KA277">
        <v>29.9999</v>
      </c>
      <c r="KB277">
        <v>28.6686</v>
      </c>
      <c r="KC277">
        <v>28.7464</v>
      </c>
      <c r="KD277">
        <v>48.9922</v>
      </c>
      <c r="KE277">
        <v>45.8534</v>
      </c>
      <c r="KF277">
        <v>0</v>
      </c>
      <c r="KG277">
        <v>29.7261</v>
      </c>
      <c r="KH277">
        <v>1155.46</v>
      </c>
      <c r="KI277">
        <v>14.0966</v>
      </c>
      <c r="KJ277">
        <v>100.963</v>
      </c>
      <c r="KK277">
        <v>100.417</v>
      </c>
    </row>
    <row r="278" spans="1:297">
      <c r="A278">
        <v>262</v>
      </c>
      <c r="B278">
        <v>1759253153.6</v>
      </c>
      <c r="C278">
        <v>6338</v>
      </c>
      <c r="D278" t="s">
        <v>969</v>
      </c>
      <c r="E278" t="s">
        <v>970</v>
      </c>
      <c r="F278">
        <v>5</v>
      </c>
      <c r="G278" t="s">
        <v>832</v>
      </c>
      <c r="H278" t="s">
        <v>436</v>
      </c>
      <c r="I278">
        <v>1759253145.814285</v>
      </c>
      <c r="J278">
        <f>(K278)/1000</f>
        <v>0</v>
      </c>
      <c r="K278">
        <f>IF(DP278, AN278, AH278)</f>
        <v>0</v>
      </c>
      <c r="L278">
        <f>IF(DP278, AI278, AG278)</f>
        <v>0</v>
      </c>
      <c r="M278">
        <f>DR278 - IF(AU278&gt;1, L278*DL278*100.0/(AW278), 0)</f>
        <v>0</v>
      </c>
      <c r="N278">
        <f>((T278-J278/2)*M278-L278)/(T278+J278/2)</f>
        <v>0</v>
      </c>
      <c r="O278">
        <f>N278*(DY278+DZ278)/1000.0</f>
        <v>0</v>
      </c>
      <c r="P278">
        <f>(DR278 - IF(AU278&gt;1, L278*DL278*100.0/(AW278), 0))*(DY278+DZ278)/1000.0</f>
        <v>0</v>
      </c>
      <c r="Q278">
        <f>2.0/((1/S278-1/R278)+SIGN(S278)*SQRT((1/S278-1/R278)*(1/S278-1/R278) + 4*DM278/((DM278+1)*(DM278+1))*(2*1/S278*1/R278-1/R278*1/R278)))</f>
        <v>0</v>
      </c>
      <c r="R278">
        <f>IF(LEFT(DN278,1)&lt;&gt;"0",IF(LEFT(DN278,1)="1",3.0,DO278),$D$5+$E$5*(EF278*DY278/($K$5*1000))+$F$5*(EF278*DY278/($K$5*1000))*MAX(MIN(DL278,$J$5),$I$5)*MAX(MIN(DL278,$J$5),$I$5)+$G$5*MAX(MIN(DL278,$J$5),$I$5)*(EF278*DY278/($K$5*1000))+$H$5*(EF278*DY278/($K$5*1000))*(EF278*DY278/($K$5*1000)))</f>
        <v>0</v>
      </c>
      <c r="S278">
        <f>J278*(1000-(1000*0.61365*exp(17.502*W278/(240.97+W278))/(DY278+DZ278)+DT278)/2)/(1000*0.61365*exp(17.502*W278/(240.97+W278))/(DY278+DZ278)-DT278)</f>
        <v>0</v>
      </c>
      <c r="T278">
        <f>1/((DM278+1)/(Q278/1.6)+1/(R278/1.37)) + DM278/((DM278+1)/(Q278/1.6) + DM278/(R278/1.37))</f>
        <v>0</v>
      </c>
      <c r="U278">
        <f>(DH278*DK278)</f>
        <v>0</v>
      </c>
      <c r="V278">
        <f>(EA278+(U278+2*0.95*5.67E-8*(((EA278+$B$7)+273)^4-(EA278+273)^4)-44100*J278)/(1.84*29.3*R278+8*0.95*5.67E-8*(EA278+273)^3))</f>
        <v>0</v>
      </c>
      <c r="W278">
        <f>($C$7*EB278+$D$7*EC278+$E$7*V278)</f>
        <v>0</v>
      </c>
      <c r="X278">
        <f>0.61365*exp(17.502*W278/(240.97+W278))</f>
        <v>0</v>
      </c>
      <c r="Y278">
        <f>(Z278/AA278*100)</f>
        <v>0</v>
      </c>
      <c r="Z278">
        <f>DT278*(DY278+DZ278)/1000</f>
        <v>0</v>
      </c>
      <c r="AA278">
        <f>0.61365*exp(17.502*EA278/(240.97+EA278))</f>
        <v>0</v>
      </c>
      <c r="AB278">
        <f>(X278-DT278*(DY278+DZ278)/1000)</f>
        <v>0</v>
      </c>
      <c r="AC278">
        <f>(-J278*44100)</f>
        <v>0</v>
      </c>
      <c r="AD278">
        <f>2*29.3*R278*0.92*(EA278-W278)</f>
        <v>0</v>
      </c>
      <c r="AE278">
        <f>2*0.95*5.67E-8*(((EA278+$B$7)+273)^4-(W278+273)^4)</f>
        <v>0</v>
      </c>
      <c r="AF278">
        <f>U278+AE278+AC278+AD278</f>
        <v>0</v>
      </c>
      <c r="AG278">
        <f>DX278*AU278*(DS278-DR278*(1000-AU278*DU278)/(1000-AU278*DT278))/(100*DL278)</f>
        <v>0</v>
      </c>
      <c r="AH278">
        <f>1000*DX278*AU278*(DT278-DU278)/(100*DL278*(1000-AU278*DT278))</f>
        <v>0</v>
      </c>
      <c r="AI278">
        <f>(AJ278 - AK278 - DY278*1E3/(8.314*(EA278+273.15)) * AM278/DX278 * AL278) * DX278/(100*DL278) * (1000 - DU278)/1000</f>
        <v>0</v>
      </c>
      <c r="AJ278">
        <v>1158.661124483029</v>
      </c>
      <c r="AK278">
        <v>1097.21109090909</v>
      </c>
      <c r="AL278">
        <v>3.416495272235647</v>
      </c>
      <c r="AM278">
        <v>65.48796410900854</v>
      </c>
      <c r="AN278">
        <f>(AP278 - AO278 + DY278*1E3/(8.314*(EA278+273.15)) * AR278/DX278 * AQ278) * DX278/(100*DL278) * 1000/(1000 - AP278)</f>
        <v>0</v>
      </c>
      <c r="AO278">
        <v>14.0180504285051</v>
      </c>
      <c r="AP278">
        <v>24.24062242424241</v>
      </c>
      <c r="AQ278">
        <v>1.686598881956979E-05</v>
      </c>
      <c r="AR278">
        <v>121.0484410570822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MAX(0,($B$13+$C$13*EF278)/(1+$D$13*EF278)*DY278/(EA278+273)*$E$13)</f>
        <v>0</v>
      </c>
      <c r="AX278" t="s">
        <v>437</v>
      </c>
      <c r="AY278" t="s">
        <v>437</v>
      </c>
      <c r="AZ278">
        <v>0</v>
      </c>
      <c r="BA278">
        <v>0</v>
      </c>
      <c r="BB278">
        <f>1-AZ278/BA278</f>
        <v>0</v>
      </c>
      <c r="BC278">
        <v>0</v>
      </c>
      <c r="BD278" t="s">
        <v>437</v>
      </c>
      <c r="BE278" t="s">
        <v>437</v>
      </c>
      <c r="BF278">
        <v>0</v>
      </c>
      <c r="BG278">
        <v>0</v>
      </c>
      <c r="BH278">
        <f>1-BF278/BG278</f>
        <v>0</v>
      </c>
      <c r="BI278">
        <v>0.5</v>
      </c>
      <c r="BJ278">
        <f>DI278</f>
        <v>0</v>
      </c>
      <c r="BK278">
        <f>L278</f>
        <v>0</v>
      </c>
      <c r="BL278">
        <f>BH278*BI278*BJ278</f>
        <v>0</v>
      </c>
      <c r="BM278">
        <f>(BK278-BC278)/BJ278</f>
        <v>0</v>
      </c>
      <c r="BN278">
        <f>(BA278-BG278)/BG278</f>
        <v>0</v>
      </c>
      <c r="BO278">
        <f>AZ278/(BB278+AZ278/BG278)</f>
        <v>0</v>
      </c>
      <c r="BP278" t="s">
        <v>437</v>
      </c>
      <c r="BQ278">
        <v>0</v>
      </c>
      <c r="BR278">
        <f>IF(BQ278&lt;&gt;0, BQ278, BO278)</f>
        <v>0</v>
      </c>
      <c r="BS278">
        <f>1-BR278/BG278</f>
        <v>0</v>
      </c>
      <c r="BT278">
        <f>(BG278-BF278)/(BG278-BR278)</f>
        <v>0</v>
      </c>
      <c r="BU278">
        <f>(BA278-BG278)/(BA278-BR278)</f>
        <v>0</v>
      </c>
      <c r="BV278">
        <f>(BG278-BF278)/(BG278-AZ278)</f>
        <v>0</v>
      </c>
      <c r="BW278">
        <f>(BA278-BG278)/(BA278-AZ278)</f>
        <v>0</v>
      </c>
      <c r="BX278">
        <f>(BT278*BR278/BF278)</f>
        <v>0</v>
      </c>
      <c r="BY278">
        <f>(1-BX278)</f>
        <v>0</v>
      </c>
      <c r="DH278">
        <f>$B$11*EG278+$C$11*EH278+$F$11*ES278*(1-EV278)</f>
        <v>0</v>
      </c>
      <c r="DI278">
        <f>DH278*DJ278</f>
        <v>0</v>
      </c>
      <c r="DJ278">
        <f>($B$11*$D$9+$C$11*$D$9+$F$11*((FF278+EX278)/MAX(FF278+EX278+FG278, 0.1)*$I$9+FG278/MAX(FF278+EX278+FG278, 0.1)*$J$9))/($B$11+$C$11+$F$11)</f>
        <v>0</v>
      </c>
      <c r="DK278">
        <f>($B$11*$K$9+$C$11*$K$9+$F$11*((FF278+EX278)/MAX(FF278+EX278+FG278, 0.1)*$P$9+FG278/MAX(FF278+EX278+FG278, 0.1)*$Q$9))/($B$11+$C$11+$F$11)</f>
        <v>0</v>
      </c>
      <c r="DL278">
        <v>6</v>
      </c>
      <c r="DM278">
        <v>0.5</v>
      </c>
      <c r="DN278" t="s">
        <v>438</v>
      </c>
      <c r="DO278">
        <v>2</v>
      </c>
      <c r="DP278" t="b">
        <v>1</v>
      </c>
      <c r="DQ278">
        <v>1759253145.814285</v>
      </c>
      <c r="DR278">
        <v>1046.345357142857</v>
      </c>
      <c r="DS278">
        <v>1126.658571428572</v>
      </c>
      <c r="DT278">
        <v>24.24192142857143</v>
      </c>
      <c r="DU278">
        <v>13.97301785714286</v>
      </c>
      <c r="DV278">
        <v>1045.409285714286</v>
      </c>
      <c r="DW278">
        <v>23.99399642857142</v>
      </c>
      <c r="DX278">
        <v>500.0284999999999</v>
      </c>
      <c r="DY278">
        <v>90.87618571428571</v>
      </c>
      <c r="DZ278">
        <v>0.05212696071428572</v>
      </c>
      <c r="EA278">
        <v>30.69414285714286</v>
      </c>
      <c r="EB278">
        <v>30.034925</v>
      </c>
      <c r="EC278">
        <v>999.9000000000002</v>
      </c>
      <c r="ED278">
        <v>0</v>
      </c>
      <c r="EE278">
        <v>0</v>
      </c>
      <c r="EF278">
        <v>10015.60607142857</v>
      </c>
      <c r="EG278">
        <v>0</v>
      </c>
      <c r="EH278">
        <v>11.74295357142858</v>
      </c>
      <c r="EI278">
        <v>-80.31202499999998</v>
      </c>
      <c r="EJ278">
        <v>1072.341428571429</v>
      </c>
      <c r="EK278">
        <v>1142.625</v>
      </c>
      <c r="EL278">
        <v>10.26888571428571</v>
      </c>
      <c r="EM278">
        <v>1126.658571428572</v>
      </c>
      <c r="EN278">
        <v>13.97301785714286</v>
      </c>
      <c r="EO278">
        <v>2.203013214285714</v>
      </c>
      <c r="EP278">
        <v>1.269815357142857</v>
      </c>
      <c r="EQ278">
        <v>18.98423928571428</v>
      </c>
      <c r="ER278">
        <v>10.44618214285714</v>
      </c>
      <c r="ES278">
        <v>1999.996428571428</v>
      </c>
      <c r="ET278">
        <v>0.9799934999999999</v>
      </c>
      <c r="EU278">
        <v>0.02000625</v>
      </c>
      <c r="EV278">
        <v>0</v>
      </c>
      <c r="EW278">
        <v>1182.981785714286</v>
      </c>
      <c r="EX278">
        <v>5.000560000000001</v>
      </c>
      <c r="EY278">
        <v>23919.36785714286</v>
      </c>
      <c r="EZ278">
        <v>17294.80357142857</v>
      </c>
      <c r="FA278">
        <v>41.26996428571429</v>
      </c>
      <c r="FB278">
        <v>41.54871428571427</v>
      </c>
      <c r="FC278">
        <v>41.12028571428571</v>
      </c>
      <c r="FD278">
        <v>40.69839285714285</v>
      </c>
      <c r="FE278">
        <v>42.30110714285713</v>
      </c>
      <c r="FF278">
        <v>1955.086428571429</v>
      </c>
      <c r="FG278">
        <v>39.91</v>
      </c>
      <c r="FH278">
        <v>0</v>
      </c>
      <c r="FI278">
        <v>1759253167.6</v>
      </c>
      <c r="FJ278">
        <v>0</v>
      </c>
      <c r="FK278">
        <v>1182.911538461538</v>
      </c>
      <c r="FL278">
        <v>-14.85264954921255</v>
      </c>
      <c r="FM278">
        <v>-282.4307690923105</v>
      </c>
      <c r="FN278">
        <v>23918.34230769231</v>
      </c>
      <c r="FO278">
        <v>15</v>
      </c>
      <c r="FP278">
        <v>0</v>
      </c>
      <c r="FQ278" t="s">
        <v>439</v>
      </c>
      <c r="FR278">
        <v>1747148579.5</v>
      </c>
      <c r="FS278">
        <v>1747148584.5</v>
      </c>
      <c r="FT278">
        <v>0</v>
      </c>
      <c r="FU278">
        <v>0.162</v>
      </c>
      <c r="FV278">
        <v>-0.001</v>
      </c>
      <c r="FW278">
        <v>0.139</v>
      </c>
      <c r="FX278">
        <v>0.058</v>
      </c>
      <c r="FY278">
        <v>420</v>
      </c>
      <c r="FZ278">
        <v>16</v>
      </c>
      <c r="GA278">
        <v>0.19</v>
      </c>
      <c r="GB278">
        <v>0.02</v>
      </c>
      <c r="GC278">
        <v>-80.19076097560975</v>
      </c>
      <c r="GD278">
        <v>-2.331528919860766</v>
      </c>
      <c r="GE278">
        <v>0.243174975523799</v>
      </c>
      <c r="GF278">
        <v>0</v>
      </c>
      <c r="GG278">
        <v>1183.739117647059</v>
      </c>
      <c r="GH278">
        <v>-13.87211609406014</v>
      </c>
      <c r="GI278">
        <v>1.389981734215696</v>
      </c>
      <c r="GJ278">
        <v>0</v>
      </c>
      <c r="GK278">
        <v>10.3071</v>
      </c>
      <c r="GL278">
        <v>-0.7044689895470193</v>
      </c>
      <c r="GM278">
        <v>0.07077042237352286</v>
      </c>
      <c r="GN278">
        <v>0</v>
      </c>
      <c r="GO278">
        <v>0</v>
      </c>
      <c r="GP278">
        <v>3</v>
      </c>
      <c r="GQ278" t="s">
        <v>490</v>
      </c>
      <c r="GR278">
        <v>3.12927</v>
      </c>
      <c r="GS278">
        <v>2.73039</v>
      </c>
      <c r="GT278">
        <v>0.164114</v>
      </c>
      <c r="GU278">
        <v>0.172666</v>
      </c>
      <c r="GV278">
        <v>0.108147</v>
      </c>
      <c r="GW278">
        <v>0.0738312</v>
      </c>
      <c r="GX278">
        <v>25075.9</v>
      </c>
      <c r="GY278">
        <v>24095.8</v>
      </c>
      <c r="GZ278">
        <v>30541</v>
      </c>
      <c r="HA278">
        <v>29379.4</v>
      </c>
      <c r="HB278">
        <v>37590.6</v>
      </c>
      <c r="HC278">
        <v>35815.7</v>
      </c>
      <c r="HD278">
        <v>46717.7</v>
      </c>
      <c r="HE278">
        <v>43657.7</v>
      </c>
      <c r="HF278">
        <v>1.83683</v>
      </c>
      <c r="HG278">
        <v>1.81895</v>
      </c>
      <c r="HH278">
        <v>0.106387</v>
      </c>
      <c r="HI278">
        <v>0</v>
      </c>
      <c r="HJ278">
        <v>28.3028</v>
      </c>
      <c r="HK278">
        <v>999.9</v>
      </c>
      <c r="HL278">
        <v>48.9</v>
      </c>
      <c r="HM278">
        <v>31.6</v>
      </c>
      <c r="HN278">
        <v>25.1188</v>
      </c>
      <c r="HO278">
        <v>62.7403</v>
      </c>
      <c r="HP278">
        <v>18.1571</v>
      </c>
      <c r="HQ278">
        <v>1</v>
      </c>
      <c r="HR278">
        <v>0.129278</v>
      </c>
      <c r="HS278">
        <v>-0.8126910000000001</v>
      </c>
      <c r="HT278">
        <v>20.1994</v>
      </c>
      <c r="HU278">
        <v>5.22627</v>
      </c>
      <c r="HV278">
        <v>11.974</v>
      </c>
      <c r="HW278">
        <v>4.97015</v>
      </c>
      <c r="HX278">
        <v>3.28958</v>
      </c>
      <c r="HY278">
        <v>9999</v>
      </c>
      <c r="HZ278">
        <v>9999</v>
      </c>
      <c r="IA278">
        <v>9999</v>
      </c>
      <c r="IB278">
        <v>19.2</v>
      </c>
      <c r="IC278">
        <v>4.9729</v>
      </c>
      <c r="ID278">
        <v>1.87727</v>
      </c>
      <c r="IE278">
        <v>1.87532</v>
      </c>
      <c r="IF278">
        <v>1.87813</v>
      </c>
      <c r="IG278">
        <v>1.87485</v>
      </c>
      <c r="IH278">
        <v>1.87847</v>
      </c>
      <c r="II278">
        <v>1.87548</v>
      </c>
      <c r="IJ278">
        <v>1.87671</v>
      </c>
      <c r="IK278">
        <v>0</v>
      </c>
      <c r="IL278">
        <v>0</v>
      </c>
      <c r="IM278">
        <v>0</v>
      </c>
      <c r="IN278">
        <v>0</v>
      </c>
      <c r="IO278" t="s">
        <v>441</v>
      </c>
      <c r="IP278" t="s">
        <v>442</v>
      </c>
      <c r="IQ278" t="s">
        <v>443</v>
      </c>
      <c r="IR278" t="s">
        <v>443</v>
      </c>
      <c r="IS278" t="s">
        <v>443</v>
      </c>
      <c r="IT278" t="s">
        <v>443</v>
      </c>
      <c r="IU278">
        <v>0</v>
      </c>
      <c r="IV278">
        <v>100</v>
      </c>
      <c r="IW278">
        <v>100</v>
      </c>
      <c r="IX278">
        <v>0.96</v>
      </c>
      <c r="IY278">
        <v>0.2479</v>
      </c>
      <c r="IZ278">
        <v>-0.1222274518627452</v>
      </c>
      <c r="JA278">
        <v>0.001328938755811441</v>
      </c>
      <c r="JB278">
        <v>-5.633165956792918E-07</v>
      </c>
      <c r="JC278">
        <v>2.510553891376428E-10</v>
      </c>
      <c r="JD278">
        <v>-0.04678033270444259</v>
      </c>
      <c r="JE278">
        <v>-0.0009625096320519332</v>
      </c>
      <c r="JF278">
        <v>0.0006953178313022573</v>
      </c>
      <c r="JG278">
        <v>-5.973937232829655E-06</v>
      </c>
      <c r="JH278">
        <v>1</v>
      </c>
      <c r="JI278">
        <v>2112</v>
      </c>
      <c r="JJ278">
        <v>1</v>
      </c>
      <c r="JK278">
        <v>26</v>
      </c>
      <c r="JL278">
        <v>201742.9</v>
      </c>
      <c r="JM278">
        <v>201742.8</v>
      </c>
      <c r="JN278">
        <v>2.47192</v>
      </c>
      <c r="JO278">
        <v>2.54028</v>
      </c>
      <c r="JP278">
        <v>1.39893</v>
      </c>
      <c r="JQ278">
        <v>2.32666</v>
      </c>
      <c r="JR278">
        <v>1.44897</v>
      </c>
      <c r="JS278">
        <v>2.59644</v>
      </c>
      <c r="JT278">
        <v>37.4338</v>
      </c>
      <c r="JU278">
        <v>23.9824</v>
      </c>
      <c r="JV278">
        <v>18</v>
      </c>
      <c r="JW278">
        <v>484.722</v>
      </c>
      <c r="JX278">
        <v>444.093</v>
      </c>
      <c r="JY278">
        <v>29.711</v>
      </c>
      <c r="JZ278">
        <v>28.9124</v>
      </c>
      <c r="KA278">
        <v>29.9999</v>
      </c>
      <c r="KB278">
        <v>28.6662</v>
      </c>
      <c r="KC278">
        <v>28.7433</v>
      </c>
      <c r="KD278">
        <v>49.5982</v>
      </c>
      <c r="KE278">
        <v>45.5743</v>
      </c>
      <c r="KF278">
        <v>0</v>
      </c>
      <c r="KG278">
        <v>29.686</v>
      </c>
      <c r="KH278">
        <v>1175.51</v>
      </c>
      <c r="KI278">
        <v>14.1522</v>
      </c>
      <c r="KJ278">
        <v>100.963</v>
      </c>
      <c r="KK278">
        <v>100.419</v>
      </c>
    </row>
    <row r="279" spans="1:297">
      <c r="A279">
        <v>263</v>
      </c>
      <c r="B279">
        <v>1759253158.6</v>
      </c>
      <c r="C279">
        <v>6343</v>
      </c>
      <c r="D279" t="s">
        <v>971</v>
      </c>
      <c r="E279" t="s">
        <v>972</v>
      </c>
      <c r="F279">
        <v>5</v>
      </c>
      <c r="G279" t="s">
        <v>832</v>
      </c>
      <c r="H279" t="s">
        <v>436</v>
      </c>
      <c r="I279">
        <v>1759253151.1</v>
      </c>
      <c r="J279">
        <f>(K279)/1000</f>
        <v>0</v>
      </c>
      <c r="K279">
        <f>IF(DP279, AN279, AH279)</f>
        <v>0</v>
      </c>
      <c r="L279">
        <f>IF(DP279, AI279, AG279)</f>
        <v>0</v>
      </c>
      <c r="M279">
        <f>DR279 - IF(AU279&gt;1, L279*DL279*100.0/(AW279), 0)</f>
        <v>0</v>
      </c>
      <c r="N279">
        <f>((T279-J279/2)*M279-L279)/(T279+J279/2)</f>
        <v>0</v>
      </c>
      <c r="O279">
        <f>N279*(DY279+DZ279)/1000.0</f>
        <v>0</v>
      </c>
      <c r="P279">
        <f>(DR279 - IF(AU279&gt;1, L279*DL279*100.0/(AW279), 0))*(DY279+DZ279)/1000.0</f>
        <v>0</v>
      </c>
      <c r="Q279">
        <f>2.0/((1/S279-1/R279)+SIGN(S279)*SQRT((1/S279-1/R279)*(1/S279-1/R279) + 4*DM279/((DM279+1)*(DM279+1))*(2*1/S279*1/R279-1/R279*1/R279)))</f>
        <v>0</v>
      </c>
      <c r="R279">
        <f>IF(LEFT(DN279,1)&lt;&gt;"0",IF(LEFT(DN279,1)="1",3.0,DO279),$D$5+$E$5*(EF279*DY279/($K$5*1000))+$F$5*(EF279*DY279/($K$5*1000))*MAX(MIN(DL279,$J$5),$I$5)*MAX(MIN(DL279,$J$5),$I$5)+$G$5*MAX(MIN(DL279,$J$5),$I$5)*(EF279*DY279/($K$5*1000))+$H$5*(EF279*DY279/($K$5*1000))*(EF279*DY279/($K$5*1000)))</f>
        <v>0</v>
      </c>
      <c r="S279">
        <f>J279*(1000-(1000*0.61365*exp(17.502*W279/(240.97+W279))/(DY279+DZ279)+DT279)/2)/(1000*0.61365*exp(17.502*W279/(240.97+W279))/(DY279+DZ279)-DT279)</f>
        <v>0</v>
      </c>
      <c r="T279">
        <f>1/((DM279+1)/(Q279/1.6)+1/(R279/1.37)) + DM279/((DM279+1)/(Q279/1.6) + DM279/(R279/1.37))</f>
        <v>0</v>
      </c>
      <c r="U279">
        <f>(DH279*DK279)</f>
        <v>0</v>
      </c>
      <c r="V279">
        <f>(EA279+(U279+2*0.95*5.67E-8*(((EA279+$B$7)+273)^4-(EA279+273)^4)-44100*J279)/(1.84*29.3*R279+8*0.95*5.67E-8*(EA279+273)^3))</f>
        <v>0</v>
      </c>
      <c r="W279">
        <f>($C$7*EB279+$D$7*EC279+$E$7*V279)</f>
        <v>0</v>
      </c>
      <c r="X279">
        <f>0.61365*exp(17.502*W279/(240.97+W279))</f>
        <v>0</v>
      </c>
      <c r="Y279">
        <f>(Z279/AA279*100)</f>
        <v>0</v>
      </c>
      <c r="Z279">
        <f>DT279*(DY279+DZ279)/1000</f>
        <v>0</v>
      </c>
      <c r="AA279">
        <f>0.61365*exp(17.502*EA279/(240.97+EA279))</f>
        <v>0</v>
      </c>
      <c r="AB279">
        <f>(X279-DT279*(DY279+DZ279)/1000)</f>
        <v>0</v>
      </c>
      <c r="AC279">
        <f>(-J279*44100)</f>
        <v>0</v>
      </c>
      <c r="AD279">
        <f>2*29.3*R279*0.92*(EA279-W279)</f>
        <v>0</v>
      </c>
      <c r="AE279">
        <f>2*0.95*5.67E-8*(((EA279+$B$7)+273)^4-(W279+273)^4)</f>
        <v>0</v>
      </c>
      <c r="AF279">
        <f>U279+AE279+AC279+AD279</f>
        <v>0</v>
      </c>
      <c r="AG279">
        <f>DX279*AU279*(DS279-DR279*(1000-AU279*DU279)/(1000-AU279*DT279))/(100*DL279)</f>
        <v>0</v>
      </c>
      <c r="AH279">
        <f>1000*DX279*AU279*(DT279-DU279)/(100*DL279*(1000-AU279*DT279))</f>
        <v>0</v>
      </c>
      <c r="AI279">
        <f>(AJ279 - AK279 - DY279*1E3/(8.314*(EA279+273.15)) * AM279/DX279 * AL279) * DX279/(100*DL279) * (1000 - DU279)/1000</f>
        <v>0</v>
      </c>
      <c r="AJ279">
        <v>1175.766003482034</v>
      </c>
      <c r="AK279">
        <v>1114.191515151515</v>
      </c>
      <c r="AL279">
        <v>3.392144679967517</v>
      </c>
      <c r="AM279">
        <v>65.48796410900854</v>
      </c>
      <c r="AN279">
        <f>(AP279 - AO279 + DY279*1E3/(8.314*(EA279+273.15)) * AR279/DX279 * AQ279) * DX279/(100*DL279) * 1000/(1000 - AP279)</f>
        <v>0</v>
      </c>
      <c r="AO279">
        <v>14.05400832579129</v>
      </c>
      <c r="AP279">
        <v>24.22994424242422</v>
      </c>
      <c r="AQ279">
        <v>-0.000100828667686544</v>
      </c>
      <c r="AR279">
        <v>121.0484410570822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MAX(0,($B$13+$C$13*EF279)/(1+$D$13*EF279)*DY279/(EA279+273)*$E$13)</f>
        <v>0</v>
      </c>
      <c r="AX279" t="s">
        <v>437</v>
      </c>
      <c r="AY279" t="s">
        <v>437</v>
      </c>
      <c r="AZ279">
        <v>0</v>
      </c>
      <c r="BA279">
        <v>0</v>
      </c>
      <c r="BB279">
        <f>1-AZ279/BA279</f>
        <v>0</v>
      </c>
      <c r="BC279">
        <v>0</v>
      </c>
      <c r="BD279" t="s">
        <v>437</v>
      </c>
      <c r="BE279" t="s">
        <v>437</v>
      </c>
      <c r="BF279">
        <v>0</v>
      </c>
      <c r="BG279">
        <v>0</v>
      </c>
      <c r="BH279">
        <f>1-BF279/BG279</f>
        <v>0</v>
      </c>
      <c r="BI279">
        <v>0.5</v>
      </c>
      <c r="BJ279">
        <f>DI279</f>
        <v>0</v>
      </c>
      <c r="BK279">
        <f>L279</f>
        <v>0</v>
      </c>
      <c r="BL279">
        <f>BH279*BI279*BJ279</f>
        <v>0</v>
      </c>
      <c r="BM279">
        <f>(BK279-BC279)/BJ279</f>
        <v>0</v>
      </c>
      <c r="BN279">
        <f>(BA279-BG279)/BG279</f>
        <v>0</v>
      </c>
      <c r="BO279">
        <f>AZ279/(BB279+AZ279/BG279)</f>
        <v>0</v>
      </c>
      <c r="BP279" t="s">
        <v>437</v>
      </c>
      <c r="BQ279">
        <v>0</v>
      </c>
      <c r="BR279">
        <f>IF(BQ279&lt;&gt;0, BQ279, BO279)</f>
        <v>0</v>
      </c>
      <c r="BS279">
        <f>1-BR279/BG279</f>
        <v>0</v>
      </c>
      <c r="BT279">
        <f>(BG279-BF279)/(BG279-BR279)</f>
        <v>0</v>
      </c>
      <c r="BU279">
        <f>(BA279-BG279)/(BA279-BR279)</f>
        <v>0</v>
      </c>
      <c r="BV279">
        <f>(BG279-BF279)/(BG279-AZ279)</f>
        <v>0</v>
      </c>
      <c r="BW279">
        <f>(BA279-BG279)/(BA279-AZ279)</f>
        <v>0</v>
      </c>
      <c r="BX279">
        <f>(BT279*BR279/BF279)</f>
        <v>0</v>
      </c>
      <c r="BY279">
        <f>(1-BX279)</f>
        <v>0</v>
      </c>
      <c r="DH279">
        <f>$B$11*EG279+$C$11*EH279+$F$11*ES279*(1-EV279)</f>
        <v>0</v>
      </c>
      <c r="DI279">
        <f>DH279*DJ279</f>
        <v>0</v>
      </c>
      <c r="DJ279">
        <f>($B$11*$D$9+$C$11*$D$9+$F$11*((FF279+EX279)/MAX(FF279+EX279+FG279, 0.1)*$I$9+FG279/MAX(FF279+EX279+FG279, 0.1)*$J$9))/($B$11+$C$11+$F$11)</f>
        <v>0</v>
      </c>
      <c r="DK279">
        <f>($B$11*$K$9+$C$11*$K$9+$F$11*((FF279+EX279)/MAX(FF279+EX279+FG279, 0.1)*$P$9+FG279/MAX(FF279+EX279+FG279, 0.1)*$Q$9))/($B$11+$C$11+$F$11)</f>
        <v>0</v>
      </c>
      <c r="DL279">
        <v>6</v>
      </c>
      <c r="DM279">
        <v>0.5</v>
      </c>
      <c r="DN279" t="s">
        <v>438</v>
      </c>
      <c r="DO279">
        <v>2</v>
      </c>
      <c r="DP279" t="b">
        <v>1</v>
      </c>
      <c r="DQ279">
        <v>1759253151.1</v>
      </c>
      <c r="DR279">
        <v>1063.931851851852</v>
      </c>
      <c r="DS279">
        <v>1144.434074074074</v>
      </c>
      <c r="DT279">
        <v>24.23735925925926</v>
      </c>
      <c r="DU279">
        <v>14.01962962962963</v>
      </c>
      <c r="DV279">
        <v>1062.977777777778</v>
      </c>
      <c r="DW279">
        <v>23.98954444444444</v>
      </c>
      <c r="DX279">
        <v>499.9846666666667</v>
      </c>
      <c r="DY279">
        <v>90.87605185185186</v>
      </c>
      <c r="DZ279">
        <v>0.05230157777777777</v>
      </c>
      <c r="EA279">
        <v>30.68899259259259</v>
      </c>
      <c r="EB279">
        <v>30.04121111111111</v>
      </c>
      <c r="EC279">
        <v>999.9000000000001</v>
      </c>
      <c r="ED279">
        <v>0</v>
      </c>
      <c r="EE279">
        <v>0</v>
      </c>
      <c r="EF279">
        <v>10005.46740740741</v>
      </c>
      <c r="EG279">
        <v>0</v>
      </c>
      <c r="EH279">
        <v>11.7434037037037</v>
      </c>
      <c r="EI279">
        <v>-80.50148888888889</v>
      </c>
      <c r="EJ279">
        <v>1090.359259259259</v>
      </c>
      <c r="EK279">
        <v>1160.707037037037</v>
      </c>
      <c r="EL279">
        <v>10.21773333333333</v>
      </c>
      <c r="EM279">
        <v>1144.434074074074</v>
      </c>
      <c r="EN279">
        <v>14.01962962962963</v>
      </c>
      <c r="EO279">
        <v>2.202596296296296</v>
      </c>
      <c r="EP279">
        <v>1.274049259259259</v>
      </c>
      <c r="EQ279">
        <v>18.98121111111111</v>
      </c>
      <c r="ER279">
        <v>10.49611851851852</v>
      </c>
      <c r="ES279">
        <v>2000.000740740741</v>
      </c>
      <c r="ET279">
        <v>0.9799935555555555</v>
      </c>
      <c r="EU279">
        <v>0.0200062</v>
      </c>
      <c r="EV279">
        <v>0</v>
      </c>
      <c r="EW279">
        <v>1181.780740740741</v>
      </c>
      <c r="EX279">
        <v>5.000560000000001</v>
      </c>
      <c r="EY279">
        <v>23893.94074074074</v>
      </c>
      <c r="EZ279">
        <v>17294.84444444444</v>
      </c>
      <c r="FA279">
        <v>41.3517037037037</v>
      </c>
      <c r="FB279">
        <v>41.5528148148148</v>
      </c>
      <c r="FC279">
        <v>41.12703703703704</v>
      </c>
      <c r="FD279">
        <v>40.7057037037037</v>
      </c>
      <c r="FE279">
        <v>42.31692592592591</v>
      </c>
      <c r="FF279">
        <v>1955.090740740741</v>
      </c>
      <c r="FG279">
        <v>39.91</v>
      </c>
      <c r="FH279">
        <v>0</v>
      </c>
      <c r="FI279">
        <v>1759253172.4</v>
      </c>
      <c r="FJ279">
        <v>0</v>
      </c>
      <c r="FK279">
        <v>1181.820769230769</v>
      </c>
      <c r="FL279">
        <v>-12.93128202939016</v>
      </c>
      <c r="FM279">
        <v>-291.4119657290063</v>
      </c>
      <c r="FN279">
        <v>23895.36923076923</v>
      </c>
      <c r="FO279">
        <v>15</v>
      </c>
      <c r="FP279">
        <v>0</v>
      </c>
      <c r="FQ279" t="s">
        <v>439</v>
      </c>
      <c r="FR279">
        <v>1747148579.5</v>
      </c>
      <c r="FS279">
        <v>1747148584.5</v>
      </c>
      <c r="FT279">
        <v>0</v>
      </c>
      <c r="FU279">
        <v>0.162</v>
      </c>
      <c r="FV279">
        <v>-0.001</v>
      </c>
      <c r="FW279">
        <v>0.139</v>
      </c>
      <c r="FX279">
        <v>0.058</v>
      </c>
      <c r="FY279">
        <v>420</v>
      </c>
      <c r="FZ279">
        <v>16</v>
      </c>
      <c r="GA279">
        <v>0.19</v>
      </c>
      <c r="GB279">
        <v>0.02</v>
      </c>
      <c r="GC279">
        <v>-80.36540975609758</v>
      </c>
      <c r="GD279">
        <v>-1.932524738675926</v>
      </c>
      <c r="GE279">
        <v>0.2052666092681135</v>
      </c>
      <c r="GF279">
        <v>0</v>
      </c>
      <c r="GG279">
        <v>1182.533235294118</v>
      </c>
      <c r="GH279">
        <v>-14.01145911957244</v>
      </c>
      <c r="GI279">
        <v>1.397370893937925</v>
      </c>
      <c r="GJ279">
        <v>0</v>
      </c>
      <c r="GK279">
        <v>10.25519268292683</v>
      </c>
      <c r="GL279">
        <v>-0.5685303135888378</v>
      </c>
      <c r="GM279">
        <v>0.05792664154013226</v>
      </c>
      <c r="GN279">
        <v>0</v>
      </c>
      <c r="GO279">
        <v>0</v>
      </c>
      <c r="GP279">
        <v>3</v>
      </c>
      <c r="GQ279" t="s">
        <v>490</v>
      </c>
      <c r="GR279">
        <v>3.12931</v>
      </c>
      <c r="GS279">
        <v>2.73048</v>
      </c>
      <c r="GT279">
        <v>0.165707</v>
      </c>
      <c r="GU279">
        <v>0.174226</v>
      </c>
      <c r="GV279">
        <v>0.108117</v>
      </c>
      <c r="GW279">
        <v>0.0739929</v>
      </c>
      <c r="GX279">
        <v>25027.4</v>
      </c>
      <c r="GY279">
        <v>24050.1</v>
      </c>
      <c r="GZ279">
        <v>30540.2</v>
      </c>
      <c r="HA279">
        <v>29379.1</v>
      </c>
      <c r="HB279">
        <v>37591.5</v>
      </c>
      <c r="HC279">
        <v>35809.3</v>
      </c>
      <c r="HD279">
        <v>46717</v>
      </c>
      <c r="HE279">
        <v>43657.4</v>
      </c>
      <c r="HF279">
        <v>1.83655</v>
      </c>
      <c r="HG279">
        <v>1.8194</v>
      </c>
      <c r="HH279">
        <v>0.107154</v>
      </c>
      <c r="HI279">
        <v>0</v>
      </c>
      <c r="HJ279">
        <v>28.3028</v>
      </c>
      <c r="HK279">
        <v>999.9</v>
      </c>
      <c r="HL279">
        <v>48.9</v>
      </c>
      <c r="HM279">
        <v>31.6</v>
      </c>
      <c r="HN279">
        <v>25.1165</v>
      </c>
      <c r="HO279">
        <v>62.7203</v>
      </c>
      <c r="HP279">
        <v>18.0769</v>
      </c>
      <c r="HQ279">
        <v>1</v>
      </c>
      <c r="HR279">
        <v>0.12908</v>
      </c>
      <c r="HS279">
        <v>-0.778867</v>
      </c>
      <c r="HT279">
        <v>20.1994</v>
      </c>
      <c r="HU279">
        <v>5.22687</v>
      </c>
      <c r="HV279">
        <v>11.974</v>
      </c>
      <c r="HW279">
        <v>4.97</v>
      </c>
      <c r="HX279">
        <v>3.28955</v>
      </c>
      <c r="HY279">
        <v>9999</v>
      </c>
      <c r="HZ279">
        <v>9999</v>
      </c>
      <c r="IA279">
        <v>9999</v>
      </c>
      <c r="IB279">
        <v>19.2</v>
      </c>
      <c r="IC279">
        <v>4.9729</v>
      </c>
      <c r="ID279">
        <v>1.87726</v>
      </c>
      <c r="IE279">
        <v>1.87532</v>
      </c>
      <c r="IF279">
        <v>1.87813</v>
      </c>
      <c r="IG279">
        <v>1.87485</v>
      </c>
      <c r="IH279">
        <v>1.87847</v>
      </c>
      <c r="II279">
        <v>1.87549</v>
      </c>
      <c r="IJ279">
        <v>1.87671</v>
      </c>
      <c r="IK279">
        <v>0</v>
      </c>
      <c r="IL279">
        <v>0</v>
      </c>
      <c r="IM279">
        <v>0</v>
      </c>
      <c r="IN279">
        <v>0</v>
      </c>
      <c r="IO279" t="s">
        <v>441</v>
      </c>
      <c r="IP279" t="s">
        <v>442</v>
      </c>
      <c r="IQ279" t="s">
        <v>443</v>
      </c>
      <c r="IR279" t="s">
        <v>443</v>
      </c>
      <c r="IS279" t="s">
        <v>443</v>
      </c>
      <c r="IT279" t="s">
        <v>443</v>
      </c>
      <c r="IU279">
        <v>0</v>
      </c>
      <c r="IV279">
        <v>100</v>
      </c>
      <c r="IW279">
        <v>100</v>
      </c>
      <c r="IX279">
        <v>0.98</v>
      </c>
      <c r="IY279">
        <v>0.2477</v>
      </c>
      <c r="IZ279">
        <v>-0.1222274518627452</v>
      </c>
      <c r="JA279">
        <v>0.001328938755811441</v>
      </c>
      <c r="JB279">
        <v>-5.633165956792918E-07</v>
      </c>
      <c r="JC279">
        <v>2.510553891376428E-10</v>
      </c>
      <c r="JD279">
        <v>-0.04678033270444259</v>
      </c>
      <c r="JE279">
        <v>-0.0009625096320519332</v>
      </c>
      <c r="JF279">
        <v>0.0006953178313022573</v>
      </c>
      <c r="JG279">
        <v>-5.973937232829655E-06</v>
      </c>
      <c r="JH279">
        <v>1</v>
      </c>
      <c r="JI279">
        <v>2112</v>
      </c>
      <c r="JJ279">
        <v>1</v>
      </c>
      <c r="JK279">
        <v>26</v>
      </c>
      <c r="JL279">
        <v>201743</v>
      </c>
      <c r="JM279">
        <v>201742.9</v>
      </c>
      <c r="JN279">
        <v>2.50244</v>
      </c>
      <c r="JO279">
        <v>2.54517</v>
      </c>
      <c r="JP279">
        <v>1.39893</v>
      </c>
      <c r="JQ279">
        <v>2.32666</v>
      </c>
      <c r="JR279">
        <v>1.44897</v>
      </c>
      <c r="JS279">
        <v>2.4939</v>
      </c>
      <c r="JT279">
        <v>37.4338</v>
      </c>
      <c r="JU279">
        <v>23.9649</v>
      </c>
      <c r="JV279">
        <v>18</v>
      </c>
      <c r="JW279">
        <v>484.55</v>
      </c>
      <c r="JX279">
        <v>444.356</v>
      </c>
      <c r="JY279">
        <v>29.6706</v>
      </c>
      <c r="JZ279">
        <v>28.9105</v>
      </c>
      <c r="KA279">
        <v>29.9999</v>
      </c>
      <c r="KB279">
        <v>28.6631</v>
      </c>
      <c r="KC279">
        <v>28.7409</v>
      </c>
      <c r="KD279">
        <v>50.1372</v>
      </c>
      <c r="KE279">
        <v>45.2901</v>
      </c>
      <c r="KF279">
        <v>0</v>
      </c>
      <c r="KG279">
        <v>29.6459</v>
      </c>
      <c r="KH279">
        <v>1188.89</v>
      </c>
      <c r="KI279">
        <v>14.1945</v>
      </c>
      <c r="KJ279">
        <v>100.961</v>
      </c>
      <c r="KK279">
        <v>100.418</v>
      </c>
    </row>
    <row r="280" spans="1:297">
      <c r="A280">
        <v>264</v>
      </c>
      <c r="B280">
        <v>1759253163.6</v>
      </c>
      <c r="C280">
        <v>6348</v>
      </c>
      <c r="D280" t="s">
        <v>973</v>
      </c>
      <c r="E280" t="s">
        <v>974</v>
      </c>
      <c r="F280">
        <v>5</v>
      </c>
      <c r="G280" t="s">
        <v>832</v>
      </c>
      <c r="H280" t="s">
        <v>436</v>
      </c>
      <c r="I280">
        <v>1759253155.814285</v>
      </c>
      <c r="J280">
        <f>(K280)/1000</f>
        <v>0</v>
      </c>
      <c r="K280">
        <f>IF(DP280, AN280, AH280)</f>
        <v>0</v>
      </c>
      <c r="L280">
        <f>IF(DP280, AI280, AG280)</f>
        <v>0</v>
      </c>
      <c r="M280">
        <f>DR280 - IF(AU280&gt;1, L280*DL280*100.0/(AW280), 0)</f>
        <v>0</v>
      </c>
      <c r="N280">
        <f>((T280-J280/2)*M280-L280)/(T280+J280/2)</f>
        <v>0</v>
      </c>
      <c r="O280">
        <f>N280*(DY280+DZ280)/1000.0</f>
        <v>0</v>
      </c>
      <c r="P280">
        <f>(DR280 - IF(AU280&gt;1, L280*DL280*100.0/(AW280), 0))*(DY280+DZ280)/1000.0</f>
        <v>0</v>
      </c>
      <c r="Q280">
        <f>2.0/((1/S280-1/R280)+SIGN(S280)*SQRT((1/S280-1/R280)*(1/S280-1/R280) + 4*DM280/((DM280+1)*(DM280+1))*(2*1/S280*1/R280-1/R280*1/R280)))</f>
        <v>0</v>
      </c>
      <c r="R280">
        <f>IF(LEFT(DN280,1)&lt;&gt;"0",IF(LEFT(DN280,1)="1",3.0,DO280),$D$5+$E$5*(EF280*DY280/($K$5*1000))+$F$5*(EF280*DY280/($K$5*1000))*MAX(MIN(DL280,$J$5),$I$5)*MAX(MIN(DL280,$J$5),$I$5)+$G$5*MAX(MIN(DL280,$J$5),$I$5)*(EF280*DY280/($K$5*1000))+$H$5*(EF280*DY280/($K$5*1000))*(EF280*DY280/($K$5*1000)))</f>
        <v>0</v>
      </c>
      <c r="S280">
        <f>J280*(1000-(1000*0.61365*exp(17.502*W280/(240.97+W280))/(DY280+DZ280)+DT280)/2)/(1000*0.61365*exp(17.502*W280/(240.97+W280))/(DY280+DZ280)-DT280)</f>
        <v>0</v>
      </c>
      <c r="T280">
        <f>1/((DM280+1)/(Q280/1.6)+1/(R280/1.37)) + DM280/((DM280+1)/(Q280/1.6) + DM280/(R280/1.37))</f>
        <v>0</v>
      </c>
      <c r="U280">
        <f>(DH280*DK280)</f>
        <v>0</v>
      </c>
      <c r="V280">
        <f>(EA280+(U280+2*0.95*5.67E-8*(((EA280+$B$7)+273)^4-(EA280+273)^4)-44100*J280)/(1.84*29.3*R280+8*0.95*5.67E-8*(EA280+273)^3))</f>
        <v>0</v>
      </c>
      <c r="W280">
        <f>($C$7*EB280+$D$7*EC280+$E$7*V280)</f>
        <v>0</v>
      </c>
      <c r="X280">
        <f>0.61365*exp(17.502*W280/(240.97+W280))</f>
        <v>0</v>
      </c>
      <c r="Y280">
        <f>(Z280/AA280*100)</f>
        <v>0</v>
      </c>
      <c r="Z280">
        <f>DT280*(DY280+DZ280)/1000</f>
        <v>0</v>
      </c>
      <c r="AA280">
        <f>0.61365*exp(17.502*EA280/(240.97+EA280))</f>
        <v>0</v>
      </c>
      <c r="AB280">
        <f>(X280-DT280*(DY280+DZ280)/1000)</f>
        <v>0</v>
      </c>
      <c r="AC280">
        <f>(-J280*44100)</f>
        <v>0</v>
      </c>
      <c r="AD280">
        <f>2*29.3*R280*0.92*(EA280-W280)</f>
        <v>0</v>
      </c>
      <c r="AE280">
        <f>2*0.95*5.67E-8*(((EA280+$B$7)+273)^4-(W280+273)^4)</f>
        <v>0</v>
      </c>
      <c r="AF280">
        <f>U280+AE280+AC280+AD280</f>
        <v>0</v>
      </c>
      <c r="AG280">
        <f>DX280*AU280*(DS280-DR280*(1000-AU280*DU280)/(1000-AU280*DT280))/(100*DL280)</f>
        <v>0</v>
      </c>
      <c r="AH280">
        <f>1000*DX280*AU280*(DT280-DU280)/(100*DL280*(1000-AU280*DT280))</f>
        <v>0</v>
      </c>
      <c r="AI280">
        <f>(AJ280 - AK280 - DY280*1E3/(8.314*(EA280+273.15)) * AM280/DX280 * AL280) * DX280/(100*DL280) * (1000 - DU280)/1000</f>
        <v>0</v>
      </c>
      <c r="AJ280">
        <v>1192.889034374889</v>
      </c>
      <c r="AK280">
        <v>1131.227515151515</v>
      </c>
      <c r="AL280">
        <v>3.420596677864922</v>
      </c>
      <c r="AM280">
        <v>65.48796410900854</v>
      </c>
      <c r="AN280">
        <f>(AP280 - AO280 + DY280*1E3/(8.314*(EA280+273.15)) * AR280/DX280 * AQ280) * DX280/(100*DL280) * 1000/(1000 - AP280)</f>
        <v>0</v>
      </c>
      <c r="AO280">
        <v>14.11427145818749</v>
      </c>
      <c r="AP280">
        <v>24.2205096969697</v>
      </c>
      <c r="AQ280">
        <v>-9.902504256097587E-05</v>
      </c>
      <c r="AR280">
        <v>121.0484410570822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MAX(0,($B$13+$C$13*EF280)/(1+$D$13*EF280)*DY280/(EA280+273)*$E$13)</f>
        <v>0</v>
      </c>
      <c r="AX280" t="s">
        <v>437</v>
      </c>
      <c r="AY280" t="s">
        <v>437</v>
      </c>
      <c r="AZ280">
        <v>0</v>
      </c>
      <c r="BA280">
        <v>0</v>
      </c>
      <c r="BB280">
        <f>1-AZ280/BA280</f>
        <v>0</v>
      </c>
      <c r="BC280">
        <v>0</v>
      </c>
      <c r="BD280" t="s">
        <v>437</v>
      </c>
      <c r="BE280" t="s">
        <v>437</v>
      </c>
      <c r="BF280">
        <v>0</v>
      </c>
      <c r="BG280">
        <v>0</v>
      </c>
      <c r="BH280">
        <f>1-BF280/BG280</f>
        <v>0</v>
      </c>
      <c r="BI280">
        <v>0.5</v>
      </c>
      <c r="BJ280">
        <f>DI280</f>
        <v>0</v>
      </c>
      <c r="BK280">
        <f>L280</f>
        <v>0</v>
      </c>
      <c r="BL280">
        <f>BH280*BI280*BJ280</f>
        <v>0</v>
      </c>
      <c r="BM280">
        <f>(BK280-BC280)/BJ280</f>
        <v>0</v>
      </c>
      <c r="BN280">
        <f>(BA280-BG280)/BG280</f>
        <v>0</v>
      </c>
      <c r="BO280">
        <f>AZ280/(BB280+AZ280/BG280)</f>
        <v>0</v>
      </c>
      <c r="BP280" t="s">
        <v>437</v>
      </c>
      <c r="BQ280">
        <v>0</v>
      </c>
      <c r="BR280">
        <f>IF(BQ280&lt;&gt;0, BQ280, BO280)</f>
        <v>0</v>
      </c>
      <c r="BS280">
        <f>1-BR280/BG280</f>
        <v>0</v>
      </c>
      <c r="BT280">
        <f>(BG280-BF280)/(BG280-BR280)</f>
        <v>0</v>
      </c>
      <c r="BU280">
        <f>(BA280-BG280)/(BA280-BR280)</f>
        <v>0</v>
      </c>
      <c r="BV280">
        <f>(BG280-BF280)/(BG280-AZ280)</f>
        <v>0</v>
      </c>
      <c r="BW280">
        <f>(BA280-BG280)/(BA280-AZ280)</f>
        <v>0</v>
      </c>
      <c r="BX280">
        <f>(BT280*BR280/BF280)</f>
        <v>0</v>
      </c>
      <c r="BY280">
        <f>(1-BX280)</f>
        <v>0</v>
      </c>
      <c r="DH280">
        <f>$B$11*EG280+$C$11*EH280+$F$11*ES280*(1-EV280)</f>
        <v>0</v>
      </c>
      <c r="DI280">
        <f>DH280*DJ280</f>
        <v>0</v>
      </c>
      <c r="DJ280">
        <f>($B$11*$D$9+$C$11*$D$9+$F$11*((FF280+EX280)/MAX(FF280+EX280+FG280, 0.1)*$I$9+FG280/MAX(FF280+EX280+FG280, 0.1)*$J$9))/($B$11+$C$11+$F$11)</f>
        <v>0</v>
      </c>
      <c r="DK280">
        <f>($B$11*$K$9+$C$11*$K$9+$F$11*((FF280+EX280)/MAX(FF280+EX280+FG280, 0.1)*$P$9+FG280/MAX(FF280+EX280+FG280, 0.1)*$Q$9))/($B$11+$C$11+$F$11)</f>
        <v>0</v>
      </c>
      <c r="DL280">
        <v>6</v>
      </c>
      <c r="DM280">
        <v>0.5</v>
      </c>
      <c r="DN280" t="s">
        <v>438</v>
      </c>
      <c r="DO280">
        <v>2</v>
      </c>
      <c r="DP280" t="b">
        <v>1</v>
      </c>
      <c r="DQ280">
        <v>1759253155.814285</v>
      </c>
      <c r="DR280">
        <v>1079.603928571428</v>
      </c>
      <c r="DS280">
        <v>1160.244642857143</v>
      </c>
      <c r="DT280">
        <v>24.23281071428572</v>
      </c>
      <c r="DU280">
        <v>14.056375</v>
      </c>
      <c r="DV280">
        <v>1078.634285714286</v>
      </c>
      <c r="DW280">
        <v>23.9851</v>
      </c>
      <c r="DX280">
        <v>500.0054999999999</v>
      </c>
      <c r="DY280">
        <v>90.87655357142857</v>
      </c>
      <c r="DZ280">
        <v>0.05247271071428571</v>
      </c>
      <c r="EA280">
        <v>30.68559642857143</v>
      </c>
      <c r="EB280">
        <v>30.04479642857143</v>
      </c>
      <c r="EC280">
        <v>999.9000000000002</v>
      </c>
      <c r="ED280">
        <v>0</v>
      </c>
      <c r="EE280">
        <v>0</v>
      </c>
      <c r="EF280">
        <v>10000.57928571428</v>
      </c>
      <c r="EG280">
        <v>0</v>
      </c>
      <c r="EH280">
        <v>11.74622857142858</v>
      </c>
      <c r="EI280">
        <v>-80.64006071428572</v>
      </c>
      <c r="EJ280">
        <v>1106.415357142857</v>
      </c>
      <c r="EK280">
        <v>1176.786428571429</v>
      </c>
      <c r="EL280">
        <v>10.17643928571428</v>
      </c>
      <c r="EM280">
        <v>1160.244642857143</v>
      </c>
      <c r="EN280">
        <v>14.056375</v>
      </c>
      <c r="EO280">
        <v>2.202194285714286</v>
      </c>
      <c r="EP280">
        <v>1.277395357142857</v>
      </c>
      <c r="EQ280">
        <v>18.97828214285715</v>
      </c>
      <c r="ER280">
        <v>10.53542142857143</v>
      </c>
      <c r="ES280">
        <v>1999.995357142857</v>
      </c>
      <c r="ET280">
        <v>0.9799934999999999</v>
      </c>
      <c r="EU280">
        <v>0.02000625</v>
      </c>
      <c r="EV280">
        <v>0</v>
      </c>
      <c r="EW280">
        <v>1180.614285714286</v>
      </c>
      <c r="EX280">
        <v>5.000560000000001</v>
      </c>
      <c r="EY280">
        <v>23870.58928571429</v>
      </c>
      <c r="EZ280">
        <v>17294.79642857143</v>
      </c>
      <c r="FA280">
        <v>41.3457857142857</v>
      </c>
      <c r="FB280">
        <v>41.54871428571428</v>
      </c>
      <c r="FC280">
        <v>41.17385714285714</v>
      </c>
      <c r="FD280">
        <v>40.71396428571428</v>
      </c>
      <c r="FE280">
        <v>42.32117857142857</v>
      </c>
      <c r="FF280">
        <v>1955.085357142857</v>
      </c>
      <c r="FG280">
        <v>39.91</v>
      </c>
      <c r="FH280">
        <v>0</v>
      </c>
      <c r="FI280">
        <v>1759253177.8</v>
      </c>
      <c r="FJ280">
        <v>0</v>
      </c>
      <c r="FK280">
        <v>1180.4032</v>
      </c>
      <c r="FL280">
        <v>-15.00000001473456</v>
      </c>
      <c r="FM280">
        <v>-299.1076927671198</v>
      </c>
      <c r="FN280">
        <v>23867.268</v>
      </c>
      <c r="FO280">
        <v>15</v>
      </c>
      <c r="FP280">
        <v>0</v>
      </c>
      <c r="FQ280" t="s">
        <v>439</v>
      </c>
      <c r="FR280">
        <v>1747148579.5</v>
      </c>
      <c r="FS280">
        <v>1747148584.5</v>
      </c>
      <c r="FT280">
        <v>0</v>
      </c>
      <c r="FU280">
        <v>0.162</v>
      </c>
      <c r="FV280">
        <v>-0.001</v>
      </c>
      <c r="FW280">
        <v>0.139</v>
      </c>
      <c r="FX280">
        <v>0.058</v>
      </c>
      <c r="FY280">
        <v>420</v>
      </c>
      <c r="FZ280">
        <v>16</v>
      </c>
      <c r="GA280">
        <v>0.19</v>
      </c>
      <c r="GB280">
        <v>0.02</v>
      </c>
      <c r="GC280">
        <v>-80.5813175</v>
      </c>
      <c r="GD280">
        <v>-1.726145966228732</v>
      </c>
      <c r="GE280">
        <v>0.1798714080774089</v>
      </c>
      <c r="GF280">
        <v>0</v>
      </c>
      <c r="GG280">
        <v>1181.208235294117</v>
      </c>
      <c r="GH280">
        <v>-14.2545454533749</v>
      </c>
      <c r="GI280">
        <v>1.420390316257827</v>
      </c>
      <c r="GJ280">
        <v>0</v>
      </c>
      <c r="GK280">
        <v>10.1958775</v>
      </c>
      <c r="GL280">
        <v>-0.5267200750469194</v>
      </c>
      <c r="GM280">
        <v>0.05293840046459668</v>
      </c>
      <c r="GN280">
        <v>0</v>
      </c>
      <c r="GO280">
        <v>0</v>
      </c>
      <c r="GP280">
        <v>3</v>
      </c>
      <c r="GQ280" t="s">
        <v>490</v>
      </c>
      <c r="GR280">
        <v>3.12911</v>
      </c>
      <c r="GS280">
        <v>2.73027</v>
      </c>
      <c r="GT280">
        <v>0.167293</v>
      </c>
      <c r="GU280">
        <v>0.175772</v>
      </c>
      <c r="GV280">
        <v>0.108102</v>
      </c>
      <c r="GW280">
        <v>0.07433620000000001</v>
      </c>
      <c r="GX280">
        <v>24980.3</v>
      </c>
      <c r="GY280">
        <v>24004.9</v>
      </c>
      <c r="GZ280">
        <v>30540.8</v>
      </c>
      <c r="HA280">
        <v>29379</v>
      </c>
      <c r="HB280">
        <v>37592.8</v>
      </c>
      <c r="HC280">
        <v>35795.7</v>
      </c>
      <c r="HD280">
        <v>46717.7</v>
      </c>
      <c r="HE280">
        <v>43657</v>
      </c>
      <c r="HF280">
        <v>1.83605</v>
      </c>
      <c r="HG280">
        <v>1.81968</v>
      </c>
      <c r="HH280">
        <v>0.107512</v>
      </c>
      <c r="HI280">
        <v>0</v>
      </c>
      <c r="HJ280">
        <v>28.3015</v>
      </c>
      <c r="HK280">
        <v>999.9</v>
      </c>
      <c r="HL280">
        <v>48.9</v>
      </c>
      <c r="HM280">
        <v>31.6</v>
      </c>
      <c r="HN280">
        <v>25.1161</v>
      </c>
      <c r="HO280">
        <v>62.7303</v>
      </c>
      <c r="HP280">
        <v>18.0849</v>
      </c>
      <c r="HQ280">
        <v>1</v>
      </c>
      <c r="HR280">
        <v>0.128742</v>
      </c>
      <c r="HS280">
        <v>-0.723284</v>
      </c>
      <c r="HT280">
        <v>20.1997</v>
      </c>
      <c r="HU280">
        <v>5.22732</v>
      </c>
      <c r="HV280">
        <v>11.974</v>
      </c>
      <c r="HW280">
        <v>4.97015</v>
      </c>
      <c r="HX280">
        <v>3.28963</v>
      </c>
      <c r="HY280">
        <v>9999</v>
      </c>
      <c r="HZ280">
        <v>9999</v>
      </c>
      <c r="IA280">
        <v>9999</v>
      </c>
      <c r="IB280">
        <v>19.2</v>
      </c>
      <c r="IC280">
        <v>4.9729</v>
      </c>
      <c r="ID280">
        <v>1.87724</v>
      </c>
      <c r="IE280">
        <v>1.87531</v>
      </c>
      <c r="IF280">
        <v>1.87808</v>
      </c>
      <c r="IG280">
        <v>1.87485</v>
      </c>
      <c r="IH280">
        <v>1.8784</v>
      </c>
      <c r="II280">
        <v>1.87547</v>
      </c>
      <c r="IJ280">
        <v>1.87668</v>
      </c>
      <c r="IK280">
        <v>0</v>
      </c>
      <c r="IL280">
        <v>0</v>
      </c>
      <c r="IM280">
        <v>0</v>
      </c>
      <c r="IN280">
        <v>0</v>
      </c>
      <c r="IO280" t="s">
        <v>441</v>
      </c>
      <c r="IP280" t="s">
        <v>442</v>
      </c>
      <c r="IQ280" t="s">
        <v>443</v>
      </c>
      <c r="IR280" t="s">
        <v>443</v>
      </c>
      <c r="IS280" t="s">
        <v>443</v>
      </c>
      <c r="IT280" t="s">
        <v>443</v>
      </c>
      <c r="IU280">
        <v>0</v>
      </c>
      <c r="IV280">
        <v>100</v>
      </c>
      <c r="IW280">
        <v>100</v>
      </c>
      <c r="IX280">
        <v>0.99</v>
      </c>
      <c r="IY280">
        <v>0.2475</v>
      </c>
      <c r="IZ280">
        <v>-0.1222274518627452</v>
      </c>
      <c r="JA280">
        <v>0.001328938755811441</v>
      </c>
      <c r="JB280">
        <v>-5.633165956792918E-07</v>
      </c>
      <c r="JC280">
        <v>2.510553891376428E-10</v>
      </c>
      <c r="JD280">
        <v>-0.04678033270444259</v>
      </c>
      <c r="JE280">
        <v>-0.0009625096320519332</v>
      </c>
      <c r="JF280">
        <v>0.0006953178313022573</v>
      </c>
      <c r="JG280">
        <v>-5.973937232829655E-06</v>
      </c>
      <c r="JH280">
        <v>1</v>
      </c>
      <c r="JI280">
        <v>2112</v>
      </c>
      <c r="JJ280">
        <v>1</v>
      </c>
      <c r="JK280">
        <v>26</v>
      </c>
      <c r="JL280">
        <v>201743.1</v>
      </c>
      <c r="JM280">
        <v>201743</v>
      </c>
      <c r="JN280">
        <v>2.5293</v>
      </c>
      <c r="JO280">
        <v>2.53052</v>
      </c>
      <c r="JP280">
        <v>1.39893</v>
      </c>
      <c r="JQ280">
        <v>2.32666</v>
      </c>
      <c r="JR280">
        <v>1.44897</v>
      </c>
      <c r="JS280">
        <v>2.53662</v>
      </c>
      <c r="JT280">
        <v>37.4098</v>
      </c>
      <c r="JU280">
        <v>23.9737</v>
      </c>
      <c r="JV280">
        <v>18</v>
      </c>
      <c r="JW280">
        <v>484.259</v>
      </c>
      <c r="JX280">
        <v>444.511</v>
      </c>
      <c r="JY280">
        <v>29.6284</v>
      </c>
      <c r="JZ280">
        <v>28.9088</v>
      </c>
      <c r="KA280">
        <v>30</v>
      </c>
      <c r="KB280">
        <v>28.6608</v>
      </c>
      <c r="KC280">
        <v>28.7386</v>
      </c>
      <c r="KD280">
        <v>50.7377</v>
      </c>
      <c r="KE280">
        <v>45.2901</v>
      </c>
      <c r="KF280">
        <v>0</v>
      </c>
      <c r="KG280">
        <v>29.5969</v>
      </c>
      <c r="KH280">
        <v>1208.99</v>
      </c>
      <c r="KI280">
        <v>14.2406</v>
      </c>
      <c r="KJ280">
        <v>100.963</v>
      </c>
      <c r="KK280">
        <v>100.417</v>
      </c>
    </row>
    <row r="281" spans="1:297">
      <c r="A281">
        <v>265</v>
      </c>
      <c r="B281">
        <v>1759253168.6</v>
      </c>
      <c r="C281">
        <v>6353</v>
      </c>
      <c r="D281" t="s">
        <v>975</v>
      </c>
      <c r="E281" t="s">
        <v>976</v>
      </c>
      <c r="F281">
        <v>5</v>
      </c>
      <c r="G281" t="s">
        <v>832</v>
      </c>
      <c r="H281" t="s">
        <v>436</v>
      </c>
      <c r="I281">
        <v>1759253161.1</v>
      </c>
      <c r="J281">
        <f>(K281)/1000</f>
        <v>0</v>
      </c>
      <c r="K281">
        <f>IF(DP281, AN281, AH281)</f>
        <v>0</v>
      </c>
      <c r="L281">
        <f>IF(DP281, AI281, AG281)</f>
        <v>0</v>
      </c>
      <c r="M281">
        <f>DR281 - IF(AU281&gt;1, L281*DL281*100.0/(AW281), 0)</f>
        <v>0</v>
      </c>
      <c r="N281">
        <f>((T281-J281/2)*M281-L281)/(T281+J281/2)</f>
        <v>0</v>
      </c>
      <c r="O281">
        <f>N281*(DY281+DZ281)/1000.0</f>
        <v>0</v>
      </c>
      <c r="P281">
        <f>(DR281 - IF(AU281&gt;1, L281*DL281*100.0/(AW281), 0))*(DY281+DZ281)/1000.0</f>
        <v>0</v>
      </c>
      <c r="Q281">
        <f>2.0/((1/S281-1/R281)+SIGN(S281)*SQRT((1/S281-1/R281)*(1/S281-1/R281) + 4*DM281/((DM281+1)*(DM281+1))*(2*1/S281*1/R281-1/R281*1/R281)))</f>
        <v>0</v>
      </c>
      <c r="R281">
        <f>IF(LEFT(DN281,1)&lt;&gt;"0",IF(LEFT(DN281,1)="1",3.0,DO281),$D$5+$E$5*(EF281*DY281/($K$5*1000))+$F$5*(EF281*DY281/($K$5*1000))*MAX(MIN(DL281,$J$5),$I$5)*MAX(MIN(DL281,$J$5),$I$5)+$G$5*MAX(MIN(DL281,$J$5),$I$5)*(EF281*DY281/($K$5*1000))+$H$5*(EF281*DY281/($K$5*1000))*(EF281*DY281/($K$5*1000)))</f>
        <v>0</v>
      </c>
      <c r="S281">
        <f>J281*(1000-(1000*0.61365*exp(17.502*W281/(240.97+W281))/(DY281+DZ281)+DT281)/2)/(1000*0.61365*exp(17.502*W281/(240.97+W281))/(DY281+DZ281)-DT281)</f>
        <v>0</v>
      </c>
      <c r="T281">
        <f>1/((DM281+1)/(Q281/1.6)+1/(R281/1.37)) + DM281/((DM281+1)/(Q281/1.6) + DM281/(R281/1.37))</f>
        <v>0</v>
      </c>
      <c r="U281">
        <f>(DH281*DK281)</f>
        <v>0</v>
      </c>
      <c r="V281">
        <f>(EA281+(U281+2*0.95*5.67E-8*(((EA281+$B$7)+273)^4-(EA281+273)^4)-44100*J281)/(1.84*29.3*R281+8*0.95*5.67E-8*(EA281+273)^3))</f>
        <v>0</v>
      </c>
      <c r="W281">
        <f>($C$7*EB281+$D$7*EC281+$E$7*V281)</f>
        <v>0</v>
      </c>
      <c r="X281">
        <f>0.61365*exp(17.502*W281/(240.97+W281))</f>
        <v>0</v>
      </c>
      <c r="Y281">
        <f>(Z281/AA281*100)</f>
        <v>0</v>
      </c>
      <c r="Z281">
        <f>DT281*(DY281+DZ281)/1000</f>
        <v>0</v>
      </c>
      <c r="AA281">
        <f>0.61365*exp(17.502*EA281/(240.97+EA281))</f>
        <v>0</v>
      </c>
      <c r="AB281">
        <f>(X281-DT281*(DY281+DZ281)/1000)</f>
        <v>0</v>
      </c>
      <c r="AC281">
        <f>(-J281*44100)</f>
        <v>0</v>
      </c>
      <c r="AD281">
        <f>2*29.3*R281*0.92*(EA281-W281)</f>
        <v>0</v>
      </c>
      <c r="AE281">
        <f>2*0.95*5.67E-8*(((EA281+$B$7)+273)^4-(W281+273)^4)</f>
        <v>0</v>
      </c>
      <c r="AF281">
        <f>U281+AE281+AC281+AD281</f>
        <v>0</v>
      </c>
      <c r="AG281">
        <f>DX281*AU281*(DS281-DR281*(1000-AU281*DU281)/(1000-AU281*DT281))/(100*DL281)</f>
        <v>0</v>
      </c>
      <c r="AH281">
        <f>1000*DX281*AU281*(DT281-DU281)/(100*DL281*(1000-AU281*DT281))</f>
        <v>0</v>
      </c>
      <c r="AI281">
        <f>(AJ281 - AK281 - DY281*1E3/(8.314*(EA281+273.15)) * AM281/DX281 * AL281) * DX281/(100*DL281) * (1000 - DU281)/1000</f>
        <v>0</v>
      </c>
      <c r="AJ281">
        <v>1209.980028802931</v>
      </c>
      <c r="AK281">
        <v>1148.296060606061</v>
      </c>
      <c r="AL281">
        <v>3.416633648517617</v>
      </c>
      <c r="AM281">
        <v>65.48796410900854</v>
      </c>
      <c r="AN281">
        <f>(AP281 - AO281 + DY281*1E3/(8.314*(EA281+273.15)) * AR281/DX281 * AQ281) * DX281/(100*DL281) * 1000/(1000 - AP281)</f>
        <v>0</v>
      </c>
      <c r="AO281">
        <v>14.16706336704327</v>
      </c>
      <c r="AP281">
        <v>24.2221903030303</v>
      </c>
      <c r="AQ281">
        <v>5.417209016639697E-06</v>
      </c>
      <c r="AR281">
        <v>121.0484410570822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MAX(0,($B$13+$C$13*EF281)/(1+$D$13*EF281)*DY281/(EA281+273)*$E$13)</f>
        <v>0</v>
      </c>
      <c r="AX281" t="s">
        <v>437</v>
      </c>
      <c r="AY281" t="s">
        <v>437</v>
      </c>
      <c r="AZ281">
        <v>0</v>
      </c>
      <c r="BA281">
        <v>0</v>
      </c>
      <c r="BB281">
        <f>1-AZ281/BA281</f>
        <v>0</v>
      </c>
      <c r="BC281">
        <v>0</v>
      </c>
      <c r="BD281" t="s">
        <v>437</v>
      </c>
      <c r="BE281" t="s">
        <v>437</v>
      </c>
      <c r="BF281">
        <v>0</v>
      </c>
      <c r="BG281">
        <v>0</v>
      </c>
      <c r="BH281">
        <f>1-BF281/BG281</f>
        <v>0</v>
      </c>
      <c r="BI281">
        <v>0.5</v>
      </c>
      <c r="BJ281">
        <f>DI281</f>
        <v>0</v>
      </c>
      <c r="BK281">
        <f>L281</f>
        <v>0</v>
      </c>
      <c r="BL281">
        <f>BH281*BI281*BJ281</f>
        <v>0</v>
      </c>
      <c r="BM281">
        <f>(BK281-BC281)/BJ281</f>
        <v>0</v>
      </c>
      <c r="BN281">
        <f>(BA281-BG281)/BG281</f>
        <v>0</v>
      </c>
      <c r="BO281">
        <f>AZ281/(BB281+AZ281/BG281)</f>
        <v>0</v>
      </c>
      <c r="BP281" t="s">
        <v>437</v>
      </c>
      <c r="BQ281">
        <v>0</v>
      </c>
      <c r="BR281">
        <f>IF(BQ281&lt;&gt;0, BQ281, BO281)</f>
        <v>0</v>
      </c>
      <c r="BS281">
        <f>1-BR281/BG281</f>
        <v>0</v>
      </c>
      <c r="BT281">
        <f>(BG281-BF281)/(BG281-BR281)</f>
        <v>0</v>
      </c>
      <c r="BU281">
        <f>(BA281-BG281)/(BA281-BR281)</f>
        <v>0</v>
      </c>
      <c r="BV281">
        <f>(BG281-BF281)/(BG281-AZ281)</f>
        <v>0</v>
      </c>
      <c r="BW281">
        <f>(BA281-BG281)/(BA281-AZ281)</f>
        <v>0</v>
      </c>
      <c r="BX281">
        <f>(BT281*BR281/BF281)</f>
        <v>0</v>
      </c>
      <c r="BY281">
        <f>(1-BX281)</f>
        <v>0</v>
      </c>
      <c r="DH281">
        <f>$B$11*EG281+$C$11*EH281+$F$11*ES281*(1-EV281)</f>
        <v>0</v>
      </c>
      <c r="DI281">
        <f>DH281*DJ281</f>
        <v>0</v>
      </c>
      <c r="DJ281">
        <f>($B$11*$D$9+$C$11*$D$9+$F$11*((FF281+EX281)/MAX(FF281+EX281+FG281, 0.1)*$I$9+FG281/MAX(FF281+EX281+FG281, 0.1)*$J$9))/($B$11+$C$11+$F$11)</f>
        <v>0</v>
      </c>
      <c r="DK281">
        <f>($B$11*$K$9+$C$11*$K$9+$F$11*((FF281+EX281)/MAX(FF281+EX281+FG281, 0.1)*$P$9+FG281/MAX(FF281+EX281+FG281, 0.1)*$Q$9))/($B$11+$C$11+$F$11)</f>
        <v>0</v>
      </c>
      <c r="DL281">
        <v>6</v>
      </c>
      <c r="DM281">
        <v>0.5</v>
      </c>
      <c r="DN281" t="s">
        <v>438</v>
      </c>
      <c r="DO281">
        <v>2</v>
      </c>
      <c r="DP281" t="b">
        <v>1</v>
      </c>
      <c r="DQ281">
        <v>1759253161.1</v>
      </c>
      <c r="DR281">
        <v>1097.180740740741</v>
      </c>
      <c r="DS281">
        <v>1178.006666666667</v>
      </c>
      <c r="DT281">
        <v>24.22667777777778</v>
      </c>
      <c r="DU281">
        <v>14.10718148148148</v>
      </c>
      <c r="DV281">
        <v>1096.191851851852</v>
      </c>
      <c r="DW281">
        <v>23.97910740740741</v>
      </c>
      <c r="DX281">
        <v>500.0312592592592</v>
      </c>
      <c r="DY281">
        <v>90.87738888888889</v>
      </c>
      <c r="DZ281">
        <v>0.05258916296296295</v>
      </c>
      <c r="EA281">
        <v>30.6786962962963</v>
      </c>
      <c r="EB281">
        <v>30.04685555555556</v>
      </c>
      <c r="EC281">
        <v>999.9000000000001</v>
      </c>
      <c r="ED281">
        <v>0</v>
      </c>
      <c r="EE281">
        <v>0</v>
      </c>
      <c r="EF281">
        <v>9994.885555555556</v>
      </c>
      <c r="EG281">
        <v>0</v>
      </c>
      <c r="EH281">
        <v>11.74218148148148</v>
      </c>
      <c r="EI281">
        <v>-80.82588888888888</v>
      </c>
      <c r="EJ281">
        <v>1124.42037037037</v>
      </c>
      <c r="EK281">
        <v>1194.862592592593</v>
      </c>
      <c r="EL281">
        <v>10.11951111111111</v>
      </c>
      <c r="EM281">
        <v>1178.006666666667</v>
      </c>
      <c r="EN281">
        <v>14.10718148148148</v>
      </c>
      <c r="EO281">
        <v>2.201656666666667</v>
      </c>
      <c r="EP281">
        <v>1.282024074074074</v>
      </c>
      <c r="EQ281">
        <v>18.97437777777778</v>
      </c>
      <c r="ER281">
        <v>10.58965185185185</v>
      </c>
      <c r="ES281">
        <v>1999.976666666666</v>
      </c>
      <c r="ET281">
        <v>0.9799933333333333</v>
      </c>
      <c r="EU281">
        <v>0.02000641851851852</v>
      </c>
      <c r="EV281">
        <v>0</v>
      </c>
      <c r="EW281">
        <v>1179.235925925926</v>
      </c>
      <c r="EX281">
        <v>5.000560000000001</v>
      </c>
      <c r="EY281">
        <v>23843.48888888889</v>
      </c>
      <c r="EZ281">
        <v>17294.62222222222</v>
      </c>
      <c r="FA281">
        <v>41.37933333333332</v>
      </c>
      <c r="FB281">
        <v>41.5528148148148</v>
      </c>
      <c r="FC281">
        <v>41.17562962962962</v>
      </c>
      <c r="FD281">
        <v>40.69870370370369</v>
      </c>
      <c r="FE281">
        <v>42.33081481481481</v>
      </c>
      <c r="FF281">
        <v>1955.066666666667</v>
      </c>
      <c r="FG281">
        <v>39.91</v>
      </c>
      <c r="FH281">
        <v>0</v>
      </c>
      <c r="FI281">
        <v>1759253182.6</v>
      </c>
      <c r="FJ281">
        <v>0</v>
      </c>
      <c r="FK281">
        <v>1179.1552</v>
      </c>
      <c r="FL281">
        <v>-17.70538465024476</v>
      </c>
      <c r="FM281">
        <v>-307.6307697510896</v>
      </c>
      <c r="FN281">
        <v>23842.736</v>
      </c>
      <c r="FO281">
        <v>15</v>
      </c>
      <c r="FP281">
        <v>0</v>
      </c>
      <c r="FQ281" t="s">
        <v>439</v>
      </c>
      <c r="FR281">
        <v>1747148579.5</v>
      </c>
      <c r="FS281">
        <v>1747148584.5</v>
      </c>
      <c r="FT281">
        <v>0</v>
      </c>
      <c r="FU281">
        <v>0.162</v>
      </c>
      <c r="FV281">
        <v>-0.001</v>
      </c>
      <c r="FW281">
        <v>0.139</v>
      </c>
      <c r="FX281">
        <v>0.058</v>
      </c>
      <c r="FY281">
        <v>420</v>
      </c>
      <c r="FZ281">
        <v>16</v>
      </c>
      <c r="GA281">
        <v>0.19</v>
      </c>
      <c r="GB281">
        <v>0.02</v>
      </c>
      <c r="GC281">
        <v>-80.69238250000001</v>
      </c>
      <c r="GD281">
        <v>-2.09005891181983</v>
      </c>
      <c r="GE281">
        <v>0.2114902845138512</v>
      </c>
      <c r="GF281">
        <v>0</v>
      </c>
      <c r="GG281">
        <v>1180.132058823529</v>
      </c>
      <c r="GH281">
        <v>-15.59618027429759</v>
      </c>
      <c r="GI281">
        <v>1.550103942267703</v>
      </c>
      <c r="GJ281">
        <v>0</v>
      </c>
      <c r="GK281">
        <v>10.156375</v>
      </c>
      <c r="GL281">
        <v>-0.6423264540338094</v>
      </c>
      <c r="GM281">
        <v>0.06374801075327753</v>
      </c>
      <c r="GN281">
        <v>0</v>
      </c>
      <c r="GO281">
        <v>0</v>
      </c>
      <c r="GP281">
        <v>3</v>
      </c>
      <c r="GQ281" t="s">
        <v>490</v>
      </c>
      <c r="GR281">
        <v>3.12924</v>
      </c>
      <c r="GS281">
        <v>2.73005</v>
      </c>
      <c r="GT281">
        <v>0.168868</v>
      </c>
      <c r="GU281">
        <v>0.177318</v>
      </c>
      <c r="GV281">
        <v>0.108102</v>
      </c>
      <c r="GW281">
        <v>0.0743935</v>
      </c>
      <c r="GX281">
        <v>24933.1</v>
      </c>
      <c r="GY281">
        <v>23960</v>
      </c>
      <c r="GZ281">
        <v>30540.7</v>
      </c>
      <c r="HA281">
        <v>29379.2</v>
      </c>
      <c r="HB281">
        <v>37593.1</v>
      </c>
      <c r="HC281">
        <v>35793.9</v>
      </c>
      <c r="HD281">
        <v>46717.9</v>
      </c>
      <c r="HE281">
        <v>43657.4</v>
      </c>
      <c r="HF281">
        <v>1.83652</v>
      </c>
      <c r="HG281">
        <v>1.81945</v>
      </c>
      <c r="HH281">
        <v>0.10743</v>
      </c>
      <c r="HI281">
        <v>0</v>
      </c>
      <c r="HJ281">
        <v>28.3001</v>
      </c>
      <c r="HK281">
        <v>999.9</v>
      </c>
      <c r="HL281">
        <v>48.9</v>
      </c>
      <c r="HM281">
        <v>31.6</v>
      </c>
      <c r="HN281">
        <v>25.118</v>
      </c>
      <c r="HO281">
        <v>62.5903</v>
      </c>
      <c r="HP281">
        <v>18.129</v>
      </c>
      <c r="HQ281">
        <v>1</v>
      </c>
      <c r="HR281">
        <v>0.12873</v>
      </c>
      <c r="HS281">
        <v>-0.679387</v>
      </c>
      <c r="HT281">
        <v>20.1999</v>
      </c>
      <c r="HU281">
        <v>5.22912</v>
      </c>
      <c r="HV281">
        <v>11.974</v>
      </c>
      <c r="HW281">
        <v>4.97035</v>
      </c>
      <c r="HX281">
        <v>3.2897</v>
      </c>
      <c r="HY281">
        <v>9999</v>
      </c>
      <c r="HZ281">
        <v>9999</v>
      </c>
      <c r="IA281">
        <v>9999</v>
      </c>
      <c r="IB281">
        <v>19.2</v>
      </c>
      <c r="IC281">
        <v>4.9729</v>
      </c>
      <c r="ID281">
        <v>1.87722</v>
      </c>
      <c r="IE281">
        <v>1.87531</v>
      </c>
      <c r="IF281">
        <v>1.8781</v>
      </c>
      <c r="IG281">
        <v>1.87485</v>
      </c>
      <c r="IH281">
        <v>1.87841</v>
      </c>
      <c r="II281">
        <v>1.87547</v>
      </c>
      <c r="IJ281">
        <v>1.87669</v>
      </c>
      <c r="IK281">
        <v>0</v>
      </c>
      <c r="IL281">
        <v>0</v>
      </c>
      <c r="IM281">
        <v>0</v>
      </c>
      <c r="IN281">
        <v>0</v>
      </c>
      <c r="IO281" t="s">
        <v>441</v>
      </c>
      <c r="IP281" t="s">
        <v>442</v>
      </c>
      <c r="IQ281" t="s">
        <v>443</v>
      </c>
      <c r="IR281" t="s">
        <v>443</v>
      </c>
      <c r="IS281" t="s">
        <v>443</v>
      </c>
      <c r="IT281" t="s">
        <v>443</v>
      </c>
      <c r="IU281">
        <v>0</v>
      </c>
      <c r="IV281">
        <v>100</v>
      </c>
      <c r="IW281">
        <v>100</v>
      </c>
      <c r="IX281">
        <v>1.01</v>
      </c>
      <c r="IY281">
        <v>0.2475</v>
      </c>
      <c r="IZ281">
        <v>-0.1222274518627452</v>
      </c>
      <c r="JA281">
        <v>0.001328938755811441</v>
      </c>
      <c r="JB281">
        <v>-5.633165956792918E-07</v>
      </c>
      <c r="JC281">
        <v>2.510553891376428E-10</v>
      </c>
      <c r="JD281">
        <v>-0.04678033270444259</v>
      </c>
      <c r="JE281">
        <v>-0.0009625096320519332</v>
      </c>
      <c r="JF281">
        <v>0.0006953178313022573</v>
      </c>
      <c r="JG281">
        <v>-5.973937232829655E-06</v>
      </c>
      <c r="JH281">
        <v>1</v>
      </c>
      <c r="JI281">
        <v>2112</v>
      </c>
      <c r="JJ281">
        <v>1</v>
      </c>
      <c r="JK281">
        <v>26</v>
      </c>
      <c r="JL281">
        <v>201743.2</v>
      </c>
      <c r="JM281">
        <v>201743.1</v>
      </c>
      <c r="JN281">
        <v>2.55981</v>
      </c>
      <c r="JO281">
        <v>2.53662</v>
      </c>
      <c r="JP281">
        <v>1.39893</v>
      </c>
      <c r="JQ281">
        <v>2.32666</v>
      </c>
      <c r="JR281">
        <v>1.44897</v>
      </c>
      <c r="JS281">
        <v>2.59888</v>
      </c>
      <c r="JT281">
        <v>37.4338</v>
      </c>
      <c r="JU281">
        <v>23.9737</v>
      </c>
      <c r="JV281">
        <v>18</v>
      </c>
      <c r="JW281">
        <v>484.504</v>
      </c>
      <c r="JX281">
        <v>444.348</v>
      </c>
      <c r="JY281">
        <v>29.5785</v>
      </c>
      <c r="JZ281">
        <v>28.9068</v>
      </c>
      <c r="KA281">
        <v>30</v>
      </c>
      <c r="KB281">
        <v>28.6582</v>
      </c>
      <c r="KC281">
        <v>28.7356</v>
      </c>
      <c r="KD281">
        <v>51.2713</v>
      </c>
      <c r="KE281">
        <v>45.0058</v>
      </c>
      <c r="KF281">
        <v>0</v>
      </c>
      <c r="KG281">
        <v>29.5476</v>
      </c>
      <c r="KH281">
        <v>1222.36</v>
      </c>
      <c r="KI281">
        <v>14.2904</v>
      </c>
      <c r="KJ281">
        <v>100.963</v>
      </c>
      <c r="KK281">
        <v>100.418</v>
      </c>
    </row>
    <row r="282" spans="1:297">
      <c r="A282">
        <v>266</v>
      </c>
      <c r="B282">
        <v>1759253173.6</v>
      </c>
      <c r="C282">
        <v>6358</v>
      </c>
      <c r="D282" t="s">
        <v>977</v>
      </c>
      <c r="E282" t="s">
        <v>978</v>
      </c>
      <c r="F282">
        <v>5</v>
      </c>
      <c r="G282" t="s">
        <v>832</v>
      </c>
      <c r="H282" t="s">
        <v>436</v>
      </c>
      <c r="I282">
        <v>1759253165.814285</v>
      </c>
      <c r="J282">
        <f>(K282)/1000</f>
        <v>0</v>
      </c>
      <c r="K282">
        <f>IF(DP282, AN282, AH282)</f>
        <v>0</v>
      </c>
      <c r="L282">
        <f>IF(DP282, AI282, AG282)</f>
        <v>0</v>
      </c>
      <c r="M282">
        <f>DR282 - IF(AU282&gt;1, L282*DL282*100.0/(AW282), 0)</f>
        <v>0</v>
      </c>
      <c r="N282">
        <f>((T282-J282/2)*M282-L282)/(T282+J282/2)</f>
        <v>0</v>
      </c>
      <c r="O282">
        <f>N282*(DY282+DZ282)/1000.0</f>
        <v>0</v>
      </c>
      <c r="P282">
        <f>(DR282 - IF(AU282&gt;1, L282*DL282*100.0/(AW282), 0))*(DY282+DZ282)/1000.0</f>
        <v>0</v>
      </c>
      <c r="Q282">
        <f>2.0/((1/S282-1/R282)+SIGN(S282)*SQRT((1/S282-1/R282)*(1/S282-1/R282) + 4*DM282/((DM282+1)*(DM282+1))*(2*1/S282*1/R282-1/R282*1/R282)))</f>
        <v>0</v>
      </c>
      <c r="R282">
        <f>IF(LEFT(DN282,1)&lt;&gt;"0",IF(LEFT(DN282,1)="1",3.0,DO282),$D$5+$E$5*(EF282*DY282/($K$5*1000))+$F$5*(EF282*DY282/($K$5*1000))*MAX(MIN(DL282,$J$5),$I$5)*MAX(MIN(DL282,$J$5),$I$5)+$G$5*MAX(MIN(DL282,$J$5),$I$5)*(EF282*DY282/($K$5*1000))+$H$5*(EF282*DY282/($K$5*1000))*(EF282*DY282/($K$5*1000)))</f>
        <v>0</v>
      </c>
      <c r="S282">
        <f>J282*(1000-(1000*0.61365*exp(17.502*W282/(240.97+W282))/(DY282+DZ282)+DT282)/2)/(1000*0.61365*exp(17.502*W282/(240.97+W282))/(DY282+DZ282)-DT282)</f>
        <v>0</v>
      </c>
      <c r="T282">
        <f>1/((DM282+1)/(Q282/1.6)+1/(R282/1.37)) + DM282/((DM282+1)/(Q282/1.6) + DM282/(R282/1.37))</f>
        <v>0</v>
      </c>
      <c r="U282">
        <f>(DH282*DK282)</f>
        <v>0</v>
      </c>
      <c r="V282">
        <f>(EA282+(U282+2*0.95*5.67E-8*(((EA282+$B$7)+273)^4-(EA282+273)^4)-44100*J282)/(1.84*29.3*R282+8*0.95*5.67E-8*(EA282+273)^3))</f>
        <v>0</v>
      </c>
      <c r="W282">
        <f>($C$7*EB282+$D$7*EC282+$E$7*V282)</f>
        <v>0</v>
      </c>
      <c r="X282">
        <f>0.61365*exp(17.502*W282/(240.97+W282))</f>
        <v>0</v>
      </c>
      <c r="Y282">
        <f>(Z282/AA282*100)</f>
        <v>0</v>
      </c>
      <c r="Z282">
        <f>DT282*(DY282+DZ282)/1000</f>
        <v>0</v>
      </c>
      <c r="AA282">
        <f>0.61365*exp(17.502*EA282/(240.97+EA282))</f>
        <v>0</v>
      </c>
      <c r="AB282">
        <f>(X282-DT282*(DY282+DZ282)/1000)</f>
        <v>0</v>
      </c>
      <c r="AC282">
        <f>(-J282*44100)</f>
        <v>0</v>
      </c>
      <c r="AD282">
        <f>2*29.3*R282*0.92*(EA282-W282)</f>
        <v>0</v>
      </c>
      <c r="AE282">
        <f>2*0.95*5.67E-8*(((EA282+$B$7)+273)^4-(W282+273)^4)</f>
        <v>0</v>
      </c>
      <c r="AF282">
        <f>U282+AE282+AC282+AD282</f>
        <v>0</v>
      </c>
      <c r="AG282">
        <f>DX282*AU282*(DS282-DR282*(1000-AU282*DU282)/(1000-AU282*DT282))/(100*DL282)</f>
        <v>0</v>
      </c>
      <c r="AH282">
        <f>1000*DX282*AU282*(DT282-DU282)/(100*DL282*(1000-AU282*DT282))</f>
        <v>0</v>
      </c>
      <c r="AI282">
        <f>(AJ282 - AK282 - DY282*1E3/(8.314*(EA282+273.15)) * AM282/DX282 * AL282) * DX282/(100*DL282) * (1000 - DU282)/1000</f>
        <v>0</v>
      </c>
      <c r="AJ282">
        <v>1227.035563036733</v>
      </c>
      <c r="AK282">
        <v>1165.458606060606</v>
      </c>
      <c r="AL282">
        <v>3.446123417728543</v>
      </c>
      <c r="AM282">
        <v>65.48796410900854</v>
      </c>
      <c r="AN282">
        <f>(AP282 - AO282 + DY282*1E3/(8.314*(EA282+273.15)) * AR282/DX282 * AQ282) * DX282/(100*DL282) * 1000/(1000 - AP282)</f>
        <v>0</v>
      </c>
      <c r="AO282">
        <v>14.20279495465356</v>
      </c>
      <c r="AP282">
        <v>24.20638848484849</v>
      </c>
      <c r="AQ282">
        <v>-0.0001303595869930478</v>
      </c>
      <c r="AR282">
        <v>121.0484410570822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MAX(0,($B$13+$C$13*EF282)/(1+$D$13*EF282)*DY282/(EA282+273)*$E$13)</f>
        <v>0</v>
      </c>
      <c r="AX282" t="s">
        <v>437</v>
      </c>
      <c r="AY282" t="s">
        <v>437</v>
      </c>
      <c r="AZ282">
        <v>0</v>
      </c>
      <c r="BA282">
        <v>0</v>
      </c>
      <c r="BB282">
        <f>1-AZ282/BA282</f>
        <v>0</v>
      </c>
      <c r="BC282">
        <v>0</v>
      </c>
      <c r="BD282" t="s">
        <v>437</v>
      </c>
      <c r="BE282" t="s">
        <v>437</v>
      </c>
      <c r="BF282">
        <v>0</v>
      </c>
      <c r="BG282">
        <v>0</v>
      </c>
      <c r="BH282">
        <f>1-BF282/BG282</f>
        <v>0</v>
      </c>
      <c r="BI282">
        <v>0.5</v>
      </c>
      <c r="BJ282">
        <f>DI282</f>
        <v>0</v>
      </c>
      <c r="BK282">
        <f>L282</f>
        <v>0</v>
      </c>
      <c r="BL282">
        <f>BH282*BI282*BJ282</f>
        <v>0</v>
      </c>
      <c r="BM282">
        <f>(BK282-BC282)/BJ282</f>
        <v>0</v>
      </c>
      <c r="BN282">
        <f>(BA282-BG282)/BG282</f>
        <v>0</v>
      </c>
      <c r="BO282">
        <f>AZ282/(BB282+AZ282/BG282)</f>
        <v>0</v>
      </c>
      <c r="BP282" t="s">
        <v>437</v>
      </c>
      <c r="BQ282">
        <v>0</v>
      </c>
      <c r="BR282">
        <f>IF(BQ282&lt;&gt;0, BQ282, BO282)</f>
        <v>0</v>
      </c>
      <c r="BS282">
        <f>1-BR282/BG282</f>
        <v>0</v>
      </c>
      <c r="BT282">
        <f>(BG282-BF282)/(BG282-BR282)</f>
        <v>0</v>
      </c>
      <c r="BU282">
        <f>(BA282-BG282)/(BA282-BR282)</f>
        <v>0</v>
      </c>
      <c r="BV282">
        <f>(BG282-BF282)/(BG282-AZ282)</f>
        <v>0</v>
      </c>
      <c r="BW282">
        <f>(BA282-BG282)/(BA282-AZ282)</f>
        <v>0</v>
      </c>
      <c r="BX282">
        <f>(BT282*BR282/BF282)</f>
        <v>0</v>
      </c>
      <c r="BY282">
        <f>(1-BX282)</f>
        <v>0</v>
      </c>
      <c r="DH282">
        <f>$B$11*EG282+$C$11*EH282+$F$11*ES282*(1-EV282)</f>
        <v>0</v>
      </c>
      <c r="DI282">
        <f>DH282*DJ282</f>
        <v>0</v>
      </c>
      <c r="DJ282">
        <f>($B$11*$D$9+$C$11*$D$9+$F$11*((FF282+EX282)/MAX(FF282+EX282+FG282, 0.1)*$I$9+FG282/MAX(FF282+EX282+FG282, 0.1)*$J$9))/($B$11+$C$11+$F$11)</f>
        <v>0</v>
      </c>
      <c r="DK282">
        <f>($B$11*$K$9+$C$11*$K$9+$F$11*((FF282+EX282)/MAX(FF282+EX282+FG282, 0.1)*$P$9+FG282/MAX(FF282+EX282+FG282, 0.1)*$Q$9))/($B$11+$C$11+$F$11)</f>
        <v>0</v>
      </c>
      <c r="DL282">
        <v>6</v>
      </c>
      <c r="DM282">
        <v>0.5</v>
      </c>
      <c r="DN282" t="s">
        <v>438</v>
      </c>
      <c r="DO282">
        <v>2</v>
      </c>
      <c r="DP282" t="b">
        <v>1</v>
      </c>
      <c r="DQ282">
        <v>1759253165.814285</v>
      </c>
      <c r="DR282">
        <v>1112.8675</v>
      </c>
      <c r="DS282">
        <v>1193.833214285714</v>
      </c>
      <c r="DT282">
        <v>24.22124285714286</v>
      </c>
      <c r="DU282">
        <v>14.15349642857143</v>
      </c>
      <c r="DV282">
        <v>1111.863214285714</v>
      </c>
      <c r="DW282">
        <v>23.97377857142857</v>
      </c>
      <c r="DX282">
        <v>500.0319999999999</v>
      </c>
      <c r="DY282">
        <v>90.87735714285714</v>
      </c>
      <c r="DZ282">
        <v>0.05254496071428572</v>
      </c>
      <c r="EA282">
        <v>30.67285000000001</v>
      </c>
      <c r="EB282">
        <v>30.05015</v>
      </c>
      <c r="EC282">
        <v>999.9000000000002</v>
      </c>
      <c r="ED282">
        <v>0</v>
      </c>
      <c r="EE282">
        <v>0</v>
      </c>
      <c r="EF282">
        <v>9989.308214285715</v>
      </c>
      <c r="EG282">
        <v>0</v>
      </c>
      <c r="EH282">
        <v>11.74053571428571</v>
      </c>
      <c r="EI282">
        <v>-80.96525714285714</v>
      </c>
      <c r="EJ282">
        <v>1140.491071428571</v>
      </c>
      <c r="EK282">
        <v>1210.971428571429</v>
      </c>
      <c r="EL282">
        <v>10.06774892857143</v>
      </c>
      <c r="EM282">
        <v>1193.833214285714</v>
      </c>
      <c r="EN282">
        <v>14.15349642857143</v>
      </c>
      <c r="EO282">
        <v>2.201161785714286</v>
      </c>
      <c r="EP282">
        <v>1.2862325</v>
      </c>
      <c r="EQ282">
        <v>18.97077142857143</v>
      </c>
      <c r="ER282">
        <v>10.63887142857143</v>
      </c>
      <c r="ES282">
        <v>1999.980357142857</v>
      </c>
      <c r="ET282">
        <v>0.9799933928571427</v>
      </c>
      <c r="EU282">
        <v>0.02000635357142857</v>
      </c>
      <c r="EV282">
        <v>0</v>
      </c>
      <c r="EW282">
        <v>1177.964285714286</v>
      </c>
      <c r="EX282">
        <v>5.000560000000001</v>
      </c>
      <c r="EY282">
        <v>23819.22857142857</v>
      </c>
      <c r="EZ282">
        <v>17294.65357142857</v>
      </c>
      <c r="FA282">
        <v>41.27428571428571</v>
      </c>
      <c r="FB282">
        <v>41.54649999999999</v>
      </c>
      <c r="FC282">
        <v>41.18721428571428</v>
      </c>
      <c r="FD282">
        <v>40.6715357142857</v>
      </c>
      <c r="FE282">
        <v>42.30339285714285</v>
      </c>
      <c r="FF282">
        <v>1955.070357142857</v>
      </c>
      <c r="FG282">
        <v>39.91</v>
      </c>
      <c r="FH282">
        <v>0</v>
      </c>
      <c r="FI282">
        <v>1759253187.4</v>
      </c>
      <c r="FJ282">
        <v>0</v>
      </c>
      <c r="FK282">
        <v>1177.8496</v>
      </c>
      <c r="FL282">
        <v>-15.25230768358937</v>
      </c>
      <c r="FM282">
        <v>-314.9769225793082</v>
      </c>
      <c r="FN282">
        <v>23817.78000000001</v>
      </c>
      <c r="FO282">
        <v>15</v>
      </c>
      <c r="FP282">
        <v>0</v>
      </c>
      <c r="FQ282" t="s">
        <v>439</v>
      </c>
      <c r="FR282">
        <v>1747148579.5</v>
      </c>
      <c r="FS282">
        <v>1747148584.5</v>
      </c>
      <c r="FT282">
        <v>0</v>
      </c>
      <c r="FU282">
        <v>0.162</v>
      </c>
      <c r="FV282">
        <v>-0.001</v>
      </c>
      <c r="FW282">
        <v>0.139</v>
      </c>
      <c r="FX282">
        <v>0.058</v>
      </c>
      <c r="FY282">
        <v>420</v>
      </c>
      <c r="FZ282">
        <v>16</v>
      </c>
      <c r="GA282">
        <v>0.19</v>
      </c>
      <c r="GB282">
        <v>0.02</v>
      </c>
      <c r="GC282">
        <v>-80.877675</v>
      </c>
      <c r="GD282">
        <v>-1.762205628517607</v>
      </c>
      <c r="GE282">
        <v>0.1882785234034938</v>
      </c>
      <c r="GF282">
        <v>0</v>
      </c>
      <c r="GG282">
        <v>1178.615294117647</v>
      </c>
      <c r="GH282">
        <v>-16.19893047105986</v>
      </c>
      <c r="GI282">
        <v>1.605001805559056</v>
      </c>
      <c r="GJ282">
        <v>0</v>
      </c>
      <c r="GK282">
        <v>10.09677925</v>
      </c>
      <c r="GL282">
        <v>-0.6783848780488113</v>
      </c>
      <c r="GM282">
        <v>0.06643104418822196</v>
      </c>
      <c r="GN282">
        <v>0</v>
      </c>
      <c r="GO282">
        <v>0</v>
      </c>
      <c r="GP282">
        <v>3</v>
      </c>
      <c r="GQ282" t="s">
        <v>490</v>
      </c>
      <c r="GR282">
        <v>3.12936</v>
      </c>
      <c r="GS282">
        <v>2.73034</v>
      </c>
      <c r="GT282">
        <v>0.170437</v>
      </c>
      <c r="GU282">
        <v>0.17883</v>
      </c>
      <c r="GV282">
        <v>0.108049</v>
      </c>
      <c r="GW282">
        <v>0.0745937</v>
      </c>
      <c r="GX282">
        <v>24886.4</v>
      </c>
      <c r="GY282">
        <v>23916.6</v>
      </c>
      <c r="GZ282">
        <v>30541.2</v>
      </c>
      <c r="HA282">
        <v>29380</v>
      </c>
      <c r="HB282">
        <v>37595.6</v>
      </c>
      <c r="HC282">
        <v>35787.1</v>
      </c>
      <c r="HD282">
        <v>46718.1</v>
      </c>
      <c r="HE282">
        <v>43658.5</v>
      </c>
      <c r="HF282">
        <v>1.8364</v>
      </c>
      <c r="HG282">
        <v>1.81963</v>
      </c>
      <c r="HH282">
        <v>0.107739</v>
      </c>
      <c r="HI282">
        <v>0</v>
      </c>
      <c r="HJ282">
        <v>28.2979</v>
      </c>
      <c r="HK282">
        <v>999.9</v>
      </c>
      <c r="HL282">
        <v>48.9</v>
      </c>
      <c r="HM282">
        <v>31.6</v>
      </c>
      <c r="HN282">
        <v>25.1192</v>
      </c>
      <c r="HO282">
        <v>62.8103</v>
      </c>
      <c r="HP282">
        <v>18.3053</v>
      </c>
      <c r="HQ282">
        <v>1</v>
      </c>
      <c r="HR282">
        <v>0.128674</v>
      </c>
      <c r="HS282">
        <v>-0.642192</v>
      </c>
      <c r="HT282">
        <v>20.2002</v>
      </c>
      <c r="HU282">
        <v>5.22747</v>
      </c>
      <c r="HV282">
        <v>11.974</v>
      </c>
      <c r="HW282">
        <v>4.96985</v>
      </c>
      <c r="HX282">
        <v>3.28953</v>
      </c>
      <c r="HY282">
        <v>9999</v>
      </c>
      <c r="HZ282">
        <v>9999</v>
      </c>
      <c r="IA282">
        <v>9999</v>
      </c>
      <c r="IB282">
        <v>19.2</v>
      </c>
      <c r="IC282">
        <v>4.9729</v>
      </c>
      <c r="ID282">
        <v>1.87724</v>
      </c>
      <c r="IE282">
        <v>1.87531</v>
      </c>
      <c r="IF282">
        <v>1.87814</v>
      </c>
      <c r="IG282">
        <v>1.87485</v>
      </c>
      <c r="IH282">
        <v>1.87847</v>
      </c>
      <c r="II282">
        <v>1.8755</v>
      </c>
      <c r="IJ282">
        <v>1.87671</v>
      </c>
      <c r="IK282">
        <v>0</v>
      </c>
      <c r="IL282">
        <v>0</v>
      </c>
      <c r="IM282">
        <v>0</v>
      </c>
      <c r="IN282">
        <v>0</v>
      </c>
      <c r="IO282" t="s">
        <v>441</v>
      </c>
      <c r="IP282" t="s">
        <v>442</v>
      </c>
      <c r="IQ282" t="s">
        <v>443</v>
      </c>
      <c r="IR282" t="s">
        <v>443</v>
      </c>
      <c r="IS282" t="s">
        <v>443</v>
      </c>
      <c r="IT282" t="s">
        <v>443</v>
      </c>
      <c r="IU282">
        <v>0</v>
      </c>
      <c r="IV282">
        <v>100</v>
      </c>
      <c r="IW282">
        <v>100</v>
      </c>
      <c r="IX282">
        <v>1.03</v>
      </c>
      <c r="IY282">
        <v>0.2471</v>
      </c>
      <c r="IZ282">
        <v>-0.1222274518627452</v>
      </c>
      <c r="JA282">
        <v>0.001328938755811441</v>
      </c>
      <c r="JB282">
        <v>-5.633165956792918E-07</v>
      </c>
      <c r="JC282">
        <v>2.510553891376428E-10</v>
      </c>
      <c r="JD282">
        <v>-0.04678033270444259</v>
      </c>
      <c r="JE282">
        <v>-0.0009625096320519332</v>
      </c>
      <c r="JF282">
        <v>0.0006953178313022573</v>
      </c>
      <c r="JG282">
        <v>-5.973937232829655E-06</v>
      </c>
      <c r="JH282">
        <v>1</v>
      </c>
      <c r="JI282">
        <v>2112</v>
      </c>
      <c r="JJ282">
        <v>1</v>
      </c>
      <c r="JK282">
        <v>26</v>
      </c>
      <c r="JL282">
        <v>201743.2</v>
      </c>
      <c r="JM282">
        <v>201743.2</v>
      </c>
      <c r="JN282">
        <v>2.58545</v>
      </c>
      <c r="JO282">
        <v>2.5415</v>
      </c>
      <c r="JP282">
        <v>1.39893</v>
      </c>
      <c r="JQ282">
        <v>2.32666</v>
      </c>
      <c r="JR282">
        <v>1.44897</v>
      </c>
      <c r="JS282">
        <v>2.47681</v>
      </c>
      <c r="JT282">
        <v>37.4098</v>
      </c>
      <c r="JU282">
        <v>23.9649</v>
      </c>
      <c r="JV282">
        <v>18</v>
      </c>
      <c r="JW282">
        <v>484.42</v>
      </c>
      <c r="JX282">
        <v>444.439</v>
      </c>
      <c r="JY282">
        <v>29.5267</v>
      </c>
      <c r="JZ282">
        <v>28.9047</v>
      </c>
      <c r="KA282">
        <v>29.9999</v>
      </c>
      <c r="KB282">
        <v>28.6559</v>
      </c>
      <c r="KC282">
        <v>28.7331</v>
      </c>
      <c r="KD282">
        <v>51.8731</v>
      </c>
      <c r="KE282">
        <v>44.7002</v>
      </c>
      <c r="KF282">
        <v>0</v>
      </c>
      <c r="KG282">
        <v>29.4971</v>
      </c>
      <c r="KH282">
        <v>1242.43</v>
      </c>
      <c r="KI282">
        <v>14.3551</v>
      </c>
      <c r="KJ282">
        <v>100.964</v>
      </c>
      <c r="KK282">
        <v>100.42</v>
      </c>
    </row>
    <row r="283" spans="1:297">
      <c r="A283">
        <v>267</v>
      </c>
      <c r="B283">
        <v>1759253178.6</v>
      </c>
      <c r="C283">
        <v>6363</v>
      </c>
      <c r="D283" t="s">
        <v>979</v>
      </c>
      <c r="E283" t="s">
        <v>980</v>
      </c>
      <c r="F283">
        <v>5</v>
      </c>
      <c r="G283" t="s">
        <v>832</v>
      </c>
      <c r="H283" t="s">
        <v>436</v>
      </c>
      <c r="I283">
        <v>1759253171.1</v>
      </c>
      <c r="J283">
        <f>(K283)/1000</f>
        <v>0</v>
      </c>
      <c r="K283">
        <f>IF(DP283, AN283, AH283)</f>
        <v>0</v>
      </c>
      <c r="L283">
        <f>IF(DP283, AI283, AG283)</f>
        <v>0</v>
      </c>
      <c r="M283">
        <f>DR283 - IF(AU283&gt;1, L283*DL283*100.0/(AW283), 0)</f>
        <v>0</v>
      </c>
      <c r="N283">
        <f>((T283-J283/2)*M283-L283)/(T283+J283/2)</f>
        <v>0</v>
      </c>
      <c r="O283">
        <f>N283*(DY283+DZ283)/1000.0</f>
        <v>0</v>
      </c>
      <c r="P283">
        <f>(DR283 - IF(AU283&gt;1, L283*DL283*100.0/(AW283), 0))*(DY283+DZ283)/1000.0</f>
        <v>0</v>
      </c>
      <c r="Q283">
        <f>2.0/((1/S283-1/R283)+SIGN(S283)*SQRT((1/S283-1/R283)*(1/S283-1/R283) + 4*DM283/((DM283+1)*(DM283+1))*(2*1/S283*1/R283-1/R283*1/R283)))</f>
        <v>0</v>
      </c>
      <c r="R283">
        <f>IF(LEFT(DN283,1)&lt;&gt;"0",IF(LEFT(DN283,1)="1",3.0,DO283),$D$5+$E$5*(EF283*DY283/($K$5*1000))+$F$5*(EF283*DY283/($K$5*1000))*MAX(MIN(DL283,$J$5),$I$5)*MAX(MIN(DL283,$J$5),$I$5)+$G$5*MAX(MIN(DL283,$J$5),$I$5)*(EF283*DY283/($K$5*1000))+$H$5*(EF283*DY283/($K$5*1000))*(EF283*DY283/($K$5*1000)))</f>
        <v>0</v>
      </c>
      <c r="S283">
        <f>J283*(1000-(1000*0.61365*exp(17.502*W283/(240.97+W283))/(DY283+DZ283)+DT283)/2)/(1000*0.61365*exp(17.502*W283/(240.97+W283))/(DY283+DZ283)-DT283)</f>
        <v>0</v>
      </c>
      <c r="T283">
        <f>1/((DM283+1)/(Q283/1.6)+1/(R283/1.37)) + DM283/((DM283+1)/(Q283/1.6) + DM283/(R283/1.37))</f>
        <v>0</v>
      </c>
      <c r="U283">
        <f>(DH283*DK283)</f>
        <v>0</v>
      </c>
      <c r="V283">
        <f>(EA283+(U283+2*0.95*5.67E-8*(((EA283+$B$7)+273)^4-(EA283+273)^4)-44100*J283)/(1.84*29.3*R283+8*0.95*5.67E-8*(EA283+273)^3))</f>
        <v>0</v>
      </c>
      <c r="W283">
        <f>($C$7*EB283+$D$7*EC283+$E$7*V283)</f>
        <v>0</v>
      </c>
      <c r="X283">
        <f>0.61365*exp(17.502*W283/(240.97+W283))</f>
        <v>0</v>
      </c>
      <c r="Y283">
        <f>(Z283/AA283*100)</f>
        <v>0</v>
      </c>
      <c r="Z283">
        <f>DT283*(DY283+DZ283)/1000</f>
        <v>0</v>
      </c>
      <c r="AA283">
        <f>0.61365*exp(17.502*EA283/(240.97+EA283))</f>
        <v>0</v>
      </c>
      <c r="AB283">
        <f>(X283-DT283*(DY283+DZ283)/1000)</f>
        <v>0</v>
      </c>
      <c r="AC283">
        <f>(-J283*44100)</f>
        <v>0</v>
      </c>
      <c r="AD283">
        <f>2*29.3*R283*0.92*(EA283-W283)</f>
        <v>0</v>
      </c>
      <c r="AE283">
        <f>2*0.95*5.67E-8*(((EA283+$B$7)+273)^4-(W283+273)^4)</f>
        <v>0</v>
      </c>
      <c r="AF283">
        <f>U283+AE283+AC283+AD283</f>
        <v>0</v>
      </c>
      <c r="AG283">
        <f>DX283*AU283*(DS283-DR283*(1000-AU283*DU283)/(1000-AU283*DT283))/(100*DL283)</f>
        <v>0</v>
      </c>
      <c r="AH283">
        <f>1000*DX283*AU283*(DT283-DU283)/(100*DL283*(1000-AU283*DT283))</f>
        <v>0</v>
      </c>
      <c r="AI283">
        <f>(AJ283 - AK283 - DY283*1E3/(8.314*(EA283+273.15)) * AM283/DX283 * AL283) * DX283/(100*DL283) * (1000 - DU283)/1000</f>
        <v>0</v>
      </c>
      <c r="AJ283">
        <v>1243.975402355797</v>
      </c>
      <c r="AK283">
        <v>1182.447696969696</v>
      </c>
      <c r="AL283">
        <v>3.387135224439</v>
      </c>
      <c r="AM283">
        <v>65.48796410900854</v>
      </c>
      <c r="AN283">
        <f>(AP283 - AO283 + DY283*1E3/(8.314*(EA283+273.15)) * AR283/DX283 * AQ283) * DX283/(100*DL283) * 1000/(1000 - AP283)</f>
        <v>0</v>
      </c>
      <c r="AO283">
        <v>14.26085183401146</v>
      </c>
      <c r="AP283">
        <v>24.19334727272728</v>
      </c>
      <c r="AQ283">
        <v>-9.214947370524291E-05</v>
      </c>
      <c r="AR283">
        <v>121.0484410570822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MAX(0,($B$13+$C$13*EF283)/(1+$D$13*EF283)*DY283/(EA283+273)*$E$13)</f>
        <v>0</v>
      </c>
      <c r="AX283" t="s">
        <v>437</v>
      </c>
      <c r="AY283" t="s">
        <v>437</v>
      </c>
      <c r="AZ283">
        <v>0</v>
      </c>
      <c r="BA283">
        <v>0</v>
      </c>
      <c r="BB283">
        <f>1-AZ283/BA283</f>
        <v>0</v>
      </c>
      <c r="BC283">
        <v>0</v>
      </c>
      <c r="BD283" t="s">
        <v>437</v>
      </c>
      <c r="BE283" t="s">
        <v>437</v>
      </c>
      <c r="BF283">
        <v>0</v>
      </c>
      <c r="BG283">
        <v>0</v>
      </c>
      <c r="BH283">
        <f>1-BF283/BG283</f>
        <v>0</v>
      </c>
      <c r="BI283">
        <v>0.5</v>
      </c>
      <c r="BJ283">
        <f>DI283</f>
        <v>0</v>
      </c>
      <c r="BK283">
        <f>L283</f>
        <v>0</v>
      </c>
      <c r="BL283">
        <f>BH283*BI283*BJ283</f>
        <v>0</v>
      </c>
      <c r="BM283">
        <f>(BK283-BC283)/BJ283</f>
        <v>0</v>
      </c>
      <c r="BN283">
        <f>(BA283-BG283)/BG283</f>
        <v>0</v>
      </c>
      <c r="BO283">
        <f>AZ283/(BB283+AZ283/BG283)</f>
        <v>0</v>
      </c>
      <c r="BP283" t="s">
        <v>437</v>
      </c>
      <c r="BQ283">
        <v>0</v>
      </c>
      <c r="BR283">
        <f>IF(BQ283&lt;&gt;0, BQ283, BO283)</f>
        <v>0</v>
      </c>
      <c r="BS283">
        <f>1-BR283/BG283</f>
        <v>0</v>
      </c>
      <c r="BT283">
        <f>(BG283-BF283)/(BG283-BR283)</f>
        <v>0</v>
      </c>
      <c r="BU283">
        <f>(BA283-BG283)/(BA283-BR283)</f>
        <v>0</v>
      </c>
      <c r="BV283">
        <f>(BG283-BF283)/(BG283-AZ283)</f>
        <v>0</v>
      </c>
      <c r="BW283">
        <f>(BA283-BG283)/(BA283-AZ283)</f>
        <v>0</v>
      </c>
      <c r="BX283">
        <f>(BT283*BR283/BF283)</f>
        <v>0</v>
      </c>
      <c r="BY283">
        <f>(1-BX283)</f>
        <v>0</v>
      </c>
      <c r="DH283">
        <f>$B$11*EG283+$C$11*EH283+$F$11*ES283*(1-EV283)</f>
        <v>0</v>
      </c>
      <c r="DI283">
        <f>DH283*DJ283</f>
        <v>0</v>
      </c>
      <c r="DJ283">
        <f>($B$11*$D$9+$C$11*$D$9+$F$11*((FF283+EX283)/MAX(FF283+EX283+FG283, 0.1)*$I$9+FG283/MAX(FF283+EX283+FG283, 0.1)*$J$9))/($B$11+$C$11+$F$11)</f>
        <v>0</v>
      </c>
      <c r="DK283">
        <f>($B$11*$K$9+$C$11*$K$9+$F$11*((FF283+EX283)/MAX(FF283+EX283+FG283, 0.1)*$P$9+FG283/MAX(FF283+EX283+FG283, 0.1)*$Q$9))/($B$11+$C$11+$F$11)</f>
        <v>0</v>
      </c>
      <c r="DL283">
        <v>6</v>
      </c>
      <c r="DM283">
        <v>0.5</v>
      </c>
      <c r="DN283" t="s">
        <v>438</v>
      </c>
      <c r="DO283">
        <v>2</v>
      </c>
      <c r="DP283" t="b">
        <v>1</v>
      </c>
      <c r="DQ283">
        <v>1759253171.1</v>
      </c>
      <c r="DR283">
        <v>1130.515925925926</v>
      </c>
      <c r="DS283">
        <v>1211.534814814815</v>
      </c>
      <c r="DT283">
        <v>24.21242962962963</v>
      </c>
      <c r="DU283">
        <v>14.20641111111111</v>
      </c>
      <c r="DV283">
        <v>1129.493333333334</v>
      </c>
      <c r="DW283">
        <v>23.96514814814815</v>
      </c>
      <c r="DX283">
        <v>500.0403703703704</v>
      </c>
      <c r="DY283">
        <v>90.87750000000003</v>
      </c>
      <c r="DZ283">
        <v>0.05255999259259259</v>
      </c>
      <c r="EA283">
        <v>30.66349259259259</v>
      </c>
      <c r="EB283">
        <v>30.05043703703704</v>
      </c>
      <c r="EC283">
        <v>999.9000000000001</v>
      </c>
      <c r="ED283">
        <v>0</v>
      </c>
      <c r="EE283">
        <v>0</v>
      </c>
      <c r="EF283">
        <v>9981.114074074074</v>
      </c>
      <c r="EG283">
        <v>0</v>
      </c>
      <c r="EH283">
        <v>11.73478148148148</v>
      </c>
      <c r="EI283">
        <v>-81.01848888888888</v>
      </c>
      <c r="EJ283">
        <v>1158.566296296296</v>
      </c>
      <c r="EK283">
        <v>1228.992962962963</v>
      </c>
      <c r="EL283">
        <v>10.00601407407407</v>
      </c>
      <c r="EM283">
        <v>1211.534814814815</v>
      </c>
      <c r="EN283">
        <v>14.20641111111111</v>
      </c>
      <c r="EO283">
        <v>2.200364444444444</v>
      </c>
      <c r="EP283">
        <v>1.291043333333333</v>
      </c>
      <c r="EQ283">
        <v>18.96497037037037</v>
      </c>
      <c r="ER283">
        <v>10.69493333333333</v>
      </c>
      <c r="ES283">
        <v>1999.991111111111</v>
      </c>
      <c r="ET283">
        <v>0.9799935555555555</v>
      </c>
      <c r="EU283">
        <v>0.02000618518518518</v>
      </c>
      <c r="EV283">
        <v>0</v>
      </c>
      <c r="EW283">
        <v>1176.582592592592</v>
      </c>
      <c r="EX283">
        <v>5.000560000000001</v>
      </c>
      <c r="EY283">
        <v>23791.65185185186</v>
      </c>
      <c r="EZ283">
        <v>17294.74444444444</v>
      </c>
      <c r="FA283">
        <v>41.3238148148148</v>
      </c>
      <c r="FB283">
        <v>41.54133333333333</v>
      </c>
      <c r="FC283">
        <v>41.15018518518518</v>
      </c>
      <c r="FD283">
        <v>40.65251851851852</v>
      </c>
      <c r="FE283">
        <v>42.30996296296295</v>
      </c>
      <c r="FF283">
        <v>1955.081111111112</v>
      </c>
      <c r="FG283">
        <v>39.91</v>
      </c>
      <c r="FH283">
        <v>0</v>
      </c>
      <c r="FI283">
        <v>1759253192.8</v>
      </c>
      <c r="FJ283">
        <v>0</v>
      </c>
      <c r="FK283">
        <v>1176.518846153846</v>
      </c>
      <c r="FL283">
        <v>-14.95350429046302</v>
      </c>
      <c r="FM283">
        <v>-315.353846406277</v>
      </c>
      <c r="FN283">
        <v>23791.08846153846</v>
      </c>
      <c r="FO283">
        <v>15</v>
      </c>
      <c r="FP283">
        <v>0</v>
      </c>
      <c r="FQ283" t="s">
        <v>439</v>
      </c>
      <c r="FR283">
        <v>1747148579.5</v>
      </c>
      <c r="FS283">
        <v>1747148584.5</v>
      </c>
      <c r="FT283">
        <v>0</v>
      </c>
      <c r="FU283">
        <v>0.162</v>
      </c>
      <c r="FV283">
        <v>-0.001</v>
      </c>
      <c r="FW283">
        <v>0.139</v>
      </c>
      <c r="FX283">
        <v>0.058</v>
      </c>
      <c r="FY283">
        <v>420</v>
      </c>
      <c r="FZ283">
        <v>16</v>
      </c>
      <c r="GA283">
        <v>0.19</v>
      </c>
      <c r="GB283">
        <v>0.02</v>
      </c>
      <c r="GC283">
        <v>-80.953</v>
      </c>
      <c r="GD283">
        <v>-0.8215587242024155</v>
      </c>
      <c r="GE283">
        <v>0.1271557116294812</v>
      </c>
      <c r="GF283">
        <v>0</v>
      </c>
      <c r="GG283">
        <v>1177.663235294118</v>
      </c>
      <c r="GH283">
        <v>-15.60901451736302</v>
      </c>
      <c r="GI283">
        <v>1.547034583795807</v>
      </c>
      <c r="GJ283">
        <v>0</v>
      </c>
      <c r="GK283">
        <v>10.0502475</v>
      </c>
      <c r="GL283">
        <v>-0.6737822138836974</v>
      </c>
      <c r="GM283">
        <v>0.06606363317854987</v>
      </c>
      <c r="GN283">
        <v>0</v>
      </c>
      <c r="GO283">
        <v>0</v>
      </c>
      <c r="GP283">
        <v>3</v>
      </c>
      <c r="GQ283" t="s">
        <v>490</v>
      </c>
      <c r="GR283">
        <v>3.1292</v>
      </c>
      <c r="GS283">
        <v>2.72994</v>
      </c>
      <c r="GT283">
        <v>0.171985</v>
      </c>
      <c r="GU283">
        <v>0.180333</v>
      </c>
      <c r="GV283">
        <v>0.108017</v>
      </c>
      <c r="GW283">
        <v>0.0749056</v>
      </c>
      <c r="GX283">
        <v>24839.9</v>
      </c>
      <c r="GY283">
        <v>23872.8</v>
      </c>
      <c r="GZ283">
        <v>30541.2</v>
      </c>
      <c r="HA283">
        <v>29379.9</v>
      </c>
      <c r="HB283">
        <v>37597</v>
      </c>
      <c r="HC283">
        <v>35775.1</v>
      </c>
      <c r="HD283">
        <v>46718</v>
      </c>
      <c r="HE283">
        <v>43658.5</v>
      </c>
      <c r="HF283">
        <v>1.83637</v>
      </c>
      <c r="HG283">
        <v>1.81992</v>
      </c>
      <c r="HH283">
        <v>0.107609</v>
      </c>
      <c r="HI283">
        <v>0</v>
      </c>
      <c r="HJ283">
        <v>28.2958</v>
      </c>
      <c r="HK283">
        <v>999.9</v>
      </c>
      <c r="HL283">
        <v>48.9</v>
      </c>
      <c r="HM283">
        <v>31.6</v>
      </c>
      <c r="HN283">
        <v>25.1182</v>
      </c>
      <c r="HO283">
        <v>62.9103</v>
      </c>
      <c r="HP283">
        <v>18.3333</v>
      </c>
      <c r="HQ283">
        <v>1</v>
      </c>
      <c r="HR283">
        <v>0.128181</v>
      </c>
      <c r="HS283">
        <v>-0.605724</v>
      </c>
      <c r="HT283">
        <v>20.2001</v>
      </c>
      <c r="HU283">
        <v>5.22762</v>
      </c>
      <c r="HV283">
        <v>11.974</v>
      </c>
      <c r="HW283">
        <v>4.9699</v>
      </c>
      <c r="HX283">
        <v>3.28958</v>
      </c>
      <c r="HY283">
        <v>9999</v>
      </c>
      <c r="HZ283">
        <v>9999</v>
      </c>
      <c r="IA283">
        <v>9999</v>
      </c>
      <c r="IB283">
        <v>19.2</v>
      </c>
      <c r="IC283">
        <v>4.97289</v>
      </c>
      <c r="ID283">
        <v>1.87729</v>
      </c>
      <c r="IE283">
        <v>1.87531</v>
      </c>
      <c r="IF283">
        <v>1.87817</v>
      </c>
      <c r="IG283">
        <v>1.87486</v>
      </c>
      <c r="IH283">
        <v>1.87851</v>
      </c>
      <c r="II283">
        <v>1.87558</v>
      </c>
      <c r="IJ283">
        <v>1.87675</v>
      </c>
      <c r="IK283">
        <v>0</v>
      </c>
      <c r="IL283">
        <v>0</v>
      </c>
      <c r="IM283">
        <v>0</v>
      </c>
      <c r="IN283">
        <v>0</v>
      </c>
      <c r="IO283" t="s">
        <v>441</v>
      </c>
      <c r="IP283" t="s">
        <v>442</v>
      </c>
      <c r="IQ283" t="s">
        <v>443</v>
      </c>
      <c r="IR283" t="s">
        <v>443</v>
      </c>
      <c r="IS283" t="s">
        <v>443</v>
      </c>
      <c r="IT283" t="s">
        <v>443</v>
      </c>
      <c r="IU283">
        <v>0</v>
      </c>
      <c r="IV283">
        <v>100</v>
      </c>
      <c r="IW283">
        <v>100</v>
      </c>
      <c r="IX283">
        <v>1.05</v>
      </c>
      <c r="IY283">
        <v>0.2469</v>
      </c>
      <c r="IZ283">
        <v>-0.1222274518627452</v>
      </c>
      <c r="JA283">
        <v>0.001328938755811441</v>
      </c>
      <c r="JB283">
        <v>-5.633165956792918E-07</v>
      </c>
      <c r="JC283">
        <v>2.510553891376428E-10</v>
      </c>
      <c r="JD283">
        <v>-0.04678033270444259</v>
      </c>
      <c r="JE283">
        <v>-0.0009625096320519332</v>
      </c>
      <c r="JF283">
        <v>0.0006953178313022573</v>
      </c>
      <c r="JG283">
        <v>-5.973937232829655E-06</v>
      </c>
      <c r="JH283">
        <v>1</v>
      </c>
      <c r="JI283">
        <v>2112</v>
      </c>
      <c r="JJ283">
        <v>1</v>
      </c>
      <c r="JK283">
        <v>26</v>
      </c>
      <c r="JL283">
        <v>201743.3</v>
      </c>
      <c r="JM283">
        <v>201743.2</v>
      </c>
      <c r="JN283">
        <v>2.61597</v>
      </c>
      <c r="JO283">
        <v>2.52686</v>
      </c>
      <c r="JP283">
        <v>1.39893</v>
      </c>
      <c r="JQ283">
        <v>2.32666</v>
      </c>
      <c r="JR283">
        <v>1.44897</v>
      </c>
      <c r="JS283">
        <v>2.53906</v>
      </c>
      <c r="JT283">
        <v>37.4098</v>
      </c>
      <c r="JU283">
        <v>23.9737</v>
      </c>
      <c r="JV283">
        <v>18</v>
      </c>
      <c r="JW283">
        <v>484.389</v>
      </c>
      <c r="JX283">
        <v>444.608</v>
      </c>
      <c r="JY283">
        <v>29.4754</v>
      </c>
      <c r="JZ283">
        <v>28.9022</v>
      </c>
      <c r="KA283">
        <v>29.9999</v>
      </c>
      <c r="KB283">
        <v>28.6533</v>
      </c>
      <c r="KC283">
        <v>28.7307</v>
      </c>
      <c r="KD283">
        <v>52.4154</v>
      </c>
      <c r="KE283">
        <v>44.7002</v>
      </c>
      <c r="KF283">
        <v>0</v>
      </c>
      <c r="KG283">
        <v>29.4444</v>
      </c>
      <c r="KH283">
        <v>1255.8</v>
      </c>
      <c r="KI283">
        <v>14.415</v>
      </c>
      <c r="KJ283">
        <v>100.964</v>
      </c>
      <c r="KK283">
        <v>100.421</v>
      </c>
    </row>
    <row r="284" spans="1:297">
      <c r="A284">
        <v>268</v>
      </c>
      <c r="B284">
        <v>1759253183.6</v>
      </c>
      <c r="C284">
        <v>6368</v>
      </c>
      <c r="D284" t="s">
        <v>981</v>
      </c>
      <c r="E284" t="s">
        <v>982</v>
      </c>
      <c r="F284">
        <v>5</v>
      </c>
      <c r="G284" t="s">
        <v>832</v>
      </c>
      <c r="H284" t="s">
        <v>436</v>
      </c>
      <c r="I284">
        <v>1759253175.814285</v>
      </c>
      <c r="J284">
        <f>(K284)/1000</f>
        <v>0</v>
      </c>
      <c r="K284">
        <f>IF(DP284, AN284, AH284)</f>
        <v>0</v>
      </c>
      <c r="L284">
        <f>IF(DP284, AI284, AG284)</f>
        <v>0</v>
      </c>
      <c r="M284">
        <f>DR284 - IF(AU284&gt;1, L284*DL284*100.0/(AW284), 0)</f>
        <v>0</v>
      </c>
      <c r="N284">
        <f>((T284-J284/2)*M284-L284)/(T284+J284/2)</f>
        <v>0</v>
      </c>
      <c r="O284">
        <f>N284*(DY284+DZ284)/1000.0</f>
        <v>0</v>
      </c>
      <c r="P284">
        <f>(DR284 - IF(AU284&gt;1, L284*DL284*100.0/(AW284), 0))*(DY284+DZ284)/1000.0</f>
        <v>0</v>
      </c>
      <c r="Q284">
        <f>2.0/((1/S284-1/R284)+SIGN(S284)*SQRT((1/S284-1/R284)*(1/S284-1/R284) + 4*DM284/((DM284+1)*(DM284+1))*(2*1/S284*1/R284-1/R284*1/R284)))</f>
        <v>0</v>
      </c>
      <c r="R284">
        <f>IF(LEFT(DN284,1)&lt;&gt;"0",IF(LEFT(DN284,1)="1",3.0,DO284),$D$5+$E$5*(EF284*DY284/($K$5*1000))+$F$5*(EF284*DY284/($K$5*1000))*MAX(MIN(DL284,$J$5),$I$5)*MAX(MIN(DL284,$J$5),$I$5)+$G$5*MAX(MIN(DL284,$J$5),$I$5)*(EF284*DY284/($K$5*1000))+$H$5*(EF284*DY284/($K$5*1000))*(EF284*DY284/($K$5*1000)))</f>
        <v>0</v>
      </c>
      <c r="S284">
        <f>J284*(1000-(1000*0.61365*exp(17.502*W284/(240.97+W284))/(DY284+DZ284)+DT284)/2)/(1000*0.61365*exp(17.502*W284/(240.97+W284))/(DY284+DZ284)-DT284)</f>
        <v>0</v>
      </c>
      <c r="T284">
        <f>1/((DM284+1)/(Q284/1.6)+1/(R284/1.37)) + DM284/((DM284+1)/(Q284/1.6) + DM284/(R284/1.37))</f>
        <v>0</v>
      </c>
      <c r="U284">
        <f>(DH284*DK284)</f>
        <v>0</v>
      </c>
      <c r="V284">
        <f>(EA284+(U284+2*0.95*5.67E-8*(((EA284+$B$7)+273)^4-(EA284+273)^4)-44100*J284)/(1.84*29.3*R284+8*0.95*5.67E-8*(EA284+273)^3))</f>
        <v>0</v>
      </c>
      <c r="W284">
        <f>($C$7*EB284+$D$7*EC284+$E$7*V284)</f>
        <v>0</v>
      </c>
      <c r="X284">
        <f>0.61365*exp(17.502*W284/(240.97+W284))</f>
        <v>0</v>
      </c>
      <c r="Y284">
        <f>(Z284/AA284*100)</f>
        <v>0</v>
      </c>
      <c r="Z284">
        <f>DT284*(DY284+DZ284)/1000</f>
        <v>0</v>
      </c>
      <c r="AA284">
        <f>0.61365*exp(17.502*EA284/(240.97+EA284))</f>
        <v>0</v>
      </c>
      <c r="AB284">
        <f>(X284-DT284*(DY284+DZ284)/1000)</f>
        <v>0</v>
      </c>
      <c r="AC284">
        <f>(-J284*44100)</f>
        <v>0</v>
      </c>
      <c r="AD284">
        <f>2*29.3*R284*0.92*(EA284-W284)</f>
        <v>0</v>
      </c>
      <c r="AE284">
        <f>2*0.95*5.67E-8*(((EA284+$B$7)+273)^4-(W284+273)^4)</f>
        <v>0</v>
      </c>
      <c r="AF284">
        <f>U284+AE284+AC284+AD284</f>
        <v>0</v>
      </c>
      <c r="AG284">
        <f>DX284*AU284*(DS284-DR284*(1000-AU284*DU284)/(1000-AU284*DT284))/(100*DL284)</f>
        <v>0</v>
      </c>
      <c r="AH284">
        <f>1000*DX284*AU284*(DT284-DU284)/(100*DL284*(1000-AU284*DT284))</f>
        <v>0</v>
      </c>
      <c r="AI284">
        <f>(AJ284 - AK284 - DY284*1E3/(8.314*(EA284+273.15)) * AM284/DX284 * AL284) * DX284/(100*DL284) * (1000 - DU284)/1000</f>
        <v>0</v>
      </c>
      <c r="AJ284">
        <v>1261.087327148602</v>
      </c>
      <c r="AK284">
        <v>1199.499212121212</v>
      </c>
      <c r="AL284">
        <v>3.403097503925791</v>
      </c>
      <c r="AM284">
        <v>65.48796410900854</v>
      </c>
      <c r="AN284">
        <f>(AP284 - AO284 + DY284*1E3/(8.314*(EA284+273.15)) * AR284/DX284 * AQ284) * DX284/(100*DL284) * 1000/(1000 - AP284)</f>
        <v>0</v>
      </c>
      <c r="AO284">
        <v>14.32391547968308</v>
      </c>
      <c r="AP284">
        <v>24.20100121212121</v>
      </c>
      <c r="AQ284">
        <v>5.482745010908186E-05</v>
      </c>
      <c r="AR284">
        <v>121.0484410570822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MAX(0,($B$13+$C$13*EF284)/(1+$D$13*EF284)*DY284/(EA284+273)*$E$13)</f>
        <v>0</v>
      </c>
      <c r="AX284" t="s">
        <v>437</v>
      </c>
      <c r="AY284" t="s">
        <v>437</v>
      </c>
      <c r="AZ284">
        <v>0</v>
      </c>
      <c r="BA284">
        <v>0</v>
      </c>
      <c r="BB284">
        <f>1-AZ284/BA284</f>
        <v>0</v>
      </c>
      <c r="BC284">
        <v>0</v>
      </c>
      <c r="BD284" t="s">
        <v>437</v>
      </c>
      <c r="BE284" t="s">
        <v>437</v>
      </c>
      <c r="BF284">
        <v>0</v>
      </c>
      <c r="BG284">
        <v>0</v>
      </c>
      <c r="BH284">
        <f>1-BF284/BG284</f>
        <v>0</v>
      </c>
      <c r="BI284">
        <v>0.5</v>
      </c>
      <c r="BJ284">
        <f>DI284</f>
        <v>0</v>
      </c>
      <c r="BK284">
        <f>L284</f>
        <v>0</v>
      </c>
      <c r="BL284">
        <f>BH284*BI284*BJ284</f>
        <v>0</v>
      </c>
      <c r="BM284">
        <f>(BK284-BC284)/BJ284</f>
        <v>0</v>
      </c>
      <c r="BN284">
        <f>(BA284-BG284)/BG284</f>
        <v>0</v>
      </c>
      <c r="BO284">
        <f>AZ284/(BB284+AZ284/BG284)</f>
        <v>0</v>
      </c>
      <c r="BP284" t="s">
        <v>437</v>
      </c>
      <c r="BQ284">
        <v>0</v>
      </c>
      <c r="BR284">
        <f>IF(BQ284&lt;&gt;0, BQ284, BO284)</f>
        <v>0</v>
      </c>
      <c r="BS284">
        <f>1-BR284/BG284</f>
        <v>0</v>
      </c>
      <c r="BT284">
        <f>(BG284-BF284)/(BG284-BR284)</f>
        <v>0</v>
      </c>
      <c r="BU284">
        <f>(BA284-BG284)/(BA284-BR284)</f>
        <v>0</v>
      </c>
      <c r="BV284">
        <f>(BG284-BF284)/(BG284-AZ284)</f>
        <v>0</v>
      </c>
      <c r="BW284">
        <f>(BA284-BG284)/(BA284-AZ284)</f>
        <v>0</v>
      </c>
      <c r="BX284">
        <f>(BT284*BR284/BF284)</f>
        <v>0</v>
      </c>
      <c r="BY284">
        <f>(1-BX284)</f>
        <v>0</v>
      </c>
      <c r="DH284">
        <f>$B$11*EG284+$C$11*EH284+$F$11*ES284*(1-EV284)</f>
        <v>0</v>
      </c>
      <c r="DI284">
        <f>DH284*DJ284</f>
        <v>0</v>
      </c>
      <c r="DJ284">
        <f>($B$11*$D$9+$C$11*$D$9+$F$11*((FF284+EX284)/MAX(FF284+EX284+FG284, 0.1)*$I$9+FG284/MAX(FF284+EX284+FG284, 0.1)*$J$9))/($B$11+$C$11+$F$11)</f>
        <v>0</v>
      </c>
      <c r="DK284">
        <f>($B$11*$K$9+$C$11*$K$9+$F$11*((FF284+EX284)/MAX(FF284+EX284+FG284, 0.1)*$P$9+FG284/MAX(FF284+EX284+FG284, 0.1)*$Q$9))/($B$11+$C$11+$F$11)</f>
        <v>0</v>
      </c>
      <c r="DL284">
        <v>6</v>
      </c>
      <c r="DM284">
        <v>0.5</v>
      </c>
      <c r="DN284" t="s">
        <v>438</v>
      </c>
      <c r="DO284">
        <v>2</v>
      </c>
      <c r="DP284" t="b">
        <v>1</v>
      </c>
      <c r="DQ284">
        <v>1759253175.814285</v>
      </c>
      <c r="DR284">
        <v>1146.239642857143</v>
      </c>
      <c r="DS284">
        <v>1227.320714285714</v>
      </c>
      <c r="DT284">
        <v>24.204625</v>
      </c>
      <c r="DU284">
        <v>14.25554642857143</v>
      </c>
      <c r="DV284">
        <v>1145.201428571429</v>
      </c>
      <c r="DW284">
        <v>23.9575</v>
      </c>
      <c r="DX284">
        <v>500.0161071428571</v>
      </c>
      <c r="DY284">
        <v>90.87766071428572</v>
      </c>
      <c r="DZ284">
        <v>0.05252847857142857</v>
      </c>
      <c r="EA284">
        <v>30.65620000000001</v>
      </c>
      <c r="EB284">
        <v>30.05358214285714</v>
      </c>
      <c r="EC284">
        <v>999.9000000000002</v>
      </c>
      <c r="ED284">
        <v>0</v>
      </c>
      <c r="EE284">
        <v>0</v>
      </c>
      <c r="EF284">
        <v>9982.166785714286</v>
      </c>
      <c r="EG284">
        <v>0</v>
      </c>
      <c r="EH284">
        <v>11.73418571428572</v>
      </c>
      <c r="EI284">
        <v>-81.08087857142857</v>
      </c>
      <c r="EJ284">
        <v>1174.671071428571</v>
      </c>
      <c r="EK284">
        <v>1245.069285714286</v>
      </c>
      <c r="EL284">
        <v>9.949053571428569</v>
      </c>
      <c r="EM284">
        <v>1227.320714285714</v>
      </c>
      <c r="EN284">
        <v>14.25554642857143</v>
      </c>
      <c r="EO284">
        <v>2.199658928571429</v>
      </c>
      <c r="EP284">
        <v>1.295511428571428</v>
      </c>
      <c r="EQ284">
        <v>18.95983214285715</v>
      </c>
      <c r="ER284">
        <v>10.74678214285714</v>
      </c>
      <c r="ES284">
        <v>2000.0025</v>
      </c>
      <c r="ET284">
        <v>0.9799937142857141</v>
      </c>
      <c r="EU284">
        <v>0.02000601428571428</v>
      </c>
      <c r="EV284">
        <v>0</v>
      </c>
      <c r="EW284">
        <v>1175.398571428572</v>
      </c>
      <c r="EX284">
        <v>5.000560000000001</v>
      </c>
      <c r="EY284">
        <v>23766.69285714286</v>
      </c>
      <c r="EZ284">
        <v>17294.84642857143</v>
      </c>
      <c r="FA284">
        <v>41.31675</v>
      </c>
      <c r="FB284">
        <v>41.54207142857142</v>
      </c>
      <c r="FC284">
        <v>41.1850357142857</v>
      </c>
      <c r="FD284">
        <v>40.71403571428571</v>
      </c>
      <c r="FE284">
        <v>42.3367857142857</v>
      </c>
      <c r="FF284">
        <v>1955.0925</v>
      </c>
      <c r="FG284">
        <v>39.91</v>
      </c>
      <c r="FH284">
        <v>0</v>
      </c>
      <c r="FI284">
        <v>1759253197.6</v>
      </c>
      <c r="FJ284">
        <v>0</v>
      </c>
      <c r="FK284">
        <v>1175.311153846154</v>
      </c>
      <c r="FL284">
        <v>-16.31076923738883</v>
      </c>
      <c r="FM284">
        <v>-327.0358974117539</v>
      </c>
      <c r="FN284">
        <v>23765.37692307693</v>
      </c>
      <c r="FO284">
        <v>15</v>
      </c>
      <c r="FP284">
        <v>0</v>
      </c>
      <c r="FQ284" t="s">
        <v>439</v>
      </c>
      <c r="FR284">
        <v>1747148579.5</v>
      </c>
      <c r="FS284">
        <v>1747148584.5</v>
      </c>
      <c r="FT284">
        <v>0</v>
      </c>
      <c r="FU284">
        <v>0.162</v>
      </c>
      <c r="FV284">
        <v>-0.001</v>
      </c>
      <c r="FW284">
        <v>0.139</v>
      </c>
      <c r="FX284">
        <v>0.058</v>
      </c>
      <c r="FY284">
        <v>420</v>
      </c>
      <c r="FZ284">
        <v>16</v>
      </c>
      <c r="GA284">
        <v>0.19</v>
      </c>
      <c r="GB284">
        <v>0.02</v>
      </c>
      <c r="GC284">
        <v>-81.0520575</v>
      </c>
      <c r="GD284">
        <v>-0.7083838649155582</v>
      </c>
      <c r="GE284">
        <v>0.1272727168082375</v>
      </c>
      <c r="GF284">
        <v>0</v>
      </c>
      <c r="GG284">
        <v>1176.051764705882</v>
      </c>
      <c r="GH284">
        <v>-15.096409478253</v>
      </c>
      <c r="GI284">
        <v>1.496317972240008</v>
      </c>
      <c r="GJ284">
        <v>0</v>
      </c>
      <c r="GK284">
        <v>9.97588725</v>
      </c>
      <c r="GL284">
        <v>-0.7356014634146484</v>
      </c>
      <c r="GM284">
        <v>0.07215636070324981</v>
      </c>
      <c r="GN284">
        <v>0</v>
      </c>
      <c r="GO284">
        <v>0</v>
      </c>
      <c r="GP284">
        <v>3</v>
      </c>
      <c r="GQ284" t="s">
        <v>490</v>
      </c>
      <c r="GR284">
        <v>3.12928</v>
      </c>
      <c r="GS284">
        <v>2.73033</v>
      </c>
      <c r="GT284">
        <v>0.173517</v>
      </c>
      <c r="GU284">
        <v>0.18185</v>
      </c>
      <c r="GV284">
        <v>0.108034</v>
      </c>
      <c r="GW284">
        <v>0.0750422</v>
      </c>
      <c r="GX284">
        <v>24793.9</v>
      </c>
      <c r="GY284">
        <v>23828.5</v>
      </c>
      <c r="GZ284">
        <v>30541.2</v>
      </c>
      <c r="HA284">
        <v>29379.9</v>
      </c>
      <c r="HB284">
        <v>37596.4</v>
      </c>
      <c r="HC284">
        <v>35769.7</v>
      </c>
      <c r="HD284">
        <v>46718.1</v>
      </c>
      <c r="HE284">
        <v>43658.4</v>
      </c>
      <c r="HF284">
        <v>1.836</v>
      </c>
      <c r="HG284">
        <v>1.82012</v>
      </c>
      <c r="HH284">
        <v>0.108302</v>
      </c>
      <c r="HI284">
        <v>0</v>
      </c>
      <c r="HJ284">
        <v>28.2941</v>
      </c>
      <c r="HK284">
        <v>999.9</v>
      </c>
      <c r="HL284">
        <v>48.9</v>
      </c>
      <c r="HM284">
        <v>31.6</v>
      </c>
      <c r="HN284">
        <v>25.117</v>
      </c>
      <c r="HO284">
        <v>62.8603</v>
      </c>
      <c r="HP284">
        <v>18.0569</v>
      </c>
      <c r="HQ284">
        <v>1</v>
      </c>
      <c r="HR284">
        <v>0.128178</v>
      </c>
      <c r="HS284">
        <v>-0.577514</v>
      </c>
      <c r="HT284">
        <v>20.2003</v>
      </c>
      <c r="HU284">
        <v>5.22762</v>
      </c>
      <c r="HV284">
        <v>11.974</v>
      </c>
      <c r="HW284">
        <v>4.9697</v>
      </c>
      <c r="HX284">
        <v>3.28953</v>
      </c>
      <c r="HY284">
        <v>9999</v>
      </c>
      <c r="HZ284">
        <v>9999</v>
      </c>
      <c r="IA284">
        <v>9999</v>
      </c>
      <c r="IB284">
        <v>19.2</v>
      </c>
      <c r="IC284">
        <v>4.9729</v>
      </c>
      <c r="ID284">
        <v>1.87725</v>
      </c>
      <c r="IE284">
        <v>1.87531</v>
      </c>
      <c r="IF284">
        <v>1.87817</v>
      </c>
      <c r="IG284">
        <v>1.87485</v>
      </c>
      <c r="IH284">
        <v>1.87849</v>
      </c>
      <c r="II284">
        <v>1.87558</v>
      </c>
      <c r="IJ284">
        <v>1.87671</v>
      </c>
      <c r="IK284">
        <v>0</v>
      </c>
      <c r="IL284">
        <v>0</v>
      </c>
      <c r="IM284">
        <v>0</v>
      </c>
      <c r="IN284">
        <v>0</v>
      </c>
      <c r="IO284" t="s">
        <v>441</v>
      </c>
      <c r="IP284" t="s">
        <v>442</v>
      </c>
      <c r="IQ284" t="s">
        <v>443</v>
      </c>
      <c r="IR284" t="s">
        <v>443</v>
      </c>
      <c r="IS284" t="s">
        <v>443</v>
      </c>
      <c r="IT284" t="s">
        <v>443</v>
      </c>
      <c r="IU284">
        <v>0</v>
      </c>
      <c r="IV284">
        <v>100</v>
      </c>
      <c r="IW284">
        <v>100</v>
      </c>
      <c r="IX284">
        <v>1.06</v>
      </c>
      <c r="IY284">
        <v>0.247</v>
      </c>
      <c r="IZ284">
        <v>-0.1222274518627452</v>
      </c>
      <c r="JA284">
        <v>0.001328938755811441</v>
      </c>
      <c r="JB284">
        <v>-5.633165956792918E-07</v>
      </c>
      <c r="JC284">
        <v>2.510553891376428E-10</v>
      </c>
      <c r="JD284">
        <v>-0.04678033270444259</v>
      </c>
      <c r="JE284">
        <v>-0.0009625096320519332</v>
      </c>
      <c r="JF284">
        <v>0.0006953178313022573</v>
      </c>
      <c r="JG284">
        <v>-5.973937232829655E-06</v>
      </c>
      <c r="JH284">
        <v>1</v>
      </c>
      <c r="JI284">
        <v>2112</v>
      </c>
      <c r="JJ284">
        <v>1</v>
      </c>
      <c r="JK284">
        <v>26</v>
      </c>
      <c r="JL284">
        <v>201743.4</v>
      </c>
      <c r="JM284">
        <v>201743.3</v>
      </c>
      <c r="JN284">
        <v>2.64282</v>
      </c>
      <c r="JO284">
        <v>2.53174</v>
      </c>
      <c r="JP284">
        <v>1.39893</v>
      </c>
      <c r="JQ284">
        <v>2.32666</v>
      </c>
      <c r="JR284">
        <v>1.44897</v>
      </c>
      <c r="JS284">
        <v>2.59644</v>
      </c>
      <c r="JT284">
        <v>37.4098</v>
      </c>
      <c r="JU284">
        <v>23.9737</v>
      </c>
      <c r="JV284">
        <v>18</v>
      </c>
      <c r="JW284">
        <v>484.166</v>
      </c>
      <c r="JX284">
        <v>444.714</v>
      </c>
      <c r="JY284">
        <v>29.4239</v>
      </c>
      <c r="JZ284">
        <v>28.9007</v>
      </c>
      <c r="KA284">
        <v>30</v>
      </c>
      <c r="KB284">
        <v>28.6509</v>
      </c>
      <c r="KC284">
        <v>28.7282</v>
      </c>
      <c r="KD284">
        <v>53.0034</v>
      </c>
      <c r="KE284">
        <v>44.4241</v>
      </c>
      <c r="KF284">
        <v>0</v>
      </c>
      <c r="KG284">
        <v>29.3923</v>
      </c>
      <c r="KH284">
        <v>1275.83</v>
      </c>
      <c r="KI284">
        <v>14.4699</v>
      </c>
      <c r="KJ284">
        <v>100.964</v>
      </c>
      <c r="KK284">
        <v>100.42</v>
      </c>
    </row>
    <row r="285" spans="1:297">
      <c r="A285">
        <v>269</v>
      </c>
      <c r="B285">
        <v>1759253188.6</v>
      </c>
      <c r="C285">
        <v>6373</v>
      </c>
      <c r="D285" t="s">
        <v>983</v>
      </c>
      <c r="E285" t="s">
        <v>984</v>
      </c>
      <c r="F285">
        <v>5</v>
      </c>
      <c r="G285" t="s">
        <v>832</v>
      </c>
      <c r="H285" t="s">
        <v>436</v>
      </c>
      <c r="I285">
        <v>1759253181.1</v>
      </c>
      <c r="J285">
        <f>(K285)/1000</f>
        <v>0</v>
      </c>
      <c r="K285">
        <f>IF(DP285, AN285, AH285)</f>
        <v>0</v>
      </c>
      <c r="L285">
        <f>IF(DP285, AI285, AG285)</f>
        <v>0</v>
      </c>
      <c r="M285">
        <f>DR285 - IF(AU285&gt;1, L285*DL285*100.0/(AW285), 0)</f>
        <v>0</v>
      </c>
      <c r="N285">
        <f>((T285-J285/2)*M285-L285)/(T285+J285/2)</f>
        <v>0</v>
      </c>
      <c r="O285">
        <f>N285*(DY285+DZ285)/1000.0</f>
        <v>0</v>
      </c>
      <c r="P285">
        <f>(DR285 - IF(AU285&gt;1, L285*DL285*100.0/(AW285), 0))*(DY285+DZ285)/1000.0</f>
        <v>0</v>
      </c>
      <c r="Q285">
        <f>2.0/((1/S285-1/R285)+SIGN(S285)*SQRT((1/S285-1/R285)*(1/S285-1/R285) + 4*DM285/((DM285+1)*(DM285+1))*(2*1/S285*1/R285-1/R285*1/R285)))</f>
        <v>0</v>
      </c>
      <c r="R285">
        <f>IF(LEFT(DN285,1)&lt;&gt;"0",IF(LEFT(DN285,1)="1",3.0,DO285),$D$5+$E$5*(EF285*DY285/($K$5*1000))+$F$5*(EF285*DY285/($K$5*1000))*MAX(MIN(DL285,$J$5),$I$5)*MAX(MIN(DL285,$J$5),$I$5)+$G$5*MAX(MIN(DL285,$J$5),$I$5)*(EF285*DY285/($K$5*1000))+$H$5*(EF285*DY285/($K$5*1000))*(EF285*DY285/($K$5*1000)))</f>
        <v>0</v>
      </c>
      <c r="S285">
        <f>J285*(1000-(1000*0.61365*exp(17.502*W285/(240.97+W285))/(DY285+DZ285)+DT285)/2)/(1000*0.61365*exp(17.502*W285/(240.97+W285))/(DY285+DZ285)-DT285)</f>
        <v>0</v>
      </c>
      <c r="T285">
        <f>1/((DM285+1)/(Q285/1.6)+1/(R285/1.37)) + DM285/((DM285+1)/(Q285/1.6) + DM285/(R285/1.37))</f>
        <v>0</v>
      </c>
      <c r="U285">
        <f>(DH285*DK285)</f>
        <v>0</v>
      </c>
      <c r="V285">
        <f>(EA285+(U285+2*0.95*5.67E-8*(((EA285+$B$7)+273)^4-(EA285+273)^4)-44100*J285)/(1.84*29.3*R285+8*0.95*5.67E-8*(EA285+273)^3))</f>
        <v>0</v>
      </c>
      <c r="W285">
        <f>($C$7*EB285+$D$7*EC285+$E$7*V285)</f>
        <v>0</v>
      </c>
      <c r="X285">
        <f>0.61365*exp(17.502*W285/(240.97+W285))</f>
        <v>0</v>
      </c>
      <c r="Y285">
        <f>(Z285/AA285*100)</f>
        <v>0</v>
      </c>
      <c r="Z285">
        <f>DT285*(DY285+DZ285)/1000</f>
        <v>0</v>
      </c>
      <c r="AA285">
        <f>0.61365*exp(17.502*EA285/(240.97+EA285))</f>
        <v>0</v>
      </c>
      <c r="AB285">
        <f>(X285-DT285*(DY285+DZ285)/1000)</f>
        <v>0</v>
      </c>
      <c r="AC285">
        <f>(-J285*44100)</f>
        <v>0</v>
      </c>
      <c r="AD285">
        <f>2*29.3*R285*0.92*(EA285-W285)</f>
        <v>0</v>
      </c>
      <c r="AE285">
        <f>2*0.95*5.67E-8*(((EA285+$B$7)+273)^4-(W285+273)^4)</f>
        <v>0</v>
      </c>
      <c r="AF285">
        <f>U285+AE285+AC285+AD285</f>
        <v>0</v>
      </c>
      <c r="AG285">
        <f>DX285*AU285*(DS285-DR285*(1000-AU285*DU285)/(1000-AU285*DT285))/(100*DL285)</f>
        <v>0</v>
      </c>
      <c r="AH285">
        <f>1000*DX285*AU285*(DT285-DU285)/(100*DL285*(1000-AU285*DT285))</f>
        <v>0</v>
      </c>
      <c r="AI285">
        <f>(AJ285 - AK285 - DY285*1E3/(8.314*(EA285+273.15)) * AM285/DX285 * AL285) * DX285/(100*DL285) * (1000 - DU285)/1000</f>
        <v>0</v>
      </c>
      <c r="AJ285">
        <v>1278.169330240292</v>
      </c>
      <c r="AK285">
        <v>1216.758</v>
      </c>
      <c r="AL285">
        <v>3.467543198137734</v>
      </c>
      <c r="AM285">
        <v>65.48796410900854</v>
      </c>
      <c r="AN285">
        <f>(AP285 - AO285 + DY285*1E3/(8.314*(EA285+273.15)) * AR285/DX285 * AQ285) * DX285/(100*DL285) * 1000/(1000 - AP285)</f>
        <v>0</v>
      </c>
      <c r="AO285">
        <v>14.36878977812234</v>
      </c>
      <c r="AP285">
        <v>24.18599878787878</v>
      </c>
      <c r="AQ285">
        <v>-8.012594769472998E-05</v>
      </c>
      <c r="AR285">
        <v>121.0484410570822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MAX(0,($B$13+$C$13*EF285)/(1+$D$13*EF285)*DY285/(EA285+273)*$E$13)</f>
        <v>0</v>
      </c>
      <c r="AX285" t="s">
        <v>437</v>
      </c>
      <c r="AY285" t="s">
        <v>437</v>
      </c>
      <c r="AZ285">
        <v>0</v>
      </c>
      <c r="BA285">
        <v>0</v>
      </c>
      <c r="BB285">
        <f>1-AZ285/BA285</f>
        <v>0</v>
      </c>
      <c r="BC285">
        <v>0</v>
      </c>
      <c r="BD285" t="s">
        <v>437</v>
      </c>
      <c r="BE285" t="s">
        <v>437</v>
      </c>
      <c r="BF285">
        <v>0</v>
      </c>
      <c r="BG285">
        <v>0</v>
      </c>
      <c r="BH285">
        <f>1-BF285/BG285</f>
        <v>0</v>
      </c>
      <c r="BI285">
        <v>0.5</v>
      </c>
      <c r="BJ285">
        <f>DI285</f>
        <v>0</v>
      </c>
      <c r="BK285">
        <f>L285</f>
        <v>0</v>
      </c>
      <c r="BL285">
        <f>BH285*BI285*BJ285</f>
        <v>0</v>
      </c>
      <c r="BM285">
        <f>(BK285-BC285)/BJ285</f>
        <v>0</v>
      </c>
      <c r="BN285">
        <f>(BA285-BG285)/BG285</f>
        <v>0</v>
      </c>
      <c r="BO285">
        <f>AZ285/(BB285+AZ285/BG285)</f>
        <v>0</v>
      </c>
      <c r="BP285" t="s">
        <v>437</v>
      </c>
      <c r="BQ285">
        <v>0</v>
      </c>
      <c r="BR285">
        <f>IF(BQ285&lt;&gt;0, BQ285, BO285)</f>
        <v>0</v>
      </c>
      <c r="BS285">
        <f>1-BR285/BG285</f>
        <v>0</v>
      </c>
      <c r="BT285">
        <f>(BG285-BF285)/(BG285-BR285)</f>
        <v>0</v>
      </c>
      <c r="BU285">
        <f>(BA285-BG285)/(BA285-BR285)</f>
        <v>0</v>
      </c>
      <c r="BV285">
        <f>(BG285-BF285)/(BG285-AZ285)</f>
        <v>0</v>
      </c>
      <c r="BW285">
        <f>(BA285-BG285)/(BA285-AZ285)</f>
        <v>0</v>
      </c>
      <c r="BX285">
        <f>(BT285*BR285/BF285)</f>
        <v>0</v>
      </c>
      <c r="BY285">
        <f>(1-BX285)</f>
        <v>0</v>
      </c>
      <c r="DH285">
        <f>$B$11*EG285+$C$11*EH285+$F$11*ES285*(1-EV285)</f>
        <v>0</v>
      </c>
      <c r="DI285">
        <f>DH285*DJ285</f>
        <v>0</v>
      </c>
      <c r="DJ285">
        <f>($B$11*$D$9+$C$11*$D$9+$F$11*((FF285+EX285)/MAX(FF285+EX285+FG285, 0.1)*$I$9+FG285/MAX(FF285+EX285+FG285, 0.1)*$J$9))/($B$11+$C$11+$F$11)</f>
        <v>0</v>
      </c>
      <c r="DK285">
        <f>($B$11*$K$9+$C$11*$K$9+$F$11*((FF285+EX285)/MAX(FF285+EX285+FG285, 0.1)*$P$9+FG285/MAX(FF285+EX285+FG285, 0.1)*$Q$9))/($B$11+$C$11+$F$11)</f>
        <v>0</v>
      </c>
      <c r="DL285">
        <v>6</v>
      </c>
      <c r="DM285">
        <v>0.5</v>
      </c>
      <c r="DN285" t="s">
        <v>438</v>
      </c>
      <c r="DO285">
        <v>2</v>
      </c>
      <c r="DP285" t="b">
        <v>1</v>
      </c>
      <c r="DQ285">
        <v>1759253181.1</v>
      </c>
      <c r="DR285">
        <v>1163.865925925926</v>
      </c>
      <c r="DS285">
        <v>1245.013703703704</v>
      </c>
      <c r="DT285">
        <v>24.19691481481482</v>
      </c>
      <c r="DU285">
        <v>14.31474074074074</v>
      </c>
      <c r="DV285">
        <v>1162.80962962963</v>
      </c>
      <c r="DW285">
        <v>23.94995555555555</v>
      </c>
      <c r="DX285">
        <v>500.0340000000001</v>
      </c>
      <c r="DY285">
        <v>90.87818148148146</v>
      </c>
      <c r="DZ285">
        <v>0.05248937407407407</v>
      </c>
      <c r="EA285">
        <v>30.64775185185185</v>
      </c>
      <c r="EB285">
        <v>30.05585185185185</v>
      </c>
      <c r="EC285">
        <v>999.9000000000001</v>
      </c>
      <c r="ED285">
        <v>0</v>
      </c>
      <c r="EE285">
        <v>0</v>
      </c>
      <c r="EF285">
        <v>9987.824074074075</v>
      </c>
      <c r="EG285">
        <v>0</v>
      </c>
      <c r="EH285">
        <v>11.72338888888889</v>
      </c>
      <c r="EI285">
        <v>-81.14797407407407</v>
      </c>
      <c r="EJ285">
        <v>1192.725555555556</v>
      </c>
      <c r="EK285">
        <v>1263.095185185185</v>
      </c>
      <c r="EL285">
        <v>9.882155925925927</v>
      </c>
      <c r="EM285">
        <v>1245.013703703704</v>
      </c>
      <c r="EN285">
        <v>14.31474074074074</v>
      </c>
      <c r="EO285">
        <v>2.19897037037037</v>
      </c>
      <c r="EP285">
        <v>1.300897777777778</v>
      </c>
      <c r="EQ285">
        <v>18.95481481481481</v>
      </c>
      <c r="ER285">
        <v>10.80915555555556</v>
      </c>
      <c r="ES285">
        <v>2000.001481481482</v>
      </c>
      <c r="ET285">
        <v>0.9799937777777776</v>
      </c>
      <c r="EU285">
        <v>0.02000595185185185</v>
      </c>
      <c r="EV285">
        <v>0</v>
      </c>
      <c r="EW285">
        <v>1173.967777777778</v>
      </c>
      <c r="EX285">
        <v>5.000560000000001</v>
      </c>
      <c r="EY285">
        <v>23738.1</v>
      </c>
      <c r="EZ285">
        <v>17294.84444444445</v>
      </c>
      <c r="FA285">
        <v>41.38162962962961</v>
      </c>
      <c r="FB285">
        <v>41.54822222222221</v>
      </c>
      <c r="FC285">
        <v>41.15262962962964</v>
      </c>
      <c r="FD285">
        <v>40.71959259259259</v>
      </c>
      <c r="FE285">
        <v>42.32388888888889</v>
      </c>
      <c r="FF285">
        <v>1955.091481481481</v>
      </c>
      <c r="FG285">
        <v>39.91</v>
      </c>
      <c r="FH285">
        <v>0</v>
      </c>
      <c r="FI285">
        <v>1759253202.4</v>
      </c>
      <c r="FJ285">
        <v>0</v>
      </c>
      <c r="FK285">
        <v>1174.011538461539</v>
      </c>
      <c r="FL285">
        <v>-15.98974359829309</v>
      </c>
      <c r="FM285">
        <v>-327.5316239642842</v>
      </c>
      <c r="FN285">
        <v>23739.40384615385</v>
      </c>
      <c r="FO285">
        <v>15</v>
      </c>
      <c r="FP285">
        <v>0</v>
      </c>
      <c r="FQ285" t="s">
        <v>439</v>
      </c>
      <c r="FR285">
        <v>1747148579.5</v>
      </c>
      <c r="FS285">
        <v>1747148584.5</v>
      </c>
      <c r="FT285">
        <v>0</v>
      </c>
      <c r="FU285">
        <v>0.162</v>
      </c>
      <c r="FV285">
        <v>-0.001</v>
      </c>
      <c r="FW285">
        <v>0.139</v>
      </c>
      <c r="FX285">
        <v>0.058</v>
      </c>
      <c r="FY285">
        <v>420</v>
      </c>
      <c r="FZ285">
        <v>16</v>
      </c>
      <c r="GA285">
        <v>0.19</v>
      </c>
      <c r="GB285">
        <v>0.02</v>
      </c>
      <c r="GC285">
        <v>-81.11852</v>
      </c>
      <c r="GD285">
        <v>-0.9561095684802111</v>
      </c>
      <c r="GE285">
        <v>0.1377161831449009</v>
      </c>
      <c r="GF285">
        <v>0</v>
      </c>
      <c r="GG285">
        <v>1174.975588235294</v>
      </c>
      <c r="GH285">
        <v>-16.15416349574184</v>
      </c>
      <c r="GI285">
        <v>1.599272244742193</v>
      </c>
      <c r="GJ285">
        <v>0</v>
      </c>
      <c r="GK285">
        <v>9.93131975</v>
      </c>
      <c r="GL285">
        <v>-0.773762589118229</v>
      </c>
      <c r="GM285">
        <v>0.07523690113526403</v>
      </c>
      <c r="GN285">
        <v>0</v>
      </c>
      <c r="GO285">
        <v>0</v>
      </c>
      <c r="GP285">
        <v>3</v>
      </c>
      <c r="GQ285" t="s">
        <v>490</v>
      </c>
      <c r="GR285">
        <v>3.12928</v>
      </c>
      <c r="GS285">
        <v>2.73014</v>
      </c>
      <c r="GT285">
        <v>0.175062</v>
      </c>
      <c r="GU285">
        <v>0.183333</v>
      </c>
      <c r="GV285">
        <v>0.107987</v>
      </c>
      <c r="GW285">
        <v>0.0752657</v>
      </c>
      <c r="GX285">
        <v>24747.6</v>
      </c>
      <c r="GY285">
        <v>23785.3</v>
      </c>
      <c r="GZ285">
        <v>30541.3</v>
      </c>
      <c r="HA285">
        <v>29379.8</v>
      </c>
      <c r="HB285">
        <v>37598.4</v>
      </c>
      <c r="HC285">
        <v>35761.1</v>
      </c>
      <c r="HD285">
        <v>46717.9</v>
      </c>
      <c r="HE285">
        <v>43658.3</v>
      </c>
      <c r="HF285">
        <v>1.83617</v>
      </c>
      <c r="HG285">
        <v>1.8206</v>
      </c>
      <c r="HH285">
        <v>0.108898</v>
      </c>
      <c r="HI285">
        <v>0</v>
      </c>
      <c r="HJ285">
        <v>28.2922</v>
      </c>
      <c r="HK285">
        <v>999.9</v>
      </c>
      <c r="HL285">
        <v>48.9</v>
      </c>
      <c r="HM285">
        <v>31.6</v>
      </c>
      <c r="HN285">
        <v>25.1164</v>
      </c>
      <c r="HO285">
        <v>62.9303</v>
      </c>
      <c r="HP285">
        <v>18.0769</v>
      </c>
      <c r="HQ285">
        <v>1</v>
      </c>
      <c r="HR285">
        <v>0.128082</v>
      </c>
      <c r="HS285">
        <v>-0.521773</v>
      </c>
      <c r="HT285">
        <v>20.2003</v>
      </c>
      <c r="HU285">
        <v>5.22762</v>
      </c>
      <c r="HV285">
        <v>11.974</v>
      </c>
      <c r="HW285">
        <v>4.9696</v>
      </c>
      <c r="HX285">
        <v>3.2895</v>
      </c>
      <c r="HY285">
        <v>9999</v>
      </c>
      <c r="HZ285">
        <v>9999</v>
      </c>
      <c r="IA285">
        <v>9999</v>
      </c>
      <c r="IB285">
        <v>19.2</v>
      </c>
      <c r="IC285">
        <v>4.97291</v>
      </c>
      <c r="ID285">
        <v>1.87727</v>
      </c>
      <c r="IE285">
        <v>1.87531</v>
      </c>
      <c r="IF285">
        <v>1.87817</v>
      </c>
      <c r="IG285">
        <v>1.87485</v>
      </c>
      <c r="IH285">
        <v>1.87849</v>
      </c>
      <c r="II285">
        <v>1.87556</v>
      </c>
      <c r="IJ285">
        <v>1.87673</v>
      </c>
      <c r="IK285">
        <v>0</v>
      </c>
      <c r="IL285">
        <v>0</v>
      </c>
      <c r="IM285">
        <v>0</v>
      </c>
      <c r="IN285">
        <v>0</v>
      </c>
      <c r="IO285" t="s">
        <v>441</v>
      </c>
      <c r="IP285" t="s">
        <v>442</v>
      </c>
      <c r="IQ285" t="s">
        <v>443</v>
      </c>
      <c r="IR285" t="s">
        <v>443</v>
      </c>
      <c r="IS285" t="s">
        <v>443</v>
      </c>
      <c r="IT285" t="s">
        <v>443</v>
      </c>
      <c r="IU285">
        <v>0</v>
      </c>
      <c r="IV285">
        <v>100</v>
      </c>
      <c r="IW285">
        <v>100</v>
      </c>
      <c r="IX285">
        <v>1.08</v>
      </c>
      <c r="IY285">
        <v>0.2466</v>
      </c>
      <c r="IZ285">
        <v>-0.1222274518627452</v>
      </c>
      <c r="JA285">
        <v>0.001328938755811441</v>
      </c>
      <c r="JB285">
        <v>-5.633165956792918E-07</v>
      </c>
      <c r="JC285">
        <v>2.510553891376428E-10</v>
      </c>
      <c r="JD285">
        <v>-0.04678033270444259</v>
      </c>
      <c r="JE285">
        <v>-0.0009625096320519332</v>
      </c>
      <c r="JF285">
        <v>0.0006953178313022573</v>
      </c>
      <c r="JG285">
        <v>-5.973937232829655E-06</v>
      </c>
      <c r="JH285">
        <v>1</v>
      </c>
      <c r="JI285">
        <v>2112</v>
      </c>
      <c r="JJ285">
        <v>1</v>
      </c>
      <c r="JK285">
        <v>26</v>
      </c>
      <c r="JL285">
        <v>201743.5</v>
      </c>
      <c r="JM285">
        <v>201743.4</v>
      </c>
      <c r="JN285">
        <v>2.67212</v>
      </c>
      <c r="JO285">
        <v>2.54517</v>
      </c>
      <c r="JP285">
        <v>1.39893</v>
      </c>
      <c r="JQ285">
        <v>2.32666</v>
      </c>
      <c r="JR285">
        <v>1.44897</v>
      </c>
      <c r="JS285">
        <v>2.46582</v>
      </c>
      <c r="JT285">
        <v>37.4098</v>
      </c>
      <c r="JU285">
        <v>23.9649</v>
      </c>
      <c r="JV285">
        <v>18</v>
      </c>
      <c r="JW285">
        <v>484.246</v>
      </c>
      <c r="JX285">
        <v>444.993</v>
      </c>
      <c r="JY285">
        <v>29.3686</v>
      </c>
      <c r="JZ285">
        <v>28.8994</v>
      </c>
      <c r="KA285">
        <v>29.9999</v>
      </c>
      <c r="KB285">
        <v>28.6484</v>
      </c>
      <c r="KC285">
        <v>28.7257</v>
      </c>
      <c r="KD285">
        <v>53.5327</v>
      </c>
      <c r="KE285">
        <v>44.1376</v>
      </c>
      <c r="KF285">
        <v>0</v>
      </c>
      <c r="KG285">
        <v>29.3332</v>
      </c>
      <c r="KH285">
        <v>1289.21</v>
      </c>
      <c r="KI285">
        <v>14.5464</v>
      </c>
      <c r="KJ285">
        <v>100.964</v>
      </c>
      <c r="KK285">
        <v>100.42</v>
      </c>
    </row>
    <row r="286" spans="1:297">
      <c r="A286">
        <v>270</v>
      </c>
      <c r="B286">
        <v>1759253193.6</v>
      </c>
      <c r="C286">
        <v>6378</v>
      </c>
      <c r="D286" t="s">
        <v>985</v>
      </c>
      <c r="E286" t="s">
        <v>986</v>
      </c>
      <c r="F286">
        <v>5</v>
      </c>
      <c r="G286" t="s">
        <v>832</v>
      </c>
      <c r="H286" t="s">
        <v>436</v>
      </c>
      <c r="I286">
        <v>1759253185.814285</v>
      </c>
      <c r="J286">
        <f>(K286)/1000</f>
        <v>0</v>
      </c>
      <c r="K286">
        <f>IF(DP286, AN286, AH286)</f>
        <v>0</v>
      </c>
      <c r="L286">
        <f>IF(DP286, AI286, AG286)</f>
        <v>0</v>
      </c>
      <c r="M286">
        <f>DR286 - IF(AU286&gt;1, L286*DL286*100.0/(AW286), 0)</f>
        <v>0</v>
      </c>
      <c r="N286">
        <f>((T286-J286/2)*M286-L286)/(T286+J286/2)</f>
        <v>0</v>
      </c>
      <c r="O286">
        <f>N286*(DY286+DZ286)/1000.0</f>
        <v>0</v>
      </c>
      <c r="P286">
        <f>(DR286 - IF(AU286&gt;1, L286*DL286*100.0/(AW286), 0))*(DY286+DZ286)/1000.0</f>
        <v>0</v>
      </c>
      <c r="Q286">
        <f>2.0/((1/S286-1/R286)+SIGN(S286)*SQRT((1/S286-1/R286)*(1/S286-1/R286) + 4*DM286/((DM286+1)*(DM286+1))*(2*1/S286*1/R286-1/R286*1/R286)))</f>
        <v>0</v>
      </c>
      <c r="R286">
        <f>IF(LEFT(DN286,1)&lt;&gt;"0",IF(LEFT(DN286,1)="1",3.0,DO286),$D$5+$E$5*(EF286*DY286/($K$5*1000))+$F$5*(EF286*DY286/($K$5*1000))*MAX(MIN(DL286,$J$5),$I$5)*MAX(MIN(DL286,$J$5),$I$5)+$G$5*MAX(MIN(DL286,$J$5),$I$5)*(EF286*DY286/($K$5*1000))+$H$5*(EF286*DY286/($K$5*1000))*(EF286*DY286/($K$5*1000)))</f>
        <v>0</v>
      </c>
      <c r="S286">
        <f>J286*(1000-(1000*0.61365*exp(17.502*W286/(240.97+W286))/(DY286+DZ286)+DT286)/2)/(1000*0.61365*exp(17.502*W286/(240.97+W286))/(DY286+DZ286)-DT286)</f>
        <v>0</v>
      </c>
      <c r="T286">
        <f>1/((DM286+1)/(Q286/1.6)+1/(R286/1.37)) + DM286/((DM286+1)/(Q286/1.6) + DM286/(R286/1.37))</f>
        <v>0</v>
      </c>
      <c r="U286">
        <f>(DH286*DK286)</f>
        <v>0</v>
      </c>
      <c r="V286">
        <f>(EA286+(U286+2*0.95*5.67E-8*(((EA286+$B$7)+273)^4-(EA286+273)^4)-44100*J286)/(1.84*29.3*R286+8*0.95*5.67E-8*(EA286+273)^3))</f>
        <v>0</v>
      </c>
      <c r="W286">
        <f>($C$7*EB286+$D$7*EC286+$E$7*V286)</f>
        <v>0</v>
      </c>
      <c r="X286">
        <f>0.61365*exp(17.502*W286/(240.97+W286))</f>
        <v>0</v>
      </c>
      <c r="Y286">
        <f>(Z286/AA286*100)</f>
        <v>0</v>
      </c>
      <c r="Z286">
        <f>DT286*(DY286+DZ286)/1000</f>
        <v>0</v>
      </c>
      <c r="AA286">
        <f>0.61365*exp(17.502*EA286/(240.97+EA286))</f>
        <v>0</v>
      </c>
      <c r="AB286">
        <f>(X286-DT286*(DY286+DZ286)/1000)</f>
        <v>0</v>
      </c>
      <c r="AC286">
        <f>(-J286*44100)</f>
        <v>0</v>
      </c>
      <c r="AD286">
        <f>2*29.3*R286*0.92*(EA286-W286)</f>
        <v>0</v>
      </c>
      <c r="AE286">
        <f>2*0.95*5.67E-8*(((EA286+$B$7)+273)^4-(W286+273)^4)</f>
        <v>0</v>
      </c>
      <c r="AF286">
        <f>U286+AE286+AC286+AD286</f>
        <v>0</v>
      </c>
      <c r="AG286">
        <f>DX286*AU286*(DS286-DR286*(1000-AU286*DU286)/(1000-AU286*DT286))/(100*DL286)</f>
        <v>0</v>
      </c>
      <c r="AH286">
        <f>1000*DX286*AU286*(DT286-DU286)/(100*DL286*(1000-AU286*DT286))</f>
        <v>0</v>
      </c>
      <c r="AI286">
        <f>(AJ286 - AK286 - DY286*1E3/(8.314*(EA286+273.15)) * AM286/DX286 * AL286) * DX286/(100*DL286) * (1000 - DU286)/1000</f>
        <v>0</v>
      </c>
      <c r="AJ286">
        <v>1295.313326653164</v>
      </c>
      <c r="AK286">
        <v>1233.824060606061</v>
      </c>
      <c r="AL286">
        <v>3.416541647616383</v>
      </c>
      <c r="AM286">
        <v>65.48796410900854</v>
      </c>
      <c r="AN286">
        <f>(AP286 - AO286 + DY286*1E3/(8.314*(EA286+273.15)) * AR286/DX286 * AQ286) * DX286/(100*DL286) * 1000/(1000 - AP286)</f>
        <v>0</v>
      </c>
      <c r="AO286">
        <v>14.46268588969559</v>
      </c>
      <c r="AP286">
        <v>24.1784103030303</v>
      </c>
      <c r="AQ286">
        <v>-1.667514263159322E-05</v>
      </c>
      <c r="AR286">
        <v>121.0484410570822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MAX(0,($B$13+$C$13*EF286)/(1+$D$13*EF286)*DY286/(EA286+273)*$E$13)</f>
        <v>0</v>
      </c>
      <c r="AX286" t="s">
        <v>437</v>
      </c>
      <c r="AY286" t="s">
        <v>437</v>
      </c>
      <c r="AZ286">
        <v>0</v>
      </c>
      <c r="BA286">
        <v>0</v>
      </c>
      <c r="BB286">
        <f>1-AZ286/BA286</f>
        <v>0</v>
      </c>
      <c r="BC286">
        <v>0</v>
      </c>
      <c r="BD286" t="s">
        <v>437</v>
      </c>
      <c r="BE286" t="s">
        <v>437</v>
      </c>
      <c r="BF286">
        <v>0</v>
      </c>
      <c r="BG286">
        <v>0</v>
      </c>
      <c r="BH286">
        <f>1-BF286/BG286</f>
        <v>0</v>
      </c>
      <c r="BI286">
        <v>0.5</v>
      </c>
      <c r="BJ286">
        <f>DI286</f>
        <v>0</v>
      </c>
      <c r="BK286">
        <f>L286</f>
        <v>0</v>
      </c>
      <c r="BL286">
        <f>BH286*BI286*BJ286</f>
        <v>0</v>
      </c>
      <c r="BM286">
        <f>(BK286-BC286)/BJ286</f>
        <v>0</v>
      </c>
      <c r="BN286">
        <f>(BA286-BG286)/BG286</f>
        <v>0</v>
      </c>
      <c r="BO286">
        <f>AZ286/(BB286+AZ286/BG286)</f>
        <v>0</v>
      </c>
      <c r="BP286" t="s">
        <v>437</v>
      </c>
      <c r="BQ286">
        <v>0</v>
      </c>
      <c r="BR286">
        <f>IF(BQ286&lt;&gt;0, BQ286, BO286)</f>
        <v>0</v>
      </c>
      <c r="BS286">
        <f>1-BR286/BG286</f>
        <v>0</v>
      </c>
      <c r="BT286">
        <f>(BG286-BF286)/(BG286-BR286)</f>
        <v>0</v>
      </c>
      <c r="BU286">
        <f>(BA286-BG286)/(BA286-BR286)</f>
        <v>0</v>
      </c>
      <c r="BV286">
        <f>(BG286-BF286)/(BG286-AZ286)</f>
        <v>0</v>
      </c>
      <c r="BW286">
        <f>(BA286-BG286)/(BA286-AZ286)</f>
        <v>0</v>
      </c>
      <c r="BX286">
        <f>(BT286*BR286/BF286)</f>
        <v>0</v>
      </c>
      <c r="BY286">
        <f>(1-BX286)</f>
        <v>0</v>
      </c>
      <c r="DH286">
        <f>$B$11*EG286+$C$11*EH286+$F$11*ES286*(1-EV286)</f>
        <v>0</v>
      </c>
      <c r="DI286">
        <f>DH286*DJ286</f>
        <v>0</v>
      </c>
      <c r="DJ286">
        <f>($B$11*$D$9+$C$11*$D$9+$F$11*((FF286+EX286)/MAX(FF286+EX286+FG286, 0.1)*$I$9+FG286/MAX(FF286+EX286+FG286, 0.1)*$J$9))/($B$11+$C$11+$F$11)</f>
        <v>0</v>
      </c>
      <c r="DK286">
        <f>($B$11*$K$9+$C$11*$K$9+$F$11*((FF286+EX286)/MAX(FF286+EX286+FG286, 0.1)*$P$9+FG286/MAX(FF286+EX286+FG286, 0.1)*$Q$9))/($B$11+$C$11+$F$11)</f>
        <v>0</v>
      </c>
      <c r="DL286">
        <v>6</v>
      </c>
      <c r="DM286">
        <v>0.5</v>
      </c>
      <c r="DN286" t="s">
        <v>438</v>
      </c>
      <c r="DO286">
        <v>2</v>
      </c>
      <c r="DP286" t="b">
        <v>1</v>
      </c>
      <c r="DQ286">
        <v>1759253185.814285</v>
      </c>
      <c r="DR286">
        <v>1179.606071428572</v>
      </c>
      <c r="DS286">
        <v>1260.856071428571</v>
      </c>
      <c r="DT286">
        <v>24.18980357142858</v>
      </c>
      <c r="DU286">
        <v>14.37648928571429</v>
      </c>
      <c r="DV286">
        <v>1178.533571428572</v>
      </c>
      <c r="DW286">
        <v>23.943</v>
      </c>
      <c r="DX286">
        <v>500.0030357142857</v>
      </c>
      <c r="DY286">
        <v>90.87841071428572</v>
      </c>
      <c r="DZ286">
        <v>0.05245483928571428</v>
      </c>
      <c r="EA286">
        <v>30.63955</v>
      </c>
      <c r="EB286">
        <v>30.05951428571428</v>
      </c>
      <c r="EC286">
        <v>999.9000000000002</v>
      </c>
      <c r="ED286">
        <v>0</v>
      </c>
      <c r="EE286">
        <v>0</v>
      </c>
      <c r="EF286">
        <v>9995.9375</v>
      </c>
      <c r="EG286">
        <v>0</v>
      </c>
      <c r="EH286">
        <v>11.71326071428571</v>
      </c>
      <c r="EI286">
        <v>-81.24936785714284</v>
      </c>
      <c r="EJ286">
        <v>1208.8475</v>
      </c>
      <c r="EK286">
        <v>1279.247142857143</v>
      </c>
      <c r="EL286">
        <v>9.813304642857144</v>
      </c>
      <c r="EM286">
        <v>1260.856071428571</v>
      </c>
      <c r="EN286">
        <v>14.37648928571429</v>
      </c>
      <c r="EO286">
        <v>2.198329642857143</v>
      </c>
      <c r="EP286">
        <v>1.306512142857143</v>
      </c>
      <c r="EQ286">
        <v>18.95014285714285</v>
      </c>
      <c r="ER286">
        <v>10.87387142857143</v>
      </c>
      <c r="ES286">
        <v>1999.989642857143</v>
      </c>
      <c r="ET286">
        <v>0.9799937142857141</v>
      </c>
      <c r="EU286">
        <v>0.02000601071428571</v>
      </c>
      <c r="EV286">
        <v>0</v>
      </c>
      <c r="EW286">
        <v>1172.653571428571</v>
      </c>
      <c r="EX286">
        <v>5.000560000000001</v>
      </c>
      <c r="EY286">
        <v>23712.05357142857</v>
      </c>
      <c r="EZ286">
        <v>17294.75</v>
      </c>
      <c r="FA286">
        <v>41.39246428571427</v>
      </c>
      <c r="FB286">
        <v>41.55757142857141</v>
      </c>
      <c r="FC286">
        <v>41.16064285714286</v>
      </c>
      <c r="FD286">
        <v>40.72285714285714</v>
      </c>
      <c r="FE286">
        <v>42.29453571428571</v>
      </c>
      <c r="FF286">
        <v>1955.079642857143</v>
      </c>
      <c r="FG286">
        <v>39.91</v>
      </c>
      <c r="FH286">
        <v>0</v>
      </c>
      <c r="FI286">
        <v>1759253207.8</v>
      </c>
      <c r="FJ286">
        <v>0</v>
      </c>
      <c r="FK286">
        <v>1172.4648</v>
      </c>
      <c r="FL286">
        <v>-17.02538465110388</v>
      </c>
      <c r="FM286">
        <v>-326.3307696726114</v>
      </c>
      <c r="FN286">
        <v>23708.284</v>
      </c>
      <c r="FO286">
        <v>15</v>
      </c>
      <c r="FP286">
        <v>0</v>
      </c>
      <c r="FQ286" t="s">
        <v>439</v>
      </c>
      <c r="FR286">
        <v>1747148579.5</v>
      </c>
      <c r="FS286">
        <v>1747148584.5</v>
      </c>
      <c r="FT286">
        <v>0</v>
      </c>
      <c r="FU286">
        <v>0.162</v>
      </c>
      <c r="FV286">
        <v>-0.001</v>
      </c>
      <c r="FW286">
        <v>0.139</v>
      </c>
      <c r="FX286">
        <v>0.058</v>
      </c>
      <c r="FY286">
        <v>420</v>
      </c>
      <c r="FZ286">
        <v>16</v>
      </c>
      <c r="GA286">
        <v>0.19</v>
      </c>
      <c r="GB286">
        <v>0.02</v>
      </c>
      <c r="GC286">
        <v>-81.18274</v>
      </c>
      <c r="GD286">
        <v>-1.349687054408847</v>
      </c>
      <c r="GE286">
        <v>0.160853823081703</v>
      </c>
      <c r="GF286">
        <v>0</v>
      </c>
      <c r="GG286">
        <v>1173.35794117647</v>
      </c>
      <c r="GH286">
        <v>-16.19358290136237</v>
      </c>
      <c r="GI286">
        <v>1.605041284812182</v>
      </c>
      <c r="GJ286">
        <v>0</v>
      </c>
      <c r="GK286">
        <v>9.847019249999999</v>
      </c>
      <c r="GL286">
        <v>-0.8267933583489943</v>
      </c>
      <c r="GM286">
        <v>0.08086606786494269</v>
      </c>
      <c r="GN286">
        <v>0</v>
      </c>
      <c r="GO286">
        <v>0</v>
      </c>
      <c r="GP286">
        <v>3</v>
      </c>
      <c r="GQ286" t="s">
        <v>490</v>
      </c>
      <c r="GR286">
        <v>3.12917</v>
      </c>
      <c r="GS286">
        <v>2.73043</v>
      </c>
      <c r="GT286">
        <v>0.176575</v>
      </c>
      <c r="GU286">
        <v>0.184824</v>
      </c>
      <c r="GV286">
        <v>0.107972</v>
      </c>
      <c r="GW286">
        <v>0.0755633</v>
      </c>
      <c r="GX286">
        <v>24702.2</v>
      </c>
      <c r="GY286">
        <v>23742.2</v>
      </c>
      <c r="GZ286">
        <v>30541.3</v>
      </c>
      <c r="HA286">
        <v>29380.3</v>
      </c>
      <c r="HB286">
        <v>37599.2</v>
      </c>
      <c r="HC286">
        <v>35750.2</v>
      </c>
      <c r="HD286">
        <v>46718</v>
      </c>
      <c r="HE286">
        <v>43659</v>
      </c>
      <c r="HF286">
        <v>1.83602</v>
      </c>
      <c r="HG286">
        <v>1.82087</v>
      </c>
      <c r="HH286">
        <v>0.108354</v>
      </c>
      <c r="HI286">
        <v>0</v>
      </c>
      <c r="HJ286">
        <v>28.2899</v>
      </c>
      <c r="HK286">
        <v>999.9</v>
      </c>
      <c r="HL286">
        <v>48.9</v>
      </c>
      <c r="HM286">
        <v>31.6</v>
      </c>
      <c r="HN286">
        <v>25.1177</v>
      </c>
      <c r="HO286">
        <v>62.6703</v>
      </c>
      <c r="HP286">
        <v>18.1931</v>
      </c>
      <c r="HQ286">
        <v>1</v>
      </c>
      <c r="HR286">
        <v>0.128049</v>
      </c>
      <c r="HS286">
        <v>-0.474001</v>
      </c>
      <c r="HT286">
        <v>20.2005</v>
      </c>
      <c r="HU286">
        <v>5.22777</v>
      </c>
      <c r="HV286">
        <v>11.974</v>
      </c>
      <c r="HW286">
        <v>4.96945</v>
      </c>
      <c r="HX286">
        <v>3.28953</v>
      </c>
      <c r="HY286">
        <v>9999</v>
      </c>
      <c r="HZ286">
        <v>9999</v>
      </c>
      <c r="IA286">
        <v>9999</v>
      </c>
      <c r="IB286">
        <v>19.2</v>
      </c>
      <c r="IC286">
        <v>4.9729</v>
      </c>
      <c r="ID286">
        <v>1.87726</v>
      </c>
      <c r="IE286">
        <v>1.87531</v>
      </c>
      <c r="IF286">
        <v>1.87815</v>
      </c>
      <c r="IG286">
        <v>1.87485</v>
      </c>
      <c r="IH286">
        <v>1.87847</v>
      </c>
      <c r="II286">
        <v>1.87552</v>
      </c>
      <c r="IJ286">
        <v>1.87671</v>
      </c>
      <c r="IK286">
        <v>0</v>
      </c>
      <c r="IL286">
        <v>0</v>
      </c>
      <c r="IM286">
        <v>0</v>
      </c>
      <c r="IN286">
        <v>0</v>
      </c>
      <c r="IO286" t="s">
        <v>441</v>
      </c>
      <c r="IP286" t="s">
        <v>442</v>
      </c>
      <c r="IQ286" t="s">
        <v>443</v>
      </c>
      <c r="IR286" t="s">
        <v>443</v>
      </c>
      <c r="IS286" t="s">
        <v>443</v>
      </c>
      <c r="IT286" t="s">
        <v>443</v>
      </c>
      <c r="IU286">
        <v>0</v>
      </c>
      <c r="IV286">
        <v>100</v>
      </c>
      <c r="IW286">
        <v>100</v>
      </c>
      <c r="IX286">
        <v>1.1</v>
      </c>
      <c r="IY286">
        <v>0.2466</v>
      </c>
      <c r="IZ286">
        <v>-0.1222274518627452</v>
      </c>
      <c r="JA286">
        <v>0.001328938755811441</v>
      </c>
      <c r="JB286">
        <v>-5.633165956792918E-07</v>
      </c>
      <c r="JC286">
        <v>2.510553891376428E-10</v>
      </c>
      <c r="JD286">
        <v>-0.04678033270444259</v>
      </c>
      <c r="JE286">
        <v>-0.0009625096320519332</v>
      </c>
      <c r="JF286">
        <v>0.0006953178313022573</v>
      </c>
      <c r="JG286">
        <v>-5.973937232829655E-06</v>
      </c>
      <c r="JH286">
        <v>1</v>
      </c>
      <c r="JI286">
        <v>2112</v>
      </c>
      <c r="JJ286">
        <v>1</v>
      </c>
      <c r="JK286">
        <v>26</v>
      </c>
      <c r="JL286">
        <v>201743.6</v>
      </c>
      <c r="JM286">
        <v>201743.5</v>
      </c>
      <c r="JN286">
        <v>2.69775</v>
      </c>
      <c r="JO286">
        <v>2.54395</v>
      </c>
      <c r="JP286">
        <v>1.39893</v>
      </c>
      <c r="JQ286">
        <v>2.32666</v>
      </c>
      <c r="JR286">
        <v>1.44897</v>
      </c>
      <c r="JS286">
        <v>2.43286</v>
      </c>
      <c r="JT286">
        <v>37.4098</v>
      </c>
      <c r="JU286">
        <v>23.9649</v>
      </c>
      <c r="JV286">
        <v>18</v>
      </c>
      <c r="JW286">
        <v>484.148</v>
      </c>
      <c r="JX286">
        <v>445.151</v>
      </c>
      <c r="JY286">
        <v>29.3094</v>
      </c>
      <c r="JZ286">
        <v>28.8973</v>
      </c>
      <c r="KA286">
        <v>29.9999</v>
      </c>
      <c r="KB286">
        <v>28.6461</v>
      </c>
      <c r="KC286">
        <v>28.7238</v>
      </c>
      <c r="KD286">
        <v>54.1121</v>
      </c>
      <c r="KE286">
        <v>43.8636</v>
      </c>
      <c r="KF286">
        <v>0</v>
      </c>
      <c r="KG286">
        <v>29.2683</v>
      </c>
      <c r="KH286">
        <v>1309.24</v>
      </c>
      <c r="KI286">
        <v>14.6006</v>
      </c>
      <c r="KJ286">
        <v>100.964</v>
      </c>
      <c r="KK286">
        <v>100.422</v>
      </c>
    </row>
    <row r="287" spans="1:297">
      <c r="A287">
        <v>271</v>
      </c>
      <c r="B287">
        <v>1759253198.6</v>
      </c>
      <c r="C287">
        <v>6383</v>
      </c>
      <c r="D287" t="s">
        <v>987</v>
      </c>
      <c r="E287" t="s">
        <v>988</v>
      </c>
      <c r="F287">
        <v>5</v>
      </c>
      <c r="G287" t="s">
        <v>832</v>
      </c>
      <c r="H287" t="s">
        <v>436</v>
      </c>
      <c r="I287">
        <v>1759253191.1</v>
      </c>
      <c r="J287">
        <f>(K287)/1000</f>
        <v>0</v>
      </c>
      <c r="K287">
        <f>IF(DP287, AN287, AH287)</f>
        <v>0</v>
      </c>
      <c r="L287">
        <f>IF(DP287, AI287, AG287)</f>
        <v>0</v>
      </c>
      <c r="M287">
        <f>DR287 - IF(AU287&gt;1, L287*DL287*100.0/(AW287), 0)</f>
        <v>0</v>
      </c>
      <c r="N287">
        <f>((T287-J287/2)*M287-L287)/(T287+J287/2)</f>
        <v>0</v>
      </c>
      <c r="O287">
        <f>N287*(DY287+DZ287)/1000.0</f>
        <v>0</v>
      </c>
      <c r="P287">
        <f>(DR287 - IF(AU287&gt;1, L287*DL287*100.0/(AW287), 0))*(DY287+DZ287)/1000.0</f>
        <v>0</v>
      </c>
      <c r="Q287">
        <f>2.0/((1/S287-1/R287)+SIGN(S287)*SQRT((1/S287-1/R287)*(1/S287-1/R287) + 4*DM287/((DM287+1)*(DM287+1))*(2*1/S287*1/R287-1/R287*1/R287)))</f>
        <v>0</v>
      </c>
      <c r="R287">
        <f>IF(LEFT(DN287,1)&lt;&gt;"0",IF(LEFT(DN287,1)="1",3.0,DO287),$D$5+$E$5*(EF287*DY287/($K$5*1000))+$F$5*(EF287*DY287/($K$5*1000))*MAX(MIN(DL287,$J$5),$I$5)*MAX(MIN(DL287,$J$5),$I$5)+$G$5*MAX(MIN(DL287,$J$5),$I$5)*(EF287*DY287/($K$5*1000))+$H$5*(EF287*DY287/($K$5*1000))*(EF287*DY287/($K$5*1000)))</f>
        <v>0</v>
      </c>
      <c r="S287">
        <f>J287*(1000-(1000*0.61365*exp(17.502*W287/(240.97+W287))/(DY287+DZ287)+DT287)/2)/(1000*0.61365*exp(17.502*W287/(240.97+W287))/(DY287+DZ287)-DT287)</f>
        <v>0</v>
      </c>
      <c r="T287">
        <f>1/((DM287+1)/(Q287/1.6)+1/(R287/1.37)) + DM287/((DM287+1)/(Q287/1.6) + DM287/(R287/1.37))</f>
        <v>0</v>
      </c>
      <c r="U287">
        <f>(DH287*DK287)</f>
        <v>0</v>
      </c>
      <c r="V287">
        <f>(EA287+(U287+2*0.95*5.67E-8*(((EA287+$B$7)+273)^4-(EA287+273)^4)-44100*J287)/(1.84*29.3*R287+8*0.95*5.67E-8*(EA287+273)^3))</f>
        <v>0</v>
      </c>
      <c r="W287">
        <f>($C$7*EB287+$D$7*EC287+$E$7*V287)</f>
        <v>0</v>
      </c>
      <c r="X287">
        <f>0.61365*exp(17.502*W287/(240.97+W287))</f>
        <v>0</v>
      </c>
      <c r="Y287">
        <f>(Z287/AA287*100)</f>
        <v>0</v>
      </c>
      <c r="Z287">
        <f>DT287*(DY287+DZ287)/1000</f>
        <v>0</v>
      </c>
      <c r="AA287">
        <f>0.61365*exp(17.502*EA287/(240.97+EA287))</f>
        <v>0</v>
      </c>
      <c r="AB287">
        <f>(X287-DT287*(DY287+DZ287)/1000)</f>
        <v>0</v>
      </c>
      <c r="AC287">
        <f>(-J287*44100)</f>
        <v>0</v>
      </c>
      <c r="AD287">
        <f>2*29.3*R287*0.92*(EA287-W287)</f>
        <v>0</v>
      </c>
      <c r="AE287">
        <f>2*0.95*5.67E-8*(((EA287+$B$7)+273)^4-(W287+273)^4)</f>
        <v>0</v>
      </c>
      <c r="AF287">
        <f>U287+AE287+AC287+AD287</f>
        <v>0</v>
      </c>
      <c r="AG287">
        <f>DX287*AU287*(DS287-DR287*(1000-AU287*DU287)/(1000-AU287*DT287))/(100*DL287)</f>
        <v>0</v>
      </c>
      <c r="AH287">
        <f>1000*DX287*AU287*(DT287-DU287)/(100*DL287*(1000-AU287*DT287))</f>
        <v>0</v>
      </c>
      <c r="AI287">
        <f>(AJ287 - AK287 - DY287*1E3/(8.314*(EA287+273.15)) * AM287/DX287 * AL287) * DX287/(100*DL287) * (1000 - DU287)/1000</f>
        <v>0</v>
      </c>
      <c r="AJ287">
        <v>1312.410364499033</v>
      </c>
      <c r="AK287">
        <v>1251.010424242424</v>
      </c>
      <c r="AL287">
        <v>3.425132873256805</v>
      </c>
      <c r="AM287">
        <v>65.48796410900854</v>
      </c>
      <c r="AN287">
        <f>(AP287 - AO287 + DY287*1E3/(8.314*(EA287+273.15)) * AR287/DX287 * AQ287) * DX287/(100*DL287) * 1000/(1000 - AP287)</f>
        <v>0</v>
      </c>
      <c r="AO287">
        <v>14.51219871996109</v>
      </c>
      <c r="AP287">
        <v>24.17259696969696</v>
      </c>
      <c r="AQ287">
        <v>-3.840215047236381E-05</v>
      </c>
      <c r="AR287">
        <v>121.0484410570822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MAX(0,($B$13+$C$13*EF287)/(1+$D$13*EF287)*DY287/(EA287+273)*$E$13)</f>
        <v>0</v>
      </c>
      <c r="AX287" t="s">
        <v>437</v>
      </c>
      <c r="AY287" t="s">
        <v>437</v>
      </c>
      <c r="AZ287">
        <v>0</v>
      </c>
      <c r="BA287">
        <v>0</v>
      </c>
      <c r="BB287">
        <f>1-AZ287/BA287</f>
        <v>0</v>
      </c>
      <c r="BC287">
        <v>0</v>
      </c>
      <c r="BD287" t="s">
        <v>437</v>
      </c>
      <c r="BE287" t="s">
        <v>437</v>
      </c>
      <c r="BF287">
        <v>0</v>
      </c>
      <c r="BG287">
        <v>0</v>
      </c>
      <c r="BH287">
        <f>1-BF287/BG287</f>
        <v>0</v>
      </c>
      <c r="BI287">
        <v>0.5</v>
      </c>
      <c r="BJ287">
        <f>DI287</f>
        <v>0</v>
      </c>
      <c r="BK287">
        <f>L287</f>
        <v>0</v>
      </c>
      <c r="BL287">
        <f>BH287*BI287*BJ287</f>
        <v>0</v>
      </c>
      <c r="BM287">
        <f>(BK287-BC287)/BJ287</f>
        <v>0</v>
      </c>
      <c r="BN287">
        <f>(BA287-BG287)/BG287</f>
        <v>0</v>
      </c>
      <c r="BO287">
        <f>AZ287/(BB287+AZ287/BG287)</f>
        <v>0</v>
      </c>
      <c r="BP287" t="s">
        <v>437</v>
      </c>
      <c r="BQ287">
        <v>0</v>
      </c>
      <c r="BR287">
        <f>IF(BQ287&lt;&gt;0, BQ287, BO287)</f>
        <v>0</v>
      </c>
      <c r="BS287">
        <f>1-BR287/BG287</f>
        <v>0</v>
      </c>
      <c r="BT287">
        <f>(BG287-BF287)/(BG287-BR287)</f>
        <v>0</v>
      </c>
      <c r="BU287">
        <f>(BA287-BG287)/(BA287-BR287)</f>
        <v>0</v>
      </c>
      <c r="BV287">
        <f>(BG287-BF287)/(BG287-AZ287)</f>
        <v>0</v>
      </c>
      <c r="BW287">
        <f>(BA287-BG287)/(BA287-AZ287)</f>
        <v>0</v>
      </c>
      <c r="BX287">
        <f>(BT287*BR287/BF287)</f>
        <v>0</v>
      </c>
      <c r="BY287">
        <f>(1-BX287)</f>
        <v>0</v>
      </c>
      <c r="DH287">
        <f>$B$11*EG287+$C$11*EH287+$F$11*ES287*(1-EV287)</f>
        <v>0</v>
      </c>
      <c r="DI287">
        <f>DH287*DJ287</f>
        <v>0</v>
      </c>
      <c r="DJ287">
        <f>($B$11*$D$9+$C$11*$D$9+$F$11*((FF287+EX287)/MAX(FF287+EX287+FG287, 0.1)*$I$9+FG287/MAX(FF287+EX287+FG287, 0.1)*$J$9))/($B$11+$C$11+$F$11)</f>
        <v>0</v>
      </c>
      <c r="DK287">
        <f>($B$11*$K$9+$C$11*$K$9+$F$11*((FF287+EX287)/MAX(FF287+EX287+FG287, 0.1)*$P$9+FG287/MAX(FF287+EX287+FG287, 0.1)*$Q$9))/($B$11+$C$11+$F$11)</f>
        <v>0</v>
      </c>
      <c r="DL287">
        <v>6</v>
      </c>
      <c r="DM287">
        <v>0.5</v>
      </c>
      <c r="DN287" t="s">
        <v>438</v>
      </c>
      <c r="DO287">
        <v>2</v>
      </c>
      <c r="DP287" t="b">
        <v>1</v>
      </c>
      <c r="DQ287">
        <v>1759253191.1</v>
      </c>
      <c r="DR287">
        <v>1197.307777777778</v>
      </c>
      <c r="DS287">
        <v>1278.59037037037</v>
      </c>
      <c r="DT287">
        <v>24.18257037037037</v>
      </c>
      <c r="DU287">
        <v>14.44093703703704</v>
      </c>
      <c r="DV287">
        <v>1196.217037037037</v>
      </c>
      <c r="DW287">
        <v>23.93593703703703</v>
      </c>
      <c r="DX287">
        <v>500.0197037037037</v>
      </c>
      <c r="DY287">
        <v>90.87751481481483</v>
      </c>
      <c r="DZ287">
        <v>0.05247065925925926</v>
      </c>
      <c r="EA287">
        <v>30.62883333333334</v>
      </c>
      <c r="EB287">
        <v>30.0591</v>
      </c>
      <c r="EC287">
        <v>999.9000000000001</v>
      </c>
      <c r="ED287">
        <v>0</v>
      </c>
      <c r="EE287">
        <v>0</v>
      </c>
      <c r="EF287">
        <v>9994.722222222223</v>
      </c>
      <c r="EG287">
        <v>0</v>
      </c>
      <c r="EH287">
        <v>11.69872592592593</v>
      </c>
      <c r="EI287">
        <v>-81.28132592592593</v>
      </c>
      <c r="EJ287">
        <v>1226.979259259259</v>
      </c>
      <c r="EK287">
        <v>1297.324814814815</v>
      </c>
      <c r="EL287">
        <v>9.741638888888888</v>
      </c>
      <c r="EM287">
        <v>1278.59037037037</v>
      </c>
      <c r="EN287">
        <v>14.44093703703704</v>
      </c>
      <c r="EO287">
        <v>2.197651481481481</v>
      </c>
      <c r="EP287">
        <v>1.312355925925926</v>
      </c>
      <c r="EQ287">
        <v>18.9451962962963</v>
      </c>
      <c r="ER287">
        <v>10.94099259259259</v>
      </c>
      <c r="ES287">
        <v>1999.977407407407</v>
      </c>
      <c r="ET287">
        <v>0.9799936666666665</v>
      </c>
      <c r="EU287">
        <v>0.02000605925925926</v>
      </c>
      <c r="EV287">
        <v>0</v>
      </c>
      <c r="EW287">
        <v>1171.191481481481</v>
      </c>
      <c r="EX287">
        <v>5.000560000000001</v>
      </c>
      <c r="EY287">
        <v>23682.9074074074</v>
      </c>
      <c r="EZ287">
        <v>17294.65185185185</v>
      </c>
      <c r="FA287">
        <v>41.43699999999999</v>
      </c>
      <c r="FB287">
        <v>41.56199999999999</v>
      </c>
      <c r="FC287">
        <v>41.125</v>
      </c>
      <c r="FD287">
        <v>40.67781481481481</v>
      </c>
      <c r="FE287">
        <v>42.25</v>
      </c>
      <c r="FF287">
        <v>1955.067407407408</v>
      </c>
      <c r="FG287">
        <v>39.91</v>
      </c>
      <c r="FH287">
        <v>0</v>
      </c>
      <c r="FI287">
        <v>1759253212.6</v>
      </c>
      <c r="FJ287">
        <v>0</v>
      </c>
      <c r="FK287">
        <v>1171.1332</v>
      </c>
      <c r="FL287">
        <v>-16.83461542103275</v>
      </c>
      <c r="FM287">
        <v>-331.6846159344606</v>
      </c>
      <c r="FN287">
        <v>23682.012</v>
      </c>
      <c r="FO287">
        <v>15</v>
      </c>
      <c r="FP287">
        <v>0</v>
      </c>
      <c r="FQ287" t="s">
        <v>439</v>
      </c>
      <c r="FR287">
        <v>1747148579.5</v>
      </c>
      <c r="FS287">
        <v>1747148584.5</v>
      </c>
      <c r="FT287">
        <v>0</v>
      </c>
      <c r="FU287">
        <v>0.162</v>
      </c>
      <c r="FV287">
        <v>-0.001</v>
      </c>
      <c r="FW287">
        <v>0.139</v>
      </c>
      <c r="FX287">
        <v>0.058</v>
      </c>
      <c r="FY287">
        <v>420</v>
      </c>
      <c r="FZ287">
        <v>16</v>
      </c>
      <c r="GA287">
        <v>0.19</v>
      </c>
      <c r="GB287">
        <v>0.02</v>
      </c>
      <c r="GC287">
        <v>-81.24665250000001</v>
      </c>
      <c r="GD287">
        <v>-0.7030547842399406</v>
      </c>
      <c r="GE287">
        <v>0.1243034331535122</v>
      </c>
      <c r="GF287">
        <v>0</v>
      </c>
      <c r="GG287">
        <v>1172.187941176471</v>
      </c>
      <c r="GH287">
        <v>-16.59724980110048</v>
      </c>
      <c r="GI287">
        <v>1.646344934574351</v>
      </c>
      <c r="GJ287">
        <v>0</v>
      </c>
      <c r="GK287">
        <v>9.7914505</v>
      </c>
      <c r="GL287">
        <v>-0.8254669418386764</v>
      </c>
      <c r="GM287">
        <v>0.08070402403071368</v>
      </c>
      <c r="GN287">
        <v>0</v>
      </c>
      <c r="GO287">
        <v>0</v>
      </c>
      <c r="GP287">
        <v>3</v>
      </c>
      <c r="GQ287" t="s">
        <v>490</v>
      </c>
      <c r="GR287">
        <v>3.12898</v>
      </c>
      <c r="GS287">
        <v>2.73032</v>
      </c>
      <c r="GT287">
        <v>0.178076</v>
      </c>
      <c r="GU287">
        <v>0.18627</v>
      </c>
      <c r="GV287">
        <v>0.107946</v>
      </c>
      <c r="GW287">
        <v>0.0757664</v>
      </c>
      <c r="GX287">
        <v>24657.5</v>
      </c>
      <c r="GY287">
        <v>23699.9</v>
      </c>
      <c r="GZ287">
        <v>30541.7</v>
      </c>
      <c r="HA287">
        <v>29380.1</v>
      </c>
      <c r="HB287">
        <v>37601.4</v>
      </c>
      <c r="HC287">
        <v>35742.3</v>
      </c>
      <c r="HD287">
        <v>46719.2</v>
      </c>
      <c r="HE287">
        <v>43658.9</v>
      </c>
      <c r="HF287">
        <v>1.83565</v>
      </c>
      <c r="HG287">
        <v>1.82152</v>
      </c>
      <c r="HH287">
        <v>0.108324</v>
      </c>
      <c r="HI287">
        <v>0</v>
      </c>
      <c r="HJ287">
        <v>28.2874</v>
      </c>
      <c r="HK287">
        <v>999.9</v>
      </c>
      <c r="HL287">
        <v>48.9</v>
      </c>
      <c r="HM287">
        <v>31.6</v>
      </c>
      <c r="HN287">
        <v>25.1179</v>
      </c>
      <c r="HO287">
        <v>62.8003</v>
      </c>
      <c r="HP287">
        <v>18.0929</v>
      </c>
      <c r="HQ287">
        <v>1</v>
      </c>
      <c r="HR287">
        <v>0.12763</v>
      </c>
      <c r="HS287">
        <v>-0.441577</v>
      </c>
      <c r="HT287">
        <v>20.2003</v>
      </c>
      <c r="HU287">
        <v>5.22627</v>
      </c>
      <c r="HV287">
        <v>11.974</v>
      </c>
      <c r="HW287">
        <v>4.96925</v>
      </c>
      <c r="HX287">
        <v>3.28927</v>
      </c>
      <c r="HY287">
        <v>9999</v>
      </c>
      <c r="HZ287">
        <v>9999</v>
      </c>
      <c r="IA287">
        <v>9999</v>
      </c>
      <c r="IB287">
        <v>19.2</v>
      </c>
      <c r="IC287">
        <v>4.9729</v>
      </c>
      <c r="ID287">
        <v>1.8772</v>
      </c>
      <c r="IE287">
        <v>1.87531</v>
      </c>
      <c r="IF287">
        <v>1.87812</v>
      </c>
      <c r="IG287">
        <v>1.87485</v>
      </c>
      <c r="IH287">
        <v>1.87843</v>
      </c>
      <c r="II287">
        <v>1.87548</v>
      </c>
      <c r="IJ287">
        <v>1.87669</v>
      </c>
      <c r="IK287">
        <v>0</v>
      </c>
      <c r="IL287">
        <v>0</v>
      </c>
      <c r="IM287">
        <v>0</v>
      </c>
      <c r="IN287">
        <v>0</v>
      </c>
      <c r="IO287" t="s">
        <v>441</v>
      </c>
      <c r="IP287" t="s">
        <v>442</v>
      </c>
      <c r="IQ287" t="s">
        <v>443</v>
      </c>
      <c r="IR287" t="s">
        <v>443</v>
      </c>
      <c r="IS287" t="s">
        <v>443</v>
      </c>
      <c r="IT287" t="s">
        <v>443</v>
      </c>
      <c r="IU287">
        <v>0</v>
      </c>
      <c r="IV287">
        <v>100</v>
      </c>
      <c r="IW287">
        <v>100</v>
      </c>
      <c r="IX287">
        <v>1.12</v>
      </c>
      <c r="IY287">
        <v>0.2464</v>
      </c>
      <c r="IZ287">
        <v>-0.1222274518627452</v>
      </c>
      <c r="JA287">
        <v>0.001328938755811441</v>
      </c>
      <c r="JB287">
        <v>-5.633165956792918E-07</v>
      </c>
      <c r="JC287">
        <v>2.510553891376428E-10</v>
      </c>
      <c r="JD287">
        <v>-0.04678033270444259</v>
      </c>
      <c r="JE287">
        <v>-0.0009625096320519332</v>
      </c>
      <c r="JF287">
        <v>0.0006953178313022573</v>
      </c>
      <c r="JG287">
        <v>-5.973937232829655E-06</v>
      </c>
      <c r="JH287">
        <v>1</v>
      </c>
      <c r="JI287">
        <v>2112</v>
      </c>
      <c r="JJ287">
        <v>1</v>
      </c>
      <c r="JK287">
        <v>26</v>
      </c>
      <c r="JL287">
        <v>201743.7</v>
      </c>
      <c r="JM287">
        <v>201743.6</v>
      </c>
      <c r="JN287">
        <v>2.72827</v>
      </c>
      <c r="JO287">
        <v>2.53418</v>
      </c>
      <c r="JP287">
        <v>1.39893</v>
      </c>
      <c r="JQ287">
        <v>2.32666</v>
      </c>
      <c r="JR287">
        <v>1.44897</v>
      </c>
      <c r="JS287">
        <v>2.5769</v>
      </c>
      <c r="JT287">
        <v>37.4098</v>
      </c>
      <c r="JU287">
        <v>23.9737</v>
      </c>
      <c r="JV287">
        <v>18</v>
      </c>
      <c r="JW287">
        <v>483.924</v>
      </c>
      <c r="JX287">
        <v>445.538</v>
      </c>
      <c r="JY287">
        <v>29.2438</v>
      </c>
      <c r="JZ287">
        <v>28.8948</v>
      </c>
      <c r="KA287">
        <v>29.9999</v>
      </c>
      <c r="KB287">
        <v>28.6434</v>
      </c>
      <c r="KC287">
        <v>28.7212</v>
      </c>
      <c r="KD287">
        <v>54.6387</v>
      </c>
      <c r="KE287">
        <v>43.5832</v>
      </c>
      <c r="KF287">
        <v>0</v>
      </c>
      <c r="KG287">
        <v>29.2126</v>
      </c>
      <c r="KH287">
        <v>1322.62</v>
      </c>
      <c r="KI287">
        <v>14.5686</v>
      </c>
      <c r="KJ287">
        <v>100.966</v>
      </c>
      <c r="KK287">
        <v>100.421</v>
      </c>
    </row>
    <row r="288" spans="1:297">
      <c r="A288">
        <v>272</v>
      </c>
      <c r="B288">
        <v>1759253203.6</v>
      </c>
      <c r="C288">
        <v>6388</v>
      </c>
      <c r="D288" t="s">
        <v>989</v>
      </c>
      <c r="E288" t="s">
        <v>990</v>
      </c>
      <c r="F288">
        <v>5</v>
      </c>
      <c r="G288" t="s">
        <v>832</v>
      </c>
      <c r="H288" t="s">
        <v>436</v>
      </c>
      <c r="I288">
        <v>1759253195.814285</v>
      </c>
      <c r="J288">
        <f>(K288)/1000</f>
        <v>0</v>
      </c>
      <c r="K288">
        <f>IF(DP288, AN288, AH288)</f>
        <v>0</v>
      </c>
      <c r="L288">
        <f>IF(DP288, AI288, AG288)</f>
        <v>0</v>
      </c>
      <c r="M288">
        <f>DR288 - IF(AU288&gt;1, L288*DL288*100.0/(AW288), 0)</f>
        <v>0</v>
      </c>
      <c r="N288">
        <f>((T288-J288/2)*M288-L288)/(T288+J288/2)</f>
        <v>0</v>
      </c>
      <c r="O288">
        <f>N288*(DY288+DZ288)/1000.0</f>
        <v>0</v>
      </c>
      <c r="P288">
        <f>(DR288 - IF(AU288&gt;1, L288*DL288*100.0/(AW288), 0))*(DY288+DZ288)/1000.0</f>
        <v>0</v>
      </c>
      <c r="Q288">
        <f>2.0/((1/S288-1/R288)+SIGN(S288)*SQRT((1/S288-1/R288)*(1/S288-1/R288) + 4*DM288/((DM288+1)*(DM288+1))*(2*1/S288*1/R288-1/R288*1/R288)))</f>
        <v>0</v>
      </c>
      <c r="R288">
        <f>IF(LEFT(DN288,1)&lt;&gt;"0",IF(LEFT(DN288,1)="1",3.0,DO288),$D$5+$E$5*(EF288*DY288/($K$5*1000))+$F$5*(EF288*DY288/($K$5*1000))*MAX(MIN(DL288,$J$5),$I$5)*MAX(MIN(DL288,$J$5),$I$5)+$G$5*MAX(MIN(DL288,$J$5),$I$5)*(EF288*DY288/($K$5*1000))+$H$5*(EF288*DY288/($K$5*1000))*(EF288*DY288/($K$5*1000)))</f>
        <v>0</v>
      </c>
      <c r="S288">
        <f>J288*(1000-(1000*0.61365*exp(17.502*W288/(240.97+W288))/(DY288+DZ288)+DT288)/2)/(1000*0.61365*exp(17.502*W288/(240.97+W288))/(DY288+DZ288)-DT288)</f>
        <v>0</v>
      </c>
      <c r="T288">
        <f>1/((DM288+1)/(Q288/1.6)+1/(R288/1.37)) + DM288/((DM288+1)/(Q288/1.6) + DM288/(R288/1.37))</f>
        <v>0</v>
      </c>
      <c r="U288">
        <f>(DH288*DK288)</f>
        <v>0</v>
      </c>
      <c r="V288">
        <f>(EA288+(U288+2*0.95*5.67E-8*(((EA288+$B$7)+273)^4-(EA288+273)^4)-44100*J288)/(1.84*29.3*R288+8*0.95*5.67E-8*(EA288+273)^3))</f>
        <v>0</v>
      </c>
      <c r="W288">
        <f>($C$7*EB288+$D$7*EC288+$E$7*V288)</f>
        <v>0</v>
      </c>
      <c r="X288">
        <f>0.61365*exp(17.502*W288/(240.97+W288))</f>
        <v>0</v>
      </c>
      <c r="Y288">
        <f>(Z288/AA288*100)</f>
        <v>0</v>
      </c>
      <c r="Z288">
        <f>DT288*(DY288+DZ288)/1000</f>
        <v>0</v>
      </c>
      <c r="AA288">
        <f>0.61365*exp(17.502*EA288/(240.97+EA288))</f>
        <v>0</v>
      </c>
      <c r="AB288">
        <f>(X288-DT288*(DY288+DZ288)/1000)</f>
        <v>0</v>
      </c>
      <c r="AC288">
        <f>(-J288*44100)</f>
        <v>0</v>
      </c>
      <c r="AD288">
        <f>2*29.3*R288*0.92*(EA288-W288)</f>
        <v>0</v>
      </c>
      <c r="AE288">
        <f>2*0.95*5.67E-8*(((EA288+$B$7)+273)^4-(W288+273)^4)</f>
        <v>0</v>
      </c>
      <c r="AF288">
        <f>U288+AE288+AC288+AD288</f>
        <v>0</v>
      </c>
      <c r="AG288">
        <f>DX288*AU288*(DS288-DR288*(1000-AU288*DU288)/(1000-AU288*DT288))/(100*DL288)</f>
        <v>0</v>
      </c>
      <c r="AH288">
        <f>1000*DX288*AU288*(DT288-DU288)/(100*DL288*(1000-AU288*DT288))</f>
        <v>0</v>
      </c>
      <c r="AI288">
        <f>(AJ288 - AK288 - DY288*1E3/(8.314*(EA288+273.15)) * AM288/DX288 * AL288) * DX288/(100*DL288) * (1000 - DU288)/1000</f>
        <v>0</v>
      </c>
      <c r="AJ288">
        <v>1329.271050071079</v>
      </c>
      <c r="AK288">
        <v>1268.031818181818</v>
      </c>
      <c r="AL288">
        <v>3.409219320332966</v>
      </c>
      <c r="AM288">
        <v>65.48796410900854</v>
      </c>
      <c r="AN288">
        <f>(AP288 - AO288 + DY288*1E3/(8.314*(EA288+273.15)) * AR288/DX288 * AQ288) * DX288/(100*DL288) * 1000/(1000 - AP288)</f>
        <v>0</v>
      </c>
      <c r="AO288">
        <v>14.56214879928651</v>
      </c>
      <c r="AP288">
        <v>24.16063515151515</v>
      </c>
      <c r="AQ288">
        <v>-6.556402685516154E-05</v>
      </c>
      <c r="AR288">
        <v>121.0484410570822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MAX(0,($B$13+$C$13*EF288)/(1+$D$13*EF288)*DY288/(EA288+273)*$E$13)</f>
        <v>0</v>
      </c>
      <c r="AX288" t="s">
        <v>437</v>
      </c>
      <c r="AY288" t="s">
        <v>437</v>
      </c>
      <c r="AZ288">
        <v>0</v>
      </c>
      <c r="BA288">
        <v>0</v>
      </c>
      <c r="BB288">
        <f>1-AZ288/BA288</f>
        <v>0</v>
      </c>
      <c r="BC288">
        <v>0</v>
      </c>
      <c r="BD288" t="s">
        <v>437</v>
      </c>
      <c r="BE288" t="s">
        <v>437</v>
      </c>
      <c r="BF288">
        <v>0</v>
      </c>
      <c r="BG288">
        <v>0</v>
      </c>
      <c r="BH288">
        <f>1-BF288/BG288</f>
        <v>0</v>
      </c>
      <c r="BI288">
        <v>0.5</v>
      </c>
      <c r="BJ288">
        <f>DI288</f>
        <v>0</v>
      </c>
      <c r="BK288">
        <f>L288</f>
        <v>0</v>
      </c>
      <c r="BL288">
        <f>BH288*BI288*BJ288</f>
        <v>0</v>
      </c>
      <c r="BM288">
        <f>(BK288-BC288)/BJ288</f>
        <v>0</v>
      </c>
      <c r="BN288">
        <f>(BA288-BG288)/BG288</f>
        <v>0</v>
      </c>
      <c r="BO288">
        <f>AZ288/(BB288+AZ288/BG288)</f>
        <v>0</v>
      </c>
      <c r="BP288" t="s">
        <v>437</v>
      </c>
      <c r="BQ288">
        <v>0</v>
      </c>
      <c r="BR288">
        <f>IF(BQ288&lt;&gt;0, BQ288, BO288)</f>
        <v>0</v>
      </c>
      <c r="BS288">
        <f>1-BR288/BG288</f>
        <v>0</v>
      </c>
      <c r="BT288">
        <f>(BG288-BF288)/(BG288-BR288)</f>
        <v>0</v>
      </c>
      <c r="BU288">
        <f>(BA288-BG288)/(BA288-BR288)</f>
        <v>0</v>
      </c>
      <c r="BV288">
        <f>(BG288-BF288)/(BG288-AZ288)</f>
        <v>0</v>
      </c>
      <c r="BW288">
        <f>(BA288-BG288)/(BA288-AZ288)</f>
        <v>0</v>
      </c>
      <c r="BX288">
        <f>(BT288*BR288/BF288)</f>
        <v>0</v>
      </c>
      <c r="BY288">
        <f>(1-BX288)</f>
        <v>0</v>
      </c>
      <c r="DH288">
        <f>$B$11*EG288+$C$11*EH288+$F$11*ES288*(1-EV288)</f>
        <v>0</v>
      </c>
      <c r="DI288">
        <f>DH288*DJ288</f>
        <v>0</v>
      </c>
      <c r="DJ288">
        <f>($B$11*$D$9+$C$11*$D$9+$F$11*((FF288+EX288)/MAX(FF288+EX288+FG288, 0.1)*$I$9+FG288/MAX(FF288+EX288+FG288, 0.1)*$J$9))/($B$11+$C$11+$F$11)</f>
        <v>0</v>
      </c>
      <c r="DK288">
        <f>($B$11*$K$9+$C$11*$K$9+$F$11*((FF288+EX288)/MAX(FF288+EX288+FG288, 0.1)*$P$9+FG288/MAX(FF288+EX288+FG288, 0.1)*$Q$9))/($B$11+$C$11+$F$11)</f>
        <v>0</v>
      </c>
      <c r="DL288">
        <v>6</v>
      </c>
      <c r="DM288">
        <v>0.5</v>
      </c>
      <c r="DN288" t="s">
        <v>438</v>
      </c>
      <c r="DO288">
        <v>2</v>
      </c>
      <c r="DP288" t="b">
        <v>1</v>
      </c>
      <c r="DQ288">
        <v>1759253195.814285</v>
      </c>
      <c r="DR288">
        <v>1213.086428571429</v>
      </c>
      <c r="DS288">
        <v>1294.365714285714</v>
      </c>
      <c r="DT288">
        <v>24.17433571428571</v>
      </c>
      <c r="DU288">
        <v>14.50083571428571</v>
      </c>
      <c r="DV288">
        <v>1211.9775</v>
      </c>
      <c r="DW288">
        <v>23.92788571428571</v>
      </c>
      <c r="DX288">
        <v>499.9956428571428</v>
      </c>
      <c r="DY288">
        <v>90.87655357142854</v>
      </c>
      <c r="DZ288">
        <v>0.05260483571428571</v>
      </c>
      <c r="EA288">
        <v>30.61651428571429</v>
      </c>
      <c r="EB288">
        <v>30.05626428571429</v>
      </c>
      <c r="EC288">
        <v>999.9000000000002</v>
      </c>
      <c r="ED288">
        <v>0</v>
      </c>
      <c r="EE288">
        <v>0</v>
      </c>
      <c r="EF288">
        <v>9993.736785714284</v>
      </c>
      <c r="EG288">
        <v>0</v>
      </c>
      <c r="EH288">
        <v>11.6948</v>
      </c>
      <c r="EI288">
        <v>-81.278475</v>
      </c>
      <c r="EJ288">
        <v>1243.1375</v>
      </c>
      <c r="EK288">
        <v>1313.410357142857</v>
      </c>
      <c r="EL288">
        <v>9.673511785714284</v>
      </c>
      <c r="EM288">
        <v>1294.365714285714</v>
      </c>
      <c r="EN288">
        <v>14.50083571428571</v>
      </c>
      <c r="EO288">
        <v>2.196880714285714</v>
      </c>
      <c r="EP288">
        <v>1.317785357142857</v>
      </c>
      <c r="EQ288">
        <v>18.93957857142857</v>
      </c>
      <c r="ER288">
        <v>11.00317142857143</v>
      </c>
      <c r="ES288">
        <v>1999.952142857143</v>
      </c>
      <c r="ET288">
        <v>0.9799934999999999</v>
      </c>
      <c r="EU288">
        <v>0.020006225</v>
      </c>
      <c r="EV288">
        <v>0</v>
      </c>
      <c r="EW288">
        <v>1169.914285714286</v>
      </c>
      <c r="EX288">
        <v>5.000560000000001</v>
      </c>
      <c r="EY288">
        <v>23656.92142857142</v>
      </c>
      <c r="EZ288">
        <v>17294.43571428571</v>
      </c>
      <c r="FA288">
        <v>41.43699999999999</v>
      </c>
      <c r="FB288">
        <v>41.56199999999999</v>
      </c>
      <c r="FC288">
        <v>41.125</v>
      </c>
      <c r="FD288">
        <v>40.67371428571428</v>
      </c>
      <c r="FE288">
        <v>42.25</v>
      </c>
      <c r="FF288">
        <v>1955.042142857143</v>
      </c>
      <c r="FG288">
        <v>39.91</v>
      </c>
      <c r="FH288">
        <v>0</v>
      </c>
      <c r="FI288">
        <v>1759253218</v>
      </c>
      <c r="FJ288">
        <v>0</v>
      </c>
      <c r="FK288">
        <v>1169.739230769231</v>
      </c>
      <c r="FL288">
        <v>-15.98222221123288</v>
      </c>
      <c r="FM288">
        <v>-327.9863243238803</v>
      </c>
      <c r="FN288">
        <v>23653.97692307692</v>
      </c>
      <c r="FO288">
        <v>15</v>
      </c>
      <c r="FP288">
        <v>0</v>
      </c>
      <c r="FQ288" t="s">
        <v>439</v>
      </c>
      <c r="FR288">
        <v>1747148579.5</v>
      </c>
      <c r="FS288">
        <v>1747148584.5</v>
      </c>
      <c r="FT288">
        <v>0</v>
      </c>
      <c r="FU288">
        <v>0.162</v>
      </c>
      <c r="FV288">
        <v>-0.001</v>
      </c>
      <c r="FW288">
        <v>0.139</v>
      </c>
      <c r="FX288">
        <v>0.058</v>
      </c>
      <c r="FY288">
        <v>420</v>
      </c>
      <c r="FZ288">
        <v>16</v>
      </c>
      <c r="GA288">
        <v>0.19</v>
      </c>
      <c r="GB288">
        <v>0.02</v>
      </c>
      <c r="GC288">
        <v>-81.281695</v>
      </c>
      <c r="GD288">
        <v>-0.01121200750459591</v>
      </c>
      <c r="GE288">
        <v>0.08934919403665455</v>
      </c>
      <c r="GF288">
        <v>1</v>
      </c>
      <c r="GG288">
        <v>1170.724411764706</v>
      </c>
      <c r="GH288">
        <v>-16.31856379350262</v>
      </c>
      <c r="GI288">
        <v>1.615446015950333</v>
      </c>
      <c r="GJ288">
        <v>0</v>
      </c>
      <c r="GK288">
        <v>9.71235175</v>
      </c>
      <c r="GL288">
        <v>-0.8599102063789938</v>
      </c>
      <c r="GM288">
        <v>0.08349877334091499</v>
      </c>
      <c r="GN288">
        <v>0</v>
      </c>
      <c r="GO288">
        <v>1</v>
      </c>
      <c r="GP288">
        <v>3</v>
      </c>
      <c r="GQ288" t="s">
        <v>463</v>
      </c>
      <c r="GR288">
        <v>3.12915</v>
      </c>
      <c r="GS288">
        <v>2.73077</v>
      </c>
      <c r="GT288">
        <v>0.179566</v>
      </c>
      <c r="GU288">
        <v>0.187739</v>
      </c>
      <c r="GV288">
        <v>0.107906</v>
      </c>
      <c r="GW288">
        <v>0.07597669999999999</v>
      </c>
      <c r="GX288">
        <v>24612.6</v>
      </c>
      <c r="GY288">
        <v>23657.1</v>
      </c>
      <c r="GZ288">
        <v>30541.5</v>
      </c>
      <c r="HA288">
        <v>29380.2</v>
      </c>
      <c r="HB288">
        <v>37602.8</v>
      </c>
      <c r="HC288">
        <v>35734</v>
      </c>
      <c r="HD288">
        <v>46718.7</v>
      </c>
      <c r="HE288">
        <v>43658.7</v>
      </c>
      <c r="HF288">
        <v>1.83595</v>
      </c>
      <c r="HG288">
        <v>1.82125</v>
      </c>
      <c r="HH288">
        <v>0.108212</v>
      </c>
      <c r="HI288">
        <v>0</v>
      </c>
      <c r="HJ288">
        <v>28.2851</v>
      </c>
      <c r="HK288">
        <v>999.9</v>
      </c>
      <c r="HL288">
        <v>48.8</v>
      </c>
      <c r="HM288">
        <v>31.6</v>
      </c>
      <c r="HN288">
        <v>25.0644</v>
      </c>
      <c r="HO288">
        <v>63.1103</v>
      </c>
      <c r="HP288">
        <v>18.101</v>
      </c>
      <c r="HQ288">
        <v>1</v>
      </c>
      <c r="HR288">
        <v>0.12753</v>
      </c>
      <c r="HS288">
        <v>-0.426705</v>
      </c>
      <c r="HT288">
        <v>20.2007</v>
      </c>
      <c r="HU288">
        <v>5.22882</v>
      </c>
      <c r="HV288">
        <v>11.974</v>
      </c>
      <c r="HW288">
        <v>4.96985</v>
      </c>
      <c r="HX288">
        <v>3.28973</v>
      </c>
      <c r="HY288">
        <v>9999</v>
      </c>
      <c r="HZ288">
        <v>9999</v>
      </c>
      <c r="IA288">
        <v>9999</v>
      </c>
      <c r="IB288">
        <v>19.2</v>
      </c>
      <c r="IC288">
        <v>4.97289</v>
      </c>
      <c r="ID288">
        <v>1.8772</v>
      </c>
      <c r="IE288">
        <v>1.87531</v>
      </c>
      <c r="IF288">
        <v>1.87814</v>
      </c>
      <c r="IG288">
        <v>1.87485</v>
      </c>
      <c r="IH288">
        <v>1.87847</v>
      </c>
      <c r="II288">
        <v>1.87547</v>
      </c>
      <c r="IJ288">
        <v>1.87668</v>
      </c>
      <c r="IK288">
        <v>0</v>
      </c>
      <c r="IL288">
        <v>0</v>
      </c>
      <c r="IM288">
        <v>0</v>
      </c>
      <c r="IN288">
        <v>0</v>
      </c>
      <c r="IO288" t="s">
        <v>441</v>
      </c>
      <c r="IP288" t="s">
        <v>442</v>
      </c>
      <c r="IQ288" t="s">
        <v>443</v>
      </c>
      <c r="IR288" t="s">
        <v>443</v>
      </c>
      <c r="IS288" t="s">
        <v>443</v>
      </c>
      <c r="IT288" t="s">
        <v>443</v>
      </c>
      <c r="IU288">
        <v>0</v>
      </c>
      <c r="IV288">
        <v>100</v>
      </c>
      <c r="IW288">
        <v>100</v>
      </c>
      <c r="IX288">
        <v>1.13</v>
      </c>
      <c r="IY288">
        <v>0.2461</v>
      </c>
      <c r="IZ288">
        <v>-0.1222274518627452</v>
      </c>
      <c r="JA288">
        <v>0.001328938755811441</v>
      </c>
      <c r="JB288">
        <v>-5.633165956792918E-07</v>
      </c>
      <c r="JC288">
        <v>2.510553891376428E-10</v>
      </c>
      <c r="JD288">
        <v>-0.04678033270444259</v>
      </c>
      <c r="JE288">
        <v>-0.0009625096320519332</v>
      </c>
      <c r="JF288">
        <v>0.0006953178313022573</v>
      </c>
      <c r="JG288">
        <v>-5.973937232829655E-06</v>
      </c>
      <c r="JH288">
        <v>1</v>
      </c>
      <c r="JI288">
        <v>2112</v>
      </c>
      <c r="JJ288">
        <v>1</v>
      </c>
      <c r="JK288">
        <v>26</v>
      </c>
      <c r="JL288">
        <v>201743.7</v>
      </c>
      <c r="JM288">
        <v>201743.7</v>
      </c>
      <c r="JN288">
        <v>2.75269</v>
      </c>
      <c r="JO288">
        <v>2.5415</v>
      </c>
      <c r="JP288">
        <v>1.39893</v>
      </c>
      <c r="JQ288">
        <v>2.32666</v>
      </c>
      <c r="JR288">
        <v>1.44897</v>
      </c>
      <c r="JS288">
        <v>2.45483</v>
      </c>
      <c r="JT288">
        <v>37.4098</v>
      </c>
      <c r="JU288">
        <v>23.9737</v>
      </c>
      <c r="JV288">
        <v>18</v>
      </c>
      <c r="JW288">
        <v>484.078</v>
      </c>
      <c r="JX288">
        <v>445.349</v>
      </c>
      <c r="JY288">
        <v>29.1888</v>
      </c>
      <c r="JZ288">
        <v>28.8939</v>
      </c>
      <c r="KA288">
        <v>30</v>
      </c>
      <c r="KB288">
        <v>28.6417</v>
      </c>
      <c r="KC288">
        <v>28.7189</v>
      </c>
      <c r="KD288">
        <v>55.2232</v>
      </c>
      <c r="KE288">
        <v>43.5832</v>
      </c>
      <c r="KF288">
        <v>0</v>
      </c>
      <c r="KG288">
        <v>29.1597</v>
      </c>
      <c r="KH288">
        <v>1342.67</v>
      </c>
      <c r="KI288">
        <v>14.6097</v>
      </c>
      <c r="KJ288">
        <v>100.965</v>
      </c>
      <c r="KK288">
        <v>100.421</v>
      </c>
    </row>
    <row r="289" spans="1:297">
      <c r="A289">
        <v>273</v>
      </c>
      <c r="B289">
        <v>1759253208.6</v>
      </c>
      <c r="C289">
        <v>6393</v>
      </c>
      <c r="D289" t="s">
        <v>991</v>
      </c>
      <c r="E289" t="s">
        <v>992</v>
      </c>
      <c r="F289">
        <v>5</v>
      </c>
      <c r="G289" t="s">
        <v>832</v>
      </c>
      <c r="H289" t="s">
        <v>436</v>
      </c>
      <c r="I289">
        <v>1759253201.1</v>
      </c>
      <c r="J289">
        <f>(K289)/1000</f>
        <v>0</v>
      </c>
      <c r="K289">
        <f>IF(DP289, AN289, AH289)</f>
        <v>0</v>
      </c>
      <c r="L289">
        <f>IF(DP289, AI289, AG289)</f>
        <v>0</v>
      </c>
      <c r="M289">
        <f>DR289 - IF(AU289&gt;1, L289*DL289*100.0/(AW289), 0)</f>
        <v>0</v>
      </c>
      <c r="N289">
        <f>((T289-J289/2)*M289-L289)/(T289+J289/2)</f>
        <v>0</v>
      </c>
      <c r="O289">
        <f>N289*(DY289+DZ289)/1000.0</f>
        <v>0</v>
      </c>
      <c r="P289">
        <f>(DR289 - IF(AU289&gt;1, L289*DL289*100.0/(AW289), 0))*(DY289+DZ289)/1000.0</f>
        <v>0</v>
      </c>
      <c r="Q289">
        <f>2.0/((1/S289-1/R289)+SIGN(S289)*SQRT((1/S289-1/R289)*(1/S289-1/R289) + 4*DM289/((DM289+1)*(DM289+1))*(2*1/S289*1/R289-1/R289*1/R289)))</f>
        <v>0</v>
      </c>
      <c r="R289">
        <f>IF(LEFT(DN289,1)&lt;&gt;"0",IF(LEFT(DN289,1)="1",3.0,DO289),$D$5+$E$5*(EF289*DY289/($K$5*1000))+$F$5*(EF289*DY289/($K$5*1000))*MAX(MIN(DL289,$J$5),$I$5)*MAX(MIN(DL289,$J$5),$I$5)+$G$5*MAX(MIN(DL289,$J$5),$I$5)*(EF289*DY289/($K$5*1000))+$H$5*(EF289*DY289/($K$5*1000))*(EF289*DY289/($K$5*1000)))</f>
        <v>0</v>
      </c>
      <c r="S289">
        <f>J289*(1000-(1000*0.61365*exp(17.502*W289/(240.97+W289))/(DY289+DZ289)+DT289)/2)/(1000*0.61365*exp(17.502*W289/(240.97+W289))/(DY289+DZ289)-DT289)</f>
        <v>0</v>
      </c>
      <c r="T289">
        <f>1/((DM289+1)/(Q289/1.6)+1/(R289/1.37)) + DM289/((DM289+1)/(Q289/1.6) + DM289/(R289/1.37))</f>
        <v>0</v>
      </c>
      <c r="U289">
        <f>(DH289*DK289)</f>
        <v>0</v>
      </c>
      <c r="V289">
        <f>(EA289+(U289+2*0.95*5.67E-8*(((EA289+$B$7)+273)^4-(EA289+273)^4)-44100*J289)/(1.84*29.3*R289+8*0.95*5.67E-8*(EA289+273)^3))</f>
        <v>0</v>
      </c>
      <c r="W289">
        <f>($C$7*EB289+$D$7*EC289+$E$7*V289)</f>
        <v>0</v>
      </c>
      <c r="X289">
        <f>0.61365*exp(17.502*W289/(240.97+W289))</f>
        <v>0</v>
      </c>
      <c r="Y289">
        <f>(Z289/AA289*100)</f>
        <v>0</v>
      </c>
      <c r="Z289">
        <f>DT289*(DY289+DZ289)/1000</f>
        <v>0</v>
      </c>
      <c r="AA289">
        <f>0.61365*exp(17.502*EA289/(240.97+EA289))</f>
        <v>0</v>
      </c>
      <c r="AB289">
        <f>(X289-DT289*(DY289+DZ289)/1000)</f>
        <v>0</v>
      </c>
      <c r="AC289">
        <f>(-J289*44100)</f>
        <v>0</v>
      </c>
      <c r="AD289">
        <f>2*29.3*R289*0.92*(EA289-W289)</f>
        <v>0</v>
      </c>
      <c r="AE289">
        <f>2*0.95*5.67E-8*(((EA289+$B$7)+273)^4-(W289+273)^4)</f>
        <v>0</v>
      </c>
      <c r="AF289">
        <f>U289+AE289+AC289+AD289</f>
        <v>0</v>
      </c>
      <c r="AG289">
        <f>DX289*AU289*(DS289-DR289*(1000-AU289*DU289)/(1000-AU289*DT289))/(100*DL289)</f>
        <v>0</v>
      </c>
      <c r="AH289">
        <f>1000*DX289*AU289*(DT289-DU289)/(100*DL289*(1000-AU289*DT289))</f>
        <v>0</v>
      </c>
      <c r="AI289">
        <f>(AJ289 - AK289 - DY289*1E3/(8.314*(EA289+273.15)) * AM289/DX289 * AL289) * DX289/(100*DL289) * (1000 - DU289)/1000</f>
        <v>0</v>
      </c>
      <c r="AJ289">
        <v>1346.694848480814</v>
      </c>
      <c r="AK289">
        <v>1285.204181818181</v>
      </c>
      <c r="AL289">
        <v>3.44183961161862</v>
      </c>
      <c r="AM289">
        <v>65.48796410900854</v>
      </c>
      <c r="AN289">
        <f>(AP289 - AO289 + DY289*1E3/(8.314*(EA289+273.15)) * AR289/DX289 * AQ289) * DX289/(100*DL289) * 1000/(1000 - AP289)</f>
        <v>0</v>
      </c>
      <c r="AO289">
        <v>14.5943174672527</v>
      </c>
      <c r="AP289">
        <v>24.14065212121212</v>
      </c>
      <c r="AQ289">
        <v>-7.750957623186803E-05</v>
      </c>
      <c r="AR289">
        <v>121.0484410570822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MAX(0,($B$13+$C$13*EF289)/(1+$D$13*EF289)*DY289/(EA289+273)*$E$13)</f>
        <v>0</v>
      </c>
      <c r="AX289" t="s">
        <v>437</v>
      </c>
      <c r="AY289" t="s">
        <v>437</v>
      </c>
      <c r="AZ289">
        <v>0</v>
      </c>
      <c r="BA289">
        <v>0</v>
      </c>
      <c r="BB289">
        <f>1-AZ289/BA289</f>
        <v>0</v>
      </c>
      <c r="BC289">
        <v>0</v>
      </c>
      <c r="BD289" t="s">
        <v>437</v>
      </c>
      <c r="BE289" t="s">
        <v>437</v>
      </c>
      <c r="BF289">
        <v>0</v>
      </c>
      <c r="BG289">
        <v>0</v>
      </c>
      <c r="BH289">
        <f>1-BF289/BG289</f>
        <v>0</v>
      </c>
      <c r="BI289">
        <v>0.5</v>
      </c>
      <c r="BJ289">
        <f>DI289</f>
        <v>0</v>
      </c>
      <c r="BK289">
        <f>L289</f>
        <v>0</v>
      </c>
      <c r="BL289">
        <f>BH289*BI289*BJ289</f>
        <v>0</v>
      </c>
      <c r="BM289">
        <f>(BK289-BC289)/BJ289</f>
        <v>0</v>
      </c>
      <c r="BN289">
        <f>(BA289-BG289)/BG289</f>
        <v>0</v>
      </c>
      <c r="BO289">
        <f>AZ289/(BB289+AZ289/BG289)</f>
        <v>0</v>
      </c>
      <c r="BP289" t="s">
        <v>437</v>
      </c>
      <c r="BQ289">
        <v>0</v>
      </c>
      <c r="BR289">
        <f>IF(BQ289&lt;&gt;0, BQ289, BO289)</f>
        <v>0</v>
      </c>
      <c r="BS289">
        <f>1-BR289/BG289</f>
        <v>0</v>
      </c>
      <c r="BT289">
        <f>(BG289-BF289)/(BG289-BR289)</f>
        <v>0</v>
      </c>
      <c r="BU289">
        <f>(BA289-BG289)/(BA289-BR289)</f>
        <v>0</v>
      </c>
      <c r="BV289">
        <f>(BG289-BF289)/(BG289-AZ289)</f>
        <v>0</v>
      </c>
      <c r="BW289">
        <f>(BA289-BG289)/(BA289-AZ289)</f>
        <v>0</v>
      </c>
      <c r="BX289">
        <f>(BT289*BR289/BF289)</f>
        <v>0</v>
      </c>
      <c r="BY289">
        <f>(1-BX289)</f>
        <v>0</v>
      </c>
      <c r="DH289">
        <f>$B$11*EG289+$C$11*EH289+$F$11*ES289*(1-EV289)</f>
        <v>0</v>
      </c>
      <c r="DI289">
        <f>DH289*DJ289</f>
        <v>0</v>
      </c>
      <c r="DJ289">
        <f>($B$11*$D$9+$C$11*$D$9+$F$11*((FF289+EX289)/MAX(FF289+EX289+FG289, 0.1)*$I$9+FG289/MAX(FF289+EX289+FG289, 0.1)*$J$9))/($B$11+$C$11+$F$11)</f>
        <v>0</v>
      </c>
      <c r="DK289">
        <f>($B$11*$K$9+$C$11*$K$9+$F$11*((FF289+EX289)/MAX(FF289+EX289+FG289, 0.1)*$P$9+FG289/MAX(FF289+EX289+FG289, 0.1)*$Q$9))/($B$11+$C$11+$F$11)</f>
        <v>0</v>
      </c>
      <c r="DL289">
        <v>6</v>
      </c>
      <c r="DM289">
        <v>0.5</v>
      </c>
      <c r="DN289" t="s">
        <v>438</v>
      </c>
      <c r="DO289">
        <v>2</v>
      </c>
      <c r="DP289" t="b">
        <v>1</v>
      </c>
      <c r="DQ289">
        <v>1759253201.1</v>
      </c>
      <c r="DR289">
        <v>1230.750370370371</v>
      </c>
      <c r="DS289">
        <v>1312.104074074074</v>
      </c>
      <c r="DT289">
        <v>24.16515925925926</v>
      </c>
      <c r="DU289">
        <v>14.55262592592593</v>
      </c>
      <c r="DV289">
        <v>1229.622592592593</v>
      </c>
      <c r="DW289">
        <v>23.91892592592593</v>
      </c>
      <c r="DX289">
        <v>500.0081111111111</v>
      </c>
      <c r="DY289">
        <v>90.87571111111112</v>
      </c>
      <c r="DZ289">
        <v>0.05256891111111112</v>
      </c>
      <c r="EA289">
        <v>30.59967777777777</v>
      </c>
      <c r="EB289">
        <v>30.0501</v>
      </c>
      <c r="EC289">
        <v>999.9000000000001</v>
      </c>
      <c r="ED289">
        <v>0</v>
      </c>
      <c r="EE289">
        <v>0</v>
      </c>
      <c r="EF289">
        <v>10012.41222222222</v>
      </c>
      <c r="EG289">
        <v>0</v>
      </c>
      <c r="EH289">
        <v>11.6948</v>
      </c>
      <c r="EI289">
        <v>-81.35420740740739</v>
      </c>
      <c r="EJ289">
        <v>1261.226666666667</v>
      </c>
      <c r="EK289">
        <v>1331.480740740741</v>
      </c>
      <c r="EL289">
        <v>9.612544814814814</v>
      </c>
      <c r="EM289">
        <v>1312.104074074074</v>
      </c>
      <c r="EN289">
        <v>14.55262592592593</v>
      </c>
      <c r="EO289">
        <v>2.196028148148148</v>
      </c>
      <c r="EP289">
        <v>1.32248037037037</v>
      </c>
      <c r="EQ289">
        <v>18.93335925925926</v>
      </c>
      <c r="ER289">
        <v>11.05676296296296</v>
      </c>
      <c r="ES289">
        <v>1999.964814814815</v>
      </c>
      <c r="ET289">
        <v>0.9799937777777776</v>
      </c>
      <c r="EU289">
        <v>0.02000594444444445</v>
      </c>
      <c r="EV289">
        <v>0</v>
      </c>
      <c r="EW289">
        <v>1168.467037037037</v>
      </c>
      <c r="EX289">
        <v>5.000560000000001</v>
      </c>
      <c r="EY289">
        <v>23628.8037037037</v>
      </c>
      <c r="EZ289">
        <v>17294.55185185185</v>
      </c>
      <c r="FA289">
        <v>41.43699999999999</v>
      </c>
      <c r="FB289">
        <v>41.56199999999999</v>
      </c>
      <c r="FC289">
        <v>41.125</v>
      </c>
      <c r="FD289">
        <v>40.6824074074074</v>
      </c>
      <c r="FE289">
        <v>42.25</v>
      </c>
      <c r="FF289">
        <v>1955.054814814815</v>
      </c>
      <c r="FG289">
        <v>39.91</v>
      </c>
      <c r="FH289">
        <v>0</v>
      </c>
      <c r="FI289">
        <v>1759253222.8</v>
      </c>
      <c r="FJ289">
        <v>0</v>
      </c>
      <c r="FK289">
        <v>1168.431153846154</v>
      </c>
      <c r="FL289">
        <v>-15.56478633973212</v>
      </c>
      <c r="FM289">
        <v>-317.6854704219338</v>
      </c>
      <c r="FN289">
        <v>23628.11153846154</v>
      </c>
      <c r="FO289">
        <v>15</v>
      </c>
      <c r="FP289">
        <v>0</v>
      </c>
      <c r="FQ289" t="s">
        <v>439</v>
      </c>
      <c r="FR289">
        <v>1747148579.5</v>
      </c>
      <c r="FS289">
        <v>1747148584.5</v>
      </c>
      <c r="FT289">
        <v>0</v>
      </c>
      <c r="FU289">
        <v>0.162</v>
      </c>
      <c r="FV289">
        <v>-0.001</v>
      </c>
      <c r="FW289">
        <v>0.139</v>
      </c>
      <c r="FX289">
        <v>0.058</v>
      </c>
      <c r="FY289">
        <v>420</v>
      </c>
      <c r="FZ289">
        <v>16</v>
      </c>
      <c r="GA289">
        <v>0.19</v>
      </c>
      <c r="GB289">
        <v>0.02</v>
      </c>
      <c r="GC289">
        <v>-81.33688500000001</v>
      </c>
      <c r="GD289">
        <v>-0.8743204502812496</v>
      </c>
      <c r="GE289">
        <v>0.1495603248692639</v>
      </c>
      <c r="GF289">
        <v>0</v>
      </c>
      <c r="GG289">
        <v>1169.579705882353</v>
      </c>
      <c r="GH289">
        <v>-16.38273491464345</v>
      </c>
      <c r="GI289">
        <v>1.620748710961399</v>
      </c>
      <c r="GJ289">
        <v>0</v>
      </c>
      <c r="GK289">
        <v>9.6573625</v>
      </c>
      <c r="GL289">
        <v>-0.7475709568480307</v>
      </c>
      <c r="GM289">
        <v>0.07263856729554906</v>
      </c>
      <c r="GN289">
        <v>0</v>
      </c>
      <c r="GO289">
        <v>0</v>
      </c>
      <c r="GP289">
        <v>3</v>
      </c>
      <c r="GQ289" t="s">
        <v>490</v>
      </c>
      <c r="GR289">
        <v>3.12931</v>
      </c>
      <c r="GS289">
        <v>2.7305</v>
      </c>
      <c r="GT289">
        <v>0.181061</v>
      </c>
      <c r="GU289">
        <v>0.189178</v>
      </c>
      <c r="GV289">
        <v>0.107845</v>
      </c>
      <c r="GW289">
        <v>0.07601239999999999</v>
      </c>
      <c r="GX289">
        <v>24567.9</v>
      </c>
      <c r="GY289">
        <v>23615.4</v>
      </c>
      <c r="GZ289">
        <v>30541.8</v>
      </c>
      <c r="HA289">
        <v>29380.4</v>
      </c>
      <c r="HB289">
        <v>37605.9</v>
      </c>
      <c r="HC289">
        <v>35733</v>
      </c>
      <c r="HD289">
        <v>46719.2</v>
      </c>
      <c r="HE289">
        <v>43659.1</v>
      </c>
      <c r="HF289">
        <v>1.83628</v>
      </c>
      <c r="HG289">
        <v>1.82085</v>
      </c>
      <c r="HH289">
        <v>0.108533</v>
      </c>
      <c r="HI289">
        <v>0</v>
      </c>
      <c r="HJ289">
        <v>28.282</v>
      </c>
      <c r="HK289">
        <v>999.9</v>
      </c>
      <c r="HL289">
        <v>48.8</v>
      </c>
      <c r="HM289">
        <v>31.6</v>
      </c>
      <c r="HN289">
        <v>25.0681</v>
      </c>
      <c r="HO289">
        <v>62.7903</v>
      </c>
      <c r="HP289">
        <v>18.2933</v>
      </c>
      <c r="HQ289">
        <v>1</v>
      </c>
      <c r="HR289">
        <v>0.127459</v>
      </c>
      <c r="HS289">
        <v>-0.418894</v>
      </c>
      <c r="HT289">
        <v>20.2009</v>
      </c>
      <c r="HU289">
        <v>5.22882</v>
      </c>
      <c r="HV289">
        <v>11.974</v>
      </c>
      <c r="HW289">
        <v>4.9698</v>
      </c>
      <c r="HX289">
        <v>3.28973</v>
      </c>
      <c r="HY289">
        <v>9999</v>
      </c>
      <c r="HZ289">
        <v>9999</v>
      </c>
      <c r="IA289">
        <v>9999</v>
      </c>
      <c r="IB289">
        <v>19.2</v>
      </c>
      <c r="IC289">
        <v>4.97288</v>
      </c>
      <c r="ID289">
        <v>1.87717</v>
      </c>
      <c r="IE289">
        <v>1.87529</v>
      </c>
      <c r="IF289">
        <v>1.87806</v>
      </c>
      <c r="IG289">
        <v>1.87484</v>
      </c>
      <c r="IH289">
        <v>1.87843</v>
      </c>
      <c r="II289">
        <v>1.87546</v>
      </c>
      <c r="IJ289">
        <v>1.87668</v>
      </c>
      <c r="IK289">
        <v>0</v>
      </c>
      <c r="IL289">
        <v>0</v>
      </c>
      <c r="IM289">
        <v>0</v>
      </c>
      <c r="IN289">
        <v>0</v>
      </c>
      <c r="IO289" t="s">
        <v>441</v>
      </c>
      <c r="IP289" t="s">
        <v>442</v>
      </c>
      <c r="IQ289" t="s">
        <v>443</v>
      </c>
      <c r="IR289" t="s">
        <v>443</v>
      </c>
      <c r="IS289" t="s">
        <v>443</v>
      </c>
      <c r="IT289" t="s">
        <v>443</v>
      </c>
      <c r="IU289">
        <v>0</v>
      </c>
      <c r="IV289">
        <v>100</v>
      </c>
      <c r="IW289">
        <v>100</v>
      </c>
      <c r="IX289">
        <v>1.16</v>
      </c>
      <c r="IY289">
        <v>0.2456</v>
      </c>
      <c r="IZ289">
        <v>-0.1222274518627452</v>
      </c>
      <c r="JA289">
        <v>0.001328938755811441</v>
      </c>
      <c r="JB289">
        <v>-5.633165956792918E-07</v>
      </c>
      <c r="JC289">
        <v>2.510553891376428E-10</v>
      </c>
      <c r="JD289">
        <v>-0.04678033270444259</v>
      </c>
      <c r="JE289">
        <v>-0.0009625096320519332</v>
      </c>
      <c r="JF289">
        <v>0.0006953178313022573</v>
      </c>
      <c r="JG289">
        <v>-5.973937232829655E-06</v>
      </c>
      <c r="JH289">
        <v>1</v>
      </c>
      <c r="JI289">
        <v>2112</v>
      </c>
      <c r="JJ289">
        <v>1</v>
      </c>
      <c r="JK289">
        <v>26</v>
      </c>
      <c r="JL289">
        <v>201743.8</v>
      </c>
      <c r="JM289">
        <v>201743.7</v>
      </c>
      <c r="JN289">
        <v>2.7832</v>
      </c>
      <c r="JO289">
        <v>2.52563</v>
      </c>
      <c r="JP289">
        <v>1.39893</v>
      </c>
      <c r="JQ289">
        <v>2.32666</v>
      </c>
      <c r="JR289">
        <v>1.44897</v>
      </c>
      <c r="JS289">
        <v>2.55249</v>
      </c>
      <c r="JT289">
        <v>37.4098</v>
      </c>
      <c r="JU289">
        <v>23.9737</v>
      </c>
      <c r="JV289">
        <v>18</v>
      </c>
      <c r="JW289">
        <v>484.241</v>
      </c>
      <c r="JX289">
        <v>445.083</v>
      </c>
      <c r="JY289">
        <v>29.1349</v>
      </c>
      <c r="JZ289">
        <v>28.8923</v>
      </c>
      <c r="KA289">
        <v>29.9999</v>
      </c>
      <c r="KB289">
        <v>28.6392</v>
      </c>
      <c r="KC289">
        <v>28.7169</v>
      </c>
      <c r="KD289">
        <v>55.7426</v>
      </c>
      <c r="KE289">
        <v>43.5832</v>
      </c>
      <c r="KF289">
        <v>0</v>
      </c>
      <c r="KG289">
        <v>29.1123</v>
      </c>
      <c r="KH289">
        <v>1356.03</v>
      </c>
      <c r="KI289">
        <v>14.66</v>
      </c>
      <c r="KJ289">
        <v>100.966</v>
      </c>
      <c r="KK289">
        <v>100.422</v>
      </c>
    </row>
    <row r="290" spans="1:297">
      <c r="A290">
        <v>274</v>
      </c>
      <c r="B290">
        <v>1759253213.6</v>
      </c>
      <c r="C290">
        <v>6398</v>
      </c>
      <c r="D290" t="s">
        <v>993</v>
      </c>
      <c r="E290" t="s">
        <v>994</v>
      </c>
      <c r="F290">
        <v>5</v>
      </c>
      <c r="G290" t="s">
        <v>832</v>
      </c>
      <c r="H290" t="s">
        <v>436</v>
      </c>
      <c r="I290">
        <v>1759253205.814285</v>
      </c>
      <c r="J290">
        <f>(K290)/1000</f>
        <v>0</v>
      </c>
      <c r="K290">
        <f>IF(DP290, AN290, AH290)</f>
        <v>0</v>
      </c>
      <c r="L290">
        <f>IF(DP290, AI290, AG290)</f>
        <v>0</v>
      </c>
      <c r="M290">
        <f>DR290 - IF(AU290&gt;1, L290*DL290*100.0/(AW290), 0)</f>
        <v>0</v>
      </c>
      <c r="N290">
        <f>((T290-J290/2)*M290-L290)/(T290+J290/2)</f>
        <v>0</v>
      </c>
      <c r="O290">
        <f>N290*(DY290+DZ290)/1000.0</f>
        <v>0</v>
      </c>
      <c r="P290">
        <f>(DR290 - IF(AU290&gt;1, L290*DL290*100.0/(AW290), 0))*(DY290+DZ290)/1000.0</f>
        <v>0</v>
      </c>
      <c r="Q290">
        <f>2.0/((1/S290-1/R290)+SIGN(S290)*SQRT((1/S290-1/R290)*(1/S290-1/R290) + 4*DM290/((DM290+1)*(DM290+1))*(2*1/S290*1/R290-1/R290*1/R290)))</f>
        <v>0</v>
      </c>
      <c r="R290">
        <f>IF(LEFT(DN290,1)&lt;&gt;"0",IF(LEFT(DN290,1)="1",3.0,DO290),$D$5+$E$5*(EF290*DY290/($K$5*1000))+$F$5*(EF290*DY290/($K$5*1000))*MAX(MIN(DL290,$J$5),$I$5)*MAX(MIN(DL290,$J$5),$I$5)+$G$5*MAX(MIN(DL290,$J$5),$I$5)*(EF290*DY290/($K$5*1000))+$H$5*(EF290*DY290/($K$5*1000))*(EF290*DY290/($K$5*1000)))</f>
        <v>0</v>
      </c>
      <c r="S290">
        <f>J290*(1000-(1000*0.61365*exp(17.502*W290/(240.97+W290))/(DY290+DZ290)+DT290)/2)/(1000*0.61365*exp(17.502*W290/(240.97+W290))/(DY290+DZ290)-DT290)</f>
        <v>0</v>
      </c>
      <c r="T290">
        <f>1/((DM290+1)/(Q290/1.6)+1/(R290/1.37)) + DM290/((DM290+1)/(Q290/1.6) + DM290/(R290/1.37))</f>
        <v>0</v>
      </c>
      <c r="U290">
        <f>(DH290*DK290)</f>
        <v>0</v>
      </c>
      <c r="V290">
        <f>(EA290+(U290+2*0.95*5.67E-8*(((EA290+$B$7)+273)^4-(EA290+273)^4)-44100*J290)/(1.84*29.3*R290+8*0.95*5.67E-8*(EA290+273)^3))</f>
        <v>0</v>
      </c>
      <c r="W290">
        <f>($C$7*EB290+$D$7*EC290+$E$7*V290)</f>
        <v>0</v>
      </c>
      <c r="X290">
        <f>0.61365*exp(17.502*W290/(240.97+W290))</f>
        <v>0</v>
      </c>
      <c r="Y290">
        <f>(Z290/AA290*100)</f>
        <v>0</v>
      </c>
      <c r="Z290">
        <f>DT290*(DY290+DZ290)/1000</f>
        <v>0</v>
      </c>
      <c r="AA290">
        <f>0.61365*exp(17.502*EA290/(240.97+EA290))</f>
        <v>0</v>
      </c>
      <c r="AB290">
        <f>(X290-DT290*(DY290+DZ290)/1000)</f>
        <v>0</v>
      </c>
      <c r="AC290">
        <f>(-J290*44100)</f>
        <v>0</v>
      </c>
      <c r="AD290">
        <f>2*29.3*R290*0.92*(EA290-W290)</f>
        <v>0</v>
      </c>
      <c r="AE290">
        <f>2*0.95*5.67E-8*(((EA290+$B$7)+273)^4-(W290+273)^4)</f>
        <v>0</v>
      </c>
      <c r="AF290">
        <f>U290+AE290+AC290+AD290</f>
        <v>0</v>
      </c>
      <c r="AG290">
        <f>DX290*AU290*(DS290-DR290*(1000-AU290*DU290)/(1000-AU290*DT290))/(100*DL290)</f>
        <v>0</v>
      </c>
      <c r="AH290">
        <f>1000*DX290*AU290*(DT290-DU290)/(100*DL290*(1000-AU290*DT290))</f>
        <v>0</v>
      </c>
      <c r="AI290">
        <f>(AJ290 - AK290 - DY290*1E3/(8.314*(EA290+273.15)) * AM290/DX290 * AL290) * DX290/(100*DL290) * (1000 - DU290)/1000</f>
        <v>0</v>
      </c>
      <c r="AJ290">
        <v>1363.552828609617</v>
      </c>
      <c r="AK290">
        <v>1302.357151515151</v>
      </c>
      <c r="AL290">
        <v>3.429674520873318</v>
      </c>
      <c r="AM290">
        <v>65.48796410900854</v>
      </c>
      <c r="AN290">
        <f>(AP290 - AO290 + DY290*1E3/(8.314*(EA290+273.15)) * AR290/DX290 * AQ290) * DX290/(100*DL290) * 1000/(1000 - AP290)</f>
        <v>0</v>
      </c>
      <c r="AO290">
        <v>14.5969107225717</v>
      </c>
      <c r="AP290">
        <v>24.0954684848485</v>
      </c>
      <c r="AQ290">
        <v>-0.009762351252385257</v>
      </c>
      <c r="AR290">
        <v>121.0484410570822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MAX(0,($B$13+$C$13*EF290)/(1+$D$13*EF290)*DY290/(EA290+273)*$E$13)</f>
        <v>0</v>
      </c>
      <c r="AX290" t="s">
        <v>437</v>
      </c>
      <c r="AY290" t="s">
        <v>437</v>
      </c>
      <c r="AZ290">
        <v>0</v>
      </c>
      <c r="BA290">
        <v>0</v>
      </c>
      <c r="BB290">
        <f>1-AZ290/BA290</f>
        <v>0</v>
      </c>
      <c r="BC290">
        <v>0</v>
      </c>
      <c r="BD290" t="s">
        <v>437</v>
      </c>
      <c r="BE290" t="s">
        <v>437</v>
      </c>
      <c r="BF290">
        <v>0</v>
      </c>
      <c r="BG290">
        <v>0</v>
      </c>
      <c r="BH290">
        <f>1-BF290/BG290</f>
        <v>0</v>
      </c>
      <c r="BI290">
        <v>0.5</v>
      </c>
      <c r="BJ290">
        <f>DI290</f>
        <v>0</v>
      </c>
      <c r="BK290">
        <f>L290</f>
        <v>0</v>
      </c>
      <c r="BL290">
        <f>BH290*BI290*BJ290</f>
        <v>0</v>
      </c>
      <c r="BM290">
        <f>(BK290-BC290)/BJ290</f>
        <v>0</v>
      </c>
      <c r="BN290">
        <f>(BA290-BG290)/BG290</f>
        <v>0</v>
      </c>
      <c r="BO290">
        <f>AZ290/(BB290+AZ290/BG290)</f>
        <v>0</v>
      </c>
      <c r="BP290" t="s">
        <v>437</v>
      </c>
      <c r="BQ290">
        <v>0</v>
      </c>
      <c r="BR290">
        <f>IF(BQ290&lt;&gt;0, BQ290, BO290)</f>
        <v>0</v>
      </c>
      <c r="BS290">
        <f>1-BR290/BG290</f>
        <v>0</v>
      </c>
      <c r="BT290">
        <f>(BG290-BF290)/(BG290-BR290)</f>
        <v>0</v>
      </c>
      <c r="BU290">
        <f>(BA290-BG290)/(BA290-BR290)</f>
        <v>0</v>
      </c>
      <c r="BV290">
        <f>(BG290-BF290)/(BG290-AZ290)</f>
        <v>0</v>
      </c>
      <c r="BW290">
        <f>(BA290-BG290)/(BA290-AZ290)</f>
        <v>0</v>
      </c>
      <c r="BX290">
        <f>(BT290*BR290/BF290)</f>
        <v>0</v>
      </c>
      <c r="BY290">
        <f>(1-BX290)</f>
        <v>0</v>
      </c>
      <c r="DH290">
        <f>$B$11*EG290+$C$11*EH290+$F$11*ES290*(1-EV290)</f>
        <v>0</v>
      </c>
      <c r="DI290">
        <f>DH290*DJ290</f>
        <v>0</v>
      </c>
      <c r="DJ290">
        <f>($B$11*$D$9+$C$11*$D$9+$F$11*((FF290+EX290)/MAX(FF290+EX290+FG290, 0.1)*$I$9+FG290/MAX(FF290+EX290+FG290, 0.1)*$J$9))/($B$11+$C$11+$F$11)</f>
        <v>0</v>
      </c>
      <c r="DK290">
        <f>($B$11*$K$9+$C$11*$K$9+$F$11*((FF290+EX290)/MAX(FF290+EX290+FG290, 0.1)*$P$9+FG290/MAX(FF290+EX290+FG290, 0.1)*$Q$9))/($B$11+$C$11+$F$11)</f>
        <v>0</v>
      </c>
      <c r="DL290">
        <v>6</v>
      </c>
      <c r="DM290">
        <v>0.5</v>
      </c>
      <c r="DN290" t="s">
        <v>438</v>
      </c>
      <c r="DO290">
        <v>2</v>
      </c>
      <c r="DP290" t="b">
        <v>1</v>
      </c>
      <c r="DQ290">
        <v>1759253205.814285</v>
      </c>
      <c r="DR290">
        <v>1246.517857142857</v>
      </c>
      <c r="DS290">
        <v>1327.914285714286</v>
      </c>
      <c r="DT290">
        <v>24.14538928571429</v>
      </c>
      <c r="DU290">
        <v>14.58074285714286</v>
      </c>
      <c r="DV290">
        <v>1245.3725</v>
      </c>
      <c r="DW290">
        <v>23.89957142857143</v>
      </c>
      <c r="DX290">
        <v>500.0259642857143</v>
      </c>
      <c r="DY290">
        <v>90.87609999999999</v>
      </c>
      <c r="DZ290">
        <v>0.05263468214285715</v>
      </c>
      <c r="EA290">
        <v>30.58412857142857</v>
      </c>
      <c r="EB290">
        <v>30.049</v>
      </c>
      <c r="EC290">
        <v>999.9000000000002</v>
      </c>
      <c r="ED290">
        <v>0</v>
      </c>
      <c r="EE290">
        <v>0</v>
      </c>
      <c r="EF290">
        <v>10014.11357142857</v>
      </c>
      <c r="EG290">
        <v>0</v>
      </c>
      <c r="EH290">
        <v>11.6948</v>
      </c>
      <c r="EI290">
        <v>-81.39766428571428</v>
      </c>
      <c r="EJ290">
        <v>1277.357857142857</v>
      </c>
      <c r="EK290">
        <v>1347.5625</v>
      </c>
      <c r="EL290">
        <v>9.564652142857142</v>
      </c>
      <c r="EM290">
        <v>1327.914285714286</v>
      </c>
      <c r="EN290">
        <v>14.58074285714286</v>
      </c>
      <c r="EO290">
        <v>2.19424</v>
      </c>
      <c r="EP290">
        <v>1.325041785714286</v>
      </c>
      <c r="EQ290">
        <v>18.92031071428572</v>
      </c>
      <c r="ER290">
        <v>11.08592857142857</v>
      </c>
      <c r="ES290">
        <v>1999.996071428572</v>
      </c>
      <c r="ET290">
        <v>0.9799942499999997</v>
      </c>
      <c r="EU290">
        <v>0.02000546785714286</v>
      </c>
      <c r="EV290">
        <v>0</v>
      </c>
      <c r="EW290">
        <v>1167.1925</v>
      </c>
      <c r="EX290">
        <v>5.000560000000001</v>
      </c>
      <c r="EY290">
        <v>23604.27857142857</v>
      </c>
      <c r="EZ290">
        <v>17294.82857142857</v>
      </c>
      <c r="FA290">
        <v>41.43699999999999</v>
      </c>
      <c r="FB290">
        <v>41.56199999999999</v>
      </c>
      <c r="FC290">
        <v>41.125</v>
      </c>
      <c r="FD290">
        <v>40.68257142857142</v>
      </c>
      <c r="FE290">
        <v>42.25</v>
      </c>
      <c r="FF290">
        <v>1955.086071428572</v>
      </c>
      <c r="FG290">
        <v>39.91</v>
      </c>
      <c r="FH290">
        <v>0</v>
      </c>
      <c r="FI290">
        <v>1759253227.6</v>
      </c>
      <c r="FJ290">
        <v>0</v>
      </c>
      <c r="FK290">
        <v>1167.162307692308</v>
      </c>
      <c r="FL290">
        <v>-16.02871795945505</v>
      </c>
      <c r="FM290">
        <v>-311.9145299626686</v>
      </c>
      <c r="FN290">
        <v>23602.92692307692</v>
      </c>
      <c r="FO290">
        <v>15</v>
      </c>
      <c r="FP290">
        <v>0</v>
      </c>
      <c r="FQ290" t="s">
        <v>439</v>
      </c>
      <c r="FR290">
        <v>1747148579.5</v>
      </c>
      <c r="FS290">
        <v>1747148584.5</v>
      </c>
      <c r="FT290">
        <v>0</v>
      </c>
      <c r="FU290">
        <v>0.162</v>
      </c>
      <c r="FV290">
        <v>-0.001</v>
      </c>
      <c r="FW290">
        <v>0.139</v>
      </c>
      <c r="FX290">
        <v>0.058</v>
      </c>
      <c r="FY290">
        <v>420</v>
      </c>
      <c r="FZ290">
        <v>16</v>
      </c>
      <c r="GA290">
        <v>0.19</v>
      </c>
      <c r="GB290">
        <v>0.02</v>
      </c>
      <c r="GC290">
        <v>-81.37269999999999</v>
      </c>
      <c r="GD290">
        <v>-0.6754176360225893</v>
      </c>
      <c r="GE290">
        <v>0.1338987938705943</v>
      </c>
      <c r="GF290">
        <v>0</v>
      </c>
      <c r="GG290">
        <v>1167.934411764706</v>
      </c>
      <c r="GH290">
        <v>-16.06860198823468</v>
      </c>
      <c r="GI290">
        <v>1.586457747118083</v>
      </c>
      <c r="GJ290">
        <v>0</v>
      </c>
      <c r="GK290">
        <v>9.59133125</v>
      </c>
      <c r="GL290">
        <v>-0.6177027016885833</v>
      </c>
      <c r="GM290">
        <v>0.05992786147475559</v>
      </c>
      <c r="GN290">
        <v>0</v>
      </c>
      <c r="GO290">
        <v>0</v>
      </c>
      <c r="GP290">
        <v>3</v>
      </c>
      <c r="GQ290" t="s">
        <v>490</v>
      </c>
      <c r="GR290">
        <v>3.12927</v>
      </c>
      <c r="GS290">
        <v>2.7303</v>
      </c>
      <c r="GT290">
        <v>0.182535</v>
      </c>
      <c r="GU290">
        <v>0.190619</v>
      </c>
      <c r="GV290">
        <v>0.107702</v>
      </c>
      <c r="GW290">
        <v>0.07601620000000001</v>
      </c>
      <c r="GX290">
        <v>24523.6</v>
      </c>
      <c r="GY290">
        <v>23573.2</v>
      </c>
      <c r="GZ290">
        <v>30541.7</v>
      </c>
      <c r="HA290">
        <v>29380.1</v>
      </c>
      <c r="HB290">
        <v>37612</v>
      </c>
      <c r="HC290">
        <v>35732.5</v>
      </c>
      <c r="HD290">
        <v>46719.1</v>
      </c>
      <c r="HE290">
        <v>43658.5</v>
      </c>
      <c r="HF290">
        <v>1.83598</v>
      </c>
      <c r="HG290">
        <v>1.82122</v>
      </c>
      <c r="HH290">
        <v>0.108451</v>
      </c>
      <c r="HI290">
        <v>0</v>
      </c>
      <c r="HJ290">
        <v>28.279</v>
      </c>
      <c r="HK290">
        <v>999.9</v>
      </c>
      <c r="HL290">
        <v>48.8</v>
      </c>
      <c r="HM290">
        <v>31.6</v>
      </c>
      <c r="HN290">
        <v>25.0669</v>
      </c>
      <c r="HO290">
        <v>62.7103</v>
      </c>
      <c r="HP290">
        <v>17.9367</v>
      </c>
      <c r="HQ290">
        <v>1</v>
      </c>
      <c r="HR290">
        <v>0.12747</v>
      </c>
      <c r="HS290">
        <v>-0.401492</v>
      </c>
      <c r="HT290">
        <v>20.2009</v>
      </c>
      <c r="HU290">
        <v>5.22822</v>
      </c>
      <c r="HV290">
        <v>11.974</v>
      </c>
      <c r="HW290">
        <v>4.9697</v>
      </c>
      <c r="HX290">
        <v>3.28968</v>
      </c>
      <c r="HY290">
        <v>9999</v>
      </c>
      <c r="HZ290">
        <v>9999</v>
      </c>
      <c r="IA290">
        <v>9999</v>
      </c>
      <c r="IB290">
        <v>19.2</v>
      </c>
      <c r="IC290">
        <v>4.97288</v>
      </c>
      <c r="ID290">
        <v>1.87719</v>
      </c>
      <c r="IE290">
        <v>1.87531</v>
      </c>
      <c r="IF290">
        <v>1.87811</v>
      </c>
      <c r="IG290">
        <v>1.87485</v>
      </c>
      <c r="IH290">
        <v>1.87845</v>
      </c>
      <c r="II290">
        <v>1.87549</v>
      </c>
      <c r="IJ290">
        <v>1.87668</v>
      </c>
      <c r="IK290">
        <v>0</v>
      </c>
      <c r="IL290">
        <v>0</v>
      </c>
      <c r="IM290">
        <v>0</v>
      </c>
      <c r="IN290">
        <v>0</v>
      </c>
      <c r="IO290" t="s">
        <v>441</v>
      </c>
      <c r="IP290" t="s">
        <v>442</v>
      </c>
      <c r="IQ290" t="s">
        <v>443</v>
      </c>
      <c r="IR290" t="s">
        <v>443</v>
      </c>
      <c r="IS290" t="s">
        <v>443</v>
      </c>
      <c r="IT290" t="s">
        <v>443</v>
      </c>
      <c r="IU290">
        <v>0</v>
      </c>
      <c r="IV290">
        <v>100</v>
      </c>
      <c r="IW290">
        <v>100</v>
      </c>
      <c r="IX290">
        <v>1.17</v>
      </c>
      <c r="IY290">
        <v>0.2446</v>
      </c>
      <c r="IZ290">
        <v>-0.1222274518627452</v>
      </c>
      <c r="JA290">
        <v>0.001328938755811441</v>
      </c>
      <c r="JB290">
        <v>-5.633165956792918E-07</v>
      </c>
      <c r="JC290">
        <v>2.510553891376428E-10</v>
      </c>
      <c r="JD290">
        <v>-0.04678033270444259</v>
      </c>
      <c r="JE290">
        <v>-0.0009625096320519332</v>
      </c>
      <c r="JF290">
        <v>0.0006953178313022573</v>
      </c>
      <c r="JG290">
        <v>-5.973937232829655E-06</v>
      </c>
      <c r="JH290">
        <v>1</v>
      </c>
      <c r="JI290">
        <v>2112</v>
      </c>
      <c r="JJ290">
        <v>1</v>
      </c>
      <c r="JK290">
        <v>26</v>
      </c>
      <c r="JL290">
        <v>201743.9</v>
      </c>
      <c r="JM290">
        <v>201743.8</v>
      </c>
      <c r="JN290">
        <v>2.80762</v>
      </c>
      <c r="JO290">
        <v>2.51953</v>
      </c>
      <c r="JP290">
        <v>1.39893</v>
      </c>
      <c r="JQ290">
        <v>2.32666</v>
      </c>
      <c r="JR290">
        <v>1.44897</v>
      </c>
      <c r="JS290">
        <v>2.55737</v>
      </c>
      <c r="JT290">
        <v>37.3858</v>
      </c>
      <c r="JU290">
        <v>23.9824</v>
      </c>
      <c r="JV290">
        <v>18</v>
      </c>
      <c r="JW290">
        <v>484.06</v>
      </c>
      <c r="JX290">
        <v>445.296</v>
      </c>
      <c r="JY290">
        <v>29.089</v>
      </c>
      <c r="JZ290">
        <v>28.8899</v>
      </c>
      <c r="KA290">
        <v>29.9999</v>
      </c>
      <c r="KB290">
        <v>28.6368</v>
      </c>
      <c r="KC290">
        <v>28.714</v>
      </c>
      <c r="KD290">
        <v>56.319</v>
      </c>
      <c r="KE290">
        <v>43.2809</v>
      </c>
      <c r="KF290">
        <v>0</v>
      </c>
      <c r="KG290">
        <v>29.0632</v>
      </c>
      <c r="KH290">
        <v>1376.06</v>
      </c>
      <c r="KI290">
        <v>14.737</v>
      </c>
      <c r="KJ290">
        <v>100.966</v>
      </c>
      <c r="KK290">
        <v>100.421</v>
      </c>
    </row>
    <row r="291" spans="1:297">
      <c r="A291">
        <v>275</v>
      </c>
      <c r="B291">
        <v>1759253218.6</v>
      </c>
      <c r="C291">
        <v>6403</v>
      </c>
      <c r="D291" t="s">
        <v>995</v>
      </c>
      <c r="E291" t="s">
        <v>996</v>
      </c>
      <c r="F291">
        <v>5</v>
      </c>
      <c r="G291" t="s">
        <v>832</v>
      </c>
      <c r="H291" t="s">
        <v>436</v>
      </c>
      <c r="I291">
        <v>1759253211.1</v>
      </c>
      <c r="J291">
        <f>(K291)/1000</f>
        <v>0</v>
      </c>
      <c r="K291">
        <f>IF(DP291, AN291, AH291)</f>
        <v>0</v>
      </c>
      <c r="L291">
        <f>IF(DP291, AI291, AG291)</f>
        <v>0</v>
      </c>
      <c r="M291">
        <f>DR291 - IF(AU291&gt;1, L291*DL291*100.0/(AW291), 0)</f>
        <v>0</v>
      </c>
      <c r="N291">
        <f>((T291-J291/2)*M291-L291)/(T291+J291/2)</f>
        <v>0</v>
      </c>
      <c r="O291">
        <f>N291*(DY291+DZ291)/1000.0</f>
        <v>0</v>
      </c>
      <c r="P291">
        <f>(DR291 - IF(AU291&gt;1, L291*DL291*100.0/(AW291), 0))*(DY291+DZ291)/1000.0</f>
        <v>0</v>
      </c>
      <c r="Q291">
        <f>2.0/((1/S291-1/R291)+SIGN(S291)*SQRT((1/S291-1/R291)*(1/S291-1/R291) + 4*DM291/((DM291+1)*(DM291+1))*(2*1/S291*1/R291-1/R291*1/R291)))</f>
        <v>0</v>
      </c>
      <c r="R291">
        <f>IF(LEFT(DN291,1)&lt;&gt;"0",IF(LEFT(DN291,1)="1",3.0,DO291),$D$5+$E$5*(EF291*DY291/($K$5*1000))+$F$5*(EF291*DY291/($K$5*1000))*MAX(MIN(DL291,$J$5),$I$5)*MAX(MIN(DL291,$J$5),$I$5)+$G$5*MAX(MIN(DL291,$J$5),$I$5)*(EF291*DY291/($K$5*1000))+$H$5*(EF291*DY291/($K$5*1000))*(EF291*DY291/($K$5*1000)))</f>
        <v>0</v>
      </c>
      <c r="S291">
        <f>J291*(1000-(1000*0.61365*exp(17.502*W291/(240.97+W291))/(DY291+DZ291)+DT291)/2)/(1000*0.61365*exp(17.502*W291/(240.97+W291))/(DY291+DZ291)-DT291)</f>
        <v>0</v>
      </c>
      <c r="T291">
        <f>1/((DM291+1)/(Q291/1.6)+1/(R291/1.37)) + DM291/((DM291+1)/(Q291/1.6) + DM291/(R291/1.37))</f>
        <v>0</v>
      </c>
      <c r="U291">
        <f>(DH291*DK291)</f>
        <v>0</v>
      </c>
      <c r="V291">
        <f>(EA291+(U291+2*0.95*5.67E-8*(((EA291+$B$7)+273)^4-(EA291+273)^4)-44100*J291)/(1.84*29.3*R291+8*0.95*5.67E-8*(EA291+273)^3))</f>
        <v>0</v>
      </c>
      <c r="W291">
        <f>($C$7*EB291+$D$7*EC291+$E$7*V291)</f>
        <v>0</v>
      </c>
      <c r="X291">
        <f>0.61365*exp(17.502*W291/(240.97+W291))</f>
        <v>0</v>
      </c>
      <c r="Y291">
        <f>(Z291/AA291*100)</f>
        <v>0</v>
      </c>
      <c r="Z291">
        <f>DT291*(DY291+DZ291)/1000</f>
        <v>0</v>
      </c>
      <c r="AA291">
        <f>0.61365*exp(17.502*EA291/(240.97+EA291))</f>
        <v>0</v>
      </c>
      <c r="AB291">
        <f>(X291-DT291*(DY291+DZ291)/1000)</f>
        <v>0</v>
      </c>
      <c r="AC291">
        <f>(-J291*44100)</f>
        <v>0</v>
      </c>
      <c r="AD291">
        <f>2*29.3*R291*0.92*(EA291-W291)</f>
        <v>0</v>
      </c>
      <c r="AE291">
        <f>2*0.95*5.67E-8*(((EA291+$B$7)+273)^4-(W291+273)^4)</f>
        <v>0</v>
      </c>
      <c r="AF291">
        <f>U291+AE291+AC291+AD291</f>
        <v>0</v>
      </c>
      <c r="AG291">
        <f>DX291*AU291*(DS291-DR291*(1000-AU291*DU291)/(1000-AU291*DT291))/(100*DL291)</f>
        <v>0</v>
      </c>
      <c r="AH291">
        <f>1000*DX291*AU291*(DT291-DU291)/(100*DL291*(1000-AU291*DT291))</f>
        <v>0</v>
      </c>
      <c r="AI291">
        <f>(AJ291 - AK291 - DY291*1E3/(8.314*(EA291+273.15)) * AM291/DX291 * AL291) * DX291/(100*DL291) * (1000 - DU291)/1000</f>
        <v>0</v>
      </c>
      <c r="AJ291">
        <v>1380.620312498164</v>
      </c>
      <c r="AK291">
        <v>1319.375818181818</v>
      </c>
      <c r="AL291">
        <v>3.407885986999297</v>
      </c>
      <c r="AM291">
        <v>65.48796410900854</v>
      </c>
      <c r="AN291">
        <f>(AP291 - AO291 + DY291*1E3/(8.314*(EA291+273.15)) * AR291/DX291 * AQ291) * DX291/(100*DL291) * 1000/(1000 - AP291)</f>
        <v>0</v>
      </c>
      <c r="AO291">
        <v>14.60305644263906</v>
      </c>
      <c r="AP291">
        <v>24.04569151515151</v>
      </c>
      <c r="AQ291">
        <v>-0.01011815957604861</v>
      </c>
      <c r="AR291">
        <v>121.0484410570822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MAX(0,($B$13+$C$13*EF291)/(1+$D$13*EF291)*DY291/(EA291+273)*$E$13)</f>
        <v>0</v>
      </c>
      <c r="AX291" t="s">
        <v>437</v>
      </c>
      <c r="AY291" t="s">
        <v>437</v>
      </c>
      <c r="AZ291">
        <v>0</v>
      </c>
      <c r="BA291">
        <v>0</v>
      </c>
      <c r="BB291">
        <f>1-AZ291/BA291</f>
        <v>0</v>
      </c>
      <c r="BC291">
        <v>0</v>
      </c>
      <c r="BD291" t="s">
        <v>437</v>
      </c>
      <c r="BE291" t="s">
        <v>437</v>
      </c>
      <c r="BF291">
        <v>0</v>
      </c>
      <c r="BG291">
        <v>0</v>
      </c>
      <c r="BH291">
        <f>1-BF291/BG291</f>
        <v>0</v>
      </c>
      <c r="BI291">
        <v>0.5</v>
      </c>
      <c r="BJ291">
        <f>DI291</f>
        <v>0</v>
      </c>
      <c r="BK291">
        <f>L291</f>
        <v>0</v>
      </c>
      <c r="BL291">
        <f>BH291*BI291*BJ291</f>
        <v>0</v>
      </c>
      <c r="BM291">
        <f>(BK291-BC291)/BJ291</f>
        <v>0</v>
      </c>
      <c r="BN291">
        <f>(BA291-BG291)/BG291</f>
        <v>0</v>
      </c>
      <c r="BO291">
        <f>AZ291/(BB291+AZ291/BG291)</f>
        <v>0</v>
      </c>
      <c r="BP291" t="s">
        <v>437</v>
      </c>
      <c r="BQ291">
        <v>0</v>
      </c>
      <c r="BR291">
        <f>IF(BQ291&lt;&gt;0, BQ291, BO291)</f>
        <v>0</v>
      </c>
      <c r="BS291">
        <f>1-BR291/BG291</f>
        <v>0</v>
      </c>
      <c r="BT291">
        <f>(BG291-BF291)/(BG291-BR291)</f>
        <v>0</v>
      </c>
      <c r="BU291">
        <f>(BA291-BG291)/(BA291-BR291)</f>
        <v>0</v>
      </c>
      <c r="BV291">
        <f>(BG291-BF291)/(BG291-AZ291)</f>
        <v>0</v>
      </c>
      <c r="BW291">
        <f>(BA291-BG291)/(BA291-AZ291)</f>
        <v>0</v>
      </c>
      <c r="BX291">
        <f>(BT291*BR291/BF291)</f>
        <v>0</v>
      </c>
      <c r="BY291">
        <f>(1-BX291)</f>
        <v>0</v>
      </c>
      <c r="DH291">
        <f>$B$11*EG291+$C$11*EH291+$F$11*ES291*(1-EV291)</f>
        <v>0</v>
      </c>
      <c r="DI291">
        <f>DH291*DJ291</f>
        <v>0</v>
      </c>
      <c r="DJ291">
        <f>($B$11*$D$9+$C$11*$D$9+$F$11*((FF291+EX291)/MAX(FF291+EX291+FG291, 0.1)*$I$9+FG291/MAX(FF291+EX291+FG291, 0.1)*$J$9))/($B$11+$C$11+$F$11)</f>
        <v>0</v>
      </c>
      <c r="DK291">
        <f>($B$11*$K$9+$C$11*$K$9+$F$11*((FF291+EX291)/MAX(FF291+EX291+FG291, 0.1)*$P$9+FG291/MAX(FF291+EX291+FG291, 0.1)*$Q$9))/($B$11+$C$11+$F$11)</f>
        <v>0</v>
      </c>
      <c r="DL291">
        <v>6</v>
      </c>
      <c r="DM291">
        <v>0.5</v>
      </c>
      <c r="DN291" t="s">
        <v>438</v>
      </c>
      <c r="DO291">
        <v>2</v>
      </c>
      <c r="DP291" t="b">
        <v>1</v>
      </c>
      <c r="DQ291">
        <v>1759253211.1</v>
      </c>
      <c r="DR291">
        <v>1264.216666666667</v>
      </c>
      <c r="DS291">
        <v>1345.691851851852</v>
      </c>
      <c r="DT291">
        <v>24.11097037037037</v>
      </c>
      <c r="DU291">
        <v>14.59783333333333</v>
      </c>
      <c r="DV291">
        <v>1263.052962962963</v>
      </c>
      <c r="DW291">
        <v>23.86588888888889</v>
      </c>
      <c r="DX291">
        <v>500.0433333333334</v>
      </c>
      <c r="DY291">
        <v>90.87679259259259</v>
      </c>
      <c r="DZ291">
        <v>0.05244654074074074</v>
      </c>
      <c r="EA291">
        <v>30.56692962962963</v>
      </c>
      <c r="EB291">
        <v>30.04479629629629</v>
      </c>
      <c r="EC291">
        <v>999.9000000000001</v>
      </c>
      <c r="ED291">
        <v>0</v>
      </c>
      <c r="EE291">
        <v>0</v>
      </c>
      <c r="EF291">
        <v>10016.01407407407</v>
      </c>
      <c r="EG291">
        <v>0</v>
      </c>
      <c r="EH291">
        <v>11.6948</v>
      </c>
      <c r="EI291">
        <v>-81.4767925925926</v>
      </c>
      <c r="EJ291">
        <v>1295.45</v>
      </c>
      <c r="EK291">
        <v>1365.627407407407</v>
      </c>
      <c r="EL291">
        <v>9.513136666666664</v>
      </c>
      <c r="EM291">
        <v>1345.691851851852</v>
      </c>
      <c r="EN291">
        <v>14.59783333333333</v>
      </c>
      <c r="EO291">
        <v>2.191128518518518</v>
      </c>
      <c r="EP291">
        <v>1.326605925925926</v>
      </c>
      <c r="EQ291">
        <v>18.89758148148148</v>
      </c>
      <c r="ER291">
        <v>11.10370740740741</v>
      </c>
      <c r="ES291">
        <v>2000.013333333333</v>
      </c>
      <c r="ET291">
        <v>0.9799945555555554</v>
      </c>
      <c r="EU291">
        <v>0.02000515925925926</v>
      </c>
      <c r="EV291">
        <v>0</v>
      </c>
      <c r="EW291">
        <v>1165.765185185185</v>
      </c>
      <c r="EX291">
        <v>5.000560000000001</v>
      </c>
      <c r="EY291">
        <v>23576.44814814815</v>
      </c>
      <c r="EZ291">
        <v>17294.97777777778</v>
      </c>
      <c r="FA291">
        <v>41.43699999999999</v>
      </c>
      <c r="FB291">
        <v>41.56199999999999</v>
      </c>
      <c r="FC291">
        <v>41.125</v>
      </c>
      <c r="FD291">
        <v>40.68699999999999</v>
      </c>
      <c r="FE291">
        <v>42.25</v>
      </c>
      <c r="FF291">
        <v>1955.103333333333</v>
      </c>
      <c r="FG291">
        <v>39.91</v>
      </c>
      <c r="FH291">
        <v>0</v>
      </c>
      <c r="FI291">
        <v>1759253232.4</v>
      </c>
      <c r="FJ291">
        <v>0</v>
      </c>
      <c r="FK291">
        <v>1165.878846153846</v>
      </c>
      <c r="FL291">
        <v>-15.67829060653487</v>
      </c>
      <c r="FM291">
        <v>-314.3623932443264</v>
      </c>
      <c r="FN291">
        <v>23577.99615384615</v>
      </c>
      <c r="FO291">
        <v>15</v>
      </c>
      <c r="FP291">
        <v>0</v>
      </c>
      <c r="FQ291" t="s">
        <v>439</v>
      </c>
      <c r="FR291">
        <v>1747148579.5</v>
      </c>
      <c r="FS291">
        <v>1747148584.5</v>
      </c>
      <c r="FT291">
        <v>0</v>
      </c>
      <c r="FU291">
        <v>0.162</v>
      </c>
      <c r="FV291">
        <v>-0.001</v>
      </c>
      <c r="FW291">
        <v>0.139</v>
      </c>
      <c r="FX291">
        <v>0.058</v>
      </c>
      <c r="FY291">
        <v>420</v>
      </c>
      <c r="FZ291">
        <v>16</v>
      </c>
      <c r="GA291">
        <v>0.19</v>
      </c>
      <c r="GB291">
        <v>0.02</v>
      </c>
      <c r="GC291">
        <v>-81.41234249999999</v>
      </c>
      <c r="GD291">
        <v>-0.6787035647277853</v>
      </c>
      <c r="GE291">
        <v>0.1294292449323173</v>
      </c>
      <c r="GF291">
        <v>0</v>
      </c>
      <c r="GG291">
        <v>1166.86205882353</v>
      </c>
      <c r="GH291">
        <v>-16.09763179010295</v>
      </c>
      <c r="GI291">
        <v>1.588604232747871</v>
      </c>
      <c r="GJ291">
        <v>0</v>
      </c>
      <c r="GK291">
        <v>9.55011975</v>
      </c>
      <c r="GL291">
        <v>-0.5702045403377263</v>
      </c>
      <c r="GM291">
        <v>0.05519152183476638</v>
      </c>
      <c r="GN291">
        <v>0</v>
      </c>
      <c r="GO291">
        <v>0</v>
      </c>
      <c r="GP291">
        <v>3</v>
      </c>
      <c r="GQ291" t="s">
        <v>490</v>
      </c>
      <c r="GR291">
        <v>3.12908</v>
      </c>
      <c r="GS291">
        <v>2.73019</v>
      </c>
      <c r="GT291">
        <v>0.183996</v>
      </c>
      <c r="GU291">
        <v>0.192044</v>
      </c>
      <c r="GV291">
        <v>0.107558</v>
      </c>
      <c r="GW291">
        <v>0.0761056</v>
      </c>
      <c r="GX291">
        <v>24480.4</v>
      </c>
      <c r="GY291">
        <v>23531.6</v>
      </c>
      <c r="GZ291">
        <v>30542.5</v>
      </c>
      <c r="HA291">
        <v>29380</v>
      </c>
      <c r="HB291">
        <v>37618.8</v>
      </c>
      <c r="HC291">
        <v>35729.2</v>
      </c>
      <c r="HD291">
        <v>46719.7</v>
      </c>
      <c r="HE291">
        <v>43658.6</v>
      </c>
      <c r="HF291">
        <v>1.83575</v>
      </c>
      <c r="HG291">
        <v>1.82148</v>
      </c>
      <c r="HH291">
        <v>0.107989</v>
      </c>
      <c r="HI291">
        <v>0</v>
      </c>
      <c r="HJ291">
        <v>28.2747</v>
      </c>
      <c r="HK291">
        <v>999.9</v>
      </c>
      <c r="HL291">
        <v>48.8</v>
      </c>
      <c r="HM291">
        <v>31.6</v>
      </c>
      <c r="HN291">
        <v>25.0666</v>
      </c>
      <c r="HO291">
        <v>63.1403</v>
      </c>
      <c r="HP291">
        <v>18.0569</v>
      </c>
      <c r="HQ291">
        <v>1</v>
      </c>
      <c r="HR291">
        <v>0.126951</v>
      </c>
      <c r="HS291">
        <v>-0.3846</v>
      </c>
      <c r="HT291">
        <v>20.2008</v>
      </c>
      <c r="HU291">
        <v>5.22807</v>
      </c>
      <c r="HV291">
        <v>11.974</v>
      </c>
      <c r="HW291">
        <v>4.96965</v>
      </c>
      <c r="HX291">
        <v>3.28968</v>
      </c>
      <c r="HY291">
        <v>9999</v>
      </c>
      <c r="HZ291">
        <v>9999</v>
      </c>
      <c r="IA291">
        <v>9999</v>
      </c>
      <c r="IB291">
        <v>19.2</v>
      </c>
      <c r="IC291">
        <v>4.97287</v>
      </c>
      <c r="ID291">
        <v>1.87722</v>
      </c>
      <c r="IE291">
        <v>1.87531</v>
      </c>
      <c r="IF291">
        <v>1.8781</v>
      </c>
      <c r="IG291">
        <v>1.87484</v>
      </c>
      <c r="IH291">
        <v>1.87845</v>
      </c>
      <c r="II291">
        <v>1.87547</v>
      </c>
      <c r="IJ291">
        <v>1.87668</v>
      </c>
      <c r="IK291">
        <v>0</v>
      </c>
      <c r="IL291">
        <v>0</v>
      </c>
      <c r="IM291">
        <v>0</v>
      </c>
      <c r="IN291">
        <v>0</v>
      </c>
      <c r="IO291" t="s">
        <v>441</v>
      </c>
      <c r="IP291" t="s">
        <v>442</v>
      </c>
      <c r="IQ291" t="s">
        <v>443</v>
      </c>
      <c r="IR291" t="s">
        <v>443</v>
      </c>
      <c r="IS291" t="s">
        <v>443</v>
      </c>
      <c r="IT291" t="s">
        <v>443</v>
      </c>
      <c r="IU291">
        <v>0</v>
      </c>
      <c r="IV291">
        <v>100</v>
      </c>
      <c r="IW291">
        <v>100</v>
      </c>
      <c r="IX291">
        <v>1.19</v>
      </c>
      <c r="IY291">
        <v>0.2437</v>
      </c>
      <c r="IZ291">
        <v>-0.1222274518627452</v>
      </c>
      <c r="JA291">
        <v>0.001328938755811441</v>
      </c>
      <c r="JB291">
        <v>-5.633165956792918E-07</v>
      </c>
      <c r="JC291">
        <v>2.510553891376428E-10</v>
      </c>
      <c r="JD291">
        <v>-0.04678033270444259</v>
      </c>
      <c r="JE291">
        <v>-0.0009625096320519332</v>
      </c>
      <c r="JF291">
        <v>0.0006953178313022573</v>
      </c>
      <c r="JG291">
        <v>-5.973937232829655E-06</v>
      </c>
      <c r="JH291">
        <v>1</v>
      </c>
      <c r="JI291">
        <v>2112</v>
      </c>
      <c r="JJ291">
        <v>1</v>
      </c>
      <c r="JK291">
        <v>26</v>
      </c>
      <c r="JL291">
        <v>201744</v>
      </c>
      <c r="JM291">
        <v>201743.9</v>
      </c>
      <c r="JN291">
        <v>2.83691</v>
      </c>
      <c r="JO291">
        <v>2.53784</v>
      </c>
      <c r="JP291">
        <v>1.39893</v>
      </c>
      <c r="JQ291">
        <v>2.32544</v>
      </c>
      <c r="JR291">
        <v>1.44897</v>
      </c>
      <c r="JS291">
        <v>2.45605</v>
      </c>
      <c r="JT291">
        <v>37.3618</v>
      </c>
      <c r="JU291">
        <v>23.9649</v>
      </c>
      <c r="JV291">
        <v>18</v>
      </c>
      <c r="JW291">
        <v>483.923</v>
      </c>
      <c r="JX291">
        <v>445.438</v>
      </c>
      <c r="JY291">
        <v>29.0405</v>
      </c>
      <c r="JZ291">
        <v>28.8889</v>
      </c>
      <c r="KA291">
        <v>30</v>
      </c>
      <c r="KB291">
        <v>28.6348</v>
      </c>
      <c r="KC291">
        <v>28.712</v>
      </c>
      <c r="KD291">
        <v>56.8291</v>
      </c>
      <c r="KE291">
        <v>42.9786</v>
      </c>
      <c r="KF291">
        <v>0</v>
      </c>
      <c r="KG291">
        <v>29.0178</v>
      </c>
      <c r="KH291">
        <v>1389.42</v>
      </c>
      <c r="KI291">
        <v>14.8253</v>
      </c>
      <c r="KJ291">
        <v>100.968</v>
      </c>
      <c r="KK291">
        <v>100.421</v>
      </c>
    </row>
    <row r="292" spans="1:297">
      <c r="A292">
        <v>276</v>
      </c>
      <c r="B292">
        <v>1759253223.6</v>
      </c>
      <c r="C292">
        <v>6408</v>
      </c>
      <c r="D292" t="s">
        <v>997</v>
      </c>
      <c r="E292" t="s">
        <v>998</v>
      </c>
      <c r="F292">
        <v>5</v>
      </c>
      <c r="G292" t="s">
        <v>832</v>
      </c>
      <c r="H292" t="s">
        <v>436</v>
      </c>
      <c r="I292">
        <v>1759253215.814285</v>
      </c>
      <c r="J292">
        <f>(K292)/1000</f>
        <v>0</v>
      </c>
      <c r="K292">
        <f>IF(DP292, AN292, AH292)</f>
        <v>0</v>
      </c>
      <c r="L292">
        <f>IF(DP292, AI292, AG292)</f>
        <v>0</v>
      </c>
      <c r="M292">
        <f>DR292 - IF(AU292&gt;1, L292*DL292*100.0/(AW292), 0)</f>
        <v>0</v>
      </c>
      <c r="N292">
        <f>((T292-J292/2)*M292-L292)/(T292+J292/2)</f>
        <v>0</v>
      </c>
      <c r="O292">
        <f>N292*(DY292+DZ292)/1000.0</f>
        <v>0</v>
      </c>
      <c r="P292">
        <f>(DR292 - IF(AU292&gt;1, L292*DL292*100.0/(AW292), 0))*(DY292+DZ292)/1000.0</f>
        <v>0</v>
      </c>
      <c r="Q292">
        <f>2.0/((1/S292-1/R292)+SIGN(S292)*SQRT((1/S292-1/R292)*(1/S292-1/R292) + 4*DM292/((DM292+1)*(DM292+1))*(2*1/S292*1/R292-1/R292*1/R292)))</f>
        <v>0</v>
      </c>
      <c r="R292">
        <f>IF(LEFT(DN292,1)&lt;&gt;"0",IF(LEFT(DN292,1)="1",3.0,DO292),$D$5+$E$5*(EF292*DY292/($K$5*1000))+$F$5*(EF292*DY292/($K$5*1000))*MAX(MIN(DL292,$J$5),$I$5)*MAX(MIN(DL292,$J$5),$I$5)+$G$5*MAX(MIN(DL292,$J$5),$I$5)*(EF292*DY292/($K$5*1000))+$H$5*(EF292*DY292/($K$5*1000))*(EF292*DY292/($K$5*1000)))</f>
        <v>0</v>
      </c>
      <c r="S292">
        <f>J292*(1000-(1000*0.61365*exp(17.502*W292/(240.97+W292))/(DY292+DZ292)+DT292)/2)/(1000*0.61365*exp(17.502*W292/(240.97+W292))/(DY292+DZ292)-DT292)</f>
        <v>0</v>
      </c>
      <c r="T292">
        <f>1/((DM292+1)/(Q292/1.6)+1/(R292/1.37)) + DM292/((DM292+1)/(Q292/1.6) + DM292/(R292/1.37))</f>
        <v>0</v>
      </c>
      <c r="U292">
        <f>(DH292*DK292)</f>
        <v>0</v>
      </c>
      <c r="V292">
        <f>(EA292+(U292+2*0.95*5.67E-8*(((EA292+$B$7)+273)^4-(EA292+273)^4)-44100*J292)/(1.84*29.3*R292+8*0.95*5.67E-8*(EA292+273)^3))</f>
        <v>0</v>
      </c>
      <c r="W292">
        <f>($C$7*EB292+$D$7*EC292+$E$7*V292)</f>
        <v>0</v>
      </c>
      <c r="X292">
        <f>0.61365*exp(17.502*W292/(240.97+W292))</f>
        <v>0</v>
      </c>
      <c r="Y292">
        <f>(Z292/AA292*100)</f>
        <v>0</v>
      </c>
      <c r="Z292">
        <f>DT292*(DY292+DZ292)/1000</f>
        <v>0</v>
      </c>
      <c r="AA292">
        <f>0.61365*exp(17.502*EA292/(240.97+EA292))</f>
        <v>0</v>
      </c>
      <c r="AB292">
        <f>(X292-DT292*(DY292+DZ292)/1000)</f>
        <v>0</v>
      </c>
      <c r="AC292">
        <f>(-J292*44100)</f>
        <v>0</v>
      </c>
      <c r="AD292">
        <f>2*29.3*R292*0.92*(EA292-W292)</f>
        <v>0</v>
      </c>
      <c r="AE292">
        <f>2*0.95*5.67E-8*(((EA292+$B$7)+273)^4-(W292+273)^4)</f>
        <v>0</v>
      </c>
      <c r="AF292">
        <f>U292+AE292+AC292+AD292</f>
        <v>0</v>
      </c>
      <c r="AG292">
        <f>DX292*AU292*(DS292-DR292*(1000-AU292*DU292)/(1000-AU292*DT292))/(100*DL292)</f>
        <v>0</v>
      </c>
      <c r="AH292">
        <f>1000*DX292*AU292*(DT292-DU292)/(100*DL292*(1000-AU292*DT292))</f>
        <v>0</v>
      </c>
      <c r="AI292">
        <f>(AJ292 - AK292 - DY292*1E3/(8.314*(EA292+273.15)) * AM292/DX292 * AL292) * DX292/(100*DL292) * (1000 - DU292)/1000</f>
        <v>0</v>
      </c>
      <c r="AJ292">
        <v>1397.602760926723</v>
      </c>
      <c r="AK292">
        <v>1336.304181818182</v>
      </c>
      <c r="AL292">
        <v>3.383687878105359</v>
      </c>
      <c r="AM292">
        <v>65.48796410900854</v>
      </c>
      <c r="AN292">
        <f>(AP292 - AO292 + DY292*1E3/(8.314*(EA292+273.15)) * AR292/DX292 * AQ292) * DX292/(100*DL292) * 1000/(1000 - AP292)</f>
        <v>0</v>
      </c>
      <c r="AO292">
        <v>14.67135783384601</v>
      </c>
      <c r="AP292">
        <v>24.01795757575757</v>
      </c>
      <c r="AQ292">
        <v>-0.005432163393022231</v>
      </c>
      <c r="AR292">
        <v>121.0484410570822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MAX(0,($B$13+$C$13*EF292)/(1+$D$13*EF292)*DY292/(EA292+273)*$E$13)</f>
        <v>0</v>
      </c>
      <c r="AX292" t="s">
        <v>437</v>
      </c>
      <c r="AY292" t="s">
        <v>437</v>
      </c>
      <c r="AZ292">
        <v>0</v>
      </c>
      <c r="BA292">
        <v>0</v>
      </c>
      <c r="BB292">
        <f>1-AZ292/BA292</f>
        <v>0</v>
      </c>
      <c r="BC292">
        <v>0</v>
      </c>
      <c r="BD292" t="s">
        <v>437</v>
      </c>
      <c r="BE292" t="s">
        <v>437</v>
      </c>
      <c r="BF292">
        <v>0</v>
      </c>
      <c r="BG292">
        <v>0</v>
      </c>
      <c r="BH292">
        <f>1-BF292/BG292</f>
        <v>0</v>
      </c>
      <c r="BI292">
        <v>0.5</v>
      </c>
      <c r="BJ292">
        <f>DI292</f>
        <v>0</v>
      </c>
      <c r="BK292">
        <f>L292</f>
        <v>0</v>
      </c>
      <c r="BL292">
        <f>BH292*BI292*BJ292</f>
        <v>0</v>
      </c>
      <c r="BM292">
        <f>(BK292-BC292)/BJ292</f>
        <v>0</v>
      </c>
      <c r="BN292">
        <f>(BA292-BG292)/BG292</f>
        <v>0</v>
      </c>
      <c r="BO292">
        <f>AZ292/(BB292+AZ292/BG292)</f>
        <v>0</v>
      </c>
      <c r="BP292" t="s">
        <v>437</v>
      </c>
      <c r="BQ292">
        <v>0</v>
      </c>
      <c r="BR292">
        <f>IF(BQ292&lt;&gt;0, BQ292, BO292)</f>
        <v>0</v>
      </c>
      <c r="BS292">
        <f>1-BR292/BG292</f>
        <v>0</v>
      </c>
      <c r="BT292">
        <f>(BG292-BF292)/(BG292-BR292)</f>
        <v>0</v>
      </c>
      <c r="BU292">
        <f>(BA292-BG292)/(BA292-BR292)</f>
        <v>0</v>
      </c>
      <c r="BV292">
        <f>(BG292-BF292)/(BG292-AZ292)</f>
        <v>0</v>
      </c>
      <c r="BW292">
        <f>(BA292-BG292)/(BA292-AZ292)</f>
        <v>0</v>
      </c>
      <c r="BX292">
        <f>(BT292*BR292/BF292)</f>
        <v>0</v>
      </c>
      <c r="BY292">
        <f>(1-BX292)</f>
        <v>0</v>
      </c>
      <c r="DH292">
        <f>$B$11*EG292+$C$11*EH292+$F$11*ES292*(1-EV292)</f>
        <v>0</v>
      </c>
      <c r="DI292">
        <f>DH292*DJ292</f>
        <v>0</v>
      </c>
      <c r="DJ292">
        <f>($B$11*$D$9+$C$11*$D$9+$F$11*((FF292+EX292)/MAX(FF292+EX292+FG292, 0.1)*$I$9+FG292/MAX(FF292+EX292+FG292, 0.1)*$J$9))/($B$11+$C$11+$F$11)</f>
        <v>0</v>
      </c>
      <c r="DK292">
        <f>($B$11*$K$9+$C$11*$K$9+$F$11*((FF292+EX292)/MAX(FF292+EX292+FG292, 0.1)*$P$9+FG292/MAX(FF292+EX292+FG292, 0.1)*$Q$9))/($B$11+$C$11+$F$11)</f>
        <v>0</v>
      </c>
      <c r="DL292">
        <v>6</v>
      </c>
      <c r="DM292">
        <v>0.5</v>
      </c>
      <c r="DN292" t="s">
        <v>438</v>
      </c>
      <c r="DO292">
        <v>2</v>
      </c>
      <c r="DP292" t="b">
        <v>1</v>
      </c>
      <c r="DQ292">
        <v>1759253215.814285</v>
      </c>
      <c r="DR292">
        <v>1279.973928571428</v>
      </c>
      <c r="DS292">
        <v>1361.438571428571</v>
      </c>
      <c r="DT292">
        <v>24.07266785714286</v>
      </c>
      <c r="DU292">
        <v>14.62105357142857</v>
      </c>
      <c r="DV292">
        <v>1278.791785714286</v>
      </c>
      <c r="DW292">
        <v>23.82839642857143</v>
      </c>
      <c r="DX292">
        <v>500.0382142857143</v>
      </c>
      <c r="DY292">
        <v>90.87710357142859</v>
      </c>
      <c r="DZ292">
        <v>0.05253699285714286</v>
      </c>
      <c r="EA292">
        <v>30.55459285714285</v>
      </c>
      <c r="EB292">
        <v>30.04262857142857</v>
      </c>
      <c r="EC292">
        <v>999.9000000000002</v>
      </c>
      <c r="ED292">
        <v>0</v>
      </c>
      <c r="EE292">
        <v>0</v>
      </c>
      <c r="EF292">
        <v>9992.608571428571</v>
      </c>
      <c r="EG292">
        <v>0</v>
      </c>
      <c r="EH292">
        <v>11.69538928571429</v>
      </c>
      <c r="EI292">
        <v>-81.46661785714288</v>
      </c>
      <c r="EJ292">
        <v>1311.545</v>
      </c>
      <c r="EK292">
        <v>1381.640357142857</v>
      </c>
      <c r="EL292">
        <v>9.451611071428573</v>
      </c>
      <c r="EM292">
        <v>1361.438571428571</v>
      </c>
      <c r="EN292">
        <v>14.62105357142857</v>
      </c>
      <c r="EO292">
        <v>2.187653571428571</v>
      </c>
      <c r="EP292">
        <v>1.328720714285714</v>
      </c>
      <c r="EQ292">
        <v>18.87217142857142</v>
      </c>
      <c r="ER292">
        <v>11.12766428571429</v>
      </c>
      <c r="ES292">
        <v>1999.996071428571</v>
      </c>
      <c r="ET292">
        <v>0.9799944642857142</v>
      </c>
      <c r="EU292">
        <v>0.02000525357142857</v>
      </c>
      <c r="EV292">
        <v>0</v>
      </c>
      <c r="EW292">
        <v>1164.536071428571</v>
      </c>
      <c r="EX292">
        <v>5.000560000000001</v>
      </c>
      <c r="EY292">
        <v>23551.43571428572</v>
      </c>
      <c r="EZ292">
        <v>17294.825</v>
      </c>
      <c r="FA292">
        <v>41.44599999999998</v>
      </c>
      <c r="FB292">
        <v>41.56199999999999</v>
      </c>
      <c r="FC292">
        <v>41.12942857142857</v>
      </c>
      <c r="FD292">
        <v>40.68699999999999</v>
      </c>
      <c r="FE292">
        <v>42.25</v>
      </c>
      <c r="FF292">
        <v>1955.086071428572</v>
      </c>
      <c r="FG292">
        <v>39.91</v>
      </c>
      <c r="FH292">
        <v>0</v>
      </c>
      <c r="FI292">
        <v>1759253237.8</v>
      </c>
      <c r="FJ292">
        <v>0</v>
      </c>
      <c r="FK292">
        <v>1164.3984</v>
      </c>
      <c r="FL292">
        <v>-15.23769233495195</v>
      </c>
      <c r="FM292">
        <v>-316.3692312704716</v>
      </c>
      <c r="FN292">
        <v>23548.228</v>
      </c>
      <c r="FO292">
        <v>15</v>
      </c>
      <c r="FP292">
        <v>0</v>
      </c>
      <c r="FQ292" t="s">
        <v>439</v>
      </c>
      <c r="FR292">
        <v>1747148579.5</v>
      </c>
      <c r="FS292">
        <v>1747148584.5</v>
      </c>
      <c r="FT292">
        <v>0</v>
      </c>
      <c r="FU292">
        <v>0.162</v>
      </c>
      <c r="FV292">
        <v>-0.001</v>
      </c>
      <c r="FW292">
        <v>0.139</v>
      </c>
      <c r="FX292">
        <v>0.058</v>
      </c>
      <c r="FY292">
        <v>420</v>
      </c>
      <c r="FZ292">
        <v>16</v>
      </c>
      <c r="GA292">
        <v>0.19</v>
      </c>
      <c r="GB292">
        <v>0.02</v>
      </c>
      <c r="GC292">
        <v>-81.48064634146343</v>
      </c>
      <c r="GD292">
        <v>-0.0383477351916199</v>
      </c>
      <c r="GE292">
        <v>0.07736048054420104</v>
      </c>
      <c r="GF292">
        <v>1</v>
      </c>
      <c r="GG292">
        <v>1165.423235294118</v>
      </c>
      <c r="GH292">
        <v>-15.48311689304223</v>
      </c>
      <c r="GI292">
        <v>1.530577977313353</v>
      </c>
      <c r="GJ292">
        <v>0</v>
      </c>
      <c r="GK292">
        <v>9.488082926829268</v>
      </c>
      <c r="GL292">
        <v>-0.7069494773519047</v>
      </c>
      <c r="GM292">
        <v>0.07177263077259348</v>
      </c>
      <c r="GN292">
        <v>0</v>
      </c>
      <c r="GO292">
        <v>1</v>
      </c>
      <c r="GP292">
        <v>3</v>
      </c>
      <c r="GQ292" t="s">
        <v>463</v>
      </c>
      <c r="GR292">
        <v>3.12924</v>
      </c>
      <c r="GS292">
        <v>2.73002</v>
      </c>
      <c r="GT292">
        <v>0.185439</v>
      </c>
      <c r="GU292">
        <v>0.193446</v>
      </c>
      <c r="GV292">
        <v>0.107474</v>
      </c>
      <c r="GW292">
        <v>0.0765077</v>
      </c>
      <c r="GX292">
        <v>24437</v>
      </c>
      <c r="GY292">
        <v>23490.8</v>
      </c>
      <c r="GZ292">
        <v>30542.4</v>
      </c>
      <c r="HA292">
        <v>29380.2</v>
      </c>
      <c r="HB292">
        <v>37622.3</v>
      </c>
      <c r="HC292">
        <v>35713.8</v>
      </c>
      <c r="HD292">
        <v>46719.6</v>
      </c>
      <c r="HE292">
        <v>43658.8</v>
      </c>
      <c r="HF292">
        <v>1.83585</v>
      </c>
      <c r="HG292">
        <v>1.82145</v>
      </c>
      <c r="HH292">
        <v>0.108831</v>
      </c>
      <c r="HI292">
        <v>0</v>
      </c>
      <c r="HJ292">
        <v>28.27</v>
      </c>
      <c r="HK292">
        <v>999.9</v>
      </c>
      <c r="HL292">
        <v>48.8</v>
      </c>
      <c r="HM292">
        <v>31.6</v>
      </c>
      <c r="HN292">
        <v>25.066</v>
      </c>
      <c r="HO292">
        <v>62.6703</v>
      </c>
      <c r="HP292">
        <v>17.9447</v>
      </c>
      <c r="HQ292">
        <v>1</v>
      </c>
      <c r="HR292">
        <v>0.127081</v>
      </c>
      <c r="HS292">
        <v>-0.392582</v>
      </c>
      <c r="HT292">
        <v>20.2011</v>
      </c>
      <c r="HU292">
        <v>5.22762</v>
      </c>
      <c r="HV292">
        <v>11.974</v>
      </c>
      <c r="HW292">
        <v>4.96975</v>
      </c>
      <c r="HX292">
        <v>3.28958</v>
      </c>
      <c r="HY292">
        <v>9999</v>
      </c>
      <c r="HZ292">
        <v>9999</v>
      </c>
      <c r="IA292">
        <v>9999</v>
      </c>
      <c r="IB292">
        <v>19.2</v>
      </c>
      <c r="IC292">
        <v>4.9729</v>
      </c>
      <c r="ID292">
        <v>1.8772</v>
      </c>
      <c r="IE292">
        <v>1.87531</v>
      </c>
      <c r="IF292">
        <v>1.87812</v>
      </c>
      <c r="IG292">
        <v>1.87485</v>
      </c>
      <c r="IH292">
        <v>1.87841</v>
      </c>
      <c r="II292">
        <v>1.87548</v>
      </c>
      <c r="IJ292">
        <v>1.87668</v>
      </c>
      <c r="IK292">
        <v>0</v>
      </c>
      <c r="IL292">
        <v>0</v>
      </c>
      <c r="IM292">
        <v>0</v>
      </c>
      <c r="IN292">
        <v>0</v>
      </c>
      <c r="IO292" t="s">
        <v>441</v>
      </c>
      <c r="IP292" t="s">
        <v>442</v>
      </c>
      <c r="IQ292" t="s">
        <v>443</v>
      </c>
      <c r="IR292" t="s">
        <v>443</v>
      </c>
      <c r="IS292" t="s">
        <v>443</v>
      </c>
      <c r="IT292" t="s">
        <v>443</v>
      </c>
      <c r="IU292">
        <v>0</v>
      </c>
      <c r="IV292">
        <v>100</v>
      </c>
      <c r="IW292">
        <v>100</v>
      </c>
      <c r="IX292">
        <v>1.21</v>
      </c>
      <c r="IY292">
        <v>0.243</v>
      </c>
      <c r="IZ292">
        <v>-0.1222274518627452</v>
      </c>
      <c r="JA292">
        <v>0.001328938755811441</v>
      </c>
      <c r="JB292">
        <v>-5.633165956792918E-07</v>
      </c>
      <c r="JC292">
        <v>2.510553891376428E-10</v>
      </c>
      <c r="JD292">
        <v>-0.04678033270444259</v>
      </c>
      <c r="JE292">
        <v>-0.0009625096320519332</v>
      </c>
      <c r="JF292">
        <v>0.0006953178313022573</v>
      </c>
      <c r="JG292">
        <v>-5.973937232829655E-06</v>
      </c>
      <c r="JH292">
        <v>1</v>
      </c>
      <c r="JI292">
        <v>2112</v>
      </c>
      <c r="JJ292">
        <v>1</v>
      </c>
      <c r="JK292">
        <v>26</v>
      </c>
      <c r="JL292">
        <v>201744.1</v>
      </c>
      <c r="JM292">
        <v>201744</v>
      </c>
      <c r="JN292">
        <v>2.86255</v>
      </c>
      <c r="JO292">
        <v>2.54028</v>
      </c>
      <c r="JP292">
        <v>1.39893</v>
      </c>
      <c r="JQ292">
        <v>2.32544</v>
      </c>
      <c r="JR292">
        <v>1.44897</v>
      </c>
      <c r="JS292">
        <v>2.46826</v>
      </c>
      <c r="JT292">
        <v>37.3618</v>
      </c>
      <c r="JU292">
        <v>23.9737</v>
      </c>
      <c r="JV292">
        <v>18</v>
      </c>
      <c r="JW292">
        <v>483.964</v>
      </c>
      <c r="JX292">
        <v>445.414</v>
      </c>
      <c r="JY292">
        <v>28.9979</v>
      </c>
      <c r="JZ292">
        <v>28.8874</v>
      </c>
      <c r="KA292">
        <v>30.0001</v>
      </c>
      <c r="KB292">
        <v>28.6328</v>
      </c>
      <c r="KC292">
        <v>28.7109</v>
      </c>
      <c r="KD292">
        <v>57.413</v>
      </c>
      <c r="KE292">
        <v>42.388</v>
      </c>
      <c r="KF292">
        <v>0</v>
      </c>
      <c r="KG292">
        <v>28.9822</v>
      </c>
      <c r="KH292">
        <v>1409.45</v>
      </c>
      <c r="KI292">
        <v>14.9224</v>
      </c>
      <c r="KJ292">
        <v>100.967</v>
      </c>
      <c r="KK292">
        <v>100.421</v>
      </c>
    </row>
    <row r="293" spans="1:297">
      <c r="A293">
        <v>277</v>
      </c>
      <c r="B293">
        <v>1759253228.6</v>
      </c>
      <c r="C293">
        <v>6413</v>
      </c>
      <c r="D293" t="s">
        <v>999</v>
      </c>
      <c r="E293" t="s">
        <v>1000</v>
      </c>
      <c r="F293">
        <v>5</v>
      </c>
      <c r="G293" t="s">
        <v>832</v>
      </c>
      <c r="H293" t="s">
        <v>436</v>
      </c>
      <c r="I293">
        <v>1759253221.1</v>
      </c>
      <c r="J293">
        <f>(K293)/1000</f>
        <v>0</v>
      </c>
      <c r="K293">
        <f>IF(DP293, AN293, AH293)</f>
        <v>0</v>
      </c>
      <c r="L293">
        <f>IF(DP293, AI293, AG293)</f>
        <v>0</v>
      </c>
      <c r="M293">
        <f>DR293 - IF(AU293&gt;1, L293*DL293*100.0/(AW293), 0)</f>
        <v>0</v>
      </c>
      <c r="N293">
        <f>((T293-J293/2)*M293-L293)/(T293+J293/2)</f>
        <v>0</v>
      </c>
      <c r="O293">
        <f>N293*(DY293+DZ293)/1000.0</f>
        <v>0</v>
      </c>
      <c r="P293">
        <f>(DR293 - IF(AU293&gt;1, L293*DL293*100.0/(AW293), 0))*(DY293+DZ293)/1000.0</f>
        <v>0</v>
      </c>
      <c r="Q293">
        <f>2.0/((1/S293-1/R293)+SIGN(S293)*SQRT((1/S293-1/R293)*(1/S293-1/R293) + 4*DM293/((DM293+1)*(DM293+1))*(2*1/S293*1/R293-1/R293*1/R293)))</f>
        <v>0</v>
      </c>
      <c r="R293">
        <f>IF(LEFT(DN293,1)&lt;&gt;"0",IF(LEFT(DN293,1)="1",3.0,DO293),$D$5+$E$5*(EF293*DY293/($K$5*1000))+$F$5*(EF293*DY293/($K$5*1000))*MAX(MIN(DL293,$J$5),$I$5)*MAX(MIN(DL293,$J$5),$I$5)+$G$5*MAX(MIN(DL293,$J$5),$I$5)*(EF293*DY293/($K$5*1000))+$H$5*(EF293*DY293/($K$5*1000))*(EF293*DY293/($K$5*1000)))</f>
        <v>0</v>
      </c>
      <c r="S293">
        <f>J293*(1000-(1000*0.61365*exp(17.502*W293/(240.97+W293))/(DY293+DZ293)+DT293)/2)/(1000*0.61365*exp(17.502*W293/(240.97+W293))/(DY293+DZ293)-DT293)</f>
        <v>0</v>
      </c>
      <c r="T293">
        <f>1/((DM293+1)/(Q293/1.6)+1/(R293/1.37)) + DM293/((DM293+1)/(Q293/1.6) + DM293/(R293/1.37))</f>
        <v>0</v>
      </c>
      <c r="U293">
        <f>(DH293*DK293)</f>
        <v>0</v>
      </c>
      <c r="V293">
        <f>(EA293+(U293+2*0.95*5.67E-8*(((EA293+$B$7)+273)^4-(EA293+273)^4)-44100*J293)/(1.84*29.3*R293+8*0.95*5.67E-8*(EA293+273)^3))</f>
        <v>0</v>
      </c>
      <c r="W293">
        <f>($C$7*EB293+$D$7*EC293+$E$7*V293)</f>
        <v>0</v>
      </c>
      <c r="X293">
        <f>0.61365*exp(17.502*W293/(240.97+W293))</f>
        <v>0</v>
      </c>
      <c r="Y293">
        <f>(Z293/AA293*100)</f>
        <v>0</v>
      </c>
      <c r="Z293">
        <f>DT293*(DY293+DZ293)/1000</f>
        <v>0</v>
      </c>
      <c r="AA293">
        <f>0.61365*exp(17.502*EA293/(240.97+EA293))</f>
        <v>0</v>
      </c>
      <c r="AB293">
        <f>(X293-DT293*(DY293+DZ293)/1000)</f>
        <v>0</v>
      </c>
      <c r="AC293">
        <f>(-J293*44100)</f>
        <v>0</v>
      </c>
      <c r="AD293">
        <f>2*29.3*R293*0.92*(EA293-W293)</f>
        <v>0</v>
      </c>
      <c r="AE293">
        <f>2*0.95*5.67E-8*(((EA293+$B$7)+273)^4-(W293+273)^4)</f>
        <v>0</v>
      </c>
      <c r="AF293">
        <f>U293+AE293+AC293+AD293</f>
        <v>0</v>
      </c>
      <c r="AG293">
        <f>DX293*AU293*(DS293-DR293*(1000-AU293*DU293)/(1000-AU293*DT293))/(100*DL293)</f>
        <v>0</v>
      </c>
      <c r="AH293">
        <f>1000*DX293*AU293*(DT293-DU293)/(100*DL293*(1000-AU293*DT293))</f>
        <v>0</v>
      </c>
      <c r="AI293">
        <f>(AJ293 - AK293 - DY293*1E3/(8.314*(EA293+273.15)) * AM293/DX293 * AL293) * DX293/(100*DL293) * (1000 - DU293)/1000</f>
        <v>0</v>
      </c>
      <c r="AJ293">
        <v>1414.720807233348</v>
      </c>
      <c r="AK293">
        <v>1353.603454545454</v>
      </c>
      <c r="AL293">
        <v>3.456145429827831</v>
      </c>
      <c r="AM293">
        <v>65.48796410900854</v>
      </c>
      <c r="AN293">
        <f>(AP293 - AO293 + DY293*1E3/(8.314*(EA293+273.15)) * AR293/DX293 * AQ293) * DX293/(100*DL293) * 1000/(1000 - AP293)</f>
        <v>0</v>
      </c>
      <c r="AO293">
        <v>14.81383910070326</v>
      </c>
      <c r="AP293">
        <v>24.0116503030303</v>
      </c>
      <c r="AQ293">
        <v>-0.0004040347459804446</v>
      </c>
      <c r="AR293">
        <v>121.0484410570822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MAX(0,($B$13+$C$13*EF293)/(1+$D$13*EF293)*DY293/(EA293+273)*$E$13)</f>
        <v>0</v>
      </c>
      <c r="AX293" t="s">
        <v>437</v>
      </c>
      <c r="AY293" t="s">
        <v>437</v>
      </c>
      <c r="AZ293">
        <v>0</v>
      </c>
      <c r="BA293">
        <v>0</v>
      </c>
      <c r="BB293">
        <f>1-AZ293/BA293</f>
        <v>0</v>
      </c>
      <c r="BC293">
        <v>0</v>
      </c>
      <c r="BD293" t="s">
        <v>437</v>
      </c>
      <c r="BE293" t="s">
        <v>437</v>
      </c>
      <c r="BF293">
        <v>0</v>
      </c>
      <c r="BG293">
        <v>0</v>
      </c>
      <c r="BH293">
        <f>1-BF293/BG293</f>
        <v>0</v>
      </c>
      <c r="BI293">
        <v>0.5</v>
      </c>
      <c r="BJ293">
        <f>DI293</f>
        <v>0</v>
      </c>
      <c r="BK293">
        <f>L293</f>
        <v>0</v>
      </c>
      <c r="BL293">
        <f>BH293*BI293*BJ293</f>
        <v>0</v>
      </c>
      <c r="BM293">
        <f>(BK293-BC293)/BJ293</f>
        <v>0</v>
      </c>
      <c r="BN293">
        <f>(BA293-BG293)/BG293</f>
        <v>0</v>
      </c>
      <c r="BO293">
        <f>AZ293/(BB293+AZ293/BG293)</f>
        <v>0</v>
      </c>
      <c r="BP293" t="s">
        <v>437</v>
      </c>
      <c r="BQ293">
        <v>0</v>
      </c>
      <c r="BR293">
        <f>IF(BQ293&lt;&gt;0, BQ293, BO293)</f>
        <v>0</v>
      </c>
      <c r="BS293">
        <f>1-BR293/BG293</f>
        <v>0</v>
      </c>
      <c r="BT293">
        <f>(BG293-BF293)/(BG293-BR293)</f>
        <v>0</v>
      </c>
      <c r="BU293">
        <f>(BA293-BG293)/(BA293-BR293)</f>
        <v>0</v>
      </c>
      <c r="BV293">
        <f>(BG293-BF293)/(BG293-AZ293)</f>
        <v>0</v>
      </c>
      <c r="BW293">
        <f>(BA293-BG293)/(BA293-AZ293)</f>
        <v>0</v>
      </c>
      <c r="BX293">
        <f>(BT293*BR293/BF293)</f>
        <v>0</v>
      </c>
      <c r="BY293">
        <f>(1-BX293)</f>
        <v>0</v>
      </c>
      <c r="DH293">
        <f>$B$11*EG293+$C$11*EH293+$F$11*ES293*(1-EV293)</f>
        <v>0</v>
      </c>
      <c r="DI293">
        <f>DH293*DJ293</f>
        <v>0</v>
      </c>
      <c r="DJ293">
        <f>($B$11*$D$9+$C$11*$D$9+$F$11*((FF293+EX293)/MAX(FF293+EX293+FG293, 0.1)*$I$9+FG293/MAX(FF293+EX293+FG293, 0.1)*$J$9))/($B$11+$C$11+$F$11)</f>
        <v>0</v>
      </c>
      <c r="DK293">
        <f>($B$11*$K$9+$C$11*$K$9+$F$11*((FF293+EX293)/MAX(FF293+EX293+FG293, 0.1)*$P$9+FG293/MAX(FF293+EX293+FG293, 0.1)*$Q$9))/($B$11+$C$11+$F$11)</f>
        <v>0</v>
      </c>
      <c r="DL293">
        <v>6</v>
      </c>
      <c r="DM293">
        <v>0.5</v>
      </c>
      <c r="DN293" t="s">
        <v>438</v>
      </c>
      <c r="DO293">
        <v>2</v>
      </c>
      <c r="DP293" t="b">
        <v>1</v>
      </c>
      <c r="DQ293">
        <v>1759253221.1</v>
      </c>
      <c r="DR293">
        <v>1297.628148148148</v>
      </c>
      <c r="DS293">
        <v>1379.109259259259</v>
      </c>
      <c r="DT293">
        <v>24.03556296296296</v>
      </c>
      <c r="DU293">
        <v>14.68938888888889</v>
      </c>
      <c r="DV293">
        <v>1296.426666666667</v>
      </c>
      <c r="DW293">
        <v>23.7920962962963</v>
      </c>
      <c r="DX293">
        <v>500.0248148148148</v>
      </c>
      <c r="DY293">
        <v>90.87693333333334</v>
      </c>
      <c r="DZ293">
        <v>0.05247163703703703</v>
      </c>
      <c r="EA293">
        <v>30.53786666666667</v>
      </c>
      <c r="EB293">
        <v>30.03726666666667</v>
      </c>
      <c r="EC293">
        <v>999.9000000000001</v>
      </c>
      <c r="ED293">
        <v>0</v>
      </c>
      <c r="EE293">
        <v>0</v>
      </c>
      <c r="EF293">
        <v>9986.33851851852</v>
      </c>
      <c r="EG293">
        <v>0</v>
      </c>
      <c r="EH293">
        <v>11.70685185185185</v>
      </c>
      <c r="EI293">
        <v>-81.48263333333333</v>
      </c>
      <c r="EJ293">
        <v>1329.584814814815</v>
      </c>
      <c r="EK293">
        <v>1399.670740740741</v>
      </c>
      <c r="EL293">
        <v>9.346169999999999</v>
      </c>
      <c r="EM293">
        <v>1379.109259259259</v>
      </c>
      <c r="EN293">
        <v>14.68938888888889</v>
      </c>
      <c r="EO293">
        <v>2.184277407407407</v>
      </c>
      <c r="EP293">
        <v>1.334927407407407</v>
      </c>
      <c r="EQ293">
        <v>18.84746296296296</v>
      </c>
      <c r="ER293">
        <v>11.19773333333333</v>
      </c>
      <c r="ES293">
        <v>1999.988148148148</v>
      </c>
      <c r="ET293">
        <v>0.9799944444444444</v>
      </c>
      <c r="EU293">
        <v>0.02000526666666666</v>
      </c>
      <c r="EV293">
        <v>0</v>
      </c>
      <c r="EW293">
        <v>1163.188888888889</v>
      </c>
      <c r="EX293">
        <v>5.000560000000001</v>
      </c>
      <c r="EY293">
        <v>23523.77407407407</v>
      </c>
      <c r="EZ293">
        <v>17294.75185185185</v>
      </c>
      <c r="FA293">
        <v>41.44866666666666</v>
      </c>
      <c r="FB293">
        <v>41.56199999999999</v>
      </c>
      <c r="FC293">
        <v>41.13877777777777</v>
      </c>
      <c r="FD293">
        <v>40.68699999999999</v>
      </c>
      <c r="FE293">
        <v>42.25</v>
      </c>
      <c r="FF293">
        <v>1955.078148148148</v>
      </c>
      <c r="FG293">
        <v>39.91</v>
      </c>
      <c r="FH293">
        <v>0</v>
      </c>
      <c r="FI293">
        <v>1759253242.6</v>
      </c>
      <c r="FJ293">
        <v>0</v>
      </c>
      <c r="FK293">
        <v>1163.128</v>
      </c>
      <c r="FL293">
        <v>-16.18230770392849</v>
      </c>
      <c r="FM293">
        <v>-317.3076927805261</v>
      </c>
      <c r="FN293">
        <v>23522.996</v>
      </c>
      <c r="FO293">
        <v>15</v>
      </c>
      <c r="FP293">
        <v>0</v>
      </c>
      <c r="FQ293" t="s">
        <v>439</v>
      </c>
      <c r="FR293">
        <v>1747148579.5</v>
      </c>
      <c r="FS293">
        <v>1747148584.5</v>
      </c>
      <c r="FT293">
        <v>0</v>
      </c>
      <c r="FU293">
        <v>0.162</v>
      </c>
      <c r="FV293">
        <v>-0.001</v>
      </c>
      <c r="FW293">
        <v>0.139</v>
      </c>
      <c r="FX293">
        <v>0.058</v>
      </c>
      <c r="FY293">
        <v>420</v>
      </c>
      <c r="FZ293">
        <v>16</v>
      </c>
      <c r="GA293">
        <v>0.19</v>
      </c>
      <c r="GB293">
        <v>0.02</v>
      </c>
      <c r="GC293">
        <v>-81.46300000000001</v>
      </c>
      <c r="GD293">
        <v>-0.233389547038151</v>
      </c>
      <c r="GE293">
        <v>0.05771435548690035</v>
      </c>
      <c r="GF293">
        <v>1</v>
      </c>
      <c r="GG293">
        <v>1163.998823529412</v>
      </c>
      <c r="GH293">
        <v>-15.6085561492141</v>
      </c>
      <c r="GI293">
        <v>1.546574516007555</v>
      </c>
      <c r="GJ293">
        <v>0</v>
      </c>
      <c r="GK293">
        <v>9.406858536585366</v>
      </c>
      <c r="GL293">
        <v>-1.136774843205559</v>
      </c>
      <c r="GM293">
        <v>0.1155397204757504</v>
      </c>
      <c r="GN293">
        <v>0</v>
      </c>
      <c r="GO293">
        <v>1</v>
      </c>
      <c r="GP293">
        <v>3</v>
      </c>
      <c r="GQ293" t="s">
        <v>463</v>
      </c>
      <c r="GR293">
        <v>3.12909</v>
      </c>
      <c r="GS293">
        <v>2.73014</v>
      </c>
      <c r="GT293">
        <v>0.186881</v>
      </c>
      <c r="GU293">
        <v>0.194845</v>
      </c>
      <c r="GV293">
        <v>0.107464</v>
      </c>
      <c r="GW293">
        <v>0.0769734</v>
      </c>
      <c r="GX293">
        <v>24393.6</v>
      </c>
      <c r="GY293">
        <v>23450</v>
      </c>
      <c r="GZ293">
        <v>30542.3</v>
      </c>
      <c r="HA293">
        <v>29380.1</v>
      </c>
      <c r="HB293">
        <v>37623</v>
      </c>
      <c r="HC293">
        <v>35695.7</v>
      </c>
      <c r="HD293">
        <v>46719.8</v>
      </c>
      <c r="HE293">
        <v>43658.7</v>
      </c>
      <c r="HF293">
        <v>1.83545</v>
      </c>
      <c r="HG293">
        <v>1.82208</v>
      </c>
      <c r="HH293">
        <v>0.107586</v>
      </c>
      <c r="HI293">
        <v>0</v>
      </c>
      <c r="HJ293">
        <v>28.2642</v>
      </c>
      <c r="HK293">
        <v>999.9</v>
      </c>
      <c r="HL293">
        <v>48.8</v>
      </c>
      <c r="HM293">
        <v>31.6</v>
      </c>
      <c r="HN293">
        <v>25.0671</v>
      </c>
      <c r="HO293">
        <v>63.1903</v>
      </c>
      <c r="HP293">
        <v>18.0769</v>
      </c>
      <c r="HQ293">
        <v>1</v>
      </c>
      <c r="HR293">
        <v>0.127005</v>
      </c>
      <c r="HS293">
        <v>-0.381054</v>
      </c>
      <c r="HT293">
        <v>20.2012</v>
      </c>
      <c r="HU293">
        <v>5.22777</v>
      </c>
      <c r="HV293">
        <v>11.974</v>
      </c>
      <c r="HW293">
        <v>4.96945</v>
      </c>
      <c r="HX293">
        <v>3.28968</v>
      </c>
      <c r="HY293">
        <v>9999</v>
      </c>
      <c r="HZ293">
        <v>9999</v>
      </c>
      <c r="IA293">
        <v>9999</v>
      </c>
      <c r="IB293">
        <v>19.2</v>
      </c>
      <c r="IC293">
        <v>4.9729</v>
      </c>
      <c r="ID293">
        <v>1.87723</v>
      </c>
      <c r="IE293">
        <v>1.87531</v>
      </c>
      <c r="IF293">
        <v>1.87811</v>
      </c>
      <c r="IG293">
        <v>1.87485</v>
      </c>
      <c r="IH293">
        <v>1.87849</v>
      </c>
      <c r="II293">
        <v>1.87551</v>
      </c>
      <c r="IJ293">
        <v>1.87669</v>
      </c>
      <c r="IK293">
        <v>0</v>
      </c>
      <c r="IL293">
        <v>0</v>
      </c>
      <c r="IM293">
        <v>0</v>
      </c>
      <c r="IN293">
        <v>0</v>
      </c>
      <c r="IO293" t="s">
        <v>441</v>
      </c>
      <c r="IP293" t="s">
        <v>442</v>
      </c>
      <c r="IQ293" t="s">
        <v>443</v>
      </c>
      <c r="IR293" t="s">
        <v>443</v>
      </c>
      <c r="IS293" t="s">
        <v>443</v>
      </c>
      <c r="IT293" t="s">
        <v>443</v>
      </c>
      <c r="IU293">
        <v>0</v>
      </c>
      <c r="IV293">
        <v>100</v>
      </c>
      <c r="IW293">
        <v>100</v>
      </c>
      <c r="IX293">
        <v>1.23</v>
      </c>
      <c r="IY293">
        <v>0.243</v>
      </c>
      <c r="IZ293">
        <v>-0.1222274518627452</v>
      </c>
      <c r="JA293">
        <v>0.001328938755811441</v>
      </c>
      <c r="JB293">
        <v>-5.633165956792918E-07</v>
      </c>
      <c r="JC293">
        <v>2.510553891376428E-10</v>
      </c>
      <c r="JD293">
        <v>-0.04678033270444259</v>
      </c>
      <c r="JE293">
        <v>-0.0009625096320519332</v>
      </c>
      <c r="JF293">
        <v>0.0006953178313022573</v>
      </c>
      <c r="JG293">
        <v>-5.973937232829655E-06</v>
      </c>
      <c r="JH293">
        <v>1</v>
      </c>
      <c r="JI293">
        <v>2112</v>
      </c>
      <c r="JJ293">
        <v>1</v>
      </c>
      <c r="JK293">
        <v>26</v>
      </c>
      <c r="JL293">
        <v>201744.2</v>
      </c>
      <c r="JM293">
        <v>201744.1</v>
      </c>
      <c r="JN293">
        <v>2.89185</v>
      </c>
      <c r="JO293">
        <v>2.53296</v>
      </c>
      <c r="JP293">
        <v>1.39893</v>
      </c>
      <c r="JQ293">
        <v>2.32666</v>
      </c>
      <c r="JR293">
        <v>1.44897</v>
      </c>
      <c r="JS293">
        <v>2.6062</v>
      </c>
      <c r="JT293">
        <v>37.3858</v>
      </c>
      <c r="JU293">
        <v>23.9737</v>
      </c>
      <c r="JV293">
        <v>18</v>
      </c>
      <c r="JW293">
        <v>483.727</v>
      </c>
      <c r="JX293">
        <v>445.787</v>
      </c>
      <c r="JY293">
        <v>28.9607</v>
      </c>
      <c r="JZ293">
        <v>28.8852</v>
      </c>
      <c r="KA293">
        <v>30</v>
      </c>
      <c r="KB293">
        <v>28.6303</v>
      </c>
      <c r="KC293">
        <v>28.7086</v>
      </c>
      <c r="KD293">
        <v>57.9298</v>
      </c>
      <c r="KE293">
        <v>42.1058</v>
      </c>
      <c r="KF293">
        <v>0</v>
      </c>
      <c r="KG293">
        <v>28.9414</v>
      </c>
      <c r="KH293">
        <v>1422.91</v>
      </c>
      <c r="KI293">
        <v>14.9871</v>
      </c>
      <c r="KJ293">
        <v>100.967</v>
      </c>
      <c r="KK293">
        <v>100.421</v>
      </c>
    </row>
    <row r="294" spans="1:297">
      <c r="A294">
        <v>278</v>
      </c>
      <c r="B294">
        <v>1759253233.6</v>
      </c>
      <c r="C294">
        <v>6418</v>
      </c>
      <c r="D294" t="s">
        <v>1001</v>
      </c>
      <c r="E294" t="s">
        <v>1002</v>
      </c>
      <c r="F294">
        <v>5</v>
      </c>
      <c r="G294" t="s">
        <v>832</v>
      </c>
      <c r="H294" t="s">
        <v>436</v>
      </c>
      <c r="I294">
        <v>1759253225.814285</v>
      </c>
      <c r="J294">
        <f>(K294)/1000</f>
        <v>0</v>
      </c>
      <c r="K294">
        <f>IF(DP294, AN294, AH294)</f>
        <v>0</v>
      </c>
      <c r="L294">
        <f>IF(DP294, AI294, AG294)</f>
        <v>0</v>
      </c>
      <c r="M294">
        <f>DR294 - IF(AU294&gt;1, L294*DL294*100.0/(AW294), 0)</f>
        <v>0</v>
      </c>
      <c r="N294">
        <f>((T294-J294/2)*M294-L294)/(T294+J294/2)</f>
        <v>0</v>
      </c>
      <c r="O294">
        <f>N294*(DY294+DZ294)/1000.0</f>
        <v>0</v>
      </c>
      <c r="P294">
        <f>(DR294 - IF(AU294&gt;1, L294*DL294*100.0/(AW294), 0))*(DY294+DZ294)/1000.0</f>
        <v>0</v>
      </c>
      <c r="Q294">
        <f>2.0/((1/S294-1/R294)+SIGN(S294)*SQRT((1/S294-1/R294)*(1/S294-1/R294) + 4*DM294/((DM294+1)*(DM294+1))*(2*1/S294*1/R294-1/R294*1/R294)))</f>
        <v>0</v>
      </c>
      <c r="R294">
        <f>IF(LEFT(DN294,1)&lt;&gt;"0",IF(LEFT(DN294,1)="1",3.0,DO294),$D$5+$E$5*(EF294*DY294/($K$5*1000))+$F$5*(EF294*DY294/($K$5*1000))*MAX(MIN(DL294,$J$5),$I$5)*MAX(MIN(DL294,$J$5),$I$5)+$G$5*MAX(MIN(DL294,$J$5),$I$5)*(EF294*DY294/($K$5*1000))+$H$5*(EF294*DY294/($K$5*1000))*(EF294*DY294/($K$5*1000)))</f>
        <v>0</v>
      </c>
      <c r="S294">
        <f>J294*(1000-(1000*0.61365*exp(17.502*W294/(240.97+W294))/(DY294+DZ294)+DT294)/2)/(1000*0.61365*exp(17.502*W294/(240.97+W294))/(DY294+DZ294)-DT294)</f>
        <v>0</v>
      </c>
      <c r="T294">
        <f>1/((DM294+1)/(Q294/1.6)+1/(R294/1.37)) + DM294/((DM294+1)/(Q294/1.6) + DM294/(R294/1.37))</f>
        <v>0</v>
      </c>
      <c r="U294">
        <f>(DH294*DK294)</f>
        <v>0</v>
      </c>
      <c r="V294">
        <f>(EA294+(U294+2*0.95*5.67E-8*(((EA294+$B$7)+273)^4-(EA294+273)^4)-44100*J294)/(1.84*29.3*R294+8*0.95*5.67E-8*(EA294+273)^3))</f>
        <v>0</v>
      </c>
      <c r="W294">
        <f>($C$7*EB294+$D$7*EC294+$E$7*V294)</f>
        <v>0</v>
      </c>
      <c r="X294">
        <f>0.61365*exp(17.502*W294/(240.97+W294))</f>
        <v>0</v>
      </c>
      <c r="Y294">
        <f>(Z294/AA294*100)</f>
        <v>0</v>
      </c>
      <c r="Z294">
        <f>DT294*(DY294+DZ294)/1000</f>
        <v>0</v>
      </c>
      <c r="AA294">
        <f>0.61365*exp(17.502*EA294/(240.97+EA294))</f>
        <v>0</v>
      </c>
      <c r="AB294">
        <f>(X294-DT294*(DY294+DZ294)/1000)</f>
        <v>0</v>
      </c>
      <c r="AC294">
        <f>(-J294*44100)</f>
        <v>0</v>
      </c>
      <c r="AD294">
        <f>2*29.3*R294*0.92*(EA294-W294)</f>
        <v>0</v>
      </c>
      <c r="AE294">
        <f>2*0.95*5.67E-8*(((EA294+$B$7)+273)^4-(W294+273)^4)</f>
        <v>0</v>
      </c>
      <c r="AF294">
        <f>U294+AE294+AC294+AD294</f>
        <v>0</v>
      </c>
      <c r="AG294">
        <f>DX294*AU294*(DS294-DR294*(1000-AU294*DU294)/(1000-AU294*DT294))/(100*DL294)</f>
        <v>0</v>
      </c>
      <c r="AH294">
        <f>1000*DX294*AU294*(DT294-DU294)/(100*DL294*(1000-AU294*DT294))</f>
        <v>0</v>
      </c>
      <c r="AI294">
        <f>(AJ294 - AK294 - DY294*1E3/(8.314*(EA294+273.15)) * AM294/DX294 * AL294) * DX294/(100*DL294) * (1000 - DU294)/1000</f>
        <v>0</v>
      </c>
      <c r="AJ294">
        <v>1432.026706294253</v>
      </c>
      <c r="AK294">
        <v>1370.680484848485</v>
      </c>
      <c r="AL294">
        <v>3.413766521774615</v>
      </c>
      <c r="AM294">
        <v>65.48796410900854</v>
      </c>
      <c r="AN294">
        <f>(AP294 - AO294 + DY294*1E3/(8.314*(EA294+273.15)) * AR294/DX294 * AQ294) * DX294/(100*DL294) * 1000/(1000 - AP294)</f>
        <v>0</v>
      </c>
      <c r="AO294">
        <v>14.88262665842397</v>
      </c>
      <c r="AP294">
        <v>24.01341333333334</v>
      </c>
      <c r="AQ294">
        <v>-3.837581978092656E-05</v>
      </c>
      <c r="AR294">
        <v>121.0484410570822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MAX(0,($B$13+$C$13*EF294)/(1+$D$13*EF294)*DY294/(EA294+273)*$E$13)</f>
        <v>0</v>
      </c>
      <c r="AX294" t="s">
        <v>437</v>
      </c>
      <c r="AY294" t="s">
        <v>437</v>
      </c>
      <c r="AZ294">
        <v>0</v>
      </c>
      <c r="BA294">
        <v>0</v>
      </c>
      <c r="BB294">
        <f>1-AZ294/BA294</f>
        <v>0</v>
      </c>
      <c r="BC294">
        <v>0</v>
      </c>
      <c r="BD294" t="s">
        <v>437</v>
      </c>
      <c r="BE294" t="s">
        <v>437</v>
      </c>
      <c r="BF294">
        <v>0</v>
      </c>
      <c r="BG294">
        <v>0</v>
      </c>
      <c r="BH294">
        <f>1-BF294/BG294</f>
        <v>0</v>
      </c>
      <c r="BI294">
        <v>0.5</v>
      </c>
      <c r="BJ294">
        <f>DI294</f>
        <v>0</v>
      </c>
      <c r="BK294">
        <f>L294</f>
        <v>0</v>
      </c>
      <c r="BL294">
        <f>BH294*BI294*BJ294</f>
        <v>0</v>
      </c>
      <c r="BM294">
        <f>(BK294-BC294)/BJ294</f>
        <v>0</v>
      </c>
      <c r="BN294">
        <f>(BA294-BG294)/BG294</f>
        <v>0</v>
      </c>
      <c r="BO294">
        <f>AZ294/(BB294+AZ294/BG294)</f>
        <v>0</v>
      </c>
      <c r="BP294" t="s">
        <v>437</v>
      </c>
      <c r="BQ294">
        <v>0</v>
      </c>
      <c r="BR294">
        <f>IF(BQ294&lt;&gt;0, BQ294, BO294)</f>
        <v>0</v>
      </c>
      <c r="BS294">
        <f>1-BR294/BG294</f>
        <v>0</v>
      </c>
      <c r="BT294">
        <f>(BG294-BF294)/(BG294-BR294)</f>
        <v>0</v>
      </c>
      <c r="BU294">
        <f>(BA294-BG294)/(BA294-BR294)</f>
        <v>0</v>
      </c>
      <c r="BV294">
        <f>(BG294-BF294)/(BG294-AZ294)</f>
        <v>0</v>
      </c>
      <c r="BW294">
        <f>(BA294-BG294)/(BA294-AZ294)</f>
        <v>0</v>
      </c>
      <c r="BX294">
        <f>(BT294*BR294/BF294)</f>
        <v>0</v>
      </c>
      <c r="BY294">
        <f>(1-BX294)</f>
        <v>0</v>
      </c>
      <c r="DH294">
        <f>$B$11*EG294+$C$11*EH294+$F$11*ES294*(1-EV294)</f>
        <v>0</v>
      </c>
      <c r="DI294">
        <f>DH294*DJ294</f>
        <v>0</v>
      </c>
      <c r="DJ294">
        <f>($B$11*$D$9+$C$11*$D$9+$F$11*((FF294+EX294)/MAX(FF294+EX294+FG294, 0.1)*$I$9+FG294/MAX(FF294+EX294+FG294, 0.1)*$J$9))/($B$11+$C$11+$F$11)</f>
        <v>0</v>
      </c>
      <c r="DK294">
        <f>($B$11*$K$9+$C$11*$K$9+$F$11*((FF294+EX294)/MAX(FF294+EX294+FG294, 0.1)*$P$9+FG294/MAX(FF294+EX294+FG294, 0.1)*$Q$9))/($B$11+$C$11+$F$11)</f>
        <v>0</v>
      </c>
      <c r="DL294">
        <v>6</v>
      </c>
      <c r="DM294">
        <v>0.5</v>
      </c>
      <c r="DN294" t="s">
        <v>438</v>
      </c>
      <c r="DO294">
        <v>2</v>
      </c>
      <c r="DP294" t="b">
        <v>1</v>
      </c>
      <c r="DQ294">
        <v>1759253225.814285</v>
      </c>
      <c r="DR294">
        <v>1313.393214285714</v>
      </c>
      <c r="DS294">
        <v>1394.903571428571</v>
      </c>
      <c r="DT294">
        <v>24.01917857142857</v>
      </c>
      <c r="DU294">
        <v>14.77608214285714</v>
      </c>
      <c r="DV294">
        <v>1312.173571428571</v>
      </c>
      <c r="DW294">
        <v>23.77606785714286</v>
      </c>
      <c r="DX294">
        <v>500.0114285714286</v>
      </c>
      <c r="DY294">
        <v>90.87626785714285</v>
      </c>
      <c r="DZ294">
        <v>0.052317525</v>
      </c>
      <c r="EA294">
        <v>30.52276071428571</v>
      </c>
      <c r="EB294">
        <v>30.03112857142857</v>
      </c>
      <c r="EC294">
        <v>999.9000000000002</v>
      </c>
      <c r="ED294">
        <v>0</v>
      </c>
      <c r="EE294">
        <v>0</v>
      </c>
      <c r="EF294">
        <v>9986.468928571428</v>
      </c>
      <c r="EG294">
        <v>0</v>
      </c>
      <c r="EH294">
        <v>11.72413214285715</v>
      </c>
      <c r="EI294">
        <v>-81.51286785714285</v>
      </c>
      <c r="EJ294">
        <v>1345.715</v>
      </c>
      <c r="EK294">
        <v>1415.826428571428</v>
      </c>
      <c r="EL294">
        <v>9.24309392857143</v>
      </c>
      <c r="EM294">
        <v>1394.903571428571</v>
      </c>
      <c r="EN294">
        <v>14.77608214285714</v>
      </c>
      <c r="EO294">
        <v>2.182772857142857</v>
      </c>
      <c r="EP294">
        <v>1.342795357142857</v>
      </c>
      <c r="EQ294">
        <v>18.83643571428572</v>
      </c>
      <c r="ER294">
        <v>11.28631071428572</v>
      </c>
      <c r="ES294">
        <v>1999.995</v>
      </c>
      <c r="ET294">
        <v>0.9799945714285713</v>
      </c>
      <c r="EU294">
        <v>0.02000513571428571</v>
      </c>
      <c r="EV294">
        <v>0</v>
      </c>
      <c r="EW294">
        <v>1161.936071428571</v>
      </c>
      <c r="EX294">
        <v>5.000560000000001</v>
      </c>
      <c r="EY294">
        <v>23499.46428571429</v>
      </c>
      <c r="EZ294">
        <v>17294.80714285715</v>
      </c>
      <c r="FA294">
        <v>41.44824999999999</v>
      </c>
      <c r="FB294">
        <v>41.56199999999999</v>
      </c>
      <c r="FC294">
        <v>41.14935714285713</v>
      </c>
      <c r="FD294">
        <v>40.68699999999999</v>
      </c>
      <c r="FE294">
        <v>42.25</v>
      </c>
      <c r="FF294">
        <v>1955.085</v>
      </c>
      <c r="FG294">
        <v>39.91</v>
      </c>
      <c r="FH294">
        <v>0</v>
      </c>
      <c r="FI294">
        <v>1759253248</v>
      </c>
      <c r="FJ294">
        <v>0</v>
      </c>
      <c r="FK294">
        <v>1161.782692307692</v>
      </c>
      <c r="FL294">
        <v>-16.21435893916005</v>
      </c>
      <c r="FM294">
        <v>-309.935042264575</v>
      </c>
      <c r="FN294">
        <v>23496.66153846154</v>
      </c>
      <c r="FO294">
        <v>15</v>
      </c>
      <c r="FP294">
        <v>0</v>
      </c>
      <c r="FQ294" t="s">
        <v>439</v>
      </c>
      <c r="FR294">
        <v>1747148579.5</v>
      </c>
      <c r="FS294">
        <v>1747148584.5</v>
      </c>
      <c r="FT294">
        <v>0</v>
      </c>
      <c r="FU294">
        <v>0.162</v>
      </c>
      <c r="FV294">
        <v>-0.001</v>
      </c>
      <c r="FW294">
        <v>0.139</v>
      </c>
      <c r="FX294">
        <v>0.058</v>
      </c>
      <c r="FY294">
        <v>420</v>
      </c>
      <c r="FZ294">
        <v>16</v>
      </c>
      <c r="GA294">
        <v>0.19</v>
      </c>
      <c r="GB294">
        <v>0.02</v>
      </c>
      <c r="GC294">
        <v>-81.5065975</v>
      </c>
      <c r="GD294">
        <v>-0.1702457786115274</v>
      </c>
      <c r="GE294">
        <v>0.05610621840535982</v>
      </c>
      <c r="GF294">
        <v>1</v>
      </c>
      <c r="GG294">
        <v>1162.578529411765</v>
      </c>
      <c r="GH294">
        <v>-16.34545452832783</v>
      </c>
      <c r="GI294">
        <v>1.620933159620866</v>
      </c>
      <c r="GJ294">
        <v>0</v>
      </c>
      <c r="GK294">
        <v>9.297869</v>
      </c>
      <c r="GL294">
        <v>-1.360723001876213</v>
      </c>
      <c r="GM294">
        <v>0.1320422397719761</v>
      </c>
      <c r="GN294">
        <v>0</v>
      </c>
      <c r="GO294">
        <v>1</v>
      </c>
      <c r="GP294">
        <v>3</v>
      </c>
      <c r="GQ294" t="s">
        <v>463</v>
      </c>
      <c r="GR294">
        <v>3.12912</v>
      </c>
      <c r="GS294">
        <v>2.72969</v>
      </c>
      <c r="GT294">
        <v>0.188311</v>
      </c>
      <c r="GU294">
        <v>0.19625</v>
      </c>
      <c r="GV294">
        <v>0.107467</v>
      </c>
      <c r="GW294">
        <v>0.0772862</v>
      </c>
      <c r="GX294">
        <v>24350.6</v>
      </c>
      <c r="GY294">
        <v>23409.1</v>
      </c>
      <c r="GZ294">
        <v>30542.2</v>
      </c>
      <c r="HA294">
        <v>29380.2</v>
      </c>
      <c r="HB294">
        <v>37622.9</v>
      </c>
      <c r="HC294">
        <v>35683.7</v>
      </c>
      <c r="HD294">
        <v>46719.6</v>
      </c>
      <c r="HE294">
        <v>43658.9</v>
      </c>
      <c r="HF294">
        <v>1.8356</v>
      </c>
      <c r="HG294">
        <v>1.82215</v>
      </c>
      <c r="HH294">
        <v>0.108387</v>
      </c>
      <c r="HI294">
        <v>0</v>
      </c>
      <c r="HJ294">
        <v>28.2581</v>
      </c>
      <c r="HK294">
        <v>999.9</v>
      </c>
      <c r="HL294">
        <v>48.8</v>
      </c>
      <c r="HM294">
        <v>31.6</v>
      </c>
      <c r="HN294">
        <v>25.0655</v>
      </c>
      <c r="HO294">
        <v>63.0203</v>
      </c>
      <c r="HP294">
        <v>18.0288</v>
      </c>
      <c r="HQ294">
        <v>1</v>
      </c>
      <c r="HR294">
        <v>0.126936</v>
      </c>
      <c r="HS294">
        <v>-0.412598</v>
      </c>
      <c r="HT294">
        <v>20.201</v>
      </c>
      <c r="HU294">
        <v>5.22792</v>
      </c>
      <c r="HV294">
        <v>11.974</v>
      </c>
      <c r="HW294">
        <v>4.96965</v>
      </c>
      <c r="HX294">
        <v>3.28958</v>
      </c>
      <c r="HY294">
        <v>9999</v>
      </c>
      <c r="HZ294">
        <v>9999</v>
      </c>
      <c r="IA294">
        <v>9999</v>
      </c>
      <c r="IB294">
        <v>19.2</v>
      </c>
      <c r="IC294">
        <v>4.97289</v>
      </c>
      <c r="ID294">
        <v>1.87722</v>
      </c>
      <c r="IE294">
        <v>1.87531</v>
      </c>
      <c r="IF294">
        <v>1.87816</v>
      </c>
      <c r="IG294">
        <v>1.87485</v>
      </c>
      <c r="IH294">
        <v>1.87847</v>
      </c>
      <c r="II294">
        <v>1.87549</v>
      </c>
      <c r="IJ294">
        <v>1.87668</v>
      </c>
      <c r="IK294">
        <v>0</v>
      </c>
      <c r="IL294">
        <v>0</v>
      </c>
      <c r="IM294">
        <v>0</v>
      </c>
      <c r="IN294">
        <v>0</v>
      </c>
      <c r="IO294" t="s">
        <v>441</v>
      </c>
      <c r="IP294" t="s">
        <v>442</v>
      </c>
      <c r="IQ294" t="s">
        <v>443</v>
      </c>
      <c r="IR294" t="s">
        <v>443</v>
      </c>
      <c r="IS294" t="s">
        <v>443</v>
      </c>
      <c r="IT294" t="s">
        <v>443</v>
      </c>
      <c r="IU294">
        <v>0</v>
      </c>
      <c r="IV294">
        <v>100</v>
      </c>
      <c r="IW294">
        <v>100</v>
      </c>
      <c r="IX294">
        <v>1.25</v>
      </c>
      <c r="IY294">
        <v>0.243</v>
      </c>
      <c r="IZ294">
        <v>-0.1222274518627452</v>
      </c>
      <c r="JA294">
        <v>0.001328938755811441</v>
      </c>
      <c r="JB294">
        <v>-5.633165956792918E-07</v>
      </c>
      <c r="JC294">
        <v>2.510553891376428E-10</v>
      </c>
      <c r="JD294">
        <v>-0.04678033270444259</v>
      </c>
      <c r="JE294">
        <v>-0.0009625096320519332</v>
      </c>
      <c r="JF294">
        <v>0.0006953178313022573</v>
      </c>
      <c r="JG294">
        <v>-5.973937232829655E-06</v>
      </c>
      <c r="JH294">
        <v>1</v>
      </c>
      <c r="JI294">
        <v>2112</v>
      </c>
      <c r="JJ294">
        <v>1</v>
      </c>
      <c r="JK294">
        <v>26</v>
      </c>
      <c r="JL294">
        <v>201744.2</v>
      </c>
      <c r="JM294">
        <v>201744.2</v>
      </c>
      <c r="JN294">
        <v>2.91748</v>
      </c>
      <c r="JO294">
        <v>2.5293</v>
      </c>
      <c r="JP294">
        <v>1.39893</v>
      </c>
      <c r="JQ294">
        <v>2.32666</v>
      </c>
      <c r="JR294">
        <v>1.44897</v>
      </c>
      <c r="JS294">
        <v>2.61353</v>
      </c>
      <c r="JT294">
        <v>37.3618</v>
      </c>
      <c r="JU294">
        <v>23.9824</v>
      </c>
      <c r="JV294">
        <v>18</v>
      </c>
      <c r="JW294">
        <v>483.8</v>
      </c>
      <c r="JX294">
        <v>445.816</v>
      </c>
      <c r="JY294">
        <v>28.925</v>
      </c>
      <c r="JZ294">
        <v>28.8849</v>
      </c>
      <c r="KA294">
        <v>30</v>
      </c>
      <c r="KB294">
        <v>28.6288</v>
      </c>
      <c r="KC294">
        <v>28.7062</v>
      </c>
      <c r="KD294">
        <v>58.5008</v>
      </c>
      <c r="KE294">
        <v>42.1058</v>
      </c>
      <c r="KF294">
        <v>0</v>
      </c>
      <c r="KG294">
        <v>28.9199</v>
      </c>
      <c r="KH294">
        <v>1442.97</v>
      </c>
      <c r="KI294">
        <v>14.9148</v>
      </c>
      <c r="KJ294">
        <v>100.967</v>
      </c>
      <c r="KK294">
        <v>100.421</v>
      </c>
    </row>
    <row r="295" spans="1:297">
      <c r="A295">
        <v>279</v>
      </c>
      <c r="B295">
        <v>1759253238.6</v>
      </c>
      <c r="C295">
        <v>6423</v>
      </c>
      <c r="D295" t="s">
        <v>1003</v>
      </c>
      <c r="E295" t="s">
        <v>1004</v>
      </c>
      <c r="F295">
        <v>5</v>
      </c>
      <c r="G295" t="s">
        <v>832</v>
      </c>
      <c r="H295" t="s">
        <v>436</v>
      </c>
      <c r="I295">
        <v>1759253231.1</v>
      </c>
      <c r="J295">
        <f>(K295)/1000</f>
        <v>0</v>
      </c>
      <c r="K295">
        <f>IF(DP295, AN295, AH295)</f>
        <v>0</v>
      </c>
      <c r="L295">
        <f>IF(DP295, AI295, AG295)</f>
        <v>0</v>
      </c>
      <c r="M295">
        <f>DR295 - IF(AU295&gt;1, L295*DL295*100.0/(AW295), 0)</f>
        <v>0</v>
      </c>
      <c r="N295">
        <f>((T295-J295/2)*M295-L295)/(T295+J295/2)</f>
        <v>0</v>
      </c>
      <c r="O295">
        <f>N295*(DY295+DZ295)/1000.0</f>
        <v>0</v>
      </c>
      <c r="P295">
        <f>(DR295 - IF(AU295&gt;1, L295*DL295*100.0/(AW295), 0))*(DY295+DZ295)/1000.0</f>
        <v>0</v>
      </c>
      <c r="Q295">
        <f>2.0/((1/S295-1/R295)+SIGN(S295)*SQRT((1/S295-1/R295)*(1/S295-1/R295) + 4*DM295/((DM295+1)*(DM295+1))*(2*1/S295*1/R295-1/R295*1/R295)))</f>
        <v>0</v>
      </c>
      <c r="R295">
        <f>IF(LEFT(DN295,1)&lt;&gt;"0",IF(LEFT(DN295,1)="1",3.0,DO295),$D$5+$E$5*(EF295*DY295/($K$5*1000))+$F$5*(EF295*DY295/($K$5*1000))*MAX(MIN(DL295,$J$5),$I$5)*MAX(MIN(DL295,$J$5),$I$5)+$G$5*MAX(MIN(DL295,$J$5),$I$5)*(EF295*DY295/($K$5*1000))+$H$5*(EF295*DY295/($K$5*1000))*(EF295*DY295/($K$5*1000)))</f>
        <v>0</v>
      </c>
      <c r="S295">
        <f>J295*(1000-(1000*0.61365*exp(17.502*W295/(240.97+W295))/(DY295+DZ295)+DT295)/2)/(1000*0.61365*exp(17.502*W295/(240.97+W295))/(DY295+DZ295)-DT295)</f>
        <v>0</v>
      </c>
      <c r="T295">
        <f>1/((DM295+1)/(Q295/1.6)+1/(R295/1.37)) + DM295/((DM295+1)/(Q295/1.6) + DM295/(R295/1.37))</f>
        <v>0</v>
      </c>
      <c r="U295">
        <f>(DH295*DK295)</f>
        <v>0</v>
      </c>
      <c r="V295">
        <f>(EA295+(U295+2*0.95*5.67E-8*(((EA295+$B$7)+273)^4-(EA295+273)^4)-44100*J295)/(1.84*29.3*R295+8*0.95*5.67E-8*(EA295+273)^3))</f>
        <v>0</v>
      </c>
      <c r="W295">
        <f>($C$7*EB295+$D$7*EC295+$E$7*V295)</f>
        <v>0</v>
      </c>
      <c r="X295">
        <f>0.61365*exp(17.502*W295/(240.97+W295))</f>
        <v>0</v>
      </c>
      <c r="Y295">
        <f>(Z295/AA295*100)</f>
        <v>0</v>
      </c>
      <c r="Z295">
        <f>DT295*(DY295+DZ295)/1000</f>
        <v>0</v>
      </c>
      <c r="AA295">
        <f>0.61365*exp(17.502*EA295/(240.97+EA295))</f>
        <v>0</v>
      </c>
      <c r="AB295">
        <f>(X295-DT295*(DY295+DZ295)/1000)</f>
        <v>0</v>
      </c>
      <c r="AC295">
        <f>(-J295*44100)</f>
        <v>0</v>
      </c>
      <c r="AD295">
        <f>2*29.3*R295*0.92*(EA295-W295)</f>
        <v>0</v>
      </c>
      <c r="AE295">
        <f>2*0.95*5.67E-8*(((EA295+$B$7)+273)^4-(W295+273)^4)</f>
        <v>0</v>
      </c>
      <c r="AF295">
        <f>U295+AE295+AC295+AD295</f>
        <v>0</v>
      </c>
      <c r="AG295">
        <f>DX295*AU295*(DS295-DR295*(1000-AU295*DU295)/(1000-AU295*DT295))/(100*DL295)</f>
        <v>0</v>
      </c>
      <c r="AH295">
        <f>1000*DX295*AU295*(DT295-DU295)/(100*DL295*(1000-AU295*DT295))</f>
        <v>0</v>
      </c>
      <c r="AI295">
        <f>(AJ295 - AK295 - DY295*1E3/(8.314*(EA295+273.15)) * AM295/DX295 * AL295) * DX295/(100*DL295) * (1000 - DU295)/1000</f>
        <v>0</v>
      </c>
      <c r="AJ295">
        <v>1448.982865631985</v>
      </c>
      <c r="AK295">
        <v>1387.792363636364</v>
      </c>
      <c r="AL295">
        <v>3.435800289784223</v>
      </c>
      <c r="AM295">
        <v>65.48796410900854</v>
      </c>
      <c r="AN295">
        <f>(AP295 - AO295 + DY295*1E3/(8.314*(EA295+273.15)) * AR295/DX295 * AQ295) * DX295/(100*DL295) * 1000/(1000 - AP295)</f>
        <v>0</v>
      </c>
      <c r="AO295">
        <v>14.97749834364829</v>
      </c>
      <c r="AP295">
        <v>24.01754727272727</v>
      </c>
      <c r="AQ295">
        <v>0.0001374175144257036</v>
      </c>
      <c r="AR295">
        <v>121.0484410570822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MAX(0,($B$13+$C$13*EF295)/(1+$D$13*EF295)*DY295/(EA295+273)*$E$13)</f>
        <v>0</v>
      </c>
      <c r="AX295" t="s">
        <v>437</v>
      </c>
      <c r="AY295" t="s">
        <v>437</v>
      </c>
      <c r="AZ295">
        <v>0</v>
      </c>
      <c r="BA295">
        <v>0</v>
      </c>
      <c r="BB295">
        <f>1-AZ295/BA295</f>
        <v>0</v>
      </c>
      <c r="BC295">
        <v>0</v>
      </c>
      <c r="BD295" t="s">
        <v>437</v>
      </c>
      <c r="BE295" t="s">
        <v>437</v>
      </c>
      <c r="BF295">
        <v>0</v>
      </c>
      <c r="BG295">
        <v>0</v>
      </c>
      <c r="BH295">
        <f>1-BF295/BG295</f>
        <v>0</v>
      </c>
      <c r="BI295">
        <v>0.5</v>
      </c>
      <c r="BJ295">
        <f>DI295</f>
        <v>0</v>
      </c>
      <c r="BK295">
        <f>L295</f>
        <v>0</v>
      </c>
      <c r="BL295">
        <f>BH295*BI295*BJ295</f>
        <v>0</v>
      </c>
      <c r="BM295">
        <f>(BK295-BC295)/BJ295</f>
        <v>0</v>
      </c>
      <c r="BN295">
        <f>(BA295-BG295)/BG295</f>
        <v>0</v>
      </c>
      <c r="BO295">
        <f>AZ295/(BB295+AZ295/BG295)</f>
        <v>0</v>
      </c>
      <c r="BP295" t="s">
        <v>437</v>
      </c>
      <c r="BQ295">
        <v>0</v>
      </c>
      <c r="BR295">
        <f>IF(BQ295&lt;&gt;0, BQ295, BO295)</f>
        <v>0</v>
      </c>
      <c r="BS295">
        <f>1-BR295/BG295</f>
        <v>0</v>
      </c>
      <c r="BT295">
        <f>(BG295-BF295)/(BG295-BR295)</f>
        <v>0</v>
      </c>
      <c r="BU295">
        <f>(BA295-BG295)/(BA295-BR295)</f>
        <v>0</v>
      </c>
      <c r="BV295">
        <f>(BG295-BF295)/(BG295-AZ295)</f>
        <v>0</v>
      </c>
      <c r="BW295">
        <f>(BA295-BG295)/(BA295-AZ295)</f>
        <v>0</v>
      </c>
      <c r="BX295">
        <f>(BT295*BR295/BF295)</f>
        <v>0</v>
      </c>
      <c r="BY295">
        <f>(1-BX295)</f>
        <v>0</v>
      </c>
      <c r="DH295">
        <f>$B$11*EG295+$C$11*EH295+$F$11*ES295*(1-EV295)</f>
        <v>0</v>
      </c>
      <c r="DI295">
        <f>DH295*DJ295</f>
        <v>0</v>
      </c>
      <c r="DJ295">
        <f>($B$11*$D$9+$C$11*$D$9+$F$11*((FF295+EX295)/MAX(FF295+EX295+FG295, 0.1)*$I$9+FG295/MAX(FF295+EX295+FG295, 0.1)*$J$9))/($B$11+$C$11+$F$11)</f>
        <v>0</v>
      </c>
      <c r="DK295">
        <f>($B$11*$K$9+$C$11*$K$9+$F$11*((FF295+EX295)/MAX(FF295+EX295+FG295, 0.1)*$P$9+FG295/MAX(FF295+EX295+FG295, 0.1)*$Q$9))/($B$11+$C$11+$F$11)</f>
        <v>0</v>
      </c>
      <c r="DL295">
        <v>6</v>
      </c>
      <c r="DM295">
        <v>0.5</v>
      </c>
      <c r="DN295" t="s">
        <v>438</v>
      </c>
      <c r="DO295">
        <v>2</v>
      </c>
      <c r="DP295" t="b">
        <v>1</v>
      </c>
      <c r="DQ295">
        <v>1759253231.1</v>
      </c>
      <c r="DR295">
        <v>1331.065925925926</v>
      </c>
      <c r="DS295">
        <v>1412.594814814815</v>
      </c>
      <c r="DT295">
        <v>24.01423703703704</v>
      </c>
      <c r="DU295">
        <v>14.88362592592592</v>
      </c>
      <c r="DV295">
        <v>1329.826666666666</v>
      </c>
      <c r="DW295">
        <v>23.77123333333333</v>
      </c>
      <c r="DX295">
        <v>500.0028148148148</v>
      </c>
      <c r="DY295">
        <v>90.87578888888889</v>
      </c>
      <c r="DZ295">
        <v>0.0520961962962963</v>
      </c>
      <c r="EA295">
        <v>30.50210740740741</v>
      </c>
      <c r="EB295">
        <v>30.02698148148148</v>
      </c>
      <c r="EC295">
        <v>999.9000000000001</v>
      </c>
      <c r="ED295">
        <v>0</v>
      </c>
      <c r="EE295">
        <v>0</v>
      </c>
      <c r="EF295">
        <v>9999.000740740741</v>
      </c>
      <c r="EG295">
        <v>0</v>
      </c>
      <c r="EH295">
        <v>11.7358962962963</v>
      </c>
      <c r="EI295">
        <v>-81.53121111111111</v>
      </c>
      <c r="EJ295">
        <v>1363.815925925926</v>
      </c>
      <c r="EK295">
        <v>1433.93962962963</v>
      </c>
      <c r="EL295">
        <v>9.130601851851852</v>
      </c>
      <c r="EM295">
        <v>1412.594814814815</v>
      </c>
      <c r="EN295">
        <v>14.88362592592592</v>
      </c>
      <c r="EO295">
        <v>2.182312222222222</v>
      </c>
      <c r="EP295">
        <v>1.352561111111111</v>
      </c>
      <c r="EQ295">
        <v>18.83306296296296</v>
      </c>
      <c r="ER295">
        <v>11.39581851851852</v>
      </c>
      <c r="ES295">
        <v>1999.993333333334</v>
      </c>
      <c r="ET295">
        <v>0.9799945555555554</v>
      </c>
      <c r="EU295">
        <v>0.02000514814814815</v>
      </c>
      <c r="EV295">
        <v>0</v>
      </c>
      <c r="EW295">
        <v>1160.617777777778</v>
      </c>
      <c r="EX295">
        <v>5.000560000000001</v>
      </c>
      <c r="EY295">
        <v>23472.62222222222</v>
      </c>
      <c r="EZ295">
        <v>17294.78518518518</v>
      </c>
      <c r="FA295">
        <v>41.43933333333332</v>
      </c>
      <c r="FB295">
        <v>41.56199999999999</v>
      </c>
      <c r="FC295">
        <v>41.16174074074073</v>
      </c>
      <c r="FD295">
        <v>40.68699999999999</v>
      </c>
      <c r="FE295">
        <v>42.25</v>
      </c>
      <c r="FF295">
        <v>1955.083333333333</v>
      </c>
      <c r="FG295">
        <v>39.91</v>
      </c>
      <c r="FH295">
        <v>0</v>
      </c>
      <c r="FI295">
        <v>1759253252.8</v>
      </c>
      <c r="FJ295">
        <v>0</v>
      </c>
      <c r="FK295">
        <v>1160.530769230769</v>
      </c>
      <c r="FL295">
        <v>-14.92170940192974</v>
      </c>
      <c r="FM295">
        <v>-306.3452993256886</v>
      </c>
      <c r="FN295">
        <v>23472.0076923077</v>
      </c>
      <c r="FO295">
        <v>15</v>
      </c>
      <c r="FP295">
        <v>0</v>
      </c>
      <c r="FQ295" t="s">
        <v>439</v>
      </c>
      <c r="FR295">
        <v>1747148579.5</v>
      </c>
      <c r="FS295">
        <v>1747148584.5</v>
      </c>
      <c r="FT295">
        <v>0</v>
      </c>
      <c r="FU295">
        <v>0.162</v>
      </c>
      <c r="FV295">
        <v>-0.001</v>
      </c>
      <c r="FW295">
        <v>0.139</v>
      </c>
      <c r="FX295">
        <v>0.058</v>
      </c>
      <c r="FY295">
        <v>420</v>
      </c>
      <c r="FZ295">
        <v>16</v>
      </c>
      <c r="GA295">
        <v>0.19</v>
      </c>
      <c r="GB295">
        <v>0.02</v>
      </c>
      <c r="GC295">
        <v>-81.52064</v>
      </c>
      <c r="GD295">
        <v>-0.2480510318947175</v>
      </c>
      <c r="GE295">
        <v>0.05987230494978403</v>
      </c>
      <c r="GF295">
        <v>1</v>
      </c>
      <c r="GG295">
        <v>1161.659411764706</v>
      </c>
      <c r="GH295">
        <v>-15.43682199744344</v>
      </c>
      <c r="GI295">
        <v>1.533657568146208</v>
      </c>
      <c r="GJ295">
        <v>0</v>
      </c>
      <c r="GK295">
        <v>9.213633250000001</v>
      </c>
      <c r="GL295">
        <v>-1.303326641651075</v>
      </c>
      <c r="GM295">
        <v>0.1269075954462044</v>
      </c>
      <c r="GN295">
        <v>0</v>
      </c>
      <c r="GO295">
        <v>1</v>
      </c>
      <c r="GP295">
        <v>3</v>
      </c>
      <c r="GQ295" t="s">
        <v>463</v>
      </c>
      <c r="GR295">
        <v>3.12915</v>
      </c>
      <c r="GS295">
        <v>2.72977</v>
      </c>
      <c r="GT295">
        <v>0.189731</v>
      </c>
      <c r="GU295">
        <v>0.197641</v>
      </c>
      <c r="GV295">
        <v>0.107472</v>
      </c>
      <c r="GW295">
        <v>0.07745870000000001</v>
      </c>
      <c r="GX295">
        <v>24308</v>
      </c>
      <c r="GY295">
        <v>23368.5</v>
      </c>
      <c r="GZ295">
        <v>30542.2</v>
      </c>
      <c r="HA295">
        <v>29380.1</v>
      </c>
      <c r="HB295">
        <v>37622.7</v>
      </c>
      <c r="HC295">
        <v>35676.9</v>
      </c>
      <c r="HD295">
        <v>46719.5</v>
      </c>
      <c r="HE295">
        <v>43658.6</v>
      </c>
      <c r="HF295">
        <v>1.83538</v>
      </c>
      <c r="HG295">
        <v>1.82237</v>
      </c>
      <c r="HH295">
        <v>0.108816</v>
      </c>
      <c r="HI295">
        <v>0</v>
      </c>
      <c r="HJ295">
        <v>28.2515</v>
      </c>
      <c r="HK295">
        <v>999.9</v>
      </c>
      <c r="HL295">
        <v>48.8</v>
      </c>
      <c r="HM295">
        <v>31.6</v>
      </c>
      <c r="HN295">
        <v>25.0663</v>
      </c>
      <c r="HO295">
        <v>62.8803</v>
      </c>
      <c r="HP295">
        <v>18.1851</v>
      </c>
      <c r="HQ295">
        <v>1</v>
      </c>
      <c r="HR295">
        <v>0.126959</v>
      </c>
      <c r="HS295">
        <v>-0.423529</v>
      </c>
      <c r="HT295">
        <v>20.2008</v>
      </c>
      <c r="HU295">
        <v>5.22882</v>
      </c>
      <c r="HV295">
        <v>11.974</v>
      </c>
      <c r="HW295">
        <v>4.9697</v>
      </c>
      <c r="HX295">
        <v>3.28973</v>
      </c>
      <c r="HY295">
        <v>9999</v>
      </c>
      <c r="HZ295">
        <v>9999</v>
      </c>
      <c r="IA295">
        <v>9999</v>
      </c>
      <c r="IB295">
        <v>19.2</v>
      </c>
      <c r="IC295">
        <v>4.9729</v>
      </c>
      <c r="ID295">
        <v>1.87723</v>
      </c>
      <c r="IE295">
        <v>1.87531</v>
      </c>
      <c r="IF295">
        <v>1.87813</v>
      </c>
      <c r="IG295">
        <v>1.87485</v>
      </c>
      <c r="IH295">
        <v>1.87847</v>
      </c>
      <c r="II295">
        <v>1.87547</v>
      </c>
      <c r="IJ295">
        <v>1.87668</v>
      </c>
      <c r="IK295">
        <v>0</v>
      </c>
      <c r="IL295">
        <v>0</v>
      </c>
      <c r="IM295">
        <v>0</v>
      </c>
      <c r="IN295">
        <v>0</v>
      </c>
      <c r="IO295" t="s">
        <v>441</v>
      </c>
      <c r="IP295" t="s">
        <v>442</v>
      </c>
      <c r="IQ295" t="s">
        <v>443</v>
      </c>
      <c r="IR295" t="s">
        <v>443</v>
      </c>
      <c r="IS295" t="s">
        <v>443</v>
      </c>
      <c r="IT295" t="s">
        <v>443</v>
      </c>
      <c r="IU295">
        <v>0</v>
      </c>
      <c r="IV295">
        <v>100</v>
      </c>
      <c r="IW295">
        <v>100</v>
      </c>
      <c r="IX295">
        <v>1.27</v>
      </c>
      <c r="IY295">
        <v>0.243</v>
      </c>
      <c r="IZ295">
        <v>-0.1222274518627452</v>
      </c>
      <c r="JA295">
        <v>0.001328938755811441</v>
      </c>
      <c r="JB295">
        <v>-5.633165956792918E-07</v>
      </c>
      <c r="JC295">
        <v>2.510553891376428E-10</v>
      </c>
      <c r="JD295">
        <v>-0.04678033270444259</v>
      </c>
      <c r="JE295">
        <v>-0.0009625096320519332</v>
      </c>
      <c r="JF295">
        <v>0.0006953178313022573</v>
      </c>
      <c r="JG295">
        <v>-5.973937232829655E-06</v>
      </c>
      <c r="JH295">
        <v>1</v>
      </c>
      <c r="JI295">
        <v>2112</v>
      </c>
      <c r="JJ295">
        <v>1</v>
      </c>
      <c r="JK295">
        <v>26</v>
      </c>
      <c r="JL295">
        <v>201744.3</v>
      </c>
      <c r="JM295">
        <v>201744.2</v>
      </c>
      <c r="JN295">
        <v>2.94556</v>
      </c>
      <c r="JO295">
        <v>2.53052</v>
      </c>
      <c r="JP295">
        <v>1.39893</v>
      </c>
      <c r="JQ295">
        <v>2.32666</v>
      </c>
      <c r="JR295">
        <v>1.44897</v>
      </c>
      <c r="JS295">
        <v>2.47681</v>
      </c>
      <c r="JT295">
        <v>37.3618</v>
      </c>
      <c r="JU295">
        <v>23.9649</v>
      </c>
      <c r="JV295">
        <v>18</v>
      </c>
      <c r="JW295">
        <v>483.664</v>
      </c>
      <c r="JX295">
        <v>445.947</v>
      </c>
      <c r="JY295">
        <v>28.9033</v>
      </c>
      <c r="JZ295">
        <v>28.8828</v>
      </c>
      <c r="KA295">
        <v>30</v>
      </c>
      <c r="KB295">
        <v>28.6269</v>
      </c>
      <c r="KC295">
        <v>28.7047</v>
      </c>
      <c r="KD295">
        <v>59.0074</v>
      </c>
      <c r="KE295">
        <v>42.1058</v>
      </c>
      <c r="KF295">
        <v>0</v>
      </c>
      <c r="KG295">
        <v>28.8963</v>
      </c>
      <c r="KH295">
        <v>1456.37</v>
      </c>
      <c r="KI295">
        <v>14.9431</v>
      </c>
      <c r="KJ295">
        <v>100.967</v>
      </c>
      <c r="KK295">
        <v>100.421</v>
      </c>
    </row>
    <row r="296" spans="1:297">
      <c r="A296">
        <v>280</v>
      </c>
      <c r="B296">
        <v>1759253243.6</v>
      </c>
      <c r="C296">
        <v>6428</v>
      </c>
      <c r="D296" t="s">
        <v>1005</v>
      </c>
      <c r="E296" t="s">
        <v>1006</v>
      </c>
      <c r="F296">
        <v>5</v>
      </c>
      <c r="G296" t="s">
        <v>832</v>
      </c>
      <c r="H296" t="s">
        <v>436</v>
      </c>
      <c r="I296">
        <v>1759253235.814285</v>
      </c>
      <c r="J296">
        <f>(K296)/1000</f>
        <v>0</v>
      </c>
      <c r="K296">
        <f>IF(DP296, AN296, AH296)</f>
        <v>0</v>
      </c>
      <c r="L296">
        <f>IF(DP296, AI296, AG296)</f>
        <v>0</v>
      </c>
      <c r="M296">
        <f>DR296 - IF(AU296&gt;1, L296*DL296*100.0/(AW296), 0)</f>
        <v>0</v>
      </c>
      <c r="N296">
        <f>((T296-J296/2)*M296-L296)/(T296+J296/2)</f>
        <v>0</v>
      </c>
      <c r="O296">
        <f>N296*(DY296+DZ296)/1000.0</f>
        <v>0</v>
      </c>
      <c r="P296">
        <f>(DR296 - IF(AU296&gt;1, L296*DL296*100.0/(AW296), 0))*(DY296+DZ296)/1000.0</f>
        <v>0</v>
      </c>
      <c r="Q296">
        <f>2.0/((1/S296-1/R296)+SIGN(S296)*SQRT((1/S296-1/R296)*(1/S296-1/R296) + 4*DM296/((DM296+1)*(DM296+1))*(2*1/S296*1/R296-1/R296*1/R296)))</f>
        <v>0</v>
      </c>
      <c r="R296">
        <f>IF(LEFT(DN296,1)&lt;&gt;"0",IF(LEFT(DN296,1)="1",3.0,DO296),$D$5+$E$5*(EF296*DY296/($K$5*1000))+$F$5*(EF296*DY296/($K$5*1000))*MAX(MIN(DL296,$J$5),$I$5)*MAX(MIN(DL296,$J$5),$I$5)+$G$5*MAX(MIN(DL296,$J$5),$I$5)*(EF296*DY296/($K$5*1000))+$H$5*(EF296*DY296/($K$5*1000))*(EF296*DY296/($K$5*1000)))</f>
        <v>0</v>
      </c>
      <c r="S296">
        <f>J296*(1000-(1000*0.61365*exp(17.502*W296/(240.97+W296))/(DY296+DZ296)+DT296)/2)/(1000*0.61365*exp(17.502*W296/(240.97+W296))/(DY296+DZ296)-DT296)</f>
        <v>0</v>
      </c>
      <c r="T296">
        <f>1/((DM296+1)/(Q296/1.6)+1/(R296/1.37)) + DM296/((DM296+1)/(Q296/1.6) + DM296/(R296/1.37))</f>
        <v>0</v>
      </c>
      <c r="U296">
        <f>(DH296*DK296)</f>
        <v>0</v>
      </c>
      <c r="V296">
        <f>(EA296+(U296+2*0.95*5.67E-8*(((EA296+$B$7)+273)^4-(EA296+273)^4)-44100*J296)/(1.84*29.3*R296+8*0.95*5.67E-8*(EA296+273)^3))</f>
        <v>0</v>
      </c>
      <c r="W296">
        <f>($C$7*EB296+$D$7*EC296+$E$7*V296)</f>
        <v>0</v>
      </c>
      <c r="X296">
        <f>0.61365*exp(17.502*W296/(240.97+W296))</f>
        <v>0</v>
      </c>
      <c r="Y296">
        <f>(Z296/AA296*100)</f>
        <v>0</v>
      </c>
      <c r="Z296">
        <f>DT296*(DY296+DZ296)/1000</f>
        <v>0</v>
      </c>
      <c r="AA296">
        <f>0.61365*exp(17.502*EA296/(240.97+EA296))</f>
        <v>0</v>
      </c>
      <c r="AB296">
        <f>(X296-DT296*(DY296+DZ296)/1000)</f>
        <v>0</v>
      </c>
      <c r="AC296">
        <f>(-J296*44100)</f>
        <v>0</v>
      </c>
      <c r="AD296">
        <f>2*29.3*R296*0.92*(EA296-W296)</f>
        <v>0</v>
      </c>
      <c r="AE296">
        <f>2*0.95*5.67E-8*(((EA296+$B$7)+273)^4-(W296+273)^4)</f>
        <v>0</v>
      </c>
      <c r="AF296">
        <f>U296+AE296+AC296+AD296</f>
        <v>0</v>
      </c>
      <c r="AG296">
        <f>DX296*AU296*(DS296-DR296*(1000-AU296*DU296)/(1000-AU296*DT296))/(100*DL296)</f>
        <v>0</v>
      </c>
      <c r="AH296">
        <f>1000*DX296*AU296*(DT296-DU296)/(100*DL296*(1000-AU296*DT296))</f>
        <v>0</v>
      </c>
      <c r="AI296">
        <f>(AJ296 - AK296 - DY296*1E3/(8.314*(EA296+273.15)) * AM296/DX296 * AL296) * DX296/(100*DL296) * (1000 - DU296)/1000</f>
        <v>0</v>
      </c>
      <c r="AJ296">
        <v>1466.392289970307</v>
      </c>
      <c r="AK296">
        <v>1405.011393939394</v>
      </c>
      <c r="AL296">
        <v>3.435119516025241</v>
      </c>
      <c r="AM296">
        <v>65.48796410900854</v>
      </c>
      <c r="AN296">
        <f>(AP296 - AO296 + DY296*1E3/(8.314*(EA296+273.15)) * AR296/DX296 * AQ296) * DX296/(100*DL296) * 1000/(1000 - AP296)</f>
        <v>0</v>
      </c>
      <c r="AO296">
        <v>14.98515800190087</v>
      </c>
      <c r="AP296">
        <v>23.99150363636364</v>
      </c>
      <c r="AQ296">
        <v>-0.005716956871915219</v>
      </c>
      <c r="AR296">
        <v>121.0484410570822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MAX(0,($B$13+$C$13*EF296)/(1+$D$13*EF296)*DY296/(EA296+273)*$E$13)</f>
        <v>0</v>
      </c>
      <c r="AX296" t="s">
        <v>437</v>
      </c>
      <c r="AY296" t="s">
        <v>437</v>
      </c>
      <c r="AZ296">
        <v>0</v>
      </c>
      <c r="BA296">
        <v>0</v>
      </c>
      <c r="BB296">
        <f>1-AZ296/BA296</f>
        <v>0</v>
      </c>
      <c r="BC296">
        <v>0</v>
      </c>
      <c r="BD296" t="s">
        <v>437</v>
      </c>
      <c r="BE296" t="s">
        <v>437</v>
      </c>
      <c r="BF296">
        <v>0</v>
      </c>
      <c r="BG296">
        <v>0</v>
      </c>
      <c r="BH296">
        <f>1-BF296/BG296</f>
        <v>0</v>
      </c>
      <c r="BI296">
        <v>0.5</v>
      </c>
      <c r="BJ296">
        <f>DI296</f>
        <v>0</v>
      </c>
      <c r="BK296">
        <f>L296</f>
        <v>0</v>
      </c>
      <c r="BL296">
        <f>BH296*BI296*BJ296</f>
        <v>0</v>
      </c>
      <c r="BM296">
        <f>(BK296-BC296)/BJ296</f>
        <v>0</v>
      </c>
      <c r="BN296">
        <f>(BA296-BG296)/BG296</f>
        <v>0</v>
      </c>
      <c r="BO296">
        <f>AZ296/(BB296+AZ296/BG296)</f>
        <v>0</v>
      </c>
      <c r="BP296" t="s">
        <v>437</v>
      </c>
      <c r="BQ296">
        <v>0</v>
      </c>
      <c r="BR296">
        <f>IF(BQ296&lt;&gt;0, BQ296, BO296)</f>
        <v>0</v>
      </c>
      <c r="BS296">
        <f>1-BR296/BG296</f>
        <v>0</v>
      </c>
      <c r="BT296">
        <f>(BG296-BF296)/(BG296-BR296)</f>
        <v>0</v>
      </c>
      <c r="BU296">
        <f>(BA296-BG296)/(BA296-BR296)</f>
        <v>0</v>
      </c>
      <c r="BV296">
        <f>(BG296-BF296)/(BG296-AZ296)</f>
        <v>0</v>
      </c>
      <c r="BW296">
        <f>(BA296-BG296)/(BA296-AZ296)</f>
        <v>0</v>
      </c>
      <c r="BX296">
        <f>(BT296*BR296/BF296)</f>
        <v>0</v>
      </c>
      <c r="BY296">
        <f>(1-BX296)</f>
        <v>0</v>
      </c>
      <c r="DH296">
        <f>$B$11*EG296+$C$11*EH296+$F$11*ES296*(1-EV296)</f>
        <v>0</v>
      </c>
      <c r="DI296">
        <f>DH296*DJ296</f>
        <v>0</v>
      </c>
      <c r="DJ296">
        <f>($B$11*$D$9+$C$11*$D$9+$F$11*((FF296+EX296)/MAX(FF296+EX296+FG296, 0.1)*$I$9+FG296/MAX(FF296+EX296+FG296, 0.1)*$J$9))/($B$11+$C$11+$F$11)</f>
        <v>0</v>
      </c>
      <c r="DK296">
        <f>($B$11*$K$9+$C$11*$K$9+$F$11*((FF296+EX296)/MAX(FF296+EX296+FG296, 0.1)*$P$9+FG296/MAX(FF296+EX296+FG296, 0.1)*$Q$9))/($B$11+$C$11+$F$11)</f>
        <v>0</v>
      </c>
      <c r="DL296">
        <v>6</v>
      </c>
      <c r="DM296">
        <v>0.5</v>
      </c>
      <c r="DN296" t="s">
        <v>438</v>
      </c>
      <c r="DO296">
        <v>2</v>
      </c>
      <c r="DP296" t="b">
        <v>1</v>
      </c>
      <c r="DQ296">
        <v>1759253235.814285</v>
      </c>
      <c r="DR296">
        <v>1346.860357142857</v>
      </c>
      <c r="DS296">
        <v>1428.483214285714</v>
      </c>
      <c r="DT296">
        <v>24.01134285714286</v>
      </c>
      <c r="DU296">
        <v>14.94190357142857</v>
      </c>
      <c r="DV296">
        <v>1345.602142857143</v>
      </c>
      <c r="DW296">
        <v>23.76839642857142</v>
      </c>
      <c r="DX296">
        <v>499.9820714285715</v>
      </c>
      <c r="DY296">
        <v>90.87533214285715</v>
      </c>
      <c r="DZ296">
        <v>0.05204353571428571</v>
      </c>
      <c r="EA296">
        <v>30.48839285714286</v>
      </c>
      <c r="EB296">
        <v>30.021775</v>
      </c>
      <c r="EC296">
        <v>999.9000000000002</v>
      </c>
      <c r="ED296">
        <v>0</v>
      </c>
      <c r="EE296">
        <v>0</v>
      </c>
      <c r="EF296">
        <v>10003.07642857143</v>
      </c>
      <c r="EG296">
        <v>0</v>
      </c>
      <c r="EH296">
        <v>11.73915357142857</v>
      </c>
      <c r="EI296">
        <v>-81.62507142857143</v>
      </c>
      <c r="EJ296">
        <v>1379.995357142857</v>
      </c>
      <c r="EK296">
        <v>1450.153928571429</v>
      </c>
      <c r="EL296">
        <v>9.069431428571429</v>
      </c>
      <c r="EM296">
        <v>1428.483214285714</v>
      </c>
      <c r="EN296">
        <v>14.94190357142857</v>
      </c>
      <c r="EO296">
        <v>2.182038214285714</v>
      </c>
      <c r="EP296">
        <v>1.35785</v>
      </c>
      <c r="EQ296">
        <v>18.83104642857143</v>
      </c>
      <c r="ER296">
        <v>11.45485714285715</v>
      </c>
      <c r="ES296">
        <v>1999.995357142857</v>
      </c>
      <c r="ET296">
        <v>0.9799945714285713</v>
      </c>
      <c r="EU296">
        <v>0.02000513571428571</v>
      </c>
      <c r="EV296">
        <v>0</v>
      </c>
      <c r="EW296">
        <v>1159.384642857143</v>
      </c>
      <c r="EX296">
        <v>5.000560000000001</v>
      </c>
      <c r="EY296">
        <v>23448.5</v>
      </c>
      <c r="EZ296">
        <v>17294.80357142857</v>
      </c>
      <c r="FA296">
        <v>41.44824999999999</v>
      </c>
      <c r="FB296">
        <v>41.56199999999999</v>
      </c>
      <c r="FC296">
        <v>41.16707142857142</v>
      </c>
      <c r="FD296">
        <v>40.68699999999999</v>
      </c>
      <c r="FE296">
        <v>42.25</v>
      </c>
      <c r="FF296">
        <v>1955.085357142857</v>
      </c>
      <c r="FG296">
        <v>39.91</v>
      </c>
      <c r="FH296">
        <v>0</v>
      </c>
      <c r="FI296">
        <v>1759253257.6</v>
      </c>
      <c r="FJ296">
        <v>0</v>
      </c>
      <c r="FK296">
        <v>1159.289615384615</v>
      </c>
      <c r="FL296">
        <v>-15.35418803104035</v>
      </c>
      <c r="FM296">
        <v>-304.1094017037429</v>
      </c>
      <c r="FN296">
        <v>23447.42307692308</v>
      </c>
      <c r="FO296">
        <v>15</v>
      </c>
      <c r="FP296">
        <v>0</v>
      </c>
      <c r="FQ296" t="s">
        <v>439</v>
      </c>
      <c r="FR296">
        <v>1747148579.5</v>
      </c>
      <c r="FS296">
        <v>1747148584.5</v>
      </c>
      <c r="FT296">
        <v>0</v>
      </c>
      <c r="FU296">
        <v>0.162</v>
      </c>
      <c r="FV296">
        <v>-0.001</v>
      </c>
      <c r="FW296">
        <v>0.139</v>
      </c>
      <c r="FX296">
        <v>0.058</v>
      </c>
      <c r="FY296">
        <v>420</v>
      </c>
      <c r="FZ296">
        <v>16</v>
      </c>
      <c r="GA296">
        <v>0.19</v>
      </c>
      <c r="GB296">
        <v>0.02</v>
      </c>
      <c r="GC296">
        <v>-81.57880731707318</v>
      </c>
      <c r="GD296">
        <v>-0.9354355400696027</v>
      </c>
      <c r="GE296">
        <v>0.1129011317756218</v>
      </c>
      <c r="GF296">
        <v>0</v>
      </c>
      <c r="GG296">
        <v>1160.239705882353</v>
      </c>
      <c r="GH296">
        <v>-15.46631014343431</v>
      </c>
      <c r="GI296">
        <v>1.538925303569151</v>
      </c>
      <c r="GJ296">
        <v>0</v>
      </c>
      <c r="GK296">
        <v>9.118799024390244</v>
      </c>
      <c r="GL296">
        <v>-0.8932946341463455</v>
      </c>
      <c r="GM296">
        <v>0.0908377468495708</v>
      </c>
      <c r="GN296">
        <v>0</v>
      </c>
      <c r="GO296">
        <v>0</v>
      </c>
      <c r="GP296">
        <v>3</v>
      </c>
      <c r="GQ296" t="s">
        <v>490</v>
      </c>
      <c r="GR296">
        <v>3.12902</v>
      </c>
      <c r="GS296">
        <v>2.73028</v>
      </c>
      <c r="GT296">
        <v>0.191153</v>
      </c>
      <c r="GU296">
        <v>0.199019</v>
      </c>
      <c r="GV296">
        <v>0.10739</v>
      </c>
      <c r="GW296">
        <v>0.0774811</v>
      </c>
      <c r="GX296">
        <v>24265.2</v>
      </c>
      <c r="GY296">
        <v>23328.3</v>
      </c>
      <c r="GZ296">
        <v>30542.1</v>
      </c>
      <c r="HA296">
        <v>29380.1</v>
      </c>
      <c r="HB296">
        <v>37626.1</v>
      </c>
      <c r="HC296">
        <v>35676.2</v>
      </c>
      <c r="HD296">
        <v>46719.3</v>
      </c>
      <c r="HE296">
        <v>43658.8</v>
      </c>
      <c r="HF296">
        <v>1.8351</v>
      </c>
      <c r="HG296">
        <v>1.82265</v>
      </c>
      <c r="HH296">
        <v>0.109058</v>
      </c>
      <c r="HI296">
        <v>0</v>
      </c>
      <c r="HJ296">
        <v>28.2436</v>
      </c>
      <c r="HK296">
        <v>999.9</v>
      </c>
      <c r="HL296">
        <v>48.8</v>
      </c>
      <c r="HM296">
        <v>31.6</v>
      </c>
      <c r="HN296">
        <v>25.0651</v>
      </c>
      <c r="HO296">
        <v>63.1003</v>
      </c>
      <c r="HP296">
        <v>18.149</v>
      </c>
      <c r="HQ296">
        <v>1</v>
      </c>
      <c r="HR296">
        <v>0.126895</v>
      </c>
      <c r="HS296">
        <v>-0.422113</v>
      </c>
      <c r="HT296">
        <v>20.2006</v>
      </c>
      <c r="HU296">
        <v>5.22882</v>
      </c>
      <c r="HV296">
        <v>11.974</v>
      </c>
      <c r="HW296">
        <v>4.9698</v>
      </c>
      <c r="HX296">
        <v>3.28968</v>
      </c>
      <c r="HY296">
        <v>9999</v>
      </c>
      <c r="HZ296">
        <v>9999</v>
      </c>
      <c r="IA296">
        <v>9999</v>
      </c>
      <c r="IB296">
        <v>19.2</v>
      </c>
      <c r="IC296">
        <v>4.9729</v>
      </c>
      <c r="ID296">
        <v>1.87721</v>
      </c>
      <c r="IE296">
        <v>1.87531</v>
      </c>
      <c r="IF296">
        <v>1.87812</v>
      </c>
      <c r="IG296">
        <v>1.87485</v>
      </c>
      <c r="IH296">
        <v>1.87846</v>
      </c>
      <c r="II296">
        <v>1.87548</v>
      </c>
      <c r="IJ296">
        <v>1.87668</v>
      </c>
      <c r="IK296">
        <v>0</v>
      </c>
      <c r="IL296">
        <v>0</v>
      </c>
      <c r="IM296">
        <v>0</v>
      </c>
      <c r="IN296">
        <v>0</v>
      </c>
      <c r="IO296" t="s">
        <v>441</v>
      </c>
      <c r="IP296" t="s">
        <v>442</v>
      </c>
      <c r="IQ296" t="s">
        <v>443</v>
      </c>
      <c r="IR296" t="s">
        <v>443</v>
      </c>
      <c r="IS296" t="s">
        <v>443</v>
      </c>
      <c r="IT296" t="s">
        <v>443</v>
      </c>
      <c r="IU296">
        <v>0</v>
      </c>
      <c r="IV296">
        <v>100</v>
      </c>
      <c r="IW296">
        <v>100</v>
      </c>
      <c r="IX296">
        <v>1.29</v>
      </c>
      <c r="IY296">
        <v>0.2425</v>
      </c>
      <c r="IZ296">
        <v>-0.1222274518627452</v>
      </c>
      <c r="JA296">
        <v>0.001328938755811441</v>
      </c>
      <c r="JB296">
        <v>-5.633165956792918E-07</v>
      </c>
      <c r="JC296">
        <v>2.510553891376428E-10</v>
      </c>
      <c r="JD296">
        <v>-0.04678033270444259</v>
      </c>
      <c r="JE296">
        <v>-0.0009625096320519332</v>
      </c>
      <c r="JF296">
        <v>0.0006953178313022573</v>
      </c>
      <c r="JG296">
        <v>-5.973937232829655E-06</v>
      </c>
      <c r="JH296">
        <v>1</v>
      </c>
      <c r="JI296">
        <v>2112</v>
      </c>
      <c r="JJ296">
        <v>1</v>
      </c>
      <c r="JK296">
        <v>26</v>
      </c>
      <c r="JL296">
        <v>201744.4</v>
      </c>
      <c r="JM296">
        <v>201744.3</v>
      </c>
      <c r="JN296">
        <v>2.96997</v>
      </c>
      <c r="JO296">
        <v>2.53174</v>
      </c>
      <c r="JP296">
        <v>1.39893</v>
      </c>
      <c r="JQ296">
        <v>2.32544</v>
      </c>
      <c r="JR296">
        <v>1.44897</v>
      </c>
      <c r="JS296">
        <v>2.48779</v>
      </c>
      <c r="JT296">
        <v>37.3618</v>
      </c>
      <c r="JU296">
        <v>23.9824</v>
      </c>
      <c r="JV296">
        <v>18</v>
      </c>
      <c r="JW296">
        <v>483.5</v>
      </c>
      <c r="JX296">
        <v>446.1</v>
      </c>
      <c r="JY296">
        <v>28.8823</v>
      </c>
      <c r="JZ296">
        <v>28.8824</v>
      </c>
      <c r="KA296">
        <v>30</v>
      </c>
      <c r="KB296">
        <v>28.6251</v>
      </c>
      <c r="KC296">
        <v>28.7023</v>
      </c>
      <c r="KD296">
        <v>59.5784</v>
      </c>
      <c r="KE296">
        <v>42.1058</v>
      </c>
      <c r="KF296">
        <v>0</v>
      </c>
      <c r="KG296">
        <v>28.8729</v>
      </c>
      <c r="KH296">
        <v>1476.4</v>
      </c>
      <c r="KI296">
        <v>15.0001</v>
      </c>
      <c r="KJ296">
        <v>100.966</v>
      </c>
      <c r="KK296">
        <v>100.421</v>
      </c>
    </row>
    <row r="297" spans="1:297">
      <c r="A297">
        <v>281</v>
      </c>
      <c r="B297">
        <v>1759253248.6</v>
      </c>
      <c r="C297">
        <v>6433</v>
      </c>
      <c r="D297" t="s">
        <v>1007</v>
      </c>
      <c r="E297" t="s">
        <v>1008</v>
      </c>
      <c r="F297">
        <v>5</v>
      </c>
      <c r="G297" t="s">
        <v>832</v>
      </c>
      <c r="H297" t="s">
        <v>436</v>
      </c>
      <c r="I297">
        <v>1759253241.1</v>
      </c>
      <c r="J297">
        <f>(K297)/1000</f>
        <v>0</v>
      </c>
      <c r="K297">
        <f>IF(DP297, AN297, AH297)</f>
        <v>0</v>
      </c>
      <c r="L297">
        <f>IF(DP297, AI297, AG297)</f>
        <v>0</v>
      </c>
      <c r="M297">
        <f>DR297 - IF(AU297&gt;1, L297*DL297*100.0/(AW297), 0)</f>
        <v>0</v>
      </c>
      <c r="N297">
        <f>((T297-J297/2)*M297-L297)/(T297+J297/2)</f>
        <v>0</v>
      </c>
      <c r="O297">
        <f>N297*(DY297+DZ297)/1000.0</f>
        <v>0</v>
      </c>
      <c r="P297">
        <f>(DR297 - IF(AU297&gt;1, L297*DL297*100.0/(AW297), 0))*(DY297+DZ297)/1000.0</f>
        <v>0</v>
      </c>
      <c r="Q297">
        <f>2.0/((1/S297-1/R297)+SIGN(S297)*SQRT((1/S297-1/R297)*(1/S297-1/R297) + 4*DM297/((DM297+1)*(DM297+1))*(2*1/S297*1/R297-1/R297*1/R297)))</f>
        <v>0</v>
      </c>
      <c r="R297">
        <f>IF(LEFT(DN297,1)&lt;&gt;"0",IF(LEFT(DN297,1)="1",3.0,DO297),$D$5+$E$5*(EF297*DY297/($K$5*1000))+$F$5*(EF297*DY297/($K$5*1000))*MAX(MIN(DL297,$J$5),$I$5)*MAX(MIN(DL297,$J$5),$I$5)+$G$5*MAX(MIN(DL297,$J$5),$I$5)*(EF297*DY297/($K$5*1000))+$H$5*(EF297*DY297/($K$5*1000))*(EF297*DY297/($K$5*1000)))</f>
        <v>0</v>
      </c>
      <c r="S297">
        <f>J297*(1000-(1000*0.61365*exp(17.502*W297/(240.97+W297))/(DY297+DZ297)+DT297)/2)/(1000*0.61365*exp(17.502*W297/(240.97+W297))/(DY297+DZ297)-DT297)</f>
        <v>0</v>
      </c>
      <c r="T297">
        <f>1/((DM297+1)/(Q297/1.6)+1/(R297/1.37)) + DM297/((DM297+1)/(Q297/1.6) + DM297/(R297/1.37))</f>
        <v>0</v>
      </c>
      <c r="U297">
        <f>(DH297*DK297)</f>
        <v>0</v>
      </c>
      <c r="V297">
        <f>(EA297+(U297+2*0.95*5.67E-8*(((EA297+$B$7)+273)^4-(EA297+273)^4)-44100*J297)/(1.84*29.3*R297+8*0.95*5.67E-8*(EA297+273)^3))</f>
        <v>0</v>
      </c>
      <c r="W297">
        <f>($C$7*EB297+$D$7*EC297+$E$7*V297)</f>
        <v>0</v>
      </c>
      <c r="X297">
        <f>0.61365*exp(17.502*W297/(240.97+W297))</f>
        <v>0</v>
      </c>
      <c r="Y297">
        <f>(Z297/AA297*100)</f>
        <v>0</v>
      </c>
      <c r="Z297">
        <f>DT297*(DY297+DZ297)/1000</f>
        <v>0</v>
      </c>
      <c r="AA297">
        <f>0.61365*exp(17.502*EA297/(240.97+EA297))</f>
        <v>0</v>
      </c>
      <c r="AB297">
        <f>(X297-DT297*(DY297+DZ297)/1000)</f>
        <v>0</v>
      </c>
      <c r="AC297">
        <f>(-J297*44100)</f>
        <v>0</v>
      </c>
      <c r="AD297">
        <f>2*29.3*R297*0.92*(EA297-W297)</f>
        <v>0</v>
      </c>
      <c r="AE297">
        <f>2*0.95*5.67E-8*(((EA297+$B$7)+273)^4-(W297+273)^4)</f>
        <v>0</v>
      </c>
      <c r="AF297">
        <f>U297+AE297+AC297+AD297</f>
        <v>0</v>
      </c>
      <c r="AG297">
        <f>DX297*AU297*(DS297-DR297*(1000-AU297*DU297)/(1000-AU297*DT297))/(100*DL297)</f>
        <v>0</v>
      </c>
      <c r="AH297">
        <f>1000*DX297*AU297*(DT297-DU297)/(100*DL297*(1000-AU297*DT297))</f>
        <v>0</v>
      </c>
      <c r="AI297">
        <f>(AJ297 - AK297 - DY297*1E3/(8.314*(EA297+273.15)) * AM297/DX297 * AL297) * DX297/(100*DL297) * (1000 - DU297)/1000</f>
        <v>0</v>
      </c>
      <c r="AJ297">
        <v>1483.220672433699</v>
      </c>
      <c r="AK297">
        <v>1422.015575757576</v>
      </c>
      <c r="AL297">
        <v>3.396595928004542</v>
      </c>
      <c r="AM297">
        <v>65.48796410900854</v>
      </c>
      <c r="AN297">
        <f>(AP297 - AO297 + DY297*1E3/(8.314*(EA297+273.15)) * AR297/DX297 * AQ297) * DX297/(100*DL297) * 1000/(1000 - AP297)</f>
        <v>0</v>
      </c>
      <c r="AO297">
        <v>14.9863987454663</v>
      </c>
      <c r="AP297">
        <v>23.95338121212121</v>
      </c>
      <c r="AQ297">
        <v>-0.008084622001439432</v>
      </c>
      <c r="AR297">
        <v>121.0484410570822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MAX(0,($B$13+$C$13*EF297)/(1+$D$13*EF297)*DY297/(EA297+273)*$E$13)</f>
        <v>0</v>
      </c>
      <c r="AX297" t="s">
        <v>437</v>
      </c>
      <c r="AY297" t="s">
        <v>437</v>
      </c>
      <c r="AZ297">
        <v>0</v>
      </c>
      <c r="BA297">
        <v>0</v>
      </c>
      <c r="BB297">
        <f>1-AZ297/BA297</f>
        <v>0</v>
      </c>
      <c r="BC297">
        <v>0</v>
      </c>
      <c r="BD297" t="s">
        <v>437</v>
      </c>
      <c r="BE297" t="s">
        <v>437</v>
      </c>
      <c r="BF297">
        <v>0</v>
      </c>
      <c r="BG297">
        <v>0</v>
      </c>
      <c r="BH297">
        <f>1-BF297/BG297</f>
        <v>0</v>
      </c>
      <c r="BI297">
        <v>0.5</v>
      </c>
      <c r="BJ297">
        <f>DI297</f>
        <v>0</v>
      </c>
      <c r="BK297">
        <f>L297</f>
        <v>0</v>
      </c>
      <c r="BL297">
        <f>BH297*BI297*BJ297</f>
        <v>0</v>
      </c>
      <c r="BM297">
        <f>(BK297-BC297)/BJ297</f>
        <v>0</v>
      </c>
      <c r="BN297">
        <f>(BA297-BG297)/BG297</f>
        <v>0</v>
      </c>
      <c r="BO297">
        <f>AZ297/(BB297+AZ297/BG297)</f>
        <v>0</v>
      </c>
      <c r="BP297" t="s">
        <v>437</v>
      </c>
      <c r="BQ297">
        <v>0</v>
      </c>
      <c r="BR297">
        <f>IF(BQ297&lt;&gt;0, BQ297, BO297)</f>
        <v>0</v>
      </c>
      <c r="BS297">
        <f>1-BR297/BG297</f>
        <v>0</v>
      </c>
      <c r="BT297">
        <f>(BG297-BF297)/(BG297-BR297)</f>
        <v>0</v>
      </c>
      <c r="BU297">
        <f>(BA297-BG297)/(BA297-BR297)</f>
        <v>0</v>
      </c>
      <c r="BV297">
        <f>(BG297-BF297)/(BG297-AZ297)</f>
        <v>0</v>
      </c>
      <c r="BW297">
        <f>(BA297-BG297)/(BA297-AZ297)</f>
        <v>0</v>
      </c>
      <c r="BX297">
        <f>(BT297*BR297/BF297)</f>
        <v>0</v>
      </c>
      <c r="BY297">
        <f>(1-BX297)</f>
        <v>0</v>
      </c>
      <c r="DH297">
        <f>$B$11*EG297+$C$11*EH297+$F$11*ES297*(1-EV297)</f>
        <v>0</v>
      </c>
      <c r="DI297">
        <f>DH297*DJ297</f>
        <v>0</v>
      </c>
      <c r="DJ297">
        <f>($B$11*$D$9+$C$11*$D$9+$F$11*((FF297+EX297)/MAX(FF297+EX297+FG297, 0.1)*$I$9+FG297/MAX(FF297+EX297+FG297, 0.1)*$J$9))/($B$11+$C$11+$F$11)</f>
        <v>0</v>
      </c>
      <c r="DK297">
        <f>($B$11*$K$9+$C$11*$K$9+$F$11*((FF297+EX297)/MAX(FF297+EX297+FG297, 0.1)*$P$9+FG297/MAX(FF297+EX297+FG297, 0.1)*$Q$9))/($B$11+$C$11+$F$11)</f>
        <v>0</v>
      </c>
      <c r="DL297">
        <v>6</v>
      </c>
      <c r="DM297">
        <v>0.5</v>
      </c>
      <c r="DN297" t="s">
        <v>438</v>
      </c>
      <c r="DO297">
        <v>2</v>
      </c>
      <c r="DP297" t="b">
        <v>1</v>
      </c>
      <c r="DQ297">
        <v>1759253241.1</v>
      </c>
      <c r="DR297">
        <v>1364.548888888889</v>
      </c>
      <c r="DS297">
        <v>1446.197777777778</v>
      </c>
      <c r="DT297">
        <v>23.99647037037036</v>
      </c>
      <c r="DU297">
        <v>14.98054814814815</v>
      </c>
      <c r="DV297">
        <v>1363.27</v>
      </c>
      <c r="DW297">
        <v>23.75384074074074</v>
      </c>
      <c r="DX297">
        <v>499.9698888888888</v>
      </c>
      <c r="DY297">
        <v>90.87533703703704</v>
      </c>
      <c r="DZ297">
        <v>0.05228549259259259</v>
      </c>
      <c r="EA297">
        <v>30.47441111111111</v>
      </c>
      <c r="EB297">
        <v>30.02182592592592</v>
      </c>
      <c r="EC297">
        <v>999.9000000000001</v>
      </c>
      <c r="ED297">
        <v>0</v>
      </c>
      <c r="EE297">
        <v>0</v>
      </c>
      <c r="EF297">
        <v>10003.98111111111</v>
      </c>
      <c r="EG297">
        <v>0</v>
      </c>
      <c r="EH297">
        <v>11.73626666666667</v>
      </c>
      <c r="EI297">
        <v>-81.65038148148149</v>
      </c>
      <c r="EJ297">
        <v>1398.097407407407</v>
      </c>
      <c r="EK297">
        <v>1468.193703703704</v>
      </c>
      <c r="EL297">
        <v>9.015905555555555</v>
      </c>
      <c r="EM297">
        <v>1446.197777777778</v>
      </c>
      <c r="EN297">
        <v>14.98054814814815</v>
      </c>
      <c r="EO297">
        <v>2.180686666666667</v>
      </c>
      <c r="EP297">
        <v>1.361362592592593</v>
      </c>
      <c r="EQ297">
        <v>18.82112222222222</v>
      </c>
      <c r="ER297">
        <v>11.49397407407407</v>
      </c>
      <c r="ES297">
        <v>2000.001851851851</v>
      </c>
      <c r="ET297">
        <v>0.9799946666666666</v>
      </c>
      <c r="EU297">
        <v>0.02000504074074074</v>
      </c>
      <c r="EV297">
        <v>0</v>
      </c>
      <c r="EW297">
        <v>1158.091851851852</v>
      </c>
      <c r="EX297">
        <v>5.000560000000001</v>
      </c>
      <c r="EY297">
        <v>23421.82592592593</v>
      </c>
      <c r="EZ297">
        <v>17294.86296296296</v>
      </c>
      <c r="FA297">
        <v>41.45333333333333</v>
      </c>
      <c r="FB297">
        <v>41.56199999999999</v>
      </c>
      <c r="FC297">
        <v>41.16403703703703</v>
      </c>
      <c r="FD297">
        <v>40.68699999999999</v>
      </c>
      <c r="FE297">
        <v>42.25</v>
      </c>
      <c r="FF297">
        <v>1955.091851851852</v>
      </c>
      <c r="FG297">
        <v>39.91</v>
      </c>
      <c r="FH297">
        <v>0</v>
      </c>
      <c r="FI297">
        <v>1759253262.4</v>
      </c>
      <c r="FJ297">
        <v>0</v>
      </c>
      <c r="FK297">
        <v>1158.146923076923</v>
      </c>
      <c r="FL297">
        <v>-15.51452991047581</v>
      </c>
      <c r="FM297">
        <v>-299.753846184222</v>
      </c>
      <c r="FN297">
        <v>23423.29230769231</v>
      </c>
      <c r="FO297">
        <v>15</v>
      </c>
      <c r="FP297">
        <v>0</v>
      </c>
      <c r="FQ297" t="s">
        <v>439</v>
      </c>
      <c r="FR297">
        <v>1747148579.5</v>
      </c>
      <c r="FS297">
        <v>1747148584.5</v>
      </c>
      <c r="FT297">
        <v>0</v>
      </c>
      <c r="FU297">
        <v>0.162</v>
      </c>
      <c r="FV297">
        <v>-0.001</v>
      </c>
      <c r="FW297">
        <v>0.139</v>
      </c>
      <c r="FX297">
        <v>0.058</v>
      </c>
      <c r="FY297">
        <v>420</v>
      </c>
      <c r="FZ297">
        <v>16</v>
      </c>
      <c r="GA297">
        <v>0.19</v>
      </c>
      <c r="GB297">
        <v>0.02</v>
      </c>
      <c r="GC297">
        <v>-81.61951463414636</v>
      </c>
      <c r="GD297">
        <v>-0.5618696864112298</v>
      </c>
      <c r="GE297">
        <v>0.09235840464079546</v>
      </c>
      <c r="GF297">
        <v>0</v>
      </c>
      <c r="GG297">
        <v>1158.868529411765</v>
      </c>
      <c r="GH297">
        <v>-14.86982429122245</v>
      </c>
      <c r="GI297">
        <v>1.481515782514929</v>
      </c>
      <c r="GJ297">
        <v>0</v>
      </c>
      <c r="GK297">
        <v>9.055698292682926</v>
      </c>
      <c r="GL297">
        <v>-0.6027560278745531</v>
      </c>
      <c r="GM297">
        <v>0.06159590871361333</v>
      </c>
      <c r="GN297">
        <v>0</v>
      </c>
      <c r="GO297">
        <v>0</v>
      </c>
      <c r="GP297">
        <v>3</v>
      </c>
      <c r="GQ297" t="s">
        <v>490</v>
      </c>
      <c r="GR297">
        <v>3.12905</v>
      </c>
      <c r="GS297">
        <v>2.73049</v>
      </c>
      <c r="GT297">
        <v>0.192543</v>
      </c>
      <c r="GU297">
        <v>0.200377</v>
      </c>
      <c r="GV297">
        <v>0.107263</v>
      </c>
      <c r="GW297">
        <v>0.0774861</v>
      </c>
      <c r="GX297">
        <v>24223.8</v>
      </c>
      <c r="GY297">
        <v>23288.8</v>
      </c>
      <c r="GZ297">
        <v>30542.5</v>
      </c>
      <c r="HA297">
        <v>29380.2</v>
      </c>
      <c r="HB297">
        <v>37632.2</v>
      </c>
      <c r="HC297">
        <v>35676.2</v>
      </c>
      <c r="HD297">
        <v>46720</v>
      </c>
      <c r="HE297">
        <v>43658.9</v>
      </c>
      <c r="HF297">
        <v>1.8353</v>
      </c>
      <c r="HG297">
        <v>1.82243</v>
      </c>
      <c r="HH297">
        <v>0.109337</v>
      </c>
      <c r="HI297">
        <v>0</v>
      </c>
      <c r="HJ297">
        <v>28.2354</v>
      </c>
      <c r="HK297">
        <v>999.9</v>
      </c>
      <c r="HL297">
        <v>48.8</v>
      </c>
      <c r="HM297">
        <v>31.6</v>
      </c>
      <c r="HN297">
        <v>25.0693</v>
      </c>
      <c r="HO297">
        <v>63.1703</v>
      </c>
      <c r="HP297">
        <v>17.9928</v>
      </c>
      <c r="HQ297">
        <v>1</v>
      </c>
      <c r="HR297">
        <v>0.126855</v>
      </c>
      <c r="HS297">
        <v>-0.419924</v>
      </c>
      <c r="HT297">
        <v>20.2008</v>
      </c>
      <c r="HU297">
        <v>5.22822</v>
      </c>
      <c r="HV297">
        <v>11.974</v>
      </c>
      <c r="HW297">
        <v>4.96955</v>
      </c>
      <c r="HX297">
        <v>3.28958</v>
      </c>
      <c r="HY297">
        <v>9999</v>
      </c>
      <c r="HZ297">
        <v>9999</v>
      </c>
      <c r="IA297">
        <v>9999</v>
      </c>
      <c r="IB297">
        <v>19.2</v>
      </c>
      <c r="IC297">
        <v>4.9729</v>
      </c>
      <c r="ID297">
        <v>1.87725</v>
      </c>
      <c r="IE297">
        <v>1.87532</v>
      </c>
      <c r="IF297">
        <v>1.87815</v>
      </c>
      <c r="IG297">
        <v>1.87485</v>
      </c>
      <c r="IH297">
        <v>1.87849</v>
      </c>
      <c r="II297">
        <v>1.8755</v>
      </c>
      <c r="IJ297">
        <v>1.87669</v>
      </c>
      <c r="IK297">
        <v>0</v>
      </c>
      <c r="IL297">
        <v>0</v>
      </c>
      <c r="IM297">
        <v>0</v>
      </c>
      <c r="IN297">
        <v>0</v>
      </c>
      <c r="IO297" t="s">
        <v>441</v>
      </c>
      <c r="IP297" t="s">
        <v>442</v>
      </c>
      <c r="IQ297" t="s">
        <v>443</v>
      </c>
      <c r="IR297" t="s">
        <v>443</v>
      </c>
      <c r="IS297" t="s">
        <v>443</v>
      </c>
      <c r="IT297" t="s">
        <v>443</v>
      </c>
      <c r="IU297">
        <v>0</v>
      </c>
      <c r="IV297">
        <v>100</v>
      </c>
      <c r="IW297">
        <v>100</v>
      </c>
      <c r="IX297">
        <v>1.31</v>
      </c>
      <c r="IY297">
        <v>0.2416</v>
      </c>
      <c r="IZ297">
        <v>-0.1222274518627452</v>
      </c>
      <c r="JA297">
        <v>0.001328938755811441</v>
      </c>
      <c r="JB297">
        <v>-5.633165956792918E-07</v>
      </c>
      <c r="JC297">
        <v>2.510553891376428E-10</v>
      </c>
      <c r="JD297">
        <v>-0.04678033270444259</v>
      </c>
      <c r="JE297">
        <v>-0.0009625096320519332</v>
      </c>
      <c r="JF297">
        <v>0.0006953178313022573</v>
      </c>
      <c r="JG297">
        <v>-5.973937232829655E-06</v>
      </c>
      <c r="JH297">
        <v>1</v>
      </c>
      <c r="JI297">
        <v>2112</v>
      </c>
      <c r="JJ297">
        <v>1</v>
      </c>
      <c r="JK297">
        <v>26</v>
      </c>
      <c r="JL297">
        <v>201744.5</v>
      </c>
      <c r="JM297">
        <v>201744.4</v>
      </c>
      <c r="JN297">
        <v>3.00049</v>
      </c>
      <c r="JO297">
        <v>2.53418</v>
      </c>
      <c r="JP297">
        <v>1.39893</v>
      </c>
      <c r="JQ297">
        <v>2.32666</v>
      </c>
      <c r="JR297">
        <v>1.44897</v>
      </c>
      <c r="JS297">
        <v>2.54517</v>
      </c>
      <c r="JT297">
        <v>37.3858</v>
      </c>
      <c r="JU297">
        <v>23.9649</v>
      </c>
      <c r="JV297">
        <v>18</v>
      </c>
      <c r="JW297">
        <v>483.596</v>
      </c>
      <c r="JX297">
        <v>445.941</v>
      </c>
      <c r="JY297">
        <v>28.8611</v>
      </c>
      <c r="JZ297">
        <v>28.8815</v>
      </c>
      <c r="KA297">
        <v>29.9999</v>
      </c>
      <c r="KB297">
        <v>28.623</v>
      </c>
      <c r="KC297">
        <v>28.6998</v>
      </c>
      <c r="KD297">
        <v>60.0785</v>
      </c>
      <c r="KE297">
        <v>42.1058</v>
      </c>
      <c r="KF297">
        <v>0</v>
      </c>
      <c r="KG297">
        <v>28.853</v>
      </c>
      <c r="KH297">
        <v>1489.76</v>
      </c>
      <c r="KI297">
        <v>15.0785</v>
      </c>
      <c r="KJ297">
        <v>100.968</v>
      </c>
      <c r="KK297">
        <v>100.421</v>
      </c>
    </row>
    <row r="298" spans="1:297">
      <c r="A298">
        <v>282</v>
      </c>
      <c r="B298">
        <v>1759253253.6</v>
      </c>
      <c r="C298">
        <v>6438</v>
      </c>
      <c r="D298" t="s">
        <v>1009</v>
      </c>
      <c r="E298" t="s">
        <v>1010</v>
      </c>
      <c r="F298">
        <v>5</v>
      </c>
      <c r="G298" t="s">
        <v>832</v>
      </c>
      <c r="H298" t="s">
        <v>436</v>
      </c>
      <c r="I298">
        <v>1759253245.814285</v>
      </c>
      <c r="J298">
        <f>(K298)/1000</f>
        <v>0</v>
      </c>
      <c r="K298">
        <f>IF(DP298, AN298, AH298)</f>
        <v>0</v>
      </c>
      <c r="L298">
        <f>IF(DP298, AI298, AG298)</f>
        <v>0</v>
      </c>
      <c r="M298">
        <f>DR298 - IF(AU298&gt;1, L298*DL298*100.0/(AW298), 0)</f>
        <v>0</v>
      </c>
      <c r="N298">
        <f>((T298-J298/2)*M298-L298)/(T298+J298/2)</f>
        <v>0</v>
      </c>
      <c r="O298">
        <f>N298*(DY298+DZ298)/1000.0</f>
        <v>0</v>
      </c>
      <c r="P298">
        <f>(DR298 - IF(AU298&gt;1, L298*DL298*100.0/(AW298), 0))*(DY298+DZ298)/1000.0</f>
        <v>0</v>
      </c>
      <c r="Q298">
        <f>2.0/((1/S298-1/R298)+SIGN(S298)*SQRT((1/S298-1/R298)*(1/S298-1/R298) + 4*DM298/((DM298+1)*(DM298+1))*(2*1/S298*1/R298-1/R298*1/R298)))</f>
        <v>0</v>
      </c>
      <c r="R298">
        <f>IF(LEFT(DN298,1)&lt;&gt;"0",IF(LEFT(DN298,1)="1",3.0,DO298),$D$5+$E$5*(EF298*DY298/($K$5*1000))+$F$5*(EF298*DY298/($K$5*1000))*MAX(MIN(DL298,$J$5),$I$5)*MAX(MIN(DL298,$J$5),$I$5)+$G$5*MAX(MIN(DL298,$J$5),$I$5)*(EF298*DY298/($K$5*1000))+$H$5*(EF298*DY298/($K$5*1000))*(EF298*DY298/($K$5*1000)))</f>
        <v>0</v>
      </c>
      <c r="S298">
        <f>J298*(1000-(1000*0.61365*exp(17.502*W298/(240.97+W298))/(DY298+DZ298)+DT298)/2)/(1000*0.61365*exp(17.502*W298/(240.97+W298))/(DY298+DZ298)-DT298)</f>
        <v>0</v>
      </c>
      <c r="T298">
        <f>1/((DM298+1)/(Q298/1.6)+1/(R298/1.37)) + DM298/((DM298+1)/(Q298/1.6) + DM298/(R298/1.37))</f>
        <v>0</v>
      </c>
      <c r="U298">
        <f>(DH298*DK298)</f>
        <v>0</v>
      </c>
      <c r="V298">
        <f>(EA298+(U298+2*0.95*5.67E-8*(((EA298+$B$7)+273)^4-(EA298+273)^4)-44100*J298)/(1.84*29.3*R298+8*0.95*5.67E-8*(EA298+273)^3))</f>
        <v>0</v>
      </c>
      <c r="W298">
        <f>($C$7*EB298+$D$7*EC298+$E$7*V298)</f>
        <v>0</v>
      </c>
      <c r="X298">
        <f>0.61365*exp(17.502*W298/(240.97+W298))</f>
        <v>0</v>
      </c>
      <c r="Y298">
        <f>(Z298/AA298*100)</f>
        <v>0</v>
      </c>
      <c r="Z298">
        <f>DT298*(DY298+DZ298)/1000</f>
        <v>0</v>
      </c>
      <c r="AA298">
        <f>0.61365*exp(17.502*EA298/(240.97+EA298))</f>
        <v>0</v>
      </c>
      <c r="AB298">
        <f>(X298-DT298*(DY298+DZ298)/1000)</f>
        <v>0</v>
      </c>
      <c r="AC298">
        <f>(-J298*44100)</f>
        <v>0</v>
      </c>
      <c r="AD298">
        <f>2*29.3*R298*0.92*(EA298-W298)</f>
        <v>0</v>
      </c>
      <c r="AE298">
        <f>2*0.95*5.67E-8*(((EA298+$B$7)+273)^4-(W298+273)^4)</f>
        <v>0</v>
      </c>
      <c r="AF298">
        <f>U298+AE298+AC298+AD298</f>
        <v>0</v>
      </c>
      <c r="AG298">
        <f>DX298*AU298*(DS298-DR298*(1000-AU298*DU298)/(1000-AU298*DT298))/(100*DL298)</f>
        <v>0</v>
      </c>
      <c r="AH298">
        <f>1000*DX298*AU298*(DT298-DU298)/(100*DL298*(1000-AU298*DT298))</f>
        <v>0</v>
      </c>
      <c r="AI298">
        <f>(AJ298 - AK298 - DY298*1E3/(8.314*(EA298+273.15)) * AM298/DX298 * AL298) * DX298/(100*DL298) * (1000 - DU298)/1000</f>
        <v>0</v>
      </c>
      <c r="AJ298">
        <v>1500.399309997432</v>
      </c>
      <c r="AK298">
        <v>1439.260727272727</v>
      </c>
      <c r="AL298">
        <v>3.459907249238379</v>
      </c>
      <c r="AM298">
        <v>65.48796410900854</v>
      </c>
      <c r="AN298">
        <f>(AP298 - AO298 + DY298*1E3/(8.314*(EA298+273.15)) * AR298/DX298 * AQ298) * DX298/(100*DL298) * 1000/(1000 - AP298)</f>
        <v>0</v>
      </c>
      <c r="AO298">
        <v>14.9875945555658</v>
      </c>
      <c r="AP298">
        <v>23.89735090909091</v>
      </c>
      <c r="AQ298">
        <v>-0.01117699008623036</v>
      </c>
      <c r="AR298">
        <v>121.0484410570822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MAX(0,($B$13+$C$13*EF298)/(1+$D$13*EF298)*DY298/(EA298+273)*$E$13)</f>
        <v>0</v>
      </c>
      <c r="AX298" t="s">
        <v>437</v>
      </c>
      <c r="AY298" t="s">
        <v>437</v>
      </c>
      <c r="AZ298">
        <v>0</v>
      </c>
      <c r="BA298">
        <v>0</v>
      </c>
      <c r="BB298">
        <f>1-AZ298/BA298</f>
        <v>0</v>
      </c>
      <c r="BC298">
        <v>0</v>
      </c>
      <c r="BD298" t="s">
        <v>437</v>
      </c>
      <c r="BE298" t="s">
        <v>437</v>
      </c>
      <c r="BF298">
        <v>0</v>
      </c>
      <c r="BG298">
        <v>0</v>
      </c>
      <c r="BH298">
        <f>1-BF298/BG298</f>
        <v>0</v>
      </c>
      <c r="BI298">
        <v>0.5</v>
      </c>
      <c r="BJ298">
        <f>DI298</f>
        <v>0</v>
      </c>
      <c r="BK298">
        <f>L298</f>
        <v>0</v>
      </c>
      <c r="BL298">
        <f>BH298*BI298*BJ298</f>
        <v>0</v>
      </c>
      <c r="BM298">
        <f>(BK298-BC298)/BJ298</f>
        <v>0</v>
      </c>
      <c r="BN298">
        <f>(BA298-BG298)/BG298</f>
        <v>0</v>
      </c>
      <c r="BO298">
        <f>AZ298/(BB298+AZ298/BG298)</f>
        <v>0</v>
      </c>
      <c r="BP298" t="s">
        <v>437</v>
      </c>
      <c r="BQ298">
        <v>0</v>
      </c>
      <c r="BR298">
        <f>IF(BQ298&lt;&gt;0, BQ298, BO298)</f>
        <v>0</v>
      </c>
      <c r="BS298">
        <f>1-BR298/BG298</f>
        <v>0</v>
      </c>
      <c r="BT298">
        <f>(BG298-BF298)/(BG298-BR298)</f>
        <v>0</v>
      </c>
      <c r="BU298">
        <f>(BA298-BG298)/(BA298-BR298)</f>
        <v>0</v>
      </c>
      <c r="BV298">
        <f>(BG298-BF298)/(BG298-AZ298)</f>
        <v>0</v>
      </c>
      <c r="BW298">
        <f>(BA298-BG298)/(BA298-AZ298)</f>
        <v>0</v>
      </c>
      <c r="BX298">
        <f>(BT298*BR298/BF298)</f>
        <v>0</v>
      </c>
      <c r="BY298">
        <f>(1-BX298)</f>
        <v>0</v>
      </c>
      <c r="DH298">
        <f>$B$11*EG298+$C$11*EH298+$F$11*ES298*(1-EV298)</f>
        <v>0</v>
      </c>
      <c r="DI298">
        <f>DH298*DJ298</f>
        <v>0</v>
      </c>
      <c r="DJ298">
        <f>($B$11*$D$9+$C$11*$D$9+$F$11*((FF298+EX298)/MAX(FF298+EX298+FG298, 0.1)*$I$9+FG298/MAX(FF298+EX298+FG298, 0.1)*$J$9))/($B$11+$C$11+$F$11)</f>
        <v>0</v>
      </c>
      <c r="DK298">
        <f>($B$11*$K$9+$C$11*$K$9+$F$11*((FF298+EX298)/MAX(FF298+EX298+FG298, 0.1)*$P$9+FG298/MAX(FF298+EX298+FG298, 0.1)*$Q$9))/($B$11+$C$11+$F$11)</f>
        <v>0</v>
      </c>
      <c r="DL298">
        <v>6</v>
      </c>
      <c r="DM298">
        <v>0.5</v>
      </c>
      <c r="DN298" t="s">
        <v>438</v>
      </c>
      <c r="DO298">
        <v>2</v>
      </c>
      <c r="DP298" t="b">
        <v>1</v>
      </c>
      <c r="DQ298">
        <v>1759253245.814285</v>
      </c>
      <c r="DR298">
        <v>1380.374642857143</v>
      </c>
      <c r="DS298">
        <v>1462.077857142857</v>
      </c>
      <c r="DT298">
        <v>23.96599642857143</v>
      </c>
      <c r="DU298">
        <v>14.98599642857143</v>
      </c>
      <c r="DV298">
        <v>1379.076071428571</v>
      </c>
      <c r="DW298">
        <v>23.72402142857143</v>
      </c>
      <c r="DX298">
        <v>500.0002857142857</v>
      </c>
      <c r="DY298">
        <v>90.87455</v>
      </c>
      <c r="DZ298">
        <v>0.05243922499999999</v>
      </c>
      <c r="EA298">
        <v>30.46242142857143</v>
      </c>
      <c r="EB298">
        <v>30.01844285714286</v>
      </c>
      <c r="EC298">
        <v>999.9000000000002</v>
      </c>
      <c r="ED298">
        <v>0</v>
      </c>
      <c r="EE298">
        <v>0</v>
      </c>
      <c r="EF298">
        <v>10010.53178571429</v>
      </c>
      <c r="EG298">
        <v>0</v>
      </c>
      <c r="EH298">
        <v>11.735675</v>
      </c>
      <c r="EI298">
        <v>-81.70435357142856</v>
      </c>
      <c r="EJ298">
        <v>1414.2675</v>
      </c>
      <c r="EK298">
        <v>1484.3225</v>
      </c>
      <c r="EL298">
        <v>8.979988214285713</v>
      </c>
      <c r="EM298">
        <v>1462.077857142857</v>
      </c>
      <c r="EN298">
        <v>14.98599642857143</v>
      </c>
      <c r="EO298">
        <v>2.177898214285714</v>
      </c>
      <c r="EP298">
        <v>1.361845714285714</v>
      </c>
      <c r="EQ298">
        <v>18.80064285714286</v>
      </c>
      <c r="ER298">
        <v>11.49933571428572</v>
      </c>
      <c r="ES298">
        <v>2000.007142857143</v>
      </c>
      <c r="ET298">
        <v>0.9799947857142856</v>
      </c>
      <c r="EU298">
        <v>0.02000492142857143</v>
      </c>
      <c r="EV298">
        <v>0</v>
      </c>
      <c r="EW298">
        <v>1156.852142857143</v>
      </c>
      <c r="EX298">
        <v>5.000560000000001</v>
      </c>
      <c r="EY298">
        <v>23398.06428571429</v>
      </c>
      <c r="EZ298">
        <v>17294.91785714286</v>
      </c>
      <c r="FA298">
        <v>41.46625</v>
      </c>
      <c r="FB298">
        <v>41.56199999999999</v>
      </c>
      <c r="FC298">
        <v>41.1692857142857</v>
      </c>
      <c r="FD298">
        <v>40.68699999999999</v>
      </c>
      <c r="FE298">
        <v>42.25</v>
      </c>
      <c r="FF298">
        <v>1955.097142857143</v>
      </c>
      <c r="FG298">
        <v>39.91</v>
      </c>
      <c r="FH298">
        <v>0</v>
      </c>
      <c r="FI298">
        <v>1759253267.8</v>
      </c>
      <c r="FJ298">
        <v>0</v>
      </c>
      <c r="FK298">
        <v>1156.6828</v>
      </c>
      <c r="FL298">
        <v>-14.72000001546613</v>
      </c>
      <c r="FM298">
        <v>-295.7384620108747</v>
      </c>
      <c r="FN298">
        <v>23394.692</v>
      </c>
      <c r="FO298">
        <v>15</v>
      </c>
      <c r="FP298">
        <v>0</v>
      </c>
      <c r="FQ298" t="s">
        <v>439</v>
      </c>
      <c r="FR298">
        <v>1747148579.5</v>
      </c>
      <c r="FS298">
        <v>1747148584.5</v>
      </c>
      <c r="FT298">
        <v>0</v>
      </c>
      <c r="FU298">
        <v>0.162</v>
      </c>
      <c r="FV298">
        <v>-0.001</v>
      </c>
      <c r="FW298">
        <v>0.139</v>
      </c>
      <c r="FX298">
        <v>0.058</v>
      </c>
      <c r="FY298">
        <v>420</v>
      </c>
      <c r="FZ298">
        <v>16</v>
      </c>
      <c r="GA298">
        <v>0.19</v>
      </c>
      <c r="GB298">
        <v>0.02</v>
      </c>
      <c r="GC298">
        <v>-81.67164</v>
      </c>
      <c r="GD298">
        <v>-0.3937778611631981</v>
      </c>
      <c r="GE298">
        <v>0.08847109923585139</v>
      </c>
      <c r="GF298">
        <v>1</v>
      </c>
      <c r="GG298">
        <v>1157.542058823529</v>
      </c>
      <c r="GH298">
        <v>-15.31871658160225</v>
      </c>
      <c r="GI298">
        <v>1.519502200628958</v>
      </c>
      <c r="GJ298">
        <v>0</v>
      </c>
      <c r="GK298">
        <v>8.9974875</v>
      </c>
      <c r="GL298">
        <v>-0.4570532082551537</v>
      </c>
      <c r="GM298">
        <v>0.04441921919338528</v>
      </c>
      <c r="GN298">
        <v>0</v>
      </c>
      <c r="GO298">
        <v>1</v>
      </c>
      <c r="GP298">
        <v>3</v>
      </c>
      <c r="GQ298" t="s">
        <v>463</v>
      </c>
      <c r="GR298">
        <v>3.1292</v>
      </c>
      <c r="GS298">
        <v>2.73061</v>
      </c>
      <c r="GT298">
        <v>0.193945</v>
      </c>
      <c r="GU298">
        <v>0.201727</v>
      </c>
      <c r="GV298">
        <v>0.107086</v>
      </c>
      <c r="GW298">
        <v>0.0774854</v>
      </c>
      <c r="GX298">
        <v>24182.3</v>
      </c>
      <c r="GY298">
        <v>23249.2</v>
      </c>
      <c r="GZ298">
        <v>30543.2</v>
      </c>
      <c r="HA298">
        <v>29379.8</v>
      </c>
      <c r="HB298">
        <v>37640.6</v>
      </c>
      <c r="HC298">
        <v>35675.7</v>
      </c>
      <c r="HD298">
        <v>46721</v>
      </c>
      <c r="HE298">
        <v>43658.1</v>
      </c>
      <c r="HF298">
        <v>1.8355</v>
      </c>
      <c r="HG298">
        <v>1.82272</v>
      </c>
      <c r="HH298">
        <v>0.109971</v>
      </c>
      <c r="HI298">
        <v>0</v>
      </c>
      <c r="HJ298">
        <v>28.2275</v>
      </c>
      <c r="HK298">
        <v>999.9</v>
      </c>
      <c r="HL298">
        <v>48.8</v>
      </c>
      <c r="HM298">
        <v>31.6</v>
      </c>
      <c r="HN298">
        <v>25.0679</v>
      </c>
      <c r="HO298">
        <v>62.8503</v>
      </c>
      <c r="HP298">
        <v>18.1811</v>
      </c>
      <c r="HQ298">
        <v>1</v>
      </c>
      <c r="HR298">
        <v>0.126555</v>
      </c>
      <c r="HS298">
        <v>-0.428026</v>
      </c>
      <c r="HT298">
        <v>20.2007</v>
      </c>
      <c r="HU298">
        <v>5.22822</v>
      </c>
      <c r="HV298">
        <v>11.974</v>
      </c>
      <c r="HW298">
        <v>4.96965</v>
      </c>
      <c r="HX298">
        <v>3.2896</v>
      </c>
      <c r="HY298">
        <v>9999</v>
      </c>
      <c r="HZ298">
        <v>9999</v>
      </c>
      <c r="IA298">
        <v>9999</v>
      </c>
      <c r="IB298">
        <v>19.2</v>
      </c>
      <c r="IC298">
        <v>4.9729</v>
      </c>
      <c r="ID298">
        <v>1.87721</v>
      </c>
      <c r="IE298">
        <v>1.87531</v>
      </c>
      <c r="IF298">
        <v>1.87808</v>
      </c>
      <c r="IG298">
        <v>1.87485</v>
      </c>
      <c r="IH298">
        <v>1.87845</v>
      </c>
      <c r="II298">
        <v>1.87546</v>
      </c>
      <c r="IJ298">
        <v>1.87668</v>
      </c>
      <c r="IK298">
        <v>0</v>
      </c>
      <c r="IL298">
        <v>0</v>
      </c>
      <c r="IM298">
        <v>0</v>
      </c>
      <c r="IN298">
        <v>0</v>
      </c>
      <c r="IO298" t="s">
        <v>441</v>
      </c>
      <c r="IP298" t="s">
        <v>442</v>
      </c>
      <c r="IQ298" t="s">
        <v>443</v>
      </c>
      <c r="IR298" t="s">
        <v>443</v>
      </c>
      <c r="IS298" t="s">
        <v>443</v>
      </c>
      <c r="IT298" t="s">
        <v>443</v>
      </c>
      <c r="IU298">
        <v>0</v>
      </c>
      <c r="IV298">
        <v>100</v>
      </c>
      <c r="IW298">
        <v>100</v>
      </c>
      <c r="IX298">
        <v>1.33</v>
      </c>
      <c r="IY298">
        <v>0.2403</v>
      </c>
      <c r="IZ298">
        <v>-0.1222274518627452</v>
      </c>
      <c r="JA298">
        <v>0.001328938755811441</v>
      </c>
      <c r="JB298">
        <v>-5.633165956792918E-07</v>
      </c>
      <c r="JC298">
        <v>2.510553891376428E-10</v>
      </c>
      <c r="JD298">
        <v>-0.04678033270444259</v>
      </c>
      <c r="JE298">
        <v>-0.0009625096320519332</v>
      </c>
      <c r="JF298">
        <v>0.0006953178313022573</v>
      </c>
      <c r="JG298">
        <v>-5.973937232829655E-06</v>
      </c>
      <c r="JH298">
        <v>1</v>
      </c>
      <c r="JI298">
        <v>2112</v>
      </c>
      <c r="JJ298">
        <v>1</v>
      </c>
      <c r="JK298">
        <v>26</v>
      </c>
      <c r="JL298">
        <v>201744.6</v>
      </c>
      <c r="JM298">
        <v>201744.5</v>
      </c>
      <c r="JN298">
        <v>3.02368</v>
      </c>
      <c r="JO298">
        <v>2.53418</v>
      </c>
      <c r="JP298">
        <v>1.39893</v>
      </c>
      <c r="JQ298">
        <v>2.32544</v>
      </c>
      <c r="JR298">
        <v>1.44897</v>
      </c>
      <c r="JS298">
        <v>2.43042</v>
      </c>
      <c r="JT298">
        <v>37.3858</v>
      </c>
      <c r="JU298">
        <v>23.9649</v>
      </c>
      <c r="JV298">
        <v>18</v>
      </c>
      <c r="JW298">
        <v>483.69</v>
      </c>
      <c r="JX298">
        <v>446.115</v>
      </c>
      <c r="JY298">
        <v>28.842</v>
      </c>
      <c r="JZ298">
        <v>28.8799</v>
      </c>
      <c r="KA298">
        <v>29.9999</v>
      </c>
      <c r="KB298">
        <v>28.6205</v>
      </c>
      <c r="KC298">
        <v>28.698</v>
      </c>
      <c r="KD298">
        <v>60.5692</v>
      </c>
      <c r="KE298">
        <v>41.8075</v>
      </c>
      <c r="KF298">
        <v>0</v>
      </c>
      <c r="KG298">
        <v>28.836</v>
      </c>
      <c r="KH298">
        <v>1503.12</v>
      </c>
      <c r="KI298">
        <v>15.1826</v>
      </c>
      <c r="KJ298">
        <v>100.97</v>
      </c>
      <c r="KK298">
        <v>100.42</v>
      </c>
    </row>
    <row r="299" spans="1:297">
      <c r="A299">
        <v>283</v>
      </c>
      <c r="B299">
        <v>1759253258.6</v>
      </c>
      <c r="C299">
        <v>6443</v>
      </c>
      <c r="D299" t="s">
        <v>1011</v>
      </c>
      <c r="E299" t="s">
        <v>1012</v>
      </c>
      <c r="F299">
        <v>5</v>
      </c>
      <c r="G299" t="s">
        <v>832</v>
      </c>
      <c r="H299" t="s">
        <v>436</v>
      </c>
      <c r="I299">
        <v>1759253251.1</v>
      </c>
      <c r="J299">
        <f>(K299)/1000</f>
        <v>0</v>
      </c>
      <c r="K299">
        <f>IF(DP299, AN299, AH299)</f>
        <v>0</v>
      </c>
      <c r="L299">
        <f>IF(DP299, AI299, AG299)</f>
        <v>0</v>
      </c>
      <c r="M299">
        <f>DR299 - IF(AU299&gt;1, L299*DL299*100.0/(AW299), 0)</f>
        <v>0</v>
      </c>
      <c r="N299">
        <f>((T299-J299/2)*M299-L299)/(T299+J299/2)</f>
        <v>0</v>
      </c>
      <c r="O299">
        <f>N299*(DY299+DZ299)/1000.0</f>
        <v>0</v>
      </c>
      <c r="P299">
        <f>(DR299 - IF(AU299&gt;1, L299*DL299*100.0/(AW299), 0))*(DY299+DZ299)/1000.0</f>
        <v>0</v>
      </c>
      <c r="Q299">
        <f>2.0/((1/S299-1/R299)+SIGN(S299)*SQRT((1/S299-1/R299)*(1/S299-1/R299) + 4*DM299/((DM299+1)*(DM299+1))*(2*1/S299*1/R299-1/R299*1/R299)))</f>
        <v>0</v>
      </c>
      <c r="R299">
        <f>IF(LEFT(DN299,1)&lt;&gt;"0",IF(LEFT(DN299,1)="1",3.0,DO299),$D$5+$E$5*(EF299*DY299/($K$5*1000))+$F$5*(EF299*DY299/($K$5*1000))*MAX(MIN(DL299,$J$5),$I$5)*MAX(MIN(DL299,$J$5),$I$5)+$G$5*MAX(MIN(DL299,$J$5),$I$5)*(EF299*DY299/($K$5*1000))+$H$5*(EF299*DY299/($K$5*1000))*(EF299*DY299/($K$5*1000)))</f>
        <v>0</v>
      </c>
      <c r="S299">
        <f>J299*(1000-(1000*0.61365*exp(17.502*W299/(240.97+W299))/(DY299+DZ299)+DT299)/2)/(1000*0.61365*exp(17.502*W299/(240.97+W299))/(DY299+DZ299)-DT299)</f>
        <v>0</v>
      </c>
      <c r="T299">
        <f>1/((DM299+1)/(Q299/1.6)+1/(R299/1.37)) + DM299/((DM299+1)/(Q299/1.6) + DM299/(R299/1.37))</f>
        <v>0</v>
      </c>
      <c r="U299">
        <f>(DH299*DK299)</f>
        <v>0</v>
      </c>
      <c r="V299">
        <f>(EA299+(U299+2*0.95*5.67E-8*(((EA299+$B$7)+273)^4-(EA299+273)^4)-44100*J299)/(1.84*29.3*R299+8*0.95*5.67E-8*(EA299+273)^3))</f>
        <v>0</v>
      </c>
      <c r="W299">
        <f>($C$7*EB299+$D$7*EC299+$E$7*V299)</f>
        <v>0</v>
      </c>
      <c r="X299">
        <f>0.61365*exp(17.502*W299/(240.97+W299))</f>
        <v>0</v>
      </c>
      <c r="Y299">
        <f>(Z299/AA299*100)</f>
        <v>0</v>
      </c>
      <c r="Z299">
        <f>DT299*(DY299+DZ299)/1000</f>
        <v>0</v>
      </c>
      <c r="AA299">
        <f>0.61365*exp(17.502*EA299/(240.97+EA299))</f>
        <v>0</v>
      </c>
      <c r="AB299">
        <f>(X299-DT299*(DY299+DZ299)/1000)</f>
        <v>0</v>
      </c>
      <c r="AC299">
        <f>(-J299*44100)</f>
        <v>0</v>
      </c>
      <c r="AD299">
        <f>2*29.3*R299*0.92*(EA299-W299)</f>
        <v>0</v>
      </c>
      <c r="AE299">
        <f>2*0.95*5.67E-8*(((EA299+$B$7)+273)^4-(W299+273)^4)</f>
        <v>0</v>
      </c>
      <c r="AF299">
        <f>U299+AE299+AC299+AD299</f>
        <v>0</v>
      </c>
      <c r="AG299">
        <f>DX299*AU299*(DS299-DR299*(1000-AU299*DU299)/(1000-AU299*DT299))/(100*DL299)</f>
        <v>0</v>
      </c>
      <c r="AH299">
        <f>1000*DX299*AU299*(DT299-DU299)/(100*DL299*(1000-AU299*DT299))</f>
        <v>0</v>
      </c>
      <c r="AI299">
        <f>(AJ299 - AK299 - DY299*1E3/(8.314*(EA299+273.15)) * AM299/DX299 * AL299) * DX299/(100*DL299) * (1000 - DU299)/1000</f>
        <v>0</v>
      </c>
      <c r="AJ299">
        <v>1517.146326152338</v>
      </c>
      <c r="AK299">
        <v>1456.160909090908</v>
      </c>
      <c r="AL299">
        <v>3.382684726262151</v>
      </c>
      <c r="AM299">
        <v>65.48796410900854</v>
      </c>
      <c r="AN299">
        <f>(AP299 - AO299 + DY299*1E3/(8.314*(EA299+273.15)) * AR299/DX299 * AQ299) * DX299/(100*DL299) * 1000/(1000 - AP299)</f>
        <v>0</v>
      </c>
      <c r="AO299">
        <v>15.01648083609522</v>
      </c>
      <c r="AP299">
        <v>23.84329757575757</v>
      </c>
      <c r="AQ299">
        <v>-0.01074605439332291</v>
      </c>
      <c r="AR299">
        <v>121.0484410570822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MAX(0,($B$13+$C$13*EF299)/(1+$D$13*EF299)*DY299/(EA299+273)*$E$13)</f>
        <v>0</v>
      </c>
      <c r="AX299" t="s">
        <v>437</v>
      </c>
      <c r="AY299" t="s">
        <v>437</v>
      </c>
      <c r="AZ299">
        <v>0</v>
      </c>
      <c r="BA299">
        <v>0</v>
      </c>
      <c r="BB299">
        <f>1-AZ299/BA299</f>
        <v>0</v>
      </c>
      <c r="BC299">
        <v>0</v>
      </c>
      <c r="BD299" t="s">
        <v>437</v>
      </c>
      <c r="BE299" t="s">
        <v>437</v>
      </c>
      <c r="BF299">
        <v>0</v>
      </c>
      <c r="BG299">
        <v>0</v>
      </c>
      <c r="BH299">
        <f>1-BF299/BG299</f>
        <v>0</v>
      </c>
      <c r="BI299">
        <v>0.5</v>
      </c>
      <c r="BJ299">
        <f>DI299</f>
        <v>0</v>
      </c>
      <c r="BK299">
        <f>L299</f>
        <v>0</v>
      </c>
      <c r="BL299">
        <f>BH299*BI299*BJ299</f>
        <v>0</v>
      </c>
      <c r="BM299">
        <f>(BK299-BC299)/BJ299</f>
        <v>0</v>
      </c>
      <c r="BN299">
        <f>(BA299-BG299)/BG299</f>
        <v>0</v>
      </c>
      <c r="BO299">
        <f>AZ299/(BB299+AZ299/BG299)</f>
        <v>0</v>
      </c>
      <c r="BP299" t="s">
        <v>437</v>
      </c>
      <c r="BQ299">
        <v>0</v>
      </c>
      <c r="BR299">
        <f>IF(BQ299&lt;&gt;0, BQ299, BO299)</f>
        <v>0</v>
      </c>
      <c r="BS299">
        <f>1-BR299/BG299</f>
        <v>0</v>
      </c>
      <c r="BT299">
        <f>(BG299-BF299)/(BG299-BR299)</f>
        <v>0</v>
      </c>
      <c r="BU299">
        <f>(BA299-BG299)/(BA299-BR299)</f>
        <v>0</v>
      </c>
      <c r="BV299">
        <f>(BG299-BF299)/(BG299-AZ299)</f>
        <v>0</v>
      </c>
      <c r="BW299">
        <f>(BA299-BG299)/(BA299-AZ299)</f>
        <v>0</v>
      </c>
      <c r="BX299">
        <f>(BT299*BR299/BF299)</f>
        <v>0</v>
      </c>
      <c r="BY299">
        <f>(1-BX299)</f>
        <v>0</v>
      </c>
      <c r="DH299">
        <f>$B$11*EG299+$C$11*EH299+$F$11*ES299*(1-EV299)</f>
        <v>0</v>
      </c>
      <c r="DI299">
        <f>DH299*DJ299</f>
        <v>0</v>
      </c>
      <c r="DJ299">
        <f>($B$11*$D$9+$C$11*$D$9+$F$11*((FF299+EX299)/MAX(FF299+EX299+FG299, 0.1)*$I$9+FG299/MAX(FF299+EX299+FG299, 0.1)*$J$9))/($B$11+$C$11+$F$11)</f>
        <v>0</v>
      </c>
      <c r="DK299">
        <f>($B$11*$K$9+$C$11*$K$9+$F$11*((FF299+EX299)/MAX(FF299+EX299+FG299, 0.1)*$P$9+FG299/MAX(FF299+EX299+FG299, 0.1)*$Q$9))/($B$11+$C$11+$F$11)</f>
        <v>0</v>
      </c>
      <c r="DL299">
        <v>6</v>
      </c>
      <c r="DM299">
        <v>0.5</v>
      </c>
      <c r="DN299" t="s">
        <v>438</v>
      </c>
      <c r="DO299">
        <v>2</v>
      </c>
      <c r="DP299" t="b">
        <v>1</v>
      </c>
      <c r="DQ299">
        <v>1759253251.1</v>
      </c>
      <c r="DR299">
        <v>1398.065925925926</v>
      </c>
      <c r="DS299">
        <v>1479.66962962963</v>
      </c>
      <c r="DT299">
        <v>23.91778888888889</v>
      </c>
      <c r="DU299">
        <v>14.99687037037037</v>
      </c>
      <c r="DV299">
        <v>1396.746296296296</v>
      </c>
      <c r="DW299">
        <v>23.67685555555556</v>
      </c>
      <c r="DX299">
        <v>500.0323703703704</v>
      </c>
      <c r="DY299">
        <v>90.87439629629628</v>
      </c>
      <c r="DZ299">
        <v>0.05265298888888889</v>
      </c>
      <c r="EA299">
        <v>30.44755185185185</v>
      </c>
      <c r="EB299">
        <v>30.01951481481481</v>
      </c>
      <c r="EC299">
        <v>999.9000000000001</v>
      </c>
      <c r="ED299">
        <v>0</v>
      </c>
      <c r="EE299">
        <v>0</v>
      </c>
      <c r="EF299">
        <v>10013.58407407408</v>
      </c>
      <c r="EG299">
        <v>0</v>
      </c>
      <c r="EH299">
        <v>11.73459259259259</v>
      </c>
      <c r="EI299">
        <v>-81.6041037037037</v>
      </c>
      <c r="EJ299">
        <v>1432.322222222222</v>
      </c>
      <c r="EK299">
        <v>1502.198148148148</v>
      </c>
      <c r="EL299">
        <v>8.920917037037036</v>
      </c>
      <c r="EM299">
        <v>1479.66962962963</v>
      </c>
      <c r="EN299">
        <v>14.99687037037037</v>
      </c>
      <c r="EO299">
        <v>2.173514444444444</v>
      </c>
      <c r="EP299">
        <v>1.362831851851852</v>
      </c>
      <c r="EQ299">
        <v>18.7684037037037</v>
      </c>
      <c r="ER299">
        <v>11.51025555555556</v>
      </c>
      <c r="ES299">
        <v>2000.009629629629</v>
      </c>
      <c r="ET299">
        <v>0.9799948888888887</v>
      </c>
      <c r="EU299">
        <v>0.02000481481481482</v>
      </c>
      <c r="EV299">
        <v>0</v>
      </c>
      <c r="EW299">
        <v>1155.617037037037</v>
      </c>
      <c r="EX299">
        <v>5.000560000000001</v>
      </c>
      <c r="EY299">
        <v>23372.24814814814</v>
      </c>
      <c r="EZ299">
        <v>17294.93703703704</v>
      </c>
      <c r="FA299">
        <v>41.46966666666666</v>
      </c>
      <c r="FB299">
        <v>41.56199999999999</v>
      </c>
      <c r="FC299">
        <v>41.16862962962961</v>
      </c>
      <c r="FD299">
        <v>40.68699999999999</v>
      </c>
      <c r="FE299">
        <v>42.25</v>
      </c>
      <c r="FF299">
        <v>1955.099629629629</v>
      </c>
      <c r="FG299">
        <v>39.91</v>
      </c>
      <c r="FH299">
        <v>0</v>
      </c>
      <c r="FI299">
        <v>1759253272.6</v>
      </c>
      <c r="FJ299">
        <v>0</v>
      </c>
      <c r="FK299">
        <v>1155.5748</v>
      </c>
      <c r="FL299">
        <v>-14.45153848504918</v>
      </c>
      <c r="FM299">
        <v>-291.3307696786252</v>
      </c>
      <c r="FN299">
        <v>23371.27600000001</v>
      </c>
      <c r="FO299">
        <v>15</v>
      </c>
      <c r="FP299">
        <v>0</v>
      </c>
      <c r="FQ299" t="s">
        <v>439</v>
      </c>
      <c r="FR299">
        <v>1747148579.5</v>
      </c>
      <c r="FS299">
        <v>1747148584.5</v>
      </c>
      <c r="FT299">
        <v>0</v>
      </c>
      <c r="FU299">
        <v>0.162</v>
      </c>
      <c r="FV299">
        <v>-0.001</v>
      </c>
      <c r="FW299">
        <v>0.139</v>
      </c>
      <c r="FX299">
        <v>0.058</v>
      </c>
      <c r="FY299">
        <v>420</v>
      </c>
      <c r="FZ299">
        <v>16</v>
      </c>
      <c r="GA299">
        <v>0.19</v>
      </c>
      <c r="GB299">
        <v>0.02</v>
      </c>
      <c r="GC299">
        <v>-81.6603375</v>
      </c>
      <c r="GD299">
        <v>0.5949669793620425</v>
      </c>
      <c r="GE299">
        <v>0.1093355401676417</v>
      </c>
      <c r="GF299">
        <v>0</v>
      </c>
      <c r="GG299">
        <v>1156.480294117647</v>
      </c>
      <c r="GH299">
        <v>-14.19480518245208</v>
      </c>
      <c r="GI299">
        <v>1.409932174618406</v>
      </c>
      <c r="GJ299">
        <v>0</v>
      </c>
      <c r="GK299">
        <v>8.96063375</v>
      </c>
      <c r="GL299">
        <v>-0.5941106566604472</v>
      </c>
      <c r="GM299">
        <v>0.05853903474125197</v>
      </c>
      <c r="GN299">
        <v>0</v>
      </c>
      <c r="GO299">
        <v>0</v>
      </c>
      <c r="GP299">
        <v>3</v>
      </c>
      <c r="GQ299" t="s">
        <v>490</v>
      </c>
      <c r="GR299">
        <v>3.12902</v>
      </c>
      <c r="GS299">
        <v>2.73073</v>
      </c>
      <c r="GT299">
        <v>0.195315</v>
      </c>
      <c r="GU299">
        <v>0.203024</v>
      </c>
      <c r="GV299">
        <v>0.106931</v>
      </c>
      <c r="GW299">
        <v>0.0778655</v>
      </c>
      <c r="GX299">
        <v>24141.3</v>
      </c>
      <c r="GY299">
        <v>23211.6</v>
      </c>
      <c r="GZ299">
        <v>30543.4</v>
      </c>
      <c r="HA299">
        <v>29380.1</v>
      </c>
      <c r="HB299">
        <v>37647.6</v>
      </c>
      <c r="HC299">
        <v>35661.3</v>
      </c>
      <c r="HD299">
        <v>46721.3</v>
      </c>
      <c r="HE299">
        <v>43658.5</v>
      </c>
      <c r="HF299">
        <v>1.8352</v>
      </c>
      <c r="HG299">
        <v>1.8232</v>
      </c>
      <c r="HH299">
        <v>0.110269</v>
      </c>
      <c r="HI299">
        <v>0</v>
      </c>
      <c r="HJ299">
        <v>28.2201</v>
      </c>
      <c r="HK299">
        <v>999.9</v>
      </c>
      <c r="HL299">
        <v>48.7</v>
      </c>
      <c r="HM299">
        <v>31.6</v>
      </c>
      <c r="HN299">
        <v>25.0154</v>
      </c>
      <c r="HO299">
        <v>62.8903</v>
      </c>
      <c r="HP299">
        <v>18.2332</v>
      </c>
      <c r="HQ299">
        <v>1</v>
      </c>
      <c r="HR299">
        <v>0.126425</v>
      </c>
      <c r="HS299">
        <v>-0.415575</v>
      </c>
      <c r="HT299">
        <v>20.2008</v>
      </c>
      <c r="HU299">
        <v>5.22822</v>
      </c>
      <c r="HV299">
        <v>11.974</v>
      </c>
      <c r="HW299">
        <v>4.9696</v>
      </c>
      <c r="HX299">
        <v>3.2895</v>
      </c>
      <c r="HY299">
        <v>9999</v>
      </c>
      <c r="HZ299">
        <v>9999</v>
      </c>
      <c r="IA299">
        <v>9999</v>
      </c>
      <c r="IB299">
        <v>19.2</v>
      </c>
      <c r="IC299">
        <v>4.9729</v>
      </c>
      <c r="ID299">
        <v>1.87723</v>
      </c>
      <c r="IE299">
        <v>1.87531</v>
      </c>
      <c r="IF299">
        <v>1.87811</v>
      </c>
      <c r="IG299">
        <v>1.87485</v>
      </c>
      <c r="IH299">
        <v>1.87847</v>
      </c>
      <c r="II299">
        <v>1.87551</v>
      </c>
      <c r="IJ299">
        <v>1.87668</v>
      </c>
      <c r="IK299">
        <v>0</v>
      </c>
      <c r="IL299">
        <v>0</v>
      </c>
      <c r="IM299">
        <v>0</v>
      </c>
      <c r="IN299">
        <v>0</v>
      </c>
      <c r="IO299" t="s">
        <v>441</v>
      </c>
      <c r="IP299" t="s">
        <v>442</v>
      </c>
      <c r="IQ299" t="s">
        <v>443</v>
      </c>
      <c r="IR299" t="s">
        <v>443</v>
      </c>
      <c r="IS299" t="s">
        <v>443</v>
      </c>
      <c r="IT299" t="s">
        <v>443</v>
      </c>
      <c r="IU299">
        <v>0</v>
      </c>
      <c r="IV299">
        <v>100</v>
      </c>
      <c r="IW299">
        <v>100</v>
      </c>
      <c r="IX299">
        <v>1.35</v>
      </c>
      <c r="IY299">
        <v>0.2393</v>
      </c>
      <c r="IZ299">
        <v>-0.1222274518627452</v>
      </c>
      <c r="JA299">
        <v>0.001328938755811441</v>
      </c>
      <c r="JB299">
        <v>-5.633165956792918E-07</v>
      </c>
      <c r="JC299">
        <v>2.510553891376428E-10</v>
      </c>
      <c r="JD299">
        <v>-0.04678033270444259</v>
      </c>
      <c r="JE299">
        <v>-0.0009625096320519332</v>
      </c>
      <c r="JF299">
        <v>0.0006953178313022573</v>
      </c>
      <c r="JG299">
        <v>-5.973937232829655E-06</v>
      </c>
      <c r="JH299">
        <v>1</v>
      </c>
      <c r="JI299">
        <v>2112</v>
      </c>
      <c r="JJ299">
        <v>1</v>
      </c>
      <c r="JK299">
        <v>26</v>
      </c>
      <c r="JL299">
        <v>201744.7</v>
      </c>
      <c r="JM299">
        <v>201744.6</v>
      </c>
      <c r="JN299">
        <v>3.05054</v>
      </c>
      <c r="JO299">
        <v>2.52075</v>
      </c>
      <c r="JP299">
        <v>1.39893</v>
      </c>
      <c r="JQ299">
        <v>2.32544</v>
      </c>
      <c r="JR299">
        <v>1.44897</v>
      </c>
      <c r="JS299">
        <v>2.56836</v>
      </c>
      <c r="JT299">
        <v>37.3618</v>
      </c>
      <c r="JU299">
        <v>23.9737</v>
      </c>
      <c r="JV299">
        <v>18</v>
      </c>
      <c r="JW299">
        <v>483.511</v>
      </c>
      <c r="JX299">
        <v>446.4</v>
      </c>
      <c r="JY299">
        <v>28.8264</v>
      </c>
      <c r="JZ299">
        <v>28.879</v>
      </c>
      <c r="KA299">
        <v>30.0001</v>
      </c>
      <c r="KB299">
        <v>28.6184</v>
      </c>
      <c r="KC299">
        <v>28.6964</v>
      </c>
      <c r="KD299">
        <v>61.1014</v>
      </c>
      <c r="KE299">
        <v>41.2381</v>
      </c>
      <c r="KF299">
        <v>0</v>
      </c>
      <c r="KG299">
        <v>28.8167</v>
      </c>
      <c r="KH299">
        <v>1523.15</v>
      </c>
      <c r="KI299">
        <v>15.2915</v>
      </c>
      <c r="KJ299">
        <v>100.971</v>
      </c>
      <c r="KK299">
        <v>100.421</v>
      </c>
    </row>
    <row r="300" spans="1:297">
      <c r="A300">
        <v>284</v>
      </c>
      <c r="B300">
        <v>1759253263.6</v>
      </c>
      <c r="C300">
        <v>6448</v>
      </c>
      <c r="D300" t="s">
        <v>1013</v>
      </c>
      <c r="E300" t="s">
        <v>1014</v>
      </c>
      <c r="F300">
        <v>5</v>
      </c>
      <c r="G300" t="s">
        <v>832</v>
      </c>
      <c r="H300" t="s">
        <v>436</v>
      </c>
      <c r="I300">
        <v>1759253255.814285</v>
      </c>
      <c r="J300">
        <f>(K300)/1000</f>
        <v>0</v>
      </c>
      <c r="K300">
        <f>IF(DP300, AN300, AH300)</f>
        <v>0</v>
      </c>
      <c r="L300">
        <f>IF(DP300, AI300, AG300)</f>
        <v>0</v>
      </c>
      <c r="M300">
        <f>DR300 - IF(AU300&gt;1, L300*DL300*100.0/(AW300), 0)</f>
        <v>0</v>
      </c>
      <c r="N300">
        <f>((T300-J300/2)*M300-L300)/(T300+J300/2)</f>
        <v>0</v>
      </c>
      <c r="O300">
        <f>N300*(DY300+DZ300)/1000.0</f>
        <v>0</v>
      </c>
      <c r="P300">
        <f>(DR300 - IF(AU300&gt;1, L300*DL300*100.0/(AW300), 0))*(DY300+DZ300)/1000.0</f>
        <v>0</v>
      </c>
      <c r="Q300">
        <f>2.0/((1/S300-1/R300)+SIGN(S300)*SQRT((1/S300-1/R300)*(1/S300-1/R300) + 4*DM300/((DM300+1)*(DM300+1))*(2*1/S300*1/R300-1/R300*1/R300)))</f>
        <v>0</v>
      </c>
      <c r="R300">
        <f>IF(LEFT(DN300,1)&lt;&gt;"0",IF(LEFT(DN300,1)="1",3.0,DO300),$D$5+$E$5*(EF300*DY300/($K$5*1000))+$F$5*(EF300*DY300/($K$5*1000))*MAX(MIN(DL300,$J$5),$I$5)*MAX(MIN(DL300,$J$5),$I$5)+$G$5*MAX(MIN(DL300,$J$5),$I$5)*(EF300*DY300/($K$5*1000))+$H$5*(EF300*DY300/($K$5*1000))*(EF300*DY300/($K$5*1000)))</f>
        <v>0</v>
      </c>
      <c r="S300">
        <f>J300*(1000-(1000*0.61365*exp(17.502*W300/(240.97+W300))/(DY300+DZ300)+DT300)/2)/(1000*0.61365*exp(17.502*W300/(240.97+W300))/(DY300+DZ300)-DT300)</f>
        <v>0</v>
      </c>
      <c r="T300">
        <f>1/((DM300+1)/(Q300/1.6)+1/(R300/1.37)) + DM300/((DM300+1)/(Q300/1.6) + DM300/(R300/1.37))</f>
        <v>0</v>
      </c>
      <c r="U300">
        <f>(DH300*DK300)</f>
        <v>0</v>
      </c>
      <c r="V300">
        <f>(EA300+(U300+2*0.95*5.67E-8*(((EA300+$B$7)+273)^4-(EA300+273)^4)-44100*J300)/(1.84*29.3*R300+8*0.95*5.67E-8*(EA300+273)^3))</f>
        <v>0</v>
      </c>
      <c r="W300">
        <f>($C$7*EB300+$D$7*EC300+$E$7*V300)</f>
        <v>0</v>
      </c>
      <c r="X300">
        <f>0.61365*exp(17.502*W300/(240.97+W300))</f>
        <v>0</v>
      </c>
      <c r="Y300">
        <f>(Z300/AA300*100)</f>
        <v>0</v>
      </c>
      <c r="Z300">
        <f>DT300*(DY300+DZ300)/1000</f>
        <v>0</v>
      </c>
      <c r="AA300">
        <f>0.61365*exp(17.502*EA300/(240.97+EA300))</f>
        <v>0</v>
      </c>
      <c r="AB300">
        <f>(X300-DT300*(DY300+DZ300)/1000)</f>
        <v>0</v>
      </c>
      <c r="AC300">
        <f>(-J300*44100)</f>
        <v>0</v>
      </c>
      <c r="AD300">
        <f>2*29.3*R300*0.92*(EA300-W300)</f>
        <v>0</v>
      </c>
      <c r="AE300">
        <f>2*0.95*5.67E-8*(((EA300+$B$7)+273)^4-(W300+273)^4)</f>
        <v>0</v>
      </c>
      <c r="AF300">
        <f>U300+AE300+AC300+AD300</f>
        <v>0</v>
      </c>
      <c r="AG300">
        <f>DX300*AU300*(DS300-DR300*(1000-AU300*DU300)/(1000-AU300*DT300))/(100*DL300)</f>
        <v>0</v>
      </c>
      <c r="AH300">
        <f>1000*DX300*AU300*(DT300-DU300)/(100*DL300*(1000-AU300*DT300))</f>
        <v>0</v>
      </c>
      <c r="AI300">
        <f>(AJ300 - AK300 - DY300*1E3/(8.314*(EA300+273.15)) * AM300/DX300 * AL300) * DX300/(100*DL300) * (1000 - DU300)/1000</f>
        <v>0</v>
      </c>
      <c r="AJ300">
        <v>1533.127821484057</v>
      </c>
      <c r="AK300">
        <v>1472.566666666667</v>
      </c>
      <c r="AL300">
        <v>3.251880534775096</v>
      </c>
      <c r="AM300">
        <v>65.48796410900854</v>
      </c>
      <c r="AN300">
        <f>(AP300 - AO300 + DY300*1E3/(8.314*(EA300+273.15)) * AR300/DX300 * AQ300) * DX300/(100*DL300) * 1000/(1000 - AP300)</f>
        <v>0</v>
      </c>
      <c r="AO300">
        <v>15.18084308874699</v>
      </c>
      <c r="AP300">
        <v>23.83198484848485</v>
      </c>
      <c r="AQ300">
        <v>-0.0008091258464621383</v>
      </c>
      <c r="AR300">
        <v>121.0484410570822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MAX(0,($B$13+$C$13*EF300)/(1+$D$13*EF300)*DY300/(EA300+273)*$E$13)</f>
        <v>0</v>
      </c>
      <c r="AX300" t="s">
        <v>437</v>
      </c>
      <c r="AY300" t="s">
        <v>437</v>
      </c>
      <c r="AZ300">
        <v>0</v>
      </c>
      <c r="BA300">
        <v>0</v>
      </c>
      <c r="BB300">
        <f>1-AZ300/BA300</f>
        <v>0</v>
      </c>
      <c r="BC300">
        <v>0</v>
      </c>
      <c r="BD300" t="s">
        <v>437</v>
      </c>
      <c r="BE300" t="s">
        <v>437</v>
      </c>
      <c r="BF300">
        <v>0</v>
      </c>
      <c r="BG300">
        <v>0</v>
      </c>
      <c r="BH300">
        <f>1-BF300/BG300</f>
        <v>0</v>
      </c>
      <c r="BI300">
        <v>0.5</v>
      </c>
      <c r="BJ300">
        <f>DI300</f>
        <v>0</v>
      </c>
      <c r="BK300">
        <f>L300</f>
        <v>0</v>
      </c>
      <c r="BL300">
        <f>BH300*BI300*BJ300</f>
        <v>0</v>
      </c>
      <c r="BM300">
        <f>(BK300-BC300)/BJ300</f>
        <v>0</v>
      </c>
      <c r="BN300">
        <f>(BA300-BG300)/BG300</f>
        <v>0</v>
      </c>
      <c r="BO300">
        <f>AZ300/(BB300+AZ300/BG300)</f>
        <v>0</v>
      </c>
      <c r="BP300" t="s">
        <v>437</v>
      </c>
      <c r="BQ300">
        <v>0</v>
      </c>
      <c r="BR300">
        <f>IF(BQ300&lt;&gt;0, BQ300, BO300)</f>
        <v>0</v>
      </c>
      <c r="BS300">
        <f>1-BR300/BG300</f>
        <v>0</v>
      </c>
      <c r="BT300">
        <f>(BG300-BF300)/(BG300-BR300)</f>
        <v>0</v>
      </c>
      <c r="BU300">
        <f>(BA300-BG300)/(BA300-BR300)</f>
        <v>0</v>
      </c>
      <c r="BV300">
        <f>(BG300-BF300)/(BG300-AZ300)</f>
        <v>0</v>
      </c>
      <c r="BW300">
        <f>(BA300-BG300)/(BA300-AZ300)</f>
        <v>0</v>
      </c>
      <c r="BX300">
        <f>(BT300*BR300/BF300)</f>
        <v>0</v>
      </c>
      <c r="BY300">
        <f>(1-BX300)</f>
        <v>0</v>
      </c>
      <c r="DH300">
        <f>$B$11*EG300+$C$11*EH300+$F$11*ES300*(1-EV300)</f>
        <v>0</v>
      </c>
      <c r="DI300">
        <f>DH300*DJ300</f>
        <v>0</v>
      </c>
      <c r="DJ300">
        <f>($B$11*$D$9+$C$11*$D$9+$F$11*((FF300+EX300)/MAX(FF300+EX300+FG300, 0.1)*$I$9+FG300/MAX(FF300+EX300+FG300, 0.1)*$J$9))/($B$11+$C$11+$F$11)</f>
        <v>0</v>
      </c>
      <c r="DK300">
        <f>($B$11*$K$9+$C$11*$K$9+$F$11*((FF300+EX300)/MAX(FF300+EX300+FG300, 0.1)*$P$9+FG300/MAX(FF300+EX300+FG300, 0.1)*$Q$9))/($B$11+$C$11+$F$11)</f>
        <v>0</v>
      </c>
      <c r="DL300">
        <v>6</v>
      </c>
      <c r="DM300">
        <v>0.5</v>
      </c>
      <c r="DN300" t="s">
        <v>438</v>
      </c>
      <c r="DO300">
        <v>2</v>
      </c>
      <c r="DP300" t="b">
        <v>1</v>
      </c>
      <c r="DQ300">
        <v>1759253255.814285</v>
      </c>
      <c r="DR300">
        <v>1413.723571428571</v>
      </c>
      <c r="DS300">
        <v>1495.020714285714</v>
      </c>
      <c r="DT300">
        <v>23.8744</v>
      </c>
      <c r="DU300">
        <v>15.05429642857143</v>
      </c>
      <c r="DV300">
        <v>1412.383928571429</v>
      </c>
      <c r="DW300">
        <v>23.63440357142858</v>
      </c>
      <c r="DX300">
        <v>500.0820714285715</v>
      </c>
      <c r="DY300">
        <v>90.87403214285713</v>
      </c>
      <c r="DZ300">
        <v>0.05261686785714285</v>
      </c>
      <c r="EA300">
        <v>30.43312142857143</v>
      </c>
      <c r="EB300">
        <v>30.01851071428571</v>
      </c>
      <c r="EC300">
        <v>999.9000000000002</v>
      </c>
      <c r="ED300">
        <v>0</v>
      </c>
      <c r="EE300">
        <v>0</v>
      </c>
      <c r="EF300">
        <v>10018.61071428572</v>
      </c>
      <c r="EG300">
        <v>0</v>
      </c>
      <c r="EH300">
        <v>11.73426071428572</v>
      </c>
      <c r="EI300">
        <v>-81.29660357142858</v>
      </c>
      <c r="EJ300">
        <v>1448.299642857143</v>
      </c>
      <c r="EK300">
        <v>1517.871785714286</v>
      </c>
      <c r="EL300">
        <v>8.820112142857143</v>
      </c>
      <c r="EM300">
        <v>1495.020714285714</v>
      </c>
      <c r="EN300">
        <v>15.05429642857143</v>
      </c>
      <c r="EO300">
        <v>2.1695625</v>
      </c>
      <c r="EP300">
        <v>1.368044285714286</v>
      </c>
      <c r="EQ300">
        <v>18.73930357142857</v>
      </c>
      <c r="ER300">
        <v>11.56778214285714</v>
      </c>
      <c r="ES300">
        <v>1999.984285714286</v>
      </c>
      <c r="ET300">
        <v>0.9799946785714285</v>
      </c>
      <c r="EU300">
        <v>0.02000502857142857</v>
      </c>
      <c r="EV300">
        <v>0</v>
      </c>
      <c r="EW300">
        <v>1154.488214285714</v>
      </c>
      <c r="EX300">
        <v>5.000560000000001</v>
      </c>
      <c r="EY300">
        <v>23349.31071428572</v>
      </c>
      <c r="EZ300">
        <v>17294.70357142857</v>
      </c>
      <c r="FA300">
        <v>41.47075</v>
      </c>
      <c r="FB300">
        <v>41.56199999999999</v>
      </c>
      <c r="FC300">
        <v>41.18257142857141</v>
      </c>
      <c r="FD300">
        <v>40.68699999999999</v>
      </c>
      <c r="FE300">
        <v>42.25</v>
      </c>
      <c r="FF300">
        <v>1955.074285714286</v>
      </c>
      <c r="FG300">
        <v>39.91</v>
      </c>
      <c r="FH300">
        <v>0</v>
      </c>
      <c r="FI300">
        <v>1759253277.4</v>
      </c>
      <c r="FJ300">
        <v>0</v>
      </c>
      <c r="FK300">
        <v>1154.4204</v>
      </c>
      <c r="FL300">
        <v>-13.82615381342824</v>
      </c>
      <c r="FM300">
        <v>-286.8076918411447</v>
      </c>
      <c r="FN300">
        <v>23347.816</v>
      </c>
      <c r="FO300">
        <v>15</v>
      </c>
      <c r="FP300">
        <v>0</v>
      </c>
      <c r="FQ300" t="s">
        <v>439</v>
      </c>
      <c r="FR300">
        <v>1747148579.5</v>
      </c>
      <c r="FS300">
        <v>1747148584.5</v>
      </c>
      <c r="FT300">
        <v>0</v>
      </c>
      <c r="FU300">
        <v>0.162</v>
      </c>
      <c r="FV300">
        <v>-0.001</v>
      </c>
      <c r="FW300">
        <v>0.139</v>
      </c>
      <c r="FX300">
        <v>0.058</v>
      </c>
      <c r="FY300">
        <v>420</v>
      </c>
      <c r="FZ300">
        <v>16</v>
      </c>
      <c r="GA300">
        <v>0.19</v>
      </c>
      <c r="GB300">
        <v>0.02</v>
      </c>
      <c r="GC300">
        <v>-81.40864634146341</v>
      </c>
      <c r="GD300">
        <v>3.330704529616736</v>
      </c>
      <c r="GE300">
        <v>0.4057278152254179</v>
      </c>
      <c r="GF300">
        <v>0</v>
      </c>
      <c r="GG300">
        <v>1155.198823529412</v>
      </c>
      <c r="GH300">
        <v>-14.29854850653339</v>
      </c>
      <c r="GI300">
        <v>1.41940701103516</v>
      </c>
      <c r="GJ300">
        <v>0</v>
      </c>
      <c r="GK300">
        <v>8.874552926829269</v>
      </c>
      <c r="GL300">
        <v>-1.143055609756081</v>
      </c>
      <c r="GM300">
        <v>0.118723596689731</v>
      </c>
      <c r="GN300">
        <v>0</v>
      </c>
      <c r="GO300">
        <v>0</v>
      </c>
      <c r="GP300">
        <v>3</v>
      </c>
      <c r="GQ300" t="s">
        <v>490</v>
      </c>
      <c r="GR300">
        <v>3.12916</v>
      </c>
      <c r="GS300">
        <v>2.73005</v>
      </c>
      <c r="GT300">
        <v>0.196626</v>
      </c>
      <c r="GU300">
        <v>0.2043</v>
      </c>
      <c r="GV300">
        <v>0.106914</v>
      </c>
      <c r="GW300">
        <v>0.07835399999999999</v>
      </c>
      <c r="GX300">
        <v>24101.8</v>
      </c>
      <c r="GY300">
        <v>23174.5</v>
      </c>
      <c r="GZ300">
        <v>30543.2</v>
      </c>
      <c r="HA300">
        <v>29380.3</v>
      </c>
      <c r="HB300">
        <v>37648.4</v>
      </c>
      <c r="HC300">
        <v>35642.8</v>
      </c>
      <c r="HD300">
        <v>46721.2</v>
      </c>
      <c r="HE300">
        <v>43659.1</v>
      </c>
      <c r="HF300">
        <v>1.83543</v>
      </c>
      <c r="HG300">
        <v>1.82318</v>
      </c>
      <c r="HH300">
        <v>0.11107</v>
      </c>
      <c r="HI300">
        <v>0</v>
      </c>
      <c r="HJ300">
        <v>28.2123</v>
      </c>
      <c r="HK300">
        <v>999.9</v>
      </c>
      <c r="HL300">
        <v>48.7</v>
      </c>
      <c r="HM300">
        <v>31.6</v>
      </c>
      <c r="HN300">
        <v>25.0163</v>
      </c>
      <c r="HO300">
        <v>63.1703</v>
      </c>
      <c r="HP300">
        <v>17.8646</v>
      </c>
      <c r="HQ300">
        <v>1</v>
      </c>
      <c r="HR300">
        <v>0.126448</v>
      </c>
      <c r="HS300">
        <v>-0.41043</v>
      </c>
      <c r="HT300">
        <v>20.2007</v>
      </c>
      <c r="HU300">
        <v>5.22807</v>
      </c>
      <c r="HV300">
        <v>11.974</v>
      </c>
      <c r="HW300">
        <v>4.96965</v>
      </c>
      <c r="HX300">
        <v>3.28958</v>
      </c>
      <c r="HY300">
        <v>9999</v>
      </c>
      <c r="HZ300">
        <v>9999</v>
      </c>
      <c r="IA300">
        <v>9999</v>
      </c>
      <c r="IB300">
        <v>19.2</v>
      </c>
      <c r="IC300">
        <v>4.97289</v>
      </c>
      <c r="ID300">
        <v>1.87717</v>
      </c>
      <c r="IE300">
        <v>1.87531</v>
      </c>
      <c r="IF300">
        <v>1.8781</v>
      </c>
      <c r="IG300">
        <v>1.87485</v>
      </c>
      <c r="IH300">
        <v>1.87839</v>
      </c>
      <c r="II300">
        <v>1.87548</v>
      </c>
      <c r="IJ300">
        <v>1.87668</v>
      </c>
      <c r="IK300">
        <v>0</v>
      </c>
      <c r="IL300">
        <v>0</v>
      </c>
      <c r="IM300">
        <v>0</v>
      </c>
      <c r="IN300">
        <v>0</v>
      </c>
      <c r="IO300" t="s">
        <v>441</v>
      </c>
      <c r="IP300" t="s">
        <v>442</v>
      </c>
      <c r="IQ300" t="s">
        <v>443</v>
      </c>
      <c r="IR300" t="s">
        <v>443</v>
      </c>
      <c r="IS300" t="s">
        <v>443</v>
      </c>
      <c r="IT300" t="s">
        <v>443</v>
      </c>
      <c r="IU300">
        <v>0</v>
      </c>
      <c r="IV300">
        <v>100</v>
      </c>
      <c r="IW300">
        <v>100</v>
      </c>
      <c r="IX300">
        <v>1.37</v>
      </c>
      <c r="IY300">
        <v>0.2392</v>
      </c>
      <c r="IZ300">
        <v>-0.1222274518627452</v>
      </c>
      <c r="JA300">
        <v>0.001328938755811441</v>
      </c>
      <c r="JB300">
        <v>-5.633165956792918E-07</v>
      </c>
      <c r="JC300">
        <v>2.510553891376428E-10</v>
      </c>
      <c r="JD300">
        <v>-0.04678033270444259</v>
      </c>
      <c r="JE300">
        <v>-0.0009625096320519332</v>
      </c>
      <c r="JF300">
        <v>0.0006953178313022573</v>
      </c>
      <c r="JG300">
        <v>-5.973937232829655E-06</v>
      </c>
      <c r="JH300">
        <v>1</v>
      </c>
      <c r="JI300">
        <v>2112</v>
      </c>
      <c r="JJ300">
        <v>1</v>
      </c>
      <c r="JK300">
        <v>26</v>
      </c>
      <c r="JL300">
        <v>201744.7</v>
      </c>
      <c r="JM300">
        <v>201744.7</v>
      </c>
      <c r="JN300">
        <v>3.07617</v>
      </c>
      <c r="JO300">
        <v>2.53418</v>
      </c>
      <c r="JP300">
        <v>1.39893</v>
      </c>
      <c r="JQ300">
        <v>2.32544</v>
      </c>
      <c r="JR300">
        <v>1.44897</v>
      </c>
      <c r="JS300">
        <v>2.58545</v>
      </c>
      <c r="JT300">
        <v>37.3618</v>
      </c>
      <c r="JU300">
        <v>23.9737</v>
      </c>
      <c r="JV300">
        <v>18</v>
      </c>
      <c r="JW300">
        <v>483.627</v>
      </c>
      <c r="JX300">
        <v>446.37</v>
      </c>
      <c r="JY300">
        <v>28.8071</v>
      </c>
      <c r="JZ300">
        <v>28.8775</v>
      </c>
      <c r="KA300">
        <v>30.0001</v>
      </c>
      <c r="KB300">
        <v>28.6171</v>
      </c>
      <c r="KC300">
        <v>28.6943</v>
      </c>
      <c r="KD300">
        <v>61.5914</v>
      </c>
      <c r="KE300">
        <v>40.9553</v>
      </c>
      <c r="KF300">
        <v>0</v>
      </c>
      <c r="KG300">
        <v>28.7976</v>
      </c>
      <c r="KH300">
        <v>1536.51</v>
      </c>
      <c r="KI300">
        <v>15.3659</v>
      </c>
      <c r="KJ300">
        <v>100.971</v>
      </c>
      <c r="KK300">
        <v>100.422</v>
      </c>
    </row>
    <row r="301" spans="1:297">
      <c r="A301">
        <v>285</v>
      </c>
      <c r="B301">
        <v>1759253268.6</v>
      </c>
      <c r="C301">
        <v>6453</v>
      </c>
      <c r="D301" t="s">
        <v>1015</v>
      </c>
      <c r="E301" t="s">
        <v>1016</v>
      </c>
      <c r="F301">
        <v>5</v>
      </c>
      <c r="G301" t="s">
        <v>832</v>
      </c>
      <c r="H301" t="s">
        <v>436</v>
      </c>
      <c r="I301">
        <v>1759253261.1</v>
      </c>
      <c r="J301">
        <f>(K301)/1000</f>
        <v>0</v>
      </c>
      <c r="K301">
        <f>IF(DP301, AN301, AH301)</f>
        <v>0</v>
      </c>
      <c r="L301">
        <f>IF(DP301, AI301, AG301)</f>
        <v>0</v>
      </c>
      <c r="M301">
        <f>DR301 - IF(AU301&gt;1, L301*DL301*100.0/(AW301), 0)</f>
        <v>0</v>
      </c>
      <c r="N301">
        <f>((T301-J301/2)*M301-L301)/(T301+J301/2)</f>
        <v>0</v>
      </c>
      <c r="O301">
        <f>N301*(DY301+DZ301)/1000.0</f>
        <v>0</v>
      </c>
      <c r="P301">
        <f>(DR301 - IF(AU301&gt;1, L301*DL301*100.0/(AW301), 0))*(DY301+DZ301)/1000.0</f>
        <v>0</v>
      </c>
      <c r="Q301">
        <f>2.0/((1/S301-1/R301)+SIGN(S301)*SQRT((1/S301-1/R301)*(1/S301-1/R301) + 4*DM301/((DM301+1)*(DM301+1))*(2*1/S301*1/R301-1/R301*1/R301)))</f>
        <v>0</v>
      </c>
      <c r="R301">
        <f>IF(LEFT(DN301,1)&lt;&gt;"0",IF(LEFT(DN301,1)="1",3.0,DO301),$D$5+$E$5*(EF301*DY301/($K$5*1000))+$F$5*(EF301*DY301/($K$5*1000))*MAX(MIN(DL301,$J$5),$I$5)*MAX(MIN(DL301,$J$5),$I$5)+$G$5*MAX(MIN(DL301,$J$5),$I$5)*(EF301*DY301/($K$5*1000))+$H$5*(EF301*DY301/($K$5*1000))*(EF301*DY301/($K$5*1000)))</f>
        <v>0</v>
      </c>
      <c r="S301">
        <f>J301*(1000-(1000*0.61365*exp(17.502*W301/(240.97+W301))/(DY301+DZ301)+DT301)/2)/(1000*0.61365*exp(17.502*W301/(240.97+W301))/(DY301+DZ301)-DT301)</f>
        <v>0</v>
      </c>
      <c r="T301">
        <f>1/((DM301+1)/(Q301/1.6)+1/(R301/1.37)) + DM301/((DM301+1)/(Q301/1.6) + DM301/(R301/1.37))</f>
        <v>0</v>
      </c>
      <c r="U301">
        <f>(DH301*DK301)</f>
        <v>0</v>
      </c>
      <c r="V301">
        <f>(EA301+(U301+2*0.95*5.67E-8*(((EA301+$B$7)+273)^4-(EA301+273)^4)-44100*J301)/(1.84*29.3*R301+8*0.95*5.67E-8*(EA301+273)^3))</f>
        <v>0</v>
      </c>
      <c r="W301">
        <f>($C$7*EB301+$D$7*EC301+$E$7*V301)</f>
        <v>0</v>
      </c>
      <c r="X301">
        <f>0.61365*exp(17.502*W301/(240.97+W301))</f>
        <v>0</v>
      </c>
      <c r="Y301">
        <f>(Z301/AA301*100)</f>
        <v>0</v>
      </c>
      <c r="Z301">
        <f>DT301*(DY301+DZ301)/1000</f>
        <v>0</v>
      </c>
      <c r="AA301">
        <f>0.61365*exp(17.502*EA301/(240.97+EA301))</f>
        <v>0</v>
      </c>
      <c r="AB301">
        <f>(X301-DT301*(DY301+DZ301)/1000)</f>
        <v>0</v>
      </c>
      <c r="AC301">
        <f>(-J301*44100)</f>
        <v>0</v>
      </c>
      <c r="AD301">
        <f>2*29.3*R301*0.92*(EA301-W301)</f>
        <v>0</v>
      </c>
      <c r="AE301">
        <f>2*0.95*5.67E-8*(((EA301+$B$7)+273)^4-(W301+273)^4)</f>
        <v>0</v>
      </c>
      <c r="AF301">
        <f>U301+AE301+AC301+AD301</f>
        <v>0</v>
      </c>
      <c r="AG301">
        <f>DX301*AU301*(DS301-DR301*(1000-AU301*DU301)/(1000-AU301*DT301))/(100*DL301)</f>
        <v>0</v>
      </c>
      <c r="AH301">
        <f>1000*DX301*AU301*(DT301-DU301)/(100*DL301*(1000-AU301*DT301))</f>
        <v>0</v>
      </c>
      <c r="AI301">
        <f>(AJ301 - AK301 - DY301*1E3/(8.314*(EA301+273.15)) * AM301/DX301 * AL301) * DX301/(100*DL301) * (1000 - DU301)/1000</f>
        <v>0</v>
      </c>
      <c r="AJ301">
        <v>1549.939211049106</v>
      </c>
      <c r="AK301">
        <v>1489.300303030303</v>
      </c>
      <c r="AL301">
        <v>3.361683175741033</v>
      </c>
      <c r="AM301">
        <v>65.48796410900854</v>
      </c>
      <c r="AN301">
        <f>(AP301 - AO301 + DY301*1E3/(8.314*(EA301+273.15)) * AR301/DX301 * AQ301) * DX301/(100*DL301) * 1000/(1000 - AP301)</f>
        <v>0</v>
      </c>
      <c r="AO301">
        <v>15.26684710117512</v>
      </c>
      <c r="AP301">
        <v>23.83234242424242</v>
      </c>
      <c r="AQ301">
        <v>-0.0001245120524191099</v>
      </c>
      <c r="AR301">
        <v>121.0484410570822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MAX(0,($B$13+$C$13*EF301)/(1+$D$13*EF301)*DY301/(EA301+273)*$E$13)</f>
        <v>0</v>
      </c>
      <c r="AX301" t="s">
        <v>437</v>
      </c>
      <c r="AY301" t="s">
        <v>437</v>
      </c>
      <c r="AZ301">
        <v>0</v>
      </c>
      <c r="BA301">
        <v>0</v>
      </c>
      <c r="BB301">
        <f>1-AZ301/BA301</f>
        <v>0</v>
      </c>
      <c r="BC301">
        <v>0</v>
      </c>
      <c r="BD301" t="s">
        <v>437</v>
      </c>
      <c r="BE301" t="s">
        <v>437</v>
      </c>
      <c r="BF301">
        <v>0</v>
      </c>
      <c r="BG301">
        <v>0</v>
      </c>
      <c r="BH301">
        <f>1-BF301/BG301</f>
        <v>0</v>
      </c>
      <c r="BI301">
        <v>0.5</v>
      </c>
      <c r="BJ301">
        <f>DI301</f>
        <v>0</v>
      </c>
      <c r="BK301">
        <f>L301</f>
        <v>0</v>
      </c>
      <c r="BL301">
        <f>BH301*BI301*BJ301</f>
        <v>0</v>
      </c>
      <c r="BM301">
        <f>(BK301-BC301)/BJ301</f>
        <v>0</v>
      </c>
      <c r="BN301">
        <f>(BA301-BG301)/BG301</f>
        <v>0</v>
      </c>
      <c r="BO301">
        <f>AZ301/(BB301+AZ301/BG301)</f>
        <v>0</v>
      </c>
      <c r="BP301" t="s">
        <v>437</v>
      </c>
      <c r="BQ301">
        <v>0</v>
      </c>
      <c r="BR301">
        <f>IF(BQ301&lt;&gt;0, BQ301, BO301)</f>
        <v>0</v>
      </c>
      <c r="BS301">
        <f>1-BR301/BG301</f>
        <v>0</v>
      </c>
      <c r="BT301">
        <f>(BG301-BF301)/(BG301-BR301)</f>
        <v>0</v>
      </c>
      <c r="BU301">
        <f>(BA301-BG301)/(BA301-BR301)</f>
        <v>0</v>
      </c>
      <c r="BV301">
        <f>(BG301-BF301)/(BG301-AZ301)</f>
        <v>0</v>
      </c>
      <c r="BW301">
        <f>(BA301-BG301)/(BA301-AZ301)</f>
        <v>0</v>
      </c>
      <c r="BX301">
        <f>(BT301*BR301/BF301)</f>
        <v>0</v>
      </c>
      <c r="BY301">
        <f>(1-BX301)</f>
        <v>0</v>
      </c>
      <c r="DH301">
        <f>$B$11*EG301+$C$11*EH301+$F$11*ES301*(1-EV301)</f>
        <v>0</v>
      </c>
      <c r="DI301">
        <f>DH301*DJ301</f>
        <v>0</v>
      </c>
      <c r="DJ301">
        <f>($B$11*$D$9+$C$11*$D$9+$F$11*((FF301+EX301)/MAX(FF301+EX301+FG301, 0.1)*$I$9+FG301/MAX(FF301+EX301+FG301, 0.1)*$J$9))/($B$11+$C$11+$F$11)</f>
        <v>0</v>
      </c>
      <c r="DK301">
        <f>($B$11*$K$9+$C$11*$K$9+$F$11*((FF301+EX301)/MAX(FF301+EX301+FG301, 0.1)*$P$9+FG301/MAX(FF301+EX301+FG301, 0.1)*$Q$9))/($B$11+$C$11+$F$11)</f>
        <v>0</v>
      </c>
      <c r="DL301">
        <v>6</v>
      </c>
      <c r="DM301">
        <v>0.5</v>
      </c>
      <c r="DN301" t="s">
        <v>438</v>
      </c>
      <c r="DO301">
        <v>2</v>
      </c>
      <c r="DP301" t="b">
        <v>1</v>
      </c>
      <c r="DQ301">
        <v>1759253261.1</v>
      </c>
      <c r="DR301">
        <v>1431.06</v>
      </c>
      <c r="DS301">
        <v>1512.097037037037</v>
      </c>
      <c r="DT301">
        <v>23.84275925925926</v>
      </c>
      <c r="DU301">
        <v>15.14857407407407</v>
      </c>
      <c r="DV301">
        <v>1429.699259259259</v>
      </c>
      <c r="DW301">
        <v>23.60345185185185</v>
      </c>
      <c r="DX301">
        <v>500.055962962963</v>
      </c>
      <c r="DY301">
        <v>90.874</v>
      </c>
      <c r="DZ301">
        <v>0.05245005925925925</v>
      </c>
      <c r="EA301">
        <v>30.41824074074074</v>
      </c>
      <c r="EB301">
        <v>30.01874444444444</v>
      </c>
      <c r="EC301">
        <v>999.9000000000001</v>
      </c>
      <c r="ED301">
        <v>0</v>
      </c>
      <c r="EE301">
        <v>0</v>
      </c>
      <c r="EF301">
        <v>10004.67407407408</v>
      </c>
      <c r="EG301">
        <v>0</v>
      </c>
      <c r="EH301">
        <v>11.73979259259259</v>
      </c>
      <c r="EI301">
        <v>-81.03612592592592</v>
      </c>
      <c r="EJ301">
        <v>1466.014074074074</v>
      </c>
      <c r="EK301">
        <v>1535.356666666667</v>
      </c>
      <c r="EL301">
        <v>8.694203703703703</v>
      </c>
      <c r="EM301">
        <v>1512.097037037037</v>
      </c>
      <c r="EN301">
        <v>15.14857407407407</v>
      </c>
      <c r="EO301">
        <v>2.166687407407407</v>
      </c>
      <c r="EP301">
        <v>1.376611481481482</v>
      </c>
      <c r="EQ301">
        <v>18.71811111111111</v>
      </c>
      <c r="ER301">
        <v>11.66208888888889</v>
      </c>
      <c r="ES301">
        <v>1999.987407407407</v>
      </c>
      <c r="ET301">
        <v>0.9799947777777777</v>
      </c>
      <c r="EU301">
        <v>0.02000492592592593</v>
      </c>
      <c r="EV301">
        <v>0</v>
      </c>
      <c r="EW301">
        <v>1153.253333333333</v>
      </c>
      <c r="EX301">
        <v>5.000560000000001</v>
      </c>
      <c r="EY301">
        <v>23324.66296296296</v>
      </c>
      <c r="EZ301">
        <v>17294.72592592593</v>
      </c>
      <c r="FA301">
        <v>41.46966666666665</v>
      </c>
      <c r="FB301">
        <v>41.56199999999999</v>
      </c>
      <c r="FC301">
        <v>41.1824074074074</v>
      </c>
      <c r="FD301">
        <v>40.68699999999999</v>
      </c>
      <c r="FE301">
        <v>42.25</v>
      </c>
      <c r="FF301">
        <v>1955.077407407407</v>
      </c>
      <c r="FG301">
        <v>39.91</v>
      </c>
      <c r="FH301">
        <v>0</v>
      </c>
      <c r="FI301">
        <v>1759253282.8</v>
      </c>
      <c r="FJ301">
        <v>0</v>
      </c>
      <c r="FK301">
        <v>1153.23</v>
      </c>
      <c r="FL301">
        <v>-14.2119658111719</v>
      </c>
      <c r="FM301">
        <v>-279.6991454776178</v>
      </c>
      <c r="FN301">
        <v>23323.98461538462</v>
      </c>
      <c r="FO301">
        <v>15</v>
      </c>
      <c r="FP301">
        <v>0</v>
      </c>
      <c r="FQ301" t="s">
        <v>439</v>
      </c>
      <c r="FR301">
        <v>1747148579.5</v>
      </c>
      <c r="FS301">
        <v>1747148584.5</v>
      </c>
      <c r="FT301">
        <v>0</v>
      </c>
      <c r="FU301">
        <v>0.162</v>
      </c>
      <c r="FV301">
        <v>-0.001</v>
      </c>
      <c r="FW301">
        <v>0.139</v>
      </c>
      <c r="FX301">
        <v>0.058</v>
      </c>
      <c r="FY301">
        <v>420</v>
      </c>
      <c r="FZ301">
        <v>16</v>
      </c>
      <c r="GA301">
        <v>0.19</v>
      </c>
      <c r="GB301">
        <v>0.02</v>
      </c>
      <c r="GC301">
        <v>-81.24541707317073</v>
      </c>
      <c r="GD301">
        <v>3.478243902438956</v>
      </c>
      <c r="GE301">
        <v>0.4152576408027812</v>
      </c>
      <c r="GF301">
        <v>0</v>
      </c>
      <c r="GG301">
        <v>1154.051764705882</v>
      </c>
      <c r="GH301">
        <v>-14.02414056499433</v>
      </c>
      <c r="GI301">
        <v>1.393304304813987</v>
      </c>
      <c r="GJ301">
        <v>0</v>
      </c>
      <c r="GK301">
        <v>8.775052195121951</v>
      </c>
      <c r="GL301">
        <v>-1.458557142857137</v>
      </c>
      <c r="GM301">
        <v>0.146104236487419</v>
      </c>
      <c r="GN301">
        <v>0</v>
      </c>
      <c r="GO301">
        <v>0</v>
      </c>
      <c r="GP301">
        <v>3</v>
      </c>
      <c r="GQ301" t="s">
        <v>490</v>
      </c>
      <c r="GR301">
        <v>3.12912</v>
      </c>
      <c r="GS301">
        <v>2.72976</v>
      </c>
      <c r="GT301">
        <v>0.197955</v>
      </c>
      <c r="GU301">
        <v>0.205606</v>
      </c>
      <c r="GV301">
        <v>0.106912</v>
      </c>
      <c r="GW301">
        <v>0.078733</v>
      </c>
      <c r="GX301">
        <v>24061.3</v>
      </c>
      <c r="GY301">
        <v>23136.3</v>
      </c>
      <c r="GZ301">
        <v>30542.5</v>
      </c>
      <c r="HA301">
        <v>29380</v>
      </c>
      <c r="HB301">
        <v>37647.5</v>
      </c>
      <c r="HC301">
        <v>35627.7</v>
      </c>
      <c r="HD301">
        <v>46719.9</v>
      </c>
      <c r="HE301">
        <v>43658.5</v>
      </c>
      <c r="HF301">
        <v>1.83503</v>
      </c>
      <c r="HG301">
        <v>1.82378</v>
      </c>
      <c r="HH301">
        <v>0.111163</v>
      </c>
      <c r="HI301">
        <v>0</v>
      </c>
      <c r="HJ301">
        <v>28.2041</v>
      </c>
      <c r="HK301">
        <v>999.9</v>
      </c>
      <c r="HL301">
        <v>48.7</v>
      </c>
      <c r="HM301">
        <v>31.6</v>
      </c>
      <c r="HN301">
        <v>25.016</v>
      </c>
      <c r="HO301">
        <v>62.8503</v>
      </c>
      <c r="HP301">
        <v>17.9567</v>
      </c>
      <c r="HQ301">
        <v>1</v>
      </c>
      <c r="HR301">
        <v>0.126341</v>
      </c>
      <c r="HS301">
        <v>-0.400907</v>
      </c>
      <c r="HT301">
        <v>20.2002</v>
      </c>
      <c r="HU301">
        <v>5.22523</v>
      </c>
      <c r="HV301">
        <v>11.974</v>
      </c>
      <c r="HW301">
        <v>4.96895</v>
      </c>
      <c r="HX301">
        <v>3.2891</v>
      </c>
      <c r="HY301">
        <v>9999</v>
      </c>
      <c r="HZ301">
        <v>9999</v>
      </c>
      <c r="IA301">
        <v>9999</v>
      </c>
      <c r="IB301">
        <v>19.2</v>
      </c>
      <c r="IC301">
        <v>4.97289</v>
      </c>
      <c r="ID301">
        <v>1.87717</v>
      </c>
      <c r="IE301">
        <v>1.87531</v>
      </c>
      <c r="IF301">
        <v>1.87809</v>
      </c>
      <c r="IG301">
        <v>1.87485</v>
      </c>
      <c r="IH301">
        <v>1.87839</v>
      </c>
      <c r="II301">
        <v>1.87547</v>
      </c>
      <c r="IJ301">
        <v>1.87668</v>
      </c>
      <c r="IK301">
        <v>0</v>
      </c>
      <c r="IL301">
        <v>0</v>
      </c>
      <c r="IM301">
        <v>0</v>
      </c>
      <c r="IN301">
        <v>0</v>
      </c>
      <c r="IO301" t="s">
        <v>441</v>
      </c>
      <c r="IP301" t="s">
        <v>442</v>
      </c>
      <c r="IQ301" t="s">
        <v>443</v>
      </c>
      <c r="IR301" t="s">
        <v>443</v>
      </c>
      <c r="IS301" t="s">
        <v>443</v>
      </c>
      <c r="IT301" t="s">
        <v>443</v>
      </c>
      <c r="IU301">
        <v>0</v>
      </c>
      <c r="IV301">
        <v>100</v>
      </c>
      <c r="IW301">
        <v>100</v>
      </c>
      <c r="IX301">
        <v>1.39</v>
      </c>
      <c r="IY301">
        <v>0.2391</v>
      </c>
      <c r="IZ301">
        <v>-0.1222274518627452</v>
      </c>
      <c r="JA301">
        <v>0.001328938755811441</v>
      </c>
      <c r="JB301">
        <v>-5.633165956792918E-07</v>
      </c>
      <c r="JC301">
        <v>2.510553891376428E-10</v>
      </c>
      <c r="JD301">
        <v>-0.04678033270444259</v>
      </c>
      <c r="JE301">
        <v>-0.0009625096320519332</v>
      </c>
      <c r="JF301">
        <v>0.0006953178313022573</v>
      </c>
      <c r="JG301">
        <v>-5.973937232829655E-06</v>
      </c>
      <c r="JH301">
        <v>1</v>
      </c>
      <c r="JI301">
        <v>2112</v>
      </c>
      <c r="JJ301">
        <v>1</v>
      </c>
      <c r="JK301">
        <v>26</v>
      </c>
      <c r="JL301">
        <v>201744.8</v>
      </c>
      <c r="JM301">
        <v>201744.7</v>
      </c>
      <c r="JN301">
        <v>3.10425</v>
      </c>
      <c r="JO301">
        <v>2.53662</v>
      </c>
      <c r="JP301">
        <v>1.39893</v>
      </c>
      <c r="JQ301">
        <v>2.32666</v>
      </c>
      <c r="JR301">
        <v>1.44897</v>
      </c>
      <c r="JS301">
        <v>2.47925</v>
      </c>
      <c r="JT301">
        <v>37.3618</v>
      </c>
      <c r="JU301">
        <v>23.9649</v>
      </c>
      <c r="JV301">
        <v>18</v>
      </c>
      <c r="JW301">
        <v>483.396</v>
      </c>
      <c r="JX301">
        <v>446.737</v>
      </c>
      <c r="JY301">
        <v>28.7884</v>
      </c>
      <c r="JZ301">
        <v>28.8772</v>
      </c>
      <c r="KA301">
        <v>30</v>
      </c>
      <c r="KB301">
        <v>28.6156</v>
      </c>
      <c r="KC301">
        <v>28.6931</v>
      </c>
      <c r="KD301">
        <v>62.1699</v>
      </c>
      <c r="KE301">
        <v>40.9553</v>
      </c>
      <c r="KF301">
        <v>0</v>
      </c>
      <c r="KG301">
        <v>28.7782</v>
      </c>
      <c r="KH301">
        <v>1556.54</v>
      </c>
      <c r="KI301">
        <v>15.3212</v>
      </c>
      <c r="KJ301">
        <v>100.968</v>
      </c>
      <c r="KK301">
        <v>100.421</v>
      </c>
    </row>
    <row r="302" spans="1:297">
      <c r="A302">
        <v>286</v>
      </c>
      <c r="B302">
        <v>1759253273.1</v>
      </c>
      <c r="C302">
        <v>6457.5</v>
      </c>
      <c r="D302" t="s">
        <v>1017</v>
      </c>
      <c r="E302" t="s">
        <v>1018</v>
      </c>
      <c r="F302">
        <v>5</v>
      </c>
      <c r="G302" t="s">
        <v>832</v>
      </c>
      <c r="H302" t="s">
        <v>436</v>
      </c>
      <c r="I302">
        <v>1759253265.544444</v>
      </c>
      <c r="J302">
        <f>(K302)/1000</f>
        <v>0</v>
      </c>
      <c r="K302">
        <f>IF(DP302, AN302, AH302)</f>
        <v>0</v>
      </c>
      <c r="L302">
        <f>IF(DP302, AI302, AG302)</f>
        <v>0</v>
      </c>
      <c r="M302">
        <f>DR302 - IF(AU302&gt;1, L302*DL302*100.0/(AW302), 0)</f>
        <v>0</v>
      </c>
      <c r="N302">
        <f>((T302-J302/2)*M302-L302)/(T302+J302/2)</f>
        <v>0</v>
      </c>
      <c r="O302">
        <f>N302*(DY302+DZ302)/1000.0</f>
        <v>0</v>
      </c>
      <c r="P302">
        <f>(DR302 - IF(AU302&gt;1, L302*DL302*100.0/(AW302), 0))*(DY302+DZ302)/1000.0</f>
        <v>0</v>
      </c>
      <c r="Q302">
        <f>2.0/((1/S302-1/R302)+SIGN(S302)*SQRT((1/S302-1/R302)*(1/S302-1/R302) + 4*DM302/((DM302+1)*(DM302+1))*(2*1/S302*1/R302-1/R302*1/R302)))</f>
        <v>0</v>
      </c>
      <c r="R302">
        <f>IF(LEFT(DN302,1)&lt;&gt;"0",IF(LEFT(DN302,1)="1",3.0,DO302),$D$5+$E$5*(EF302*DY302/($K$5*1000))+$F$5*(EF302*DY302/($K$5*1000))*MAX(MIN(DL302,$J$5),$I$5)*MAX(MIN(DL302,$J$5),$I$5)+$G$5*MAX(MIN(DL302,$J$5),$I$5)*(EF302*DY302/($K$5*1000))+$H$5*(EF302*DY302/($K$5*1000))*(EF302*DY302/($K$5*1000)))</f>
        <v>0</v>
      </c>
      <c r="S302">
        <f>J302*(1000-(1000*0.61365*exp(17.502*W302/(240.97+W302))/(DY302+DZ302)+DT302)/2)/(1000*0.61365*exp(17.502*W302/(240.97+W302))/(DY302+DZ302)-DT302)</f>
        <v>0</v>
      </c>
      <c r="T302">
        <f>1/((DM302+1)/(Q302/1.6)+1/(R302/1.37)) + DM302/((DM302+1)/(Q302/1.6) + DM302/(R302/1.37))</f>
        <v>0</v>
      </c>
      <c r="U302">
        <f>(DH302*DK302)</f>
        <v>0</v>
      </c>
      <c r="V302">
        <f>(EA302+(U302+2*0.95*5.67E-8*(((EA302+$B$7)+273)^4-(EA302+273)^4)-44100*J302)/(1.84*29.3*R302+8*0.95*5.67E-8*(EA302+273)^3))</f>
        <v>0</v>
      </c>
      <c r="W302">
        <f>($C$7*EB302+$D$7*EC302+$E$7*V302)</f>
        <v>0</v>
      </c>
      <c r="X302">
        <f>0.61365*exp(17.502*W302/(240.97+W302))</f>
        <v>0</v>
      </c>
      <c r="Y302">
        <f>(Z302/AA302*100)</f>
        <v>0</v>
      </c>
      <c r="Z302">
        <f>DT302*(DY302+DZ302)/1000</f>
        <v>0</v>
      </c>
      <c r="AA302">
        <f>0.61365*exp(17.502*EA302/(240.97+EA302))</f>
        <v>0</v>
      </c>
      <c r="AB302">
        <f>(X302-DT302*(DY302+DZ302)/1000)</f>
        <v>0</v>
      </c>
      <c r="AC302">
        <f>(-J302*44100)</f>
        <v>0</v>
      </c>
      <c r="AD302">
        <f>2*29.3*R302*0.92*(EA302-W302)</f>
        <v>0</v>
      </c>
      <c r="AE302">
        <f>2*0.95*5.67E-8*(((EA302+$B$7)+273)^4-(W302+273)^4)</f>
        <v>0</v>
      </c>
      <c r="AF302">
        <f>U302+AE302+AC302+AD302</f>
        <v>0</v>
      </c>
      <c r="AG302">
        <f>DX302*AU302*(DS302-DR302*(1000-AU302*DU302)/(1000-AU302*DT302))/(100*DL302)</f>
        <v>0</v>
      </c>
      <c r="AH302">
        <f>1000*DX302*AU302*(DT302-DU302)/(100*DL302*(1000-AU302*DT302))</f>
        <v>0</v>
      </c>
      <c r="AI302">
        <f>(AJ302 - AK302 - DY302*1E3/(8.314*(EA302+273.15)) * AM302/DX302 * AL302) * DX302/(100*DL302) * (1000 - DU302)/1000</f>
        <v>0</v>
      </c>
      <c r="AJ302">
        <v>1565.293847546693</v>
      </c>
      <c r="AK302">
        <v>1504.355212121212</v>
      </c>
      <c r="AL302">
        <v>3.342308169390973</v>
      </c>
      <c r="AM302">
        <v>65.48796410900854</v>
      </c>
      <c r="AN302">
        <f>(AP302 - AO302 + DY302*1E3/(8.314*(EA302+273.15)) * AR302/DX302 * AQ302) * DX302/(100*DL302) * 1000/(1000 - AP302)</f>
        <v>0</v>
      </c>
      <c r="AO302">
        <v>15.36633977033246</v>
      </c>
      <c r="AP302">
        <v>23.8438703030303</v>
      </c>
      <c r="AQ302">
        <v>0.0003901997246971931</v>
      </c>
      <c r="AR302">
        <v>121.0484410570822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MAX(0,($B$13+$C$13*EF302)/(1+$D$13*EF302)*DY302/(EA302+273)*$E$13)</f>
        <v>0</v>
      </c>
      <c r="AX302" t="s">
        <v>437</v>
      </c>
      <c r="AY302" t="s">
        <v>437</v>
      </c>
      <c r="AZ302">
        <v>0</v>
      </c>
      <c r="BA302">
        <v>0</v>
      </c>
      <c r="BB302">
        <f>1-AZ302/BA302</f>
        <v>0</v>
      </c>
      <c r="BC302">
        <v>0</v>
      </c>
      <c r="BD302" t="s">
        <v>437</v>
      </c>
      <c r="BE302" t="s">
        <v>437</v>
      </c>
      <c r="BF302">
        <v>0</v>
      </c>
      <c r="BG302">
        <v>0</v>
      </c>
      <c r="BH302">
        <f>1-BF302/BG302</f>
        <v>0</v>
      </c>
      <c r="BI302">
        <v>0.5</v>
      </c>
      <c r="BJ302">
        <f>DI302</f>
        <v>0</v>
      </c>
      <c r="BK302">
        <f>L302</f>
        <v>0</v>
      </c>
      <c r="BL302">
        <f>BH302*BI302*BJ302</f>
        <v>0</v>
      </c>
      <c r="BM302">
        <f>(BK302-BC302)/BJ302</f>
        <v>0</v>
      </c>
      <c r="BN302">
        <f>(BA302-BG302)/BG302</f>
        <v>0</v>
      </c>
      <c r="BO302">
        <f>AZ302/(BB302+AZ302/BG302)</f>
        <v>0</v>
      </c>
      <c r="BP302" t="s">
        <v>437</v>
      </c>
      <c r="BQ302">
        <v>0</v>
      </c>
      <c r="BR302">
        <f>IF(BQ302&lt;&gt;0, BQ302, BO302)</f>
        <v>0</v>
      </c>
      <c r="BS302">
        <f>1-BR302/BG302</f>
        <v>0</v>
      </c>
      <c r="BT302">
        <f>(BG302-BF302)/(BG302-BR302)</f>
        <v>0</v>
      </c>
      <c r="BU302">
        <f>(BA302-BG302)/(BA302-BR302)</f>
        <v>0</v>
      </c>
      <c r="BV302">
        <f>(BG302-BF302)/(BG302-AZ302)</f>
        <v>0</v>
      </c>
      <c r="BW302">
        <f>(BA302-BG302)/(BA302-AZ302)</f>
        <v>0</v>
      </c>
      <c r="BX302">
        <f>(BT302*BR302/BF302)</f>
        <v>0</v>
      </c>
      <c r="BY302">
        <f>(1-BX302)</f>
        <v>0</v>
      </c>
      <c r="DH302">
        <f>$B$11*EG302+$C$11*EH302+$F$11*ES302*(1-EV302)</f>
        <v>0</v>
      </c>
      <c r="DI302">
        <f>DH302*DJ302</f>
        <v>0</v>
      </c>
      <c r="DJ302">
        <f>($B$11*$D$9+$C$11*$D$9+$F$11*((FF302+EX302)/MAX(FF302+EX302+FG302, 0.1)*$I$9+FG302/MAX(FF302+EX302+FG302, 0.1)*$J$9))/($B$11+$C$11+$F$11)</f>
        <v>0</v>
      </c>
      <c r="DK302">
        <f>($B$11*$K$9+$C$11*$K$9+$F$11*((FF302+EX302)/MAX(FF302+EX302+FG302, 0.1)*$P$9+FG302/MAX(FF302+EX302+FG302, 0.1)*$Q$9))/($B$11+$C$11+$F$11)</f>
        <v>0</v>
      </c>
      <c r="DL302">
        <v>6</v>
      </c>
      <c r="DM302">
        <v>0.5</v>
      </c>
      <c r="DN302" t="s">
        <v>438</v>
      </c>
      <c r="DO302">
        <v>2</v>
      </c>
      <c r="DP302" t="b">
        <v>1</v>
      </c>
      <c r="DQ302">
        <v>1759253265.544444</v>
      </c>
      <c r="DR302">
        <v>1445.522962962963</v>
      </c>
      <c r="DS302">
        <v>1526.518518518519</v>
      </c>
      <c r="DT302">
        <v>23.83542962962963</v>
      </c>
      <c r="DU302">
        <v>15.25238518518519</v>
      </c>
      <c r="DV302">
        <v>1444.142962962963</v>
      </c>
      <c r="DW302">
        <v>23.59627777777778</v>
      </c>
      <c r="DX302">
        <v>500.0447407407407</v>
      </c>
      <c r="DY302">
        <v>90.87353703703704</v>
      </c>
      <c r="DZ302">
        <v>0.05234968518518519</v>
      </c>
      <c r="EA302">
        <v>30.40795555555556</v>
      </c>
      <c r="EB302">
        <v>30.01752962962963</v>
      </c>
      <c r="EC302">
        <v>999.9000000000001</v>
      </c>
      <c r="ED302">
        <v>0</v>
      </c>
      <c r="EE302">
        <v>0</v>
      </c>
      <c r="EF302">
        <v>9998.97962962963</v>
      </c>
      <c r="EG302">
        <v>0</v>
      </c>
      <c r="EH302">
        <v>11.73865925925926</v>
      </c>
      <c r="EI302">
        <v>-80.99539629629629</v>
      </c>
      <c r="EJ302">
        <v>1480.819629629629</v>
      </c>
      <c r="EK302">
        <v>1550.163333333333</v>
      </c>
      <c r="EL302">
        <v>8.583062222222223</v>
      </c>
      <c r="EM302">
        <v>1526.518518518519</v>
      </c>
      <c r="EN302">
        <v>15.25238518518519</v>
      </c>
      <c r="EO302">
        <v>2.16600962962963</v>
      </c>
      <c r="EP302">
        <v>1.386037777777778</v>
      </c>
      <c r="EQ302">
        <v>18.71311111111111</v>
      </c>
      <c r="ER302">
        <v>11.76550740740741</v>
      </c>
      <c r="ES302">
        <v>1999.982222222222</v>
      </c>
      <c r="ET302">
        <v>0.9799947777777777</v>
      </c>
      <c r="EU302">
        <v>0.02000492592592593</v>
      </c>
      <c r="EV302">
        <v>0</v>
      </c>
      <c r="EW302">
        <v>1152.207407407408</v>
      </c>
      <c r="EX302">
        <v>5.000560000000001</v>
      </c>
      <c r="EY302">
        <v>23304.07037037037</v>
      </c>
      <c r="EZ302">
        <v>17294.68518518519</v>
      </c>
      <c r="FA302">
        <v>41.479</v>
      </c>
      <c r="FB302">
        <v>41.56199999999999</v>
      </c>
      <c r="FC302">
        <v>41.18699999999999</v>
      </c>
      <c r="FD302">
        <v>40.68699999999999</v>
      </c>
      <c r="FE302">
        <v>42.25</v>
      </c>
      <c r="FF302">
        <v>1955.072222222222</v>
      </c>
      <c r="FG302">
        <v>39.91</v>
      </c>
      <c r="FH302">
        <v>0</v>
      </c>
      <c r="FI302">
        <v>1759253287</v>
      </c>
      <c r="FJ302">
        <v>0</v>
      </c>
      <c r="FK302">
        <v>1152.1816</v>
      </c>
      <c r="FL302">
        <v>-13.41461534245738</v>
      </c>
      <c r="FM302">
        <v>-273.9923072602611</v>
      </c>
      <c r="FN302">
        <v>23303.064</v>
      </c>
      <c r="FO302">
        <v>15</v>
      </c>
      <c r="FP302">
        <v>0</v>
      </c>
      <c r="FQ302" t="s">
        <v>439</v>
      </c>
      <c r="FR302">
        <v>1747148579.5</v>
      </c>
      <c r="FS302">
        <v>1747148584.5</v>
      </c>
      <c r="FT302">
        <v>0</v>
      </c>
      <c r="FU302">
        <v>0.162</v>
      </c>
      <c r="FV302">
        <v>-0.001</v>
      </c>
      <c r="FW302">
        <v>0.139</v>
      </c>
      <c r="FX302">
        <v>0.058</v>
      </c>
      <c r="FY302">
        <v>420</v>
      </c>
      <c r="FZ302">
        <v>16</v>
      </c>
      <c r="GA302">
        <v>0.19</v>
      </c>
      <c r="GB302">
        <v>0.02</v>
      </c>
      <c r="GC302">
        <v>-81.13960243902439</v>
      </c>
      <c r="GD302">
        <v>1.503146341463353</v>
      </c>
      <c r="GE302">
        <v>0.3384768569296542</v>
      </c>
      <c r="GF302">
        <v>0</v>
      </c>
      <c r="GG302">
        <v>1153.047058823529</v>
      </c>
      <c r="GH302">
        <v>-14.34805194483908</v>
      </c>
      <c r="GI302">
        <v>1.426687915524828</v>
      </c>
      <c r="GJ302">
        <v>0</v>
      </c>
      <c r="GK302">
        <v>8.685196341463415</v>
      </c>
      <c r="GL302">
        <v>-1.516734564459928</v>
      </c>
      <c r="GM302">
        <v>0.1511982255147533</v>
      </c>
      <c r="GN302">
        <v>0</v>
      </c>
      <c r="GO302">
        <v>0</v>
      </c>
      <c r="GP302">
        <v>3</v>
      </c>
      <c r="GQ302" t="s">
        <v>490</v>
      </c>
      <c r="GR302">
        <v>3.12887</v>
      </c>
      <c r="GS302">
        <v>2.73024</v>
      </c>
      <c r="GT302">
        <v>0.199146</v>
      </c>
      <c r="GU302">
        <v>0.206814</v>
      </c>
      <c r="GV302">
        <v>0.106943</v>
      </c>
      <c r="GW302">
        <v>0.0789152</v>
      </c>
      <c r="GX302">
        <v>24025.6</v>
      </c>
      <c r="GY302">
        <v>23100.9</v>
      </c>
      <c r="GZ302">
        <v>30542.5</v>
      </c>
      <c r="HA302">
        <v>29379.8</v>
      </c>
      <c r="HB302">
        <v>37646.2</v>
      </c>
      <c r="HC302">
        <v>35620.4</v>
      </c>
      <c r="HD302">
        <v>46719.9</v>
      </c>
      <c r="HE302">
        <v>43658.2</v>
      </c>
      <c r="HF302">
        <v>1.83465</v>
      </c>
      <c r="HG302">
        <v>1.824</v>
      </c>
      <c r="HH302">
        <v>0.111423</v>
      </c>
      <c r="HI302">
        <v>0</v>
      </c>
      <c r="HJ302">
        <v>28.1969</v>
      </c>
      <c r="HK302">
        <v>999.9</v>
      </c>
      <c r="HL302">
        <v>48.7</v>
      </c>
      <c r="HM302">
        <v>31.6</v>
      </c>
      <c r="HN302">
        <v>25.0147</v>
      </c>
      <c r="HO302">
        <v>62.9503</v>
      </c>
      <c r="HP302">
        <v>18.0329</v>
      </c>
      <c r="HQ302">
        <v>1</v>
      </c>
      <c r="HR302">
        <v>0.126418</v>
      </c>
      <c r="HS302">
        <v>-0.399853</v>
      </c>
      <c r="HT302">
        <v>20.2007</v>
      </c>
      <c r="HU302">
        <v>5.22867</v>
      </c>
      <c r="HV302">
        <v>11.974</v>
      </c>
      <c r="HW302">
        <v>4.96995</v>
      </c>
      <c r="HX302">
        <v>3.28968</v>
      </c>
      <c r="HY302">
        <v>9999</v>
      </c>
      <c r="HZ302">
        <v>9999</v>
      </c>
      <c r="IA302">
        <v>9999</v>
      </c>
      <c r="IB302">
        <v>19.2</v>
      </c>
      <c r="IC302">
        <v>4.9729</v>
      </c>
      <c r="ID302">
        <v>1.87726</v>
      </c>
      <c r="IE302">
        <v>1.87531</v>
      </c>
      <c r="IF302">
        <v>1.87816</v>
      </c>
      <c r="IG302">
        <v>1.87485</v>
      </c>
      <c r="IH302">
        <v>1.87847</v>
      </c>
      <c r="II302">
        <v>1.87556</v>
      </c>
      <c r="IJ302">
        <v>1.87669</v>
      </c>
      <c r="IK302">
        <v>0</v>
      </c>
      <c r="IL302">
        <v>0</v>
      </c>
      <c r="IM302">
        <v>0</v>
      </c>
      <c r="IN302">
        <v>0</v>
      </c>
      <c r="IO302" t="s">
        <v>441</v>
      </c>
      <c r="IP302" t="s">
        <v>442</v>
      </c>
      <c r="IQ302" t="s">
        <v>443</v>
      </c>
      <c r="IR302" t="s">
        <v>443</v>
      </c>
      <c r="IS302" t="s">
        <v>443</v>
      </c>
      <c r="IT302" t="s">
        <v>443</v>
      </c>
      <c r="IU302">
        <v>0</v>
      </c>
      <c r="IV302">
        <v>100</v>
      </c>
      <c r="IW302">
        <v>100</v>
      </c>
      <c r="IX302">
        <v>1.41</v>
      </c>
      <c r="IY302">
        <v>0.2394</v>
      </c>
      <c r="IZ302">
        <v>-0.1222274518627452</v>
      </c>
      <c r="JA302">
        <v>0.001328938755811441</v>
      </c>
      <c r="JB302">
        <v>-5.633165956792918E-07</v>
      </c>
      <c r="JC302">
        <v>2.510553891376428E-10</v>
      </c>
      <c r="JD302">
        <v>-0.04678033270444259</v>
      </c>
      <c r="JE302">
        <v>-0.0009625096320519332</v>
      </c>
      <c r="JF302">
        <v>0.0006953178313022573</v>
      </c>
      <c r="JG302">
        <v>-5.973937232829655E-06</v>
      </c>
      <c r="JH302">
        <v>1</v>
      </c>
      <c r="JI302">
        <v>2112</v>
      </c>
      <c r="JJ302">
        <v>1</v>
      </c>
      <c r="JK302">
        <v>26</v>
      </c>
      <c r="JL302">
        <v>201744.9</v>
      </c>
      <c r="JM302">
        <v>201744.8</v>
      </c>
      <c r="JN302">
        <v>3.12622</v>
      </c>
      <c r="JO302">
        <v>2.52441</v>
      </c>
      <c r="JP302">
        <v>1.39893</v>
      </c>
      <c r="JQ302">
        <v>2.32666</v>
      </c>
      <c r="JR302">
        <v>1.44897</v>
      </c>
      <c r="JS302">
        <v>2.62085</v>
      </c>
      <c r="JT302">
        <v>37.3378</v>
      </c>
      <c r="JU302">
        <v>23.9824</v>
      </c>
      <c r="JV302">
        <v>18</v>
      </c>
      <c r="JW302">
        <v>483.174</v>
      </c>
      <c r="JX302">
        <v>446.865</v>
      </c>
      <c r="JY302">
        <v>28.7711</v>
      </c>
      <c r="JZ302">
        <v>28.875</v>
      </c>
      <c r="KA302">
        <v>30.0001</v>
      </c>
      <c r="KB302">
        <v>28.6131</v>
      </c>
      <c r="KC302">
        <v>28.6914</v>
      </c>
      <c r="KD302">
        <v>62.6232</v>
      </c>
      <c r="KE302">
        <v>40.9553</v>
      </c>
      <c r="KF302">
        <v>0</v>
      </c>
      <c r="KG302">
        <v>28.7614</v>
      </c>
      <c r="KH302">
        <v>1569.91</v>
      </c>
      <c r="KI302">
        <v>15.3498</v>
      </c>
      <c r="KJ302">
        <v>100.968</v>
      </c>
      <c r="KK302">
        <v>100.42</v>
      </c>
    </row>
    <row r="303" spans="1:297">
      <c r="A303">
        <v>287</v>
      </c>
      <c r="B303">
        <v>1759253278.1</v>
      </c>
      <c r="C303">
        <v>6462.5</v>
      </c>
      <c r="D303" t="s">
        <v>1019</v>
      </c>
      <c r="E303" t="s">
        <v>1020</v>
      </c>
      <c r="F303">
        <v>5</v>
      </c>
      <c r="G303" t="s">
        <v>832</v>
      </c>
      <c r="H303" t="s">
        <v>436</v>
      </c>
      <c r="I303">
        <v>1759253270.562963</v>
      </c>
      <c r="J303">
        <f>(K303)/1000</f>
        <v>0</v>
      </c>
      <c r="K303">
        <f>IF(DP303, AN303, AH303)</f>
        <v>0</v>
      </c>
      <c r="L303">
        <f>IF(DP303, AI303, AG303)</f>
        <v>0</v>
      </c>
      <c r="M303">
        <f>DR303 - IF(AU303&gt;1, L303*DL303*100.0/(AW303), 0)</f>
        <v>0</v>
      </c>
      <c r="N303">
        <f>((T303-J303/2)*M303-L303)/(T303+J303/2)</f>
        <v>0</v>
      </c>
      <c r="O303">
        <f>N303*(DY303+DZ303)/1000.0</f>
        <v>0</v>
      </c>
      <c r="P303">
        <f>(DR303 - IF(AU303&gt;1, L303*DL303*100.0/(AW303), 0))*(DY303+DZ303)/1000.0</f>
        <v>0</v>
      </c>
      <c r="Q303">
        <f>2.0/((1/S303-1/R303)+SIGN(S303)*SQRT((1/S303-1/R303)*(1/S303-1/R303) + 4*DM303/((DM303+1)*(DM303+1))*(2*1/S303*1/R303-1/R303*1/R303)))</f>
        <v>0</v>
      </c>
      <c r="R303">
        <f>IF(LEFT(DN303,1)&lt;&gt;"0",IF(LEFT(DN303,1)="1",3.0,DO303),$D$5+$E$5*(EF303*DY303/($K$5*1000))+$F$5*(EF303*DY303/($K$5*1000))*MAX(MIN(DL303,$J$5),$I$5)*MAX(MIN(DL303,$J$5),$I$5)+$G$5*MAX(MIN(DL303,$J$5),$I$5)*(EF303*DY303/($K$5*1000))+$H$5*(EF303*DY303/($K$5*1000))*(EF303*DY303/($K$5*1000)))</f>
        <v>0</v>
      </c>
      <c r="S303">
        <f>J303*(1000-(1000*0.61365*exp(17.502*W303/(240.97+W303))/(DY303+DZ303)+DT303)/2)/(1000*0.61365*exp(17.502*W303/(240.97+W303))/(DY303+DZ303)-DT303)</f>
        <v>0</v>
      </c>
      <c r="T303">
        <f>1/((DM303+1)/(Q303/1.6)+1/(R303/1.37)) + DM303/((DM303+1)/(Q303/1.6) + DM303/(R303/1.37))</f>
        <v>0</v>
      </c>
      <c r="U303">
        <f>(DH303*DK303)</f>
        <v>0</v>
      </c>
      <c r="V303">
        <f>(EA303+(U303+2*0.95*5.67E-8*(((EA303+$B$7)+273)^4-(EA303+273)^4)-44100*J303)/(1.84*29.3*R303+8*0.95*5.67E-8*(EA303+273)^3))</f>
        <v>0</v>
      </c>
      <c r="W303">
        <f>($C$7*EB303+$D$7*EC303+$E$7*V303)</f>
        <v>0</v>
      </c>
      <c r="X303">
        <f>0.61365*exp(17.502*W303/(240.97+W303))</f>
        <v>0</v>
      </c>
      <c r="Y303">
        <f>(Z303/AA303*100)</f>
        <v>0</v>
      </c>
      <c r="Z303">
        <f>DT303*(DY303+DZ303)/1000</f>
        <v>0</v>
      </c>
      <c r="AA303">
        <f>0.61365*exp(17.502*EA303/(240.97+EA303))</f>
        <v>0</v>
      </c>
      <c r="AB303">
        <f>(X303-DT303*(DY303+DZ303)/1000)</f>
        <v>0</v>
      </c>
      <c r="AC303">
        <f>(-J303*44100)</f>
        <v>0</v>
      </c>
      <c r="AD303">
        <f>2*29.3*R303*0.92*(EA303-W303)</f>
        <v>0</v>
      </c>
      <c r="AE303">
        <f>2*0.95*5.67E-8*(((EA303+$B$7)+273)^4-(W303+273)^4)</f>
        <v>0</v>
      </c>
      <c r="AF303">
        <f>U303+AE303+AC303+AD303</f>
        <v>0</v>
      </c>
      <c r="AG303">
        <f>DX303*AU303*(DS303-DR303*(1000-AU303*DU303)/(1000-AU303*DT303))/(100*DL303)</f>
        <v>0</v>
      </c>
      <c r="AH303">
        <f>1000*DX303*AU303*(DT303-DU303)/(100*DL303*(1000-AU303*DT303))</f>
        <v>0</v>
      </c>
      <c r="AI303">
        <f>(AJ303 - AK303 - DY303*1E3/(8.314*(EA303+273.15)) * AM303/DX303 * AL303) * DX303/(100*DL303) * (1000 - DU303)/1000</f>
        <v>0</v>
      </c>
      <c r="AJ303">
        <v>1582.459294864951</v>
      </c>
      <c r="AK303">
        <v>1521.302606060606</v>
      </c>
      <c r="AL303">
        <v>3.401819950701394</v>
      </c>
      <c r="AM303">
        <v>65.48796410900854</v>
      </c>
      <c r="AN303">
        <f>(AP303 - AO303 + DY303*1E3/(8.314*(EA303+273.15)) * AR303/DX303 * AQ303) * DX303/(100*DL303) * 1000/(1000 - AP303)</f>
        <v>0</v>
      </c>
      <c r="AO303">
        <v>15.37548043780798</v>
      </c>
      <c r="AP303">
        <v>23.82194363636363</v>
      </c>
      <c r="AQ303">
        <v>-0.005133673134807823</v>
      </c>
      <c r="AR303">
        <v>121.0484410570822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MAX(0,($B$13+$C$13*EF303)/(1+$D$13*EF303)*DY303/(EA303+273)*$E$13)</f>
        <v>0</v>
      </c>
      <c r="AX303" t="s">
        <v>437</v>
      </c>
      <c r="AY303" t="s">
        <v>437</v>
      </c>
      <c r="AZ303">
        <v>0</v>
      </c>
      <c r="BA303">
        <v>0</v>
      </c>
      <c r="BB303">
        <f>1-AZ303/BA303</f>
        <v>0</v>
      </c>
      <c r="BC303">
        <v>0</v>
      </c>
      <c r="BD303" t="s">
        <v>437</v>
      </c>
      <c r="BE303" t="s">
        <v>437</v>
      </c>
      <c r="BF303">
        <v>0</v>
      </c>
      <c r="BG303">
        <v>0</v>
      </c>
      <c r="BH303">
        <f>1-BF303/BG303</f>
        <v>0</v>
      </c>
      <c r="BI303">
        <v>0.5</v>
      </c>
      <c r="BJ303">
        <f>DI303</f>
        <v>0</v>
      </c>
      <c r="BK303">
        <f>L303</f>
        <v>0</v>
      </c>
      <c r="BL303">
        <f>BH303*BI303*BJ303</f>
        <v>0</v>
      </c>
      <c r="BM303">
        <f>(BK303-BC303)/BJ303</f>
        <v>0</v>
      </c>
      <c r="BN303">
        <f>(BA303-BG303)/BG303</f>
        <v>0</v>
      </c>
      <c r="BO303">
        <f>AZ303/(BB303+AZ303/BG303)</f>
        <v>0</v>
      </c>
      <c r="BP303" t="s">
        <v>437</v>
      </c>
      <c r="BQ303">
        <v>0</v>
      </c>
      <c r="BR303">
        <f>IF(BQ303&lt;&gt;0, BQ303, BO303)</f>
        <v>0</v>
      </c>
      <c r="BS303">
        <f>1-BR303/BG303</f>
        <v>0</v>
      </c>
      <c r="BT303">
        <f>(BG303-BF303)/(BG303-BR303)</f>
        <v>0</v>
      </c>
      <c r="BU303">
        <f>(BA303-BG303)/(BA303-BR303)</f>
        <v>0</v>
      </c>
      <c r="BV303">
        <f>(BG303-BF303)/(BG303-AZ303)</f>
        <v>0</v>
      </c>
      <c r="BW303">
        <f>(BA303-BG303)/(BA303-AZ303)</f>
        <v>0</v>
      </c>
      <c r="BX303">
        <f>(BT303*BR303/BF303)</f>
        <v>0</v>
      </c>
      <c r="BY303">
        <f>(1-BX303)</f>
        <v>0</v>
      </c>
      <c r="DH303">
        <f>$B$11*EG303+$C$11*EH303+$F$11*ES303*(1-EV303)</f>
        <v>0</v>
      </c>
      <c r="DI303">
        <f>DH303*DJ303</f>
        <v>0</v>
      </c>
      <c r="DJ303">
        <f>($B$11*$D$9+$C$11*$D$9+$F$11*((FF303+EX303)/MAX(FF303+EX303+FG303, 0.1)*$I$9+FG303/MAX(FF303+EX303+FG303, 0.1)*$J$9))/($B$11+$C$11+$F$11)</f>
        <v>0</v>
      </c>
      <c r="DK303">
        <f>($B$11*$K$9+$C$11*$K$9+$F$11*((FF303+EX303)/MAX(FF303+EX303+FG303, 0.1)*$P$9+FG303/MAX(FF303+EX303+FG303, 0.1)*$Q$9))/($B$11+$C$11+$F$11)</f>
        <v>0</v>
      </c>
      <c r="DL303">
        <v>6</v>
      </c>
      <c r="DM303">
        <v>0.5</v>
      </c>
      <c r="DN303" t="s">
        <v>438</v>
      </c>
      <c r="DO303">
        <v>2</v>
      </c>
      <c r="DP303" t="b">
        <v>1</v>
      </c>
      <c r="DQ303">
        <v>1759253270.562963</v>
      </c>
      <c r="DR303">
        <v>1461.865925925926</v>
      </c>
      <c r="DS303">
        <v>1543.209259259259</v>
      </c>
      <c r="DT303">
        <v>23.83588888888889</v>
      </c>
      <c r="DU303">
        <v>15.32722222222222</v>
      </c>
      <c r="DV303">
        <v>1460.464814814815</v>
      </c>
      <c r="DW303">
        <v>23.59672592592593</v>
      </c>
      <c r="DX303">
        <v>500.0306296296297</v>
      </c>
      <c r="DY303">
        <v>90.87385185185185</v>
      </c>
      <c r="DZ303">
        <v>0.05226667037037037</v>
      </c>
      <c r="EA303">
        <v>30.39760740740741</v>
      </c>
      <c r="EB303">
        <v>30.0183</v>
      </c>
      <c r="EC303">
        <v>999.9000000000001</v>
      </c>
      <c r="ED303">
        <v>0</v>
      </c>
      <c r="EE303">
        <v>0</v>
      </c>
      <c r="EF303">
        <v>9997.412962962962</v>
      </c>
      <c r="EG303">
        <v>0</v>
      </c>
      <c r="EH303">
        <v>11.73523703703704</v>
      </c>
      <c r="EI303">
        <v>-81.34504814814817</v>
      </c>
      <c r="EJ303">
        <v>1497.561481481481</v>
      </c>
      <c r="EK303">
        <v>1567.231851851852</v>
      </c>
      <c r="EL303">
        <v>8.508677777777779</v>
      </c>
      <c r="EM303">
        <v>1543.209259259259</v>
      </c>
      <c r="EN303">
        <v>15.32722222222222</v>
      </c>
      <c r="EO303">
        <v>2.16605962962963</v>
      </c>
      <c r="EP303">
        <v>1.392844074074074</v>
      </c>
      <c r="EQ303">
        <v>18.71346666666667</v>
      </c>
      <c r="ER303">
        <v>11.83985185185185</v>
      </c>
      <c r="ES303">
        <v>2000.001851851852</v>
      </c>
      <c r="ET303">
        <v>0.9799949999999998</v>
      </c>
      <c r="EU303">
        <v>0.0200047</v>
      </c>
      <c r="EV303">
        <v>0</v>
      </c>
      <c r="EW303">
        <v>1151.091851851852</v>
      </c>
      <c r="EX303">
        <v>5.000560000000001</v>
      </c>
      <c r="EY303">
        <v>23281.41851851852</v>
      </c>
      <c r="EZ303">
        <v>17294.87037037037</v>
      </c>
      <c r="FA303">
        <v>41.48833333333333</v>
      </c>
      <c r="FB303">
        <v>41.56199999999999</v>
      </c>
      <c r="FC303">
        <v>41.18470370370369</v>
      </c>
      <c r="FD303">
        <v>40.68699999999999</v>
      </c>
      <c r="FE303">
        <v>42.25</v>
      </c>
      <c r="FF303">
        <v>1955.091851851852</v>
      </c>
      <c r="FG303">
        <v>39.91</v>
      </c>
      <c r="FH303">
        <v>0</v>
      </c>
      <c r="FI303">
        <v>1759253292.4</v>
      </c>
      <c r="FJ303">
        <v>0</v>
      </c>
      <c r="FK303">
        <v>1151.066923076923</v>
      </c>
      <c r="FL303">
        <v>-13.01333333313563</v>
      </c>
      <c r="FM303">
        <v>-271.5452991475903</v>
      </c>
      <c r="FN303">
        <v>23280.1576923077</v>
      </c>
      <c r="FO303">
        <v>15</v>
      </c>
      <c r="FP303">
        <v>0</v>
      </c>
      <c r="FQ303" t="s">
        <v>439</v>
      </c>
      <c r="FR303">
        <v>1747148579.5</v>
      </c>
      <c r="FS303">
        <v>1747148584.5</v>
      </c>
      <c r="FT303">
        <v>0</v>
      </c>
      <c r="FU303">
        <v>0.162</v>
      </c>
      <c r="FV303">
        <v>-0.001</v>
      </c>
      <c r="FW303">
        <v>0.139</v>
      </c>
      <c r="FX303">
        <v>0.058</v>
      </c>
      <c r="FY303">
        <v>420</v>
      </c>
      <c r="FZ303">
        <v>16</v>
      </c>
      <c r="GA303">
        <v>0.19</v>
      </c>
      <c r="GB303">
        <v>0.02</v>
      </c>
      <c r="GC303">
        <v>-81.18554634146341</v>
      </c>
      <c r="GD303">
        <v>-3.552236236934097</v>
      </c>
      <c r="GE303">
        <v>0.3983721743745216</v>
      </c>
      <c r="GF303">
        <v>0</v>
      </c>
      <c r="GG303">
        <v>1151.741764705882</v>
      </c>
      <c r="GH303">
        <v>-13.30297936857917</v>
      </c>
      <c r="GI303">
        <v>1.33746131464282</v>
      </c>
      <c r="GJ303">
        <v>0</v>
      </c>
      <c r="GK303">
        <v>8.561368292682927</v>
      </c>
      <c r="GL303">
        <v>-0.9775881533101201</v>
      </c>
      <c r="GM303">
        <v>0.1003460246980159</v>
      </c>
      <c r="GN303">
        <v>0</v>
      </c>
      <c r="GO303">
        <v>0</v>
      </c>
      <c r="GP303">
        <v>3</v>
      </c>
      <c r="GQ303" t="s">
        <v>490</v>
      </c>
      <c r="GR303">
        <v>3.12917</v>
      </c>
      <c r="GS303">
        <v>2.73004</v>
      </c>
      <c r="GT303">
        <v>0.200486</v>
      </c>
      <c r="GU303">
        <v>0.208146</v>
      </c>
      <c r="GV303">
        <v>0.106868</v>
      </c>
      <c r="GW303">
        <v>0.07893500000000001</v>
      </c>
      <c r="GX303">
        <v>23984.6</v>
      </c>
      <c r="GY303">
        <v>23062.6</v>
      </c>
      <c r="GZ303">
        <v>30541.5</v>
      </c>
      <c r="HA303">
        <v>29380.6</v>
      </c>
      <c r="HB303">
        <v>37648.2</v>
      </c>
      <c r="HC303">
        <v>35620.4</v>
      </c>
      <c r="HD303">
        <v>46718.3</v>
      </c>
      <c r="HE303">
        <v>43659.1</v>
      </c>
      <c r="HF303">
        <v>1.83473</v>
      </c>
      <c r="HG303">
        <v>1.82393</v>
      </c>
      <c r="HH303">
        <v>0.113063</v>
      </c>
      <c r="HI303">
        <v>0</v>
      </c>
      <c r="HJ303">
        <v>28.1885</v>
      </c>
      <c r="HK303">
        <v>999.9</v>
      </c>
      <c r="HL303">
        <v>48.7</v>
      </c>
      <c r="HM303">
        <v>31.6</v>
      </c>
      <c r="HN303">
        <v>25.0149</v>
      </c>
      <c r="HO303">
        <v>62.9303</v>
      </c>
      <c r="HP303">
        <v>17.8446</v>
      </c>
      <c r="HQ303">
        <v>1</v>
      </c>
      <c r="HR303">
        <v>0.126286</v>
      </c>
      <c r="HS303">
        <v>-0.401334</v>
      </c>
      <c r="HT303">
        <v>20.2008</v>
      </c>
      <c r="HU303">
        <v>5.22762</v>
      </c>
      <c r="HV303">
        <v>11.974</v>
      </c>
      <c r="HW303">
        <v>4.9695</v>
      </c>
      <c r="HX303">
        <v>3.28948</v>
      </c>
      <c r="HY303">
        <v>9999</v>
      </c>
      <c r="HZ303">
        <v>9999</v>
      </c>
      <c r="IA303">
        <v>9999</v>
      </c>
      <c r="IB303">
        <v>19.2</v>
      </c>
      <c r="IC303">
        <v>4.97289</v>
      </c>
      <c r="ID303">
        <v>1.87727</v>
      </c>
      <c r="IE303">
        <v>1.87531</v>
      </c>
      <c r="IF303">
        <v>1.87818</v>
      </c>
      <c r="IG303">
        <v>1.87485</v>
      </c>
      <c r="IH303">
        <v>1.87848</v>
      </c>
      <c r="II303">
        <v>1.87554</v>
      </c>
      <c r="IJ303">
        <v>1.87669</v>
      </c>
      <c r="IK303">
        <v>0</v>
      </c>
      <c r="IL303">
        <v>0</v>
      </c>
      <c r="IM303">
        <v>0</v>
      </c>
      <c r="IN303">
        <v>0</v>
      </c>
      <c r="IO303" t="s">
        <v>441</v>
      </c>
      <c r="IP303" t="s">
        <v>442</v>
      </c>
      <c r="IQ303" t="s">
        <v>443</v>
      </c>
      <c r="IR303" t="s">
        <v>443</v>
      </c>
      <c r="IS303" t="s">
        <v>443</v>
      </c>
      <c r="IT303" t="s">
        <v>443</v>
      </c>
      <c r="IU303">
        <v>0</v>
      </c>
      <c r="IV303">
        <v>100</v>
      </c>
      <c r="IW303">
        <v>100</v>
      </c>
      <c r="IX303">
        <v>1.44</v>
      </c>
      <c r="IY303">
        <v>0.2388</v>
      </c>
      <c r="IZ303">
        <v>-0.1222274518627452</v>
      </c>
      <c r="JA303">
        <v>0.001328938755811441</v>
      </c>
      <c r="JB303">
        <v>-5.633165956792918E-07</v>
      </c>
      <c r="JC303">
        <v>2.510553891376428E-10</v>
      </c>
      <c r="JD303">
        <v>-0.04678033270444259</v>
      </c>
      <c r="JE303">
        <v>-0.0009625096320519332</v>
      </c>
      <c r="JF303">
        <v>0.0006953178313022573</v>
      </c>
      <c r="JG303">
        <v>-5.973937232829655E-06</v>
      </c>
      <c r="JH303">
        <v>1</v>
      </c>
      <c r="JI303">
        <v>2112</v>
      </c>
      <c r="JJ303">
        <v>1</v>
      </c>
      <c r="JK303">
        <v>26</v>
      </c>
      <c r="JL303">
        <v>201745</v>
      </c>
      <c r="JM303">
        <v>201744.9</v>
      </c>
      <c r="JN303">
        <v>3.15063</v>
      </c>
      <c r="JO303">
        <v>2.53784</v>
      </c>
      <c r="JP303">
        <v>1.39893</v>
      </c>
      <c r="JQ303">
        <v>2.32544</v>
      </c>
      <c r="JR303">
        <v>1.44897</v>
      </c>
      <c r="JS303">
        <v>2.52075</v>
      </c>
      <c r="JT303">
        <v>37.3378</v>
      </c>
      <c r="JU303">
        <v>23.9737</v>
      </c>
      <c r="JV303">
        <v>18</v>
      </c>
      <c r="JW303">
        <v>483.207</v>
      </c>
      <c r="JX303">
        <v>446.799</v>
      </c>
      <c r="JY303">
        <v>28.7538</v>
      </c>
      <c r="JZ303">
        <v>28.875</v>
      </c>
      <c r="KA303">
        <v>30</v>
      </c>
      <c r="KB303">
        <v>28.6119</v>
      </c>
      <c r="KC303">
        <v>28.689</v>
      </c>
      <c r="KD303">
        <v>63.1728</v>
      </c>
      <c r="KE303">
        <v>40.9553</v>
      </c>
      <c r="KF303">
        <v>0</v>
      </c>
      <c r="KG303">
        <v>28.745</v>
      </c>
      <c r="KH303">
        <v>1590.06</v>
      </c>
      <c r="KI303">
        <v>15.4236</v>
      </c>
      <c r="KJ303">
        <v>100.964</v>
      </c>
      <c r="KK303">
        <v>100.422</v>
      </c>
    </row>
    <row r="304" spans="1:297">
      <c r="A304">
        <v>288</v>
      </c>
      <c r="B304">
        <v>1759253283.1</v>
      </c>
      <c r="C304">
        <v>6467.5</v>
      </c>
      <c r="D304" t="s">
        <v>1021</v>
      </c>
      <c r="E304" t="s">
        <v>1022</v>
      </c>
      <c r="F304">
        <v>5</v>
      </c>
      <c r="G304" t="s">
        <v>832</v>
      </c>
      <c r="H304" t="s">
        <v>436</v>
      </c>
      <c r="I304">
        <v>1759253275.581481</v>
      </c>
      <c r="J304">
        <f>(K304)/1000</f>
        <v>0</v>
      </c>
      <c r="K304">
        <f>IF(DP304, AN304, AH304)</f>
        <v>0</v>
      </c>
      <c r="L304">
        <f>IF(DP304, AI304, AG304)</f>
        <v>0</v>
      </c>
      <c r="M304">
        <f>DR304 - IF(AU304&gt;1, L304*DL304*100.0/(AW304), 0)</f>
        <v>0</v>
      </c>
      <c r="N304">
        <f>((T304-J304/2)*M304-L304)/(T304+J304/2)</f>
        <v>0</v>
      </c>
      <c r="O304">
        <f>N304*(DY304+DZ304)/1000.0</f>
        <v>0</v>
      </c>
      <c r="P304">
        <f>(DR304 - IF(AU304&gt;1, L304*DL304*100.0/(AW304), 0))*(DY304+DZ304)/1000.0</f>
        <v>0</v>
      </c>
      <c r="Q304">
        <f>2.0/((1/S304-1/R304)+SIGN(S304)*SQRT((1/S304-1/R304)*(1/S304-1/R304) + 4*DM304/((DM304+1)*(DM304+1))*(2*1/S304*1/R304-1/R304*1/R304)))</f>
        <v>0</v>
      </c>
      <c r="R304">
        <f>IF(LEFT(DN304,1)&lt;&gt;"0",IF(LEFT(DN304,1)="1",3.0,DO304),$D$5+$E$5*(EF304*DY304/($K$5*1000))+$F$5*(EF304*DY304/($K$5*1000))*MAX(MIN(DL304,$J$5),$I$5)*MAX(MIN(DL304,$J$5),$I$5)+$G$5*MAX(MIN(DL304,$J$5),$I$5)*(EF304*DY304/($K$5*1000))+$H$5*(EF304*DY304/($K$5*1000))*(EF304*DY304/($K$5*1000)))</f>
        <v>0</v>
      </c>
      <c r="S304">
        <f>J304*(1000-(1000*0.61365*exp(17.502*W304/(240.97+W304))/(DY304+DZ304)+DT304)/2)/(1000*0.61365*exp(17.502*W304/(240.97+W304))/(DY304+DZ304)-DT304)</f>
        <v>0</v>
      </c>
      <c r="T304">
        <f>1/((DM304+1)/(Q304/1.6)+1/(R304/1.37)) + DM304/((DM304+1)/(Q304/1.6) + DM304/(R304/1.37))</f>
        <v>0</v>
      </c>
      <c r="U304">
        <f>(DH304*DK304)</f>
        <v>0</v>
      </c>
      <c r="V304">
        <f>(EA304+(U304+2*0.95*5.67E-8*(((EA304+$B$7)+273)^4-(EA304+273)^4)-44100*J304)/(1.84*29.3*R304+8*0.95*5.67E-8*(EA304+273)^3))</f>
        <v>0</v>
      </c>
      <c r="W304">
        <f>($C$7*EB304+$D$7*EC304+$E$7*V304)</f>
        <v>0</v>
      </c>
      <c r="X304">
        <f>0.61365*exp(17.502*W304/(240.97+W304))</f>
        <v>0</v>
      </c>
      <c r="Y304">
        <f>(Z304/AA304*100)</f>
        <v>0</v>
      </c>
      <c r="Z304">
        <f>DT304*(DY304+DZ304)/1000</f>
        <v>0</v>
      </c>
      <c r="AA304">
        <f>0.61365*exp(17.502*EA304/(240.97+EA304))</f>
        <v>0</v>
      </c>
      <c r="AB304">
        <f>(X304-DT304*(DY304+DZ304)/1000)</f>
        <v>0</v>
      </c>
      <c r="AC304">
        <f>(-J304*44100)</f>
        <v>0</v>
      </c>
      <c r="AD304">
        <f>2*29.3*R304*0.92*(EA304-W304)</f>
        <v>0</v>
      </c>
      <c r="AE304">
        <f>2*0.95*5.67E-8*(((EA304+$B$7)+273)^4-(W304+273)^4)</f>
        <v>0</v>
      </c>
      <c r="AF304">
        <f>U304+AE304+AC304+AD304</f>
        <v>0</v>
      </c>
      <c r="AG304">
        <f>DX304*AU304*(DS304-DR304*(1000-AU304*DU304)/(1000-AU304*DT304))/(100*DL304)</f>
        <v>0</v>
      </c>
      <c r="AH304">
        <f>1000*DX304*AU304*(DT304-DU304)/(100*DL304*(1000-AU304*DT304))</f>
        <v>0</v>
      </c>
      <c r="AI304">
        <f>(AJ304 - AK304 - DY304*1E3/(8.314*(EA304+273.15)) * AM304/DX304 * AL304) * DX304/(100*DL304) * (1000 - DU304)/1000</f>
        <v>0</v>
      </c>
      <c r="AJ304">
        <v>1599.591532895548</v>
      </c>
      <c r="AK304">
        <v>1538.549515151514</v>
      </c>
      <c r="AL304">
        <v>3.445813748616581</v>
      </c>
      <c r="AM304">
        <v>65.48796410900854</v>
      </c>
      <c r="AN304">
        <f>(AP304 - AO304 + DY304*1E3/(8.314*(EA304+273.15)) * AR304/DX304 * AQ304) * DX304/(100*DL304) * 1000/(1000 - AP304)</f>
        <v>0</v>
      </c>
      <c r="AO304">
        <v>15.37986045356928</v>
      </c>
      <c r="AP304">
        <v>23.77756060606061</v>
      </c>
      <c r="AQ304">
        <v>-0.009460283393139618</v>
      </c>
      <c r="AR304">
        <v>121.0484410570822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MAX(0,($B$13+$C$13*EF304)/(1+$D$13*EF304)*DY304/(EA304+273)*$E$13)</f>
        <v>0</v>
      </c>
      <c r="AX304" t="s">
        <v>437</v>
      </c>
      <c r="AY304" t="s">
        <v>437</v>
      </c>
      <c r="AZ304">
        <v>0</v>
      </c>
      <c r="BA304">
        <v>0</v>
      </c>
      <c r="BB304">
        <f>1-AZ304/BA304</f>
        <v>0</v>
      </c>
      <c r="BC304">
        <v>0</v>
      </c>
      <c r="BD304" t="s">
        <v>437</v>
      </c>
      <c r="BE304" t="s">
        <v>437</v>
      </c>
      <c r="BF304">
        <v>0</v>
      </c>
      <c r="BG304">
        <v>0</v>
      </c>
      <c r="BH304">
        <f>1-BF304/BG304</f>
        <v>0</v>
      </c>
      <c r="BI304">
        <v>0.5</v>
      </c>
      <c r="BJ304">
        <f>DI304</f>
        <v>0</v>
      </c>
      <c r="BK304">
        <f>L304</f>
        <v>0</v>
      </c>
      <c r="BL304">
        <f>BH304*BI304*BJ304</f>
        <v>0</v>
      </c>
      <c r="BM304">
        <f>(BK304-BC304)/BJ304</f>
        <v>0</v>
      </c>
      <c r="BN304">
        <f>(BA304-BG304)/BG304</f>
        <v>0</v>
      </c>
      <c r="BO304">
        <f>AZ304/(BB304+AZ304/BG304)</f>
        <v>0</v>
      </c>
      <c r="BP304" t="s">
        <v>437</v>
      </c>
      <c r="BQ304">
        <v>0</v>
      </c>
      <c r="BR304">
        <f>IF(BQ304&lt;&gt;0, BQ304, BO304)</f>
        <v>0</v>
      </c>
      <c r="BS304">
        <f>1-BR304/BG304</f>
        <v>0</v>
      </c>
      <c r="BT304">
        <f>(BG304-BF304)/(BG304-BR304)</f>
        <v>0</v>
      </c>
      <c r="BU304">
        <f>(BA304-BG304)/(BA304-BR304)</f>
        <v>0</v>
      </c>
      <c r="BV304">
        <f>(BG304-BF304)/(BG304-AZ304)</f>
        <v>0</v>
      </c>
      <c r="BW304">
        <f>(BA304-BG304)/(BA304-AZ304)</f>
        <v>0</v>
      </c>
      <c r="BX304">
        <f>(BT304*BR304/BF304)</f>
        <v>0</v>
      </c>
      <c r="BY304">
        <f>(1-BX304)</f>
        <v>0</v>
      </c>
      <c r="DH304">
        <f>$B$11*EG304+$C$11*EH304+$F$11*ES304*(1-EV304)</f>
        <v>0</v>
      </c>
      <c r="DI304">
        <f>DH304*DJ304</f>
        <v>0</v>
      </c>
      <c r="DJ304">
        <f>($B$11*$D$9+$C$11*$D$9+$F$11*((FF304+EX304)/MAX(FF304+EX304+FG304, 0.1)*$I$9+FG304/MAX(FF304+EX304+FG304, 0.1)*$J$9))/($B$11+$C$11+$F$11)</f>
        <v>0</v>
      </c>
      <c r="DK304">
        <f>($B$11*$K$9+$C$11*$K$9+$F$11*((FF304+EX304)/MAX(FF304+EX304+FG304, 0.1)*$P$9+FG304/MAX(FF304+EX304+FG304, 0.1)*$Q$9))/($B$11+$C$11+$F$11)</f>
        <v>0</v>
      </c>
      <c r="DL304">
        <v>6</v>
      </c>
      <c r="DM304">
        <v>0.5</v>
      </c>
      <c r="DN304" t="s">
        <v>438</v>
      </c>
      <c r="DO304">
        <v>2</v>
      </c>
      <c r="DP304" t="b">
        <v>1</v>
      </c>
      <c r="DQ304">
        <v>1759253275.581481</v>
      </c>
      <c r="DR304">
        <v>1478.477777777778</v>
      </c>
      <c r="DS304">
        <v>1560.068888888889</v>
      </c>
      <c r="DT304">
        <v>23.82368518518519</v>
      </c>
      <c r="DU304">
        <v>15.36955925925926</v>
      </c>
      <c r="DV304">
        <v>1477.055185185186</v>
      </c>
      <c r="DW304">
        <v>23.58477777777777</v>
      </c>
      <c r="DX304">
        <v>500.0059629629629</v>
      </c>
      <c r="DY304">
        <v>90.87360370370371</v>
      </c>
      <c r="DZ304">
        <v>0.0524619962962963</v>
      </c>
      <c r="EA304">
        <v>30.38754814814815</v>
      </c>
      <c r="EB304">
        <v>30.01975925925926</v>
      </c>
      <c r="EC304">
        <v>999.9000000000001</v>
      </c>
      <c r="ED304">
        <v>0</v>
      </c>
      <c r="EE304">
        <v>0</v>
      </c>
      <c r="EF304">
        <v>9994.911111111111</v>
      </c>
      <c r="EG304">
        <v>0</v>
      </c>
      <c r="EH304">
        <v>11.73630370370371</v>
      </c>
      <c r="EI304">
        <v>-81.5931111111111</v>
      </c>
      <c r="EJ304">
        <v>1514.558148148148</v>
      </c>
      <c r="EK304">
        <v>1584.421481481481</v>
      </c>
      <c r="EL304">
        <v>8.454130370370372</v>
      </c>
      <c r="EM304">
        <v>1560.068888888889</v>
      </c>
      <c r="EN304">
        <v>15.36955925925926</v>
      </c>
      <c r="EO304">
        <v>2.164944074074074</v>
      </c>
      <c r="EP304">
        <v>1.396687407407407</v>
      </c>
      <c r="EQ304">
        <v>18.70522592592593</v>
      </c>
      <c r="ER304">
        <v>11.8817037037037</v>
      </c>
      <c r="ES304">
        <v>2000.002592592593</v>
      </c>
      <c r="ET304">
        <v>0.9799949999999998</v>
      </c>
      <c r="EU304">
        <v>0.0200047</v>
      </c>
      <c r="EV304">
        <v>0</v>
      </c>
      <c r="EW304">
        <v>1149.949259259259</v>
      </c>
      <c r="EX304">
        <v>5.000560000000001</v>
      </c>
      <c r="EY304">
        <v>23259.24444444445</v>
      </c>
      <c r="EZ304">
        <v>17294.88518518519</v>
      </c>
      <c r="FA304">
        <v>41.48833333333333</v>
      </c>
      <c r="FB304">
        <v>41.56199999999999</v>
      </c>
      <c r="FC304">
        <v>41.18470370370369</v>
      </c>
      <c r="FD304">
        <v>40.68699999999999</v>
      </c>
      <c r="FE304">
        <v>42.25</v>
      </c>
      <c r="FF304">
        <v>1955.092592592592</v>
      </c>
      <c r="FG304">
        <v>39.91</v>
      </c>
      <c r="FH304">
        <v>0</v>
      </c>
      <c r="FI304">
        <v>1759253297.2</v>
      </c>
      <c r="FJ304">
        <v>0</v>
      </c>
      <c r="FK304">
        <v>1149.958076923077</v>
      </c>
      <c r="FL304">
        <v>-13.7350427493465</v>
      </c>
      <c r="FM304">
        <v>-260.9196582980245</v>
      </c>
      <c r="FN304">
        <v>23258.88076923077</v>
      </c>
      <c r="FO304">
        <v>15</v>
      </c>
      <c r="FP304">
        <v>0</v>
      </c>
      <c r="FQ304" t="s">
        <v>439</v>
      </c>
      <c r="FR304">
        <v>1747148579.5</v>
      </c>
      <c r="FS304">
        <v>1747148584.5</v>
      </c>
      <c r="FT304">
        <v>0</v>
      </c>
      <c r="FU304">
        <v>0.162</v>
      </c>
      <c r="FV304">
        <v>-0.001</v>
      </c>
      <c r="FW304">
        <v>0.139</v>
      </c>
      <c r="FX304">
        <v>0.058</v>
      </c>
      <c r="FY304">
        <v>420</v>
      </c>
      <c r="FZ304">
        <v>16</v>
      </c>
      <c r="GA304">
        <v>0.19</v>
      </c>
      <c r="GB304">
        <v>0.02</v>
      </c>
      <c r="GC304">
        <v>-81.36368292682928</v>
      </c>
      <c r="GD304">
        <v>-3.741834146341577</v>
      </c>
      <c r="GE304">
        <v>0.3966625320630297</v>
      </c>
      <c r="GF304">
        <v>0</v>
      </c>
      <c r="GG304">
        <v>1150.880294117647</v>
      </c>
      <c r="GH304">
        <v>-13.36944230650245</v>
      </c>
      <c r="GI304">
        <v>1.345538346873304</v>
      </c>
      <c r="GJ304">
        <v>0</v>
      </c>
      <c r="GK304">
        <v>8.50353487804878</v>
      </c>
      <c r="GL304">
        <v>-0.6814731010452766</v>
      </c>
      <c r="GM304">
        <v>0.07004438457400408</v>
      </c>
      <c r="GN304">
        <v>0</v>
      </c>
      <c r="GO304">
        <v>0</v>
      </c>
      <c r="GP304">
        <v>3</v>
      </c>
      <c r="GQ304" t="s">
        <v>490</v>
      </c>
      <c r="GR304">
        <v>3.12904</v>
      </c>
      <c r="GS304">
        <v>2.73016</v>
      </c>
      <c r="GT304">
        <v>0.201827</v>
      </c>
      <c r="GU304">
        <v>0.209445</v>
      </c>
      <c r="GV304">
        <v>0.10672</v>
      </c>
      <c r="GW304">
        <v>0.0789405</v>
      </c>
      <c r="GX304">
        <v>23944.5</v>
      </c>
      <c r="GY304">
        <v>23024.8</v>
      </c>
      <c r="GZ304">
        <v>30541.7</v>
      </c>
      <c r="HA304">
        <v>29380.5</v>
      </c>
      <c r="HB304">
        <v>37654.9</v>
      </c>
      <c r="HC304">
        <v>35620.4</v>
      </c>
      <c r="HD304">
        <v>46718.7</v>
      </c>
      <c r="HE304">
        <v>43659.2</v>
      </c>
      <c r="HF304">
        <v>1.83455</v>
      </c>
      <c r="HG304">
        <v>1.82402</v>
      </c>
      <c r="HH304">
        <v>0.112616</v>
      </c>
      <c r="HI304">
        <v>0</v>
      </c>
      <c r="HJ304">
        <v>28.1801</v>
      </c>
      <c r="HK304">
        <v>999.9</v>
      </c>
      <c r="HL304">
        <v>48.7</v>
      </c>
      <c r="HM304">
        <v>31.6</v>
      </c>
      <c r="HN304">
        <v>25.0163</v>
      </c>
      <c r="HO304">
        <v>63.0903</v>
      </c>
      <c r="HP304">
        <v>18.1691</v>
      </c>
      <c r="HQ304">
        <v>1</v>
      </c>
      <c r="HR304">
        <v>0.126286</v>
      </c>
      <c r="HS304">
        <v>-0.372435</v>
      </c>
      <c r="HT304">
        <v>20.2008</v>
      </c>
      <c r="HU304">
        <v>5.22852</v>
      </c>
      <c r="HV304">
        <v>11.974</v>
      </c>
      <c r="HW304">
        <v>4.9699</v>
      </c>
      <c r="HX304">
        <v>3.28958</v>
      </c>
      <c r="HY304">
        <v>9999</v>
      </c>
      <c r="HZ304">
        <v>9999</v>
      </c>
      <c r="IA304">
        <v>9999</v>
      </c>
      <c r="IB304">
        <v>19.2</v>
      </c>
      <c r="IC304">
        <v>4.97289</v>
      </c>
      <c r="ID304">
        <v>1.87722</v>
      </c>
      <c r="IE304">
        <v>1.87531</v>
      </c>
      <c r="IF304">
        <v>1.87814</v>
      </c>
      <c r="IG304">
        <v>1.87485</v>
      </c>
      <c r="IH304">
        <v>1.87842</v>
      </c>
      <c r="II304">
        <v>1.8755</v>
      </c>
      <c r="IJ304">
        <v>1.87668</v>
      </c>
      <c r="IK304">
        <v>0</v>
      </c>
      <c r="IL304">
        <v>0</v>
      </c>
      <c r="IM304">
        <v>0</v>
      </c>
      <c r="IN304">
        <v>0</v>
      </c>
      <c r="IO304" t="s">
        <v>441</v>
      </c>
      <c r="IP304" t="s">
        <v>442</v>
      </c>
      <c r="IQ304" t="s">
        <v>443</v>
      </c>
      <c r="IR304" t="s">
        <v>443</v>
      </c>
      <c r="IS304" t="s">
        <v>443</v>
      </c>
      <c r="IT304" t="s">
        <v>443</v>
      </c>
      <c r="IU304">
        <v>0</v>
      </c>
      <c r="IV304">
        <v>100</v>
      </c>
      <c r="IW304">
        <v>100</v>
      </c>
      <c r="IX304">
        <v>1.45</v>
      </c>
      <c r="IY304">
        <v>0.2378</v>
      </c>
      <c r="IZ304">
        <v>-0.1222274518627452</v>
      </c>
      <c r="JA304">
        <v>0.001328938755811441</v>
      </c>
      <c r="JB304">
        <v>-5.633165956792918E-07</v>
      </c>
      <c r="JC304">
        <v>2.510553891376428E-10</v>
      </c>
      <c r="JD304">
        <v>-0.04678033270444259</v>
      </c>
      <c r="JE304">
        <v>-0.0009625096320519332</v>
      </c>
      <c r="JF304">
        <v>0.0006953178313022573</v>
      </c>
      <c r="JG304">
        <v>-5.973937232829655E-06</v>
      </c>
      <c r="JH304">
        <v>1</v>
      </c>
      <c r="JI304">
        <v>2112</v>
      </c>
      <c r="JJ304">
        <v>1</v>
      </c>
      <c r="JK304">
        <v>26</v>
      </c>
      <c r="JL304">
        <v>201745.1</v>
      </c>
      <c r="JM304">
        <v>201745</v>
      </c>
      <c r="JN304">
        <v>3.17871</v>
      </c>
      <c r="JO304">
        <v>2.53174</v>
      </c>
      <c r="JP304">
        <v>1.39893</v>
      </c>
      <c r="JQ304">
        <v>2.32544</v>
      </c>
      <c r="JR304">
        <v>1.44897</v>
      </c>
      <c r="JS304">
        <v>2.47925</v>
      </c>
      <c r="JT304">
        <v>37.3618</v>
      </c>
      <c r="JU304">
        <v>23.9649</v>
      </c>
      <c r="JV304">
        <v>18</v>
      </c>
      <c r="JW304">
        <v>483.098</v>
      </c>
      <c r="JX304">
        <v>446.845</v>
      </c>
      <c r="JY304">
        <v>28.7377</v>
      </c>
      <c r="JZ304">
        <v>28.8725</v>
      </c>
      <c r="KA304">
        <v>30</v>
      </c>
      <c r="KB304">
        <v>28.6101</v>
      </c>
      <c r="KC304">
        <v>28.6867</v>
      </c>
      <c r="KD304">
        <v>63.6756</v>
      </c>
      <c r="KE304">
        <v>40.6826</v>
      </c>
      <c r="KF304">
        <v>0</v>
      </c>
      <c r="KG304">
        <v>28.7192</v>
      </c>
      <c r="KH304">
        <v>1603.77</v>
      </c>
      <c r="KI304">
        <v>15.5256</v>
      </c>
      <c r="KJ304">
        <v>100.965</v>
      </c>
      <c r="KK304">
        <v>100.422</v>
      </c>
    </row>
    <row r="305" spans="1:297">
      <c r="A305">
        <v>289</v>
      </c>
      <c r="B305">
        <v>1759254467.5</v>
      </c>
      <c r="C305">
        <v>7651.900000095367</v>
      </c>
      <c r="D305" t="s">
        <v>1023</v>
      </c>
      <c r="E305" t="s">
        <v>1024</v>
      </c>
      <c r="F305">
        <v>5</v>
      </c>
      <c r="G305" t="s">
        <v>1025</v>
      </c>
      <c r="H305" t="s">
        <v>436</v>
      </c>
      <c r="I305">
        <v>1759254459.5</v>
      </c>
      <c r="J305">
        <f>(K305)/1000</f>
        <v>0</v>
      </c>
      <c r="K305">
        <f>IF(DP305, AN305, AH305)</f>
        <v>0</v>
      </c>
      <c r="L305">
        <f>IF(DP305, AI305, AG305)</f>
        <v>0</v>
      </c>
      <c r="M305">
        <f>DR305 - IF(AU305&gt;1, L305*DL305*100.0/(AW305), 0)</f>
        <v>0</v>
      </c>
      <c r="N305">
        <f>((T305-J305/2)*M305-L305)/(T305+J305/2)</f>
        <v>0</v>
      </c>
      <c r="O305">
        <f>N305*(DY305+DZ305)/1000.0</f>
        <v>0</v>
      </c>
      <c r="P305">
        <f>(DR305 - IF(AU305&gt;1, L305*DL305*100.0/(AW305), 0))*(DY305+DZ305)/1000.0</f>
        <v>0</v>
      </c>
      <c r="Q305">
        <f>2.0/((1/S305-1/R305)+SIGN(S305)*SQRT((1/S305-1/R305)*(1/S305-1/R305) + 4*DM305/((DM305+1)*(DM305+1))*(2*1/S305*1/R305-1/R305*1/R305)))</f>
        <v>0</v>
      </c>
      <c r="R305">
        <f>IF(LEFT(DN305,1)&lt;&gt;"0",IF(LEFT(DN305,1)="1",3.0,DO305),$D$5+$E$5*(EF305*DY305/($K$5*1000))+$F$5*(EF305*DY305/($K$5*1000))*MAX(MIN(DL305,$J$5),$I$5)*MAX(MIN(DL305,$J$5),$I$5)+$G$5*MAX(MIN(DL305,$J$5),$I$5)*(EF305*DY305/($K$5*1000))+$H$5*(EF305*DY305/($K$5*1000))*(EF305*DY305/($K$5*1000)))</f>
        <v>0</v>
      </c>
      <c r="S305">
        <f>J305*(1000-(1000*0.61365*exp(17.502*W305/(240.97+W305))/(DY305+DZ305)+DT305)/2)/(1000*0.61365*exp(17.502*W305/(240.97+W305))/(DY305+DZ305)-DT305)</f>
        <v>0</v>
      </c>
      <c r="T305">
        <f>1/((DM305+1)/(Q305/1.6)+1/(R305/1.37)) + DM305/((DM305+1)/(Q305/1.6) + DM305/(R305/1.37))</f>
        <v>0</v>
      </c>
      <c r="U305">
        <f>(DH305*DK305)</f>
        <v>0</v>
      </c>
      <c r="V305">
        <f>(EA305+(U305+2*0.95*5.67E-8*(((EA305+$B$7)+273)^4-(EA305+273)^4)-44100*J305)/(1.84*29.3*R305+8*0.95*5.67E-8*(EA305+273)^3))</f>
        <v>0</v>
      </c>
      <c r="W305">
        <f>($C$7*EB305+$D$7*EC305+$E$7*V305)</f>
        <v>0</v>
      </c>
      <c r="X305">
        <f>0.61365*exp(17.502*W305/(240.97+W305))</f>
        <v>0</v>
      </c>
      <c r="Y305">
        <f>(Z305/AA305*100)</f>
        <v>0</v>
      </c>
      <c r="Z305">
        <f>DT305*(DY305+DZ305)/1000</f>
        <v>0</v>
      </c>
      <c r="AA305">
        <f>0.61365*exp(17.502*EA305/(240.97+EA305))</f>
        <v>0</v>
      </c>
      <c r="AB305">
        <f>(X305-DT305*(DY305+DZ305)/1000)</f>
        <v>0</v>
      </c>
      <c r="AC305">
        <f>(-J305*44100)</f>
        <v>0</v>
      </c>
      <c r="AD305">
        <f>2*29.3*R305*0.92*(EA305-W305)</f>
        <v>0</v>
      </c>
      <c r="AE305">
        <f>2*0.95*5.67E-8*(((EA305+$B$7)+273)^4-(W305+273)^4)</f>
        <v>0</v>
      </c>
      <c r="AF305">
        <f>U305+AE305+AC305+AD305</f>
        <v>0</v>
      </c>
      <c r="AG305">
        <f>DX305*AU305*(DS305-DR305*(1000-AU305*DU305)/(1000-AU305*DT305))/(100*DL305)</f>
        <v>0</v>
      </c>
      <c r="AH305">
        <f>1000*DX305*AU305*(DT305-DU305)/(100*DL305*(1000-AU305*DT305))</f>
        <v>0</v>
      </c>
      <c r="AI305">
        <f>(AJ305 - AK305 - DY305*1E3/(8.314*(EA305+273.15)) * AM305/DX305 * AL305) * DX305/(100*DL305) * (1000 - DU305)/1000</f>
        <v>0</v>
      </c>
      <c r="AJ305">
        <v>426.8624342495305</v>
      </c>
      <c r="AK305">
        <v>409.3193454545455</v>
      </c>
      <c r="AL305">
        <v>-0.01297291948043385</v>
      </c>
      <c r="AM305">
        <v>65.50466669720001</v>
      </c>
      <c r="AN305">
        <f>(AP305 - AO305 + DY305*1E3/(8.314*(EA305+273.15)) * AR305/DX305 * AQ305) * DX305/(100*DL305) * 1000/(1000 - AP305)</f>
        <v>0</v>
      </c>
      <c r="AO305">
        <v>16.33149726971833</v>
      </c>
      <c r="AP305">
        <v>23.11892303030302</v>
      </c>
      <c r="AQ305">
        <v>-5.020504307076878E-05</v>
      </c>
      <c r="AR305">
        <v>120.5504715061294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MAX(0,($B$13+$C$13*EF305)/(1+$D$13*EF305)*DY305/(EA305+273)*$E$13)</f>
        <v>0</v>
      </c>
      <c r="AX305" t="s">
        <v>437</v>
      </c>
      <c r="AY305" t="s">
        <v>437</v>
      </c>
      <c r="AZ305">
        <v>0</v>
      </c>
      <c r="BA305">
        <v>0</v>
      </c>
      <c r="BB305">
        <f>1-AZ305/BA305</f>
        <v>0</v>
      </c>
      <c r="BC305">
        <v>0</v>
      </c>
      <c r="BD305" t="s">
        <v>437</v>
      </c>
      <c r="BE305" t="s">
        <v>437</v>
      </c>
      <c r="BF305">
        <v>0</v>
      </c>
      <c r="BG305">
        <v>0</v>
      </c>
      <c r="BH305">
        <f>1-BF305/BG305</f>
        <v>0</v>
      </c>
      <c r="BI305">
        <v>0.5</v>
      </c>
      <c r="BJ305">
        <f>DI305</f>
        <v>0</v>
      </c>
      <c r="BK305">
        <f>L305</f>
        <v>0</v>
      </c>
      <c r="BL305">
        <f>BH305*BI305*BJ305</f>
        <v>0</v>
      </c>
      <c r="BM305">
        <f>(BK305-BC305)/BJ305</f>
        <v>0</v>
      </c>
      <c r="BN305">
        <f>(BA305-BG305)/BG305</f>
        <v>0</v>
      </c>
      <c r="BO305">
        <f>AZ305/(BB305+AZ305/BG305)</f>
        <v>0</v>
      </c>
      <c r="BP305" t="s">
        <v>437</v>
      </c>
      <c r="BQ305">
        <v>0</v>
      </c>
      <c r="BR305">
        <f>IF(BQ305&lt;&gt;0, BQ305, BO305)</f>
        <v>0</v>
      </c>
      <c r="BS305">
        <f>1-BR305/BG305</f>
        <v>0</v>
      </c>
      <c r="BT305">
        <f>(BG305-BF305)/(BG305-BR305)</f>
        <v>0</v>
      </c>
      <c r="BU305">
        <f>(BA305-BG305)/(BA305-BR305)</f>
        <v>0</v>
      </c>
      <c r="BV305">
        <f>(BG305-BF305)/(BG305-AZ305)</f>
        <v>0</v>
      </c>
      <c r="BW305">
        <f>(BA305-BG305)/(BA305-AZ305)</f>
        <v>0</v>
      </c>
      <c r="BX305">
        <f>(BT305*BR305/BF305)</f>
        <v>0</v>
      </c>
      <c r="BY305">
        <f>(1-BX305)</f>
        <v>0</v>
      </c>
      <c r="DH305">
        <f>$B$11*EG305+$C$11*EH305+$F$11*ES305*(1-EV305)</f>
        <v>0</v>
      </c>
      <c r="DI305">
        <f>DH305*DJ305</f>
        <v>0</v>
      </c>
      <c r="DJ305">
        <f>($B$11*$D$9+$C$11*$D$9+$F$11*((FF305+EX305)/MAX(FF305+EX305+FG305, 0.1)*$I$9+FG305/MAX(FF305+EX305+FG305, 0.1)*$J$9))/($B$11+$C$11+$F$11)</f>
        <v>0</v>
      </c>
      <c r="DK305">
        <f>($B$11*$K$9+$C$11*$K$9+$F$11*((FF305+EX305)/MAX(FF305+EX305+FG305, 0.1)*$P$9+FG305/MAX(FF305+EX305+FG305, 0.1)*$Q$9))/($B$11+$C$11+$F$11)</f>
        <v>0</v>
      </c>
      <c r="DL305">
        <v>5.66</v>
      </c>
      <c r="DM305">
        <v>0.5</v>
      </c>
      <c r="DN305" t="s">
        <v>438</v>
      </c>
      <c r="DO305">
        <v>2</v>
      </c>
      <c r="DP305" t="b">
        <v>1</v>
      </c>
      <c r="DQ305">
        <v>1759254459.5</v>
      </c>
      <c r="DR305">
        <v>399.8829032258066</v>
      </c>
      <c r="DS305">
        <v>419.9271290322581</v>
      </c>
      <c r="DT305">
        <v>23.1298064516129</v>
      </c>
      <c r="DU305">
        <v>16.33031612903225</v>
      </c>
      <c r="DV305">
        <v>399.548064516129</v>
      </c>
      <c r="DW305">
        <v>22.90562903225807</v>
      </c>
      <c r="DX305">
        <v>500.023870967742</v>
      </c>
      <c r="DY305">
        <v>90.85252258064517</v>
      </c>
      <c r="DZ305">
        <v>0.05251503225806451</v>
      </c>
      <c r="EA305">
        <v>29.75000322580646</v>
      </c>
      <c r="EB305">
        <v>30.00946451612904</v>
      </c>
      <c r="EC305">
        <v>999.9000000000003</v>
      </c>
      <c r="ED305">
        <v>0</v>
      </c>
      <c r="EE305">
        <v>0</v>
      </c>
      <c r="EF305">
        <v>10009.39193548387</v>
      </c>
      <c r="EG305">
        <v>0</v>
      </c>
      <c r="EH305">
        <v>13.39938387096774</v>
      </c>
      <c r="EI305">
        <v>-20.04425161290323</v>
      </c>
      <c r="EJ305">
        <v>409.3511290322581</v>
      </c>
      <c r="EK305">
        <v>426.8984516129032</v>
      </c>
      <c r="EL305">
        <v>6.799507096774193</v>
      </c>
      <c r="EM305">
        <v>419.9271290322581</v>
      </c>
      <c r="EN305">
        <v>16.33031612903225</v>
      </c>
      <c r="EO305">
        <v>2.101401612903226</v>
      </c>
      <c r="EP305">
        <v>1.483649677419355</v>
      </c>
      <c r="EQ305">
        <v>18.22981935483871</v>
      </c>
      <c r="ER305">
        <v>12.80070322580645</v>
      </c>
      <c r="ES305">
        <v>1999.994838709678</v>
      </c>
      <c r="ET305">
        <v>0.979998064516129</v>
      </c>
      <c r="EU305">
        <v>0.02000213870967742</v>
      </c>
      <c r="EV305">
        <v>0</v>
      </c>
      <c r="EW305">
        <v>1217.875161290323</v>
      </c>
      <c r="EX305">
        <v>5.000560000000002</v>
      </c>
      <c r="EY305">
        <v>24829.42580645161</v>
      </c>
      <c r="EZ305">
        <v>17294.81612903226</v>
      </c>
      <c r="FA305">
        <v>41.56199999999998</v>
      </c>
      <c r="FB305">
        <v>41.68299999999998</v>
      </c>
      <c r="FC305">
        <v>41.25</v>
      </c>
      <c r="FD305">
        <v>40.81199999999998</v>
      </c>
      <c r="FE305">
        <v>42.268</v>
      </c>
      <c r="FF305">
        <v>1955.094838709677</v>
      </c>
      <c r="FG305">
        <v>39.90000000000001</v>
      </c>
      <c r="FH305">
        <v>0</v>
      </c>
      <c r="FI305">
        <v>1759254481.6</v>
      </c>
      <c r="FJ305">
        <v>0</v>
      </c>
      <c r="FK305">
        <v>1217.863076923077</v>
      </c>
      <c r="FL305">
        <v>-5.261538451509056</v>
      </c>
      <c r="FM305">
        <v>-105.6034187800289</v>
      </c>
      <c r="FN305">
        <v>24828.31153846154</v>
      </c>
      <c r="FO305">
        <v>15</v>
      </c>
      <c r="FP305">
        <v>0</v>
      </c>
      <c r="FQ305" t="s">
        <v>439</v>
      </c>
      <c r="FR305">
        <v>1747148579.5</v>
      </c>
      <c r="FS305">
        <v>1747148584.5</v>
      </c>
      <c r="FT305">
        <v>0</v>
      </c>
      <c r="FU305">
        <v>0.162</v>
      </c>
      <c r="FV305">
        <v>-0.001</v>
      </c>
      <c r="FW305">
        <v>0.139</v>
      </c>
      <c r="FX305">
        <v>0.058</v>
      </c>
      <c r="FY305">
        <v>420</v>
      </c>
      <c r="FZ305">
        <v>16</v>
      </c>
      <c r="GA305">
        <v>0.19</v>
      </c>
      <c r="GB305">
        <v>0.02</v>
      </c>
      <c r="GC305">
        <v>-20.04879512195122</v>
      </c>
      <c r="GD305">
        <v>0.07982717770033253</v>
      </c>
      <c r="GE305">
        <v>0.03416725683486</v>
      </c>
      <c r="GF305">
        <v>1</v>
      </c>
      <c r="GG305">
        <v>1218.12</v>
      </c>
      <c r="GH305">
        <v>-5.454851027141281</v>
      </c>
      <c r="GI305">
        <v>0.5701444605381527</v>
      </c>
      <c r="GJ305">
        <v>0</v>
      </c>
      <c r="GK305">
        <v>6.803908780487804</v>
      </c>
      <c r="GL305">
        <v>-0.1063007665505279</v>
      </c>
      <c r="GM305">
        <v>0.0105499839775909</v>
      </c>
      <c r="GN305">
        <v>0</v>
      </c>
      <c r="GO305">
        <v>1</v>
      </c>
      <c r="GP305">
        <v>3</v>
      </c>
      <c r="GQ305" t="s">
        <v>463</v>
      </c>
      <c r="GR305">
        <v>3.12877</v>
      </c>
      <c r="GS305">
        <v>2.72987</v>
      </c>
      <c r="GT305">
        <v>0.0829367</v>
      </c>
      <c r="GU305">
        <v>0.08652990000000001</v>
      </c>
      <c r="GV305">
        <v>0.104663</v>
      </c>
      <c r="GW305">
        <v>0.0824077</v>
      </c>
      <c r="GX305">
        <v>27504.1</v>
      </c>
      <c r="GY305">
        <v>26589.5</v>
      </c>
      <c r="GZ305">
        <v>30532.4</v>
      </c>
      <c r="HA305">
        <v>29362.3</v>
      </c>
      <c r="HB305">
        <v>37723.3</v>
      </c>
      <c r="HC305">
        <v>35452.5</v>
      </c>
      <c r="HD305">
        <v>46705.4</v>
      </c>
      <c r="HE305">
        <v>43629.3</v>
      </c>
      <c r="HF305">
        <v>1.83142</v>
      </c>
      <c r="HG305">
        <v>1.8262</v>
      </c>
      <c r="HH305">
        <v>0.131719</v>
      </c>
      <c r="HI305">
        <v>0</v>
      </c>
      <c r="HJ305">
        <v>27.8454</v>
      </c>
      <c r="HK305">
        <v>999.9</v>
      </c>
      <c r="HL305">
        <v>47.9</v>
      </c>
      <c r="HM305">
        <v>31.4</v>
      </c>
      <c r="HN305">
        <v>24.333</v>
      </c>
      <c r="HO305">
        <v>63.0403</v>
      </c>
      <c r="HP305">
        <v>17.9688</v>
      </c>
      <c r="HQ305">
        <v>1</v>
      </c>
      <c r="HR305">
        <v>0.135086</v>
      </c>
      <c r="HS305">
        <v>-0.211187</v>
      </c>
      <c r="HT305">
        <v>20.2022</v>
      </c>
      <c r="HU305">
        <v>5.23286</v>
      </c>
      <c r="HV305">
        <v>11.974</v>
      </c>
      <c r="HW305">
        <v>4.9711</v>
      </c>
      <c r="HX305">
        <v>3.29033</v>
      </c>
      <c r="HY305">
        <v>9999</v>
      </c>
      <c r="HZ305">
        <v>9999</v>
      </c>
      <c r="IA305">
        <v>9999</v>
      </c>
      <c r="IB305">
        <v>19.6</v>
      </c>
      <c r="IC305">
        <v>4.9729</v>
      </c>
      <c r="ID305">
        <v>1.87714</v>
      </c>
      <c r="IE305">
        <v>1.87522</v>
      </c>
      <c r="IF305">
        <v>1.87805</v>
      </c>
      <c r="IG305">
        <v>1.87477</v>
      </c>
      <c r="IH305">
        <v>1.87836</v>
      </c>
      <c r="II305">
        <v>1.87546</v>
      </c>
      <c r="IJ305">
        <v>1.87663</v>
      </c>
      <c r="IK305">
        <v>0</v>
      </c>
      <c r="IL305">
        <v>0</v>
      </c>
      <c r="IM305">
        <v>0</v>
      </c>
      <c r="IN305">
        <v>0</v>
      </c>
      <c r="IO305" t="s">
        <v>441</v>
      </c>
      <c r="IP305" t="s">
        <v>442</v>
      </c>
      <c r="IQ305" t="s">
        <v>443</v>
      </c>
      <c r="IR305" t="s">
        <v>443</v>
      </c>
      <c r="IS305" t="s">
        <v>443</v>
      </c>
      <c r="IT305" t="s">
        <v>443</v>
      </c>
      <c r="IU305">
        <v>0</v>
      </c>
      <c r="IV305">
        <v>100</v>
      </c>
      <c r="IW305">
        <v>100</v>
      </c>
      <c r="IX305">
        <v>0.335</v>
      </c>
      <c r="IY305">
        <v>0.224</v>
      </c>
      <c r="IZ305">
        <v>-0.1222274518627452</v>
      </c>
      <c r="JA305">
        <v>0.001328938755811441</v>
      </c>
      <c r="JB305">
        <v>-5.633165956792918E-07</v>
      </c>
      <c r="JC305">
        <v>2.510553891376428E-10</v>
      </c>
      <c r="JD305">
        <v>-0.04678033270444259</v>
      </c>
      <c r="JE305">
        <v>-0.0009625096320519332</v>
      </c>
      <c r="JF305">
        <v>0.0006953178313022573</v>
      </c>
      <c r="JG305">
        <v>-5.973937232829655E-06</v>
      </c>
      <c r="JH305">
        <v>1</v>
      </c>
      <c r="JI305">
        <v>2112</v>
      </c>
      <c r="JJ305">
        <v>1</v>
      </c>
      <c r="JK305">
        <v>26</v>
      </c>
      <c r="JL305">
        <v>201764.8</v>
      </c>
      <c r="JM305">
        <v>201764.7</v>
      </c>
      <c r="JN305">
        <v>1.09009</v>
      </c>
      <c r="JO305">
        <v>2.54639</v>
      </c>
      <c r="JP305">
        <v>1.39893</v>
      </c>
      <c r="JQ305">
        <v>2.32666</v>
      </c>
      <c r="JR305">
        <v>1.44897</v>
      </c>
      <c r="JS305">
        <v>2.55005</v>
      </c>
      <c r="JT305">
        <v>36.6943</v>
      </c>
      <c r="JU305">
        <v>23.9824</v>
      </c>
      <c r="JV305">
        <v>18</v>
      </c>
      <c r="JW305">
        <v>481.51</v>
      </c>
      <c r="JX305">
        <v>448.265</v>
      </c>
      <c r="JY305">
        <v>28.0668</v>
      </c>
      <c r="JZ305">
        <v>28.9518</v>
      </c>
      <c r="KA305">
        <v>30</v>
      </c>
      <c r="KB305">
        <v>28.6303</v>
      </c>
      <c r="KC305">
        <v>28.6939</v>
      </c>
      <c r="KD305">
        <v>21.7845</v>
      </c>
      <c r="KE305">
        <v>37.4539</v>
      </c>
      <c r="KF305">
        <v>0</v>
      </c>
      <c r="KG305">
        <v>28.0644</v>
      </c>
      <c r="KH305">
        <v>413.255</v>
      </c>
      <c r="KI305">
        <v>16.3629</v>
      </c>
      <c r="KJ305">
        <v>100.936</v>
      </c>
      <c r="KK305">
        <v>100.356</v>
      </c>
    </row>
    <row r="306" spans="1:297">
      <c r="A306">
        <v>290</v>
      </c>
      <c r="B306">
        <v>1759254472.5</v>
      </c>
      <c r="C306">
        <v>7656.900000095367</v>
      </c>
      <c r="D306" t="s">
        <v>1026</v>
      </c>
      <c r="E306" t="s">
        <v>1027</v>
      </c>
      <c r="F306">
        <v>5</v>
      </c>
      <c r="G306" t="s">
        <v>1025</v>
      </c>
      <c r="H306" t="s">
        <v>436</v>
      </c>
      <c r="I306">
        <v>1759254464.655172</v>
      </c>
      <c r="J306">
        <f>(K306)/1000</f>
        <v>0</v>
      </c>
      <c r="K306">
        <f>IF(DP306, AN306, AH306)</f>
        <v>0</v>
      </c>
      <c r="L306">
        <f>IF(DP306, AI306, AG306)</f>
        <v>0</v>
      </c>
      <c r="M306">
        <f>DR306 - IF(AU306&gt;1, L306*DL306*100.0/(AW306), 0)</f>
        <v>0</v>
      </c>
      <c r="N306">
        <f>((T306-J306/2)*M306-L306)/(T306+J306/2)</f>
        <v>0</v>
      </c>
      <c r="O306">
        <f>N306*(DY306+DZ306)/1000.0</f>
        <v>0</v>
      </c>
      <c r="P306">
        <f>(DR306 - IF(AU306&gt;1, L306*DL306*100.0/(AW306), 0))*(DY306+DZ306)/1000.0</f>
        <v>0</v>
      </c>
      <c r="Q306">
        <f>2.0/((1/S306-1/R306)+SIGN(S306)*SQRT((1/S306-1/R306)*(1/S306-1/R306) + 4*DM306/((DM306+1)*(DM306+1))*(2*1/S306*1/R306-1/R306*1/R306)))</f>
        <v>0</v>
      </c>
      <c r="R306">
        <f>IF(LEFT(DN306,1)&lt;&gt;"0",IF(LEFT(DN306,1)="1",3.0,DO306),$D$5+$E$5*(EF306*DY306/($K$5*1000))+$F$5*(EF306*DY306/($K$5*1000))*MAX(MIN(DL306,$J$5),$I$5)*MAX(MIN(DL306,$J$5),$I$5)+$G$5*MAX(MIN(DL306,$J$5),$I$5)*(EF306*DY306/($K$5*1000))+$H$5*(EF306*DY306/($K$5*1000))*(EF306*DY306/($K$5*1000)))</f>
        <v>0</v>
      </c>
      <c r="S306">
        <f>J306*(1000-(1000*0.61365*exp(17.502*W306/(240.97+W306))/(DY306+DZ306)+DT306)/2)/(1000*0.61365*exp(17.502*W306/(240.97+W306))/(DY306+DZ306)-DT306)</f>
        <v>0</v>
      </c>
      <c r="T306">
        <f>1/((DM306+1)/(Q306/1.6)+1/(R306/1.37)) + DM306/((DM306+1)/(Q306/1.6) + DM306/(R306/1.37))</f>
        <v>0</v>
      </c>
      <c r="U306">
        <f>(DH306*DK306)</f>
        <v>0</v>
      </c>
      <c r="V306">
        <f>(EA306+(U306+2*0.95*5.67E-8*(((EA306+$B$7)+273)^4-(EA306+273)^4)-44100*J306)/(1.84*29.3*R306+8*0.95*5.67E-8*(EA306+273)^3))</f>
        <v>0</v>
      </c>
      <c r="W306">
        <f>($C$7*EB306+$D$7*EC306+$E$7*V306)</f>
        <v>0</v>
      </c>
      <c r="X306">
        <f>0.61365*exp(17.502*W306/(240.97+W306))</f>
        <v>0</v>
      </c>
      <c r="Y306">
        <f>(Z306/AA306*100)</f>
        <v>0</v>
      </c>
      <c r="Z306">
        <f>DT306*(DY306+DZ306)/1000</f>
        <v>0</v>
      </c>
      <c r="AA306">
        <f>0.61365*exp(17.502*EA306/(240.97+EA306))</f>
        <v>0</v>
      </c>
      <c r="AB306">
        <f>(X306-DT306*(DY306+DZ306)/1000)</f>
        <v>0</v>
      </c>
      <c r="AC306">
        <f>(-J306*44100)</f>
        <v>0</v>
      </c>
      <c r="AD306">
        <f>2*29.3*R306*0.92*(EA306-W306)</f>
        <v>0</v>
      </c>
      <c r="AE306">
        <f>2*0.95*5.67E-8*(((EA306+$B$7)+273)^4-(W306+273)^4)</f>
        <v>0</v>
      </c>
      <c r="AF306">
        <f>U306+AE306+AC306+AD306</f>
        <v>0</v>
      </c>
      <c r="AG306">
        <f>DX306*AU306*(DS306-DR306*(1000-AU306*DU306)/(1000-AU306*DT306))/(100*DL306)</f>
        <v>0</v>
      </c>
      <c r="AH306">
        <f>1000*DX306*AU306*(DT306-DU306)/(100*DL306*(1000-AU306*DT306))</f>
        <v>0</v>
      </c>
      <c r="AI306">
        <f>(AJ306 - AK306 - DY306*1E3/(8.314*(EA306+273.15)) * AM306/DX306 * AL306) * DX306/(100*DL306) * (1000 - DU306)/1000</f>
        <v>0</v>
      </c>
      <c r="AJ306">
        <v>426.942586446861</v>
      </c>
      <c r="AK306">
        <v>409.2620121212124</v>
      </c>
      <c r="AL306">
        <v>-0.02010866488567474</v>
      </c>
      <c r="AM306">
        <v>65.50466669720001</v>
      </c>
      <c r="AN306">
        <f>(AP306 - AO306 + DY306*1E3/(8.314*(EA306+273.15)) * AR306/DX306 * AQ306) * DX306/(100*DL306) * 1000/(1000 - AP306)</f>
        <v>0</v>
      </c>
      <c r="AO306">
        <v>16.33244110928691</v>
      </c>
      <c r="AP306">
        <v>23.10929454545454</v>
      </c>
      <c r="AQ306">
        <v>-7.528652506996652E-05</v>
      </c>
      <c r="AR306">
        <v>120.5504715061294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MAX(0,($B$13+$C$13*EF306)/(1+$D$13*EF306)*DY306/(EA306+273)*$E$13)</f>
        <v>0</v>
      </c>
      <c r="AX306" t="s">
        <v>437</v>
      </c>
      <c r="AY306" t="s">
        <v>437</v>
      </c>
      <c r="AZ306">
        <v>0</v>
      </c>
      <c r="BA306">
        <v>0</v>
      </c>
      <c r="BB306">
        <f>1-AZ306/BA306</f>
        <v>0</v>
      </c>
      <c r="BC306">
        <v>0</v>
      </c>
      <c r="BD306" t="s">
        <v>437</v>
      </c>
      <c r="BE306" t="s">
        <v>437</v>
      </c>
      <c r="BF306">
        <v>0</v>
      </c>
      <c r="BG306">
        <v>0</v>
      </c>
      <c r="BH306">
        <f>1-BF306/BG306</f>
        <v>0</v>
      </c>
      <c r="BI306">
        <v>0.5</v>
      </c>
      <c r="BJ306">
        <f>DI306</f>
        <v>0</v>
      </c>
      <c r="BK306">
        <f>L306</f>
        <v>0</v>
      </c>
      <c r="BL306">
        <f>BH306*BI306*BJ306</f>
        <v>0</v>
      </c>
      <c r="BM306">
        <f>(BK306-BC306)/BJ306</f>
        <v>0</v>
      </c>
      <c r="BN306">
        <f>(BA306-BG306)/BG306</f>
        <v>0</v>
      </c>
      <c r="BO306">
        <f>AZ306/(BB306+AZ306/BG306)</f>
        <v>0</v>
      </c>
      <c r="BP306" t="s">
        <v>437</v>
      </c>
      <c r="BQ306">
        <v>0</v>
      </c>
      <c r="BR306">
        <f>IF(BQ306&lt;&gt;0, BQ306, BO306)</f>
        <v>0</v>
      </c>
      <c r="BS306">
        <f>1-BR306/BG306</f>
        <v>0</v>
      </c>
      <c r="BT306">
        <f>(BG306-BF306)/(BG306-BR306)</f>
        <v>0</v>
      </c>
      <c r="BU306">
        <f>(BA306-BG306)/(BA306-BR306)</f>
        <v>0</v>
      </c>
      <c r="BV306">
        <f>(BG306-BF306)/(BG306-AZ306)</f>
        <v>0</v>
      </c>
      <c r="BW306">
        <f>(BA306-BG306)/(BA306-AZ306)</f>
        <v>0</v>
      </c>
      <c r="BX306">
        <f>(BT306*BR306/BF306)</f>
        <v>0</v>
      </c>
      <c r="BY306">
        <f>(1-BX306)</f>
        <v>0</v>
      </c>
      <c r="DH306">
        <f>$B$11*EG306+$C$11*EH306+$F$11*ES306*(1-EV306)</f>
        <v>0</v>
      </c>
      <c r="DI306">
        <f>DH306*DJ306</f>
        <v>0</v>
      </c>
      <c r="DJ306">
        <f>($B$11*$D$9+$C$11*$D$9+$F$11*((FF306+EX306)/MAX(FF306+EX306+FG306, 0.1)*$I$9+FG306/MAX(FF306+EX306+FG306, 0.1)*$J$9))/($B$11+$C$11+$F$11)</f>
        <v>0</v>
      </c>
      <c r="DK306">
        <f>($B$11*$K$9+$C$11*$K$9+$F$11*((FF306+EX306)/MAX(FF306+EX306+FG306, 0.1)*$P$9+FG306/MAX(FF306+EX306+FG306, 0.1)*$Q$9))/($B$11+$C$11+$F$11)</f>
        <v>0</v>
      </c>
      <c r="DL306">
        <v>5.66</v>
      </c>
      <c r="DM306">
        <v>0.5</v>
      </c>
      <c r="DN306" t="s">
        <v>438</v>
      </c>
      <c r="DO306">
        <v>2</v>
      </c>
      <c r="DP306" t="b">
        <v>1</v>
      </c>
      <c r="DQ306">
        <v>1759254464.655172</v>
      </c>
      <c r="DR306">
        <v>399.8851379310344</v>
      </c>
      <c r="DS306">
        <v>419.7823103448276</v>
      </c>
      <c r="DT306">
        <v>23.12151034482758</v>
      </c>
      <c r="DU306">
        <v>16.33139655172414</v>
      </c>
      <c r="DV306">
        <v>399.5503103448276</v>
      </c>
      <c r="DW306">
        <v>22.89749655172414</v>
      </c>
      <c r="DX306">
        <v>499.9941379310345</v>
      </c>
      <c r="DY306">
        <v>90.85277586206894</v>
      </c>
      <c r="DZ306">
        <v>0.05238608620689655</v>
      </c>
      <c r="EA306">
        <v>29.74731724137931</v>
      </c>
      <c r="EB306">
        <v>30.00431379310344</v>
      </c>
      <c r="EC306">
        <v>999.9000000000002</v>
      </c>
      <c r="ED306">
        <v>0</v>
      </c>
      <c r="EE306">
        <v>0</v>
      </c>
      <c r="EF306">
        <v>9996.593103448276</v>
      </c>
      <c r="EG306">
        <v>0</v>
      </c>
      <c r="EH306">
        <v>13.2798275862069</v>
      </c>
      <c r="EI306">
        <v>-19.89719310344828</v>
      </c>
      <c r="EJ306">
        <v>409.35</v>
      </c>
      <c r="EK306">
        <v>426.7517586206897</v>
      </c>
      <c r="EL306">
        <v>6.790115862068965</v>
      </c>
      <c r="EM306">
        <v>419.7823103448276</v>
      </c>
      <c r="EN306">
        <v>16.33139655172414</v>
      </c>
      <c r="EO306">
        <v>2.10065275862069</v>
      </c>
      <c r="EP306">
        <v>1.483753103448276</v>
      </c>
      <c r="EQ306">
        <v>18.22414137931035</v>
      </c>
      <c r="ER306">
        <v>12.80175862068966</v>
      </c>
      <c r="ES306">
        <v>2000.01</v>
      </c>
      <c r="ET306">
        <v>0.9799981379310347</v>
      </c>
      <c r="EU306">
        <v>0.02000206551724138</v>
      </c>
      <c r="EV306">
        <v>0</v>
      </c>
      <c r="EW306">
        <v>1217.427931034483</v>
      </c>
      <c r="EX306">
        <v>5.000560000000001</v>
      </c>
      <c r="EY306">
        <v>24820.26206896552</v>
      </c>
      <c r="EZ306">
        <v>17294.94827586207</v>
      </c>
      <c r="FA306">
        <v>41.56199999999998</v>
      </c>
      <c r="FB306">
        <v>41.68272413793102</v>
      </c>
      <c r="FC306">
        <v>41.25</v>
      </c>
      <c r="FD306">
        <v>40.81199999999998</v>
      </c>
      <c r="FE306">
        <v>42.26068965517241</v>
      </c>
      <c r="FF306">
        <v>1955.11</v>
      </c>
      <c r="FG306">
        <v>39.90000000000001</v>
      </c>
      <c r="FH306">
        <v>0</v>
      </c>
      <c r="FI306">
        <v>1759254486.4</v>
      </c>
      <c r="FJ306">
        <v>0</v>
      </c>
      <c r="FK306">
        <v>1217.424615384615</v>
      </c>
      <c r="FL306">
        <v>-4.722735037462186</v>
      </c>
      <c r="FM306">
        <v>-104.8170939720772</v>
      </c>
      <c r="FN306">
        <v>24819.85769230769</v>
      </c>
      <c r="FO306">
        <v>15</v>
      </c>
      <c r="FP306">
        <v>0</v>
      </c>
      <c r="FQ306" t="s">
        <v>439</v>
      </c>
      <c r="FR306">
        <v>1747148579.5</v>
      </c>
      <c r="FS306">
        <v>1747148584.5</v>
      </c>
      <c r="FT306">
        <v>0</v>
      </c>
      <c r="FU306">
        <v>0.162</v>
      </c>
      <c r="FV306">
        <v>-0.001</v>
      </c>
      <c r="FW306">
        <v>0.139</v>
      </c>
      <c r="FX306">
        <v>0.058</v>
      </c>
      <c r="FY306">
        <v>420</v>
      </c>
      <c r="FZ306">
        <v>16</v>
      </c>
      <c r="GA306">
        <v>0.19</v>
      </c>
      <c r="GB306">
        <v>0.02</v>
      </c>
      <c r="GC306">
        <v>-19.982035</v>
      </c>
      <c r="GD306">
        <v>1.088381988742929</v>
      </c>
      <c r="GE306">
        <v>0.2351415930349202</v>
      </c>
      <c r="GF306">
        <v>0</v>
      </c>
      <c r="GG306">
        <v>1217.706764705883</v>
      </c>
      <c r="GH306">
        <v>-5.083116877864891</v>
      </c>
      <c r="GI306">
        <v>0.5384057107261766</v>
      </c>
      <c r="GJ306">
        <v>0</v>
      </c>
      <c r="GK306">
        <v>6.795507750000001</v>
      </c>
      <c r="GL306">
        <v>-0.1071479549718734</v>
      </c>
      <c r="GM306">
        <v>0.01038450756836834</v>
      </c>
      <c r="GN306">
        <v>0</v>
      </c>
      <c r="GO306">
        <v>0</v>
      </c>
      <c r="GP306">
        <v>3</v>
      </c>
      <c r="GQ306" t="s">
        <v>490</v>
      </c>
      <c r="GR306">
        <v>3.12866</v>
      </c>
      <c r="GS306">
        <v>2.72976</v>
      </c>
      <c r="GT306">
        <v>0.08290930000000001</v>
      </c>
      <c r="GU306">
        <v>0.086095</v>
      </c>
      <c r="GV306">
        <v>0.104636</v>
      </c>
      <c r="GW306">
        <v>0.0824088</v>
      </c>
      <c r="GX306">
        <v>27504.7</v>
      </c>
      <c r="GY306">
        <v>26602</v>
      </c>
      <c r="GZ306">
        <v>30532.2</v>
      </c>
      <c r="HA306">
        <v>29362.2</v>
      </c>
      <c r="HB306">
        <v>37724.2</v>
      </c>
      <c r="HC306">
        <v>35452.3</v>
      </c>
      <c r="HD306">
        <v>46705</v>
      </c>
      <c r="HE306">
        <v>43629.1</v>
      </c>
      <c r="HF306">
        <v>1.83102</v>
      </c>
      <c r="HG306">
        <v>1.82645</v>
      </c>
      <c r="HH306">
        <v>0.132158</v>
      </c>
      <c r="HI306">
        <v>0</v>
      </c>
      <c r="HJ306">
        <v>27.8454</v>
      </c>
      <c r="HK306">
        <v>999.9</v>
      </c>
      <c r="HL306">
        <v>47.9</v>
      </c>
      <c r="HM306">
        <v>31.4</v>
      </c>
      <c r="HN306">
        <v>24.333</v>
      </c>
      <c r="HO306">
        <v>63.2303</v>
      </c>
      <c r="HP306">
        <v>18.0208</v>
      </c>
      <c r="HQ306">
        <v>1</v>
      </c>
      <c r="HR306">
        <v>0.135221</v>
      </c>
      <c r="HS306">
        <v>-0.399766</v>
      </c>
      <c r="HT306">
        <v>20.2012</v>
      </c>
      <c r="HU306">
        <v>5.22852</v>
      </c>
      <c r="HV306">
        <v>11.974</v>
      </c>
      <c r="HW306">
        <v>4.9703</v>
      </c>
      <c r="HX306">
        <v>3.28958</v>
      </c>
      <c r="HY306">
        <v>9999</v>
      </c>
      <c r="HZ306">
        <v>9999</v>
      </c>
      <c r="IA306">
        <v>9999</v>
      </c>
      <c r="IB306">
        <v>19.6</v>
      </c>
      <c r="IC306">
        <v>4.9729</v>
      </c>
      <c r="ID306">
        <v>1.87714</v>
      </c>
      <c r="IE306">
        <v>1.87525</v>
      </c>
      <c r="IF306">
        <v>1.87805</v>
      </c>
      <c r="IG306">
        <v>1.87481</v>
      </c>
      <c r="IH306">
        <v>1.87836</v>
      </c>
      <c r="II306">
        <v>1.87546</v>
      </c>
      <c r="IJ306">
        <v>1.87663</v>
      </c>
      <c r="IK306">
        <v>0</v>
      </c>
      <c r="IL306">
        <v>0</v>
      </c>
      <c r="IM306">
        <v>0</v>
      </c>
      <c r="IN306">
        <v>0</v>
      </c>
      <c r="IO306" t="s">
        <v>441</v>
      </c>
      <c r="IP306" t="s">
        <v>442</v>
      </c>
      <c r="IQ306" t="s">
        <v>443</v>
      </c>
      <c r="IR306" t="s">
        <v>443</v>
      </c>
      <c r="IS306" t="s">
        <v>443</v>
      </c>
      <c r="IT306" t="s">
        <v>443</v>
      </c>
      <c r="IU306">
        <v>0</v>
      </c>
      <c r="IV306">
        <v>100</v>
      </c>
      <c r="IW306">
        <v>100</v>
      </c>
      <c r="IX306">
        <v>0.335</v>
      </c>
      <c r="IY306">
        <v>0.2237</v>
      </c>
      <c r="IZ306">
        <v>-0.1222274518627452</v>
      </c>
      <c r="JA306">
        <v>0.001328938755811441</v>
      </c>
      <c r="JB306">
        <v>-5.633165956792918E-07</v>
      </c>
      <c r="JC306">
        <v>2.510553891376428E-10</v>
      </c>
      <c r="JD306">
        <v>-0.04678033270444259</v>
      </c>
      <c r="JE306">
        <v>-0.0009625096320519332</v>
      </c>
      <c r="JF306">
        <v>0.0006953178313022573</v>
      </c>
      <c r="JG306">
        <v>-5.973937232829655E-06</v>
      </c>
      <c r="JH306">
        <v>1</v>
      </c>
      <c r="JI306">
        <v>2112</v>
      </c>
      <c r="JJ306">
        <v>1</v>
      </c>
      <c r="JK306">
        <v>26</v>
      </c>
      <c r="JL306">
        <v>201764.9</v>
      </c>
      <c r="JM306">
        <v>201764.8</v>
      </c>
      <c r="JN306">
        <v>1.06323</v>
      </c>
      <c r="JO306">
        <v>2.54517</v>
      </c>
      <c r="JP306">
        <v>1.39893</v>
      </c>
      <c r="JQ306">
        <v>2.32666</v>
      </c>
      <c r="JR306">
        <v>1.44897</v>
      </c>
      <c r="JS306">
        <v>2.45117</v>
      </c>
      <c r="JT306">
        <v>36.6943</v>
      </c>
      <c r="JU306">
        <v>23.9649</v>
      </c>
      <c r="JV306">
        <v>18</v>
      </c>
      <c r="JW306">
        <v>481.291</v>
      </c>
      <c r="JX306">
        <v>448.423</v>
      </c>
      <c r="JY306">
        <v>28.0675</v>
      </c>
      <c r="JZ306">
        <v>28.9518</v>
      </c>
      <c r="KA306">
        <v>30</v>
      </c>
      <c r="KB306">
        <v>28.6303</v>
      </c>
      <c r="KC306">
        <v>28.6939</v>
      </c>
      <c r="KD306">
        <v>21.2842</v>
      </c>
      <c r="KE306">
        <v>37.4539</v>
      </c>
      <c r="KF306">
        <v>0</v>
      </c>
      <c r="KG306">
        <v>28.1205</v>
      </c>
      <c r="KH306">
        <v>399.897</v>
      </c>
      <c r="KI306">
        <v>16.3842</v>
      </c>
      <c r="KJ306">
        <v>100.935</v>
      </c>
      <c r="KK306">
        <v>100.356</v>
      </c>
    </row>
    <row r="307" spans="1:297">
      <c r="A307">
        <v>291</v>
      </c>
      <c r="B307">
        <v>1759254477.5</v>
      </c>
      <c r="C307">
        <v>7661.900000095367</v>
      </c>
      <c r="D307" t="s">
        <v>1028</v>
      </c>
      <c r="E307" t="s">
        <v>1029</v>
      </c>
      <c r="F307">
        <v>5</v>
      </c>
      <c r="G307" t="s">
        <v>1025</v>
      </c>
      <c r="H307" t="s">
        <v>436</v>
      </c>
      <c r="I307">
        <v>1759254469.732143</v>
      </c>
      <c r="J307">
        <f>(K307)/1000</f>
        <v>0</v>
      </c>
      <c r="K307">
        <f>IF(DP307, AN307, AH307)</f>
        <v>0</v>
      </c>
      <c r="L307">
        <f>IF(DP307, AI307, AG307)</f>
        <v>0</v>
      </c>
      <c r="M307">
        <f>DR307 - IF(AU307&gt;1, L307*DL307*100.0/(AW307), 0)</f>
        <v>0</v>
      </c>
      <c r="N307">
        <f>((T307-J307/2)*M307-L307)/(T307+J307/2)</f>
        <v>0</v>
      </c>
      <c r="O307">
        <f>N307*(DY307+DZ307)/1000.0</f>
        <v>0</v>
      </c>
      <c r="P307">
        <f>(DR307 - IF(AU307&gt;1, L307*DL307*100.0/(AW307), 0))*(DY307+DZ307)/1000.0</f>
        <v>0</v>
      </c>
      <c r="Q307">
        <f>2.0/((1/S307-1/R307)+SIGN(S307)*SQRT((1/S307-1/R307)*(1/S307-1/R307) + 4*DM307/((DM307+1)*(DM307+1))*(2*1/S307*1/R307-1/R307*1/R307)))</f>
        <v>0</v>
      </c>
      <c r="R307">
        <f>IF(LEFT(DN307,1)&lt;&gt;"0",IF(LEFT(DN307,1)="1",3.0,DO307),$D$5+$E$5*(EF307*DY307/($K$5*1000))+$F$5*(EF307*DY307/($K$5*1000))*MAX(MIN(DL307,$J$5),$I$5)*MAX(MIN(DL307,$J$5),$I$5)+$G$5*MAX(MIN(DL307,$J$5),$I$5)*(EF307*DY307/($K$5*1000))+$H$5*(EF307*DY307/($K$5*1000))*(EF307*DY307/($K$5*1000)))</f>
        <v>0</v>
      </c>
      <c r="S307">
        <f>J307*(1000-(1000*0.61365*exp(17.502*W307/(240.97+W307))/(DY307+DZ307)+DT307)/2)/(1000*0.61365*exp(17.502*W307/(240.97+W307))/(DY307+DZ307)-DT307)</f>
        <v>0</v>
      </c>
      <c r="T307">
        <f>1/((DM307+1)/(Q307/1.6)+1/(R307/1.37)) + DM307/((DM307+1)/(Q307/1.6) + DM307/(R307/1.37))</f>
        <v>0</v>
      </c>
      <c r="U307">
        <f>(DH307*DK307)</f>
        <v>0</v>
      </c>
      <c r="V307">
        <f>(EA307+(U307+2*0.95*5.67E-8*(((EA307+$B$7)+273)^4-(EA307+273)^4)-44100*J307)/(1.84*29.3*R307+8*0.95*5.67E-8*(EA307+273)^3))</f>
        <v>0</v>
      </c>
      <c r="W307">
        <f>($C$7*EB307+$D$7*EC307+$E$7*V307)</f>
        <v>0</v>
      </c>
      <c r="X307">
        <f>0.61365*exp(17.502*W307/(240.97+W307))</f>
        <v>0</v>
      </c>
      <c r="Y307">
        <f>(Z307/AA307*100)</f>
        <v>0</v>
      </c>
      <c r="Z307">
        <f>DT307*(DY307+DZ307)/1000</f>
        <v>0</v>
      </c>
      <c r="AA307">
        <f>0.61365*exp(17.502*EA307/(240.97+EA307))</f>
        <v>0</v>
      </c>
      <c r="AB307">
        <f>(X307-DT307*(DY307+DZ307)/1000)</f>
        <v>0</v>
      </c>
      <c r="AC307">
        <f>(-J307*44100)</f>
        <v>0</v>
      </c>
      <c r="AD307">
        <f>2*29.3*R307*0.92*(EA307-W307)</f>
        <v>0</v>
      </c>
      <c r="AE307">
        <f>2*0.95*5.67E-8*(((EA307+$B$7)+273)^4-(W307+273)^4)</f>
        <v>0</v>
      </c>
      <c r="AF307">
        <f>U307+AE307+AC307+AD307</f>
        <v>0</v>
      </c>
      <c r="AG307">
        <f>DX307*AU307*(DS307-DR307*(1000-AU307*DU307)/(1000-AU307*DT307))/(100*DL307)</f>
        <v>0</v>
      </c>
      <c r="AH307">
        <f>1000*DX307*AU307*(DT307-DU307)/(100*DL307*(1000-AU307*DT307))</f>
        <v>0</v>
      </c>
      <c r="AI307">
        <f>(AJ307 - AK307 - DY307*1E3/(8.314*(EA307+273.15)) * AM307/DX307 * AL307) * DX307/(100*DL307) * (1000 - DU307)/1000</f>
        <v>0</v>
      </c>
      <c r="AJ307">
        <v>419.8288255871948</v>
      </c>
      <c r="AK307">
        <v>405.943096969697</v>
      </c>
      <c r="AL307">
        <v>-0.7977534342660514</v>
      </c>
      <c r="AM307">
        <v>65.50466669720001</v>
      </c>
      <c r="AN307">
        <f>(AP307 - AO307 + DY307*1E3/(8.314*(EA307+273.15)) * AR307/DX307 * AQ307) * DX307/(100*DL307) * 1000/(1000 - AP307)</f>
        <v>0</v>
      </c>
      <c r="AO307">
        <v>16.3325392204058</v>
      </c>
      <c r="AP307">
        <v>23.10413393939394</v>
      </c>
      <c r="AQ307">
        <v>-2.608390651890359E-05</v>
      </c>
      <c r="AR307">
        <v>120.5504715061294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MAX(0,($B$13+$C$13*EF307)/(1+$D$13*EF307)*DY307/(EA307+273)*$E$13)</f>
        <v>0</v>
      </c>
      <c r="AX307" t="s">
        <v>437</v>
      </c>
      <c r="AY307" t="s">
        <v>437</v>
      </c>
      <c r="AZ307">
        <v>0</v>
      </c>
      <c r="BA307">
        <v>0</v>
      </c>
      <c r="BB307">
        <f>1-AZ307/BA307</f>
        <v>0</v>
      </c>
      <c r="BC307">
        <v>0</v>
      </c>
      <c r="BD307" t="s">
        <v>437</v>
      </c>
      <c r="BE307" t="s">
        <v>437</v>
      </c>
      <c r="BF307">
        <v>0</v>
      </c>
      <c r="BG307">
        <v>0</v>
      </c>
      <c r="BH307">
        <f>1-BF307/BG307</f>
        <v>0</v>
      </c>
      <c r="BI307">
        <v>0.5</v>
      </c>
      <c r="BJ307">
        <f>DI307</f>
        <v>0</v>
      </c>
      <c r="BK307">
        <f>L307</f>
        <v>0</v>
      </c>
      <c r="BL307">
        <f>BH307*BI307*BJ307</f>
        <v>0</v>
      </c>
      <c r="BM307">
        <f>(BK307-BC307)/BJ307</f>
        <v>0</v>
      </c>
      <c r="BN307">
        <f>(BA307-BG307)/BG307</f>
        <v>0</v>
      </c>
      <c r="BO307">
        <f>AZ307/(BB307+AZ307/BG307)</f>
        <v>0</v>
      </c>
      <c r="BP307" t="s">
        <v>437</v>
      </c>
      <c r="BQ307">
        <v>0</v>
      </c>
      <c r="BR307">
        <f>IF(BQ307&lt;&gt;0, BQ307, BO307)</f>
        <v>0</v>
      </c>
      <c r="BS307">
        <f>1-BR307/BG307</f>
        <v>0</v>
      </c>
      <c r="BT307">
        <f>(BG307-BF307)/(BG307-BR307)</f>
        <v>0</v>
      </c>
      <c r="BU307">
        <f>(BA307-BG307)/(BA307-BR307)</f>
        <v>0</v>
      </c>
      <c r="BV307">
        <f>(BG307-BF307)/(BG307-AZ307)</f>
        <v>0</v>
      </c>
      <c r="BW307">
        <f>(BA307-BG307)/(BA307-AZ307)</f>
        <v>0</v>
      </c>
      <c r="BX307">
        <f>(BT307*BR307/BF307)</f>
        <v>0</v>
      </c>
      <c r="BY307">
        <f>(1-BX307)</f>
        <v>0</v>
      </c>
      <c r="DH307">
        <f>$B$11*EG307+$C$11*EH307+$F$11*ES307*(1-EV307)</f>
        <v>0</v>
      </c>
      <c r="DI307">
        <f>DH307*DJ307</f>
        <v>0</v>
      </c>
      <c r="DJ307">
        <f>($B$11*$D$9+$C$11*$D$9+$F$11*((FF307+EX307)/MAX(FF307+EX307+FG307, 0.1)*$I$9+FG307/MAX(FF307+EX307+FG307, 0.1)*$J$9))/($B$11+$C$11+$F$11)</f>
        <v>0</v>
      </c>
      <c r="DK307">
        <f>($B$11*$K$9+$C$11*$K$9+$F$11*((FF307+EX307)/MAX(FF307+EX307+FG307, 0.1)*$P$9+FG307/MAX(FF307+EX307+FG307, 0.1)*$Q$9))/($B$11+$C$11+$F$11)</f>
        <v>0</v>
      </c>
      <c r="DL307">
        <v>5.66</v>
      </c>
      <c r="DM307">
        <v>0.5</v>
      </c>
      <c r="DN307" t="s">
        <v>438</v>
      </c>
      <c r="DO307">
        <v>2</v>
      </c>
      <c r="DP307" t="b">
        <v>1</v>
      </c>
      <c r="DQ307">
        <v>1759254469.732143</v>
      </c>
      <c r="DR307">
        <v>399.3983928571429</v>
      </c>
      <c r="DS307">
        <v>416.9992857142857</v>
      </c>
      <c r="DT307">
        <v>23.11432142857143</v>
      </c>
      <c r="DU307">
        <v>16.33205357142857</v>
      </c>
      <c r="DV307">
        <v>399.0640714285715</v>
      </c>
      <c r="DW307">
        <v>22.89046071428571</v>
      </c>
      <c r="DX307">
        <v>499.9869642857143</v>
      </c>
      <c r="DY307">
        <v>90.85308214285715</v>
      </c>
      <c r="DZ307">
        <v>0.05208902142857143</v>
      </c>
      <c r="EA307">
        <v>29.74606071428571</v>
      </c>
      <c r="EB307">
        <v>29.99483571428572</v>
      </c>
      <c r="EC307">
        <v>999.9000000000002</v>
      </c>
      <c r="ED307">
        <v>0</v>
      </c>
      <c r="EE307">
        <v>0</v>
      </c>
      <c r="EF307">
        <v>9996.164285714287</v>
      </c>
      <c r="EG307">
        <v>0</v>
      </c>
      <c r="EH307">
        <v>13.29358571428571</v>
      </c>
      <c r="EI307">
        <v>-17.60084714285714</v>
      </c>
      <c r="EJ307">
        <v>408.84875</v>
      </c>
      <c r="EK307">
        <v>423.9227857142857</v>
      </c>
      <c r="EL307">
        <v>6.782274285714285</v>
      </c>
      <c r="EM307">
        <v>416.9992857142857</v>
      </c>
      <c r="EN307">
        <v>16.33205357142857</v>
      </c>
      <c r="EO307">
        <v>2.100007142857143</v>
      </c>
      <c r="EP307">
        <v>1.4838175</v>
      </c>
      <c r="EQ307">
        <v>18.21924642857143</v>
      </c>
      <c r="ER307">
        <v>12.802425</v>
      </c>
      <c r="ES307">
        <v>2000.0325</v>
      </c>
      <c r="ET307">
        <v>0.9799982857142859</v>
      </c>
      <c r="EU307">
        <v>0.02000191785714286</v>
      </c>
      <c r="EV307">
        <v>0</v>
      </c>
      <c r="EW307">
        <v>1217.106785714286</v>
      </c>
      <c r="EX307">
        <v>5.000560000000001</v>
      </c>
      <c r="EY307">
        <v>24813.00714285715</v>
      </c>
      <c r="EZ307">
        <v>17295.15</v>
      </c>
      <c r="FA307">
        <v>41.56199999999999</v>
      </c>
      <c r="FB307">
        <v>41.68699999999999</v>
      </c>
      <c r="FC307">
        <v>41.25</v>
      </c>
      <c r="FD307">
        <v>40.81199999999999</v>
      </c>
      <c r="FE307">
        <v>42.26328571428571</v>
      </c>
      <c r="FF307">
        <v>1955.1325</v>
      </c>
      <c r="FG307">
        <v>39.9</v>
      </c>
      <c r="FH307">
        <v>0</v>
      </c>
      <c r="FI307">
        <v>1759254491.8</v>
      </c>
      <c r="FJ307">
        <v>0</v>
      </c>
      <c r="FK307">
        <v>1217.0352</v>
      </c>
      <c r="FL307">
        <v>-3.505384615216276</v>
      </c>
      <c r="FM307">
        <v>-71.4230770104717</v>
      </c>
      <c r="FN307">
        <v>24811.672</v>
      </c>
      <c r="FO307">
        <v>15</v>
      </c>
      <c r="FP307">
        <v>0</v>
      </c>
      <c r="FQ307" t="s">
        <v>439</v>
      </c>
      <c r="FR307">
        <v>1747148579.5</v>
      </c>
      <c r="FS307">
        <v>1747148584.5</v>
      </c>
      <c r="FT307">
        <v>0</v>
      </c>
      <c r="FU307">
        <v>0.162</v>
      </c>
      <c r="FV307">
        <v>-0.001</v>
      </c>
      <c r="FW307">
        <v>0.139</v>
      </c>
      <c r="FX307">
        <v>0.058</v>
      </c>
      <c r="FY307">
        <v>420</v>
      </c>
      <c r="FZ307">
        <v>16</v>
      </c>
      <c r="GA307">
        <v>0.19</v>
      </c>
      <c r="GB307">
        <v>0.02</v>
      </c>
      <c r="GC307">
        <v>-18.32038585365854</v>
      </c>
      <c r="GD307">
        <v>24.00403902439027</v>
      </c>
      <c r="GE307">
        <v>3.100732751401597</v>
      </c>
      <c r="GF307">
        <v>0</v>
      </c>
      <c r="GG307">
        <v>1217.274411764706</v>
      </c>
      <c r="GH307">
        <v>-4.082658517281035</v>
      </c>
      <c r="GI307">
        <v>0.4818664153212417</v>
      </c>
      <c r="GJ307">
        <v>0</v>
      </c>
      <c r="GK307">
        <v>6.786590000000002</v>
      </c>
      <c r="GL307">
        <v>-0.09734299651567943</v>
      </c>
      <c r="GM307">
        <v>0.009692558120889934</v>
      </c>
      <c r="GN307">
        <v>1</v>
      </c>
      <c r="GO307">
        <v>1</v>
      </c>
      <c r="GP307">
        <v>3</v>
      </c>
      <c r="GQ307" t="s">
        <v>463</v>
      </c>
      <c r="GR307">
        <v>3.12876</v>
      </c>
      <c r="GS307">
        <v>2.72962</v>
      </c>
      <c r="GT307">
        <v>0.0823033</v>
      </c>
      <c r="GU307">
        <v>0.08408450000000001</v>
      </c>
      <c r="GV307">
        <v>0.104622</v>
      </c>
      <c r="GW307">
        <v>0.0824115</v>
      </c>
      <c r="GX307">
        <v>27522.7</v>
      </c>
      <c r="GY307">
        <v>26660.7</v>
      </c>
      <c r="GZ307">
        <v>30532</v>
      </c>
      <c r="HA307">
        <v>29362.3</v>
      </c>
      <c r="HB307">
        <v>37724.5</v>
      </c>
      <c r="HC307">
        <v>35452</v>
      </c>
      <c r="HD307">
        <v>46704.8</v>
      </c>
      <c r="HE307">
        <v>43629.1</v>
      </c>
      <c r="HF307">
        <v>1.83118</v>
      </c>
      <c r="HG307">
        <v>1.82617</v>
      </c>
      <c r="HH307">
        <v>0.131175</v>
      </c>
      <c r="HI307">
        <v>0</v>
      </c>
      <c r="HJ307">
        <v>27.843</v>
      </c>
      <c r="HK307">
        <v>999.9</v>
      </c>
      <c r="HL307">
        <v>47.9</v>
      </c>
      <c r="HM307">
        <v>31.4</v>
      </c>
      <c r="HN307">
        <v>24.3332</v>
      </c>
      <c r="HO307">
        <v>63.0903</v>
      </c>
      <c r="HP307">
        <v>17.9287</v>
      </c>
      <c r="HQ307">
        <v>1</v>
      </c>
      <c r="HR307">
        <v>0.135015</v>
      </c>
      <c r="HS307">
        <v>-0.395133</v>
      </c>
      <c r="HT307">
        <v>20.2014</v>
      </c>
      <c r="HU307">
        <v>5.22792</v>
      </c>
      <c r="HV307">
        <v>11.974</v>
      </c>
      <c r="HW307">
        <v>4.97005</v>
      </c>
      <c r="HX307">
        <v>3.28948</v>
      </c>
      <c r="HY307">
        <v>9999</v>
      </c>
      <c r="HZ307">
        <v>9999</v>
      </c>
      <c r="IA307">
        <v>9999</v>
      </c>
      <c r="IB307">
        <v>19.6</v>
      </c>
      <c r="IC307">
        <v>4.97291</v>
      </c>
      <c r="ID307">
        <v>1.87715</v>
      </c>
      <c r="IE307">
        <v>1.87522</v>
      </c>
      <c r="IF307">
        <v>1.87805</v>
      </c>
      <c r="IG307">
        <v>1.87477</v>
      </c>
      <c r="IH307">
        <v>1.87836</v>
      </c>
      <c r="II307">
        <v>1.87546</v>
      </c>
      <c r="IJ307">
        <v>1.87663</v>
      </c>
      <c r="IK307">
        <v>0</v>
      </c>
      <c r="IL307">
        <v>0</v>
      </c>
      <c r="IM307">
        <v>0</v>
      </c>
      <c r="IN307">
        <v>0</v>
      </c>
      <c r="IO307" t="s">
        <v>441</v>
      </c>
      <c r="IP307" t="s">
        <v>442</v>
      </c>
      <c r="IQ307" t="s">
        <v>443</v>
      </c>
      <c r="IR307" t="s">
        <v>443</v>
      </c>
      <c r="IS307" t="s">
        <v>443</v>
      </c>
      <c r="IT307" t="s">
        <v>443</v>
      </c>
      <c r="IU307">
        <v>0</v>
      </c>
      <c r="IV307">
        <v>100</v>
      </c>
      <c r="IW307">
        <v>100</v>
      </c>
      <c r="IX307">
        <v>0.331</v>
      </c>
      <c r="IY307">
        <v>0.2236</v>
      </c>
      <c r="IZ307">
        <v>-0.1222274518627452</v>
      </c>
      <c r="JA307">
        <v>0.001328938755811441</v>
      </c>
      <c r="JB307">
        <v>-5.633165956792918E-07</v>
      </c>
      <c r="JC307">
        <v>2.510553891376428E-10</v>
      </c>
      <c r="JD307">
        <v>-0.04678033270444259</v>
      </c>
      <c r="JE307">
        <v>-0.0009625096320519332</v>
      </c>
      <c r="JF307">
        <v>0.0006953178313022573</v>
      </c>
      <c r="JG307">
        <v>-5.973937232829655E-06</v>
      </c>
      <c r="JH307">
        <v>1</v>
      </c>
      <c r="JI307">
        <v>2112</v>
      </c>
      <c r="JJ307">
        <v>1</v>
      </c>
      <c r="JK307">
        <v>26</v>
      </c>
      <c r="JL307">
        <v>201765</v>
      </c>
      <c r="JM307">
        <v>201764.9</v>
      </c>
      <c r="JN307">
        <v>1.03271</v>
      </c>
      <c r="JO307">
        <v>2.53418</v>
      </c>
      <c r="JP307">
        <v>1.39893</v>
      </c>
      <c r="JQ307">
        <v>2.32666</v>
      </c>
      <c r="JR307">
        <v>1.44897</v>
      </c>
      <c r="JS307">
        <v>2.50732</v>
      </c>
      <c r="JT307">
        <v>36.6943</v>
      </c>
      <c r="JU307">
        <v>23.9737</v>
      </c>
      <c r="JV307">
        <v>18</v>
      </c>
      <c r="JW307">
        <v>481.373</v>
      </c>
      <c r="JX307">
        <v>448.257</v>
      </c>
      <c r="JY307">
        <v>28.1151</v>
      </c>
      <c r="JZ307">
        <v>28.9542</v>
      </c>
      <c r="KA307">
        <v>30.0001</v>
      </c>
      <c r="KB307">
        <v>28.6303</v>
      </c>
      <c r="KC307">
        <v>28.6949</v>
      </c>
      <c r="KD307">
        <v>20.5956</v>
      </c>
      <c r="KE307">
        <v>37.4539</v>
      </c>
      <c r="KF307">
        <v>0</v>
      </c>
      <c r="KG307">
        <v>28.1247</v>
      </c>
      <c r="KH307">
        <v>379.822</v>
      </c>
      <c r="KI307">
        <v>16.4019</v>
      </c>
      <c r="KJ307">
        <v>100.934</v>
      </c>
      <c r="KK307">
        <v>100.356</v>
      </c>
    </row>
    <row r="308" spans="1:297">
      <c r="A308">
        <v>292</v>
      </c>
      <c r="B308">
        <v>1759254482.5</v>
      </c>
      <c r="C308">
        <v>7666.900000095367</v>
      </c>
      <c r="D308" t="s">
        <v>1030</v>
      </c>
      <c r="E308" t="s">
        <v>1031</v>
      </c>
      <c r="F308">
        <v>5</v>
      </c>
      <c r="G308" t="s">
        <v>1025</v>
      </c>
      <c r="H308" t="s">
        <v>436</v>
      </c>
      <c r="I308">
        <v>1759254475</v>
      </c>
      <c r="J308">
        <f>(K308)/1000</f>
        <v>0</v>
      </c>
      <c r="K308">
        <f>IF(DP308, AN308, AH308)</f>
        <v>0</v>
      </c>
      <c r="L308">
        <f>IF(DP308, AI308, AG308)</f>
        <v>0</v>
      </c>
      <c r="M308">
        <f>DR308 - IF(AU308&gt;1, L308*DL308*100.0/(AW308), 0)</f>
        <v>0</v>
      </c>
      <c r="N308">
        <f>((T308-J308/2)*M308-L308)/(T308+J308/2)</f>
        <v>0</v>
      </c>
      <c r="O308">
        <f>N308*(DY308+DZ308)/1000.0</f>
        <v>0</v>
      </c>
      <c r="P308">
        <f>(DR308 - IF(AU308&gt;1, L308*DL308*100.0/(AW308), 0))*(DY308+DZ308)/1000.0</f>
        <v>0</v>
      </c>
      <c r="Q308">
        <f>2.0/((1/S308-1/R308)+SIGN(S308)*SQRT((1/S308-1/R308)*(1/S308-1/R308) + 4*DM308/((DM308+1)*(DM308+1))*(2*1/S308*1/R308-1/R308*1/R308)))</f>
        <v>0</v>
      </c>
      <c r="R308">
        <f>IF(LEFT(DN308,1)&lt;&gt;"0",IF(LEFT(DN308,1)="1",3.0,DO308),$D$5+$E$5*(EF308*DY308/($K$5*1000))+$F$5*(EF308*DY308/($K$5*1000))*MAX(MIN(DL308,$J$5),$I$5)*MAX(MIN(DL308,$J$5),$I$5)+$G$5*MAX(MIN(DL308,$J$5),$I$5)*(EF308*DY308/($K$5*1000))+$H$5*(EF308*DY308/($K$5*1000))*(EF308*DY308/($K$5*1000)))</f>
        <v>0</v>
      </c>
      <c r="S308">
        <f>J308*(1000-(1000*0.61365*exp(17.502*W308/(240.97+W308))/(DY308+DZ308)+DT308)/2)/(1000*0.61365*exp(17.502*W308/(240.97+W308))/(DY308+DZ308)-DT308)</f>
        <v>0</v>
      </c>
      <c r="T308">
        <f>1/((DM308+1)/(Q308/1.6)+1/(R308/1.37)) + DM308/((DM308+1)/(Q308/1.6) + DM308/(R308/1.37))</f>
        <v>0</v>
      </c>
      <c r="U308">
        <f>(DH308*DK308)</f>
        <v>0</v>
      </c>
      <c r="V308">
        <f>(EA308+(U308+2*0.95*5.67E-8*(((EA308+$B$7)+273)^4-(EA308+273)^4)-44100*J308)/(1.84*29.3*R308+8*0.95*5.67E-8*(EA308+273)^3))</f>
        <v>0</v>
      </c>
      <c r="W308">
        <f>($C$7*EB308+$D$7*EC308+$E$7*V308)</f>
        <v>0</v>
      </c>
      <c r="X308">
        <f>0.61365*exp(17.502*W308/(240.97+W308))</f>
        <v>0</v>
      </c>
      <c r="Y308">
        <f>(Z308/AA308*100)</f>
        <v>0</v>
      </c>
      <c r="Z308">
        <f>DT308*(DY308+DZ308)/1000</f>
        <v>0</v>
      </c>
      <c r="AA308">
        <f>0.61365*exp(17.502*EA308/(240.97+EA308))</f>
        <v>0</v>
      </c>
      <c r="AB308">
        <f>(X308-DT308*(DY308+DZ308)/1000)</f>
        <v>0</v>
      </c>
      <c r="AC308">
        <f>(-J308*44100)</f>
        <v>0</v>
      </c>
      <c r="AD308">
        <f>2*29.3*R308*0.92*(EA308-W308)</f>
        <v>0</v>
      </c>
      <c r="AE308">
        <f>2*0.95*5.67E-8*(((EA308+$B$7)+273)^4-(W308+273)^4)</f>
        <v>0</v>
      </c>
      <c r="AF308">
        <f>U308+AE308+AC308+AD308</f>
        <v>0</v>
      </c>
      <c r="AG308">
        <f>DX308*AU308*(DS308-DR308*(1000-AU308*DU308)/(1000-AU308*DT308))/(100*DL308)</f>
        <v>0</v>
      </c>
      <c r="AH308">
        <f>1000*DX308*AU308*(DT308-DU308)/(100*DL308*(1000-AU308*DT308))</f>
        <v>0</v>
      </c>
      <c r="AI308">
        <f>(AJ308 - AK308 - DY308*1E3/(8.314*(EA308+273.15)) * AM308/DX308 * AL308) * DX308/(100*DL308) * (1000 - DU308)/1000</f>
        <v>0</v>
      </c>
      <c r="AJ308">
        <v>405.2012829764539</v>
      </c>
      <c r="AK308">
        <v>396.854606060606</v>
      </c>
      <c r="AL308">
        <v>-1.939623013055141</v>
      </c>
      <c r="AM308">
        <v>65.50466669720001</v>
      </c>
      <c r="AN308">
        <f>(AP308 - AO308 + DY308*1E3/(8.314*(EA308+273.15)) * AR308/DX308 * AQ308) * DX308/(100*DL308) * 1000/(1000 - AP308)</f>
        <v>0</v>
      </c>
      <c r="AO308">
        <v>16.33346908001985</v>
      </c>
      <c r="AP308">
        <v>23.10065151515151</v>
      </c>
      <c r="AQ308">
        <v>-2.766754476634514E-05</v>
      </c>
      <c r="AR308">
        <v>120.5504715061294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MAX(0,($B$13+$C$13*EF308)/(1+$D$13*EF308)*DY308/(EA308+273)*$E$13)</f>
        <v>0</v>
      </c>
      <c r="AX308" t="s">
        <v>437</v>
      </c>
      <c r="AY308" t="s">
        <v>437</v>
      </c>
      <c r="AZ308">
        <v>0</v>
      </c>
      <c r="BA308">
        <v>0</v>
      </c>
      <c r="BB308">
        <f>1-AZ308/BA308</f>
        <v>0</v>
      </c>
      <c r="BC308">
        <v>0</v>
      </c>
      <c r="BD308" t="s">
        <v>437</v>
      </c>
      <c r="BE308" t="s">
        <v>437</v>
      </c>
      <c r="BF308">
        <v>0</v>
      </c>
      <c r="BG308">
        <v>0</v>
      </c>
      <c r="BH308">
        <f>1-BF308/BG308</f>
        <v>0</v>
      </c>
      <c r="BI308">
        <v>0.5</v>
      </c>
      <c r="BJ308">
        <f>DI308</f>
        <v>0</v>
      </c>
      <c r="BK308">
        <f>L308</f>
        <v>0</v>
      </c>
      <c r="BL308">
        <f>BH308*BI308*BJ308</f>
        <v>0</v>
      </c>
      <c r="BM308">
        <f>(BK308-BC308)/BJ308</f>
        <v>0</v>
      </c>
      <c r="BN308">
        <f>(BA308-BG308)/BG308</f>
        <v>0</v>
      </c>
      <c r="BO308">
        <f>AZ308/(BB308+AZ308/BG308)</f>
        <v>0</v>
      </c>
      <c r="BP308" t="s">
        <v>437</v>
      </c>
      <c r="BQ308">
        <v>0</v>
      </c>
      <c r="BR308">
        <f>IF(BQ308&lt;&gt;0, BQ308, BO308)</f>
        <v>0</v>
      </c>
      <c r="BS308">
        <f>1-BR308/BG308</f>
        <v>0</v>
      </c>
      <c r="BT308">
        <f>(BG308-BF308)/(BG308-BR308)</f>
        <v>0</v>
      </c>
      <c r="BU308">
        <f>(BA308-BG308)/(BA308-BR308)</f>
        <v>0</v>
      </c>
      <c r="BV308">
        <f>(BG308-BF308)/(BG308-AZ308)</f>
        <v>0</v>
      </c>
      <c r="BW308">
        <f>(BA308-BG308)/(BA308-AZ308)</f>
        <v>0</v>
      </c>
      <c r="BX308">
        <f>(BT308*BR308/BF308)</f>
        <v>0</v>
      </c>
      <c r="BY308">
        <f>(1-BX308)</f>
        <v>0</v>
      </c>
      <c r="DH308">
        <f>$B$11*EG308+$C$11*EH308+$F$11*ES308*(1-EV308)</f>
        <v>0</v>
      </c>
      <c r="DI308">
        <f>DH308*DJ308</f>
        <v>0</v>
      </c>
      <c r="DJ308">
        <f>($B$11*$D$9+$C$11*$D$9+$F$11*((FF308+EX308)/MAX(FF308+EX308+FG308, 0.1)*$I$9+FG308/MAX(FF308+EX308+FG308, 0.1)*$J$9))/($B$11+$C$11+$F$11)</f>
        <v>0</v>
      </c>
      <c r="DK308">
        <f>($B$11*$K$9+$C$11*$K$9+$F$11*((FF308+EX308)/MAX(FF308+EX308+FG308, 0.1)*$P$9+FG308/MAX(FF308+EX308+FG308, 0.1)*$Q$9))/($B$11+$C$11+$F$11)</f>
        <v>0</v>
      </c>
      <c r="DL308">
        <v>5.66</v>
      </c>
      <c r="DM308">
        <v>0.5</v>
      </c>
      <c r="DN308" t="s">
        <v>438</v>
      </c>
      <c r="DO308">
        <v>2</v>
      </c>
      <c r="DP308" t="b">
        <v>1</v>
      </c>
      <c r="DQ308">
        <v>1759254475</v>
      </c>
      <c r="DR308">
        <v>396.6381481481481</v>
      </c>
      <c r="DS308">
        <v>409.1664814814815</v>
      </c>
      <c r="DT308">
        <v>23.10705925925926</v>
      </c>
      <c r="DU308">
        <v>16.33279259259259</v>
      </c>
      <c r="DV308">
        <v>396.3066666666667</v>
      </c>
      <c r="DW308">
        <v>22.88334814814815</v>
      </c>
      <c r="DX308">
        <v>499.9777037037038</v>
      </c>
      <c r="DY308">
        <v>90.85264444444444</v>
      </c>
      <c r="DZ308">
        <v>0.05186137037037036</v>
      </c>
      <c r="EA308">
        <v>29.7436074074074</v>
      </c>
      <c r="EB308">
        <v>29.99120740740741</v>
      </c>
      <c r="EC308">
        <v>999.9000000000001</v>
      </c>
      <c r="ED308">
        <v>0</v>
      </c>
      <c r="EE308">
        <v>0</v>
      </c>
      <c r="EF308">
        <v>9993.664814814812</v>
      </c>
      <c r="EG308">
        <v>0</v>
      </c>
      <c r="EH308">
        <v>13.27562592592592</v>
      </c>
      <c r="EI308">
        <v>-12.52822444444445</v>
      </c>
      <c r="EJ308">
        <v>406.0201851851852</v>
      </c>
      <c r="EK308">
        <v>415.9601851851853</v>
      </c>
      <c r="EL308">
        <v>6.774270740740741</v>
      </c>
      <c r="EM308">
        <v>409.1664814814815</v>
      </c>
      <c r="EN308">
        <v>16.33279259259259</v>
      </c>
      <c r="EO308">
        <v>2.099337407407408</v>
      </c>
      <c r="EP308">
        <v>1.483877777777778</v>
      </c>
      <c r="EQ308">
        <v>18.21416666666667</v>
      </c>
      <c r="ER308">
        <v>12.80304074074074</v>
      </c>
      <c r="ES308">
        <v>1999.986666666667</v>
      </c>
      <c r="ET308">
        <v>0.9799977777777779</v>
      </c>
      <c r="EU308">
        <v>0.02000242222222222</v>
      </c>
      <c r="EV308">
        <v>0</v>
      </c>
      <c r="EW308">
        <v>1216.980740740741</v>
      </c>
      <c r="EX308">
        <v>5.000560000000001</v>
      </c>
      <c r="EY308">
        <v>24809.24444444445</v>
      </c>
      <c r="EZ308">
        <v>17294.74444444444</v>
      </c>
      <c r="FA308">
        <v>41.56199999999999</v>
      </c>
      <c r="FB308">
        <v>41.68699999999999</v>
      </c>
      <c r="FC308">
        <v>41.25</v>
      </c>
      <c r="FD308">
        <v>40.81199999999999</v>
      </c>
      <c r="FE308">
        <v>42.27296296296296</v>
      </c>
      <c r="FF308">
        <v>1955.086666666667</v>
      </c>
      <c r="FG308">
        <v>39.9</v>
      </c>
      <c r="FH308">
        <v>0</v>
      </c>
      <c r="FI308">
        <v>1759254496.6</v>
      </c>
      <c r="FJ308">
        <v>0</v>
      </c>
      <c r="FK308">
        <v>1216.9672</v>
      </c>
      <c r="FL308">
        <v>1.06923076278347</v>
      </c>
      <c r="FM308">
        <v>4.32307692288653</v>
      </c>
      <c r="FN308">
        <v>24809.144</v>
      </c>
      <c r="FO308">
        <v>15</v>
      </c>
      <c r="FP308">
        <v>0</v>
      </c>
      <c r="FQ308" t="s">
        <v>439</v>
      </c>
      <c r="FR308">
        <v>1747148579.5</v>
      </c>
      <c r="FS308">
        <v>1747148584.5</v>
      </c>
      <c r="FT308">
        <v>0</v>
      </c>
      <c r="FU308">
        <v>0.162</v>
      </c>
      <c r="FV308">
        <v>-0.001</v>
      </c>
      <c r="FW308">
        <v>0.139</v>
      </c>
      <c r="FX308">
        <v>0.058</v>
      </c>
      <c r="FY308">
        <v>420</v>
      </c>
      <c r="FZ308">
        <v>16</v>
      </c>
      <c r="GA308">
        <v>0.19</v>
      </c>
      <c r="GB308">
        <v>0.02</v>
      </c>
      <c r="GC308">
        <v>-15.57570780487805</v>
      </c>
      <c r="GD308">
        <v>51.28813923344948</v>
      </c>
      <c r="GE308">
        <v>5.607861477063624</v>
      </c>
      <c r="GF308">
        <v>0</v>
      </c>
      <c r="GG308">
        <v>1217.133823529412</v>
      </c>
      <c r="GH308">
        <v>-2.452711995230774</v>
      </c>
      <c r="GI308">
        <v>0.3931472909579211</v>
      </c>
      <c r="GJ308">
        <v>0</v>
      </c>
      <c r="GK308">
        <v>6.78033731707317</v>
      </c>
      <c r="GL308">
        <v>-0.09013693379791837</v>
      </c>
      <c r="GM308">
        <v>0.008958217926108982</v>
      </c>
      <c r="GN308">
        <v>1</v>
      </c>
      <c r="GO308">
        <v>1</v>
      </c>
      <c r="GP308">
        <v>3</v>
      </c>
      <c r="GQ308" t="s">
        <v>463</v>
      </c>
      <c r="GR308">
        <v>3.1288</v>
      </c>
      <c r="GS308">
        <v>2.72951</v>
      </c>
      <c r="GT308">
        <v>0.0808077</v>
      </c>
      <c r="GU308">
        <v>0.0815842</v>
      </c>
      <c r="GV308">
        <v>0.104609</v>
      </c>
      <c r="GW308">
        <v>0.0824139</v>
      </c>
      <c r="GX308">
        <v>27567.4</v>
      </c>
      <c r="GY308">
        <v>26733.4</v>
      </c>
      <c r="GZ308">
        <v>30531.8</v>
      </c>
      <c r="HA308">
        <v>29362.3</v>
      </c>
      <c r="HB308">
        <v>37724.7</v>
      </c>
      <c r="HC308">
        <v>35451.7</v>
      </c>
      <c r="HD308">
        <v>46704.4</v>
      </c>
      <c r="HE308">
        <v>43628.9</v>
      </c>
      <c r="HF308">
        <v>1.83135</v>
      </c>
      <c r="HG308">
        <v>1.82625</v>
      </c>
      <c r="HH308">
        <v>0.132196</v>
      </c>
      <c r="HI308">
        <v>0</v>
      </c>
      <c r="HJ308">
        <v>27.843</v>
      </c>
      <c r="HK308">
        <v>999.9</v>
      </c>
      <c r="HL308">
        <v>47.9</v>
      </c>
      <c r="HM308">
        <v>31.4</v>
      </c>
      <c r="HN308">
        <v>24.3339</v>
      </c>
      <c r="HO308">
        <v>62.9203</v>
      </c>
      <c r="HP308">
        <v>17.7284</v>
      </c>
      <c r="HQ308">
        <v>1</v>
      </c>
      <c r="HR308">
        <v>0.135218</v>
      </c>
      <c r="HS308">
        <v>-0.373726</v>
      </c>
      <c r="HT308">
        <v>20.2011</v>
      </c>
      <c r="HU308">
        <v>5.22852</v>
      </c>
      <c r="HV308">
        <v>11.974</v>
      </c>
      <c r="HW308">
        <v>4.9702</v>
      </c>
      <c r="HX308">
        <v>3.28953</v>
      </c>
      <c r="HY308">
        <v>9999</v>
      </c>
      <c r="HZ308">
        <v>9999</v>
      </c>
      <c r="IA308">
        <v>9999</v>
      </c>
      <c r="IB308">
        <v>19.6</v>
      </c>
      <c r="IC308">
        <v>4.97291</v>
      </c>
      <c r="ID308">
        <v>1.87714</v>
      </c>
      <c r="IE308">
        <v>1.8752</v>
      </c>
      <c r="IF308">
        <v>1.87806</v>
      </c>
      <c r="IG308">
        <v>1.87476</v>
      </c>
      <c r="IH308">
        <v>1.87837</v>
      </c>
      <c r="II308">
        <v>1.87547</v>
      </c>
      <c r="IJ308">
        <v>1.87664</v>
      </c>
      <c r="IK308">
        <v>0</v>
      </c>
      <c r="IL308">
        <v>0</v>
      </c>
      <c r="IM308">
        <v>0</v>
      </c>
      <c r="IN308">
        <v>0</v>
      </c>
      <c r="IO308" t="s">
        <v>441</v>
      </c>
      <c r="IP308" t="s">
        <v>442</v>
      </c>
      <c r="IQ308" t="s">
        <v>443</v>
      </c>
      <c r="IR308" t="s">
        <v>443</v>
      </c>
      <c r="IS308" t="s">
        <v>443</v>
      </c>
      <c r="IT308" t="s">
        <v>443</v>
      </c>
      <c r="IU308">
        <v>0</v>
      </c>
      <c r="IV308">
        <v>100</v>
      </c>
      <c r="IW308">
        <v>100</v>
      </c>
      <c r="IX308">
        <v>0.322</v>
      </c>
      <c r="IY308">
        <v>0.2235</v>
      </c>
      <c r="IZ308">
        <v>-0.1222274518627452</v>
      </c>
      <c r="JA308">
        <v>0.001328938755811441</v>
      </c>
      <c r="JB308">
        <v>-5.633165956792918E-07</v>
      </c>
      <c r="JC308">
        <v>2.510553891376428E-10</v>
      </c>
      <c r="JD308">
        <v>-0.04678033270444259</v>
      </c>
      <c r="JE308">
        <v>-0.0009625096320519332</v>
      </c>
      <c r="JF308">
        <v>0.0006953178313022573</v>
      </c>
      <c r="JG308">
        <v>-5.973937232829655E-06</v>
      </c>
      <c r="JH308">
        <v>1</v>
      </c>
      <c r="JI308">
        <v>2112</v>
      </c>
      <c r="JJ308">
        <v>1</v>
      </c>
      <c r="JK308">
        <v>26</v>
      </c>
      <c r="JL308">
        <v>201765</v>
      </c>
      <c r="JM308">
        <v>201765</v>
      </c>
      <c r="JN308">
        <v>0.996094</v>
      </c>
      <c r="JO308">
        <v>2.53906</v>
      </c>
      <c r="JP308">
        <v>1.39893</v>
      </c>
      <c r="JQ308">
        <v>2.32666</v>
      </c>
      <c r="JR308">
        <v>1.44897</v>
      </c>
      <c r="JS308">
        <v>2.59033</v>
      </c>
      <c r="JT308">
        <v>36.718</v>
      </c>
      <c r="JU308">
        <v>23.9737</v>
      </c>
      <c r="JV308">
        <v>18</v>
      </c>
      <c r="JW308">
        <v>481.469</v>
      </c>
      <c r="JX308">
        <v>448.316</v>
      </c>
      <c r="JY308">
        <v>28.1306</v>
      </c>
      <c r="JZ308">
        <v>28.9543</v>
      </c>
      <c r="KA308">
        <v>30.0001</v>
      </c>
      <c r="KB308">
        <v>28.6303</v>
      </c>
      <c r="KC308">
        <v>28.6964</v>
      </c>
      <c r="KD308">
        <v>19.9277</v>
      </c>
      <c r="KE308">
        <v>37.1684</v>
      </c>
      <c r="KF308">
        <v>0</v>
      </c>
      <c r="KG308">
        <v>28.1359</v>
      </c>
      <c r="KH308">
        <v>366.451</v>
      </c>
      <c r="KI308">
        <v>16.4279</v>
      </c>
      <c r="KJ308">
        <v>100.934</v>
      </c>
      <c r="KK308">
        <v>100.356</v>
      </c>
    </row>
    <row r="309" spans="1:297">
      <c r="A309">
        <v>293</v>
      </c>
      <c r="B309">
        <v>1759254487.5</v>
      </c>
      <c r="C309">
        <v>7671.900000095367</v>
      </c>
      <c r="D309" t="s">
        <v>1032</v>
      </c>
      <c r="E309" t="s">
        <v>1033</v>
      </c>
      <c r="F309">
        <v>5</v>
      </c>
      <c r="G309" t="s">
        <v>1025</v>
      </c>
      <c r="H309" t="s">
        <v>436</v>
      </c>
      <c r="I309">
        <v>1759254479.714286</v>
      </c>
      <c r="J309">
        <f>(K309)/1000</f>
        <v>0</v>
      </c>
      <c r="K309">
        <f>IF(DP309, AN309, AH309)</f>
        <v>0</v>
      </c>
      <c r="L309">
        <f>IF(DP309, AI309, AG309)</f>
        <v>0</v>
      </c>
      <c r="M309">
        <f>DR309 - IF(AU309&gt;1, L309*DL309*100.0/(AW309), 0)</f>
        <v>0</v>
      </c>
      <c r="N309">
        <f>((T309-J309/2)*M309-L309)/(T309+J309/2)</f>
        <v>0</v>
      </c>
      <c r="O309">
        <f>N309*(DY309+DZ309)/1000.0</f>
        <v>0</v>
      </c>
      <c r="P309">
        <f>(DR309 - IF(AU309&gt;1, L309*DL309*100.0/(AW309), 0))*(DY309+DZ309)/1000.0</f>
        <v>0</v>
      </c>
      <c r="Q309">
        <f>2.0/((1/S309-1/R309)+SIGN(S309)*SQRT((1/S309-1/R309)*(1/S309-1/R309) + 4*DM309/((DM309+1)*(DM309+1))*(2*1/S309*1/R309-1/R309*1/R309)))</f>
        <v>0</v>
      </c>
      <c r="R309">
        <f>IF(LEFT(DN309,1)&lt;&gt;"0",IF(LEFT(DN309,1)="1",3.0,DO309),$D$5+$E$5*(EF309*DY309/($K$5*1000))+$F$5*(EF309*DY309/($K$5*1000))*MAX(MIN(DL309,$J$5),$I$5)*MAX(MIN(DL309,$J$5),$I$5)+$G$5*MAX(MIN(DL309,$J$5),$I$5)*(EF309*DY309/($K$5*1000))+$H$5*(EF309*DY309/($K$5*1000))*(EF309*DY309/($K$5*1000)))</f>
        <v>0</v>
      </c>
      <c r="S309">
        <f>J309*(1000-(1000*0.61365*exp(17.502*W309/(240.97+W309))/(DY309+DZ309)+DT309)/2)/(1000*0.61365*exp(17.502*W309/(240.97+W309))/(DY309+DZ309)-DT309)</f>
        <v>0</v>
      </c>
      <c r="T309">
        <f>1/((DM309+1)/(Q309/1.6)+1/(R309/1.37)) + DM309/((DM309+1)/(Q309/1.6) + DM309/(R309/1.37))</f>
        <v>0</v>
      </c>
      <c r="U309">
        <f>(DH309*DK309)</f>
        <v>0</v>
      </c>
      <c r="V309">
        <f>(EA309+(U309+2*0.95*5.67E-8*(((EA309+$B$7)+273)^4-(EA309+273)^4)-44100*J309)/(1.84*29.3*R309+8*0.95*5.67E-8*(EA309+273)^3))</f>
        <v>0</v>
      </c>
      <c r="W309">
        <f>($C$7*EB309+$D$7*EC309+$E$7*V309)</f>
        <v>0</v>
      </c>
      <c r="X309">
        <f>0.61365*exp(17.502*W309/(240.97+W309))</f>
        <v>0</v>
      </c>
      <c r="Y309">
        <f>(Z309/AA309*100)</f>
        <v>0</v>
      </c>
      <c r="Z309">
        <f>DT309*(DY309+DZ309)/1000</f>
        <v>0</v>
      </c>
      <c r="AA309">
        <f>0.61365*exp(17.502*EA309/(240.97+EA309))</f>
        <v>0</v>
      </c>
      <c r="AB309">
        <f>(X309-DT309*(DY309+DZ309)/1000)</f>
        <v>0</v>
      </c>
      <c r="AC309">
        <f>(-J309*44100)</f>
        <v>0</v>
      </c>
      <c r="AD309">
        <f>2*29.3*R309*0.92*(EA309-W309)</f>
        <v>0</v>
      </c>
      <c r="AE309">
        <f>2*0.95*5.67E-8*(((EA309+$B$7)+273)^4-(W309+273)^4)</f>
        <v>0</v>
      </c>
      <c r="AF309">
        <f>U309+AE309+AC309+AD309</f>
        <v>0</v>
      </c>
      <c r="AG309">
        <f>DX309*AU309*(DS309-DR309*(1000-AU309*DU309)/(1000-AU309*DT309))/(100*DL309)</f>
        <v>0</v>
      </c>
      <c r="AH309">
        <f>1000*DX309*AU309*(DT309-DU309)/(100*DL309*(1000-AU309*DT309))</f>
        <v>0</v>
      </c>
      <c r="AI309">
        <f>(AJ309 - AK309 - DY309*1E3/(8.314*(EA309+273.15)) * AM309/DX309 * AL309) * DX309/(100*DL309) * (1000 - DU309)/1000</f>
        <v>0</v>
      </c>
      <c r="AJ309">
        <v>388.8969787038201</v>
      </c>
      <c r="AK309">
        <v>384.1385696969696</v>
      </c>
      <c r="AL309">
        <v>-2.606967531015785</v>
      </c>
      <c r="AM309">
        <v>65.50466669720001</v>
      </c>
      <c r="AN309">
        <f>(AP309 - AO309 + DY309*1E3/(8.314*(EA309+273.15)) * AR309/DX309 * AQ309) * DX309/(100*DL309) * 1000/(1000 - AP309)</f>
        <v>0</v>
      </c>
      <c r="AO309">
        <v>16.33707976655303</v>
      </c>
      <c r="AP309">
        <v>23.09575757575757</v>
      </c>
      <c r="AQ309">
        <v>-2.828000099871582E-05</v>
      </c>
      <c r="AR309">
        <v>120.5504715061294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MAX(0,($B$13+$C$13*EF309)/(1+$D$13*EF309)*DY309/(EA309+273)*$E$13)</f>
        <v>0</v>
      </c>
      <c r="AX309" t="s">
        <v>437</v>
      </c>
      <c r="AY309" t="s">
        <v>437</v>
      </c>
      <c r="AZ309">
        <v>0</v>
      </c>
      <c r="BA309">
        <v>0</v>
      </c>
      <c r="BB309">
        <f>1-AZ309/BA309</f>
        <v>0</v>
      </c>
      <c r="BC309">
        <v>0</v>
      </c>
      <c r="BD309" t="s">
        <v>437</v>
      </c>
      <c r="BE309" t="s">
        <v>437</v>
      </c>
      <c r="BF309">
        <v>0</v>
      </c>
      <c r="BG309">
        <v>0</v>
      </c>
      <c r="BH309">
        <f>1-BF309/BG309</f>
        <v>0</v>
      </c>
      <c r="BI309">
        <v>0.5</v>
      </c>
      <c r="BJ309">
        <f>DI309</f>
        <v>0</v>
      </c>
      <c r="BK309">
        <f>L309</f>
        <v>0</v>
      </c>
      <c r="BL309">
        <f>BH309*BI309*BJ309</f>
        <v>0</v>
      </c>
      <c r="BM309">
        <f>(BK309-BC309)/BJ309</f>
        <v>0</v>
      </c>
      <c r="BN309">
        <f>(BA309-BG309)/BG309</f>
        <v>0</v>
      </c>
      <c r="BO309">
        <f>AZ309/(BB309+AZ309/BG309)</f>
        <v>0</v>
      </c>
      <c r="BP309" t="s">
        <v>437</v>
      </c>
      <c r="BQ309">
        <v>0</v>
      </c>
      <c r="BR309">
        <f>IF(BQ309&lt;&gt;0, BQ309, BO309)</f>
        <v>0</v>
      </c>
      <c r="BS309">
        <f>1-BR309/BG309</f>
        <v>0</v>
      </c>
      <c r="BT309">
        <f>(BG309-BF309)/(BG309-BR309)</f>
        <v>0</v>
      </c>
      <c r="BU309">
        <f>(BA309-BG309)/(BA309-BR309)</f>
        <v>0</v>
      </c>
      <c r="BV309">
        <f>(BG309-BF309)/(BG309-AZ309)</f>
        <v>0</v>
      </c>
      <c r="BW309">
        <f>(BA309-BG309)/(BA309-AZ309)</f>
        <v>0</v>
      </c>
      <c r="BX309">
        <f>(BT309*BR309/BF309)</f>
        <v>0</v>
      </c>
      <c r="BY309">
        <f>(1-BX309)</f>
        <v>0</v>
      </c>
      <c r="DH309">
        <f>$B$11*EG309+$C$11*EH309+$F$11*ES309*(1-EV309)</f>
        <v>0</v>
      </c>
      <c r="DI309">
        <f>DH309*DJ309</f>
        <v>0</v>
      </c>
      <c r="DJ309">
        <f>($B$11*$D$9+$C$11*$D$9+$F$11*((FF309+EX309)/MAX(FF309+EX309+FG309, 0.1)*$I$9+FG309/MAX(FF309+EX309+FG309, 0.1)*$J$9))/($B$11+$C$11+$F$11)</f>
        <v>0</v>
      </c>
      <c r="DK309">
        <f>($B$11*$K$9+$C$11*$K$9+$F$11*((FF309+EX309)/MAX(FF309+EX309+FG309, 0.1)*$P$9+FG309/MAX(FF309+EX309+FG309, 0.1)*$Q$9))/($B$11+$C$11+$F$11)</f>
        <v>0</v>
      </c>
      <c r="DL309">
        <v>5.66</v>
      </c>
      <c r="DM309">
        <v>0.5</v>
      </c>
      <c r="DN309" t="s">
        <v>438</v>
      </c>
      <c r="DO309">
        <v>2</v>
      </c>
      <c r="DP309" t="b">
        <v>1</v>
      </c>
      <c r="DQ309">
        <v>1759254479.714286</v>
      </c>
      <c r="DR309">
        <v>390.5100357142857</v>
      </c>
      <c r="DS309">
        <v>397.0055000000001</v>
      </c>
      <c r="DT309">
        <v>23.10264285714286</v>
      </c>
      <c r="DU309">
        <v>16.33476071428572</v>
      </c>
      <c r="DV309">
        <v>390.1846785714286</v>
      </c>
      <c r="DW309">
        <v>22.87903214285715</v>
      </c>
      <c r="DX309">
        <v>500.0128928571428</v>
      </c>
      <c r="DY309">
        <v>90.85227142857141</v>
      </c>
      <c r="DZ309">
        <v>0.0516893</v>
      </c>
      <c r="EA309">
        <v>29.74356785714286</v>
      </c>
      <c r="EB309">
        <v>29.99176785714286</v>
      </c>
      <c r="EC309">
        <v>999.9000000000002</v>
      </c>
      <c r="ED309">
        <v>0</v>
      </c>
      <c r="EE309">
        <v>0</v>
      </c>
      <c r="EF309">
        <v>10008.03928571429</v>
      </c>
      <c r="EG309">
        <v>0</v>
      </c>
      <c r="EH309">
        <v>13.28516785714285</v>
      </c>
      <c r="EI309">
        <v>-6.495364928571431</v>
      </c>
      <c r="EJ309">
        <v>399.7452857142857</v>
      </c>
      <c r="EK309">
        <v>403.5980714285714</v>
      </c>
      <c r="EL309">
        <v>6.767894642857142</v>
      </c>
      <c r="EM309">
        <v>397.0055000000001</v>
      </c>
      <c r="EN309">
        <v>16.33476071428572</v>
      </c>
      <c r="EO309">
        <v>2.098928571428571</v>
      </c>
      <c r="EP309">
        <v>1.484049642857143</v>
      </c>
      <c r="EQ309">
        <v>18.21106428571428</v>
      </c>
      <c r="ER309">
        <v>12.80481785714286</v>
      </c>
      <c r="ES309">
        <v>1999.998214285714</v>
      </c>
      <c r="ET309">
        <v>0.9799978571428571</v>
      </c>
      <c r="EU309">
        <v>0.02000234285714286</v>
      </c>
      <c r="EV309">
        <v>0</v>
      </c>
      <c r="EW309">
        <v>1217.029285714286</v>
      </c>
      <c r="EX309">
        <v>5.000560000000001</v>
      </c>
      <c r="EY309">
        <v>24810.21428571429</v>
      </c>
      <c r="EZ309">
        <v>17294.83928571429</v>
      </c>
      <c r="FA309">
        <v>41.56199999999999</v>
      </c>
      <c r="FB309">
        <v>41.6847857142857</v>
      </c>
      <c r="FC309">
        <v>41.25442857142856</v>
      </c>
      <c r="FD309">
        <v>40.81199999999999</v>
      </c>
      <c r="FE309">
        <v>42.27435714285713</v>
      </c>
      <c r="FF309">
        <v>1955.097142857142</v>
      </c>
      <c r="FG309">
        <v>39.9</v>
      </c>
      <c r="FH309">
        <v>0</v>
      </c>
      <c r="FI309">
        <v>1759254501.4</v>
      </c>
      <c r="FJ309">
        <v>0</v>
      </c>
      <c r="FK309">
        <v>1217.06</v>
      </c>
      <c r="FL309">
        <v>2.963076916530286</v>
      </c>
      <c r="FM309">
        <v>38.06153830977811</v>
      </c>
      <c r="FN309">
        <v>24810.092</v>
      </c>
      <c r="FO309">
        <v>15</v>
      </c>
      <c r="FP309">
        <v>0</v>
      </c>
      <c r="FQ309" t="s">
        <v>439</v>
      </c>
      <c r="FR309">
        <v>1747148579.5</v>
      </c>
      <c r="FS309">
        <v>1747148584.5</v>
      </c>
      <c r="FT309">
        <v>0</v>
      </c>
      <c r="FU309">
        <v>0.162</v>
      </c>
      <c r="FV309">
        <v>-0.001</v>
      </c>
      <c r="FW309">
        <v>0.139</v>
      </c>
      <c r="FX309">
        <v>0.058</v>
      </c>
      <c r="FY309">
        <v>420</v>
      </c>
      <c r="FZ309">
        <v>16</v>
      </c>
      <c r="GA309">
        <v>0.19</v>
      </c>
      <c r="GB309">
        <v>0.02</v>
      </c>
      <c r="GC309">
        <v>-9.95272263414634</v>
      </c>
      <c r="GD309">
        <v>76.69423802090597</v>
      </c>
      <c r="GE309">
        <v>7.64649067226772</v>
      </c>
      <c r="GF309">
        <v>0</v>
      </c>
      <c r="GG309">
        <v>1217.041470588235</v>
      </c>
      <c r="GH309">
        <v>0.7931245182688961</v>
      </c>
      <c r="GI309">
        <v>0.3235659070325193</v>
      </c>
      <c r="GJ309">
        <v>1</v>
      </c>
      <c r="GK309">
        <v>6.771661707317073</v>
      </c>
      <c r="GL309">
        <v>-0.08383944250870851</v>
      </c>
      <c r="GM309">
        <v>0.008781835716322886</v>
      </c>
      <c r="GN309">
        <v>1</v>
      </c>
      <c r="GO309">
        <v>2</v>
      </c>
      <c r="GP309">
        <v>3</v>
      </c>
      <c r="GQ309" t="s">
        <v>446</v>
      </c>
      <c r="GR309">
        <v>3.12873</v>
      </c>
      <c r="GS309">
        <v>2.7294</v>
      </c>
      <c r="GT309">
        <v>0.07875269999999999</v>
      </c>
      <c r="GU309">
        <v>0.0788997</v>
      </c>
      <c r="GV309">
        <v>0.104594</v>
      </c>
      <c r="GW309">
        <v>0.08249529999999999</v>
      </c>
      <c r="GX309">
        <v>27629</v>
      </c>
      <c r="GY309">
        <v>26811.3</v>
      </c>
      <c r="GZ309">
        <v>30531.8</v>
      </c>
      <c r="HA309">
        <v>29362</v>
      </c>
      <c r="HB309">
        <v>37725.3</v>
      </c>
      <c r="HC309">
        <v>35447.7</v>
      </c>
      <c r="HD309">
        <v>46704.5</v>
      </c>
      <c r="HE309">
        <v>43628.2</v>
      </c>
      <c r="HF309">
        <v>1.83115</v>
      </c>
      <c r="HG309">
        <v>1.82612</v>
      </c>
      <c r="HH309">
        <v>0.13211</v>
      </c>
      <c r="HI309">
        <v>0</v>
      </c>
      <c r="HJ309">
        <v>27.843</v>
      </c>
      <c r="HK309">
        <v>999.9</v>
      </c>
      <c r="HL309">
        <v>47.9</v>
      </c>
      <c r="HM309">
        <v>31.4</v>
      </c>
      <c r="HN309">
        <v>24.3346</v>
      </c>
      <c r="HO309">
        <v>62.8703</v>
      </c>
      <c r="HP309">
        <v>17.9287</v>
      </c>
      <c r="HQ309">
        <v>1</v>
      </c>
      <c r="HR309">
        <v>0.135264</v>
      </c>
      <c r="HS309">
        <v>-0.342135</v>
      </c>
      <c r="HT309">
        <v>20.2013</v>
      </c>
      <c r="HU309">
        <v>5.22837</v>
      </c>
      <c r="HV309">
        <v>11.974</v>
      </c>
      <c r="HW309">
        <v>4.97005</v>
      </c>
      <c r="HX309">
        <v>3.2895</v>
      </c>
      <c r="HY309">
        <v>9999</v>
      </c>
      <c r="HZ309">
        <v>9999</v>
      </c>
      <c r="IA309">
        <v>9999</v>
      </c>
      <c r="IB309">
        <v>19.6</v>
      </c>
      <c r="IC309">
        <v>4.97291</v>
      </c>
      <c r="ID309">
        <v>1.87714</v>
      </c>
      <c r="IE309">
        <v>1.87519</v>
      </c>
      <c r="IF309">
        <v>1.87805</v>
      </c>
      <c r="IG309">
        <v>1.87475</v>
      </c>
      <c r="IH309">
        <v>1.87836</v>
      </c>
      <c r="II309">
        <v>1.87546</v>
      </c>
      <c r="IJ309">
        <v>1.87666</v>
      </c>
      <c r="IK309">
        <v>0</v>
      </c>
      <c r="IL309">
        <v>0</v>
      </c>
      <c r="IM309">
        <v>0</v>
      </c>
      <c r="IN309">
        <v>0</v>
      </c>
      <c r="IO309" t="s">
        <v>441</v>
      </c>
      <c r="IP309" t="s">
        <v>442</v>
      </c>
      <c r="IQ309" t="s">
        <v>443</v>
      </c>
      <c r="IR309" t="s">
        <v>443</v>
      </c>
      <c r="IS309" t="s">
        <v>443</v>
      </c>
      <c r="IT309" t="s">
        <v>443</v>
      </c>
      <c r="IU309">
        <v>0</v>
      </c>
      <c r="IV309">
        <v>100</v>
      </c>
      <c r="IW309">
        <v>100</v>
      </c>
      <c r="IX309">
        <v>0.309</v>
      </c>
      <c r="IY309">
        <v>0.2235</v>
      </c>
      <c r="IZ309">
        <v>-0.1222274518627452</v>
      </c>
      <c r="JA309">
        <v>0.001328938755811441</v>
      </c>
      <c r="JB309">
        <v>-5.633165956792918E-07</v>
      </c>
      <c r="JC309">
        <v>2.510553891376428E-10</v>
      </c>
      <c r="JD309">
        <v>-0.04678033270444259</v>
      </c>
      <c r="JE309">
        <v>-0.0009625096320519332</v>
      </c>
      <c r="JF309">
        <v>0.0006953178313022573</v>
      </c>
      <c r="JG309">
        <v>-5.973937232829655E-06</v>
      </c>
      <c r="JH309">
        <v>1</v>
      </c>
      <c r="JI309">
        <v>2112</v>
      </c>
      <c r="JJ309">
        <v>1</v>
      </c>
      <c r="JK309">
        <v>26</v>
      </c>
      <c r="JL309">
        <v>201765.1</v>
      </c>
      <c r="JM309">
        <v>201765</v>
      </c>
      <c r="JN309">
        <v>0.963135</v>
      </c>
      <c r="JO309">
        <v>2.54639</v>
      </c>
      <c r="JP309">
        <v>1.39893</v>
      </c>
      <c r="JQ309">
        <v>2.32666</v>
      </c>
      <c r="JR309">
        <v>1.44897</v>
      </c>
      <c r="JS309">
        <v>2.56348</v>
      </c>
      <c r="JT309">
        <v>36.6943</v>
      </c>
      <c r="JU309">
        <v>23.9737</v>
      </c>
      <c r="JV309">
        <v>18</v>
      </c>
      <c r="JW309">
        <v>481.375</v>
      </c>
      <c r="JX309">
        <v>448.237</v>
      </c>
      <c r="JY309">
        <v>28.1413</v>
      </c>
      <c r="JZ309">
        <v>28.9543</v>
      </c>
      <c r="KA309">
        <v>30.0002</v>
      </c>
      <c r="KB309">
        <v>28.6327</v>
      </c>
      <c r="KC309">
        <v>28.6964</v>
      </c>
      <c r="KD309">
        <v>19.1935</v>
      </c>
      <c r="KE309">
        <v>37.1684</v>
      </c>
      <c r="KF309">
        <v>0</v>
      </c>
      <c r="KG309">
        <v>28.1375</v>
      </c>
      <c r="KH309">
        <v>346.405</v>
      </c>
      <c r="KI309">
        <v>16.4453</v>
      </c>
      <c r="KJ309">
        <v>100.934</v>
      </c>
      <c r="KK309">
        <v>100.354</v>
      </c>
    </row>
    <row r="310" spans="1:297">
      <c r="A310">
        <v>294</v>
      </c>
      <c r="B310">
        <v>1759254492.5</v>
      </c>
      <c r="C310">
        <v>7676.900000095367</v>
      </c>
      <c r="D310" t="s">
        <v>1034</v>
      </c>
      <c r="E310" t="s">
        <v>1035</v>
      </c>
      <c r="F310">
        <v>5</v>
      </c>
      <c r="G310" t="s">
        <v>1025</v>
      </c>
      <c r="H310" t="s">
        <v>436</v>
      </c>
      <c r="I310">
        <v>1759254485</v>
      </c>
      <c r="J310">
        <f>(K310)/1000</f>
        <v>0</v>
      </c>
      <c r="K310">
        <f>IF(DP310, AN310, AH310)</f>
        <v>0</v>
      </c>
      <c r="L310">
        <f>IF(DP310, AI310, AG310)</f>
        <v>0</v>
      </c>
      <c r="M310">
        <f>DR310 - IF(AU310&gt;1, L310*DL310*100.0/(AW310), 0)</f>
        <v>0</v>
      </c>
      <c r="N310">
        <f>((T310-J310/2)*M310-L310)/(T310+J310/2)</f>
        <v>0</v>
      </c>
      <c r="O310">
        <f>N310*(DY310+DZ310)/1000.0</f>
        <v>0</v>
      </c>
      <c r="P310">
        <f>(DR310 - IF(AU310&gt;1, L310*DL310*100.0/(AW310), 0))*(DY310+DZ310)/1000.0</f>
        <v>0</v>
      </c>
      <c r="Q310">
        <f>2.0/((1/S310-1/R310)+SIGN(S310)*SQRT((1/S310-1/R310)*(1/S310-1/R310) + 4*DM310/((DM310+1)*(DM310+1))*(2*1/S310*1/R310-1/R310*1/R310)))</f>
        <v>0</v>
      </c>
      <c r="R310">
        <f>IF(LEFT(DN310,1)&lt;&gt;"0",IF(LEFT(DN310,1)="1",3.0,DO310),$D$5+$E$5*(EF310*DY310/($K$5*1000))+$F$5*(EF310*DY310/($K$5*1000))*MAX(MIN(DL310,$J$5),$I$5)*MAX(MIN(DL310,$J$5),$I$5)+$G$5*MAX(MIN(DL310,$J$5),$I$5)*(EF310*DY310/($K$5*1000))+$H$5*(EF310*DY310/($K$5*1000))*(EF310*DY310/($K$5*1000)))</f>
        <v>0</v>
      </c>
      <c r="S310">
        <f>J310*(1000-(1000*0.61365*exp(17.502*W310/(240.97+W310))/(DY310+DZ310)+DT310)/2)/(1000*0.61365*exp(17.502*W310/(240.97+W310))/(DY310+DZ310)-DT310)</f>
        <v>0</v>
      </c>
      <c r="T310">
        <f>1/((DM310+1)/(Q310/1.6)+1/(R310/1.37)) + DM310/((DM310+1)/(Q310/1.6) + DM310/(R310/1.37))</f>
        <v>0</v>
      </c>
      <c r="U310">
        <f>(DH310*DK310)</f>
        <v>0</v>
      </c>
      <c r="V310">
        <f>(EA310+(U310+2*0.95*5.67E-8*(((EA310+$B$7)+273)^4-(EA310+273)^4)-44100*J310)/(1.84*29.3*R310+8*0.95*5.67E-8*(EA310+273)^3))</f>
        <v>0</v>
      </c>
      <c r="W310">
        <f>($C$7*EB310+$D$7*EC310+$E$7*V310)</f>
        <v>0</v>
      </c>
      <c r="X310">
        <f>0.61365*exp(17.502*W310/(240.97+W310))</f>
        <v>0</v>
      </c>
      <c r="Y310">
        <f>(Z310/AA310*100)</f>
        <v>0</v>
      </c>
      <c r="Z310">
        <f>DT310*(DY310+DZ310)/1000</f>
        <v>0</v>
      </c>
      <c r="AA310">
        <f>0.61365*exp(17.502*EA310/(240.97+EA310))</f>
        <v>0</v>
      </c>
      <c r="AB310">
        <f>(X310-DT310*(DY310+DZ310)/1000)</f>
        <v>0</v>
      </c>
      <c r="AC310">
        <f>(-J310*44100)</f>
        <v>0</v>
      </c>
      <c r="AD310">
        <f>2*29.3*R310*0.92*(EA310-W310)</f>
        <v>0</v>
      </c>
      <c r="AE310">
        <f>2*0.95*5.67E-8*(((EA310+$B$7)+273)^4-(W310+273)^4)</f>
        <v>0</v>
      </c>
      <c r="AF310">
        <f>U310+AE310+AC310+AD310</f>
        <v>0</v>
      </c>
      <c r="AG310">
        <f>DX310*AU310*(DS310-DR310*(1000-AU310*DU310)/(1000-AU310*DT310))/(100*DL310)</f>
        <v>0</v>
      </c>
      <c r="AH310">
        <f>1000*DX310*AU310*(DT310-DU310)/(100*DL310*(1000-AU310*DT310))</f>
        <v>0</v>
      </c>
      <c r="AI310">
        <f>(AJ310 - AK310 - DY310*1E3/(8.314*(EA310+273.15)) * AM310/DX310 * AL310) * DX310/(100*DL310) * (1000 - DU310)/1000</f>
        <v>0</v>
      </c>
      <c r="AJ310">
        <v>371.9760045822751</v>
      </c>
      <c r="AK310">
        <v>369.5029272727273</v>
      </c>
      <c r="AL310">
        <v>-2.957874147853698</v>
      </c>
      <c r="AM310">
        <v>65.50466669720001</v>
      </c>
      <c r="AN310">
        <f>(AP310 - AO310 + DY310*1E3/(8.314*(EA310+273.15)) * AR310/DX310 * AQ310) * DX310/(100*DL310) * 1000/(1000 - AP310)</f>
        <v>0</v>
      </c>
      <c r="AO310">
        <v>16.3816451541142</v>
      </c>
      <c r="AP310">
        <v>23.10860787878787</v>
      </c>
      <c r="AQ310">
        <v>8.595119382510046E-05</v>
      </c>
      <c r="AR310">
        <v>120.5504715061294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MAX(0,($B$13+$C$13*EF310)/(1+$D$13*EF310)*DY310/(EA310+273)*$E$13)</f>
        <v>0</v>
      </c>
      <c r="AX310" t="s">
        <v>437</v>
      </c>
      <c r="AY310" t="s">
        <v>437</v>
      </c>
      <c r="AZ310">
        <v>0</v>
      </c>
      <c r="BA310">
        <v>0</v>
      </c>
      <c r="BB310">
        <f>1-AZ310/BA310</f>
        <v>0</v>
      </c>
      <c r="BC310">
        <v>0</v>
      </c>
      <c r="BD310" t="s">
        <v>437</v>
      </c>
      <c r="BE310" t="s">
        <v>437</v>
      </c>
      <c r="BF310">
        <v>0</v>
      </c>
      <c r="BG310">
        <v>0</v>
      </c>
      <c r="BH310">
        <f>1-BF310/BG310</f>
        <v>0</v>
      </c>
      <c r="BI310">
        <v>0.5</v>
      </c>
      <c r="BJ310">
        <f>DI310</f>
        <v>0</v>
      </c>
      <c r="BK310">
        <f>L310</f>
        <v>0</v>
      </c>
      <c r="BL310">
        <f>BH310*BI310*BJ310</f>
        <v>0</v>
      </c>
      <c r="BM310">
        <f>(BK310-BC310)/BJ310</f>
        <v>0</v>
      </c>
      <c r="BN310">
        <f>(BA310-BG310)/BG310</f>
        <v>0</v>
      </c>
      <c r="BO310">
        <f>AZ310/(BB310+AZ310/BG310)</f>
        <v>0</v>
      </c>
      <c r="BP310" t="s">
        <v>437</v>
      </c>
      <c r="BQ310">
        <v>0</v>
      </c>
      <c r="BR310">
        <f>IF(BQ310&lt;&gt;0, BQ310, BO310)</f>
        <v>0</v>
      </c>
      <c r="BS310">
        <f>1-BR310/BG310</f>
        <v>0</v>
      </c>
      <c r="BT310">
        <f>(BG310-BF310)/(BG310-BR310)</f>
        <v>0</v>
      </c>
      <c r="BU310">
        <f>(BA310-BG310)/(BA310-BR310)</f>
        <v>0</v>
      </c>
      <c r="BV310">
        <f>(BG310-BF310)/(BG310-AZ310)</f>
        <v>0</v>
      </c>
      <c r="BW310">
        <f>(BA310-BG310)/(BA310-AZ310)</f>
        <v>0</v>
      </c>
      <c r="BX310">
        <f>(BT310*BR310/BF310)</f>
        <v>0</v>
      </c>
      <c r="BY310">
        <f>(1-BX310)</f>
        <v>0</v>
      </c>
      <c r="DH310">
        <f>$B$11*EG310+$C$11*EH310+$F$11*ES310*(1-EV310)</f>
        <v>0</v>
      </c>
      <c r="DI310">
        <f>DH310*DJ310</f>
        <v>0</v>
      </c>
      <c r="DJ310">
        <f>($B$11*$D$9+$C$11*$D$9+$F$11*((FF310+EX310)/MAX(FF310+EX310+FG310, 0.1)*$I$9+FG310/MAX(FF310+EX310+FG310, 0.1)*$J$9))/($B$11+$C$11+$F$11)</f>
        <v>0</v>
      </c>
      <c r="DK310">
        <f>($B$11*$K$9+$C$11*$K$9+$F$11*((FF310+EX310)/MAX(FF310+EX310+FG310, 0.1)*$P$9+FG310/MAX(FF310+EX310+FG310, 0.1)*$Q$9))/($B$11+$C$11+$F$11)</f>
        <v>0</v>
      </c>
      <c r="DL310">
        <v>5.66</v>
      </c>
      <c r="DM310">
        <v>0.5</v>
      </c>
      <c r="DN310" t="s">
        <v>438</v>
      </c>
      <c r="DO310">
        <v>2</v>
      </c>
      <c r="DP310" t="b">
        <v>1</v>
      </c>
      <c r="DQ310">
        <v>1759254485</v>
      </c>
      <c r="DR310">
        <v>379.6368518518518</v>
      </c>
      <c r="DS310">
        <v>380.4419259259259</v>
      </c>
      <c r="DT310">
        <v>23.10043703703704</v>
      </c>
      <c r="DU310">
        <v>16.34968888888889</v>
      </c>
      <c r="DV310">
        <v>379.3224444444444</v>
      </c>
      <c r="DW310">
        <v>22.87686666666667</v>
      </c>
      <c r="DX310">
        <v>500.056925925926</v>
      </c>
      <c r="DY310">
        <v>90.85170740740742</v>
      </c>
      <c r="DZ310">
        <v>0.05152617037037038</v>
      </c>
      <c r="EA310">
        <v>29.74191481481482</v>
      </c>
      <c r="EB310">
        <v>29.99896666666666</v>
      </c>
      <c r="EC310">
        <v>999.9000000000001</v>
      </c>
      <c r="ED310">
        <v>0</v>
      </c>
      <c r="EE310">
        <v>0</v>
      </c>
      <c r="EF310">
        <v>10011.06407407407</v>
      </c>
      <c r="EG310">
        <v>0</v>
      </c>
      <c r="EH310">
        <v>13.29621111111111</v>
      </c>
      <c r="EI310">
        <v>-0.8049499259259262</v>
      </c>
      <c r="EJ310">
        <v>388.614037037037</v>
      </c>
      <c r="EK310">
        <v>386.7651111111111</v>
      </c>
      <c r="EL310">
        <v>6.750744444444445</v>
      </c>
      <c r="EM310">
        <v>380.4419259259259</v>
      </c>
      <c r="EN310">
        <v>16.34968888888889</v>
      </c>
      <c r="EO310">
        <v>2.098714444444445</v>
      </c>
      <c r="EP310">
        <v>1.485397407407407</v>
      </c>
      <c r="EQ310">
        <v>18.20943703703703</v>
      </c>
      <c r="ER310">
        <v>12.81866666666667</v>
      </c>
      <c r="ES310">
        <v>2000.007037037037</v>
      </c>
      <c r="ET310">
        <v>0.9799978888888888</v>
      </c>
      <c r="EU310">
        <v>0.02000231111111111</v>
      </c>
      <c r="EV310">
        <v>0</v>
      </c>
      <c r="EW310">
        <v>1217.028148148148</v>
      </c>
      <c r="EX310">
        <v>5.000560000000001</v>
      </c>
      <c r="EY310">
        <v>24810.28888888888</v>
      </c>
      <c r="EZ310">
        <v>17294.92222222222</v>
      </c>
      <c r="FA310">
        <v>41.56199999999999</v>
      </c>
      <c r="FB310">
        <v>41.68470370370369</v>
      </c>
      <c r="FC310">
        <v>41.25459259259259</v>
      </c>
      <c r="FD310">
        <v>40.81199999999999</v>
      </c>
      <c r="FE310">
        <v>42.26837037037038</v>
      </c>
      <c r="FF310">
        <v>1955.105185185185</v>
      </c>
      <c r="FG310">
        <v>39.9</v>
      </c>
      <c r="FH310">
        <v>0</v>
      </c>
      <c r="FI310">
        <v>1759254506.8</v>
      </c>
      <c r="FJ310">
        <v>0</v>
      </c>
      <c r="FK310">
        <v>1217.036923076923</v>
      </c>
      <c r="FL310">
        <v>-1.93025641648783</v>
      </c>
      <c r="FM310">
        <v>-32.3247864353366</v>
      </c>
      <c r="FN310">
        <v>24809.75</v>
      </c>
      <c r="FO310">
        <v>15</v>
      </c>
      <c r="FP310">
        <v>0</v>
      </c>
      <c r="FQ310" t="s">
        <v>439</v>
      </c>
      <c r="FR310">
        <v>1747148579.5</v>
      </c>
      <c r="FS310">
        <v>1747148584.5</v>
      </c>
      <c r="FT310">
        <v>0</v>
      </c>
      <c r="FU310">
        <v>0.162</v>
      </c>
      <c r="FV310">
        <v>-0.001</v>
      </c>
      <c r="FW310">
        <v>0.139</v>
      </c>
      <c r="FX310">
        <v>0.058</v>
      </c>
      <c r="FY310">
        <v>420</v>
      </c>
      <c r="FZ310">
        <v>16</v>
      </c>
      <c r="GA310">
        <v>0.19</v>
      </c>
      <c r="GB310">
        <v>0.02</v>
      </c>
      <c r="GC310">
        <v>-5.568985073170731</v>
      </c>
      <c r="GD310">
        <v>70.05084388850173</v>
      </c>
      <c r="GE310">
        <v>7.057713749385788</v>
      </c>
      <c r="GF310">
        <v>0</v>
      </c>
      <c r="GG310">
        <v>1217.003823529412</v>
      </c>
      <c r="GH310">
        <v>0.8304048856690952</v>
      </c>
      <c r="GI310">
        <v>0.3464951803915972</v>
      </c>
      <c r="GJ310">
        <v>1</v>
      </c>
      <c r="GK310">
        <v>6.760474878048782</v>
      </c>
      <c r="GL310">
        <v>-0.1631730313588601</v>
      </c>
      <c r="GM310">
        <v>0.01841521112001933</v>
      </c>
      <c r="GN310">
        <v>0</v>
      </c>
      <c r="GO310">
        <v>1</v>
      </c>
      <c r="GP310">
        <v>3</v>
      </c>
      <c r="GQ310" t="s">
        <v>463</v>
      </c>
      <c r="GR310">
        <v>3.1286</v>
      </c>
      <c r="GS310">
        <v>2.72918</v>
      </c>
      <c r="GT310">
        <v>0.07638159999999999</v>
      </c>
      <c r="GU310">
        <v>0.07613350000000001</v>
      </c>
      <c r="GV310">
        <v>0.104637</v>
      </c>
      <c r="GW310">
        <v>0.0826008</v>
      </c>
      <c r="GX310">
        <v>27700.5</v>
      </c>
      <c r="GY310">
        <v>26891.6</v>
      </c>
      <c r="GZ310">
        <v>30532.2</v>
      </c>
      <c r="HA310">
        <v>29361.8</v>
      </c>
      <c r="HB310">
        <v>37723.9</v>
      </c>
      <c r="HC310">
        <v>35443.3</v>
      </c>
      <c r="HD310">
        <v>46705.3</v>
      </c>
      <c r="HE310">
        <v>43628.1</v>
      </c>
      <c r="HF310">
        <v>1.83083</v>
      </c>
      <c r="HG310">
        <v>1.82642</v>
      </c>
      <c r="HH310">
        <v>0.133056</v>
      </c>
      <c r="HI310">
        <v>0</v>
      </c>
      <c r="HJ310">
        <v>27.843</v>
      </c>
      <c r="HK310">
        <v>999.9</v>
      </c>
      <c r="HL310">
        <v>47.9</v>
      </c>
      <c r="HM310">
        <v>31.4</v>
      </c>
      <c r="HN310">
        <v>24.3309</v>
      </c>
      <c r="HO310">
        <v>63.3303</v>
      </c>
      <c r="HP310">
        <v>18.0048</v>
      </c>
      <c r="HQ310">
        <v>1</v>
      </c>
      <c r="HR310">
        <v>0.135091</v>
      </c>
      <c r="HS310">
        <v>-0.300675</v>
      </c>
      <c r="HT310">
        <v>20.2015</v>
      </c>
      <c r="HU310">
        <v>5.22837</v>
      </c>
      <c r="HV310">
        <v>11.974</v>
      </c>
      <c r="HW310">
        <v>4.97005</v>
      </c>
      <c r="HX310">
        <v>3.28948</v>
      </c>
      <c r="HY310">
        <v>9999</v>
      </c>
      <c r="HZ310">
        <v>9999</v>
      </c>
      <c r="IA310">
        <v>9999</v>
      </c>
      <c r="IB310">
        <v>19.6</v>
      </c>
      <c r="IC310">
        <v>4.9729</v>
      </c>
      <c r="ID310">
        <v>1.87714</v>
      </c>
      <c r="IE310">
        <v>1.87523</v>
      </c>
      <c r="IF310">
        <v>1.87805</v>
      </c>
      <c r="IG310">
        <v>1.87478</v>
      </c>
      <c r="IH310">
        <v>1.87836</v>
      </c>
      <c r="II310">
        <v>1.87546</v>
      </c>
      <c r="IJ310">
        <v>1.87667</v>
      </c>
      <c r="IK310">
        <v>0</v>
      </c>
      <c r="IL310">
        <v>0</v>
      </c>
      <c r="IM310">
        <v>0</v>
      </c>
      <c r="IN310">
        <v>0</v>
      </c>
      <c r="IO310" t="s">
        <v>441</v>
      </c>
      <c r="IP310" t="s">
        <v>442</v>
      </c>
      <c r="IQ310" t="s">
        <v>443</v>
      </c>
      <c r="IR310" t="s">
        <v>443</v>
      </c>
      <c r="IS310" t="s">
        <v>443</v>
      </c>
      <c r="IT310" t="s">
        <v>443</v>
      </c>
      <c r="IU310">
        <v>0</v>
      </c>
      <c r="IV310">
        <v>100</v>
      </c>
      <c r="IW310">
        <v>100</v>
      </c>
      <c r="IX310">
        <v>0.294</v>
      </c>
      <c r="IY310">
        <v>0.2238</v>
      </c>
      <c r="IZ310">
        <v>-0.1222274518627452</v>
      </c>
      <c r="JA310">
        <v>0.001328938755811441</v>
      </c>
      <c r="JB310">
        <v>-5.633165956792918E-07</v>
      </c>
      <c r="JC310">
        <v>2.510553891376428E-10</v>
      </c>
      <c r="JD310">
        <v>-0.04678033270444259</v>
      </c>
      <c r="JE310">
        <v>-0.0009625096320519332</v>
      </c>
      <c r="JF310">
        <v>0.0006953178313022573</v>
      </c>
      <c r="JG310">
        <v>-5.973937232829655E-06</v>
      </c>
      <c r="JH310">
        <v>1</v>
      </c>
      <c r="JI310">
        <v>2112</v>
      </c>
      <c r="JJ310">
        <v>1</v>
      </c>
      <c r="JK310">
        <v>26</v>
      </c>
      <c r="JL310">
        <v>201765.2</v>
      </c>
      <c r="JM310">
        <v>201765.1</v>
      </c>
      <c r="JN310">
        <v>0.9265139999999999</v>
      </c>
      <c r="JO310">
        <v>2.55249</v>
      </c>
      <c r="JP310">
        <v>1.39893</v>
      </c>
      <c r="JQ310">
        <v>2.32544</v>
      </c>
      <c r="JR310">
        <v>1.44897</v>
      </c>
      <c r="JS310">
        <v>2.45972</v>
      </c>
      <c r="JT310">
        <v>36.6943</v>
      </c>
      <c r="JU310">
        <v>23.9649</v>
      </c>
      <c r="JV310">
        <v>18</v>
      </c>
      <c r="JW310">
        <v>481.197</v>
      </c>
      <c r="JX310">
        <v>448.434</v>
      </c>
      <c r="JY310">
        <v>28.1414</v>
      </c>
      <c r="JZ310">
        <v>28.9568</v>
      </c>
      <c r="KA310">
        <v>30</v>
      </c>
      <c r="KB310">
        <v>28.6328</v>
      </c>
      <c r="KC310">
        <v>28.6975</v>
      </c>
      <c r="KD310">
        <v>18.5167</v>
      </c>
      <c r="KE310">
        <v>37.1684</v>
      </c>
      <c r="KF310">
        <v>0</v>
      </c>
      <c r="KG310">
        <v>28.1315</v>
      </c>
      <c r="KH310">
        <v>333.038</v>
      </c>
      <c r="KI310">
        <v>16.4571</v>
      </c>
      <c r="KJ310">
        <v>100.935</v>
      </c>
      <c r="KK310">
        <v>100.354</v>
      </c>
    </row>
    <row r="311" spans="1:297">
      <c r="A311">
        <v>295</v>
      </c>
      <c r="B311">
        <v>1759254497.5</v>
      </c>
      <c r="C311">
        <v>7681.900000095367</v>
      </c>
      <c r="D311" t="s">
        <v>1036</v>
      </c>
      <c r="E311" t="s">
        <v>1037</v>
      </c>
      <c r="F311">
        <v>5</v>
      </c>
      <c r="G311" t="s">
        <v>1025</v>
      </c>
      <c r="H311" t="s">
        <v>436</v>
      </c>
      <c r="I311">
        <v>1759254489.714286</v>
      </c>
      <c r="J311">
        <f>(K311)/1000</f>
        <v>0</v>
      </c>
      <c r="K311">
        <f>IF(DP311, AN311, AH311)</f>
        <v>0</v>
      </c>
      <c r="L311">
        <f>IF(DP311, AI311, AG311)</f>
        <v>0</v>
      </c>
      <c r="M311">
        <f>DR311 - IF(AU311&gt;1, L311*DL311*100.0/(AW311), 0)</f>
        <v>0</v>
      </c>
      <c r="N311">
        <f>((T311-J311/2)*M311-L311)/(T311+J311/2)</f>
        <v>0</v>
      </c>
      <c r="O311">
        <f>N311*(DY311+DZ311)/1000.0</f>
        <v>0</v>
      </c>
      <c r="P311">
        <f>(DR311 - IF(AU311&gt;1, L311*DL311*100.0/(AW311), 0))*(DY311+DZ311)/1000.0</f>
        <v>0</v>
      </c>
      <c r="Q311">
        <f>2.0/((1/S311-1/R311)+SIGN(S311)*SQRT((1/S311-1/R311)*(1/S311-1/R311) + 4*DM311/((DM311+1)*(DM311+1))*(2*1/S311*1/R311-1/R311*1/R311)))</f>
        <v>0</v>
      </c>
      <c r="R311">
        <f>IF(LEFT(DN311,1)&lt;&gt;"0",IF(LEFT(DN311,1)="1",3.0,DO311),$D$5+$E$5*(EF311*DY311/($K$5*1000))+$F$5*(EF311*DY311/($K$5*1000))*MAX(MIN(DL311,$J$5),$I$5)*MAX(MIN(DL311,$J$5),$I$5)+$G$5*MAX(MIN(DL311,$J$5),$I$5)*(EF311*DY311/($K$5*1000))+$H$5*(EF311*DY311/($K$5*1000))*(EF311*DY311/($K$5*1000)))</f>
        <v>0</v>
      </c>
      <c r="S311">
        <f>J311*(1000-(1000*0.61365*exp(17.502*W311/(240.97+W311))/(DY311+DZ311)+DT311)/2)/(1000*0.61365*exp(17.502*W311/(240.97+W311))/(DY311+DZ311)-DT311)</f>
        <v>0</v>
      </c>
      <c r="T311">
        <f>1/((DM311+1)/(Q311/1.6)+1/(R311/1.37)) + DM311/((DM311+1)/(Q311/1.6) + DM311/(R311/1.37))</f>
        <v>0</v>
      </c>
      <c r="U311">
        <f>(DH311*DK311)</f>
        <v>0</v>
      </c>
      <c r="V311">
        <f>(EA311+(U311+2*0.95*5.67E-8*(((EA311+$B$7)+273)^4-(EA311+273)^4)-44100*J311)/(1.84*29.3*R311+8*0.95*5.67E-8*(EA311+273)^3))</f>
        <v>0</v>
      </c>
      <c r="W311">
        <f>($C$7*EB311+$D$7*EC311+$E$7*V311)</f>
        <v>0</v>
      </c>
      <c r="X311">
        <f>0.61365*exp(17.502*W311/(240.97+W311))</f>
        <v>0</v>
      </c>
      <c r="Y311">
        <f>(Z311/AA311*100)</f>
        <v>0</v>
      </c>
      <c r="Z311">
        <f>DT311*(DY311+DZ311)/1000</f>
        <v>0</v>
      </c>
      <c r="AA311">
        <f>0.61365*exp(17.502*EA311/(240.97+EA311))</f>
        <v>0</v>
      </c>
      <c r="AB311">
        <f>(X311-DT311*(DY311+DZ311)/1000)</f>
        <v>0</v>
      </c>
      <c r="AC311">
        <f>(-J311*44100)</f>
        <v>0</v>
      </c>
      <c r="AD311">
        <f>2*29.3*R311*0.92*(EA311-W311)</f>
        <v>0</v>
      </c>
      <c r="AE311">
        <f>2*0.95*5.67E-8*(((EA311+$B$7)+273)^4-(W311+273)^4)</f>
        <v>0</v>
      </c>
      <c r="AF311">
        <f>U311+AE311+AC311+AD311</f>
        <v>0</v>
      </c>
      <c r="AG311">
        <f>DX311*AU311*(DS311-DR311*(1000-AU311*DU311)/(1000-AU311*DT311))/(100*DL311)</f>
        <v>0</v>
      </c>
      <c r="AH311">
        <f>1000*DX311*AU311*(DT311-DU311)/(100*DL311*(1000-AU311*DT311))</f>
        <v>0</v>
      </c>
      <c r="AI311">
        <f>(AJ311 - AK311 - DY311*1E3/(8.314*(EA311+273.15)) * AM311/DX311 * AL311) * DX311/(100*DL311) * (1000 - DU311)/1000</f>
        <v>0</v>
      </c>
      <c r="AJ311">
        <v>355.1565901290405</v>
      </c>
      <c r="AK311">
        <v>354.006296969697</v>
      </c>
      <c r="AL311">
        <v>-3.113569708915311</v>
      </c>
      <c r="AM311">
        <v>65.50466669720001</v>
      </c>
      <c r="AN311">
        <f>(AP311 - AO311 + DY311*1E3/(8.314*(EA311+273.15)) * AR311/DX311 * AQ311) * DX311/(100*DL311) * 1000/(1000 - AP311)</f>
        <v>0</v>
      </c>
      <c r="AO311">
        <v>16.38664142216597</v>
      </c>
      <c r="AP311">
        <v>23.1186812121212</v>
      </c>
      <c r="AQ311">
        <v>4.922743377394073E-05</v>
      </c>
      <c r="AR311">
        <v>120.5504715061294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MAX(0,($B$13+$C$13*EF311)/(1+$D$13*EF311)*DY311/(EA311+273)*$E$13)</f>
        <v>0</v>
      </c>
      <c r="AX311" t="s">
        <v>437</v>
      </c>
      <c r="AY311" t="s">
        <v>437</v>
      </c>
      <c r="AZ311">
        <v>0</v>
      </c>
      <c r="BA311">
        <v>0</v>
      </c>
      <c r="BB311">
        <f>1-AZ311/BA311</f>
        <v>0</v>
      </c>
      <c r="BC311">
        <v>0</v>
      </c>
      <c r="BD311" t="s">
        <v>437</v>
      </c>
      <c r="BE311" t="s">
        <v>437</v>
      </c>
      <c r="BF311">
        <v>0</v>
      </c>
      <c r="BG311">
        <v>0</v>
      </c>
      <c r="BH311">
        <f>1-BF311/BG311</f>
        <v>0</v>
      </c>
      <c r="BI311">
        <v>0.5</v>
      </c>
      <c r="BJ311">
        <f>DI311</f>
        <v>0</v>
      </c>
      <c r="BK311">
        <f>L311</f>
        <v>0</v>
      </c>
      <c r="BL311">
        <f>BH311*BI311*BJ311</f>
        <v>0</v>
      </c>
      <c r="BM311">
        <f>(BK311-BC311)/BJ311</f>
        <v>0</v>
      </c>
      <c r="BN311">
        <f>(BA311-BG311)/BG311</f>
        <v>0</v>
      </c>
      <c r="BO311">
        <f>AZ311/(BB311+AZ311/BG311)</f>
        <v>0</v>
      </c>
      <c r="BP311" t="s">
        <v>437</v>
      </c>
      <c r="BQ311">
        <v>0</v>
      </c>
      <c r="BR311">
        <f>IF(BQ311&lt;&gt;0, BQ311, BO311)</f>
        <v>0</v>
      </c>
      <c r="BS311">
        <f>1-BR311/BG311</f>
        <v>0</v>
      </c>
      <c r="BT311">
        <f>(BG311-BF311)/(BG311-BR311)</f>
        <v>0</v>
      </c>
      <c r="BU311">
        <f>(BA311-BG311)/(BA311-BR311)</f>
        <v>0</v>
      </c>
      <c r="BV311">
        <f>(BG311-BF311)/(BG311-AZ311)</f>
        <v>0</v>
      </c>
      <c r="BW311">
        <f>(BA311-BG311)/(BA311-AZ311)</f>
        <v>0</v>
      </c>
      <c r="BX311">
        <f>(BT311*BR311/BF311)</f>
        <v>0</v>
      </c>
      <c r="BY311">
        <f>(1-BX311)</f>
        <v>0</v>
      </c>
      <c r="DH311">
        <f>$B$11*EG311+$C$11*EH311+$F$11*ES311*(1-EV311)</f>
        <v>0</v>
      </c>
      <c r="DI311">
        <f>DH311*DJ311</f>
        <v>0</v>
      </c>
      <c r="DJ311">
        <f>($B$11*$D$9+$C$11*$D$9+$F$11*((FF311+EX311)/MAX(FF311+EX311+FG311, 0.1)*$I$9+FG311/MAX(FF311+EX311+FG311, 0.1)*$J$9))/($B$11+$C$11+$F$11)</f>
        <v>0</v>
      </c>
      <c r="DK311">
        <f>($B$11*$K$9+$C$11*$K$9+$F$11*((FF311+EX311)/MAX(FF311+EX311+FG311, 0.1)*$P$9+FG311/MAX(FF311+EX311+FG311, 0.1)*$Q$9))/($B$11+$C$11+$F$11)</f>
        <v>0</v>
      </c>
      <c r="DL311">
        <v>5.66</v>
      </c>
      <c r="DM311">
        <v>0.5</v>
      </c>
      <c r="DN311" t="s">
        <v>438</v>
      </c>
      <c r="DO311">
        <v>2</v>
      </c>
      <c r="DP311" t="b">
        <v>1</v>
      </c>
      <c r="DQ311">
        <v>1759254489.714286</v>
      </c>
      <c r="DR311">
        <v>367.1527857142857</v>
      </c>
      <c r="DS311">
        <v>364.9544642857142</v>
      </c>
      <c r="DT311">
        <v>23.10462857142857</v>
      </c>
      <c r="DU311">
        <v>16.3661</v>
      </c>
      <c r="DV311">
        <v>366.8509999999999</v>
      </c>
      <c r="DW311">
        <v>22.88096785714286</v>
      </c>
      <c r="DX311">
        <v>500.0235714285715</v>
      </c>
      <c r="DY311">
        <v>90.85220714285713</v>
      </c>
      <c r="DZ311">
        <v>0.05149185</v>
      </c>
      <c r="EA311">
        <v>29.74268571428572</v>
      </c>
      <c r="EB311">
        <v>30.00586071428571</v>
      </c>
      <c r="EC311">
        <v>999.9000000000002</v>
      </c>
      <c r="ED311">
        <v>0</v>
      </c>
      <c r="EE311">
        <v>0</v>
      </c>
      <c r="EF311">
        <v>10011.80464285714</v>
      </c>
      <c r="EG311">
        <v>0</v>
      </c>
      <c r="EH311">
        <v>13.30456071428571</v>
      </c>
      <c r="EI311">
        <v>2.198485428571428</v>
      </c>
      <c r="EJ311">
        <v>375.8363928571428</v>
      </c>
      <c r="EK311">
        <v>371.0263214285714</v>
      </c>
      <c r="EL311">
        <v>6.738521428571429</v>
      </c>
      <c r="EM311">
        <v>364.9544642857142</v>
      </c>
      <c r="EN311">
        <v>16.3661</v>
      </c>
      <c r="EO311">
        <v>2.099106071428571</v>
      </c>
      <c r="EP311">
        <v>1.486896785714286</v>
      </c>
      <c r="EQ311">
        <v>18.21240357142857</v>
      </c>
      <c r="ER311">
        <v>12.83406785714286</v>
      </c>
      <c r="ES311">
        <v>2000.007857142857</v>
      </c>
      <c r="ET311">
        <v>0.9799978571428573</v>
      </c>
      <c r="EU311">
        <v>0.02000234285714286</v>
      </c>
      <c r="EV311">
        <v>0</v>
      </c>
      <c r="EW311">
        <v>1216.818214285714</v>
      </c>
      <c r="EX311">
        <v>5.000560000000001</v>
      </c>
      <c r="EY311">
        <v>24805.69285714286</v>
      </c>
      <c r="EZ311">
        <v>17294.925</v>
      </c>
      <c r="FA311">
        <v>41.56199999999999</v>
      </c>
      <c r="FB311">
        <v>41.6847857142857</v>
      </c>
      <c r="FC311">
        <v>41.25885714285715</v>
      </c>
      <c r="FD311">
        <v>40.81199999999999</v>
      </c>
      <c r="FE311">
        <v>42.26328571428571</v>
      </c>
      <c r="FF311">
        <v>1955.104642857142</v>
      </c>
      <c r="FG311">
        <v>39.9</v>
      </c>
      <c r="FH311">
        <v>0</v>
      </c>
      <c r="FI311">
        <v>1759254511.6</v>
      </c>
      <c r="FJ311">
        <v>0</v>
      </c>
      <c r="FK311">
        <v>1216.814230769231</v>
      </c>
      <c r="FL311">
        <v>-4.907692307758285</v>
      </c>
      <c r="FM311">
        <v>-103.1726496919865</v>
      </c>
      <c r="FN311">
        <v>24805.11538461538</v>
      </c>
      <c r="FO311">
        <v>15</v>
      </c>
      <c r="FP311">
        <v>0</v>
      </c>
      <c r="FQ311" t="s">
        <v>439</v>
      </c>
      <c r="FR311">
        <v>1747148579.5</v>
      </c>
      <c r="FS311">
        <v>1747148584.5</v>
      </c>
      <c r="FT311">
        <v>0</v>
      </c>
      <c r="FU311">
        <v>0.162</v>
      </c>
      <c r="FV311">
        <v>-0.001</v>
      </c>
      <c r="FW311">
        <v>0.139</v>
      </c>
      <c r="FX311">
        <v>0.058</v>
      </c>
      <c r="FY311">
        <v>420</v>
      </c>
      <c r="FZ311">
        <v>16</v>
      </c>
      <c r="GA311">
        <v>0.19</v>
      </c>
      <c r="GB311">
        <v>0.02</v>
      </c>
      <c r="GC311">
        <v>0.09413760975609756</v>
      </c>
      <c r="GD311">
        <v>40.48449035540069</v>
      </c>
      <c r="GE311">
        <v>4.13739606693565</v>
      </c>
      <c r="GF311">
        <v>0</v>
      </c>
      <c r="GG311">
        <v>1216.889705882353</v>
      </c>
      <c r="GH311">
        <v>-2.815737206979528</v>
      </c>
      <c r="GI311">
        <v>0.4277745784468744</v>
      </c>
      <c r="GJ311">
        <v>0</v>
      </c>
      <c r="GK311">
        <v>6.746164878048781</v>
      </c>
      <c r="GL311">
        <v>-0.18091672473867</v>
      </c>
      <c r="GM311">
        <v>0.02001170012913188</v>
      </c>
      <c r="GN311">
        <v>0</v>
      </c>
      <c r="GO311">
        <v>0</v>
      </c>
      <c r="GP311">
        <v>3</v>
      </c>
      <c r="GQ311" t="s">
        <v>490</v>
      </c>
      <c r="GR311">
        <v>3.12885</v>
      </c>
      <c r="GS311">
        <v>2.7296</v>
      </c>
      <c r="GT311">
        <v>0.0738384</v>
      </c>
      <c r="GU311">
        <v>0.0733403</v>
      </c>
      <c r="GV311">
        <v>0.104669</v>
      </c>
      <c r="GW311">
        <v>0.0826083</v>
      </c>
      <c r="GX311">
        <v>27776.2</v>
      </c>
      <c r="GY311">
        <v>26973.3</v>
      </c>
      <c r="GZ311">
        <v>30531.6</v>
      </c>
      <c r="HA311">
        <v>29362.2</v>
      </c>
      <c r="HB311">
        <v>37721.8</v>
      </c>
      <c r="HC311">
        <v>35443.7</v>
      </c>
      <c r="HD311">
        <v>46704.6</v>
      </c>
      <c r="HE311">
        <v>43629.2</v>
      </c>
      <c r="HF311">
        <v>1.83127</v>
      </c>
      <c r="HG311">
        <v>1.8259</v>
      </c>
      <c r="HH311">
        <v>0.132658</v>
      </c>
      <c r="HI311">
        <v>0</v>
      </c>
      <c r="HJ311">
        <v>27.843</v>
      </c>
      <c r="HK311">
        <v>999.9</v>
      </c>
      <c r="HL311">
        <v>47.9</v>
      </c>
      <c r="HM311">
        <v>31.4</v>
      </c>
      <c r="HN311">
        <v>24.332</v>
      </c>
      <c r="HO311">
        <v>62.7103</v>
      </c>
      <c r="HP311">
        <v>17.9768</v>
      </c>
      <c r="HQ311">
        <v>1</v>
      </c>
      <c r="HR311">
        <v>0.135559</v>
      </c>
      <c r="HS311">
        <v>-0.26604</v>
      </c>
      <c r="HT311">
        <v>20.2015</v>
      </c>
      <c r="HU311">
        <v>5.22837</v>
      </c>
      <c r="HV311">
        <v>11.974</v>
      </c>
      <c r="HW311">
        <v>4.97025</v>
      </c>
      <c r="HX311">
        <v>3.28965</v>
      </c>
      <c r="HY311">
        <v>9999</v>
      </c>
      <c r="HZ311">
        <v>9999</v>
      </c>
      <c r="IA311">
        <v>9999</v>
      </c>
      <c r="IB311">
        <v>19.6</v>
      </c>
      <c r="IC311">
        <v>4.9729</v>
      </c>
      <c r="ID311">
        <v>1.87714</v>
      </c>
      <c r="IE311">
        <v>1.87521</v>
      </c>
      <c r="IF311">
        <v>1.87805</v>
      </c>
      <c r="IG311">
        <v>1.87473</v>
      </c>
      <c r="IH311">
        <v>1.87836</v>
      </c>
      <c r="II311">
        <v>1.87546</v>
      </c>
      <c r="IJ311">
        <v>1.87664</v>
      </c>
      <c r="IK311">
        <v>0</v>
      </c>
      <c r="IL311">
        <v>0</v>
      </c>
      <c r="IM311">
        <v>0</v>
      </c>
      <c r="IN311">
        <v>0</v>
      </c>
      <c r="IO311" t="s">
        <v>441</v>
      </c>
      <c r="IP311" t="s">
        <v>442</v>
      </c>
      <c r="IQ311" t="s">
        <v>443</v>
      </c>
      <c r="IR311" t="s">
        <v>443</v>
      </c>
      <c r="IS311" t="s">
        <v>443</v>
      </c>
      <c r="IT311" t="s">
        <v>443</v>
      </c>
      <c r="IU311">
        <v>0</v>
      </c>
      <c r="IV311">
        <v>100</v>
      </c>
      <c r="IW311">
        <v>100</v>
      </c>
      <c r="IX311">
        <v>0.279</v>
      </c>
      <c r="IY311">
        <v>0.224</v>
      </c>
      <c r="IZ311">
        <v>-0.1222274518627452</v>
      </c>
      <c r="JA311">
        <v>0.001328938755811441</v>
      </c>
      <c r="JB311">
        <v>-5.633165956792918E-07</v>
      </c>
      <c r="JC311">
        <v>2.510553891376428E-10</v>
      </c>
      <c r="JD311">
        <v>-0.04678033270444259</v>
      </c>
      <c r="JE311">
        <v>-0.0009625096320519332</v>
      </c>
      <c r="JF311">
        <v>0.0006953178313022573</v>
      </c>
      <c r="JG311">
        <v>-5.973937232829655E-06</v>
      </c>
      <c r="JH311">
        <v>1</v>
      </c>
      <c r="JI311">
        <v>2112</v>
      </c>
      <c r="JJ311">
        <v>1</v>
      </c>
      <c r="JK311">
        <v>26</v>
      </c>
      <c r="JL311">
        <v>201765.3</v>
      </c>
      <c r="JM311">
        <v>201765.2</v>
      </c>
      <c r="JN311">
        <v>0.892334</v>
      </c>
      <c r="JO311">
        <v>2.54028</v>
      </c>
      <c r="JP311">
        <v>1.39893</v>
      </c>
      <c r="JQ311">
        <v>2.32666</v>
      </c>
      <c r="JR311">
        <v>1.44897</v>
      </c>
      <c r="JS311">
        <v>2.49268</v>
      </c>
      <c r="JT311">
        <v>36.6943</v>
      </c>
      <c r="JU311">
        <v>23.9737</v>
      </c>
      <c r="JV311">
        <v>18</v>
      </c>
      <c r="JW311">
        <v>481.444</v>
      </c>
      <c r="JX311">
        <v>448.114</v>
      </c>
      <c r="JY311">
        <v>28.1329</v>
      </c>
      <c r="JZ311">
        <v>28.9568</v>
      </c>
      <c r="KA311">
        <v>30.0001</v>
      </c>
      <c r="KB311">
        <v>28.6328</v>
      </c>
      <c r="KC311">
        <v>28.6988</v>
      </c>
      <c r="KD311">
        <v>17.7724</v>
      </c>
      <c r="KE311">
        <v>36.8934</v>
      </c>
      <c r="KF311">
        <v>0</v>
      </c>
      <c r="KG311">
        <v>28.1195</v>
      </c>
      <c r="KH311">
        <v>312.992</v>
      </c>
      <c r="KI311">
        <v>16.4634</v>
      </c>
      <c r="KJ311">
        <v>100.934</v>
      </c>
      <c r="KK311">
        <v>100.356</v>
      </c>
    </row>
    <row r="312" spans="1:297">
      <c r="A312">
        <v>296</v>
      </c>
      <c r="B312">
        <v>1759254502.5</v>
      </c>
      <c r="C312">
        <v>7686.900000095367</v>
      </c>
      <c r="D312" t="s">
        <v>1038</v>
      </c>
      <c r="E312" t="s">
        <v>1039</v>
      </c>
      <c r="F312">
        <v>5</v>
      </c>
      <c r="G312" t="s">
        <v>1025</v>
      </c>
      <c r="H312" t="s">
        <v>436</v>
      </c>
      <c r="I312">
        <v>1759254495</v>
      </c>
      <c r="J312">
        <f>(K312)/1000</f>
        <v>0</v>
      </c>
      <c r="K312">
        <f>IF(DP312, AN312, AH312)</f>
        <v>0</v>
      </c>
      <c r="L312">
        <f>IF(DP312, AI312, AG312)</f>
        <v>0</v>
      </c>
      <c r="M312">
        <f>DR312 - IF(AU312&gt;1, L312*DL312*100.0/(AW312), 0)</f>
        <v>0</v>
      </c>
      <c r="N312">
        <f>((T312-J312/2)*M312-L312)/(T312+J312/2)</f>
        <v>0</v>
      </c>
      <c r="O312">
        <f>N312*(DY312+DZ312)/1000.0</f>
        <v>0</v>
      </c>
      <c r="P312">
        <f>(DR312 - IF(AU312&gt;1, L312*DL312*100.0/(AW312), 0))*(DY312+DZ312)/1000.0</f>
        <v>0</v>
      </c>
      <c r="Q312">
        <f>2.0/((1/S312-1/R312)+SIGN(S312)*SQRT((1/S312-1/R312)*(1/S312-1/R312) + 4*DM312/((DM312+1)*(DM312+1))*(2*1/S312*1/R312-1/R312*1/R312)))</f>
        <v>0</v>
      </c>
      <c r="R312">
        <f>IF(LEFT(DN312,1)&lt;&gt;"0",IF(LEFT(DN312,1)="1",3.0,DO312),$D$5+$E$5*(EF312*DY312/($K$5*1000))+$F$5*(EF312*DY312/($K$5*1000))*MAX(MIN(DL312,$J$5),$I$5)*MAX(MIN(DL312,$J$5),$I$5)+$G$5*MAX(MIN(DL312,$J$5),$I$5)*(EF312*DY312/($K$5*1000))+$H$5*(EF312*DY312/($K$5*1000))*(EF312*DY312/($K$5*1000)))</f>
        <v>0</v>
      </c>
      <c r="S312">
        <f>J312*(1000-(1000*0.61365*exp(17.502*W312/(240.97+W312))/(DY312+DZ312)+DT312)/2)/(1000*0.61365*exp(17.502*W312/(240.97+W312))/(DY312+DZ312)-DT312)</f>
        <v>0</v>
      </c>
      <c r="T312">
        <f>1/((DM312+1)/(Q312/1.6)+1/(R312/1.37)) + DM312/((DM312+1)/(Q312/1.6) + DM312/(R312/1.37))</f>
        <v>0</v>
      </c>
      <c r="U312">
        <f>(DH312*DK312)</f>
        <v>0</v>
      </c>
      <c r="V312">
        <f>(EA312+(U312+2*0.95*5.67E-8*(((EA312+$B$7)+273)^4-(EA312+273)^4)-44100*J312)/(1.84*29.3*R312+8*0.95*5.67E-8*(EA312+273)^3))</f>
        <v>0</v>
      </c>
      <c r="W312">
        <f>($C$7*EB312+$D$7*EC312+$E$7*V312)</f>
        <v>0</v>
      </c>
      <c r="X312">
        <f>0.61365*exp(17.502*W312/(240.97+W312))</f>
        <v>0</v>
      </c>
      <c r="Y312">
        <f>(Z312/AA312*100)</f>
        <v>0</v>
      </c>
      <c r="Z312">
        <f>DT312*(DY312+DZ312)/1000</f>
        <v>0</v>
      </c>
      <c r="AA312">
        <f>0.61365*exp(17.502*EA312/(240.97+EA312))</f>
        <v>0</v>
      </c>
      <c r="AB312">
        <f>(X312-DT312*(DY312+DZ312)/1000)</f>
        <v>0</v>
      </c>
      <c r="AC312">
        <f>(-J312*44100)</f>
        <v>0</v>
      </c>
      <c r="AD312">
        <f>2*29.3*R312*0.92*(EA312-W312)</f>
        <v>0</v>
      </c>
      <c r="AE312">
        <f>2*0.95*5.67E-8*(((EA312+$B$7)+273)^4-(W312+273)^4)</f>
        <v>0</v>
      </c>
      <c r="AF312">
        <f>U312+AE312+AC312+AD312</f>
        <v>0</v>
      </c>
      <c r="AG312">
        <f>DX312*AU312*(DS312-DR312*(1000-AU312*DU312)/(1000-AU312*DT312))/(100*DL312)</f>
        <v>0</v>
      </c>
      <c r="AH312">
        <f>1000*DX312*AU312*(DT312-DU312)/(100*DL312*(1000-AU312*DT312))</f>
        <v>0</v>
      </c>
      <c r="AI312">
        <f>(AJ312 - AK312 - DY312*1E3/(8.314*(EA312+273.15)) * AM312/DX312 * AL312) * DX312/(100*DL312) * (1000 - DU312)/1000</f>
        <v>0</v>
      </c>
      <c r="AJ312">
        <v>338.4526741425961</v>
      </c>
      <c r="AK312">
        <v>338.1711878787878</v>
      </c>
      <c r="AL312">
        <v>-3.178180713151431</v>
      </c>
      <c r="AM312">
        <v>65.50466669720001</v>
      </c>
      <c r="AN312">
        <f>(AP312 - AO312 + DY312*1E3/(8.314*(EA312+273.15)) * AR312/DX312 * AQ312) * DX312/(100*DL312) * 1000/(1000 - AP312)</f>
        <v>0</v>
      </c>
      <c r="AO312">
        <v>16.39177266395913</v>
      </c>
      <c r="AP312">
        <v>23.11179999999999</v>
      </c>
      <c r="AQ312">
        <v>-4.23587709567368E-05</v>
      </c>
      <c r="AR312">
        <v>120.5504715061294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MAX(0,($B$13+$C$13*EF312)/(1+$D$13*EF312)*DY312/(EA312+273)*$E$13)</f>
        <v>0</v>
      </c>
      <c r="AX312" t="s">
        <v>437</v>
      </c>
      <c r="AY312" t="s">
        <v>437</v>
      </c>
      <c r="AZ312">
        <v>0</v>
      </c>
      <c r="BA312">
        <v>0</v>
      </c>
      <c r="BB312">
        <f>1-AZ312/BA312</f>
        <v>0</v>
      </c>
      <c r="BC312">
        <v>0</v>
      </c>
      <c r="BD312" t="s">
        <v>437</v>
      </c>
      <c r="BE312" t="s">
        <v>437</v>
      </c>
      <c r="BF312">
        <v>0</v>
      </c>
      <c r="BG312">
        <v>0</v>
      </c>
      <c r="BH312">
        <f>1-BF312/BG312</f>
        <v>0</v>
      </c>
      <c r="BI312">
        <v>0.5</v>
      </c>
      <c r="BJ312">
        <f>DI312</f>
        <v>0</v>
      </c>
      <c r="BK312">
        <f>L312</f>
        <v>0</v>
      </c>
      <c r="BL312">
        <f>BH312*BI312*BJ312</f>
        <v>0</v>
      </c>
      <c r="BM312">
        <f>(BK312-BC312)/BJ312</f>
        <v>0</v>
      </c>
      <c r="BN312">
        <f>(BA312-BG312)/BG312</f>
        <v>0</v>
      </c>
      <c r="BO312">
        <f>AZ312/(BB312+AZ312/BG312)</f>
        <v>0</v>
      </c>
      <c r="BP312" t="s">
        <v>437</v>
      </c>
      <c r="BQ312">
        <v>0</v>
      </c>
      <c r="BR312">
        <f>IF(BQ312&lt;&gt;0, BQ312, BO312)</f>
        <v>0</v>
      </c>
      <c r="BS312">
        <f>1-BR312/BG312</f>
        <v>0</v>
      </c>
      <c r="BT312">
        <f>(BG312-BF312)/(BG312-BR312)</f>
        <v>0</v>
      </c>
      <c r="BU312">
        <f>(BA312-BG312)/(BA312-BR312)</f>
        <v>0</v>
      </c>
      <c r="BV312">
        <f>(BG312-BF312)/(BG312-AZ312)</f>
        <v>0</v>
      </c>
      <c r="BW312">
        <f>(BA312-BG312)/(BA312-AZ312)</f>
        <v>0</v>
      </c>
      <c r="BX312">
        <f>(BT312*BR312/BF312)</f>
        <v>0</v>
      </c>
      <c r="BY312">
        <f>(1-BX312)</f>
        <v>0</v>
      </c>
      <c r="DH312">
        <f>$B$11*EG312+$C$11*EH312+$F$11*ES312*(1-EV312)</f>
        <v>0</v>
      </c>
      <c r="DI312">
        <f>DH312*DJ312</f>
        <v>0</v>
      </c>
      <c r="DJ312">
        <f>($B$11*$D$9+$C$11*$D$9+$F$11*((FF312+EX312)/MAX(FF312+EX312+FG312, 0.1)*$I$9+FG312/MAX(FF312+EX312+FG312, 0.1)*$J$9))/($B$11+$C$11+$F$11)</f>
        <v>0</v>
      </c>
      <c r="DK312">
        <f>($B$11*$K$9+$C$11*$K$9+$F$11*((FF312+EX312)/MAX(FF312+EX312+FG312, 0.1)*$P$9+FG312/MAX(FF312+EX312+FG312, 0.1)*$Q$9))/($B$11+$C$11+$F$11)</f>
        <v>0</v>
      </c>
      <c r="DL312">
        <v>5.66</v>
      </c>
      <c r="DM312">
        <v>0.5</v>
      </c>
      <c r="DN312" t="s">
        <v>438</v>
      </c>
      <c r="DO312">
        <v>2</v>
      </c>
      <c r="DP312" t="b">
        <v>1</v>
      </c>
      <c r="DQ312">
        <v>1759254495</v>
      </c>
      <c r="DR312">
        <v>351.7639259259259</v>
      </c>
      <c r="DS312">
        <v>347.463962962963</v>
      </c>
      <c r="DT312">
        <v>23.11018888888889</v>
      </c>
      <c r="DU312">
        <v>16.38564444444444</v>
      </c>
      <c r="DV312">
        <v>351.4778888888889</v>
      </c>
      <c r="DW312">
        <v>22.88641851851852</v>
      </c>
      <c r="DX312">
        <v>500.02</v>
      </c>
      <c r="DY312">
        <v>90.8534074074074</v>
      </c>
      <c r="DZ312">
        <v>0.05157068888888889</v>
      </c>
      <c r="EA312">
        <v>29.74477037037038</v>
      </c>
      <c r="EB312">
        <v>30.00855555555555</v>
      </c>
      <c r="EC312">
        <v>999.9000000000001</v>
      </c>
      <c r="ED312">
        <v>0</v>
      </c>
      <c r="EE312">
        <v>0</v>
      </c>
      <c r="EF312">
        <v>10002.17222222222</v>
      </c>
      <c r="EG312">
        <v>0</v>
      </c>
      <c r="EH312">
        <v>13.29874814814814</v>
      </c>
      <c r="EI312">
        <v>4.300102222222223</v>
      </c>
      <c r="EJ312">
        <v>360.0856296296296</v>
      </c>
      <c r="EK312">
        <v>353.252037037037</v>
      </c>
      <c r="EL312">
        <v>6.724541851851852</v>
      </c>
      <c r="EM312">
        <v>347.463962962963</v>
      </c>
      <c r="EN312">
        <v>16.38564444444444</v>
      </c>
      <c r="EO312">
        <v>2.099638888888889</v>
      </c>
      <c r="EP312">
        <v>1.488692592592593</v>
      </c>
      <c r="EQ312">
        <v>18.21644074074074</v>
      </c>
      <c r="ER312">
        <v>12.8525</v>
      </c>
      <c r="ES312">
        <v>1999.99037037037</v>
      </c>
      <c r="ET312">
        <v>0.9799976666666667</v>
      </c>
      <c r="EU312">
        <v>0.02000253333333333</v>
      </c>
      <c r="EV312">
        <v>0</v>
      </c>
      <c r="EW312">
        <v>1216.385925925926</v>
      </c>
      <c r="EX312">
        <v>5.000560000000001</v>
      </c>
      <c r="EY312">
        <v>24796.64814814814</v>
      </c>
      <c r="EZ312">
        <v>17294.77407407407</v>
      </c>
      <c r="FA312">
        <v>41.56199999999999</v>
      </c>
      <c r="FB312">
        <v>41.68699999999999</v>
      </c>
      <c r="FC312">
        <v>41.25688888888889</v>
      </c>
      <c r="FD312">
        <v>40.81199999999999</v>
      </c>
      <c r="FE312">
        <v>42.26837037037036</v>
      </c>
      <c r="FF312">
        <v>1955.086296296296</v>
      </c>
      <c r="FG312">
        <v>39.90037037037037</v>
      </c>
      <c r="FH312">
        <v>0</v>
      </c>
      <c r="FI312">
        <v>1759254516.4</v>
      </c>
      <c r="FJ312">
        <v>0</v>
      </c>
      <c r="FK312">
        <v>1216.435769230769</v>
      </c>
      <c r="FL312">
        <v>-4.611623929023429</v>
      </c>
      <c r="FM312">
        <v>-110.2700855849453</v>
      </c>
      <c r="FN312">
        <v>24797.06923076923</v>
      </c>
      <c r="FO312">
        <v>15</v>
      </c>
      <c r="FP312">
        <v>0</v>
      </c>
      <c r="FQ312" t="s">
        <v>439</v>
      </c>
      <c r="FR312">
        <v>1747148579.5</v>
      </c>
      <c r="FS312">
        <v>1747148584.5</v>
      </c>
      <c r="FT312">
        <v>0</v>
      </c>
      <c r="FU312">
        <v>0.162</v>
      </c>
      <c r="FV312">
        <v>-0.001</v>
      </c>
      <c r="FW312">
        <v>0.139</v>
      </c>
      <c r="FX312">
        <v>0.058</v>
      </c>
      <c r="FY312">
        <v>420</v>
      </c>
      <c r="FZ312">
        <v>16</v>
      </c>
      <c r="GA312">
        <v>0.19</v>
      </c>
      <c r="GB312">
        <v>0.02</v>
      </c>
      <c r="GC312">
        <v>2.466695414634146</v>
      </c>
      <c r="GD312">
        <v>26.78022890592334</v>
      </c>
      <c r="GE312">
        <v>2.736936902332427</v>
      </c>
      <c r="GF312">
        <v>0</v>
      </c>
      <c r="GG312">
        <v>1216.679117647059</v>
      </c>
      <c r="GH312">
        <v>-4.78884645305053</v>
      </c>
      <c r="GI312">
        <v>0.5432493071220487</v>
      </c>
      <c r="GJ312">
        <v>0</v>
      </c>
      <c r="GK312">
        <v>6.738023902439023</v>
      </c>
      <c r="GL312">
        <v>-0.1411087108013855</v>
      </c>
      <c r="GM312">
        <v>0.01753383779147618</v>
      </c>
      <c r="GN312">
        <v>0</v>
      </c>
      <c r="GO312">
        <v>0</v>
      </c>
      <c r="GP312">
        <v>3</v>
      </c>
      <c r="GQ312" t="s">
        <v>490</v>
      </c>
      <c r="GR312">
        <v>3.12864</v>
      </c>
      <c r="GS312">
        <v>2.72927</v>
      </c>
      <c r="GT312">
        <v>0.07119159999999999</v>
      </c>
      <c r="GU312">
        <v>0.0704771</v>
      </c>
      <c r="GV312">
        <v>0.104651</v>
      </c>
      <c r="GW312">
        <v>0.0827213</v>
      </c>
      <c r="GX312">
        <v>27855.7</v>
      </c>
      <c r="GY312">
        <v>27056.6</v>
      </c>
      <c r="GZ312">
        <v>30531.7</v>
      </c>
      <c r="HA312">
        <v>29362.2</v>
      </c>
      <c r="HB312">
        <v>37722.1</v>
      </c>
      <c r="HC312">
        <v>35438.9</v>
      </c>
      <c r="HD312">
        <v>46704.3</v>
      </c>
      <c r="HE312">
        <v>43629</v>
      </c>
      <c r="HF312">
        <v>1.83107</v>
      </c>
      <c r="HG312">
        <v>1.82615</v>
      </c>
      <c r="HH312">
        <v>0.133131</v>
      </c>
      <c r="HI312">
        <v>0</v>
      </c>
      <c r="HJ312">
        <v>27.843</v>
      </c>
      <c r="HK312">
        <v>999.9</v>
      </c>
      <c r="HL312">
        <v>47.9</v>
      </c>
      <c r="HM312">
        <v>31.4</v>
      </c>
      <c r="HN312">
        <v>24.3332</v>
      </c>
      <c r="HO312">
        <v>63.2003</v>
      </c>
      <c r="HP312">
        <v>17.7324</v>
      </c>
      <c r="HQ312">
        <v>1</v>
      </c>
      <c r="HR312">
        <v>0.135318</v>
      </c>
      <c r="HS312">
        <v>-0.257576</v>
      </c>
      <c r="HT312">
        <v>20.2016</v>
      </c>
      <c r="HU312">
        <v>5.22912</v>
      </c>
      <c r="HV312">
        <v>11.974</v>
      </c>
      <c r="HW312">
        <v>4.97055</v>
      </c>
      <c r="HX312">
        <v>3.28965</v>
      </c>
      <c r="HY312">
        <v>9999</v>
      </c>
      <c r="HZ312">
        <v>9999</v>
      </c>
      <c r="IA312">
        <v>9999</v>
      </c>
      <c r="IB312">
        <v>19.6</v>
      </c>
      <c r="IC312">
        <v>4.9729</v>
      </c>
      <c r="ID312">
        <v>1.87714</v>
      </c>
      <c r="IE312">
        <v>1.87521</v>
      </c>
      <c r="IF312">
        <v>1.87806</v>
      </c>
      <c r="IG312">
        <v>1.8748</v>
      </c>
      <c r="IH312">
        <v>1.87836</v>
      </c>
      <c r="II312">
        <v>1.87546</v>
      </c>
      <c r="IJ312">
        <v>1.87663</v>
      </c>
      <c r="IK312">
        <v>0</v>
      </c>
      <c r="IL312">
        <v>0</v>
      </c>
      <c r="IM312">
        <v>0</v>
      </c>
      <c r="IN312">
        <v>0</v>
      </c>
      <c r="IO312" t="s">
        <v>441</v>
      </c>
      <c r="IP312" t="s">
        <v>442</v>
      </c>
      <c r="IQ312" t="s">
        <v>443</v>
      </c>
      <c r="IR312" t="s">
        <v>443</v>
      </c>
      <c r="IS312" t="s">
        <v>443</v>
      </c>
      <c r="IT312" t="s">
        <v>443</v>
      </c>
      <c r="IU312">
        <v>0</v>
      </c>
      <c r="IV312">
        <v>100</v>
      </c>
      <c r="IW312">
        <v>100</v>
      </c>
      <c r="IX312">
        <v>0.262</v>
      </c>
      <c r="IY312">
        <v>0.2238</v>
      </c>
      <c r="IZ312">
        <v>-0.1222274518627452</v>
      </c>
      <c r="JA312">
        <v>0.001328938755811441</v>
      </c>
      <c r="JB312">
        <v>-5.633165956792918E-07</v>
      </c>
      <c r="JC312">
        <v>2.510553891376428E-10</v>
      </c>
      <c r="JD312">
        <v>-0.04678033270444259</v>
      </c>
      <c r="JE312">
        <v>-0.0009625096320519332</v>
      </c>
      <c r="JF312">
        <v>0.0006953178313022573</v>
      </c>
      <c r="JG312">
        <v>-5.973937232829655E-06</v>
      </c>
      <c r="JH312">
        <v>1</v>
      </c>
      <c r="JI312">
        <v>2112</v>
      </c>
      <c r="JJ312">
        <v>1</v>
      </c>
      <c r="JK312">
        <v>26</v>
      </c>
      <c r="JL312">
        <v>201765.4</v>
      </c>
      <c r="JM312">
        <v>201765.3</v>
      </c>
      <c r="JN312">
        <v>0.854492</v>
      </c>
      <c r="JO312">
        <v>2.54272</v>
      </c>
      <c r="JP312">
        <v>1.39893</v>
      </c>
      <c r="JQ312">
        <v>2.32666</v>
      </c>
      <c r="JR312">
        <v>1.44897</v>
      </c>
      <c r="JS312">
        <v>2.58423</v>
      </c>
      <c r="JT312">
        <v>36.6943</v>
      </c>
      <c r="JU312">
        <v>23.9824</v>
      </c>
      <c r="JV312">
        <v>18</v>
      </c>
      <c r="JW312">
        <v>481.35</v>
      </c>
      <c r="JX312">
        <v>448.271</v>
      </c>
      <c r="JY312">
        <v>28.1185</v>
      </c>
      <c r="JZ312">
        <v>28.9568</v>
      </c>
      <c r="KA312">
        <v>30.0001</v>
      </c>
      <c r="KB312">
        <v>28.6352</v>
      </c>
      <c r="KC312">
        <v>28.6988</v>
      </c>
      <c r="KD312">
        <v>17.0783</v>
      </c>
      <c r="KE312">
        <v>36.8934</v>
      </c>
      <c r="KF312">
        <v>0</v>
      </c>
      <c r="KG312">
        <v>28.1119</v>
      </c>
      <c r="KH312">
        <v>299.625</v>
      </c>
      <c r="KI312">
        <v>16.4752</v>
      </c>
      <c r="KJ312">
        <v>100.933</v>
      </c>
      <c r="KK312">
        <v>100.356</v>
      </c>
    </row>
    <row r="313" spans="1:297">
      <c r="A313">
        <v>297</v>
      </c>
      <c r="B313">
        <v>1759254507.5</v>
      </c>
      <c r="C313">
        <v>7691.900000095367</v>
      </c>
      <c r="D313" t="s">
        <v>1040</v>
      </c>
      <c r="E313" t="s">
        <v>1041</v>
      </c>
      <c r="F313">
        <v>5</v>
      </c>
      <c r="G313" t="s">
        <v>1025</v>
      </c>
      <c r="H313" t="s">
        <v>436</v>
      </c>
      <c r="I313">
        <v>1759254499.714286</v>
      </c>
      <c r="J313">
        <f>(K313)/1000</f>
        <v>0</v>
      </c>
      <c r="K313">
        <f>IF(DP313, AN313, AH313)</f>
        <v>0</v>
      </c>
      <c r="L313">
        <f>IF(DP313, AI313, AG313)</f>
        <v>0</v>
      </c>
      <c r="M313">
        <f>DR313 - IF(AU313&gt;1, L313*DL313*100.0/(AW313), 0)</f>
        <v>0</v>
      </c>
      <c r="N313">
        <f>((T313-J313/2)*M313-L313)/(T313+J313/2)</f>
        <v>0</v>
      </c>
      <c r="O313">
        <f>N313*(DY313+DZ313)/1000.0</f>
        <v>0</v>
      </c>
      <c r="P313">
        <f>(DR313 - IF(AU313&gt;1, L313*DL313*100.0/(AW313), 0))*(DY313+DZ313)/1000.0</f>
        <v>0</v>
      </c>
      <c r="Q313">
        <f>2.0/((1/S313-1/R313)+SIGN(S313)*SQRT((1/S313-1/R313)*(1/S313-1/R313) + 4*DM313/((DM313+1)*(DM313+1))*(2*1/S313*1/R313-1/R313*1/R313)))</f>
        <v>0</v>
      </c>
      <c r="R313">
        <f>IF(LEFT(DN313,1)&lt;&gt;"0",IF(LEFT(DN313,1)="1",3.0,DO313),$D$5+$E$5*(EF313*DY313/($K$5*1000))+$F$5*(EF313*DY313/($K$5*1000))*MAX(MIN(DL313,$J$5),$I$5)*MAX(MIN(DL313,$J$5),$I$5)+$G$5*MAX(MIN(DL313,$J$5),$I$5)*(EF313*DY313/($K$5*1000))+$H$5*(EF313*DY313/($K$5*1000))*(EF313*DY313/($K$5*1000)))</f>
        <v>0</v>
      </c>
      <c r="S313">
        <f>J313*(1000-(1000*0.61365*exp(17.502*W313/(240.97+W313))/(DY313+DZ313)+DT313)/2)/(1000*0.61365*exp(17.502*W313/(240.97+W313))/(DY313+DZ313)-DT313)</f>
        <v>0</v>
      </c>
      <c r="T313">
        <f>1/((DM313+1)/(Q313/1.6)+1/(R313/1.37)) + DM313/((DM313+1)/(Q313/1.6) + DM313/(R313/1.37))</f>
        <v>0</v>
      </c>
      <c r="U313">
        <f>(DH313*DK313)</f>
        <v>0</v>
      </c>
      <c r="V313">
        <f>(EA313+(U313+2*0.95*5.67E-8*(((EA313+$B$7)+273)^4-(EA313+273)^4)-44100*J313)/(1.84*29.3*R313+8*0.95*5.67E-8*(EA313+273)^3))</f>
        <v>0</v>
      </c>
      <c r="W313">
        <f>($C$7*EB313+$D$7*EC313+$E$7*V313)</f>
        <v>0</v>
      </c>
      <c r="X313">
        <f>0.61365*exp(17.502*W313/(240.97+W313))</f>
        <v>0</v>
      </c>
      <c r="Y313">
        <f>(Z313/AA313*100)</f>
        <v>0</v>
      </c>
      <c r="Z313">
        <f>DT313*(DY313+DZ313)/1000</f>
        <v>0</v>
      </c>
      <c r="AA313">
        <f>0.61365*exp(17.502*EA313/(240.97+EA313))</f>
        <v>0</v>
      </c>
      <c r="AB313">
        <f>(X313-DT313*(DY313+DZ313)/1000)</f>
        <v>0</v>
      </c>
      <c r="AC313">
        <f>(-J313*44100)</f>
        <v>0</v>
      </c>
      <c r="AD313">
        <f>2*29.3*R313*0.92*(EA313-W313)</f>
        <v>0</v>
      </c>
      <c r="AE313">
        <f>2*0.95*5.67E-8*(((EA313+$B$7)+273)^4-(W313+273)^4)</f>
        <v>0</v>
      </c>
      <c r="AF313">
        <f>U313+AE313+AC313+AD313</f>
        <v>0</v>
      </c>
      <c r="AG313">
        <f>DX313*AU313*(DS313-DR313*(1000-AU313*DU313)/(1000-AU313*DT313))/(100*DL313)</f>
        <v>0</v>
      </c>
      <c r="AH313">
        <f>1000*DX313*AU313*(DT313-DU313)/(100*DL313*(1000-AU313*DT313))</f>
        <v>0</v>
      </c>
      <c r="AI313">
        <f>(AJ313 - AK313 - DY313*1E3/(8.314*(EA313+273.15)) * AM313/DX313 * AL313) * DX313/(100*DL313) * (1000 - DU313)/1000</f>
        <v>0</v>
      </c>
      <c r="AJ313">
        <v>321.5905314254953</v>
      </c>
      <c r="AK313">
        <v>322.1311939393937</v>
      </c>
      <c r="AL313">
        <v>-3.22652230332714</v>
      </c>
      <c r="AM313">
        <v>65.50466669720001</v>
      </c>
      <c r="AN313">
        <f>(AP313 - AO313 + DY313*1E3/(8.314*(EA313+273.15)) * AR313/DX313 * AQ313) * DX313/(100*DL313) * 1000/(1000 - AP313)</f>
        <v>0</v>
      </c>
      <c r="AO313">
        <v>16.45469718859244</v>
      </c>
      <c r="AP313">
        <v>23.13142727272727</v>
      </c>
      <c r="AQ313">
        <v>8.843197146798863E-05</v>
      </c>
      <c r="AR313">
        <v>120.5504715061294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MAX(0,($B$13+$C$13*EF313)/(1+$D$13*EF313)*DY313/(EA313+273)*$E$13)</f>
        <v>0</v>
      </c>
      <c r="AX313" t="s">
        <v>437</v>
      </c>
      <c r="AY313" t="s">
        <v>437</v>
      </c>
      <c r="AZ313">
        <v>0</v>
      </c>
      <c r="BA313">
        <v>0</v>
      </c>
      <c r="BB313">
        <f>1-AZ313/BA313</f>
        <v>0</v>
      </c>
      <c r="BC313">
        <v>0</v>
      </c>
      <c r="BD313" t="s">
        <v>437</v>
      </c>
      <c r="BE313" t="s">
        <v>437</v>
      </c>
      <c r="BF313">
        <v>0</v>
      </c>
      <c r="BG313">
        <v>0</v>
      </c>
      <c r="BH313">
        <f>1-BF313/BG313</f>
        <v>0</v>
      </c>
      <c r="BI313">
        <v>0.5</v>
      </c>
      <c r="BJ313">
        <f>DI313</f>
        <v>0</v>
      </c>
      <c r="BK313">
        <f>L313</f>
        <v>0</v>
      </c>
      <c r="BL313">
        <f>BH313*BI313*BJ313</f>
        <v>0</v>
      </c>
      <c r="BM313">
        <f>(BK313-BC313)/BJ313</f>
        <v>0</v>
      </c>
      <c r="BN313">
        <f>(BA313-BG313)/BG313</f>
        <v>0</v>
      </c>
      <c r="BO313">
        <f>AZ313/(BB313+AZ313/BG313)</f>
        <v>0</v>
      </c>
      <c r="BP313" t="s">
        <v>437</v>
      </c>
      <c r="BQ313">
        <v>0</v>
      </c>
      <c r="BR313">
        <f>IF(BQ313&lt;&gt;0, BQ313, BO313)</f>
        <v>0</v>
      </c>
      <c r="BS313">
        <f>1-BR313/BG313</f>
        <v>0</v>
      </c>
      <c r="BT313">
        <f>(BG313-BF313)/(BG313-BR313)</f>
        <v>0</v>
      </c>
      <c r="BU313">
        <f>(BA313-BG313)/(BA313-BR313)</f>
        <v>0</v>
      </c>
      <c r="BV313">
        <f>(BG313-BF313)/(BG313-AZ313)</f>
        <v>0</v>
      </c>
      <c r="BW313">
        <f>(BA313-BG313)/(BA313-AZ313)</f>
        <v>0</v>
      </c>
      <c r="BX313">
        <f>(BT313*BR313/BF313)</f>
        <v>0</v>
      </c>
      <c r="BY313">
        <f>(1-BX313)</f>
        <v>0</v>
      </c>
      <c r="DH313">
        <f>$B$11*EG313+$C$11*EH313+$F$11*ES313*(1-EV313)</f>
        <v>0</v>
      </c>
      <c r="DI313">
        <f>DH313*DJ313</f>
        <v>0</v>
      </c>
      <c r="DJ313">
        <f>($B$11*$D$9+$C$11*$D$9+$F$11*((FF313+EX313)/MAX(FF313+EX313+FG313, 0.1)*$I$9+FG313/MAX(FF313+EX313+FG313, 0.1)*$J$9))/($B$11+$C$11+$F$11)</f>
        <v>0</v>
      </c>
      <c r="DK313">
        <f>($B$11*$K$9+$C$11*$K$9+$F$11*((FF313+EX313)/MAX(FF313+EX313+FG313, 0.1)*$P$9+FG313/MAX(FF313+EX313+FG313, 0.1)*$Q$9))/($B$11+$C$11+$F$11)</f>
        <v>0</v>
      </c>
      <c r="DL313">
        <v>5.66</v>
      </c>
      <c r="DM313">
        <v>0.5</v>
      </c>
      <c r="DN313" t="s">
        <v>438</v>
      </c>
      <c r="DO313">
        <v>2</v>
      </c>
      <c r="DP313" t="b">
        <v>1</v>
      </c>
      <c r="DQ313">
        <v>1759254499.714286</v>
      </c>
      <c r="DR313">
        <v>337.3775357142857</v>
      </c>
      <c r="DS313">
        <v>331.8649642857143</v>
      </c>
      <c r="DT313">
        <v>23.11713214285714</v>
      </c>
      <c r="DU313">
        <v>16.408375</v>
      </c>
      <c r="DV313">
        <v>337.1062857142857</v>
      </c>
      <c r="DW313">
        <v>22.89322142857143</v>
      </c>
      <c r="DX313">
        <v>499.9760357142856</v>
      </c>
      <c r="DY313">
        <v>90.85376785714287</v>
      </c>
      <c r="DZ313">
        <v>0.05167507857142856</v>
      </c>
      <c r="EA313">
        <v>29.74366428571429</v>
      </c>
      <c r="EB313">
        <v>30.01131428571429</v>
      </c>
      <c r="EC313">
        <v>999.9000000000002</v>
      </c>
      <c r="ED313">
        <v>0</v>
      </c>
      <c r="EE313">
        <v>0</v>
      </c>
      <c r="EF313">
        <v>9998.458928571428</v>
      </c>
      <c r="EG313">
        <v>0</v>
      </c>
      <c r="EH313">
        <v>13.30430357142857</v>
      </c>
      <c r="EI313">
        <v>5.512618214285715</v>
      </c>
      <c r="EJ313">
        <v>345.3613214285714</v>
      </c>
      <c r="EK313">
        <v>337.4007857142857</v>
      </c>
      <c r="EL313">
        <v>6.708761071428571</v>
      </c>
      <c r="EM313">
        <v>331.8649642857143</v>
      </c>
      <c r="EN313">
        <v>16.408375</v>
      </c>
      <c r="EO313">
        <v>2.100277857142857</v>
      </c>
      <c r="EP313">
        <v>1.4907625</v>
      </c>
      <c r="EQ313">
        <v>18.22128928571428</v>
      </c>
      <c r="ER313">
        <v>12.87371785714286</v>
      </c>
      <c r="ES313">
        <v>1999.975714285715</v>
      </c>
      <c r="ET313">
        <v>0.9799975357142857</v>
      </c>
      <c r="EU313">
        <v>0.02000266428571429</v>
      </c>
      <c r="EV313">
        <v>0</v>
      </c>
      <c r="EW313">
        <v>1216.203928571429</v>
      </c>
      <c r="EX313">
        <v>5.000560000000001</v>
      </c>
      <c r="EY313">
        <v>24790.11071428571</v>
      </c>
      <c r="EZ313">
        <v>17294.63928571429</v>
      </c>
      <c r="FA313">
        <v>41.56199999999999</v>
      </c>
      <c r="FB313">
        <v>41.68699999999999</v>
      </c>
      <c r="FC313">
        <v>41.25664285714286</v>
      </c>
      <c r="FD313">
        <v>40.81199999999999</v>
      </c>
      <c r="FE313">
        <v>42.26328571428571</v>
      </c>
      <c r="FF313">
        <v>1955.072142857143</v>
      </c>
      <c r="FG313">
        <v>39.90035714285715</v>
      </c>
      <c r="FH313">
        <v>0</v>
      </c>
      <c r="FI313">
        <v>1759254521.8</v>
      </c>
      <c r="FJ313">
        <v>0</v>
      </c>
      <c r="FK313">
        <v>1216.2144</v>
      </c>
      <c r="FL313">
        <v>-0.03076922151267164</v>
      </c>
      <c r="FM313">
        <v>-49.4076924079674</v>
      </c>
      <c r="FN313">
        <v>24789.636</v>
      </c>
      <c r="FO313">
        <v>15</v>
      </c>
      <c r="FP313">
        <v>0</v>
      </c>
      <c r="FQ313" t="s">
        <v>439</v>
      </c>
      <c r="FR313">
        <v>1747148579.5</v>
      </c>
      <c r="FS313">
        <v>1747148584.5</v>
      </c>
      <c r="FT313">
        <v>0</v>
      </c>
      <c r="FU313">
        <v>0.162</v>
      </c>
      <c r="FV313">
        <v>-0.001</v>
      </c>
      <c r="FW313">
        <v>0.139</v>
      </c>
      <c r="FX313">
        <v>0.058</v>
      </c>
      <c r="FY313">
        <v>420</v>
      </c>
      <c r="FZ313">
        <v>16</v>
      </c>
      <c r="GA313">
        <v>0.19</v>
      </c>
      <c r="GB313">
        <v>0.02</v>
      </c>
      <c r="GC313">
        <v>4.728710487804878</v>
      </c>
      <c r="GD313">
        <v>15.94594160278745</v>
      </c>
      <c r="GE313">
        <v>1.595336215842996</v>
      </c>
      <c r="GF313">
        <v>0</v>
      </c>
      <c r="GG313">
        <v>1216.390294117647</v>
      </c>
      <c r="GH313">
        <v>-2.594194039377986</v>
      </c>
      <c r="GI313">
        <v>0.4014567978670055</v>
      </c>
      <c r="GJ313">
        <v>0</v>
      </c>
      <c r="GK313">
        <v>6.713954634146341</v>
      </c>
      <c r="GL313">
        <v>-0.1809936585365577</v>
      </c>
      <c r="GM313">
        <v>0.02247192373993528</v>
      </c>
      <c r="GN313">
        <v>0</v>
      </c>
      <c r="GO313">
        <v>0</v>
      </c>
      <c r="GP313">
        <v>3</v>
      </c>
      <c r="GQ313" t="s">
        <v>490</v>
      </c>
      <c r="GR313">
        <v>3.12883</v>
      </c>
      <c r="GS313">
        <v>2.72926</v>
      </c>
      <c r="GT313">
        <v>0.06844790000000001</v>
      </c>
      <c r="GU313">
        <v>0.0675187</v>
      </c>
      <c r="GV313">
        <v>0.10471</v>
      </c>
      <c r="GW313">
        <v>0.0828637</v>
      </c>
      <c r="GX313">
        <v>27937.9</v>
      </c>
      <c r="GY313">
        <v>27142.7</v>
      </c>
      <c r="GZ313">
        <v>30531.7</v>
      </c>
      <c r="HA313">
        <v>29362.2</v>
      </c>
      <c r="HB313">
        <v>37719.6</v>
      </c>
      <c r="HC313">
        <v>35433.1</v>
      </c>
      <c r="HD313">
        <v>46704.5</v>
      </c>
      <c r="HE313">
        <v>43628.8</v>
      </c>
      <c r="HF313">
        <v>1.8312</v>
      </c>
      <c r="HG313">
        <v>1.826</v>
      </c>
      <c r="HH313">
        <v>0.133079</v>
      </c>
      <c r="HI313">
        <v>0</v>
      </c>
      <c r="HJ313">
        <v>27.8406</v>
      </c>
      <c r="HK313">
        <v>999.9</v>
      </c>
      <c r="HL313">
        <v>47.9</v>
      </c>
      <c r="HM313">
        <v>31.4</v>
      </c>
      <c r="HN313">
        <v>24.3344</v>
      </c>
      <c r="HO313">
        <v>63.2103</v>
      </c>
      <c r="HP313">
        <v>17.7123</v>
      </c>
      <c r="HQ313">
        <v>1</v>
      </c>
      <c r="HR313">
        <v>0.135493</v>
      </c>
      <c r="HS313">
        <v>-0.246291</v>
      </c>
      <c r="HT313">
        <v>20.2017</v>
      </c>
      <c r="HU313">
        <v>5.22942</v>
      </c>
      <c r="HV313">
        <v>11.974</v>
      </c>
      <c r="HW313">
        <v>4.9705</v>
      </c>
      <c r="HX313">
        <v>3.28968</v>
      </c>
      <c r="HY313">
        <v>9999</v>
      </c>
      <c r="HZ313">
        <v>9999</v>
      </c>
      <c r="IA313">
        <v>9999</v>
      </c>
      <c r="IB313">
        <v>19.6</v>
      </c>
      <c r="IC313">
        <v>4.97292</v>
      </c>
      <c r="ID313">
        <v>1.87714</v>
      </c>
      <c r="IE313">
        <v>1.87518</v>
      </c>
      <c r="IF313">
        <v>1.87805</v>
      </c>
      <c r="IG313">
        <v>1.87475</v>
      </c>
      <c r="IH313">
        <v>1.87836</v>
      </c>
      <c r="II313">
        <v>1.87546</v>
      </c>
      <c r="IJ313">
        <v>1.87659</v>
      </c>
      <c r="IK313">
        <v>0</v>
      </c>
      <c r="IL313">
        <v>0</v>
      </c>
      <c r="IM313">
        <v>0</v>
      </c>
      <c r="IN313">
        <v>0</v>
      </c>
      <c r="IO313" t="s">
        <v>441</v>
      </c>
      <c r="IP313" t="s">
        <v>442</v>
      </c>
      <c r="IQ313" t="s">
        <v>443</v>
      </c>
      <c r="IR313" t="s">
        <v>443</v>
      </c>
      <c r="IS313" t="s">
        <v>443</v>
      </c>
      <c r="IT313" t="s">
        <v>443</v>
      </c>
      <c r="IU313">
        <v>0</v>
      </c>
      <c r="IV313">
        <v>100</v>
      </c>
      <c r="IW313">
        <v>100</v>
      </c>
      <c r="IX313">
        <v>0.246</v>
      </c>
      <c r="IY313">
        <v>0.2243</v>
      </c>
      <c r="IZ313">
        <v>-0.1222274518627452</v>
      </c>
      <c r="JA313">
        <v>0.001328938755811441</v>
      </c>
      <c r="JB313">
        <v>-5.633165956792918E-07</v>
      </c>
      <c r="JC313">
        <v>2.510553891376428E-10</v>
      </c>
      <c r="JD313">
        <v>-0.04678033270444259</v>
      </c>
      <c r="JE313">
        <v>-0.0009625096320519332</v>
      </c>
      <c r="JF313">
        <v>0.0006953178313022573</v>
      </c>
      <c r="JG313">
        <v>-5.973937232829655E-06</v>
      </c>
      <c r="JH313">
        <v>1</v>
      </c>
      <c r="JI313">
        <v>2112</v>
      </c>
      <c r="JJ313">
        <v>1</v>
      </c>
      <c r="JK313">
        <v>26</v>
      </c>
      <c r="JL313">
        <v>201765.5</v>
      </c>
      <c r="JM313">
        <v>201765.4</v>
      </c>
      <c r="JN313">
        <v>0.820312</v>
      </c>
      <c r="JO313">
        <v>2.55127</v>
      </c>
      <c r="JP313">
        <v>1.39893</v>
      </c>
      <c r="JQ313">
        <v>2.32666</v>
      </c>
      <c r="JR313">
        <v>1.44897</v>
      </c>
      <c r="JS313">
        <v>2.56714</v>
      </c>
      <c r="JT313">
        <v>36.6943</v>
      </c>
      <c r="JU313">
        <v>23.9824</v>
      </c>
      <c r="JV313">
        <v>18</v>
      </c>
      <c r="JW313">
        <v>481.419</v>
      </c>
      <c r="JX313">
        <v>448.184</v>
      </c>
      <c r="JY313">
        <v>28.1082</v>
      </c>
      <c r="JZ313">
        <v>28.9592</v>
      </c>
      <c r="KA313">
        <v>30.0001</v>
      </c>
      <c r="KB313">
        <v>28.6352</v>
      </c>
      <c r="KC313">
        <v>28.6998</v>
      </c>
      <c r="KD313">
        <v>16.3256</v>
      </c>
      <c r="KE313">
        <v>36.8934</v>
      </c>
      <c r="KF313">
        <v>0</v>
      </c>
      <c r="KG313">
        <v>28.0994</v>
      </c>
      <c r="KH313">
        <v>279.59</v>
      </c>
      <c r="KI313">
        <v>16.47</v>
      </c>
      <c r="KJ313">
        <v>100.934</v>
      </c>
      <c r="KK313">
        <v>100.355</v>
      </c>
    </row>
    <row r="314" spans="1:297">
      <c r="A314">
        <v>298</v>
      </c>
      <c r="B314">
        <v>1759254512.5</v>
      </c>
      <c r="C314">
        <v>7696.900000095367</v>
      </c>
      <c r="D314" t="s">
        <v>1042</v>
      </c>
      <c r="E314" t="s">
        <v>1043</v>
      </c>
      <c r="F314">
        <v>5</v>
      </c>
      <c r="G314" t="s">
        <v>1025</v>
      </c>
      <c r="H314" t="s">
        <v>436</v>
      </c>
      <c r="I314">
        <v>1759254505</v>
      </c>
      <c r="J314">
        <f>(K314)/1000</f>
        <v>0</v>
      </c>
      <c r="K314">
        <f>IF(DP314, AN314, AH314)</f>
        <v>0</v>
      </c>
      <c r="L314">
        <f>IF(DP314, AI314, AG314)</f>
        <v>0</v>
      </c>
      <c r="M314">
        <f>DR314 - IF(AU314&gt;1, L314*DL314*100.0/(AW314), 0)</f>
        <v>0</v>
      </c>
      <c r="N314">
        <f>((T314-J314/2)*M314-L314)/(T314+J314/2)</f>
        <v>0</v>
      </c>
      <c r="O314">
        <f>N314*(DY314+DZ314)/1000.0</f>
        <v>0</v>
      </c>
      <c r="P314">
        <f>(DR314 - IF(AU314&gt;1, L314*DL314*100.0/(AW314), 0))*(DY314+DZ314)/1000.0</f>
        <v>0</v>
      </c>
      <c r="Q314">
        <f>2.0/((1/S314-1/R314)+SIGN(S314)*SQRT((1/S314-1/R314)*(1/S314-1/R314) + 4*DM314/((DM314+1)*(DM314+1))*(2*1/S314*1/R314-1/R314*1/R314)))</f>
        <v>0</v>
      </c>
      <c r="R314">
        <f>IF(LEFT(DN314,1)&lt;&gt;"0",IF(LEFT(DN314,1)="1",3.0,DO314),$D$5+$E$5*(EF314*DY314/($K$5*1000))+$F$5*(EF314*DY314/($K$5*1000))*MAX(MIN(DL314,$J$5),$I$5)*MAX(MIN(DL314,$J$5),$I$5)+$G$5*MAX(MIN(DL314,$J$5),$I$5)*(EF314*DY314/($K$5*1000))+$H$5*(EF314*DY314/($K$5*1000))*(EF314*DY314/($K$5*1000)))</f>
        <v>0</v>
      </c>
      <c r="S314">
        <f>J314*(1000-(1000*0.61365*exp(17.502*W314/(240.97+W314))/(DY314+DZ314)+DT314)/2)/(1000*0.61365*exp(17.502*W314/(240.97+W314))/(DY314+DZ314)-DT314)</f>
        <v>0</v>
      </c>
      <c r="T314">
        <f>1/((DM314+1)/(Q314/1.6)+1/(R314/1.37)) + DM314/((DM314+1)/(Q314/1.6) + DM314/(R314/1.37))</f>
        <v>0</v>
      </c>
      <c r="U314">
        <f>(DH314*DK314)</f>
        <v>0</v>
      </c>
      <c r="V314">
        <f>(EA314+(U314+2*0.95*5.67E-8*(((EA314+$B$7)+273)^4-(EA314+273)^4)-44100*J314)/(1.84*29.3*R314+8*0.95*5.67E-8*(EA314+273)^3))</f>
        <v>0</v>
      </c>
      <c r="W314">
        <f>($C$7*EB314+$D$7*EC314+$E$7*V314)</f>
        <v>0</v>
      </c>
      <c r="X314">
        <f>0.61365*exp(17.502*W314/(240.97+W314))</f>
        <v>0</v>
      </c>
      <c r="Y314">
        <f>(Z314/AA314*100)</f>
        <v>0</v>
      </c>
      <c r="Z314">
        <f>DT314*(DY314+DZ314)/1000</f>
        <v>0</v>
      </c>
      <c r="AA314">
        <f>0.61365*exp(17.502*EA314/(240.97+EA314))</f>
        <v>0</v>
      </c>
      <c r="AB314">
        <f>(X314-DT314*(DY314+DZ314)/1000)</f>
        <v>0</v>
      </c>
      <c r="AC314">
        <f>(-J314*44100)</f>
        <v>0</v>
      </c>
      <c r="AD314">
        <f>2*29.3*R314*0.92*(EA314-W314)</f>
        <v>0</v>
      </c>
      <c r="AE314">
        <f>2*0.95*5.67E-8*(((EA314+$B$7)+273)^4-(W314+273)^4)</f>
        <v>0</v>
      </c>
      <c r="AF314">
        <f>U314+AE314+AC314+AD314</f>
        <v>0</v>
      </c>
      <c r="AG314">
        <f>DX314*AU314*(DS314-DR314*(1000-AU314*DU314)/(1000-AU314*DT314))/(100*DL314)</f>
        <v>0</v>
      </c>
      <c r="AH314">
        <f>1000*DX314*AU314*(DT314-DU314)/(100*DL314*(1000-AU314*DT314))</f>
        <v>0</v>
      </c>
      <c r="AI314">
        <f>(AJ314 - AK314 - DY314*1E3/(8.314*(EA314+273.15)) * AM314/DX314 * AL314) * DX314/(100*DL314) * (1000 - DU314)/1000</f>
        <v>0</v>
      </c>
      <c r="AJ314">
        <v>304.6477239802956</v>
      </c>
      <c r="AK314">
        <v>306.0397515151515</v>
      </c>
      <c r="AL314">
        <v>-3.215585308987353</v>
      </c>
      <c r="AM314">
        <v>65.50466669720001</v>
      </c>
      <c r="AN314">
        <f>(AP314 - AO314 + DY314*1E3/(8.314*(EA314+273.15)) * AR314/DX314 * AQ314) * DX314/(100*DL314) * 1000/(1000 - AP314)</f>
        <v>0</v>
      </c>
      <c r="AO314">
        <v>16.46180409506475</v>
      </c>
      <c r="AP314">
        <v>23.14591393939394</v>
      </c>
      <c r="AQ314">
        <v>5.961361105693666E-05</v>
      </c>
      <c r="AR314">
        <v>120.5504715061294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MAX(0,($B$13+$C$13*EF314)/(1+$D$13*EF314)*DY314/(EA314+273)*$E$13)</f>
        <v>0</v>
      </c>
      <c r="AX314" t="s">
        <v>437</v>
      </c>
      <c r="AY314" t="s">
        <v>437</v>
      </c>
      <c r="AZ314">
        <v>0</v>
      </c>
      <c r="BA314">
        <v>0</v>
      </c>
      <c r="BB314">
        <f>1-AZ314/BA314</f>
        <v>0</v>
      </c>
      <c r="BC314">
        <v>0</v>
      </c>
      <c r="BD314" t="s">
        <v>437</v>
      </c>
      <c r="BE314" t="s">
        <v>437</v>
      </c>
      <c r="BF314">
        <v>0</v>
      </c>
      <c r="BG314">
        <v>0</v>
      </c>
      <c r="BH314">
        <f>1-BF314/BG314</f>
        <v>0</v>
      </c>
      <c r="BI314">
        <v>0.5</v>
      </c>
      <c r="BJ314">
        <f>DI314</f>
        <v>0</v>
      </c>
      <c r="BK314">
        <f>L314</f>
        <v>0</v>
      </c>
      <c r="BL314">
        <f>BH314*BI314*BJ314</f>
        <v>0</v>
      </c>
      <c r="BM314">
        <f>(BK314-BC314)/BJ314</f>
        <v>0</v>
      </c>
      <c r="BN314">
        <f>(BA314-BG314)/BG314</f>
        <v>0</v>
      </c>
      <c r="BO314">
        <f>AZ314/(BB314+AZ314/BG314)</f>
        <v>0</v>
      </c>
      <c r="BP314" t="s">
        <v>437</v>
      </c>
      <c r="BQ314">
        <v>0</v>
      </c>
      <c r="BR314">
        <f>IF(BQ314&lt;&gt;0, BQ314, BO314)</f>
        <v>0</v>
      </c>
      <c r="BS314">
        <f>1-BR314/BG314</f>
        <v>0</v>
      </c>
      <c r="BT314">
        <f>(BG314-BF314)/(BG314-BR314)</f>
        <v>0</v>
      </c>
      <c r="BU314">
        <f>(BA314-BG314)/(BA314-BR314)</f>
        <v>0</v>
      </c>
      <c r="BV314">
        <f>(BG314-BF314)/(BG314-AZ314)</f>
        <v>0</v>
      </c>
      <c r="BW314">
        <f>(BA314-BG314)/(BA314-AZ314)</f>
        <v>0</v>
      </c>
      <c r="BX314">
        <f>(BT314*BR314/BF314)</f>
        <v>0</v>
      </c>
      <c r="BY314">
        <f>(1-BX314)</f>
        <v>0</v>
      </c>
      <c r="DH314">
        <f>$B$11*EG314+$C$11*EH314+$F$11*ES314*(1-EV314)</f>
        <v>0</v>
      </c>
      <c r="DI314">
        <f>DH314*DJ314</f>
        <v>0</v>
      </c>
      <c r="DJ314">
        <f>($B$11*$D$9+$C$11*$D$9+$F$11*((FF314+EX314)/MAX(FF314+EX314+FG314, 0.1)*$I$9+FG314/MAX(FF314+EX314+FG314, 0.1)*$J$9))/($B$11+$C$11+$F$11)</f>
        <v>0</v>
      </c>
      <c r="DK314">
        <f>($B$11*$K$9+$C$11*$K$9+$F$11*((FF314+EX314)/MAX(FF314+EX314+FG314, 0.1)*$P$9+FG314/MAX(FF314+EX314+FG314, 0.1)*$Q$9))/($B$11+$C$11+$F$11)</f>
        <v>0</v>
      </c>
      <c r="DL314">
        <v>5.66</v>
      </c>
      <c r="DM314">
        <v>0.5</v>
      </c>
      <c r="DN314" t="s">
        <v>438</v>
      </c>
      <c r="DO314">
        <v>2</v>
      </c>
      <c r="DP314" t="b">
        <v>1</v>
      </c>
      <c r="DQ314">
        <v>1759254505</v>
      </c>
      <c r="DR314">
        <v>320.941037037037</v>
      </c>
      <c r="DS314">
        <v>314.3465555555555</v>
      </c>
      <c r="DT314">
        <v>23.12665555555556</v>
      </c>
      <c r="DU314">
        <v>16.43423703703704</v>
      </c>
      <c r="DV314">
        <v>320.6867037037037</v>
      </c>
      <c r="DW314">
        <v>22.90254444444444</v>
      </c>
      <c r="DX314">
        <v>500.0038888888889</v>
      </c>
      <c r="DY314">
        <v>90.85345555555558</v>
      </c>
      <c r="DZ314">
        <v>0.05161538888888889</v>
      </c>
      <c r="EA314">
        <v>29.74141851851852</v>
      </c>
      <c r="EB314">
        <v>30.00897777777778</v>
      </c>
      <c r="EC314">
        <v>999.9000000000001</v>
      </c>
      <c r="ED314">
        <v>0</v>
      </c>
      <c r="EE314">
        <v>0</v>
      </c>
      <c r="EF314">
        <v>10002.65555555556</v>
      </c>
      <c r="EG314">
        <v>0</v>
      </c>
      <c r="EH314">
        <v>13.33068148148148</v>
      </c>
      <c r="EI314">
        <v>6.594403333333332</v>
      </c>
      <c r="EJ314">
        <v>328.5388148148148</v>
      </c>
      <c r="EK314">
        <v>319.5985555555555</v>
      </c>
      <c r="EL314">
        <v>6.692424074074074</v>
      </c>
      <c r="EM314">
        <v>314.3465555555555</v>
      </c>
      <c r="EN314">
        <v>16.43423703703704</v>
      </c>
      <c r="EO314">
        <v>2.101136666666667</v>
      </c>
      <c r="EP314">
        <v>1.493107037037037</v>
      </c>
      <c r="EQ314">
        <v>18.2278</v>
      </c>
      <c r="ER314">
        <v>12.89772962962963</v>
      </c>
      <c r="ES314">
        <v>1999.999259259259</v>
      </c>
      <c r="ET314">
        <v>0.9799977777777777</v>
      </c>
      <c r="EU314">
        <v>0.02000242222222222</v>
      </c>
      <c r="EV314">
        <v>0</v>
      </c>
      <c r="EW314">
        <v>1216.265185185185</v>
      </c>
      <c r="EX314">
        <v>5.000560000000001</v>
      </c>
      <c r="EY314">
        <v>24788.54814814815</v>
      </c>
      <c r="EZ314">
        <v>17294.85925925926</v>
      </c>
      <c r="FA314">
        <v>41.56199999999999</v>
      </c>
      <c r="FB314">
        <v>41.68699999999999</v>
      </c>
      <c r="FC314">
        <v>41.25688888888889</v>
      </c>
      <c r="FD314">
        <v>40.81199999999999</v>
      </c>
      <c r="FE314">
        <v>42.26377777777778</v>
      </c>
      <c r="FF314">
        <v>1955.096296296296</v>
      </c>
      <c r="FG314">
        <v>39.90037037037037</v>
      </c>
      <c r="FH314">
        <v>0</v>
      </c>
      <c r="FI314">
        <v>1759254526.6</v>
      </c>
      <c r="FJ314">
        <v>0</v>
      </c>
      <c r="FK314">
        <v>1216.2824</v>
      </c>
      <c r="FL314">
        <v>3.627692316334642</v>
      </c>
      <c r="FM314">
        <v>32.84615391107702</v>
      </c>
      <c r="FN314">
        <v>24788.924</v>
      </c>
      <c r="FO314">
        <v>15</v>
      </c>
      <c r="FP314">
        <v>0</v>
      </c>
      <c r="FQ314" t="s">
        <v>439</v>
      </c>
      <c r="FR314">
        <v>1747148579.5</v>
      </c>
      <c r="FS314">
        <v>1747148584.5</v>
      </c>
      <c r="FT314">
        <v>0</v>
      </c>
      <c r="FU314">
        <v>0.162</v>
      </c>
      <c r="FV314">
        <v>-0.001</v>
      </c>
      <c r="FW314">
        <v>0.139</v>
      </c>
      <c r="FX314">
        <v>0.058</v>
      </c>
      <c r="FY314">
        <v>420</v>
      </c>
      <c r="FZ314">
        <v>16</v>
      </c>
      <c r="GA314">
        <v>0.19</v>
      </c>
      <c r="GB314">
        <v>0.02</v>
      </c>
      <c r="GC314">
        <v>5.738215853658537</v>
      </c>
      <c r="GD314">
        <v>12.88867108013938</v>
      </c>
      <c r="GE314">
        <v>1.275327546361011</v>
      </c>
      <c r="GF314">
        <v>0</v>
      </c>
      <c r="GG314">
        <v>1216.292647058824</v>
      </c>
      <c r="GH314">
        <v>0.03437738582477531</v>
      </c>
      <c r="GI314">
        <v>0.2926884392854507</v>
      </c>
      <c r="GJ314">
        <v>1</v>
      </c>
      <c r="GK314">
        <v>6.704239024390244</v>
      </c>
      <c r="GL314">
        <v>-0.2119436236933717</v>
      </c>
      <c r="GM314">
        <v>0.02430615256898387</v>
      </c>
      <c r="GN314">
        <v>0</v>
      </c>
      <c r="GO314">
        <v>1</v>
      </c>
      <c r="GP314">
        <v>3</v>
      </c>
      <c r="GQ314" t="s">
        <v>463</v>
      </c>
      <c r="GR314">
        <v>3.12872</v>
      </c>
      <c r="GS314">
        <v>2.72941</v>
      </c>
      <c r="GT314">
        <v>0.0656484</v>
      </c>
      <c r="GU314">
        <v>0.0645285</v>
      </c>
      <c r="GV314">
        <v>0.10475</v>
      </c>
      <c r="GW314">
        <v>0.08287600000000001</v>
      </c>
      <c r="GX314">
        <v>28021.7</v>
      </c>
      <c r="GY314">
        <v>27229.9</v>
      </c>
      <c r="GZ314">
        <v>30531.5</v>
      </c>
      <c r="HA314">
        <v>29362.4</v>
      </c>
      <c r="HB314">
        <v>37717.5</v>
      </c>
      <c r="HC314">
        <v>35432.6</v>
      </c>
      <c r="HD314">
        <v>46704.3</v>
      </c>
      <c r="HE314">
        <v>43629.1</v>
      </c>
      <c r="HF314">
        <v>1.83095</v>
      </c>
      <c r="HG314">
        <v>1.82612</v>
      </c>
      <c r="HH314">
        <v>0.132505</v>
      </c>
      <c r="HI314">
        <v>0</v>
      </c>
      <c r="HJ314">
        <v>27.8383</v>
      </c>
      <c r="HK314">
        <v>999.9</v>
      </c>
      <c r="HL314">
        <v>47.9</v>
      </c>
      <c r="HM314">
        <v>31.4</v>
      </c>
      <c r="HN314">
        <v>24.3323</v>
      </c>
      <c r="HO314">
        <v>62.8603</v>
      </c>
      <c r="HP314">
        <v>17.9848</v>
      </c>
      <c r="HQ314">
        <v>1</v>
      </c>
      <c r="HR314">
        <v>0.135549</v>
      </c>
      <c r="HS314">
        <v>-0.235822</v>
      </c>
      <c r="HT314">
        <v>20.2015</v>
      </c>
      <c r="HU314">
        <v>5.22867</v>
      </c>
      <c r="HV314">
        <v>11.974</v>
      </c>
      <c r="HW314">
        <v>4.97025</v>
      </c>
      <c r="HX314">
        <v>3.28958</v>
      </c>
      <c r="HY314">
        <v>9999</v>
      </c>
      <c r="HZ314">
        <v>9999</v>
      </c>
      <c r="IA314">
        <v>9999</v>
      </c>
      <c r="IB314">
        <v>19.6</v>
      </c>
      <c r="IC314">
        <v>4.9729</v>
      </c>
      <c r="ID314">
        <v>1.87719</v>
      </c>
      <c r="IE314">
        <v>1.8753</v>
      </c>
      <c r="IF314">
        <v>1.87811</v>
      </c>
      <c r="IG314">
        <v>1.87485</v>
      </c>
      <c r="IH314">
        <v>1.87839</v>
      </c>
      <c r="II314">
        <v>1.87547</v>
      </c>
      <c r="IJ314">
        <v>1.87667</v>
      </c>
      <c r="IK314">
        <v>0</v>
      </c>
      <c r="IL314">
        <v>0</v>
      </c>
      <c r="IM314">
        <v>0</v>
      </c>
      <c r="IN314">
        <v>0</v>
      </c>
      <c r="IO314" t="s">
        <v>441</v>
      </c>
      <c r="IP314" t="s">
        <v>442</v>
      </c>
      <c r="IQ314" t="s">
        <v>443</v>
      </c>
      <c r="IR314" t="s">
        <v>443</v>
      </c>
      <c r="IS314" t="s">
        <v>443</v>
      </c>
      <c r="IT314" t="s">
        <v>443</v>
      </c>
      <c r="IU314">
        <v>0</v>
      </c>
      <c r="IV314">
        <v>100</v>
      </c>
      <c r="IW314">
        <v>100</v>
      </c>
      <c r="IX314">
        <v>0.23</v>
      </c>
      <c r="IY314">
        <v>0.2245</v>
      </c>
      <c r="IZ314">
        <v>-0.1222274518627452</v>
      </c>
      <c r="JA314">
        <v>0.001328938755811441</v>
      </c>
      <c r="JB314">
        <v>-5.633165956792918E-07</v>
      </c>
      <c r="JC314">
        <v>2.510553891376428E-10</v>
      </c>
      <c r="JD314">
        <v>-0.04678033270444259</v>
      </c>
      <c r="JE314">
        <v>-0.0009625096320519332</v>
      </c>
      <c r="JF314">
        <v>0.0006953178313022573</v>
      </c>
      <c r="JG314">
        <v>-5.973937232829655E-06</v>
      </c>
      <c r="JH314">
        <v>1</v>
      </c>
      <c r="JI314">
        <v>2112</v>
      </c>
      <c r="JJ314">
        <v>1</v>
      </c>
      <c r="JK314">
        <v>26</v>
      </c>
      <c r="JL314">
        <v>201765.5</v>
      </c>
      <c r="JM314">
        <v>201765.5</v>
      </c>
      <c r="JN314">
        <v>0.78125</v>
      </c>
      <c r="JO314">
        <v>2.56104</v>
      </c>
      <c r="JP314">
        <v>1.39893</v>
      </c>
      <c r="JQ314">
        <v>2.32666</v>
      </c>
      <c r="JR314">
        <v>1.44897</v>
      </c>
      <c r="JS314">
        <v>2.48413</v>
      </c>
      <c r="JT314">
        <v>36.6943</v>
      </c>
      <c r="JU314">
        <v>23.9737</v>
      </c>
      <c r="JV314">
        <v>18</v>
      </c>
      <c r="JW314">
        <v>481.281</v>
      </c>
      <c r="JX314">
        <v>448.274</v>
      </c>
      <c r="JY314">
        <v>28.0957</v>
      </c>
      <c r="JZ314">
        <v>28.9592</v>
      </c>
      <c r="KA314">
        <v>30.0001</v>
      </c>
      <c r="KB314">
        <v>28.6352</v>
      </c>
      <c r="KC314">
        <v>28.7012</v>
      </c>
      <c r="KD314">
        <v>15.6265</v>
      </c>
      <c r="KE314">
        <v>36.8934</v>
      </c>
      <c r="KF314">
        <v>0</v>
      </c>
      <c r="KG314">
        <v>28.0891</v>
      </c>
      <c r="KH314">
        <v>266.233</v>
      </c>
      <c r="KI314">
        <v>16.4718</v>
      </c>
      <c r="KJ314">
        <v>100.933</v>
      </c>
      <c r="KK314">
        <v>100.356</v>
      </c>
    </row>
    <row r="315" spans="1:297">
      <c r="A315">
        <v>299</v>
      </c>
      <c r="B315">
        <v>1759254517.5</v>
      </c>
      <c r="C315">
        <v>7701.900000095367</v>
      </c>
      <c r="D315" t="s">
        <v>1044</v>
      </c>
      <c r="E315" t="s">
        <v>1045</v>
      </c>
      <c r="F315">
        <v>5</v>
      </c>
      <c r="G315" t="s">
        <v>1025</v>
      </c>
      <c r="H315" t="s">
        <v>436</v>
      </c>
      <c r="I315">
        <v>1759254509.714286</v>
      </c>
      <c r="J315">
        <f>(K315)/1000</f>
        <v>0</v>
      </c>
      <c r="K315">
        <f>IF(DP315, AN315, AH315)</f>
        <v>0</v>
      </c>
      <c r="L315">
        <f>IF(DP315, AI315, AG315)</f>
        <v>0</v>
      </c>
      <c r="M315">
        <f>DR315 - IF(AU315&gt;1, L315*DL315*100.0/(AW315), 0)</f>
        <v>0</v>
      </c>
      <c r="N315">
        <f>((T315-J315/2)*M315-L315)/(T315+J315/2)</f>
        <v>0</v>
      </c>
      <c r="O315">
        <f>N315*(DY315+DZ315)/1000.0</f>
        <v>0</v>
      </c>
      <c r="P315">
        <f>(DR315 - IF(AU315&gt;1, L315*DL315*100.0/(AW315), 0))*(DY315+DZ315)/1000.0</f>
        <v>0</v>
      </c>
      <c r="Q315">
        <f>2.0/((1/S315-1/R315)+SIGN(S315)*SQRT((1/S315-1/R315)*(1/S315-1/R315) + 4*DM315/((DM315+1)*(DM315+1))*(2*1/S315*1/R315-1/R315*1/R315)))</f>
        <v>0</v>
      </c>
      <c r="R315">
        <f>IF(LEFT(DN315,1)&lt;&gt;"0",IF(LEFT(DN315,1)="1",3.0,DO315),$D$5+$E$5*(EF315*DY315/($K$5*1000))+$F$5*(EF315*DY315/($K$5*1000))*MAX(MIN(DL315,$J$5),$I$5)*MAX(MIN(DL315,$J$5),$I$5)+$G$5*MAX(MIN(DL315,$J$5),$I$5)*(EF315*DY315/($K$5*1000))+$H$5*(EF315*DY315/($K$5*1000))*(EF315*DY315/($K$5*1000)))</f>
        <v>0</v>
      </c>
      <c r="S315">
        <f>J315*(1000-(1000*0.61365*exp(17.502*W315/(240.97+W315))/(DY315+DZ315)+DT315)/2)/(1000*0.61365*exp(17.502*W315/(240.97+W315))/(DY315+DZ315)-DT315)</f>
        <v>0</v>
      </c>
      <c r="T315">
        <f>1/((DM315+1)/(Q315/1.6)+1/(R315/1.37)) + DM315/((DM315+1)/(Q315/1.6) + DM315/(R315/1.37))</f>
        <v>0</v>
      </c>
      <c r="U315">
        <f>(DH315*DK315)</f>
        <v>0</v>
      </c>
      <c r="V315">
        <f>(EA315+(U315+2*0.95*5.67E-8*(((EA315+$B$7)+273)^4-(EA315+273)^4)-44100*J315)/(1.84*29.3*R315+8*0.95*5.67E-8*(EA315+273)^3))</f>
        <v>0</v>
      </c>
      <c r="W315">
        <f>($C$7*EB315+$D$7*EC315+$E$7*V315)</f>
        <v>0</v>
      </c>
      <c r="X315">
        <f>0.61365*exp(17.502*W315/(240.97+W315))</f>
        <v>0</v>
      </c>
      <c r="Y315">
        <f>(Z315/AA315*100)</f>
        <v>0</v>
      </c>
      <c r="Z315">
        <f>DT315*(DY315+DZ315)/1000</f>
        <v>0</v>
      </c>
      <c r="AA315">
        <f>0.61365*exp(17.502*EA315/(240.97+EA315))</f>
        <v>0</v>
      </c>
      <c r="AB315">
        <f>(X315-DT315*(DY315+DZ315)/1000)</f>
        <v>0</v>
      </c>
      <c r="AC315">
        <f>(-J315*44100)</f>
        <v>0</v>
      </c>
      <c r="AD315">
        <f>2*29.3*R315*0.92*(EA315-W315)</f>
        <v>0</v>
      </c>
      <c r="AE315">
        <f>2*0.95*5.67E-8*(((EA315+$B$7)+273)^4-(W315+273)^4)</f>
        <v>0</v>
      </c>
      <c r="AF315">
        <f>U315+AE315+AC315+AD315</f>
        <v>0</v>
      </c>
      <c r="AG315">
        <f>DX315*AU315*(DS315-DR315*(1000-AU315*DU315)/(1000-AU315*DT315))/(100*DL315)</f>
        <v>0</v>
      </c>
      <c r="AH315">
        <f>1000*DX315*AU315*(DT315-DU315)/(100*DL315*(1000-AU315*DT315))</f>
        <v>0</v>
      </c>
      <c r="AI315">
        <f>(AJ315 - AK315 - DY315*1E3/(8.314*(EA315+273.15)) * AM315/DX315 * AL315) * DX315/(100*DL315) * (1000 - DU315)/1000</f>
        <v>0</v>
      </c>
      <c r="AJ315">
        <v>287.8703048317118</v>
      </c>
      <c r="AK315">
        <v>289.9454787878789</v>
      </c>
      <c r="AL315">
        <v>-3.214697127033364</v>
      </c>
      <c r="AM315">
        <v>65.50466669720001</v>
      </c>
      <c r="AN315">
        <f>(AP315 - AO315 + DY315*1E3/(8.314*(EA315+273.15)) * AR315/DX315 * AQ315) * DX315/(100*DL315) * 1000/(1000 - AP315)</f>
        <v>0</v>
      </c>
      <c r="AO315">
        <v>16.46387228016706</v>
      </c>
      <c r="AP315">
        <v>23.15380606060607</v>
      </c>
      <c r="AQ315">
        <v>3.493671660448877E-05</v>
      </c>
      <c r="AR315">
        <v>120.5504715061294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MAX(0,($B$13+$C$13*EF315)/(1+$D$13*EF315)*DY315/(EA315+273)*$E$13)</f>
        <v>0</v>
      </c>
      <c r="AX315" t="s">
        <v>437</v>
      </c>
      <c r="AY315" t="s">
        <v>437</v>
      </c>
      <c r="AZ315">
        <v>0</v>
      </c>
      <c r="BA315">
        <v>0</v>
      </c>
      <c r="BB315">
        <f>1-AZ315/BA315</f>
        <v>0</v>
      </c>
      <c r="BC315">
        <v>0</v>
      </c>
      <c r="BD315" t="s">
        <v>437</v>
      </c>
      <c r="BE315" t="s">
        <v>437</v>
      </c>
      <c r="BF315">
        <v>0</v>
      </c>
      <c r="BG315">
        <v>0</v>
      </c>
      <c r="BH315">
        <f>1-BF315/BG315</f>
        <v>0</v>
      </c>
      <c r="BI315">
        <v>0.5</v>
      </c>
      <c r="BJ315">
        <f>DI315</f>
        <v>0</v>
      </c>
      <c r="BK315">
        <f>L315</f>
        <v>0</v>
      </c>
      <c r="BL315">
        <f>BH315*BI315*BJ315</f>
        <v>0</v>
      </c>
      <c r="BM315">
        <f>(BK315-BC315)/BJ315</f>
        <v>0</v>
      </c>
      <c r="BN315">
        <f>(BA315-BG315)/BG315</f>
        <v>0</v>
      </c>
      <c r="BO315">
        <f>AZ315/(BB315+AZ315/BG315)</f>
        <v>0</v>
      </c>
      <c r="BP315" t="s">
        <v>437</v>
      </c>
      <c r="BQ315">
        <v>0</v>
      </c>
      <c r="BR315">
        <f>IF(BQ315&lt;&gt;0, BQ315, BO315)</f>
        <v>0</v>
      </c>
      <c r="BS315">
        <f>1-BR315/BG315</f>
        <v>0</v>
      </c>
      <c r="BT315">
        <f>(BG315-BF315)/(BG315-BR315)</f>
        <v>0</v>
      </c>
      <c r="BU315">
        <f>(BA315-BG315)/(BA315-BR315)</f>
        <v>0</v>
      </c>
      <c r="BV315">
        <f>(BG315-BF315)/(BG315-AZ315)</f>
        <v>0</v>
      </c>
      <c r="BW315">
        <f>(BA315-BG315)/(BA315-AZ315)</f>
        <v>0</v>
      </c>
      <c r="BX315">
        <f>(BT315*BR315/BF315)</f>
        <v>0</v>
      </c>
      <c r="BY315">
        <f>(1-BX315)</f>
        <v>0</v>
      </c>
      <c r="DH315">
        <f>$B$11*EG315+$C$11*EH315+$F$11*ES315*(1-EV315)</f>
        <v>0</v>
      </c>
      <c r="DI315">
        <f>DH315*DJ315</f>
        <v>0</v>
      </c>
      <c r="DJ315">
        <f>($B$11*$D$9+$C$11*$D$9+$F$11*((FF315+EX315)/MAX(FF315+EX315+FG315, 0.1)*$I$9+FG315/MAX(FF315+EX315+FG315, 0.1)*$J$9))/($B$11+$C$11+$F$11)</f>
        <v>0</v>
      </c>
      <c r="DK315">
        <f>($B$11*$K$9+$C$11*$K$9+$F$11*((FF315+EX315)/MAX(FF315+EX315+FG315, 0.1)*$P$9+FG315/MAX(FF315+EX315+FG315, 0.1)*$Q$9))/($B$11+$C$11+$F$11)</f>
        <v>0</v>
      </c>
      <c r="DL315">
        <v>5.66</v>
      </c>
      <c r="DM315">
        <v>0.5</v>
      </c>
      <c r="DN315" t="s">
        <v>438</v>
      </c>
      <c r="DO315">
        <v>2</v>
      </c>
      <c r="DP315" t="b">
        <v>1</v>
      </c>
      <c r="DQ315">
        <v>1759254509.714286</v>
      </c>
      <c r="DR315">
        <v>306.1503571428571</v>
      </c>
      <c r="DS315">
        <v>298.6909642857143</v>
      </c>
      <c r="DT315">
        <v>23.13716428571428</v>
      </c>
      <c r="DU315">
        <v>16.455975</v>
      </c>
      <c r="DV315">
        <v>305.9116071428571</v>
      </c>
      <c r="DW315">
        <v>22.91282857142857</v>
      </c>
      <c r="DX315">
        <v>499.9841428571429</v>
      </c>
      <c r="DY315">
        <v>90.85267499999999</v>
      </c>
      <c r="DZ315">
        <v>0.051662</v>
      </c>
      <c r="EA315">
        <v>29.737075</v>
      </c>
      <c r="EB315">
        <v>30.00931428571428</v>
      </c>
      <c r="EC315">
        <v>999.9000000000002</v>
      </c>
      <c r="ED315">
        <v>0</v>
      </c>
      <c r="EE315">
        <v>0</v>
      </c>
      <c r="EF315">
        <v>9999.145714285714</v>
      </c>
      <c r="EG315">
        <v>0</v>
      </c>
      <c r="EH315">
        <v>13.35668928571429</v>
      </c>
      <c r="EI315">
        <v>7.459348928571429</v>
      </c>
      <c r="EJ315">
        <v>313.4012500000001</v>
      </c>
      <c r="EK315">
        <v>303.6883214285714</v>
      </c>
      <c r="EL315">
        <v>6.681194285714286</v>
      </c>
      <c r="EM315">
        <v>298.6909642857143</v>
      </c>
      <c r="EN315">
        <v>16.455975</v>
      </c>
      <c r="EO315">
        <v>2.102072857142857</v>
      </c>
      <c r="EP315">
        <v>1.495068214285714</v>
      </c>
      <c r="EQ315">
        <v>18.23490357142857</v>
      </c>
      <c r="ER315">
        <v>12.91781785714286</v>
      </c>
      <c r="ES315">
        <v>2000.009642857143</v>
      </c>
      <c r="ET315">
        <v>0.9799978571428571</v>
      </c>
      <c r="EU315">
        <v>0.02000234285714286</v>
      </c>
      <c r="EV315">
        <v>0</v>
      </c>
      <c r="EW315">
        <v>1216.614285714286</v>
      </c>
      <c r="EX315">
        <v>5.000560000000001</v>
      </c>
      <c r="EY315">
        <v>24793.96428571428</v>
      </c>
      <c r="EZ315">
        <v>17294.95</v>
      </c>
      <c r="FA315">
        <v>41.56199999999999</v>
      </c>
      <c r="FB315">
        <v>41.68699999999999</v>
      </c>
      <c r="FC315">
        <v>41.25664285714286</v>
      </c>
      <c r="FD315">
        <v>40.81199999999999</v>
      </c>
      <c r="FE315">
        <v>42.25442857142857</v>
      </c>
      <c r="FF315">
        <v>1955.105357142857</v>
      </c>
      <c r="FG315">
        <v>39.90107142857143</v>
      </c>
      <c r="FH315">
        <v>0</v>
      </c>
      <c r="FI315">
        <v>1759254532</v>
      </c>
      <c r="FJ315">
        <v>0</v>
      </c>
      <c r="FK315">
        <v>1216.685769230769</v>
      </c>
      <c r="FL315">
        <v>5.821880330196169</v>
      </c>
      <c r="FM315">
        <v>118.7555553817957</v>
      </c>
      <c r="FN315">
        <v>24795.44615384616</v>
      </c>
      <c r="FO315">
        <v>15</v>
      </c>
      <c r="FP315">
        <v>0</v>
      </c>
      <c r="FQ315" t="s">
        <v>439</v>
      </c>
      <c r="FR315">
        <v>1747148579.5</v>
      </c>
      <c r="FS315">
        <v>1747148584.5</v>
      </c>
      <c r="FT315">
        <v>0</v>
      </c>
      <c r="FU315">
        <v>0.162</v>
      </c>
      <c r="FV315">
        <v>-0.001</v>
      </c>
      <c r="FW315">
        <v>0.139</v>
      </c>
      <c r="FX315">
        <v>0.058</v>
      </c>
      <c r="FY315">
        <v>420</v>
      </c>
      <c r="FZ315">
        <v>16</v>
      </c>
      <c r="GA315">
        <v>0.19</v>
      </c>
      <c r="GB315">
        <v>0.02</v>
      </c>
      <c r="GC315">
        <v>6.935581463414634</v>
      </c>
      <c r="GD315">
        <v>11.1059362369338</v>
      </c>
      <c r="GE315">
        <v>1.097838861967747</v>
      </c>
      <c r="GF315">
        <v>0</v>
      </c>
      <c r="GG315">
        <v>1216.470588235294</v>
      </c>
      <c r="GH315">
        <v>3.657448431638928</v>
      </c>
      <c r="GI315">
        <v>0.4556762342385546</v>
      </c>
      <c r="GJ315">
        <v>0</v>
      </c>
      <c r="GK315">
        <v>6.692322682926829</v>
      </c>
      <c r="GL315">
        <v>-0.1370408362369329</v>
      </c>
      <c r="GM315">
        <v>0.02037238243241654</v>
      </c>
      <c r="GN315">
        <v>0</v>
      </c>
      <c r="GO315">
        <v>0</v>
      </c>
      <c r="GP315">
        <v>3</v>
      </c>
      <c r="GQ315" t="s">
        <v>490</v>
      </c>
      <c r="GR315">
        <v>3.12883</v>
      </c>
      <c r="GS315">
        <v>2.72928</v>
      </c>
      <c r="GT315">
        <v>0.0627924</v>
      </c>
      <c r="GU315">
        <v>0.0614438</v>
      </c>
      <c r="GV315">
        <v>0.104777</v>
      </c>
      <c r="GW315">
        <v>0.0828875</v>
      </c>
      <c r="GX315">
        <v>28106.8</v>
      </c>
      <c r="GY315">
        <v>27319.4</v>
      </c>
      <c r="GZ315">
        <v>30530.9</v>
      </c>
      <c r="HA315">
        <v>29362.1</v>
      </c>
      <c r="HB315">
        <v>37715.5</v>
      </c>
      <c r="HC315">
        <v>35431.8</v>
      </c>
      <c r="HD315">
        <v>46703.5</v>
      </c>
      <c r="HE315">
        <v>43628.9</v>
      </c>
      <c r="HF315">
        <v>1.83102</v>
      </c>
      <c r="HG315">
        <v>1.82605</v>
      </c>
      <c r="HH315">
        <v>0.133365</v>
      </c>
      <c r="HI315">
        <v>0</v>
      </c>
      <c r="HJ315">
        <v>27.8349</v>
      </c>
      <c r="HK315">
        <v>999.9</v>
      </c>
      <c r="HL315">
        <v>47.9</v>
      </c>
      <c r="HM315">
        <v>31.4</v>
      </c>
      <c r="HN315">
        <v>24.3338</v>
      </c>
      <c r="HO315">
        <v>63.2603</v>
      </c>
      <c r="HP315">
        <v>17.9367</v>
      </c>
      <c r="HQ315">
        <v>1</v>
      </c>
      <c r="HR315">
        <v>0.135574</v>
      </c>
      <c r="HS315">
        <v>-0.258181</v>
      </c>
      <c r="HT315">
        <v>20.2016</v>
      </c>
      <c r="HU315">
        <v>5.22837</v>
      </c>
      <c r="HV315">
        <v>11.974</v>
      </c>
      <c r="HW315">
        <v>4.97035</v>
      </c>
      <c r="HX315">
        <v>3.2895</v>
      </c>
      <c r="HY315">
        <v>9999</v>
      </c>
      <c r="HZ315">
        <v>9999</v>
      </c>
      <c r="IA315">
        <v>9999</v>
      </c>
      <c r="IB315">
        <v>19.6</v>
      </c>
      <c r="IC315">
        <v>4.9729</v>
      </c>
      <c r="ID315">
        <v>1.87718</v>
      </c>
      <c r="IE315">
        <v>1.87528</v>
      </c>
      <c r="IF315">
        <v>1.87807</v>
      </c>
      <c r="IG315">
        <v>1.87485</v>
      </c>
      <c r="IH315">
        <v>1.87838</v>
      </c>
      <c r="II315">
        <v>1.87546</v>
      </c>
      <c r="IJ315">
        <v>1.87667</v>
      </c>
      <c r="IK315">
        <v>0</v>
      </c>
      <c r="IL315">
        <v>0</v>
      </c>
      <c r="IM315">
        <v>0</v>
      </c>
      <c r="IN315">
        <v>0</v>
      </c>
      <c r="IO315" t="s">
        <v>441</v>
      </c>
      <c r="IP315" t="s">
        <v>442</v>
      </c>
      <c r="IQ315" t="s">
        <v>443</v>
      </c>
      <c r="IR315" t="s">
        <v>443</v>
      </c>
      <c r="IS315" t="s">
        <v>443</v>
      </c>
      <c r="IT315" t="s">
        <v>443</v>
      </c>
      <c r="IU315">
        <v>0</v>
      </c>
      <c r="IV315">
        <v>100</v>
      </c>
      <c r="IW315">
        <v>100</v>
      </c>
      <c r="IX315">
        <v>0.212</v>
      </c>
      <c r="IY315">
        <v>0.2247</v>
      </c>
      <c r="IZ315">
        <v>-0.1222274518627452</v>
      </c>
      <c r="JA315">
        <v>0.001328938755811441</v>
      </c>
      <c r="JB315">
        <v>-5.633165956792918E-07</v>
      </c>
      <c r="JC315">
        <v>2.510553891376428E-10</v>
      </c>
      <c r="JD315">
        <v>-0.04678033270444259</v>
      </c>
      <c r="JE315">
        <v>-0.0009625096320519332</v>
      </c>
      <c r="JF315">
        <v>0.0006953178313022573</v>
      </c>
      <c r="JG315">
        <v>-5.973937232829655E-06</v>
      </c>
      <c r="JH315">
        <v>1</v>
      </c>
      <c r="JI315">
        <v>2112</v>
      </c>
      <c r="JJ315">
        <v>1</v>
      </c>
      <c r="JK315">
        <v>26</v>
      </c>
      <c r="JL315">
        <v>201765.6</v>
      </c>
      <c r="JM315">
        <v>201765.5</v>
      </c>
      <c r="JN315">
        <v>0.74707</v>
      </c>
      <c r="JO315">
        <v>2.55249</v>
      </c>
      <c r="JP315">
        <v>1.39893</v>
      </c>
      <c r="JQ315">
        <v>2.32666</v>
      </c>
      <c r="JR315">
        <v>1.44897</v>
      </c>
      <c r="JS315">
        <v>2.47437</v>
      </c>
      <c r="JT315">
        <v>36.6943</v>
      </c>
      <c r="JU315">
        <v>23.9737</v>
      </c>
      <c r="JV315">
        <v>18</v>
      </c>
      <c r="JW315">
        <v>481.33</v>
      </c>
      <c r="JX315">
        <v>448.227</v>
      </c>
      <c r="JY315">
        <v>28.0847</v>
      </c>
      <c r="JZ315">
        <v>28.9604</v>
      </c>
      <c r="KA315">
        <v>30.0002</v>
      </c>
      <c r="KB315">
        <v>28.6364</v>
      </c>
      <c r="KC315">
        <v>28.7012</v>
      </c>
      <c r="KD315">
        <v>14.8679</v>
      </c>
      <c r="KE315">
        <v>36.8934</v>
      </c>
      <c r="KF315">
        <v>0</v>
      </c>
      <c r="KG315">
        <v>28.0855</v>
      </c>
      <c r="KH315">
        <v>246.197</v>
      </c>
      <c r="KI315">
        <v>16.472</v>
      </c>
      <c r="KJ315">
        <v>100.931</v>
      </c>
      <c r="KK315">
        <v>100.355</v>
      </c>
    </row>
    <row r="316" spans="1:297">
      <c r="A316">
        <v>300</v>
      </c>
      <c r="B316">
        <v>1759254522.5</v>
      </c>
      <c r="C316">
        <v>7706.900000095367</v>
      </c>
      <c r="D316" t="s">
        <v>1046</v>
      </c>
      <c r="E316" t="s">
        <v>1047</v>
      </c>
      <c r="F316">
        <v>5</v>
      </c>
      <c r="G316" t="s">
        <v>1025</v>
      </c>
      <c r="H316" t="s">
        <v>436</v>
      </c>
      <c r="I316">
        <v>1759254515</v>
      </c>
      <c r="J316">
        <f>(K316)/1000</f>
        <v>0</v>
      </c>
      <c r="K316">
        <f>IF(DP316, AN316, AH316)</f>
        <v>0</v>
      </c>
      <c r="L316">
        <f>IF(DP316, AI316, AG316)</f>
        <v>0</v>
      </c>
      <c r="M316">
        <f>DR316 - IF(AU316&gt;1, L316*DL316*100.0/(AW316), 0)</f>
        <v>0</v>
      </c>
      <c r="N316">
        <f>((T316-J316/2)*M316-L316)/(T316+J316/2)</f>
        <v>0</v>
      </c>
      <c r="O316">
        <f>N316*(DY316+DZ316)/1000.0</f>
        <v>0</v>
      </c>
      <c r="P316">
        <f>(DR316 - IF(AU316&gt;1, L316*DL316*100.0/(AW316), 0))*(DY316+DZ316)/1000.0</f>
        <v>0</v>
      </c>
      <c r="Q316">
        <f>2.0/((1/S316-1/R316)+SIGN(S316)*SQRT((1/S316-1/R316)*(1/S316-1/R316) + 4*DM316/((DM316+1)*(DM316+1))*(2*1/S316*1/R316-1/R316*1/R316)))</f>
        <v>0</v>
      </c>
      <c r="R316">
        <f>IF(LEFT(DN316,1)&lt;&gt;"0",IF(LEFT(DN316,1)="1",3.0,DO316),$D$5+$E$5*(EF316*DY316/($K$5*1000))+$F$5*(EF316*DY316/($K$5*1000))*MAX(MIN(DL316,$J$5),$I$5)*MAX(MIN(DL316,$J$5),$I$5)+$G$5*MAX(MIN(DL316,$J$5),$I$5)*(EF316*DY316/($K$5*1000))+$H$5*(EF316*DY316/($K$5*1000))*(EF316*DY316/($K$5*1000)))</f>
        <v>0</v>
      </c>
      <c r="S316">
        <f>J316*(1000-(1000*0.61365*exp(17.502*W316/(240.97+W316))/(DY316+DZ316)+DT316)/2)/(1000*0.61365*exp(17.502*W316/(240.97+W316))/(DY316+DZ316)-DT316)</f>
        <v>0</v>
      </c>
      <c r="T316">
        <f>1/((DM316+1)/(Q316/1.6)+1/(R316/1.37)) + DM316/((DM316+1)/(Q316/1.6) + DM316/(R316/1.37))</f>
        <v>0</v>
      </c>
      <c r="U316">
        <f>(DH316*DK316)</f>
        <v>0</v>
      </c>
      <c r="V316">
        <f>(EA316+(U316+2*0.95*5.67E-8*(((EA316+$B$7)+273)^4-(EA316+273)^4)-44100*J316)/(1.84*29.3*R316+8*0.95*5.67E-8*(EA316+273)^3))</f>
        <v>0</v>
      </c>
      <c r="W316">
        <f>($C$7*EB316+$D$7*EC316+$E$7*V316)</f>
        <v>0</v>
      </c>
      <c r="X316">
        <f>0.61365*exp(17.502*W316/(240.97+W316))</f>
        <v>0</v>
      </c>
      <c r="Y316">
        <f>(Z316/AA316*100)</f>
        <v>0</v>
      </c>
      <c r="Z316">
        <f>DT316*(DY316+DZ316)/1000</f>
        <v>0</v>
      </c>
      <c r="AA316">
        <f>0.61365*exp(17.502*EA316/(240.97+EA316))</f>
        <v>0</v>
      </c>
      <c r="AB316">
        <f>(X316-DT316*(DY316+DZ316)/1000)</f>
        <v>0</v>
      </c>
      <c r="AC316">
        <f>(-J316*44100)</f>
        <v>0</v>
      </c>
      <c r="AD316">
        <f>2*29.3*R316*0.92*(EA316-W316)</f>
        <v>0</v>
      </c>
      <c r="AE316">
        <f>2*0.95*5.67E-8*(((EA316+$B$7)+273)^4-(W316+273)^4)</f>
        <v>0</v>
      </c>
      <c r="AF316">
        <f>U316+AE316+AC316+AD316</f>
        <v>0</v>
      </c>
      <c r="AG316">
        <f>DX316*AU316*(DS316-DR316*(1000-AU316*DU316)/(1000-AU316*DT316))/(100*DL316)</f>
        <v>0</v>
      </c>
      <c r="AH316">
        <f>1000*DX316*AU316*(DT316-DU316)/(100*DL316*(1000-AU316*DT316))</f>
        <v>0</v>
      </c>
      <c r="AI316">
        <f>(AJ316 - AK316 - DY316*1E3/(8.314*(EA316+273.15)) * AM316/DX316 * AL316) * DX316/(100*DL316) * (1000 - DU316)/1000</f>
        <v>0</v>
      </c>
      <c r="AJ316">
        <v>270.8956150440125</v>
      </c>
      <c r="AK316">
        <v>273.8132969696969</v>
      </c>
      <c r="AL316">
        <v>-3.221616113472657</v>
      </c>
      <c r="AM316">
        <v>65.50466669720001</v>
      </c>
      <c r="AN316">
        <f>(AP316 - AO316 + DY316*1E3/(8.314*(EA316+273.15)) * AR316/DX316 * AQ316) * DX316/(100*DL316) * 1000/(1000 - AP316)</f>
        <v>0</v>
      </c>
      <c r="AO316">
        <v>16.46570324694846</v>
      </c>
      <c r="AP316">
        <v>23.15786909090909</v>
      </c>
      <c r="AQ316">
        <v>1.3397048172583E-05</v>
      </c>
      <c r="AR316">
        <v>120.5504715061294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MAX(0,($B$13+$C$13*EF316)/(1+$D$13*EF316)*DY316/(EA316+273)*$E$13)</f>
        <v>0</v>
      </c>
      <c r="AX316" t="s">
        <v>437</v>
      </c>
      <c r="AY316" t="s">
        <v>437</v>
      </c>
      <c r="AZ316">
        <v>0</v>
      </c>
      <c r="BA316">
        <v>0</v>
      </c>
      <c r="BB316">
        <f>1-AZ316/BA316</f>
        <v>0</v>
      </c>
      <c r="BC316">
        <v>0</v>
      </c>
      <c r="BD316" t="s">
        <v>437</v>
      </c>
      <c r="BE316" t="s">
        <v>437</v>
      </c>
      <c r="BF316">
        <v>0</v>
      </c>
      <c r="BG316">
        <v>0</v>
      </c>
      <c r="BH316">
        <f>1-BF316/BG316</f>
        <v>0</v>
      </c>
      <c r="BI316">
        <v>0.5</v>
      </c>
      <c r="BJ316">
        <f>DI316</f>
        <v>0</v>
      </c>
      <c r="BK316">
        <f>L316</f>
        <v>0</v>
      </c>
      <c r="BL316">
        <f>BH316*BI316*BJ316</f>
        <v>0</v>
      </c>
      <c r="BM316">
        <f>(BK316-BC316)/BJ316</f>
        <v>0</v>
      </c>
      <c r="BN316">
        <f>(BA316-BG316)/BG316</f>
        <v>0</v>
      </c>
      <c r="BO316">
        <f>AZ316/(BB316+AZ316/BG316)</f>
        <v>0</v>
      </c>
      <c r="BP316" t="s">
        <v>437</v>
      </c>
      <c r="BQ316">
        <v>0</v>
      </c>
      <c r="BR316">
        <f>IF(BQ316&lt;&gt;0, BQ316, BO316)</f>
        <v>0</v>
      </c>
      <c r="BS316">
        <f>1-BR316/BG316</f>
        <v>0</v>
      </c>
      <c r="BT316">
        <f>(BG316-BF316)/(BG316-BR316)</f>
        <v>0</v>
      </c>
      <c r="BU316">
        <f>(BA316-BG316)/(BA316-BR316)</f>
        <v>0</v>
      </c>
      <c r="BV316">
        <f>(BG316-BF316)/(BG316-AZ316)</f>
        <v>0</v>
      </c>
      <c r="BW316">
        <f>(BA316-BG316)/(BA316-AZ316)</f>
        <v>0</v>
      </c>
      <c r="BX316">
        <f>(BT316*BR316/BF316)</f>
        <v>0</v>
      </c>
      <c r="BY316">
        <f>(1-BX316)</f>
        <v>0</v>
      </c>
      <c r="DH316">
        <f>$B$11*EG316+$C$11*EH316+$F$11*ES316*(1-EV316)</f>
        <v>0</v>
      </c>
      <c r="DI316">
        <f>DH316*DJ316</f>
        <v>0</v>
      </c>
      <c r="DJ316">
        <f>($B$11*$D$9+$C$11*$D$9+$F$11*((FF316+EX316)/MAX(FF316+EX316+FG316, 0.1)*$I$9+FG316/MAX(FF316+EX316+FG316, 0.1)*$J$9))/($B$11+$C$11+$F$11)</f>
        <v>0</v>
      </c>
      <c r="DK316">
        <f>($B$11*$K$9+$C$11*$K$9+$F$11*((FF316+EX316)/MAX(FF316+EX316+FG316, 0.1)*$P$9+FG316/MAX(FF316+EX316+FG316, 0.1)*$Q$9))/($B$11+$C$11+$F$11)</f>
        <v>0</v>
      </c>
      <c r="DL316">
        <v>5.66</v>
      </c>
      <c r="DM316">
        <v>0.5</v>
      </c>
      <c r="DN316" t="s">
        <v>438</v>
      </c>
      <c r="DO316">
        <v>2</v>
      </c>
      <c r="DP316" t="b">
        <v>1</v>
      </c>
      <c r="DQ316">
        <v>1759254515</v>
      </c>
      <c r="DR316">
        <v>289.5030740740741</v>
      </c>
      <c r="DS316">
        <v>281.1382962962963</v>
      </c>
      <c r="DT316">
        <v>23.14885185185185</v>
      </c>
      <c r="DU316">
        <v>16.46349259259259</v>
      </c>
      <c r="DV316">
        <v>289.2819259259259</v>
      </c>
      <c r="DW316">
        <v>22.92427407407407</v>
      </c>
      <c r="DX316">
        <v>499.9891851851851</v>
      </c>
      <c r="DY316">
        <v>90.85276666666667</v>
      </c>
      <c r="DZ316">
        <v>0.05162597037037037</v>
      </c>
      <c r="EA316">
        <v>29.73487407407407</v>
      </c>
      <c r="EB316">
        <v>30.00783333333333</v>
      </c>
      <c r="EC316">
        <v>999.9000000000001</v>
      </c>
      <c r="ED316">
        <v>0</v>
      </c>
      <c r="EE316">
        <v>0</v>
      </c>
      <c r="EF316">
        <v>10000.77888888889</v>
      </c>
      <c r="EG316">
        <v>0</v>
      </c>
      <c r="EH316">
        <v>13.37785555555555</v>
      </c>
      <c r="EI316">
        <v>8.364726296296297</v>
      </c>
      <c r="EJ316">
        <v>296.3632962962963</v>
      </c>
      <c r="EK316">
        <v>285.8442222222222</v>
      </c>
      <c r="EL316">
        <v>6.685372592592593</v>
      </c>
      <c r="EM316">
        <v>281.1382962962963</v>
      </c>
      <c r="EN316">
        <v>16.46349259259259</v>
      </c>
      <c r="EO316">
        <v>2.103138148148148</v>
      </c>
      <c r="EP316">
        <v>1.495753333333333</v>
      </c>
      <c r="EQ316">
        <v>18.24297407407408</v>
      </c>
      <c r="ER316">
        <v>12.92481481481482</v>
      </c>
      <c r="ES316">
        <v>2000.005925925926</v>
      </c>
      <c r="ET316">
        <v>0.9799977777777777</v>
      </c>
      <c r="EU316">
        <v>0.02000242222222222</v>
      </c>
      <c r="EV316">
        <v>0</v>
      </c>
      <c r="EW316">
        <v>1217.242962962963</v>
      </c>
      <c r="EX316">
        <v>5.000560000000001</v>
      </c>
      <c r="EY316">
        <v>24806.15185185185</v>
      </c>
      <c r="EZ316">
        <v>17294.91481481482</v>
      </c>
      <c r="FA316">
        <v>41.54351851851851</v>
      </c>
      <c r="FB316">
        <v>41.6847037037037</v>
      </c>
      <c r="FC316">
        <v>41.27077777777777</v>
      </c>
      <c r="FD316">
        <v>40.81674074074073</v>
      </c>
      <c r="FE316">
        <v>42.26844444444444</v>
      </c>
      <c r="FF316">
        <v>1955.1</v>
      </c>
      <c r="FG316">
        <v>39.90148148148148</v>
      </c>
      <c r="FH316">
        <v>0</v>
      </c>
      <c r="FI316">
        <v>1759254536.8</v>
      </c>
      <c r="FJ316">
        <v>0</v>
      </c>
      <c r="FK316">
        <v>1217.29</v>
      </c>
      <c r="FL316">
        <v>9.298461544946825</v>
      </c>
      <c r="FM316">
        <v>174.3931624945253</v>
      </c>
      <c r="FN316">
        <v>24807.07692307692</v>
      </c>
      <c r="FO316">
        <v>15</v>
      </c>
      <c r="FP316">
        <v>0</v>
      </c>
      <c r="FQ316" t="s">
        <v>439</v>
      </c>
      <c r="FR316">
        <v>1747148579.5</v>
      </c>
      <c r="FS316">
        <v>1747148584.5</v>
      </c>
      <c r="FT316">
        <v>0</v>
      </c>
      <c r="FU316">
        <v>0.162</v>
      </c>
      <c r="FV316">
        <v>-0.001</v>
      </c>
      <c r="FW316">
        <v>0.139</v>
      </c>
      <c r="FX316">
        <v>0.058</v>
      </c>
      <c r="FY316">
        <v>420</v>
      </c>
      <c r="FZ316">
        <v>16</v>
      </c>
      <c r="GA316">
        <v>0.19</v>
      </c>
      <c r="GB316">
        <v>0.02</v>
      </c>
      <c r="GC316">
        <v>7.676132195121951</v>
      </c>
      <c r="GD316">
        <v>10.49689003484321</v>
      </c>
      <c r="GE316">
        <v>1.036457308589856</v>
      </c>
      <c r="GF316">
        <v>0</v>
      </c>
      <c r="GG316">
        <v>1216.847352941177</v>
      </c>
      <c r="GH316">
        <v>6.37142857489208</v>
      </c>
      <c r="GI316">
        <v>0.6856397134129675</v>
      </c>
      <c r="GJ316">
        <v>0</v>
      </c>
      <c r="GK316">
        <v>6.684501219512195</v>
      </c>
      <c r="GL316">
        <v>0.005799721254367705</v>
      </c>
      <c r="GM316">
        <v>0.009511403731932157</v>
      </c>
      <c r="GN316">
        <v>1</v>
      </c>
      <c r="GO316">
        <v>1</v>
      </c>
      <c r="GP316">
        <v>3</v>
      </c>
      <c r="GQ316" t="s">
        <v>463</v>
      </c>
      <c r="GR316">
        <v>3.12886</v>
      </c>
      <c r="GS316">
        <v>2.72923</v>
      </c>
      <c r="GT316">
        <v>0.0598733</v>
      </c>
      <c r="GU316">
        <v>0.0583413</v>
      </c>
      <c r="GV316">
        <v>0.104792</v>
      </c>
      <c r="GW316">
        <v>0.0828884</v>
      </c>
      <c r="GX316">
        <v>28194.2</v>
      </c>
      <c r="GY316">
        <v>27409.7</v>
      </c>
      <c r="GZ316">
        <v>30530.8</v>
      </c>
      <c r="HA316">
        <v>29362.2</v>
      </c>
      <c r="HB316">
        <v>37714.7</v>
      </c>
      <c r="HC316">
        <v>35431.6</v>
      </c>
      <c r="HD316">
        <v>46703.5</v>
      </c>
      <c r="HE316">
        <v>43629</v>
      </c>
      <c r="HF316">
        <v>1.83113</v>
      </c>
      <c r="HG316">
        <v>1.82615</v>
      </c>
      <c r="HH316">
        <v>0.133023</v>
      </c>
      <c r="HI316">
        <v>0</v>
      </c>
      <c r="HJ316">
        <v>27.8307</v>
      </c>
      <c r="HK316">
        <v>999.9</v>
      </c>
      <c r="HL316">
        <v>47.9</v>
      </c>
      <c r="HM316">
        <v>31.4</v>
      </c>
      <c r="HN316">
        <v>24.3345</v>
      </c>
      <c r="HO316">
        <v>62.3703</v>
      </c>
      <c r="HP316">
        <v>17.6923</v>
      </c>
      <c r="HQ316">
        <v>1</v>
      </c>
      <c r="HR316">
        <v>0.135612</v>
      </c>
      <c r="HS316">
        <v>-0.252906</v>
      </c>
      <c r="HT316">
        <v>20.2016</v>
      </c>
      <c r="HU316">
        <v>5.22867</v>
      </c>
      <c r="HV316">
        <v>11.974</v>
      </c>
      <c r="HW316">
        <v>4.9702</v>
      </c>
      <c r="HX316">
        <v>3.2895</v>
      </c>
      <c r="HY316">
        <v>9999</v>
      </c>
      <c r="HZ316">
        <v>9999</v>
      </c>
      <c r="IA316">
        <v>9999</v>
      </c>
      <c r="IB316">
        <v>19.6</v>
      </c>
      <c r="IC316">
        <v>4.97291</v>
      </c>
      <c r="ID316">
        <v>1.87718</v>
      </c>
      <c r="IE316">
        <v>1.8753</v>
      </c>
      <c r="IF316">
        <v>1.87808</v>
      </c>
      <c r="IG316">
        <v>1.87484</v>
      </c>
      <c r="IH316">
        <v>1.8784</v>
      </c>
      <c r="II316">
        <v>1.87546</v>
      </c>
      <c r="IJ316">
        <v>1.87668</v>
      </c>
      <c r="IK316">
        <v>0</v>
      </c>
      <c r="IL316">
        <v>0</v>
      </c>
      <c r="IM316">
        <v>0</v>
      </c>
      <c r="IN316">
        <v>0</v>
      </c>
      <c r="IO316" t="s">
        <v>441</v>
      </c>
      <c r="IP316" t="s">
        <v>442</v>
      </c>
      <c r="IQ316" t="s">
        <v>443</v>
      </c>
      <c r="IR316" t="s">
        <v>443</v>
      </c>
      <c r="IS316" t="s">
        <v>443</v>
      </c>
      <c r="IT316" t="s">
        <v>443</v>
      </c>
      <c r="IU316">
        <v>0</v>
      </c>
      <c r="IV316">
        <v>100</v>
      </c>
      <c r="IW316">
        <v>100</v>
      </c>
      <c r="IX316">
        <v>0.196</v>
      </c>
      <c r="IY316">
        <v>0.2248</v>
      </c>
      <c r="IZ316">
        <v>-0.1222274518627452</v>
      </c>
      <c r="JA316">
        <v>0.001328938755811441</v>
      </c>
      <c r="JB316">
        <v>-5.633165956792918E-07</v>
      </c>
      <c r="JC316">
        <v>2.510553891376428E-10</v>
      </c>
      <c r="JD316">
        <v>-0.04678033270444259</v>
      </c>
      <c r="JE316">
        <v>-0.0009625096320519332</v>
      </c>
      <c r="JF316">
        <v>0.0006953178313022573</v>
      </c>
      <c r="JG316">
        <v>-5.973937232829655E-06</v>
      </c>
      <c r="JH316">
        <v>1</v>
      </c>
      <c r="JI316">
        <v>2112</v>
      </c>
      <c r="JJ316">
        <v>1</v>
      </c>
      <c r="JK316">
        <v>26</v>
      </c>
      <c r="JL316">
        <v>201765.7</v>
      </c>
      <c r="JM316">
        <v>201765.6</v>
      </c>
      <c r="JN316">
        <v>0.708008</v>
      </c>
      <c r="JO316">
        <v>2.55127</v>
      </c>
      <c r="JP316">
        <v>1.39893</v>
      </c>
      <c r="JQ316">
        <v>2.32666</v>
      </c>
      <c r="JR316">
        <v>1.44897</v>
      </c>
      <c r="JS316">
        <v>2.58423</v>
      </c>
      <c r="JT316">
        <v>36.718</v>
      </c>
      <c r="JU316">
        <v>23.9824</v>
      </c>
      <c r="JV316">
        <v>18</v>
      </c>
      <c r="JW316">
        <v>481.394</v>
      </c>
      <c r="JX316">
        <v>448.29</v>
      </c>
      <c r="JY316">
        <v>28.08</v>
      </c>
      <c r="JZ316">
        <v>28.9617</v>
      </c>
      <c r="KA316">
        <v>30.0001</v>
      </c>
      <c r="KB316">
        <v>28.6376</v>
      </c>
      <c r="KC316">
        <v>28.7012</v>
      </c>
      <c r="KD316">
        <v>14.1564</v>
      </c>
      <c r="KE316">
        <v>36.8934</v>
      </c>
      <c r="KF316">
        <v>0</v>
      </c>
      <c r="KG316">
        <v>28.0755</v>
      </c>
      <c r="KH316">
        <v>232.817</v>
      </c>
      <c r="KI316">
        <v>16.4661</v>
      </c>
      <c r="KJ316">
        <v>100.931</v>
      </c>
      <c r="KK316">
        <v>100.356</v>
      </c>
    </row>
    <row r="317" spans="1:297">
      <c r="A317">
        <v>301</v>
      </c>
      <c r="B317">
        <v>1759254527.5</v>
      </c>
      <c r="C317">
        <v>7711.900000095367</v>
      </c>
      <c r="D317" t="s">
        <v>1048</v>
      </c>
      <c r="E317" t="s">
        <v>1049</v>
      </c>
      <c r="F317">
        <v>5</v>
      </c>
      <c r="G317" t="s">
        <v>1025</v>
      </c>
      <c r="H317" t="s">
        <v>436</v>
      </c>
      <c r="I317">
        <v>1759254519.714286</v>
      </c>
      <c r="J317">
        <f>(K317)/1000</f>
        <v>0</v>
      </c>
      <c r="K317">
        <f>IF(DP317, AN317, AH317)</f>
        <v>0</v>
      </c>
      <c r="L317">
        <f>IF(DP317, AI317, AG317)</f>
        <v>0</v>
      </c>
      <c r="M317">
        <f>DR317 - IF(AU317&gt;1, L317*DL317*100.0/(AW317), 0)</f>
        <v>0</v>
      </c>
      <c r="N317">
        <f>((T317-J317/2)*M317-L317)/(T317+J317/2)</f>
        <v>0</v>
      </c>
      <c r="O317">
        <f>N317*(DY317+DZ317)/1000.0</f>
        <v>0</v>
      </c>
      <c r="P317">
        <f>(DR317 - IF(AU317&gt;1, L317*DL317*100.0/(AW317), 0))*(DY317+DZ317)/1000.0</f>
        <v>0</v>
      </c>
      <c r="Q317">
        <f>2.0/((1/S317-1/R317)+SIGN(S317)*SQRT((1/S317-1/R317)*(1/S317-1/R317) + 4*DM317/((DM317+1)*(DM317+1))*(2*1/S317*1/R317-1/R317*1/R317)))</f>
        <v>0</v>
      </c>
      <c r="R317">
        <f>IF(LEFT(DN317,1)&lt;&gt;"0",IF(LEFT(DN317,1)="1",3.0,DO317),$D$5+$E$5*(EF317*DY317/($K$5*1000))+$F$5*(EF317*DY317/($K$5*1000))*MAX(MIN(DL317,$J$5),$I$5)*MAX(MIN(DL317,$J$5),$I$5)+$G$5*MAX(MIN(DL317,$J$5),$I$5)*(EF317*DY317/($K$5*1000))+$H$5*(EF317*DY317/($K$5*1000))*(EF317*DY317/($K$5*1000)))</f>
        <v>0</v>
      </c>
      <c r="S317">
        <f>J317*(1000-(1000*0.61365*exp(17.502*W317/(240.97+W317))/(DY317+DZ317)+DT317)/2)/(1000*0.61365*exp(17.502*W317/(240.97+W317))/(DY317+DZ317)-DT317)</f>
        <v>0</v>
      </c>
      <c r="T317">
        <f>1/((DM317+1)/(Q317/1.6)+1/(R317/1.37)) + DM317/((DM317+1)/(Q317/1.6) + DM317/(R317/1.37))</f>
        <v>0</v>
      </c>
      <c r="U317">
        <f>(DH317*DK317)</f>
        <v>0</v>
      </c>
      <c r="V317">
        <f>(EA317+(U317+2*0.95*5.67E-8*(((EA317+$B$7)+273)^4-(EA317+273)^4)-44100*J317)/(1.84*29.3*R317+8*0.95*5.67E-8*(EA317+273)^3))</f>
        <v>0</v>
      </c>
      <c r="W317">
        <f>($C$7*EB317+$D$7*EC317+$E$7*V317)</f>
        <v>0</v>
      </c>
      <c r="X317">
        <f>0.61365*exp(17.502*W317/(240.97+W317))</f>
        <v>0</v>
      </c>
      <c r="Y317">
        <f>(Z317/AA317*100)</f>
        <v>0</v>
      </c>
      <c r="Z317">
        <f>DT317*(DY317+DZ317)/1000</f>
        <v>0</v>
      </c>
      <c r="AA317">
        <f>0.61365*exp(17.502*EA317/(240.97+EA317))</f>
        <v>0</v>
      </c>
      <c r="AB317">
        <f>(X317-DT317*(DY317+DZ317)/1000)</f>
        <v>0</v>
      </c>
      <c r="AC317">
        <f>(-J317*44100)</f>
        <v>0</v>
      </c>
      <c r="AD317">
        <f>2*29.3*R317*0.92*(EA317-W317)</f>
        <v>0</v>
      </c>
      <c r="AE317">
        <f>2*0.95*5.67E-8*(((EA317+$B$7)+273)^4-(W317+273)^4)</f>
        <v>0</v>
      </c>
      <c r="AF317">
        <f>U317+AE317+AC317+AD317</f>
        <v>0</v>
      </c>
      <c r="AG317">
        <f>DX317*AU317*(DS317-DR317*(1000-AU317*DU317)/(1000-AU317*DT317))/(100*DL317)</f>
        <v>0</v>
      </c>
      <c r="AH317">
        <f>1000*DX317*AU317*(DT317-DU317)/(100*DL317*(1000-AU317*DT317))</f>
        <v>0</v>
      </c>
      <c r="AI317">
        <f>(AJ317 - AK317 - DY317*1E3/(8.314*(EA317+273.15)) * AM317/DX317 * AL317) * DX317/(100*DL317) * (1000 - DU317)/1000</f>
        <v>0</v>
      </c>
      <c r="AJ317">
        <v>254.1614749486883</v>
      </c>
      <c r="AK317">
        <v>257.7641636363635</v>
      </c>
      <c r="AL317">
        <v>-3.205791681509556</v>
      </c>
      <c r="AM317">
        <v>65.50466669720001</v>
      </c>
      <c r="AN317">
        <f>(AP317 - AO317 + DY317*1E3/(8.314*(EA317+273.15)) * AR317/DX317 * AQ317) * DX317/(100*DL317) * 1000/(1000 - AP317)</f>
        <v>0</v>
      </c>
      <c r="AO317">
        <v>16.46635657000553</v>
      </c>
      <c r="AP317">
        <v>23.15777212121212</v>
      </c>
      <c r="AQ317">
        <v>-1.353325439086516E-05</v>
      </c>
      <c r="AR317">
        <v>120.5504715061294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MAX(0,($B$13+$C$13*EF317)/(1+$D$13*EF317)*DY317/(EA317+273)*$E$13)</f>
        <v>0</v>
      </c>
      <c r="AX317" t="s">
        <v>437</v>
      </c>
      <c r="AY317" t="s">
        <v>437</v>
      </c>
      <c r="AZ317">
        <v>0</v>
      </c>
      <c r="BA317">
        <v>0</v>
      </c>
      <c r="BB317">
        <f>1-AZ317/BA317</f>
        <v>0</v>
      </c>
      <c r="BC317">
        <v>0</v>
      </c>
      <c r="BD317" t="s">
        <v>437</v>
      </c>
      <c r="BE317" t="s">
        <v>437</v>
      </c>
      <c r="BF317">
        <v>0</v>
      </c>
      <c r="BG317">
        <v>0</v>
      </c>
      <c r="BH317">
        <f>1-BF317/BG317</f>
        <v>0</v>
      </c>
      <c r="BI317">
        <v>0.5</v>
      </c>
      <c r="BJ317">
        <f>DI317</f>
        <v>0</v>
      </c>
      <c r="BK317">
        <f>L317</f>
        <v>0</v>
      </c>
      <c r="BL317">
        <f>BH317*BI317*BJ317</f>
        <v>0</v>
      </c>
      <c r="BM317">
        <f>(BK317-BC317)/BJ317</f>
        <v>0</v>
      </c>
      <c r="BN317">
        <f>(BA317-BG317)/BG317</f>
        <v>0</v>
      </c>
      <c r="BO317">
        <f>AZ317/(BB317+AZ317/BG317)</f>
        <v>0</v>
      </c>
      <c r="BP317" t="s">
        <v>437</v>
      </c>
      <c r="BQ317">
        <v>0</v>
      </c>
      <c r="BR317">
        <f>IF(BQ317&lt;&gt;0, BQ317, BO317)</f>
        <v>0</v>
      </c>
      <c r="BS317">
        <f>1-BR317/BG317</f>
        <v>0</v>
      </c>
      <c r="BT317">
        <f>(BG317-BF317)/(BG317-BR317)</f>
        <v>0</v>
      </c>
      <c r="BU317">
        <f>(BA317-BG317)/(BA317-BR317)</f>
        <v>0</v>
      </c>
      <c r="BV317">
        <f>(BG317-BF317)/(BG317-AZ317)</f>
        <v>0</v>
      </c>
      <c r="BW317">
        <f>(BA317-BG317)/(BA317-AZ317)</f>
        <v>0</v>
      </c>
      <c r="BX317">
        <f>(BT317*BR317/BF317)</f>
        <v>0</v>
      </c>
      <c r="BY317">
        <f>(1-BX317)</f>
        <v>0</v>
      </c>
      <c r="DH317">
        <f>$B$11*EG317+$C$11*EH317+$F$11*ES317*(1-EV317)</f>
        <v>0</v>
      </c>
      <c r="DI317">
        <f>DH317*DJ317</f>
        <v>0</v>
      </c>
      <c r="DJ317">
        <f>($B$11*$D$9+$C$11*$D$9+$F$11*((FF317+EX317)/MAX(FF317+EX317+FG317, 0.1)*$I$9+FG317/MAX(FF317+EX317+FG317, 0.1)*$J$9))/($B$11+$C$11+$F$11)</f>
        <v>0</v>
      </c>
      <c r="DK317">
        <f>($B$11*$K$9+$C$11*$K$9+$F$11*((FF317+EX317)/MAX(FF317+EX317+FG317, 0.1)*$P$9+FG317/MAX(FF317+EX317+FG317, 0.1)*$Q$9))/($B$11+$C$11+$F$11)</f>
        <v>0</v>
      </c>
      <c r="DL317">
        <v>5.66</v>
      </c>
      <c r="DM317">
        <v>0.5</v>
      </c>
      <c r="DN317" t="s">
        <v>438</v>
      </c>
      <c r="DO317">
        <v>2</v>
      </c>
      <c r="DP317" t="b">
        <v>1</v>
      </c>
      <c r="DQ317">
        <v>1759254519.714286</v>
      </c>
      <c r="DR317">
        <v>274.6718214285714</v>
      </c>
      <c r="DS317">
        <v>265.5295357142857</v>
      </c>
      <c r="DT317">
        <v>23.15406071428571</v>
      </c>
      <c r="DU317">
        <v>16.46501428571428</v>
      </c>
      <c r="DV317">
        <v>274.4666428571429</v>
      </c>
      <c r="DW317">
        <v>22.92937142857143</v>
      </c>
      <c r="DX317">
        <v>500.0357857142857</v>
      </c>
      <c r="DY317">
        <v>90.85311785714289</v>
      </c>
      <c r="DZ317">
        <v>0.05149768571428572</v>
      </c>
      <c r="EA317">
        <v>29.73362142857143</v>
      </c>
      <c r="EB317">
        <v>30.00437142857143</v>
      </c>
      <c r="EC317">
        <v>999.9000000000002</v>
      </c>
      <c r="ED317">
        <v>0</v>
      </c>
      <c r="EE317">
        <v>0</v>
      </c>
      <c r="EF317">
        <v>9996.869999999999</v>
      </c>
      <c r="EG317">
        <v>0</v>
      </c>
      <c r="EH317">
        <v>13.38468214285714</v>
      </c>
      <c r="EI317">
        <v>9.142247142857144</v>
      </c>
      <c r="EJ317">
        <v>281.1820714285715</v>
      </c>
      <c r="EK317">
        <v>269.9745714285714</v>
      </c>
      <c r="EL317">
        <v>6.689055714285713</v>
      </c>
      <c r="EM317">
        <v>265.5295357142857</v>
      </c>
      <c r="EN317">
        <v>16.46501428571428</v>
      </c>
      <c r="EO317">
        <v>2.103619285714286</v>
      </c>
      <c r="EP317">
        <v>1.4958975</v>
      </c>
      <c r="EQ317">
        <v>18.24661428571428</v>
      </c>
      <c r="ER317">
        <v>12.92628571428571</v>
      </c>
      <c r="ES317">
        <v>1999.993214285714</v>
      </c>
      <c r="ET317">
        <v>0.9799976428571429</v>
      </c>
      <c r="EU317">
        <v>0.02000256071428571</v>
      </c>
      <c r="EV317">
        <v>0</v>
      </c>
      <c r="EW317">
        <v>1218.053928571429</v>
      </c>
      <c r="EX317">
        <v>5.000560000000001</v>
      </c>
      <c r="EY317">
        <v>24821.36071428572</v>
      </c>
      <c r="EZ317">
        <v>17294.8</v>
      </c>
      <c r="FA317">
        <v>41.50857142857142</v>
      </c>
      <c r="FB317">
        <v>41.6847857142857</v>
      </c>
      <c r="FC317">
        <v>41.28557142857142</v>
      </c>
      <c r="FD317">
        <v>40.83235714285714</v>
      </c>
      <c r="FE317">
        <v>42.29232142857143</v>
      </c>
      <c r="FF317">
        <v>1955.086785714285</v>
      </c>
      <c r="FG317">
        <v>39.90178571428572</v>
      </c>
      <c r="FH317">
        <v>0</v>
      </c>
      <c r="FI317">
        <v>1759254541.6</v>
      </c>
      <c r="FJ317">
        <v>0</v>
      </c>
      <c r="FK317">
        <v>1218.103846153846</v>
      </c>
      <c r="FL317">
        <v>11.46393163255218</v>
      </c>
      <c r="FM317">
        <v>217.7367522855861</v>
      </c>
      <c r="FN317">
        <v>24822.74615384615</v>
      </c>
      <c r="FO317">
        <v>15</v>
      </c>
      <c r="FP317">
        <v>0</v>
      </c>
      <c r="FQ317" t="s">
        <v>439</v>
      </c>
      <c r="FR317">
        <v>1747148579.5</v>
      </c>
      <c r="FS317">
        <v>1747148584.5</v>
      </c>
      <c r="FT317">
        <v>0</v>
      </c>
      <c r="FU317">
        <v>0.162</v>
      </c>
      <c r="FV317">
        <v>-0.001</v>
      </c>
      <c r="FW317">
        <v>0.139</v>
      </c>
      <c r="FX317">
        <v>0.058</v>
      </c>
      <c r="FY317">
        <v>420</v>
      </c>
      <c r="FZ317">
        <v>16</v>
      </c>
      <c r="GA317">
        <v>0.19</v>
      </c>
      <c r="GB317">
        <v>0.02</v>
      </c>
      <c r="GC317">
        <v>8.64933675</v>
      </c>
      <c r="GD317">
        <v>9.952093621013141</v>
      </c>
      <c r="GE317">
        <v>0.9585765561090765</v>
      </c>
      <c r="GF317">
        <v>0</v>
      </c>
      <c r="GG317">
        <v>1217.540294117647</v>
      </c>
      <c r="GH317">
        <v>9.54239877082242</v>
      </c>
      <c r="GI317">
        <v>0.9696557463533167</v>
      </c>
      <c r="GJ317">
        <v>0</v>
      </c>
      <c r="GK317">
        <v>6.686440500000001</v>
      </c>
      <c r="GL317">
        <v>0.05396127579736738</v>
      </c>
      <c r="GM317">
        <v>0.005562565932193521</v>
      </c>
      <c r="GN317">
        <v>1</v>
      </c>
      <c r="GO317">
        <v>1</v>
      </c>
      <c r="GP317">
        <v>3</v>
      </c>
      <c r="GQ317" t="s">
        <v>463</v>
      </c>
      <c r="GR317">
        <v>3.1285</v>
      </c>
      <c r="GS317">
        <v>2.72894</v>
      </c>
      <c r="GT317">
        <v>0.056901</v>
      </c>
      <c r="GU317">
        <v>0.0551344</v>
      </c>
      <c r="GV317">
        <v>0.104789</v>
      </c>
      <c r="GW317">
        <v>0.08289539999999999</v>
      </c>
      <c r="GX317">
        <v>28283.7</v>
      </c>
      <c r="GY317">
        <v>27503.1</v>
      </c>
      <c r="GZ317">
        <v>30531.2</v>
      </c>
      <c r="HA317">
        <v>29362.2</v>
      </c>
      <c r="HB317">
        <v>37715</v>
      </c>
      <c r="HC317">
        <v>35431.1</v>
      </c>
      <c r="HD317">
        <v>46704</v>
      </c>
      <c r="HE317">
        <v>43628.9</v>
      </c>
      <c r="HF317">
        <v>1.83083</v>
      </c>
      <c r="HG317">
        <v>1.8263</v>
      </c>
      <c r="HH317">
        <v>0.133477</v>
      </c>
      <c r="HI317">
        <v>0</v>
      </c>
      <c r="HJ317">
        <v>27.8271</v>
      </c>
      <c r="HK317">
        <v>999.9</v>
      </c>
      <c r="HL317">
        <v>47.9</v>
      </c>
      <c r="HM317">
        <v>31.4</v>
      </c>
      <c r="HN317">
        <v>24.3314</v>
      </c>
      <c r="HO317">
        <v>62.9203</v>
      </c>
      <c r="HP317">
        <v>17.8966</v>
      </c>
      <c r="HQ317">
        <v>1</v>
      </c>
      <c r="HR317">
        <v>0.135648</v>
      </c>
      <c r="HS317">
        <v>-0.270637</v>
      </c>
      <c r="HT317">
        <v>20.2015</v>
      </c>
      <c r="HU317">
        <v>5.22852</v>
      </c>
      <c r="HV317">
        <v>11.974</v>
      </c>
      <c r="HW317">
        <v>4.9702</v>
      </c>
      <c r="HX317">
        <v>3.2895</v>
      </c>
      <c r="HY317">
        <v>9999</v>
      </c>
      <c r="HZ317">
        <v>9999</v>
      </c>
      <c r="IA317">
        <v>9999</v>
      </c>
      <c r="IB317">
        <v>19.6</v>
      </c>
      <c r="IC317">
        <v>4.9729</v>
      </c>
      <c r="ID317">
        <v>1.87715</v>
      </c>
      <c r="IE317">
        <v>1.87527</v>
      </c>
      <c r="IF317">
        <v>1.87805</v>
      </c>
      <c r="IG317">
        <v>1.87482</v>
      </c>
      <c r="IH317">
        <v>1.87837</v>
      </c>
      <c r="II317">
        <v>1.87546</v>
      </c>
      <c r="IJ317">
        <v>1.87666</v>
      </c>
      <c r="IK317">
        <v>0</v>
      </c>
      <c r="IL317">
        <v>0</v>
      </c>
      <c r="IM317">
        <v>0</v>
      </c>
      <c r="IN317">
        <v>0</v>
      </c>
      <c r="IO317" t="s">
        <v>441</v>
      </c>
      <c r="IP317" t="s">
        <v>442</v>
      </c>
      <c r="IQ317" t="s">
        <v>443</v>
      </c>
      <c r="IR317" t="s">
        <v>443</v>
      </c>
      <c r="IS317" t="s">
        <v>443</v>
      </c>
      <c r="IT317" t="s">
        <v>443</v>
      </c>
      <c r="IU317">
        <v>0</v>
      </c>
      <c r="IV317">
        <v>100</v>
      </c>
      <c r="IW317">
        <v>100</v>
      </c>
      <c r="IX317">
        <v>0.179</v>
      </c>
      <c r="IY317">
        <v>0.2248</v>
      </c>
      <c r="IZ317">
        <v>-0.1222274518627452</v>
      </c>
      <c r="JA317">
        <v>0.001328938755811441</v>
      </c>
      <c r="JB317">
        <v>-5.633165956792918E-07</v>
      </c>
      <c r="JC317">
        <v>2.510553891376428E-10</v>
      </c>
      <c r="JD317">
        <v>-0.04678033270444259</v>
      </c>
      <c r="JE317">
        <v>-0.0009625096320519332</v>
      </c>
      <c r="JF317">
        <v>0.0006953178313022573</v>
      </c>
      <c r="JG317">
        <v>-5.973937232829655E-06</v>
      </c>
      <c r="JH317">
        <v>1</v>
      </c>
      <c r="JI317">
        <v>2112</v>
      </c>
      <c r="JJ317">
        <v>1</v>
      </c>
      <c r="JK317">
        <v>26</v>
      </c>
      <c r="JL317">
        <v>201765.8</v>
      </c>
      <c r="JM317">
        <v>201765.7</v>
      </c>
      <c r="JN317">
        <v>0.672607</v>
      </c>
      <c r="JO317">
        <v>2.54761</v>
      </c>
      <c r="JP317">
        <v>1.39893</v>
      </c>
      <c r="JQ317">
        <v>2.32666</v>
      </c>
      <c r="JR317">
        <v>1.44897</v>
      </c>
      <c r="JS317">
        <v>2.57202</v>
      </c>
      <c r="JT317">
        <v>36.718</v>
      </c>
      <c r="JU317">
        <v>23.9912</v>
      </c>
      <c r="JV317">
        <v>18</v>
      </c>
      <c r="JW317">
        <v>481.229</v>
      </c>
      <c r="JX317">
        <v>448.401</v>
      </c>
      <c r="JY317">
        <v>28.0721</v>
      </c>
      <c r="JZ317">
        <v>28.9617</v>
      </c>
      <c r="KA317">
        <v>30.0001</v>
      </c>
      <c r="KB317">
        <v>28.6376</v>
      </c>
      <c r="KC317">
        <v>28.7036</v>
      </c>
      <c r="KD317">
        <v>13.3806</v>
      </c>
      <c r="KE317">
        <v>36.8934</v>
      </c>
      <c r="KF317">
        <v>0</v>
      </c>
      <c r="KG317">
        <v>28.0745</v>
      </c>
      <c r="KH317">
        <v>212.781</v>
      </c>
      <c r="KI317">
        <v>16.4665</v>
      </c>
      <c r="KJ317">
        <v>100.932</v>
      </c>
      <c r="KK317">
        <v>100.355</v>
      </c>
    </row>
    <row r="318" spans="1:297">
      <c r="A318">
        <v>302</v>
      </c>
      <c r="B318">
        <v>1759254532.5</v>
      </c>
      <c r="C318">
        <v>7716.900000095367</v>
      </c>
      <c r="D318" t="s">
        <v>1050</v>
      </c>
      <c r="E318" t="s">
        <v>1051</v>
      </c>
      <c r="F318">
        <v>5</v>
      </c>
      <c r="G318" t="s">
        <v>1025</v>
      </c>
      <c r="H318" t="s">
        <v>436</v>
      </c>
      <c r="I318">
        <v>1759254525</v>
      </c>
      <c r="J318">
        <f>(K318)/1000</f>
        <v>0</v>
      </c>
      <c r="K318">
        <f>IF(DP318, AN318, AH318)</f>
        <v>0</v>
      </c>
      <c r="L318">
        <f>IF(DP318, AI318, AG318)</f>
        <v>0</v>
      </c>
      <c r="M318">
        <f>DR318 - IF(AU318&gt;1, L318*DL318*100.0/(AW318), 0)</f>
        <v>0</v>
      </c>
      <c r="N318">
        <f>((T318-J318/2)*M318-L318)/(T318+J318/2)</f>
        <v>0</v>
      </c>
      <c r="O318">
        <f>N318*(DY318+DZ318)/1000.0</f>
        <v>0</v>
      </c>
      <c r="P318">
        <f>(DR318 - IF(AU318&gt;1, L318*DL318*100.0/(AW318), 0))*(DY318+DZ318)/1000.0</f>
        <v>0</v>
      </c>
      <c r="Q318">
        <f>2.0/((1/S318-1/R318)+SIGN(S318)*SQRT((1/S318-1/R318)*(1/S318-1/R318) + 4*DM318/((DM318+1)*(DM318+1))*(2*1/S318*1/R318-1/R318*1/R318)))</f>
        <v>0</v>
      </c>
      <c r="R318">
        <f>IF(LEFT(DN318,1)&lt;&gt;"0",IF(LEFT(DN318,1)="1",3.0,DO318),$D$5+$E$5*(EF318*DY318/($K$5*1000))+$F$5*(EF318*DY318/($K$5*1000))*MAX(MIN(DL318,$J$5),$I$5)*MAX(MIN(DL318,$J$5),$I$5)+$G$5*MAX(MIN(DL318,$J$5),$I$5)*(EF318*DY318/($K$5*1000))+$H$5*(EF318*DY318/($K$5*1000))*(EF318*DY318/($K$5*1000)))</f>
        <v>0</v>
      </c>
      <c r="S318">
        <f>J318*(1000-(1000*0.61365*exp(17.502*W318/(240.97+W318))/(DY318+DZ318)+DT318)/2)/(1000*0.61365*exp(17.502*W318/(240.97+W318))/(DY318+DZ318)-DT318)</f>
        <v>0</v>
      </c>
      <c r="T318">
        <f>1/((DM318+1)/(Q318/1.6)+1/(R318/1.37)) + DM318/((DM318+1)/(Q318/1.6) + DM318/(R318/1.37))</f>
        <v>0</v>
      </c>
      <c r="U318">
        <f>(DH318*DK318)</f>
        <v>0</v>
      </c>
      <c r="V318">
        <f>(EA318+(U318+2*0.95*5.67E-8*(((EA318+$B$7)+273)^4-(EA318+273)^4)-44100*J318)/(1.84*29.3*R318+8*0.95*5.67E-8*(EA318+273)^3))</f>
        <v>0</v>
      </c>
      <c r="W318">
        <f>($C$7*EB318+$D$7*EC318+$E$7*V318)</f>
        <v>0</v>
      </c>
      <c r="X318">
        <f>0.61365*exp(17.502*W318/(240.97+W318))</f>
        <v>0</v>
      </c>
      <c r="Y318">
        <f>(Z318/AA318*100)</f>
        <v>0</v>
      </c>
      <c r="Z318">
        <f>DT318*(DY318+DZ318)/1000</f>
        <v>0</v>
      </c>
      <c r="AA318">
        <f>0.61365*exp(17.502*EA318/(240.97+EA318))</f>
        <v>0</v>
      </c>
      <c r="AB318">
        <f>(X318-DT318*(DY318+DZ318)/1000)</f>
        <v>0</v>
      </c>
      <c r="AC318">
        <f>(-J318*44100)</f>
        <v>0</v>
      </c>
      <c r="AD318">
        <f>2*29.3*R318*0.92*(EA318-W318)</f>
        <v>0</v>
      </c>
      <c r="AE318">
        <f>2*0.95*5.67E-8*(((EA318+$B$7)+273)^4-(W318+273)^4)</f>
        <v>0</v>
      </c>
      <c r="AF318">
        <f>U318+AE318+AC318+AD318</f>
        <v>0</v>
      </c>
      <c r="AG318">
        <f>DX318*AU318*(DS318-DR318*(1000-AU318*DU318)/(1000-AU318*DT318))/(100*DL318)</f>
        <v>0</v>
      </c>
      <c r="AH318">
        <f>1000*DX318*AU318*(DT318-DU318)/(100*DL318*(1000-AU318*DT318))</f>
        <v>0</v>
      </c>
      <c r="AI318">
        <f>(AJ318 - AK318 - DY318*1E3/(8.314*(EA318+273.15)) * AM318/DX318 * AL318) * DX318/(100*DL318) * (1000 - DU318)/1000</f>
        <v>0</v>
      </c>
      <c r="AJ318">
        <v>237.2873214766847</v>
      </c>
      <c r="AK318">
        <v>241.6807212121212</v>
      </c>
      <c r="AL318">
        <v>-3.217451215661037</v>
      </c>
      <c r="AM318">
        <v>65.50466669720001</v>
      </c>
      <c r="AN318">
        <f>(AP318 - AO318 + DY318*1E3/(8.314*(EA318+273.15)) * AR318/DX318 * AQ318) * DX318/(100*DL318) * 1000/(1000 - AP318)</f>
        <v>0</v>
      </c>
      <c r="AO318">
        <v>16.4680427113537</v>
      </c>
      <c r="AP318">
        <v>23.15816606060606</v>
      </c>
      <c r="AQ318">
        <v>-7.192162085853743E-06</v>
      </c>
      <c r="AR318">
        <v>120.5504715061294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MAX(0,($B$13+$C$13*EF318)/(1+$D$13*EF318)*DY318/(EA318+273)*$E$13)</f>
        <v>0</v>
      </c>
      <c r="AX318" t="s">
        <v>437</v>
      </c>
      <c r="AY318" t="s">
        <v>437</v>
      </c>
      <c r="AZ318">
        <v>0</v>
      </c>
      <c r="BA318">
        <v>0</v>
      </c>
      <c r="BB318">
        <f>1-AZ318/BA318</f>
        <v>0</v>
      </c>
      <c r="BC318">
        <v>0</v>
      </c>
      <c r="BD318" t="s">
        <v>437</v>
      </c>
      <c r="BE318" t="s">
        <v>437</v>
      </c>
      <c r="BF318">
        <v>0</v>
      </c>
      <c r="BG318">
        <v>0</v>
      </c>
      <c r="BH318">
        <f>1-BF318/BG318</f>
        <v>0</v>
      </c>
      <c r="BI318">
        <v>0.5</v>
      </c>
      <c r="BJ318">
        <f>DI318</f>
        <v>0</v>
      </c>
      <c r="BK318">
        <f>L318</f>
        <v>0</v>
      </c>
      <c r="BL318">
        <f>BH318*BI318*BJ318</f>
        <v>0</v>
      </c>
      <c r="BM318">
        <f>(BK318-BC318)/BJ318</f>
        <v>0</v>
      </c>
      <c r="BN318">
        <f>(BA318-BG318)/BG318</f>
        <v>0</v>
      </c>
      <c r="BO318">
        <f>AZ318/(BB318+AZ318/BG318)</f>
        <v>0</v>
      </c>
      <c r="BP318" t="s">
        <v>437</v>
      </c>
      <c r="BQ318">
        <v>0</v>
      </c>
      <c r="BR318">
        <f>IF(BQ318&lt;&gt;0, BQ318, BO318)</f>
        <v>0</v>
      </c>
      <c r="BS318">
        <f>1-BR318/BG318</f>
        <v>0</v>
      </c>
      <c r="BT318">
        <f>(BG318-BF318)/(BG318-BR318)</f>
        <v>0</v>
      </c>
      <c r="BU318">
        <f>(BA318-BG318)/(BA318-BR318)</f>
        <v>0</v>
      </c>
      <c r="BV318">
        <f>(BG318-BF318)/(BG318-AZ318)</f>
        <v>0</v>
      </c>
      <c r="BW318">
        <f>(BA318-BG318)/(BA318-AZ318)</f>
        <v>0</v>
      </c>
      <c r="BX318">
        <f>(BT318*BR318/BF318)</f>
        <v>0</v>
      </c>
      <c r="BY318">
        <f>(1-BX318)</f>
        <v>0</v>
      </c>
      <c r="DH318">
        <f>$B$11*EG318+$C$11*EH318+$F$11*ES318*(1-EV318)</f>
        <v>0</v>
      </c>
      <c r="DI318">
        <f>DH318*DJ318</f>
        <v>0</v>
      </c>
      <c r="DJ318">
        <f>($B$11*$D$9+$C$11*$D$9+$F$11*((FF318+EX318)/MAX(FF318+EX318+FG318, 0.1)*$I$9+FG318/MAX(FF318+EX318+FG318, 0.1)*$J$9))/($B$11+$C$11+$F$11)</f>
        <v>0</v>
      </c>
      <c r="DK318">
        <f>($B$11*$K$9+$C$11*$K$9+$F$11*((FF318+EX318)/MAX(FF318+EX318+FG318, 0.1)*$P$9+FG318/MAX(FF318+EX318+FG318, 0.1)*$Q$9))/($B$11+$C$11+$F$11)</f>
        <v>0</v>
      </c>
      <c r="DL318">
        <v>5.66</v>
      </c>
      <c r="DM318">
        <v>0.5</v>
      </c>
      <c r="DN318" t="s">
        <v>438</v>
      </c>
      <c r="DO318">
        <v>2</v>
      </c>
      <c r="DP318" t="b">
        <v>1</v>
      </c>
      <c r="DQ318">
        <v>1759254525</v>
      </c>
      <c r="DR318">
        <v>258.0597407407407</v>
      </c>
      <c r="DS318">
        <v>248.0186296296297</v>
      </c>
      <c r="DT318">
        <v>23.1571037037037</v>
      </c>
      <c r="DU318">
        <v>16.46647037037037</v>
      </c>
      <c r="DV318">
        <v>257.8724444444444</v>
      </c>
      <c r="DW318">
        <v>22.93235185185186</v>
      </c>
      <c r="DX318">
        <v>500.0294074074074</v>
      </c>
      <c r="DY318">
        <v>90.85429629629628</v>
      </c>
      <c r="DZ318">
        <v>0.05131728888888888</v>
      </c>
      <c r="EA318">
        <v>29.7307074074074</v>
      </c>
      <c r="EB318">
        <v>30.00311851851852</v>
      </c>
      <c r="EC318">
        <v>999.9000000000001</v>
      </c>
      <c r="ED318">
        <v>0</v>
      </c>
      <c r="EE318">
        <v>0</v>
      </c>
      <c r="EF318">
        <v>10000.04296296296</v>
      </c>
      <c r="EG318">
        <v>0</v>
      </c>
      <c r="EH318">
        <v>13.39292962962963</v>
      </c>
      <c r="EI318">
        <v>10.04104518518518</v>
      </c>
      <c r="EJ318">
        <v>264.1771851851852</v>
      </c>
      <c r="EK318">
        <v>252.171</v>
      </c>
      <c r="EL318">
        <v>6.69064037037037</v>
      </c>
      <c r="EM318">
        <v>248.0186296296297</v>
      </c>
      <c r="EN318">
        <v>16.46647037037037</v>
      </c>
      <c r="EO318">
        <v>2.103923333333333</v>
      </c>
      <c r="EP318">
        <v>1.49605037037037</v>
      </c>
      <c r="EQ318">
        <v>18.24891481481482</v>
      </c>
      <c r="ER318">
        <v>12.92784074074074</v>
      </c>
      <c r="ES318">
        <v>1999.982592592592</v>
      </c>
      <c r="ET318">
        <v>0.9799975555555556</v>
      </c>
      <c r="EU318">
        <v>0.02000264814814814</v>
      </c>
      <c r="EV318">
        <v>0</v>
      </c>
      <c r="EW318">
        <v>1219.037037037037</v>
      </c>
      <c r="EX318">
        <v>5.000560000000001</v>
      </c>
      <c r="EY318">
        <v>24840.75925925926</v>
      </c>
      <c r="EZ318">
        <v>17294.71111111111</v>
      </c>
      <c r="FA318">
        <v>41.45344444444444</v>
      </c>
      <c r="FB318">
        <v>41.6824074074074</v>
      </c>
      <c r="FC318">
        <v>41.30533333333332</v>
      </c>
      <c r="FD318">
        <v>40.84014814814815</v>
      </c>
      <c r="FE318">
        <v>42.32162962962962</v>
      </c>
      <c r="FF318">
        <v>1955.077777777778</v>
      </c>
      <c r="FG318">
        <v>39.90185185185185</v>
      </c>
      <c r="FH318">
        <v>0</v>
      </c>
      <c r="FI318">
        <v>1759254546.4</v>
      </c>
      <c r="FJ318">
        <v>0</v>
      </c>
      <c r="FK318">
        <v>1219.017692307692</v>
      </c>
      <c r="FL318">
        <v>11.87350428591791</v>
      </c>
      <c r="FM318">
        <v>228.1504275277849</v>
      </c>
      <c r="FN318">
        <v>24840.23076923077</v>
      </c>
      <c r="FO318">
        <v>15</v>
      </c>
      <c r="FP318">
        <v>0</v>
      </c>
      <c r="FQ318" t="s">
        <v>439</v>
      </c>
      <c r="FR318">
        <v>1747148579.5</v>
      </c>
      <c r="FS318">
        <v>1747148584.5</v>
      </c>
      <c r="FT318">
        <v>0</v>
      </c>
      <c r="FU318">
        <v>0.162</v>
      </c>
      <c r="FV318">
        <v>-0.001</v>
      </c>
      <c r="FW318">
        <v>0.139</v>
      </c>
      <c r="FX318">
        <v>0.058</v>
      </c>
      <c r="FY318">
        <v>420</v>
      </c>
      <c r="FZ318">
        <v>16</v>
      </c>
      <c r="GA318">
        <v>0.19</v>
      </c>
      <c r="GB318">
        <v>0.02</v>
      </c>
      <c r="GC318">
        <v>9.492576750000001</v>
      </c>
      <c r="GD318">
        <v>10.11392251407129</v>
      </c>
      <c r="GE318">
        <v>0.9742671076131728</v>
      </c>
      <c r="GF318">
        <v>0</v>
      </c>
      <c r="GG318">
        <v>1218.45</v>
      </c>
      <c r="GH318">
        <v>11.26631016484744</v>
      </c>
      <c r="GI318">
        <v>1.13057767639068</v>
      </c>
      <c r="GJ318">
        <v>0</v>
      </c>
      <c r="GK318">
        <v>6.689262249999999</v>
      </c>
      <c r="GL318">
        <v>0.02052191369604179</v>
      </c>
      <c r="GM318">
        <v>0.002968995189874911</v>
      </c>
      <c r="GN318">
        <v>1</v>
      </c>
      <c r="GO318">
        <v>1</v>
      </c>
      <c r="GP318">
        <v>3</v>
      </c>
      <c r="GQ318" t="s">
        <v>463</v>
      </c>
      <c r="GR318">
        <v>3.12907</v>
      </c>
      <c r="GS318">
        <v>2.7287</v>
      </c>
      <c r="GT318">
        <v>0.0538594</v>
      </c>
      <c r="GU318">
        <v>0.051865</v>
      </c>
      <c r="GV318">
        <v>0.104794</v>
      </c>
      <c r="GW318">
        <v>0.0828972</v>
      </c>
      <c r="GX318">
        <v>28375.1</v>
      </c>
      <c r="GY318">
        <v>27598.2</v>
      </c>
      <c r="GZ318">
        <v>30531.4</v>
      </c>
      <c r="HA318">
        <v>29362.2</v>
      </c>
      <c r="HB318">
        <v>37714.5</v>
      </c>
      <c r="HC318">
        <v>35430.8</v>
      </c>
      <c r="HD318">
        <v>46703.9</v>
      </c>
      <c r="HE318">
        <v>43628.9</v>
      </c>
      <c r="HF318">
        <v>1.83142</v>
      </c>
      <c r="HG318">
        <v>1.82565</v>
      </c>
      <c r="HH318">
        <v>0.133671</v>
      </c>
      <c r="HI318">
        <v>0</v>
      </c>
      <c r="HJ318">
        <v>27.8241</v>
      </c>
      <c r="HK318">
        <v>999.9</v>
      </c>
      <c r="HL318">
        <v>47.9</v>
      </c>
      <c r="HM318">
        <v>31.4</v>
      </c>
      <c r="HN318">
        <v>24.3327</v>
      </c>
      <c r="HO318">
        <v>62.6603</v>
      </c>
      <c r="HP318">
        <v>17.8165</v>
      </c>
      <c r="HQ318">
        <v>1</v>
      </c>
      <c r="HR318">
        <v>0.135648</v>
      </c>
      <c r="HS318">
        <v>-0.278982</v>
      </c>
      <c r="HT318">
        <v>20.2013</v>
      </c>
      <c r="HU318">
        <v>5.22642</v>
      </c>
      <c r="HV318">
        <v>11.974</v>
      </c>
      <c r="HW318">
        <v>4.96965</v>
      </c>
      <c r="HX318">
        <v>3.28925</v>
      </c>
      <c r="HY318">
        <v>9999</v>
      </c>
      <c r="HZ318">
        <v>9999</v>
      </c>
      <c r="IA318">
        <v>9999</v>
      </c>
      <c r="IB318">
        <v>19.6</v>
      </c>
      <c r="IC318">
        <v>4.9729</v>
      </c>
      <c r="ID318">
        <v>1.87716</v>
      </c>
      <c r="IE318">
        <v>1.87528</v>
      </c>
      <c r="IF318">
        <v>1.87807</v>
      </c>
      <c r="IG318">
        <v>1.87483</v>
      </c>
      <c r="IH318">
        <v>1.87839</v>
      </c>
      <c r="II318">
        <v>1.87546</v>
      </c>
      <c r="IJ318">
        <v>1.87668</v>
      </c>
      <c r="IK318">
        <v>0</v>
      </c>
      <c r="IL318">
        <v>0</v>
      </c>
      <c r="IM318">
        <v>0</v>
      </c>
      <c r="IN318">
        <v>0</v>
      </c>
      <c r="IO318" t="s">
        <v>441</v>
      </c>
      <c r="IP318" t="s">
        <v>442</v>
      </c>
      <c r="IQ318" t="s">
        <v>443</v>
      </c>
      <c r="IR318" t="s">
        <v>443</v>
      </c>
      <c r="IS318" t="s">
        <v>443</v>
      </c>
      <c r="IT318" t="s">
        <v>443</v>
      </c>
      <c r="IU318">
        <v>0</v>
      </c>
      <c r="IV318">
        <v>100</v>
      </c>
      <c r="IW318">
        <v>100</v>
      </c>
      <c r="IX318">
        <v>0.161</v>
      </c>
      <c r="IY318">
        <v>0.2248</v>
      </c>
      <c r="IZ318">
        <v>-0.1222274518627452</v>
      </c>
      <c r="JA318">
        <v>0.001328938755811441</v>
      </c>
      <c r="JB318">
        <v>-5.633165956792918E-07</v>
      </c>
      <c r="JC318">
        <v>2.510553891376428E-10</v>
      </c>
      <c r="JD318">
        <v>-0.04678033270444259</v>
      </c>
      <c r="JE318">
        <v>-0.0009625096320519332</v>
      </c>
      <c r="JF318">
        <v>0.0006953178313022573</v>
      </c>
      <c r="JG318">
        <v>-5.973937232829655E-06</v>
      </c>
      <c r="JH318">
        <v>1</v>
      </c>
      <c r="JI318">
        <v>2112</v>
      </c>
      <c r="JJ318">
        <v>1</v>
      </c>
      <c r="JK318">
        <v>26</v>
      </c>
      <c r="JL318">
        <v>201765.9</v>
      </c>
      <c r="JM318">
        <v>201765.8</v>
      </c>
      <c r="JN318">
        <v>0.633545</v>
      </c>
      <c r="JO318">
        <v>2.57446</v>
      </c>
      <c r="JP318">
        <v>1.39893</v>
      </c>
      <c r="JQ318">
        <v>2.32666</v>
      </c>
      <c r="JR318">
        <v>1.44897</v>
      </c>
      <c r="JS318">
        <v>2.47437</v>
      </c>
      <c r="JT318">
        <v>36.6943</v>
      </c>
      <c r="JU318">
        <v>23.9649</v>
      </c>
      <c r="JV318">
        <v>18</v>
      </c>
      <c r="JW318">
        <v>481.559</v>
      </c>
      <c r="JX318">
        <v>447.994</v>
      </c>
      <c r="JY318">
        <v>28.0713</v>
      </c>
      <c r="JZ318">
        <v>28.963</v>
      </c>
      <c r="KA318">
        <v>30.0001</v>
      </c>
      <c r="KB318">
        <v>28.6376</v>
      </c>
      <c r="KC318">
        <v>28.7037</v>
      </c>
      <c r="KD318">
        <v>12.6584</v>
      </c>
      <c r="KE318">
        <v>36.8934</v>
      </c>
      <c r="KF318">
        <v>0</v>
      </c>
      <c r="KG318">
        <v>28.0726</v>
      </c>
      <c r="KH318">
        <v>199.392</v>
      </c>
      <c r="KI318">
        <v>16.4061</v>
      </c>
      <c r="KJ318">
        <v>100.932</v>
      </c>
      <c r="KK318">
        <v>100.355</v>
      </c>
    </row>
    <row r="319" spans="1:297">
      <c r="A319">
        <v>303</v>
      </c>
      <c r="B319">
        <v>1759254537.5</v>
      </c>
      <c r="C319">
        <v>7721.900000095367</v>
      </c>
      <c r="D319" t="s">
        <v>1052</v>
      </c>
      <c r="E319" t="s">
        <v>1053</v>
      </c>
      <c r="F319">
        <v>5</v>
      </c>
      <c r="G319" t="s">
        <v>1025</v>
      </c>
      <c r="H319" t="s">
        <v>436</v>
      </c>
      <c r="I319">
        <v>1759254529.714286</v>
      </c>
      <c r="J319">
        <f>(K319)/1000</f>
        <v>0</v>
      </c>
      <c r="K319">
        <f>IF(DP319, AN319, AH319)</f>
        <v>0</v>
      </c>
      <c r="L319">
        <f>IF(DP319, AI319, AG319)</f>
        <v>0</v>
      </c>
      <c r="M319">
        <f>DR319 - IF(AU319&gt;1, L319*DL319*100.0/(AW319), 0)</f>
        <v>0</v>
      </c>
      <c r="N319">
        <f>((T319-J319/2)*M319-L319)/(T319+J319/2)</f>
        <v>0</v>
      </c>
      <c r="O319">
        <f>N319*(DY319+DZ319)/1000.0</f>
        <v>0</v>
      </c>
      <c r="P319">
        <f>(DR319 - IF(AU319&gt;1, L319*DL319*100.0/(AW319), 0))*(DY319+DZ319)/1000.0</f>
        <v>0</v>
      </c>
      <c r="Q319">
        <f>2.0/((1/S319-1/R319)+SIGN(S319)*SQRT((1/S319-1/R319)*(1/S319-1/R319) + 4*DM319/((DM319+1)*(DM319+1))*(2*1/S319*1/R319-1/R319*1/R319)))</f>
        <v>0</v>
      </c>
      <c r="R319">
        <f>IF(LEFT(DN319,1)&lt;&gt;"0",IF(LEFT(DN319,1)="1",3.0,DO319),$D$5+$E$5*(EF319*DY319/($K$5*1000))+$F$5*(EF319*DY319/($K$5*1000))*MAX(MIN(DL319,$J$5),$I$5)*MAX(MIN(DL319,$J$5),$I$5)+$G$5*MAX(MIN(DL319,$J$5),$I$5)*(EF319*DY319/($K$5*1000))+$H$5*(EF319*DY319/($K$5*1000))*(EF319*DY319/($K$5*1000)))</f>
        <v>0</v>
      </c>
      <c r="S319">
        <f>J319*(1000-(1000*0.61365*exp(17.502*W319/(240.97+W319))/(DY319+DZ319)+DT319)/2)/(1000*0.61365*exp(17.502*W319/(240.97+W319))/(DY319+DZ319)-DT319)</f>
        <v>0</v>
      </c>
      <c r="T319">
        <f>1/((DM319+1)/(Q319/1.6)+1/(R319/1.37)) + DM319/((DM319+1)/(Q319/1.6) + DM319/(R319/1.37))</f>
        <v>0</v>
      </c>
      <c r="U319">
        <f>(DH319*DK319)</f>
        <v>0</v>
      </c>
      <c r="V319">
        <f>(EA319+(U319+2*0.95*5.67E-8*(((EA319+$B$7)+273)^4-(EA319+273)^4)-44100*J319)/(1.84*29.3*R319+8*0.95*5.67E-8*(EA319+273)^3))</f>
        <v>0</v>
      </c>
      <c r="W319">
        <f>($C$7*EB319+$D$7*EC319+$E$7*V319)</f>
        <v>0</v>
      </c>
      <c r="X319">
        <f>0.61365*exp(17.502*W319/(240.97+W319))</f>
        <v>0</v>
      </c>
      <c r="Y319">
        <f>(Z319/AA319*100)</f>
        <v>0</v>
      </c>
      <c r="Z319">
        <f>DT319*(DY319+DZ319)/1000</f>
        <v>0</v>
      </c>
      <c r="AA319">
        <f>0.61365*exp(17.502*EA319/(240.97+EA319))</f>
        <v>0</v>
      </c>
      <c r="AB319">
        <f>(X319-DT319*(DY319+DZ319)/1000)</f>
        <v>0</v>
      </c>
      <c r="AC319">
        <f>(-J319*44100)</f>
        <v>0</v>
      </c>
      <c r="AD319">
        <f>2*29.3*R319*0.92*(EA319-W319)</f>
        <v>0</v>
      </c>
      <c r="AE319">
        <f>2*0.95*5.67E-8*(((EA319+$B$7)+273)^4-(W319+273)^4)</f>
        <v>0</v>
      </c>
      <c r="AF319">
        <f>U319+AE319+AC319+AD319</f>
        <v>0</v>
      </c>
      <c r="AG319">
        <f>DX319*AU319*(DS319-DR319*(1000-AU319*DU319)/(1000-AU319*DT319))/(100*DL319)</f>
        <v>0</v>
      </c>
      <c r="AH319">
        <f>1000*DX319*AU319*(DT319-DU319)/(100*DL319*(1000-AU319*DT319))</f>
        <v>0</v>
      </c>
      <c r="AI319">
        <f>(AJ319 - AK319 - DY319*1E3/(8.314*(EA319+273.15)) * AM319/DX319 * AL319) * DX319/(100*DL319) * (1000 - DU319)/1000</f>
        <v>0</v>
      </c>
      <c r="AJ319">
        <v>220.4618666988912</v>
      </c>
      <c r="AK319">
        <v>225.6919030303029</v>
      </c>
      <c r="AL319">
        <v>-3.197933271685255</v>
      </c>
      <c r="AM319">
        <v>65.50466669720001</v>
      </c>
      <c r="AN319">
        <f>(AP319 - AO319 + DY319*1E3/(8.314*(EA319+273.15)) * AR319/DX319 * AQ319) * DX319/(100*DL319) * 1000/(1000 - AP319)</f>
        <v>0</v>
      </c>
      <c r="AO319">
        <v>16.46797360805717</v>
      </c>
      <c r="AP319">
        <v>23.16551515151516</v>
      </c>
      <c r="AQ319">
        <v>2.111880266020372E-05</v>
      </c>
      <c r="AR319">
        <v>120.5504715061294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MAX(0,($B$13+$C$13*EF319)/(1+$D$13*EF319)*DY319/(EA319+273)*$E$13)</f>
        <v>0</v>
      </c>
      <c r="AX319" t="s">
        <v>437</v>
      </c>
      <c r="AY319" t="s">
        <v>437</v>
      </c>
      <c r="AZ319">
        <v>0</v>
      </c>
      <c r="BA319">
        <v>0</v>
      </c>
      <c r="BB319">
        <f>1-AZ319/BA319</f>
        <v>0</v>
      </c>
      <c r="BC319">
        <v>0</v>
      </c>
      <c r="BD319" t="s">
        <v>437</v>
      </c>
      <c r="BE319" t="s">
        <v>437</v>
      </c>
      <c r="BF319">
        <v>0</v>
      </c>
      <c r="BG319">
        <v>0</v>
      </c>
      <c r="BH319">
        <f>1-BF319/BG319</f>
        <v>0</v>
      </c>
      <c r="BI319">
        <v>0.5</v>
      </c>
      <c r="BJ319">
        <f>DI319</f>
        <v>0</v>
      </c>
      <c r="BK319">
        <f>L319</f>
        <v>0</v>
      </c>
      <c r="BL319">
        <f>BH319*BI319*BJ319</f>
        <v>0</v>
      </c>
      <c r="BM319">
        <f>(BK319-BC319)/BJ319</f>
        <v>0</v>
      </c>
      <c r="BN319">
        <f>(BA319-BG319)/BG319</f>
        <v>0</v>
      </c>
      <c r="BO319">
        <f>AZ319/(BB319+AZ319/BG319)</f>
        <v>0</v>
      </c>
      <c r="BP319" t="s">
        <v>437</v>
      </c>
      <c r="BQ319">
        <v>0</v>
      </c>
      <c r="BR319">
        <f>IF(BQ319&lt;&gt;0, BQ319, BO319)</f>
        <v>0</v>
      </c>
      <c r="BS319">
        <f>1-BR319/BG319</f>
        <v>0</v>
      </c>
      <c r="BT319">
        <f>(BG319-BF319)/(BG319-BR319)</f>
        <v>0</v>
      </c>
      <c r="BU319">
        <f>(BA319-BG319)/(BA319-BR319)</f>
        <v>0</v>
      </c>
      <c r="BV319">
        <f>(BG319-BF319)/(BG319-AZ319)</f>
        <v>0</v>
      </c>
      <c r="BW319">
        <f>(BA319-BG319)/(BA319-AZ319)</f>
        <v>0</v>
      </c>
      <c r="BX319">
        <f>(BT319*BR319/BF319)</f>
        <v>0</v>
      </c>
      <c r="BY319">
        <f>(1-BX319)</f>
        <v>0</v>
      </c>
      <c r="DH319">
        <f>$B$11*EG319+$C$11*EH319+$F$11*ES319*(1-EV319)</f>
        <v>0</v>
      </c>
      <c r="DI319">
        <f>DH319*DJ319</f>
        <v>0</v>
      </c>
      <c r="DJ319">
        <f>($B$11*$D$9+$C$11*$D$9+$F$11*((FF319+EX319)/MAX(FF319+EX319+FG319, 0.1)*$I$9+FG319/MAX(FF319+EX319+FG319, 0.1)*$J$9))/($B$11+$C$11+$F$11)</f>
        <v>0</v>
      </c>
      <c r="DK319">
        <f>($B$11*$K$9+$C$11*$K$9+$F$11*((FF319+EX319)/MAX(FF319+EX319+FG319, 0.1)*$P$9+FG319/MAX(FF319+EX319+FG319, 0.1)*$Q$9))/($B$11+$C$11+$F$11)</f>
        <v>0</v>
      </c>
      <c r="DL319">
        <v>5.66</v>
      </c>
      <c r="DM319">
        <v>0.5</v>
      </c>
      <c r="DN319" t="s">
        <v>438</v>
      </c>
      <c r="DO319">
        <v>2</v>
      </c>
      <c r="DP319" t="b">
        <v>1</v>
      </c>
      <c r="DQ319">
        <v>1759254529.714286</v>
      </c>
      <c r="DR319">
        <v>243.2752857142857</v>
      </c>
      <c r="DS319">
        <v>232.4239642857143</v>
      </c>
      <c r="DT319">
        <v>23.15997857142857</v>
      </c>
      <c r="DU319">
        <v>16.46721785714286</v>
      </c>
      <c r="DV319">
        <v>243.1042142857143</v>
      </c>
      <c r="DW319">
        <v>22.93516428571429</v>
      </c>
      <c r="DX319">
        <v>500.0231071428572</v>
      </c>
      <c r="DY319">
        <v>90.85420714285715</v>
      </c>
      <c r="DZ319">
        <v>0.05128526428571428</v>
      </c>
      <c r="EA319">
        <v>29.72687142857143</v>
      </c>
      <c r="EB319">
        <v>30.00015</v>
      </c>
      <c r="EC319">
        <v>999.9000000000002</v>
      </c>
      <c r="ED319">
        <v>0</v>
      </c>
      <c r="EE319">
        <v>0</v>
      </c>
      <c r="EF319">
        <v>9987.542857142858</v>
      </c>
      <c r="EG319">
        <v>0</v>
      </c>
      <c r="EH319">
        <v>13.37650357142857</v>
      </c>
      <c r="EI319">
        <v>10.85132964285714</v>
      </c>
      <c r="EJ319">
        <v>249.043</v>
      </c>
      <c r="EK319">
        <v>236.3153571428572</v>
      </c>
      <c r="EL319">
        <v>6.692766428571429</v>
      </c>
      <c r="EM319">
        <v>232.4239642857143</v>
      </c>
      <c r="EN319">
        <v>16.46721785714286</v>
      </c>
      <c r="EO319">
        <v>2.104181785714286</v>
      </c>
      <c r="EP319">
        <v>1.496116071428571</v>
      </c>
      <c r="EQ319">
        <v>18.25087857142858</v>
      </c>
      <c r="ER319">
        <v>12.92852142857143</v>
      </c>
      <c r="ES319">
        <v>1999.994285714286</v>
      </c>
      <c r="ET319">
        <v>0.9799976428571429</v>
      </c>
      <c r="EU319">
        <v>0.02000256071428571</v>
      </c>
      <c r="EV319">
        <v>0</v>
      </c>
      <c r="EW319">
        <v>1220.023571428571</v>
      </c>
      <c r="EX319">
        <v>5.000560000000001</v>
      </c>
      <c r="EY319">
        <v>24858.875</v>
      </c>
      <c r="EZ319">
        <v>17294.81785714286</v>
      </c>
      <c r="FA319">
        <v>41.43057142857141</v>
      </c>
      <c r="FB319">
        <v>41.67371428571428</v>
      </c>
      <c r="FC319">
        <v>41.31889285714284</v>
      </c>
      <c r="FD319">
        <v>40.84803571428571</v>
      </c>
      <c r="FE319">
        <v>42.34132142857142</v>
      </c>
      <c r="FF319">
        <v>1955.088571428571</v>
      </c>
      <c r="FG319">
        <v>39.90392857142858</v>
      </c>
      <c r="FH319">
        <v>0</v>
      </c>
      <c r="FI319">
        <v>1759254551.8</v>
      </c>
      <c r="FJ319">
        <v>0</v>
      </c>
      <c r="FK319">
        <v>1220.1864</v>
      </c>
      <c r="FL319">
        <v>12.48307694974142</v>
      </c>
      <c r="FM319">
        <v>222.0307696764717</v>
      </c>
      <c r="FN319">
        <v>24861.876</v>
      </c>
      <c r="FO319">
        <v>15</v>
      </c>
      <c r="FP319">
        <v>0</v>
      </c>
      <c r="FQ319" t="s">
        <v>439</v>
      </c>
      <c r="FR319">
        <v>1747148579.5</v>
      </c>
      <c r="FS319">
        <v>1747148584.5</v>
      </c>
      <c r="FT319">
        <v>0</v>
      </c>
      <c r="FU319">
        <v>0.162</v>
      </c>
      <c r="FV319">
        <v>-0.001</v>
      </c>
      <c r="FW319">
        <v>0.139</v>
      </c>
      <c r="FX319">
        <v>0.058</v>
      </c>
      <c r="FY319">
        <v>420</v>
      </c>
      <c r="FZ319">
        <v>16</v>
      </c>
      <c r="GA319">
        <v>0.19</v>
      </c>
      <c r="GB319">
        <v>0.02</v>
      </c>
      <c r="GC319">
        <v>10.39835219512195</v>
      </c>
      <c r="GD319">
        <v>10.25312341463415</v>
      </c>
      <c r="GE319">
        <v>1.012550540839181</v>
      </c>
      <c r="GF319">
        <v>0</v>
      </c>
      <c r="GG319">
        <v>1219.515</v>
      </c>
      <c r="GH319">
        <v>12.13613446534597</v>
      </c>
      <c r="GI319">
        <v>1.216173483174369</v>
      </c>
      <c r="GJ319">
        <v>0</v>
      </c>
      <c r="GK319">
        <v>6.691873658536585</v>
      </c>
      <c r="GL319">
        <v>0.01862613240418837</v>
      </c>
      <c r="GM319">
        <v>0.002863475422132866</v>
      </c>
      <c r="GN319">
        <v>1</v>
      </c>
      <c r="GO319">
        <v>1</v>
      </c>
      <c r="GP319">
        <v>3</v>
      </c>
      <c r="GQ319" t="s">
        <v>463</v>
      </c>
      <c r="GR319">
        <v>3.1284</v>
      </c>
      <c r="GS319">
        <v>2.72949</v>
      </c>
      <c r="GT319">
        <v>0.0507627</v>
      </c>
      <c r="GU319">
        <v>0.0485024</v>
      </c>
      <c r="GV319">
        <v>0.104814</v>
      </c>
      <c r="GW319">
        <v>0.08290169999999999</v>
      </c>
      <c r="GX319">
        <v>28467.8</v>
      </c>
      <c r="GY319">
        <v>27696.2</v>
      </c>
      <c r="GZ319">
        <v>30531.3</v>
      </c>
      <c r="HA319">
        <v>29362.4</v>
      </c>
      <c r="HB319">
        <v>37713.4</v>
      </c>
      <c r="HC319">
        <v>35430.6</v>
      </c>
      <c r="HD319">
        <v>46703.9</v>
      </c>
      <c r="HE319">
        <v>43629.3</v>
      </c>
      <c r="HF319">
        <v>1.83035</v>
      </c>
      <c r="HG319">
        <v>1.82673</v>
      </c>
      <c r="HH319">
        <v>0.133477</v>
      </c>
      <c r="HI319">
        <v>0</v>
      </c>
      <c r="HJ319">
        <v>27.8206</v>
      </c>
      <c r="HK319">
        <v>999.9</v>
      </c>
      <c r="HL319">
        <v>47.9</v>
      </c>
      <c r="HM319">
        <v>31.4</v>
      </c>
      <c r="HN319">
        <v>24.335</v>
      </c>
      <c r="HO319">
        <v>62.8803</v>
      </c>
      <c r="HP319">
        <v>17.9567</v>
      </c>
      <c r="HQ319">
        <v>1</v>
      </c>
      <c r="HR319">
        <v>0.135701</v>
      </c>
      <c r="HS319">
        <v>-0.280389</v>
      </c>
      <c r="HT319">
        <v>20.2017</v>
      </c>
      <c r="HU319">
        <v>5.22807</v>
      </c>
      <c r="HV319">
        <v>11.974</v>
      </c>
      <c r="HW319">
        <v>4.97</v>
      </c>
      <c r="HX319">
        <v>3.2895</v>
      </c>
      <c r="HY319">
        <v>9999</v>
      </c>
      <c r="HZ319">
        <v>9999</v>
      </c>
      <c r="IA319">
        <v>9999</v>
      </c>
      <c r="IB319">
        <v>19.6</v>
      </c>
      <c r="IC319">
        <v>4.97291</v>
      </c>
      <c r="ID319">
        <v>1.8772</v>
      </c>
      <c r="IE319">
        <v>1.8753</v>
      </c>
      <c r="IF319">
        <v>1.87811</v>
      </c>
      <c r="IG319">
        <v>1.87485</v>
      </c>
      <c r="IH319">
        <v>1.8784</v>
      </c>
      <c r="II319">
        <v>1.87547</v>
      </c>
      <c r="IJ319">
        <v>1.87668</v>
      </c>
      <c r="IK319">
        <v>0</v>
      </c>
      <c r="IL319">
        <v>0</v>
      </c>
      <c r="IM319">
        <v>0</v>
      </c>
      <c r="IN319">
        <v>0</v>
      </c>
      <c r="IO319" t="s">
        <v>441</v>
      </c>
      <c r="IP319" t="s">
        <v>442</v>
      </c>
      <c r="IQ319" t="s">
        <v>443</v>
      </c>
      <c r="IR319" t="s">
        <v>443</v>
      </c>
      <c r="IS319" t="s">
        <v>443</v>
      </c>
      <c r="IT319" t="s">
        <v>443</v>
      </c>
      <c r="IU319">
        <v>0</v>
      </c>
      <c r="IV319">
        <v>100</v>
      </c>
      <c r="IW319">
        <v>100</v>
      </c>
      <c r="IX319">
        <v>0.144</v>
      </c>
      <c r="IY319">
        <v>0.225</v>
      </c>
      <c r="IZ319">
        <v>-0.1222274518627452</v>
      </c>
      <c r="JA319">
        <v>0.001328938755811441</v>
      </c>
      <c r="JB319">
        <v>-5.633165956792918E-07</v>
      </c>
      <c r="JC319">
        <v>2.510553891376428E-10</v>
      </c>
      <c r="JD319">
        <v>-0.04678033270444259</v>
      </c>
      <c r="JE319">
        <v>-0.0009625096320519332</v>
      </c>
      <c r="JF319">
        <v>0.0006953178313022573</v>
      </c>
      <c r="JG319">
        <v>-5.973937232829655E-06</v>
      </c>
      <c r="JH319">
        <v>1</v>
      </c>
      <c r="JI319">
        <v>2112</v>
      </c>
      <c r="JJ319">
        <v>1</v>
      </c>
      <c r="JK319">
        <v>26</v>
      </c>
      <c r="JL319">
        <v>201766</v>
      </c>
      <c r="JM319">
        <v>201765.9</v>
      </c>
      <c r="JN319">
        <v>0.598145</v>
      </c>
      <c r="JO319">
        <v>2.5708</v>
      </c>
      <c r="JP319">
        <v>1.39893</v>
      </c>
      <c r="JQ319">
        <v>2.32544</v>
      </c>
      <c r="JR319">
        <v>1.44897</v>
      </c>
      <c r="JS319">
        <v>2.50732</v>
      </c>
      <c r="JT319">
        <v>36.718</v>
      </c>
      <c r="JU319">
        <v>23.9737</v>
      </c>
      <c r="JV319">
        <v>18</v>
      </c>
      <c r="JW319">
        <v>480.98</v>
      </c>
      <c r="JX319">
        <v>448.67</v>
      </c>
      <c r="JY319">
        <v>28.0704</v>
      </c>
      <c r="JZ319">
        <v>28.9642</v>
      </c>
      <c r="KA319">
        <v>30.0002</v>
      </c>
      <c r="KB319">
        <v>28.6395</v>
      </c>
      <c r="KC319">
        <v>28.7037</v>
      </c>
      <c r="KD319">
        <v>11.8699</v>
      </c>
      <c r="KE319">
        <v>36.8934</v>
      </c>
      <c r="KF319">
        <v>0</v>
      </c>
      <c r="KG319">
        <v>28.0701</v>
      </c>
      <c r="KH319">
        <v>179.356</v>
      </c>
      <c r="KI319">
        <v>16.3791</v>
      </c>
      <c r="KJ319">
        <v>100.932</v>
      </c>
      <c r="KK319">
        <v>100.356</v>
      </c>
    </row>
    <row r="320" spans="1:297">
      <c r="A320">
        <v>304</v>
      </c>
      <c r="B320">
        <v>1759254542.5</v>
      </c>
      <c r="C320">
        <v>7726.900000095367</v>
      </c>
      <c r="D320" t="s">
        <v>1054</v>
      </c>
      <c r="E320" t="s">
        <v>1055</v>
      </c>
      <c r="F320">
        <v>5</v>
      </c>
      <c r="G320" t="s">
        <v>1025</v>
      </c>
      <c r="H320" t="s">
        <v>436</v>
      </c>
      <c r="I320">
        <v>1759254535</v>
      </c>
      <c r="J320">
        <f>(K320)/1000</f>
        <v>0</v>
      </c>
      <c r="K320">
        <f>IF(DP320, AN320, AH320)</f>
        <v>0</v>
      </c>
      <c r="L320">
        <f>IF(DP320, AI320, AG320)</f>
        <v>0</v>
      </c>
      <c r="M320">
        <f>DR320 - IF(AU320&gt;1, L320*DL320*100.0/(AW320), 0)</f>
        <v>0</v>
      </c>
      <c r="N320">
        <f>((T320-J320/2)*M320-L320)/(T320+J320/2)</f>
        <v>0</v>
      </c>
      <c r="O320">
        <f>N320*(DY320+DZ320)/1000.0</f>
        <v>0</v>
      </c>
      <c r="P320">
        <f>(DR320 - IF(AU320&gt;1, L320*DL320*100.0/(AW320), 0))*(DY320+DZ320)/1000.0</f>
        <v>0</v>
      </c>
      <c r="Q320">
        <f>2.0/((1/S320-1/R320)+SIGN(S320)*SQRT((1/S320-1/R320)*(1/S320-1/R320) + 4*DM320/((DM320+1)*(DM320+1))*(2*1/S320*1/R320-1/R320*1/R320)))</f>
        <v>0</v>
      </c>
      <c r="R320">
        <f>IF(LEFT(DN320,1)&lt;&gt;"0",IF(LEFT(DN320,1)="1",3.0,DO320),$D$5+$E$5*(EF320*DY320/($K$5*1000))+$F$5*(EF320*DY320/($K$5*1000))*MAX(MIN(DL320,$J$5),$I$5)*MAX(MIN(DL320,$J$5),$I$5)+$G$5*MAX(MIN(DL320,$J$5),$I$5)*(EF320*DY320/($K$5*1000))+$H$5*(EF320*DY320/($K$5*1000))*(EF320*DY320/($K$5*1000)))</f>
        <v>0</v>
      </c>
      <c r="S320">
        <f>J320*(1000-(1000*0.61365*exp(17.502*W320/(240.97+W320))/(DY320+DZ320)+DT320)/2)/(1000*0.61365*exp(17.502*W320/(240.97+W320))/(DY320+DZ320)-DT320)</f>
        <v>0</v>
      </c>
      <c r="T320">
        <f>1/((DM320+1)/(Q320/1.6)+1/(R320/1.37)) + DM320/((DM320+1)/(Q320/1.6) + DM320/(R320/1.37))</f>
        <v>0</v>
      </c>
      <c r="U320">
        <f>(DH320*DK320)</f>
        <v>0</v>
      </c>
      <c r="V320">
        <f>(EA320+(U320+2*0.95*5.67E-8*(((EA320+$B$7)+273)^4-(EA320+273)^4)-44100*J320)/(1.84*29.3*R320+8*0.95*5.67E-8*(EA320+273)^3))</f>
        <v>0</v>
      </c>
      <c r="W320">
        <f>($C$7*EB320+$D$7*EC320+$E$7*V320)</f>
        <v>0</v>
      </c>
      <c r="X320">
        <f>0.61365*exp(17.502*W320/(240.97+W320))</f>
        <v>0</v>
      </c>
      <c r="Y320">
        <f>(Z320/AA320*100)</f>
        <v>0</v>
      </c>
      <c r="Z320">
        <f>DT320*(DY320+DZ320)/1000</f>
        <v>0</v>
      </c>
      <c r="AA320">
        <f>0.61365*exp(17.502*EA320/(240.97+EA320))</f>
        <v>0</v>
      </c>
      <c r="AB320">
        <f>(X320-DT320*(DY320+DZ320)/1000)</f>
        <v>0</v>
      </c>
      <c r="AC320">
        <f>(-J320*44100)</f>
        <v>0</v>
      </c>
      <c r="AD320">
        <f>2*29.3*R320*0.92*(EA320-W320)</f>
        <v>0</v>
      </c>
      <c r="AE320">
        <f>2*0.95*5.67E-8*(((EA320+$B$7)+273)^4-(W320+273)^4)</f>
        <v>0</v>
      </c>
      <c r="AF320">
        <f>U320+AE320+AC320+AD320</f>
        <v>0</v>
      </c>
      <c r="AG320">
        <f>DX320*AU320*(DS320-DR320*(1000-AU320*DU320)/(1000-AU320*DT320))/(100*DL320)</f>
        <v>0</v>
      </c>
      <c r="AH320">
        <f>1000*DX320*AU320*(DT320-DU320)/(100*DL320*(1000-AU320*DT320))</f>
        <v>0</v>
      </c>
      <c r="AI320">
        <f>(AJ320 - AK320 - DY320*1E3/(8.314*(EA320+273.15)) * AM320/DX320 * AL320) * DX320/(100*DL320) * (1000 - DU320)/1000</f>
        <v>0</v>
      </c>
      <c r="AJ320">
        <v>203.6432658192804</v>
      </c>
      <c r="AK320">
        <v>209.6348787878788</v>
      </c>
      <c r="AL320">
        <v>-3.215010916817846</v>
      </c>
      <c r="AM320">
        <v>65.50466669720001</v>
      </c>
      <c r="AN320">
        <f>(AP320 - AO320 + DY320*1E3/(8.314*(EA320+273.15)) * AR320/DX320 * AQ320) * DX320/(100*DL320) * 1000/(1000 - AP320)</f>
        <v>0</v>
      </c>
      <c r="AO320">
        <v>16.4687396202978</v>
      </c>
      <c r="AP320">
        <v>23.16953636363637</v>
      </c>
      <c r="AQ320">
        <v>8.525333445179712E-06</v>
      </c>
      <c r="AR320">
        <v>120.5504715061294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MAX(0,($B$13+$C$13*EF320)/(1+$D$13*EF320)*DY320/(EA320+273)*$E$13)</f>
        <v>0</v>
      </c>
      <c r="AX320" t="s">
        <v>437</v>
      </c>
      <c r="AY320" t="s">
        <v>437</v>
      </c>
      <c r="AZ320">
        <v>0</v>
      </c>
      <c r="BA320">
        <v>0</v>
      </c>
      <c r="BB320">
        <f>1-AZ320/BA320</f>
        <v>0</v>
      </c>
      <c r="BC320">
        <v>0</v>
      </c>
      <c r="BD320" t="s">
        <v>437</v>
      </c>
      <c r="BE320" t="s">
        <v>437</v>
      </c>
      <c r="BF320">
        <v>0</v>
      </c>
      <c r="BG320">
        <v>0</v>
      </c>
      <c r="BH320">
        <f>1-BF320/BG320</f>
        <v>0</v>
      </c>
      <c r="BI320">
        <v>0.5</v>
      </c>
      <c r="BJ320">
        <f>DI320</f>
        <v>0</v>
      </c>
      <c r="BK320">
        <f>L320</f>
        <v>0</v>
      </c>
      <c r="BL320">
        <f>BH320*BI320*BJ320</f>
        <v>0</v>
      </c>
      <c r="BM320">
        <f>(BK320-BC320)/BJ320</f>
        <v>0</v>
      </c>
      <c r="BN320">
        <f>(BA320-BG320)/BG320</f>
        <v>0</v>
      </c>
      <c r="BO320">
        <f>AZ320/(BB320+AZ320/BG320)</f>
        <v>0</v>
      </c>
      <c r="BP320" t="s">
        <v>437</v>
      </c>
      <c r="BQ320">
        <v>0</v>
      </c>
      <c r="BR320">
        <f>IF(BQ320&lt;&gt;0, BQ320, BO320)</f>
        <v>0</v>
      </c>
      <c r="BS320">
        <f>1-BR320/BG320</f>
        <v>0</v>
      </c>
      <c r="BT320">
        <f>(BG320-BF320)/(BG320-BR320)</f>
        <v>0</v>
      </c>
      <c r="BU320">
        <f>(BA320-BG320)/(BA320-BR320)</f>
        <v>0</v>
      </c>
      <c r="BV320">
        <f>(BG320-BF320)/(BG320-AZ320)</f>
        <v>0</v>
      </c>
      <c r="BW320">
        <f>(BA320-BG320)/(BA320-AZ320)</f>
        <v>0</v>
      </c>
      <c r="BX320">
        <f>(BT320*BR320/BF320)</f>
        <v>0</v>
      </c>
      <c r="BY320">
        <f>(1-BX320)</f>
        <v>0</v>
      </c>
      <c r="DH320">
        <f>$B$11*EG320+$C$11*EH320+$F$11*ES320*(1-EV320)</f>
        <v>0</v>
      </c>
      <c r="DI320">
        <f>DH320*DJ320</f>
        <v>0</v>
      </c>
      <c r="DJ320">
        <f>($B$11*$D$9+$C$11*$D$9+$F$11*((FF320+EX320)/MAX(FF320+EX320+FG320, 0.1)*$I$9+FG320/MAX(FF320+EX320+FG320, 0.1)*$J$9))/($B$11+$C$11+$F$11)</f>
        <v>0</v>
      </c>
      <c r="DK320">
        <f>($B$11*$K$9+$C$11*$K$9+$F$11*((FF320+EX320)/MAX(FF320+EX320+FG320, 0.1)*$P$9+FG320/MAX(FF320+EX320+FG320, 0.1)*$Q$9))/($B$11+$C$11+$F$11)</f>
        <v>0</v>
      </c>
      <c r="DL320">
        <v>5.66</v>
      </c>
      <c r="DM320">
        <v>0.5</v>
      </c>
      <c r="DN320" t="s">
        <v>438</v>
      </c>
      <c r="DO320">
        <v>2</v>
      </c>
      <c r="DP320" t="b">
        <v>1</v>
      </c>
      <c r="DQ320">
        <v>1759254535</v>
      </c>
      <c r="DR320">
        <v>226.7165555555555</v>
      </c>
      <c r="DS320">
        <v>214.9225185185185</v>
      </c>
      <c r="DT320">
        <v>23.16358148148148</v>
      </c>
      <c r="DU320">
        <v>16.46823703703704</v>
      </c>
      <c r="DV320">
        <v>226.5637407407408</v>
      </c>
      <c r="DW320">
        <v>22.93868888888889</v>
      </c>
      <c r="DX320">
        <v>499.9875555555556</v>
      </c>
      <c r="DY320">
        <v>90.85430370370368</v>
      </c>
      <c r="DZ320">
        <v>0.05140023333333333</v>
      </c>
      <c r="EA320">
        <v>29.72245185185185</v>
      </c>
      <c r="EB320">
        <v>30.00099259259259</v>
      </c>
      <c r="EC320">
        <v>999.9000000000001</v>
      </c>
      <c r="ED320">
        <v>0</v>
      </c>
      <c r="EE320">
        <v>0</v>
      </c>
      <c r="EF320">
        <v>9990.811851851851</v>
      </c>
      <c r="EG320">
        <v>0</v>
      </c>
      <c r="EH320">
        <v>13.17461111111111</v>
      </c>
      <c r="EI320">
        <v>11.79411111111111</v>
      </c>
      <c r="EJ320">
        <v>232.0925925925926</v>
      </c>
      <c r="EK320">
        <v>218.5211111111111</v>
      </c>
      <c r="EL320">
        <v>6.695353333333333</v>
      </c>
      <c r="EM320">
        <v>214.9225185185185</v>
      </c>
      <c r="EN320">
        <v>16.46823703703704</v>
      </c>
      <c r="EO320">
        <v>2.104510740740741</v>
      </c>
      <c r="EP320">
        <v>1.49620962962963</v>
      </c>
      <c r="EQ320">
        <v>18.25337037037037</v>
      </c>
      <c r="ER320">
        <v>12.92947777777778</v>
      </c>
      <c r="ES320">
        <v>1999.988888888889</v>
      </c>
      <c r="ET320">
        <v>0.9799975555555556</v>
      </c>
      <c r="EU320">
        <v>0.02000264444444444</v>
      </c>
      <c r="EV320">
        <v>0</v>
      </c>
      <c r="EW320">
        <v>1221.064074074074</v>
      </c>
      <c r="EX320">
        <v>5.000560000000001</v>
      </c>
      <c r="EY320">
        <v>24877.72962962963</v>
      </c>
      <c r="EZ320">
        <v>17294.75555555556</v>
      </c>
      <c r="FA320">
        <v>41.42559259259259</v>
      </c>
      <c r="FB320">
        <v>41.66862962962963</v>
      </c>
      <c r="FC320">
        <v>41.32377777777777</v>
      </c>
      <c r="FD320">
        <v>40.84929629629629</v>
      </c>
      <c r="FE320">
        <v>42.35155555555554</v>
      </c>
      <c r="FF320">
        <v>1955.08074074074</v>
      </c>
      <c r="FG320">
        <v>39.90481481481482</v>
      </c>
      <c r="FH320">
        <v>0</v>
      </c>
      <c r="FI320">
        <v>1759254556.6</v>
      </c>
      <c r="FJ320">
        <v>0</v>
      </c>
      <c r="FK320">
        <v>1221.1496</v>
      </c>
      <c r="FL320">
        <v>12.46923079958255</v>
      </c>
      <c r="FM320">
        <v>207.953846484393</v>
      </c>
      <c r="FN320">
        <v>24878.668</v>
      </c>
      <c r="FO320">
        <v>15</v>
      </c>
      <c r="FP320">
        <v>0</v>
      </c>
      <c r="FQ320" t="s">
        <v>439</v>
      </c>
      <c r="FR320">
        <v>1747148579.5</v>
      </c>
      <c r="FS320">
        <v>1747148584.5</v>
      </c>
      <c r="FT320">
        <v>0</v>
      </c>
      <c r="FU320">
        <v>0.162</v>
      </c>
      <c r="FV320">
        <v>-0.001</v>
      </c>
      <c r="FW320">
        <v>0.139</v>
      </c>
      <c r="FX320">
        <v>0.058</v>
      </c>
      <c r="FY320">
        <v>420</v>
      </c>
      <c r="FZ320">
        <v>16</v>
      </c>
      <c r="GA320">
        <v>0.19</v>
      </c>
      <c r="GB320">
        <v>0.02</v>
      </c>
      <c r="GC320">
        <v>11.08177902439024</v>
      </c>
      <c r="GD320">
        <v>10.71472452961673</v>
      </c>
      <c r="GE320">
        <v>1.056793085924385</v>
      </c>
      <c r="GF320">
        <v>0</v>
      </c>
      <c r="GG320">
        <v>1220.235882352941</v>
      </c>
      <c r="GH320">
        <v>12.47944996673773</v>
      </c>
      <c r="GI320">
        <v>1.245977333490017</v>
      </c>
      <c r="GJ320">
        <v>0</v>
      </c>
      <c r="GK320">
        <v>6.69391048780488</v>
      </c>
      <c r="GL320">
        <v>0.02593358885017292</v>
      </c>
      <c r="GM320">
        <v>0.003538363236892567</v>
      </c>
      <c r="GN320">
        <v>1</v>
      </c>
      <c r="GO320">
        <v>1</v>
      </c>
      <c r="GP320">
        <v>3</v>
      </c>
      <c r="GQ320" t="s">
        <v>463</v>
      </c>
      <c r="GR320">
        <v>3.12867</v>
      </c>
      <c r="GS320">
        <v>2.72922</v>
      </c>
      <c r="GT320">
        <v>0.0475872</v>
      </c>
      <c r="GU320">
        <v>0.0450874</v>
      </c>
      <c r="GV320">
        <v>0.104828</v>
      </c>
      <c r="GW320">
        <v>0.08289870000000001</v>
      </c>
      <c r="GX320">
        <v>28562.8</v>
      </c>
      <c r="GY320">
        <v>27795.4</v>
      </c>
      <c r="GZ320">
        <v>30531</v>
      </c>
      <c r="HA320">
        <v>29362.2</v>
      </c>
      <c r="HB320">
        <v>37712.4</v>
      </c>
      <c r="HC320">
        <v>35430.4</v>
      </c>
      <c r="HD320">
        <v>46703.7</v>
      </c>
      <c r="HE320">
        <v>43629.1</v>
      </c>
      <c r="HF320">
        <v>1.8309</v>
      </c>
      <c r="HG320">
        <v>1.82593</v>
      </c>
      <c r="HH320">
        <v>0.133652</v>
      </c>
      <c r="HI320">
        <v>0</v>
      </c>
      <c r="HJ320">
        <v>27.8165</v>
      </c>
      <c r="HK320">
        <v>999.9</v>
      </c>
      <c r="HL320">
        <v>47.9</v>
      </c>
      <c r="HM320">
        <v>31.4</v>
      </c>
      <c r="HN320">
        <v>24.3304</v>
      </c>
      <c r="HO320">
        <v>62.8603</v>
      </c>
      <c r="HP320">
        <v>17.7644</v>
      </c>
      <c r="HQ320">
        <v>1</v>
      </c>
      <c r="HR320">
        <v>0.136062</v>
      </c>
      <c r="HS320">
        <v>-0.372309</v>
      </c>
      <c r="HT320">
        <v>20.2016</v>
      </c>
      <c r="HU320">
        <v>5.22972</v>
      </c>
      <c r="HV320">
        <v>11.974</v>
      </c>
      <c r="HW320">
        <v>4.97045</v>
      </c>
      <c r="HX320">
        <v>3.28965</v>
      </c>
      <c r="HY320">
        <v>9999</v>
      </c>
      <c r="HZ320">
        <v>9999</v>
      </c>
      <c r="IA320">
        <v>9999</v>
      </c>
      <c r="IB320">
        <v>19.6</v>
      </c>
      <c r="IC320">
        <v>4.97291</v>
      </c>
      <c r="ID320">
        <v>1.8772</v>
      </c>
      <c r="IE320">
        <v>1.8753</v>
      </c>
      <c r="IF320">
        <v>1.87808</v>
      </c>
      <c r="IG320">
        <v>1.87484</v>
      </c>
      <c r="IH320">
        <v>1.87839</v>
      </c>
      <c r="II320">
        <v>1.87548</v>
      </c>
      <c r="IJ320">
        <v>1.87668</v>
      </c>
      <c r="IK320">
        <v>0</v>
      </c>
      <c r="IL320">
        <v>0</v>
      </c>
      <c r="IM320">
        <v>0</v>
      </c>
      <c r="IN320">
        <v>0</v>
      </c>
      <c r="IO320" t="s">
        <v>441</v>
      </c>
      <c r="IP320" t="s">
        <v>442</v>
      </c>
      <c r="IQ320" t="s">
        <v>443</v>
      </c>
      <c r="IR320" t="s">
        <v>443</v>
      </c>
      <c r="IS320" t="s">
        <v>443</v>
      </c>
      <c r="IT320" t="s">
        <v>443</v>
      </c>
      <c r="IU320">
        <v>0</v>
      </c>
      <c r="IV320">
        <v>100</v>
      </c>
      <c r="IW320">
        <v>100</v>
      </c>
      <c r="IX320">
        <v>0.127</v>
      </c>
      <c r="IY320">
        <v>0.225</v>
      </c>
      <c r="IZ320">
        <v>-0.1222274518627452</v>
      </c>
      <c r="JA320">
        <v>0.001328938755811441</v>
      </c>
      <c r="JB320">
        <v>-5.633165956792918E-07</v>
      </c>
      <c r="JC320">
        <v>2.510553891376428E-10</v>
      </c>
      <c r="JD320">
        <v>-0.04678033270444259</v>
      </c>
      <c r="JE320">
        <v>-0.0009625096320519332</v>
      </c>
      <c r="JF320">
        <v>0.0006953178313022573</v>
      </c>
      <c r="JG320">
        <v>-5.973937232829655E-06</v>
      </c>
      <c r="JH320">
        <v>1</v>
      </c>
      <c r="JI320">
        <v>2112</v>
      </c>
      <c r="JJ320">
        <v>1</v>
      </c>
      <c r="JK320">
        <v>26</v>
      </c>
      <c r="JL320">
        <v>201766</v>
      </c>
      <c r="JM320">
        <v>201766</v>
      </c>
      <c r="JN320">
        <v>0.5566410000000001</v>
      </c>
      <c r="JO320">
        <v>2.55859</v>
      </c>
      <c r="JP320">
        <v>1.39893</v>
      </c>
      <c r="JQ320">
        <v>2.32666</v>
      </c>
      <c r="JR320">
        <v>1.44897</v>
      </c>
      <c r="JS320">
        <v>2.58545</v>
      </c>
      <c r="JT320">
        <v>36.718</v>
      </c>
      <c r="JU320">
        <v>23.9737</v>
      </c>
      <c r="JV320">
        <v>18</v>
      </c>
      <c r="JW320">
        <v>481.286</v>
      </c>
      <c r="JX320">
        <v>448.167</v>
      </c>
      <c r="JY320">
        <v>28.0731</v>
      </c>
      <c r="JZ320">
        <v>28.9642</v>
      </c>
      <c r="KA320">
        <v>30.0001</v>
      </c>
      <c r="KB320">
        <v>28.6402</v>
      </c>
      <c r="KC320">
        <v>28.7037</v>
      </c>
      <c r="KD320">
        <v>11.132</v>
      </c>
      <c r="KE320">
        <v>37.1713</v>
      </c>
      <c r="KF320">
        <v>0</v>
      </c>
      <c r="KG320">
        <v>28.1004</v>
      </c>
      <c r="KH320">
        <v>165.989</v>
      </c>
      <c r="KI320">
        <v>16.3524</v>
      </c>
      <c r="KJ320">
        <v>100.932</v>
      </c>
      <c r="KK320">
        <v>100.356</v>
      </c>
    </row>
    <row r="321" spans="1:297">
      <c r="A321">
        <v>305</v>
      </c>
      <c r="B321">
        <v>1759254547.5</v>
      </c>
      <c r="C321">
        <v>7731.900000095367</v>
      </c>
      <c r="D321" t="s">
        <v>1056</v>
      </c>
      <c r="E321" t="s">
        <v>1057</v>
      </c>
      <c r="F321">
        <v>5</v>
      </c>
      <c r="G321" t="s">
        <v>1025</v>
      </c>
      <c r="H321" t="s">
        <v>436</v>
      </c>
      <c r="I321">
        <v>1759254539.714286</v>
      </c>
      <c r="J321">
        <f>(K321)/1000</f>
        <v>0</v>
      </c>
      <c r="K321">
        <f>IF(DP321, AN321, AH321)</f>
        <v>0</v>
      </c>
      <c r="L321">
        <f>IF(DP321, AI321, AG321)</f>
        <v>0</v>
      </c>
      <c r="M321">
        <f>DR321 - IF(AU321&gt;1, L321*DL321*100.0/(AW321), 0)</f>
        <v>0</v>
      </c>
      <c r="N321">
        <f>((T321-J321/2)*M321-L321)/(T321+J321/2)</f>
        <v>0</v>
      </c>
      <c r="O321">
        <f>N321*(DY321+DZ321)/1000.0</f>
        <v>0</v>
      </c>
      <c r="P321">
        <f>(DR321 - IF(AU321&gt;1, L321*DL321*100.0/(AW321), 0))*(DY321+DZ321)/1000.0</f>
        <v>0</v>
      </c>
      <c r="Q321">
        <f>2.0/((1/S321-1/R321)+SIGN(S321)*SQRT((1/S321-1/R321)*(1/S321-1/R321) + 4*DM321/((DM321+1)*(DM321+1))*(2*1/S321*1/R321-1/R321*1/R321)))</f>
        <v>0</v>
      </c>
      <c r="R321">
        <f>IF(LEFT(DN321,1)&lt;&gt;"0",IF(LEFT(DN321,1)="1",3.0,DO321),$D$5+$E$5*(EF321*DY321/($K$5*1000))+$F$5*(EF321*DY321/($K$5*1000))*MAX(MIN(DL321,$J$5),$I$5)*MAX(MIN(DL321,$J$5),$I$5)+$G$5*MAX(MIN(DL321,$J$5),$I$5)*(EF321*DY321/($K$5*1000))+$H$5*(EF321*DY321/($K$5*1000))*(EF321*DY321/($K$5*1000)))</f>
        <v>0</v>
      </c>
      <c r="S321">
        <f>J321*(1000-(1000*0.61365*exp(17.502*W321/(240.97+W321))/(DY321+DZ321)+DT321)/2)/(1000*0.61365*exp(17.502*W321/(240.97+W321))/(DY321+DZ321)-DT321)</f>
        <v>0</v>
      </c>
      <c r="T321">
        <f>1/((DM321+1)/(Q321/1.6)+1/(R321/1.37)) + DM321/((DM321+1)/(Q321/1.6) + DM321/(R321/1.37))</f>
        <v>0</v>
      </c>
      <c r="U321">
        <f>(DH321*DK321)</f>
        <v>0</v>
      </c>
      <c r="V321">
        <f>(EA321+(U321+2*0.95*5.67E-8*(((EA321+$B$7)+273)^4-(EA321+273)^4)-44100*J321)/(1.84*29.3*R321+8*0.95*5.67E-8*(EA321+273)^3))</f>
        <v>0</v>
      </c>
      <c r="W321">
        <f>($C$7*EB321+$D$7*EC321+$E$7*V321)</f>
        <v>0</v>
      </c>
      <c r="X321">
        <f>0.61365*exp(17.502*W321/(240.97+W321))</f>
        <v>0</v>
      </c>
      <c r="Y321">
        <f>(Z321/AA321*100)</f>
        <v>0</v>
      </c>
      <c r="Z321">
        <f>DT321*(DY321+DZ321)/1000</f>
        <v>0</v>
      </c>
      <c r="AA321">
        <f>0.61365*exp(17.502*EA321/(240.97+EA321))</f>
        <v>0</v>
      </c>
      <c r="AB321">
        <f>(X321-DT321*(DY321+DZ321)/1000)</f>
        <v>0</v>
      </c>
      <c r="AC321">
        <f>(-J321*44100)</f>
        <v>0</v>
      </c>
      <c r="AD321">
        <f>2*29.3*R321*0.92*(EA321-W321)</f>
        <v>0</v>
      </c>
      <c r="AE321">
        <f>2*0.95*5.67E-8*(((EA321+$B$7)+273)^4-(W321+273)^4)</f>
        <v>0</v>
      </c>
      <c r="AF321">
        <f>U321+AE321+AC321+AD321</f>
        <v>0</v>
      </c>
      <c r="AG321">
        <f>DX321*AU321*(DS321-DR321*(1000-AU321*DU321)/(1000-AU321*DT321))/(100*DL321)</f>
        <v>0</v>
      </c>
      <c r="AH321">
        <f>1000*DX321*AU321*(DT321-DU321)/(100*DL321*(1000-AU321*DT321))</f>
        <v>0</v>
      </c>
      <c r="AI321">
        <f>(AJ321 - AK321 - DY321*1E3/(8.314*(EA321+273.15)) * AM321/DX321 * AL321) * DX321/(100*DL321) * (1000 - DU321)/1000</f>
        <v>0</v>
      </c>
      <c r="AJ321">
        <v>186.9230241136959</v>
      </c>
      <c r="AK321">
        <v>193.6348969696969</v>
      </c>
      <c r="AL321">
        <v>-3.204497101263241</v>
      </c>
      <c r="AM321">
        <v>65.50466669720001</v>
      </c>
      <c r="AN321">
        <f>(AP321 - AO321 + DY321*1E3/(8.314*(EA321+273.15)) * AR321/DX321 * AQ321) * DX321/(100*DL321) * 1000/(1000 - AP321)</f>
        <v>0</v>
      </c>
      <c r="AO321">
        <v>16.44205584880732</v>
      </c>
      <c r="AP321">
        <v>23.17664121212121</v>
      </c>
      <c r="AQ321">
        <v>2.602401094832223E-05</v>
      </c>
      <c r="AR321">
        <v>120.5504715061294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MAX(0,($B$13+$C$13*EF321)/(1+$D$13*EF321)*DY321/(EA321+273)*$E$13)</f>
        <v>0</v>
      </c>
      <c r="AX321" t="s">
        <v>437</v>
      </c>
      <c r="AY321" t="s">
        <v>437</v>
      </c>
      <c r="AZ321">
        <v>0</v>
      </c>
      <c r="BA321">
        <v>0</v>
      </c>
      <c r="BB321">
        <f>1-AZ321/BA321</f>
        <v>0</v>
      </c>
      <c r="BC321">
        <v>0</v>
      </c>
      <c r="BD321" t="s">
        <v>437</v>
      </c>
      <c r="BE321" t="s">
        <v>437</v>
      </c>
      <c r="BF321">
        <v>0</v>
      </c>
      <c r="BG321">
        <v>0</v>
      </c>
      <c r="BH321">
        <f>1-BF321/BG321</f>
        <v>0</v>
      </c>
      <c r="BI321">
        <v>0.5</v>
      </c>
      <c r="BJ321">
        <f>DI321</f>
        <v>0</v>
      </c>
      <c r="BK321">
        <f>L321</f>
        <v>0</v>
      </c>
      <c r="BL321">
        <f>BH321*BI321*BJ321</f>
        <v>0</v>
      </c>
      <c r="BM321">
        <f>(BK321-BC321)/BJ321</f>
        <v>0</v>
      </c>
      <c r="BN321">
        <f>(BA321-BG321)/BG321</f>
        <v>0</v>
      </c>
      <c r="BO321">
        <f>AZ321/(BB321+AZ321/BG321)</f>
        <v>0</v>
      </c>
      <c r="BP321" t="s">
        <v>437</v>
      </c>
      <c r="BQ321">
        <v>0</v>
      </c>
      <c r="BR321">
        <f>IF(BQ321&lt;&gt;0, BQ321, BO321)</f>
        <v>0</v>
      </c>
      <c r="BS321">
        <f>1-BR321/BG321</f>
        <v>0</v>
      </c>
      <c r="BT321">
        <f>(BG321-BF321)/(BG321-BR321)</f>
        <v>0</v>
      </c>
      <c r="BU321">
        <f>(BA321-BG321)/(BA321-BR321)</f>
        <v>0</v>
      </c>
      <c r="BV321">
        <f>(BG321-BF321)/(BG321-AZ321)</f>
        <v>0</v>
      </c>
      <c r="BW321">
        <f>(BA321-BG321)/(BA321-AZ321)</f>
        <v>0</v>
      </c>
      <c r="BX321">
        <f>(BT321*BR321/BF321)</f>
        <v>0</v>
      </c>
      <c r="BY321">
        <f>(1-BX321)</f>
        <v>0</v>
      </c>
      <c r="DH321">
        <f>$B$11*EG321+$C$11*EH321+$F$11*ES321*(1-EV321)</f>
        <v>0</v>
      </c>
      <c r="DI321">
        <f>DH321*DJ321</f>
        <v>0</v>
      </c>
      <c r="DJ321">
        <f>($B$11*$D$9+$C$11*$D$9+$F$11*((FF321+EX321)/MAX(FF321+EX321+FG321, 0.1)*$I$9+FG321/MAX(FF321+EX321+FG321, 0.1)*$J$9))/($B$11+$C$11+$F$11)</f>
        <v>0</v>
      </c>
      <c r="DK321">
        <f>($B$11*$K$9+$C$11*$K$9+$F$11*((FF321+EX321)/MAX(FF321+EX321+FG321, 0.1)*$P$9+FG321/MAX(FF321+EX321+FG321, 0.1)*$Q$9))/($B$11+$C$11+$F$11)</f>
        <v>0</v>
      </c>
      <c r="DL321">
        <v>5.66</v>
      </c>
      <c r="DM321">
        <v>0.5</v>
      </c>
      <c r="DN321" t="s">
        <v>438</v>
      </c>
      <c r="DO321">
        <v>2</v>
      </c>
      <c r="DP321" t="b">
        <v>1</v>
      </c>
      <c r="DQ321">
        <v>1759254539.714286</v>
      </c>
      <c r="DR321">
        <v>211.9580714285714</v>
      </c>
      <c r="DS321">
        <v>199.34225</v>
      </c>
      <c r="DT321">
        <v>23.16895714285714</v>
      </c>
      <c r="DU321">
        <v>16.46102142857143</v>
      </c>
      <c r="DV321">
        <v>211.8216785714285</v>
      </c>
      <c r="DW321">
        <v>22.94394285714285</v>
      </c>
      <c r="DX321">
        <v>499.9935</v>
      </c>
      <c r="DY321">
        <v>90.85441785714286</v>
      </c>
      <c r="DZ321">
        <v>0.05154886071428572</v>
      </c>
      <c r="EA321">
        <v>29.72053571428572</v>
      </c>
      <c r="EB321">
        <v>29.99451428571429</v>
      </c>
      <c r="EC321">
        <v>999.9000000000002</v>
      </c>
      <c r="ED321">
        <v>0</v>
      </c>
      <c r="EE321">
        <v>0</v>
      </c>
      <c r="EF321">
        <v>9988.100714285714</v>
      </c>
      <c r="EG321">
        <v>0</v>
      </c>
      <c r="EH321">
        <v>12.64696071428571</v>
      </c>
      <c r="EI321">
        <v>12.61582857142857</v>
      </c>
      <c r="EJ321">
        <v>216.9852142857142</v>
      </c>
      <c r="EK321">
        <v>202.6786071428571</v>
      </c>
      <c r="EL321">
        <v>6.707940357142859</v>
      </c>
      <c r="EM321">
        <v>199.34225</v>
      </c>
      <c r="EN321">
        <v>16.46102142857143</v>
      </c>
      <c r="EO321">
        <v>2.105001428571429</v>
      </c>
      <c r="EP321">
        <v>1.495555714285714</v>
      </c>
      <c r="EQ321">
        <v>18.25708571428572</v>
      </c>
      <c r="ER321">
        <v>12.92279285714286</v>
      </c>
      <c r="ES321">
        <v>1999.979642857143</v>
      </c>
      <c r="ET321">
        <v>0.9799974285714287</v>
      </c>
      <c r="EU321">
        <v>0.02000277142857143</v>
      </c>
      <c r="EV321">
        <v>0</v>
      </c>
      <c r="EW321">
        <v>1221.9825</v>
      </c>
      <c r="EX321">
        <v>5.000560000000001</v>
      </c>
      <c r="EY321">
        <v>24894.30714285714</v>
      </c>
      <c r="EZ321">
        <v>17294.67142857143</v>
      </c>
      <c r="FA321">
        <v>41.43492857142856</v>
      </c>
      <c r="FB321">
        <v>41.66485714285714</v>
      </c>
      <c r="FC321">
        <v>41.30546428571427</v>
      </c>
      <c r="FD321">
        <v>40.84792857142856</v>
      </c>
      <c r="FE321">
        <v>42.35903571428571</v>
      </c>
      <c r="FF321">
        <v>1955.070357142857</v>
      </c>
      <c r="FG321">
        <v>39.90678571428572</v>
      </c>
      <c r="FH321">
        <v>0</v>
      </c>
      <c r="FI321">
        <v>1759254562</v>
      </c>
      <c r="FJ321">
        <v>0</v>
      </c>
      <c r="FK321">
        <v>1222.117307692308</v>
      </c>
      <c r="FL321">
        <v>10.15282051039951</v>
      </c>
      <c r="FM321">
        <v>213.610256196149</v>
      </c>
      <c r="FN321">
        <v>24897.11153846153</v>
      </c>
      <c r="FO321">
        <v>15</v>
      </c>
      <c r="FP321">
        <v>0</v>
      </c>
      <c r="FQ321" t="s">
        <v>439</v>
      </c>
      <c r="FR321">
        <v>1747148579.5</v>
      </c>
      <c r="FS321">
        <v>1747148584.5</v>
      </c>
      <c r="FT321">
        <v>0</v>
      </c>
      <c r="FU321">
        <v>0.162</v>
      </c>
      <c r="FV321">
        <v>-0.001</v>
      </c>
      <c r="FW321">
        <v>0.139</v>
      </c>
      <c r="FX321">
        <v>0.058</v>
      </c>
      <c r="FY321">
        <v>420</v>
      </c>
      <c r="FZ321">
        <v>16</v>
      </c>
      <c r="GA321">
        <v>0.19</v>
      </c>
      <c r="GB321">
        <v>0.02</v>
      </c>
      <c r="GC321">
        <v>12.13623658536585</v>
      </c>
      <c r="GD321">
        <v>10.51991289198608</v>
      </c>
      <c r="GE321">
        <v>1.037978517037922</v>
      </c>
      <c r="GF321">
        <v>0</v>
      </c>
      <c r="GG321">
        <v>1221.412058823529</v>
      </c>
      <c r="GH321">
        <v>11.39144385748839</v>
      </c>
      <c r="GI321">
        <v>1.148356317452859</v>
      </c>
      <c r="GJ321">
        <v>0</v>
      </c>
      <c r="GK321">
        <v>6.702791219512196</v>
      </c>
      <c r="GL321">
        <v>0.1377058536585473</v>
      </c>
      <c r="GM321">
        <v>0.01698920951593104</v>
      </c>
      <c r="GN321">
        <v>0</v>
      </c>
      <c r="GO321">
        <v>0</v>
      </c>
      <c r="GP321">
        <v>3</v>
      </c>
      <c r="GQ321" t="s">
        <v>490</v>
      </c>
      <c r="GR321">
        <v>3.12864</v>
      </c>
      <c r="GS321">
        <v>2.72971</v>
      </c>
      <c r="GT321">
        <v>0.0443454</v>
      </c>
      <c r="GU321">
        <v>0.0415482</v>
      </c>
      <c r="GV321">
        <v>0.104846</v>
      </c>
      <c r="GW321">
        <v>0.0827051</v>
      </c>
      <c r="GX321">
        <v>28660</v>
      </c>
      <c r="GY321">
        <v>27898.6</v>
      </c>
      <c r="GZ321">
        <v>30531.1</v>
      </c>
      <c r="HA321">
        <v>29362.4</v>
      </c>
      <c r="HB321">
        <v>37711.4</v>
      </c>
      <c r="HC321">
        <v>35437.8</v>
      </c>
      <c r="HD321">
        <v>46703.6</v>
      </c>
      <c r="HE321">
        <v>43629.2</v>
      </c>
      <c r="HF321">
        <v>1.83067</v>
      </c>
      <c r="HG321">
        <v>1.82615</v>
      </c>
      <c r="HH321">
        <v>0.132471</v>
      </c>
      <c r="HI321">
        <v>0</v>
      </c>
      <c r="HJ321">
        <v>27.8112</v>
      </c>
      <c r="HK321">
        <v>999.9</v>
      </c>
      <c r="HL321">
        <v>47.9</v>
      </c>
      <c r="HM321">
        <v>31.4</v>
      </c>
      <c r="HN321">
        <v>24.334</v>
      </c>
      <c r="HO321">
        <v>62.9903</v>
      </c>
      <c r="HP321">
        <v>17.6683</v>
      </c>
      <c r="HQ321">
        <v>1</v>
      </c>
      <c r="HR321">
        <v>0.135635</v>
      </c>
      <c r="HS321">
        <v>-0.369556</v>
      </c>
      <c r="HT321">
        <v>20.2015</v>
      </c>
      <c r="HU321">
        <v>5.22942</v>
      </c>
      <c r="HV321">
        <v>11.974</v>
      </c>
      <c r="HW321">
        <v>4.9704</v>
      </c>
      <c r="HX321">
        <v>3.28968</v>
      </c>
      <c r="HY321">
        <v>9999</v>
      </c>
      <c r="HZ321">
        <v>9999</v>
      </c>
      <c r="IA321">
        <v>9999</v>
      </c>
      <c r="IB321">
        <v>19.6</v>
      </c>
      <c r="IC321">
        <v>4.9729</v>
      </c>
      <c r="ID321">
        <v>1.87719</v>
      </c>
      <c r="IE321">
        <v>1.87531</v>
      </c>
      <c r="IF321">
        <v>1.87812</v>
      </c>
      <c r="IG321">
        <v>1.87485</v>
      </c>
      <c r="IH321">
        <v>1.8784</v>
      </c>
      <c r="II321">
        <v>1.87547</v>
      </c>
      <c r="IJ321">
        <v>1.87668</v>
      </c>
      <c r="IK321">
        <v>0</v>
      </c>
      <c r="IL321">
        <v>0</v>
      </c>
      <c r="IM321">
        <v>0</v>
      </c>
      <c r="IN321">
        <v>0</v>
      </c>
      <c r="IO321" t="s">
        <v>441</v>
      </c>
      <c r="IP321" t="s">
        <v>442</v>
      </c>
      <c r="IQ321" t="s">
        <v>443</v>
      </c>
      <c r="IR321" t="s">
        <v>443</v>
      </c>
      <c r="IS321" t="s">
        <v>443</v>
      </c>
      <c r="IT321" t="s">
        <v>443</v>
      </c>
      <c r="IU321">
        <v>0</v>
      </c>
      <c r="IV321">
        <v>100</v>
      </c>
      <c r="IW321">
        <v>100</v>
      </c>
      <c r="IX321">
        <v>0.109</v>
      </c>
      <c r="IY321">
        <v>0.2252</v>
      </c>
      <c r="IZ321">
        <v>-0.1222274518627452</v>
      </c>
      <c r="JA321">
        <v>0.001328938755811441</v>
      </c>
      <c r="JB321">
        <v>-5.633165956792918E-07</v>
      </c>
      <c r="JC321">
        <v>2.510553891376428E-10</v>
      </c>
      <c r="JD321">
        <v>-0.04678033270444259</v>
      </c>
      <c r="JE321">
        <v>-0.0009625096320519332</v>
      </c>
      <c r="JF321">
        <v>0.0006953178313022573</v>
      </c>
      <c r="JG321">
        <v>-5.973937232829655E-06</v>
      </c>
      <c r="JH321">
        <v>1</v>
      </c>
      <c r="JI321">
        <v>2112</v>
      </c>
      <c r="JJ321">
        <v>1</v>
      </c>
      <c r="JK321">
        <v>26</v>
      </c>
      <c r="JL321">
        <v>201766.1</v>
      </c>
      <c r="JM321">
        <v>201766</v>
      </c>
      <c r="JN321">
        <v>0.52002</v>
      </c>
      <c r="JO321">
        <v>2.55737</v>
      </c>
      <c r="JP321">
        <v>1.39893</v>
      </c>
      <c r="JQ321">
        <v>2.32666</v>
      </c>
      <c r="JR321">
        <v>1.44897</v>
      </c>
      <c r="JS321">
        <v>2.56592</v>
      </c>
      <c r="JT321">
        <v>36.718</v>
      </c>
      <c r="JU321">
        <v>23.9824</v>
      </c>
      <c r="JV321">
        <v>18</v>
      </c>
      <c r="JW321">
        <v>481.163</v>
      </c>
      <c r="JX321">
        <v>448.312</v>
      </c>
      <c r="JY321">
        <v>28.0992</v>
      </c>
      <c r="JZ321">
        <v>28.9654</v>
      </c>
      <c r="KA321">
        <v>30.0001</v>
      </c>
      <c r="KB321">
        <v>28.6402</v>
      </c>
      <c r="KC321">
        <v>28.7042</v>
      </c>
      <c r="KD321">
        <v>10.3329</v>
      </c>
      <c r="KE321">
        <v>37.1713</v>
      </c>
      <c r="KF321">
        <v>0</v>
      </c>
      <c r="KG321">
        <v>28.1049</v>
      </c>
      <c r="KH321">
        <v>145.954</v>
      </c>
      <c r="KI321">
        <v>16.3287</v>
      </c>
      <c r="KJ321">
        <v>100.932</v>
      </c>
      <c r="KK321">
        <v>100.356</v>
      </c>
    </row>
    <row r="322" spans="1:297">
      <c r="A322">
        <v>306</v>
      </c>
      <c r="B322">
        <v>1759254552.5</v>
      </c>
      <c r="C322">
        <v>7736.900000095367</v>
      </c>
      <c r="D322" t="s">
        <v>1058</v>
      </c>
      <c r="E322" t="s">
        <v>1059</v>
      </c>
      <c r="F322">
        <v>5</v>
      </c>
      <c r="G322" t="s">
        <v>1025</v>
      </c>
      <c r="H322" t="s">
        <v>436</v>
      </c>
      <c r="I322">
        <v>1759254545</v>
      </c>
      <c r="J322">
        <f>(K322)/1000</f>
        <v>0</v>
      </c>
      <c r="K322">
        <f>IF(DP322, AN322, AH322)</f>
        <v>0</v>
      </c>
      <c r="L322">
        <f>IF(DP322, AI322, AG322)</f>
        <v>0</v>
      </c>
      <c r="M322">
        <f>DR322 - IF(AU322&gt;1, L322*DL322*100.0/(AW322), 0)</f>
        <v>0</v>
      </c>
      <c r="N322">
        <f>((T322-J322/2)*M322-L322)/(T322+J322/2)</f>
        <v>0</v>
      </c>
      <c r="O322">
        <f>N322*(DY322+DZ322)/1000.0</f>
        <v>0</v>
      </c>
      <c r="P322">
        <f>(DR322 - IF(AU322&gt;1, L322*DL322*100.0/(AW322), 0))*(DY322+DZ322)/1000.0</f>
        <v>0</v>
      </c>
      <c r="Q322">
        <f>2.0/((1/S322-1/R322)+SIGN(S322)*SQRT((1/S322-1/R322)*(1/S322-1/R322) + 4*DM322/((DM322+1)*(DM322+1))*(2*1/S322*1/R322-1/R322*1/R322)))</f>
        <v>0</v>
      </c>
      <c r="R322">
        <f>IF(LEFT(DN322,1)&lt;&gt;"0",IF(LEFT(DN322,1)="1",3.0,DO322),$D$5+$E$5*(EF322*DY322/($K$5*1000))+$F$5*(EF322*DY322/($K$5*1000))*MAX(MIN(DL322,$J$5),$I$5)*MAX(MIN(DL322,$J$5),$I$5)+$G$5*MAX(MIN(DL322,$J$5),$I$5)*(EF322*DY322/($K$5*1000))+$H$5*(EF322*DY322/($K$5*1000))*(EF322*DY322/($K$5*1000)))</f>
        <v>0</v>
      </c>
      <c r="S322">
        <f>J322*(1000-(1000*0.61365*exp(17.502*W322/(240.97+W322))/(DY322+DZ322)+DT322)/2)/(1000*0.61365*exp(17.502*W322/(240.97+W322))/(DY322+DZ322)-DT322)</f>
        <v>0</v>
      </c>
      <c r="T322">
        <f>1/((DM322+1)/(Q322/1.6)+1/(R322/1.37)) + DM322/((DM322+1)/(Q322/1.6) + DM322/(R322/1.37))</f>
        <v>0</v>
      </c>
      <c r="U322">
        <f>(DH322*DK322)</f>
        <v>0</v>
      </c>
      <c r="V322">
        <f>(EA322+(U322+2*0.95*5.67E-8*(((EA322+$B$7)+273)^4-(EA322+273)^4)-44100*J322)/(1.84*29.3*R322+8*0.95*5.67E-8*(EA322+273)^3))</f>
        <v>0</v>
      </c>
      <c r="W322">
        <f>($C$7*EB322+$D$7*EC322+$E$7*V322)</f>
        <v>0</v>
      </c>
      <c r="X322">
        <f>0.61365*exp(17.502*W322/(240.97+W322))</f>
        <v>0</v>
      </c>
      <c r="Y322">
        <f>(Z322/AA322*100)</f>
        <v>0</v>
      </c>
      <c r="Z322">
        <f>DT322*(DY322+DZ322)/1000</f>
        <v>0</v>
      </c>
      <c r="AA322">
        <f>0.61365*exp(17.502*EA322/(240.97+EA322))</f>
        <v>0</v>
      </c>
      <c r="AB322">
        <f>(X322-DT322*(DY322+DZ322)/1000)</f>
        <v>0</v>
      </c>
      <c r="AC322">
        <f>(-J322*44100)</f>
        <v>0</v>
      </c>
      <c r="AD322">
        <f>2*29.3*R322*0.92*(EA322-W322)</f>
        <v>0</v>
      </c>
      <c r="AE322">
        <f>2*0.95*5.67E-8*(((EA322+$B$7)+273)^4-(W322+273)^4)</f>
        <v>0</v>
      </c>
      <c r="AF322">
        <f>U322+AE322+AC322+AD322</f>
        <v>0</v>
      </c>
      <c r="AG322">
        <f>DX322*AU322*(DS322-DR322*(1000-AU322*DU322)/(1000-AU322*DT322))/(100*DL322)</f>
        <v>0</v>
      </c>
      <c r="AH322">
        <f>1000*DX322*AU322*(DT322-DU322)/(100*DL322*(1000-AU322*DT322))</f>
        <v>0</v>
      </c>
      <c r="AI322">
        <f>(AJ322 - AK322 - DY322*1E3/(8.314*(EA322+273.15)) * AM322/DX322 * AL322) * DX322/(100*DL322) * (1000 - DU322)/1000</f>
        <v>0</v>
      </c>
      <c r="AJ322">
        <v>169.9286406209214</v>
      </c>
      <c r="AK322">
        <v>177.6261212121211</v>
      </c>
      <c r="AL322">
        <v>-3.203285778678747</v>
      </c>
      <c r="AM322">
        <v>65.50466669720001</v>
      </c>
      <c r="AN322">
        <f>(AP322 - AO322 + DY322*1E3/(8.314*(EA322+273.15)) * AR322/DX322 * AQ322) * DX322/(100*DL322) * 1000/(1000 - AP322)</f>
        <v>0</v>
      </c>
      <c r="AO322">
        <v>16.40564905981442</v>
      </c>
      <c r="AP322">
        <v>23.17079818181818</v>
      </c>
      <c r="AQ322">
        <v>-1.638221308167768E-05</v>
      </c>
      <c r="AR322">
        <v>120.5504715061294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MAX(0,($B$13+$C$13*EF322)/(1+$D$13*EF322)*DY322/(EA322+273)*$E$13)</f>
        <v>0</v>
      </c>
      <c r="AX322" t="s">
        <v>437</v>
      </c>
      <c r="AY322" t="s">
        <v>437</v>
      </c>
      <c r="AZ322">
        <v>0</v>
      </c>
      <c r="BA322">
        <v>0</v>
      </c>
      <c r="BB322">
        <f>1-AZ322/BA322</f>
        <v>0</v>
      </c>
      <c r="BC322">
        <v>0</v>
      </c>
      <c r="BD322" t="s">
        <v>437</v>
      </c>
      <c r="BE322" t="s">
        <v>437</v>
      </c>
      <c r="BF322">
        <v>0</v>
      </c>
      <c r="BG322">
        <v>0</v>
      </c>
      <c r="BH322">
        <f>1-BF322/BG322</f>
        <v>0</v>
      </c>
      <c r="BI322">
        <v>0.5</v>
      </c>
      <c r="BJ322">
        <f>DI322</f>
        <v>0</v>
      </c>
      <c r="BK322">
        <f>L322</f>
        <v>0</v>
      </c>
      <c r="BL322">
        <f>BH322*BI322*BJ322</f>
        <v>0</v>
      </c>
      <c r="BM322">
        <f>(BK322-BC322)/BJ322</f>
        <v>0</v>
      </c>
      <c r="BN322">
        <f>(BA322-BG322)/BG322</f>
        <v>0</v>
      </c>
      <c r="BO322">
        <f>AZ322/(BB322+AZ322/BG322)</f>
        <v>0</v>
      </c>
      <c r="BP322" t="s">
        <v>437</v>
      </c>
      <c r="BQ322">
        <v>0</v>
      </c>
      <c r="BR322">
        <f>IF(BQ322&lt;&gt;0, BQ322, BO322)</f>
        <v>0</v>
      </c>
      <c r="BS322">
        <f>1-BR322/BG322</f>
        <v>0</v>
      </c>
      <c r="BT322">
        <f>(BG322-BF322)/(BG322-BR322)</f>
        <v>0</v>
      </c>
      <c r="BU322">
        <f>(BA322-BG322)/(BA322-BR322)</f>
        <v>0</v>
      </c>
      <c r="BV322">
        <f>(BG322-BF322)/(BG322-AZ322)</f>
        <v>0</v>
      </c>
      <c r="BW322">
        <f>(BA322-BG322)/(BA322-AZ322)</f>
        <v>0</v>
      </c>
      <c r="BX322">
        <f>(BT322*BR322/BF322)</f>
        <v>0</v>
      </c>
      <c r="BY322">
        <f>(1-BX322)</f>
        <v>0</v>
      </c>
      <c r="DH322">
        <f>$B$11*EG322+$C$11*EH322+$F$11*ES322*(1-EV322)</f>
        <v>0</v>
      </c>
      <c r="DI322">
        <f>DH322*DJ322</f>
        <v>0</v>
      </c>
      <c r="DJ322">
        <f>($B$11*$D$9+$C$11*$D$9+$F$11*((FF322+EX322)/MAX(FF322+EX322+FG322, 0.1)*$I$9+FG322/MAX(FF322+EX322+FG322, 0.1)*$J$9))/($B$11+$C$11+$F$11)</f>
        <v>0</v>
      </c>
      <c r="DK322">
        <f>($B$11*$K$9+$C$11*$K$9+$F$11*((FF322+EX322)/MAX(FF322+EX322+FG322, 0.1)*$P$9+FG322/MAX(FF322+EX322+FG322, 0.1)*$Q$9))/($B$11+$C$11+$F$11)</f>
        <v>0</v>
      </c>
      <c r="DL322">
        <v>5.66</v>
      </c>
      <c r="DM322">
        <v>0.5</v>
      </c>
      <c r="DN322" t="s">
        <v>438</v>
      </c>
      <c r="DO322">
        <v>2</v>
      </c>
      <c r="DP322" t="b">
        <v>1</v>
      </c>
      <c r="DQ322">
        <v>1759254545</v>
      </c>
      <c r="DR322">
        <v>195.4212962962963</v>
      </c>
      <c r="DS322">
        <v>181.835037037037</v>
      </c>
      <c r="DT322">
        <v>23.17258518518518</v>
      </c>
      <c r="DU322">
        <v>16.44042592592593</v>
      </c>
      <c r="DV322">
        <v>195.3035185185185</v>
      </c>
      <c r="DW322">
        <v>22.94749259259259</v>
      </c>
      <c r="DX322">
        <v>499.9791481481482</v>
      </c>
      <c r="DY322">
        <v>90.85511111111111</v>
      </c>
      <c r="DZ322">
        <v>0.05175418888888889</v>
      </c>
      <c r="EA322">
        <v>29.71994814814814</v>
      </c>
      <c r="EB322">
        <v>29.98581481481481</v>
      </c>
      <c r="EC322">
        <v>999.9000000000001</v>
      </c>
      <c r="ED322">
        <v>0</v>
      </c>
      <c r="EE322">
        <v>0</v>
      </c>
      <c r="EF322">
        <v>10001.20481481482</v>
      </c>
      <c r="EG322">
        <v>0</v>
      </c>
      <c r="EH322">
        <v>12.08058888888889</v>
      </c>
      <c r="EI322">
        <v>13.58616666666667</v>
      </c>
      <c r="EJ322">
        <v>200.057</v>
      </c>
      <c r="EK322">
        <v>184.8748148148148</v>
      </c>
      <c r="EL322">
        <v>6.732161111111112</v>
      </c>
      <c r="EM322">
        <v>181.835037037037</v>
      </c>
      <c r="EN322">
        <v>16.44042592592593</v>
      </c>
      <c r="EO322">
        <v>2.105347037037037</v>
      </c>
      <c r="EP322">
        <v>1.493696296296296</v>
      </c>
      <c r="EQ322">
        <v>18.2596962962963</v>
      </c>
      <c r="ER322">
        <v>12.90376666666666</v>
      </c>
      <c r="ES322">
        <v>1999.992962962963</v>
      </c>
      <c r="ET322">
        <v>0.9799975555555556</v>
      </c>
      <c r="EU322">
        <v>0.02000264444444444</v>
      </c>
      <c r="EV322">
        <v>0</v>
      </c>
      <c r="EW322">
        <v>1222.989259259259</v>
      </c>
      <c r="EX322">
        <v>5.000560000000001</v>
      </c>
      <c r="EY322">
        <v>24914.25555555556</v>
      </c>
      <c r="EZ322">
        <v>17294.78518518518</v>
      </c>
      <c r="FA322">
        <v>41.41392592592592</v>
      </c>
      <c r="FB322">
        <v>41.66862962962963</v>
      </c>
      <c r="FC322">
        <v>41.28899999999999</v>
      </c>
      <c r="FD322">
        <v>40.85381481481481</v>
      </c>
      <c r="FE322">
        <v>42.35381481481481</v>
      </c>
      <c r="FF322">
        <v>1955.082962962963</v>
      </c>
      <c r="FG322">
        <v>39.90703703703704</v>
      </c>
      <c r="FH322">
        <v>0</v>
      </c>
      <c r="FI322">
        <v>1759254566.8</v>
      </c>
      <c r="FJ322">
        <v>0</v>
      </c>
      <c r="FK322">
        <v>1223.094230769231</v>
      </c>
      <c r="FL322">
        <v>12.03658121360215</v>
      </c>
      <c r="FM322">
        <v>246.2598292772261</v>
      </c>
      <c r="FN322">
        <v>24915.35769230769</v>
      </c>
      <c r="FO322">
        <v>15</v>
      </c>
      <c r="FP322">
        <v>0</v>
      </c>
      <c r="FQ322" t="s">
        <v>439</v>
      </c>
      <c r="FR322">
        <v>1747148579.5</v>
      </c>
      <c r="FS322">
        <v>1747148584.5</v>
      </c>
      <c r="FT322">
        <v>0</v>
      </c>
      <c r="FU322">
        <v>0.162</v>
      </c>
      <c r="FV322">
        <v>-0.001</v>
      </c>
      <c r="FW322">
        <v>0.139</v>
      </c>
      <c r="FX322">
        <v>0.058</v>
      </c>
      <c r="FY322">
        <v>420</v>
      </c>
      <c r="FZ322">
        <v>16</v>
      </c>
      <c r="GA322">
        <v>0.19</v>
      </c>
      <c r="GB322">
        <v>0.02</v>
      </c>
      <c r="GC322">
        <v>12.8635756097561</v>
      </c>
      <c r="GD322">
        <v>10.92397003484325</v>
      </c>
      <c r="GE322">
        <v>1.078513057867396</v>
      </c>
      <c r="GF322">
        <v>0</v>
      </c>
      <c r="GG322">
        <v>1222.254705882353</v>
      </c>
      <c r="GH322">
        <v>11.21497326810656</v>
      </c>
      <c r="GI322">
        <v>1.123904002845634</v>
      </c>
      <c r="GJ322">
        <v>0</v>
      </c>
      <c r="GK322">
        <v>6.71766487804878</v>
      </c>
      <c r="GL322">
        <v>0.26212599303137</v>
      </c>
      <c r="GM322">
        <v>0.02872055676832688</v>
      </c>
      <c r="GN322">
        <v>0</v>
      </c>
      <c r="GO322">
        <v>0</v>
      </c>
      <c r="GP322">
        <v>3</v>
      </c>
      <c r="GQ322" t="s">
        <v>490</v>
      </c>
      <c r="GR322">
        <v>3.1288</v>
      </c>
      <c r="GS322">
        <v>2.72987</v>
      </c>
      <c r="GT322">
        <v>0.0410264</v>
      </c>
      <c r="GU322">
        <v>0.0379471</v>
      </c>
      <c r="GV322">
        <v>0.104821</v>
      </c>
      <c r="GW322">
        <v>0.082661</v>
      </c>
      <c r="GX322">
        <v>28759.8</v>
      </c>
      <c r="GY322">
        <v>28003.3</v>
      </c>
      <c r="GZ322">
        <v>30531.4</v>
      </c>
      <c r="HA322">
        <v>29362.4</v>
      </c>
      <c r="HB322">
        <v>37712.4</v>
      </c>
      <c r="HC322">
        <v>35438.9</v>
      </c>
      <c r="HD322">
        <v>46703.9</v>
      </c>
      <c r="HE322">
        <v>43628.8</v>
      </c>
      <c r="HF322">
        <v>1.83118</v>
      </c>
      <c r="HG322">
        <v>1.82568</v>
      </c>
      <c r="HH322">
        <v>0.133075</v>
      </c>
      <c r="HI322">
        <v>0</v>
      </c>
      <c r="HJ322">
        <v>27.8052</v>
      </c>
      <c r="HK322">
        <v>999.9</v>
      </c>
      <c r="HL322">
        <v>47.9</v>
      </c>
      <c r="HM322">
        <v>31.4</v>
      </c>
      <c r="HN322">
        <v>24.3336</v>
      </c>
      <c r="HO322">
        <v>62.4903</v>
      </c>
      <c r="HP322">
        <v>17.9367</v>
      </c>
      <c r="HQ322">
        <v>1</v>
      </c>
      <c r="HR322">
        <v>0.135587</v>
      </c>
      <c r="HS322">
        <v>-0.390139</v>
      </c>
      <c r="HT322">
        <v>20.2014</v>
      </c>
      <c r="HU322">
        <v>5.22942</v>
      </c>
      <c r="HV322">
        <v>11.974</v>
      </c>
      <c r="HW322">
        <v>4.97035</v>
      </c>
      <c r="HX322">
        <v>3.28968</v>
      </c>
      <c r="HY322">
        <v>9999</v>
      </c>
      <c r="HZ322">
        <v>9999</v>
      </c>
      <c r="IA322">
        <v>9999</v>
      </c>
      <c r="IB322">
        <v>19.6</v>
      </c>
      <c r="IC322">
        <v>4.9729</v>
      </c>
      <c r="ID322">
        <v>1.87718</v>
      </c>
      <c r="IE322">
        <v>1.87531</v>
      </c>
      <c r="IF322">
        <v>1.87813</v>
      </c>
      <c r="IG322">
        <v>1.87485</v>
      </c>
      <c r="IH322">
        <v>1.8784</v>
      </c>
      <c r="II322">
        <v>1.87547</v>
      </c>
      <c r="IJ322">
        <v>1.87668</v>
      </c>
      <c r="IK322">
        <v>0</v>
      </c>
      <c r="IL322">
        <v>0</v>
      </c>
      <c r="IM322">
        <v>0</v>
      </c>
      <c r="IN322">
        <v>0</v>
      </c>
      <c r="IO322" t="s">
        <v>441</v>
      </c>
      <c r="IP322" t="s">
        <v>442</v>
      </c>
      <c r="IQ322" t="s">
        <v>443</v>
      </c>
      <c r="IR322" t="s">
        <v>443</v>
      </c>
      <c r="IS322" t="s">
        <v>443</v>
      </c>
      <c r="IT322" t="s">
        <v>443</v>
      </c>
      <c r="IU322">
        <v>0</v>
      </c>
      <c r="IV322">
        <v>100</v>
      </c>
      <c r="IW322">
        <v>100</v>
      </c>
      <c r="IX322">
        <v>0.091</v>
      </c>
      <c r="IY322">
        <v>0.225</v>
      </c>
      <c r="IZ322">
        <v>-0.1222274518627452</v>
      </c>
      <c r="JA322">
        <v>0.001328938755811441</v>
      </c>
      <c r="JB322">
        <v>-5.633165956792918E-07</v>
      </c>
      <c r="JC322">
        <v>2.510553891376428E-10</v>
      </c>
      <c r="JD322">
        <v>-0.04678033270444259</v>
      </c>
      <c r="JE322">
        <v>-0.0009625096320519332</v>
      </c>
      <c r="JF322">
        <v>0.0006953178313022573</v>
      </c>
      <c r="JG322">
        <v>-5.973937232829655E-06</v>
      </c>
      <c r="JH322">
        <v>1</v>
      </c>
      <c r="JI322">
        <v>2112</v>
      </c>
      <c r="JJ322">
        <v>1</v>
      </c>
      <c r="JK322">
        <v>26</v>
      </c>
      <c r="JL322">
        <v>201766.2</v>
      </c>
      <c r="JM322">
        <v>201766.1</v>
      </c>
      <c r="JN322">
        <v>0.479736</v>
      </c>
      <c r="JO322">
        <v>2.57812</v>
      </c>
      <c r="JP322">
        <v>1.39893</v>
      </c>
      <c r="JQ322">
        <v>2.32666</v>
      </c>
      <c r="JR322">
        <v>1.44897</v>
      </c>
      <c r="JS322">
        <v>2.48657</v>
      </c>
      <c r="JT322">
        <v>36.718</v>
      </c>
      <c r="JU322">
        <v>23.9649</v>
      </c>
      <c r="JV322">
        <v>18</v>
      </c>
      <c r="JW322">
        <v>481.438</v>
      </c>
      <c r="JX322">
        <v>448.028</v>
      </c>
      <c r="JY322">
        <v>28.1103</v>
      </c>
      <c r="JZ322">
        <v>28.9667</v>
      </c>
      <c r="KA322">
        <v>30.0001</v>
      </c>
      <c r="KB322">
        <v>28.6402</v>
      </c>
      <c r="KC322">
        <v>28.7062</v>
      </c>
      <c r="KD322">
        <v>9.58799</v>
      </c>
      <c r="KE322">
        <v>37.4461</v>
      </c>
      <c r="KF322">
        <v>0</v>
      </c>
      <c r="KG322">
        <v>28.1224</v>
      </c>
      <c r="KH322">
        <v>132.587</v>
      </c>
      <c r="KI322">
        <v>16.3156</v>
      </c>
      <c r="KJ322">
        <v>100.932</v>
      </c>
      <c r="KK322">
        <v>100.355</v>
      </c>
    </row>
    <row r="323" spans="1:297">
      <c r="A323">
        <v>307</v>
      </c>
      <c r="B323">
        <v>1759254557.5</v>
      </c>
      <c r="C323">
        <v>7741.900000095367</v>
      </c>
      <c r="D323" t="s">
        <v>1060</v>
      </c>
      <c r="E323" t="s">
        <v>1061</v>
      </c>
      <c r="F323">
        <v>5</v>
      </c>
      <c r="G323" t="s">
        <v>1025</v>
      </c>
      <c r="H323" t="s">
        <v>436</v>
      </c>
      <c r="I323">
        <v>1759254549.714286</v>
      </c>
      <c r="J323">
        <f>(K323)/1000</f>
        <v>0</v>
      </c>
      <c r="K323">
        <f>IF(DP323, AN323, AH323)</f>
        <v>0</v>
      </c>
      <c r="L323">
        <f>IF(DP323, AI323, AG323)</f>
        <v>0</v>
      </c>
      <c r="M323">
        <f>DR323 - IF(AU323&gt;1, L323*DL323*100.0/(AW323), 0)</f>
        <v>0</v>
      </c>
      <c r="N323">
        <f>((T323-J323/2)*M323-L323)/(T323+J323/2)</f>
        <v>0</v>
      </c>
      <c r="O323">
        <f>N323*(DY323+DZ323)/1000.0</f>
        <v>0</v>
      </c>
      <c r="P323">
        <f>(DR323 - IF(AU323&gt;1, L323*DL323*100.0/(AW323), 0))*(DY323+DZ323)/1000.0</f>
        <v>0</v>
      </c>
      <c r="Q323">
        <f>2.0/((1/S323-1/R323)+SIGN(S323)*SQRT((1/S323-1/R323)*(1/S323-1/R323) + 4*DM323/((DM323+1)*(DM323+1))*(2*1/S323*1/R323-1/R323*1/R323)))</f>
        <v>0</v>
      </c>
      <c r="R323">
        <f>IF(LEFT(DN323,1)&lt;&gt;"0",IF(LEFT(DN323,1)="1",3.0,DO323),$D$5+$E$5*(EF323*DY323/($K$5*1000))+$F$5*(EF323*DY323/($K$5*1000))*MAX(MIN(DL323,$J$5),$I$5)*MAX(MIN(DL323,$J$5),$I$5)+$G$5*MAX(MIN(DL323,$J$5),$I$5)*(EF323*DY323/($K$5*1000))+$H$5*(EF323*DY323/($K$5*1000))*(EF323*DY323/($K$5*1000)))</f>
        <v>0</v>
      </c>
      <c r="S323">
        <f>J323*(1000-(1000*0.61365*exp(17.502*W323/(240.97+W323))/(DY323+DZ323)+DT323)/2)/(1000*0.61365*exp(17.502*W323/(240.97+W323))/(DY323+DZ323)-DT323)</f>
        <v>0</v>
      </c>
      <c r="T323">
        <f>1/((DM323+1)/(Q323/1.6)+1/(R323/1.37)) + DM323/((DM323+1)/(Q323/1.6) + DM323/(R323/1.37))</f>
        <v>0</v>
      </c>
      <c r="U323">
        <f>(DH323*DK323)</f>
        <v>0</v>
      </c>
      <c r="V323">
        <f>(EA323+(U323+2*0.95*5.67E-8*(((EA323+$B$7)+273)^4-(EA323+273)^4)-44100*J323)/(1.84*29.3*R323+8*0.95*5.67E-8*(EA323+273)^3))</f>
        <v>0</v>
      </c>
      <c r="W323">
        <f>($C$7*EB323+$D$7*EC323+$E$7*V323)</f>
        <v>0</v>
      </c>
      <c r="X323">
        <f>0.61365*exp(17.502*W323/(240.97+W323))</f>
        <v>0</v>
      </c>
      <c r="Y323">
        <f>(Z323/AA323*100)</f>
        <v>0</v>
      </c>
      <c r="Z323">
        <f>DT323*(DY323+DZ323)/1000</f>
        <v>0</v>
      </c>
      <c r="AA323">
        <f>0.61365*exp(17.502*EA323/(240.97+EA323))</f>
        <v>0</v>
      </c>
      <c r="AB323">
        <f>(X323-DT323*(DY323+DZ323)/1000)</f>
        <v>0</v>
      </c>
      <c r="AC323">
        <f>(-J323*44100)</f>
        <v>0</v>
      </c>
      <c r="AD323">
        <f>2*29.3*R323*0.92*(EA323-W323)</f>
        <v>0</v>
      </c>
      <c r="AE323">
        <f>2*0.95*5.67E-8*(((EA323+$B$7)+273)^4-(W323+273)^4)</f>
        <v>0</v>
      </c>
      <c r="AF323">
        <f>U323+AE323+AC323+AD323</f>
        <v>0</v>
      </c>
      <c r="AG323">
        <f>DX323*AU323*(DS323-DR323*(1000-AU323*DU323)/(1000-AU323*DT323))/(100*DL323)</f>
        <v>0</v>
      </c>
      <c r="AH323">
        <f>1000*DX323*AU323*(DT323-DU323)/(100*DL323*(1000-AU323*DT323))</f>
        <v>0</v>
      </c>
      <c r="AI323">
        <f>(AJ323 - AK323 - DY323*1E3/(8.314*(EA323+273.15)) * AM323/DX323 * AL323) * DX323/(100*DL323) * (1000 - DU323)/1000</f>
        <v>0</v>
      </c>
      <c r="AJ323">
        <v>153.1375346587893</v>
      </c>
      <c r="AK323">
        <v>161.4877515151515</v>
      </c>
      <c r="AL323">
        <v>-3.223143074283704</v>
      </c>
      <c r="AM323">
        <v>65.50466669720001</v>
      </c>
      <c r="AN323">
        <f>(AP323 - AO323 + DY323*1E3/(8.314*(EA323+273.15)) * AR323/DX323 * AQ323) * DX323/(100*DL323) * 1000/(1000 - AP323)</f>
        <v>0</v>
      </c>
      <c r="AO323">
        <v>16.38109791339449</v>
      </c>
      <c r="AP323">
        <v>23.16428303030303</v>
      </c>
      <c r="AQ323">
        <v>-6.322939592275059E-06</v>
      </c>
      <c r="AR323">
        <v>120.5504715061294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MAX(0,($B$13+$C$13*EF323)/(1+$D$13*EF323)*DY323/(EA323+273)*$E$13)</f>
        <v>0</v>
      </c>
      <c r="AX323" t="s">
        <v>437</v>
      </c>
      <c r="AY323" t="s">
        <v>437</v>
      </c>
      <c r="AZ323">
        <v>0</v>
      </c>
      <c r="BA323">
        <v>0</v>
      </c>
      <c r="BB323">
        <f>1-AZ323/BA323</f>
        <v>0</v>
      </c>
      <c r="BC323">
        <v>0</v>
      </c>
      <c r="BD323" t="s">
        <v>437</v>
      </c>
      <c r="BE323" t="s">
        <v>437</v>
      </c>
      <c r="BF323">
        <v>0</v>
      </c>
      <c r="BG323">
        <v>0</v>
      </c>
      <c r="BH323">
        <f>1-BF323/BG323</f>
        <v>0</v>
      </c>
      <c r="BI323">
        <v>0.5</v>
      </c>
      <c r="BJ323">
        <f>DI323</f>
        <v>0</v>
      </c>
      <c r="BK323">
        <f>L323</f>
        <v>0</v>
      </c>
      <c r="BL323">
        <f>BH323*BI323*BJ323</f>
        <v>0</v>
      </c>
      <c r="BM323">
        <f>(BK323-BC323)/BJ323</f>
        <v>0</v>
      </c>
      <c r="BN323">
        <f>(BA323-BG323)/BG323</f>
        <v>0</v>
      </c>
      <c r="BO323">
        <f>AZ323/(BB323+AZ323/BG323)</f>
        <v>0</v>
      </c>
      <c r="BP323" t="s">
        <v>437</v>
      </c>
      <c r="BQ323">
        <v>0</v>
      </c>
      <c r="BR323">
        <f>IF(BQ323&lt;&gt;0, BQ323, BO323)</f>
        <v>0</v>
      </c>
      <c r="BS323">
        <f>1-BR323/BG323</f>
        <v>0</v>
      </c>
      <c r="BT323">
        <f>(BG323-BF323)/(BG323-BR323)</f>
        <v>0</v>
      </c>
      <c r="BU323">
        <f>(BA323-BG323)/(BA323-BR323)</f>
        <v>0</v>
      </c>
      <c r="BV323">
        <f>(BG323-BF323)/(BG323-AZ323)</f>
        <v>0</v>
      </c>
      <c r="BW323">
        <f>(BA323-BG323)/(BA323-AZ323)</f>
        <v>0</v>
      </c>
      <c r="BX323">
        <f>(BT323*BR323/BF323)</f>
        <v>0</v>
      </c>
      <c r="BY323">
        <f>(1-BX323)</f>
        <v>0</v>
      </c>
      <c r="DH323">
        <f>$B$11*EG323+$C$11*EH323+$F$11*ES323*(1-EV323)</f>
        <v>0</v>
      </c>
      <c r="DI323">
        <f>DH323*DJ323</f>
        <v>0</v>
      </c>
      <c r="DJ323">
        <f>($B$11*$D$9+$C$11*$D$9+$F$11*((FF323+EX323)/MAX(FF323+EX323+FG323, 0.1)*$I$9+FG323/MAX(FF323+EX323+FG323, 0.1)*$J$9))/($B$11+$C$11+$F$11)</f>
        <v>0</v>
      </c>
      <c r="DK323">
        <f>($B$11*$K$9+$C$11*$K$9+$F$11*((FF323+EX323)/MAX(FF323+EX323+FG323, 0.1)*$P$9+FG323/MAX(FF323+EX323+FG323, 0.1)*$Q$9))/($B$11+$C$11+$F$11)</f>
        <v>0</v>
      </c>
      <c r="DL323">
        <v>5.66</v>
      </c>
      <c r="DM323">
        <v>0.5</v>
      </c>
      <c r="DN323" t="s">
        <v>438</v>
      </c>
      <c r="DO323">
        <v>2</v>
      </c>
      <c r="DP323" t="b">
        <v>1</v>
      </c>
      <c r="DQ323">
        <v>1759254549.714286</v>
      </c>
      <c r="DR323">
        <v>180.6423571428572</v>
      </c>
      <c r="DS323">
        <v>166.2181785714286</v>
      </c>
      <c r="DT323">
        <v>23.17103571428572</v>
      </c>
      <c r="DU323">
        <v>16.41425357142857</v>
      </c>
      <c r="DV323">
        <v>180.5415</v>
      </c>
      <c r="DW323">
        <v>22.945975</v>
      </c>
      <c r="DX323">
        <v>499.9749642857143</v>
      </c>
      <c r="DY323">
        <v>90.85539285714285</v>
      </c>
      <c r="DZ323">
        <v>0.05197693214285714</v>
      </c>
      <c r="EA323">
        <v>29.71896071428571</v>
      </c>
      <c r="EB323">
        <v>29.98004285714285</v>
      </c>
      <c r="EC323">
        <v>999.9000000000002</v>
      </c>
      <c r="ED323">
        <v>0</v>
      </c>
      <c r="EE323">
        <v>0</v>
      </c>
      <c r="EF323">
        <v>9993.414285714285</v>
      </c>
      <c r="EG323">
        <v>0</v>
      </c>
      <c r="EH323">
        <v>11.72834285714285</v>
      </c>
      <c r="EI323">
        <v>14.4241</v>
      </c>
      <c r="EJ323">
        <v>184.9272857142857</v>
      </c>
      <c r="EK323">
        <v>168.9924642857143</v>
      </c>
      <c r="EL323">
        <v>6.756782142857142</v>
      </c>
      <c r="EM323">
        <v>166.2181785714286</v>
      </c>
      <c r="EN323">
        <v>16.41425357142857</v>
      </c>
      <c r="EO323">
        <v>2.105213214285715</v>
      </c>
      <c r="EP323">
        <v>1.491323214285714</v>
      </c>
      <c r="EQ323">
        <v>18.25868571428571</v>
      </c>
      <c r="ER323">
        <v>12.87947142857143</v>
      </c>
      <c r="ES323">
        <v>2000.011785714286</v>
      </c>
      <c r="ET323">
        <v>0.97999775</v>
      </c>
      <c r="EU323">
        <v>0.02000245</v>
      </c>
      <c r="EV323">
        <v>0</v>
      </c>
      <c r="EW323">
        <v>1224.015714285714</v>
      </c>
      <c r="EX323">
        <v>5.000560000000001</v>
      </c>
      <c r="EY323">
        <v>24934.98928571428</v>
      </c>
      <c r="EZ323">
        <v>17294.95</v>
      </c>
      <c r="FA323">
        <v>41.43267857142856</v>
      </c>
      <c r="FB323">
        <v>41.6692857142857</v>
      </c>
      <c r="FC323">
        <v>41.28314285714286</v>
      </c>
      <c r="FD323">
        <v>40.84785714285714</v>
      </c>
      <c r="FE323">
        <v>42.34785714285713</v>
      </c>
      <c r="FF323">
        <v>1955.101785714285</v>
      </c>
      <c r="FG323">
        <v>39.90642857142858</v>
      </c>
      <c r="FH323">
        <v>0</v>
      </c>
      <c r="FI323">
        <v>1759254571.6</v>
      </c>
      <c r="FJ323">
        <v>0</v>
      </c>
      <c r="FK323">
        <v>1224.136538461539</v>
      </c>
      <c r="FL323">
        <v>14.77709402656265</v>
      </c>
      <c r="FM323">
        <v>277.6615384651092</v>
      </c>
      <c r="FN323">
        <v>24936.38461538462</v>
      </c>
      <c r="FO323">
        <v>15</v>
      </c>
      <c r="FP323">
        <v>0</v>
      </c>
      <c r="FQ323" t="s">
        <v>439</v>
      </c>
      <c r="FR323">
        <v>1747148579.5</v>
      </c>
      <c r="FS323">
        <v>1747148584.5</v>
      </c>
      <c r="FT323">
        <v>0</v>
      </c>
      <c r="FU323">
        <v>0.162</v>
      </c>
      <c r="FV323">
        <v>-0.001</v>
      </c>
      <c r="FW323">
        <v>0.139</v>
      </c>
      <c r="FX323">
        <v>0.058</v>
      </c>
      <c r="FY323">
        <v>420</v>
      </c>
      <c r="FZ323">
        <v>16</v>
      </c>
      <c r="GA323">
        <v>0.19</v>
      </c>
      <c r="GB323">
        <v>0.02</v>
      </c>
      <c r="GC323">
        <v>13.76274878048781</v>
      </c>
      <c r="GD323">
        <v>10.83693031358884</v>
      </c>
      <c r="GE323">
        <v>1.070126316711268</v>
      </c>
      <c r="GF323">
        <v>0</v>
      </c>
      <c r="GG323">
        <v>1223.250294117647</v>
      </c>
      <c r="GH323">
        <v>12.58013751647178</v>
      </c>
      <c r="GI323">
        <v>1.257384038143165</v>
      </c>
      <c r="GJ323">
        <v>0</v>
      </c>
      <c r="GK323">
        <v>6.737079512195121</v>
      </c>
      <c r="GL323">
        <v>0.3172735191637519</v>
      </c>
      <c r="GM323">
        <v>0.03278474935097031</v>
      </c>
      <c r="GN323">
        <v>0</v>
      </c>
      <c r="GO323">
        <v>0</v>
      </c>
      <c r="GP323">
        <v>3</v>
      </c>
      <c r="GQ323" t="s">
        <v>490</v>
      </c>
      <c r="GR323">
        <v>3.12856</v>
      </c>
      <c r="GS323">
        <v>2.73024</v>
      </c>
      <c r="GT323">
        <v>0.03761</v>
      </c>
      <c r="GU323">
        <v>0.0342476</v>
      </c>
      <c r="GV323">
        <v>0.104807</v>
      </c>
      <c r="GW323">
        <v>0.0825423</v>
      </c>
      <c r="GX323">
        <v>28862.3</v>
      </c>
      <c r="GY323">
        <v>28111</v>
      </c>
      <c r="GZ323">
        <v>30531.5</v>
      </c>
      <c r="HA323">
        <v>29362.5</v>
      </c>
      <c r="HB323">
        <v>37712.9</v>
      </c>
      <c r="HC323">
        <v>35443.6</v>
      </c>
      <c r="HD323">
        <v>46704.1</v>
      </c>
      <c r="HE323">
        <v>43629.2</v>
      </c>
      <c r="HF323">
        <v>1.83055</v>
      </c>
      <c r="HG323">
        <v>1.82615</v>
      </c>
      <c r="HH323">
        <v>0.133328</v>
      </c>
      <c r="HI323">
        <v>0</v>
      </c>
      <c r="HJ323">
        <v>27.7994</v>
      </c>
      <c r="HK323">
        <v>999.9</v>
      </c>
      <c r="HL323">
        <v>47.9</v>
      </c>
      <c r="HM323">
        <v>31.4</v>
      </c>
      <c r="HN323">
        <v>24.333</v>
      </c>
      <c r="HO323">
        <v>63.4303</v>
      </c>
      <c r="HP323">
        <v>17.7043</v>
      </c>
      <c r="HQ323">
        <v>1</v>
      </c>
      <c r="HR323">
        <v>0.135998</v>
      </c>
      <c r="HS323">
        <v>-0.401473</v>
      </c>
      <c r="HT323">
        <v>20.2013</v>
      </c>
      <c r="HU323">
        <v>5.22897</v>
      </c>
      <c r="HV323">
        <v>11.974</v>
      </c>
      <c r="HW323">
        <v>4.96995</v>
      </c>
      <c r="HX323">
        <v>3.28958</v>
      </c>
      <c r="HY323">
        <v>9999</v>
      </c>
      <c r="HZ323">
        <v>9999</v>
      </c>
      <c r="IA323">
        <v>9999</v>
      </c>
      <c r="IB323">
        <v>19.6</v>
      </c>
      <c r="IC323">
        <v>4.9729</v>
      </c>
      <c r="ID323">
        <v>1.87722</v>
      </c>
      <c r="IE323">
        <v>1.87531</v>
      </c>
      <c r="IF323">
        <v>1.87811</v>
      </c>
      <c r="IG323">
        <v>1.87485</v>
      </c>
      <c r="IH323">
        <v>1.87845</v>
      </c>
      <c r="II323">
        <v>1.87552</v>
      </c>
      <c r="IJ323">
        <v>1.87668</v>
      </c>
      <c r="IK323">
        <v>0</v>
      </c>
      <c r="IL323">
        <v>0</v>
      </c>
      <c r="IM323">
        <v>0</v>
      </c>
      <c r="IN323">
        <v>0</v>
      </c>
      <c r="IO323" t="s">
        <v>441</v>
      </c>
      <c r="IP323" t="s">
        <v>442</v>
      </c>
      <c r="IQ323" t="s">
        <v>443</v>
      </c>
      <c r="IR323" t="s">
        <v>443</v>
      </c>
      <c r="IS323" t="s">
        <v>443</v>
      </c>
      <c r="IT323" t="s">
        <v>443</v>
      </c>
      <c r="IU323">
        <v>0</v>
      </c>
      <c r="IV323">
        <v>100</v>
      </c>
      <c r="IW323">
        <v>100</v>
      </c>
      <c r="IX323">
        <v>0.073</v>
      </c>
      <c r="IY323">
        <v>0.2249</v>
      </c>
      <c r="IZ323">
        <v>-0.1222274518627452</v>
      </c>
      <c r="JA323">
        <v>0.001328938755811441</v>
      </c>
      <c r="JB323">
        <v>-5.633165956792918E-07</v>
      </c>
      <c r="JC323">
        <v>2.510553891376428E-10</v>
      </c>
      <c r="JD323">
        <v>-0.04678033270444259</v>
      </c>
      <c r="JE323">
        <v>-0.0009625096320519332</v>
      </c>
      <c r="JF323">
        <v>0.0006953178313022573</v>
      </c>
      <c r="JG323">
        <v>-5.973937232829655E-06</v>
      </c>
      <c r="JH323">
        <v>1</v>
      </c>
      <c r="JI323">
        <v>2112</v>
      </c>
      <c r="JJ323">
        <v>1</v>
      </c>
      <c r="JK323">
        <v>26</v>
      </c>
      <c r="JL323">
        <v>201766.3</v>
      </c>
      <c r="JM323">
        <v>201766.2</v>
      </c>
      <c r="JN323">
        <v>0.443115</v>
      </c>
      <c r="JO323">
        <v>2.58423</v>
      </c>
      <c r="JP323">
        <v>1.39893</v>
      </c>
      <c r="JQ323">
        <v>2.32666</v>
      </c>
      <c r="JR323">
        <v>1.44897</v>
      </c>
      <c r="JS323">
        <v>2.51465</v>
      </c>
      <c r="JT323">
        <v>36.718</v>
      </c>
      <c r="JU323">
        <v>23.9737</v>
      </c>
      <c r="JV323">
        <v>18</v>
      </c>
      <c r="JW323">
        <v>481.105</v>
      </c>
      <c r="JX323">
        <v>448.327</v>
      </c>
      <c r="JY323">
        <v>28.128</v>
      </c>
      <c r="JZ323">
        <v>28.9667</v>
      </c>
      <c r="KA323">
        <v>30</v>
      </c>
      <c r="KB323">
        <v>28.642</v>
      </c>
      <c r="KC323">
        <v>28.7062</v>
      </c>
      <c r="KD323">
        <v>8.77769</v>
      </c>
      <c r="KE323">
        <v>37.4461</v>
      </c>
      <c r="KF323">
        <v>0</v>
      </c>
      <c r="KG323">
        <v>28.1382</v>
      </c>
      <c r="KH323">
        <v>112.548</v>
      </c>
      <c r="KI323">
        <v>16.2899</v>
      </c>
      <c r="KJ323">
        <v>100.933</v>
      </c>
      <c r="KK323">
        <v>100.356</v>
      </c>
    </row>
    <row r="324" spans="1:297">
      <c r="A324">
        <v>308</v>
      </c>
      <c r="B324">
        <v>1759254562.5</v>
      </c>
      <c r="C324">
        <v>7746.900000095367</v>
      </c>
      <c r="D324" t="s">
        <v>1062</v>
      </c>
      <c r="E324" t="s">
        <v>1063</v>
      </c>
      <c r="F324">
        <v>5</v>
      </c>
      <c r="G324" t="s">
        <v>1025</v>
      </c>
      <c r="H324" t="s">
        <v>436</v>
      </c>
      <c r="I324">
        <v>1759254555</v>
      </c>
      <c r="J324">
        <f>(K324)/1000</f>
        <v>0</v>
      </c>
      <c r="K324">
        <f>IF(DP324, AN324, AH324)</f>
        <v>0</v>
      </c>
      <c r="L324">
        <f>IF(DP324, AI324, AG324)</f>
        <v>0</v>
      </c>
      <c r="M324">
        <f>DR324 - IF(AU324&gt;1, L324*DL324*100.0/(AW324), 0)</f>
        <v>0</v>
      </c>
      <c r="N324">
        <f>((T324-J324/2)*M324-L324)/(T324+J324/2)</f>
        <v>0</v>
      </c>
      <c r="O324">
        <f>N324*(DY324+DZ324)/1000.0</f>
        <v>0</v>
      </c>
      <c r="P324">
        <f>(DR324 - IF(AU324&gt;1, L324*DL324*100.0/(AW324), 0))*(DY324+DZ324)/1000.0</f>
        <v>0</v>
      </c>
      <c r="Q324">
        <f>2.0/((1/S324-1/R324)+SIGN(S324)*SQRT((1/S324-1/R324)*(1/S324-1/R324) + 4*DM324/((DM324+1)*(DM324+1))*(2*1/S324*1/R324-1/R324*1/R324)))</f>
        <v>0</v>
      </c>
      <c r="R324">
        <f>IF(LEFT(DN324,1)&lt;&gt;"0",IF(LEFT(DN324,1)="1",3.0,DO324),$D$5+$E$5*(EF324*DY324/($K$5*1000))+$F$5*(EF324*DY324/($K$5*1000))*MAX(MIN(DL324,$J$5),$I$5)*MAX(MIN(DL324,$J$5),$I$5)+$G$5*MAX(MIN(DL324,$J$5),$I$5)*(EF324*DY324/($K$5*1000))+$H$5*(EF324*DY324/($K$5*1000))*(EF324*DY324/($K$5*1000)))</f>
        <v>0</v>
      </c>
      <c r="S324">
        <f>J324*(1000-(1000*0.61365*exp(17.502*W324/(240.97+W324))/(DY324+DZ324)+DT324)/2)/(1000*0.61365*exp(17.502*W324/(240.97+W324))/(DY324+DZ324)-DT324)</f>
        <v>0</v>
      </c>
      <c r="T324">
        <f>1/((DM324+1)/(Q324/1.6)+1/(R324/1.37)) + DM324/((DM324+1)/(Q324/1.6) + DM324/(R324/1.37))</f>
        <v>0</v>
      </c>
      <c r="U324">
        <f>(DH324*DK324)</f>
        <v>0</v>
      </c>
      <c r="V324">
        <f>(EA324+(U324+2*0.95*5.67E-8*(((EA324+$B$7)+273)^4-(EA324+273)^4)-44100*J324)/(1.84*29.3*R324+8*0.95*5.67E-8*(EA324+273)^3))</f>
        <v>0</v>
      </c>
      <c r="W324">
        <f>($C$7*EB324+$D$7*EC324+$E$7*V324)</f>
        <v>0</v>
      </c>
      <c r="X324">
        <f>0.61365*exp(17.502*W324/(240.97+W324))</f>
        <v>0</v>
      </c>
      <c r="Y324">
        <f>(Z324/AA324*100)</f>
        <v>0</v>
      </c>
      <c r="Z324">
        <f>DT324*(DY324+DZ324)/1000</f>
        <v>0</v>
      </c>
      <c r="AA324">
        <f>0.61365*exp(17.502*EA324/(240.97+EA324))</f>
        <v>0</v>
      </c>
      <c r="AB324">
        <f>(X324-DT324*(DY324+DZ324)/1000)</f>
        <v>0</v>
      </c>
      <c r="AC324">
        <f>(-J324*44100)</f>
        <v>0</v>
      </c>
      <c r="AD324">
        <f>2*29.3*R324*0.92*(EA324-W324)</f>
        <v>0</v>
      </c>
      <c r="AE324">
        <f>2*0.95*5.67E-8*(((EA324+$B$7)+273)^4-(W324+273)^4)</f>
        <v>0</v>
      </c>
      <c r="AF324">
        <f>U324+AE324+AC324+AD324</f>
        <v>0</v>
      </c>
      <c r="AG324">
        <f>DX324*AU324*(DS324-DR324*(1000-AU324*DU324)/(1000-AU324*DT324))/(100*DL324)</f>
        <v>0</v>
      </c>
      <c r="AH324">
        <f>1000*DX324*AU324*(DT324-DU324)/(100*DL324*(1000-AU324*DT324))</f>
        <v>0</v>
      </c>
      <c r="AI324">
        <f>(AJ324 - AK324 - DY324*1E3/(8.314*(EA324+273.15)) * AM324/DX324 * AL324) * DX324/(100*DL324) * (1000 - DU324)/1000</f>
        <v>0</v>
      </c>
      <c r="AJ324">
        <v>136.249621182835</v>
      </c>
      <c r="AK324">
        <v>145.4510363636363</v>
      </c>
      <c r="AL324">
        <v>-3.201604472539718</v>
      </c>
      <c r="AM324">
        <v>65.50466669720001</v>
      </c>
      <c r="AN324">
        <f>(AP324 - AO324 + DY324*1E3/(8.314*(EA324+273.15)) * AR324/DX324 * AQ324) * DX324/(100*DL324) * 1000/(1000 - AP324)</f>
        <v>0</v>
      </c>
      <c r="AO324">
        <v>16.3668791234054</v>
      </c>
      <c r="AP324">
        <v>23.16069454545453</v>
      </c>
      <c r="AQ324">
        <v>-1.016111611730318E-05</v>
      </c>
      <c r="AR324">
        <v>120.5504715061294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MAX(0,($B$13+$C$13*EF324)/(1+$D$13*EF324)*DY324/(EA324+273)*$E$13)</f>
        <v>0</v>
      </c>
      <c r="AX324" t="s">
        <v>437</v>
      </c>
      <c r="AY324" t="s">
        <v>437</v>
      </c>
      <c r="AZ324">
        <v>0</v>
      </c>
      <c r="BA324">
        <v>0</v>
      </c>
      <c r="BB324">
        <f>1-AZ324/BA324</f>
        <v>0</v>
      </c>
      <c r="BC324">
        <v>0</v>
      </c>
      <c r="BD324" t="s">
        <v>437</v>
      </c>
      <c r="BE324" t="s">
        <v>437</v>
      </c>
      <c r="BF324">
        <v>0</v>
      </c>
      <c r="BG324">
        <v>0</v>
      </c>
      <c r="BH324">
        <f>1-BF324/BG324</f>
        <v>0</v>
      </c>
      <c r="BI324">
        <v>0.5</v>
      </c>
      <c r="BJ324">
        <f>DI324</f>
        <v>0</v>
      </c>
      <c r="BK324">
        <f>L324</f>
        <v>0</v>
      </c>
      <c r="BL324">
        <f>BH324*BI324*BJ324</f>
        <v>0</v>
      </c>
      <c r="BM324">
        <f>(BK324-BC324)/BJ324</f>
        <v>0</v>
      </c>
      <c r="BN324">
        <f>(BA324-BG324)/BG324</f>
        <v>0</v>
      </c>
      <c r="BO324">
        <f>AZ324/(BB324+AZ324/BG324)</f>
        <v>0</v>
      </c>
      <c r="BP324" t="s">
        <v>437</v>
      </c>
      <c r="BQ324">
        <v>0</v>
      </c>
      <c r="BR324">
        <f>IF(BQ324&lt;&gt;0, BQ324, BO324)</f>
        <v>0</v>
      </c>
      <c r="BS324">
        <f>1-BR324/BG324</f>
        <v>0</v>
      </c>
      <c r="BT324">
        <f>(BG324-BF324)/(BG324-BR324)</f>
        <v>0</v>
      </c>
      <c r="BU324">
        <f>(BA324-BG324)/(BA324-BR324)</f>
        <v>0</v>
      </c>
      <c r="BV324">
        <f>(BG324-BF324)/(BG324-AZ324)</f>
        <v>0</v>
      </c>
      <c r="BW324">
        <f>(BA324-BG324)/(BA324-AZ324)</f>
        <v>0</v>
      </c>
      <c r="BX324">
        <f>(BT324*BR324/BF324)</f>
        <v>0</v>
      </c>
      <c r="BY324">
        <f>(1-BX324)</f>
        <v>0</v>
      </c>
      <c r="DH324">
        <f>$B$11*EG324+$C$11*EH324+$F$11*ES324*(1-EV324)</f>
        <v>0</v>
      </c>
      <c r="DI324">
        <f>DH324*DJ324</f>
        <v>0</v>
      </c>
      <c r="DJ324">
        <f>($B$11*$D$9+$C$11*$D$9+$F$11*((FF324+EX324)/MAX(FF324+EX324+FG324, 0.1)*$I$9+FG324/MAX(FF324+EX324+FG324, 0.1)*$J$9))/($B$11+$C$11+$F$11)</f>
        <v>0</v>
      </c>
      <c r="DK324">
        <f>($B$11*$K$9+$C$11*$K$9+$F$11*((FF324+EX324)/MAX(FF324+EX324+FG324, 0.1)*$P$9+FG324/MAX(FF324+EX324+FG324, 0.1)*$Q$9))/($B$11+$C$11+$F$11)</f>
        <v>0</v>
      </c>
      <c r="DL324">
        <v>5.66</v>
      </c>
      <c r="DM324">
        <v>0.5</v>
      </c>
      <c r="DN324" t="s">
        <v>438</v>
      </c>
      <c r="DO324">
        <v>2</v>
      </c>
      <c r="DP324" t="b">
        <v>1</v>
      </c>
      <c r="DQ324">
        <v>1759254555</v>
      </c>
      <c r="DR324">
        <v>164.0545555555556</v>
      </c>
      <c r="DS324">
        <v>148.6676296296296</v>
      </c>
      <c r="DT324">
        <v>23.16642222222222</v>
      </c>
      <c r="DU324">
        <v>16.38615555555556</v>
      </c>
      <c r="DV324">
        <v>163.9729259259259</v>
      </c>
      <c r="DW324">
        <v>22.94146296296296</v>
      </c>
      <c r="DX324">
        <v>499.9768148148148</v>
      </c>
      <c r="DY324">
        <v>90.8557037037037</v>
      </c>
      <c r="DZ324">
        <v>0.05225136666666667</v>
      </c>
      <c r="EA324">
        <v>29.71554074074075</v>
      </c>
      <c r="EB324">
        <v>29.97431111111111</v>
      </c>
      <c r="EC324">
        <v>999.9000000000001</v>
      </c>
      <c r="ED324">
        <v>0</v>
      </c>
      <c r="EE324">
        <v>0</v>
      </c>
      <c r="EF324">
        <v>9995.185185185184</v>
      </c>
      <c r="EG324">
        <v>0</v>
      </c>
      <c r="EH324">
        <v>11.70159259259259</v>
      </c>
      <c r="EI324">
        <v>15.38691111111111</v>
      </c>
      <c r="EJ324">
        <v>167.9452592592593</v>
      </c>
      <c r="EK324">
        <v>151.1444814814815</v>
      </c>
      <c r="EL324">
        <v>6.780275555555555</v>
      </c>
      <c r="EM324">
        <v>148.6676296296296</v>
      </c>
      <c r="EN324">
        <v>16.38615555555556</v>
      </c>
      <c r="EO324">
        <v>2.104801111111111</v>
      </c>
      <c r="EP324">
        <v>1.488775185185185</v>
      </c>
      <c r="EQ324">
        <v>18.25556666666667</v>
      </c>
      <c r="ER324">
        <v>12.85335925925926</v>
      </c>
      <c r="ES324">
        <v>2000.004814814815</v>
      </c>
      <c r="ET324">
        <v>0.9799976666666667</v>
      </c>
      <c r="EU324">
        <v>0.02000253333333333</v>
      </c>
      <c r="EV324">
        <v>0</v>
      </c>
      <c r="EW324">
        <v>1225.385925925926</v>
      </c>
      <c r="EX324">
        <v>5.000560000000001</v>
      </c>
      <c r="EY324">
        <v>24960.9</v>
      </c>
      <c r="EZ324">
        <v>17294.8962962963</v>
      </c>
      <c r="FA324">
        <v>41.39081481481481</v>
      </c>
      <c r="FB324">
        <v>41.67551851851851</v>
      </c>
      <c r="FC324">
        <v>41.30055555555555</v>
      </c>
      <c r="FD324">
        <v>40.85381481481481</v>
      </c>
      <c r="FE324">
        <v>42.34448148148147</v>
      </c>
      <c r="FF324">
        <v>1955.094814814815</v>
      </c>
      <c r="FG324">
        <v>39.90666666666667</v>
      </c>
      <c r="FH324">
        <v>0</v>
      </c>
      <c r="FI324">
        <v>1759254576.4</v>
      </c>
      <c r="FJ324">
        <v>0</v>
      </c>
      <c r="FK324">
        <v>1225.371538461538</v>
      </c>
      <c r="FL324">
        <v>16.0376068445477</v>
      </c>
      <c r="FM324">
        <v>308.1264957477881</v>
      </c>
      <c r="FN324">
        <v>24960.04230769231</v>
      </c>
      <c r="FO324">
        <v>15</v>
      </c>
      <c r="FP324">
        <v>0</v>
      </c>
      <c r="FQ324" t="s">
        <v>439</v>
      </c>
      <c r="FR324">
        <v>1747148579.5</v>
      </c>
      <c r="FS324">
        <v>1747148584.5</v>
      </c>
      <c r="FT324">
        <v>0</v>
      </c>
      <c r="FU324">
        <v>0.162</v>
      </c>
      <c r="FV324">
        <v>-0.001</v>
      </c>
      <c r="FW324">
        <v>0.139</v>
      </c>
      <c r="FX324">
        <v>0.058</v>
      </c>
      <c r="FY324">
        <v>420</v>
      </c>
      <c r="FZ324">
        <v>16</v>
      </c>
      <c r="GA324">
        <v>0.19</v>
      </c>
      <c r="GB324">
        <v>0.02</v>
      </c>
      <c r="GC324">
        <v>14.78381</v>
      </c>
      <c r="GD324">
        <v>10.85328180112566</v>
      </c>
      <c r="GE324">
        <v>1.045674036399489</v>
      </c>
      <c r="GF324">
        <v>0</v>
      </c>
      <c r="GG324">
        <v>1224.61794117647</v>
      </c>
      <c r="GH324">
        <v>15.12925897994973</v>
      </c>
      <c r="GI324">
        <v>1.498934483149632</v>
      </c>
      <c r="GJ324">
        <v>0</v>
      </c>
      <c r="GK324">
        <v>6.764181750000001</v>
      </c>
      <c r="GL324">
        <v>0.2750002626641709</v>
      </c>
      <c r="GM324">
        <v>0.02848899356659516</v>
      </c>
      <c r="GN324">
        <v>0</v>
      </c>
      <c r="GO324">
        <v>0</v>
      </c>
      <c r="GP324">
        <v>3</v>
      </c>
      <c r="GQ324" t="s">
        <v>490</v>
      </c>
      <c r="GR324">
        <v>3.12887</v>
      </c>
      <c r="GS324">
        <v>2.73014</v>
      </c>
      <c r="GT324">
        <v>0.0341383</v>
      </c>
      <c r="GU324">
        <v>0.0304705</v>
      </c>
      <c r="GV324">
        <v>0.104797</v>
      </c>
      <c r="GW324">
        <v>0.08253190000000001</v>
      </c>
      <c r="GX324">
        <v>28966.3</v>
      </c>
      <c r="GY324">
        <v>28220.8</v>
      </c>
      <c r="GZ324">
        <v>30531.4</v>
      </c>
      <c r="HA324">
        <v>29362.3</v>
      </c>
      <c r="HB324">
        <v>37713.1</v>
      </c>
      <c r="HC324">
        <v>35443.5</v>
      </c>
      <c r="HD324">
        <v>46704.1</v>
      </c>
      <c r="HE324">
        <v>43628.9</v>
      </c>
      <c r="HF324">
        <v>1.8313</v>
      </c>
      <c r="HG324">
        <v>1.82528</v>
      </c>
      <c r="HH324">
        <v>0.13363</v>
      </c>
      <c r="HI324">
        <v>0</v>
      </c>
      <c r="HJ324">
        <v>27.7934</v>
      </c>
      <c r="HK324">
        <v>999.9</v>
      </c>
      <c r="HL324">
        <v>47.9</v>
      </c>
      <c r="HM324">
        <v>31.4</v>
      </c>
      <c r="HN324">
        <v>24.3317</v>
      </c>
      <c r="HO324">
        <v>63.1703</v>
      </c>
      <c r="HP324">
        <v>17.7684</v>
      </c>
      <c r="HQ324">
        <v>1</v>
      </c>
      <c r="HR324">
        <v>0.135818</v>
      </c>
      <c r="HS324">
        <v>-0.422911</v>
      </c>
      <c r="HT324">
        <v>20.2013</v>
      </c>
      <c r="HU324">
        <v>5.22867</v>
      </c>
      <c r="HV324">
        <v>11.974</v>
      </c>
      <c r="HW324">
        <v>4.97015</v>
      </c>
      <c r="HX324">
        <v>3.28948</v>
      </c>
      <c r="HY324">
        <v>9999</v>
      </c>
      <c r="HZ324">
        <v>9999</v>
      </c>
      <c r="IA324">
        <v>9999</v>
      </c>
      <c r="IB324">
        <v>19.6</v>
      </c>
      <c r="IC324">
        <v>4.9729</v>
      </c>
      <c r="ID324">
        <v>1.87723</v>
      </c>
      <c r="IE324">
        <v>1.87531</v>
      </c>
      <c r="IF324">
        <v>1.8781</v>
      </c>
      <c r="IG324">
        <v>1.87486</v>
      </c>
      <c r="IH324">
        <v>1.87847</v>
      </c>
      <c r="II324">
        <v>1.8755</v>
      </c>
      <c r="IJ324">
        <v>1.87668</v>
      </c>
      <c r="IK324">
        <v>0</v>
      </c>
      <c r="IL324">
        <v>0</v>
      </c>
      <c r="IM324">
        <v>0</v>
      </c>
      <c r="IN324">
        <v>0</v>
      </c>
      <c r="IO324" t="s">
        <v>441</v>
      </c>
      <c r="IP324" t="s">
        <v>442</v>
      </c>
      <c r="IQ324" t="s">
        <v>443</v>
      </c>
      <c r="IR324" t="s">
        <v>443</v>
      </c>
      <c r="IS324" t="s">
        <v>443</v>
      </c>
      <c r="IT324" t="s">
        <v>443</v>
      </c>
      <c r="IU324">
        <v>0</v>
      </c>
      <c r="IV324">
        <v>100</v>
      </c>
      <c r="IW324">
        <v>100</v>
      </c>
      <c r="IX324">
        <v>0.054</v>
      </c>
      <c r="IY324">
        <v>0.2248</v>
      </c>
      <c r="IZ324">
        <v>-0.1222274518627452</v>
      </c>
      <c r="JA324">
        <v>0.001328938755811441</v>
      </c>
      <c r="JB324">
        <v>-5.633165956792918E-07</v>
      </c>
      <c r="JC324">
        <v>2.510553891376428E-10</v>
      </c>
      <c r="JD324">
        <v>-0.04678033270444259</v>
      </c>
      <c r="JE324">
        <v>-0.0009625096320519332</v>
      </c>
      <c r="JF324">
        <v>0.0006953178313022573</v>
      </c>
      <c r="JG324">
        <v>-5.973937232829655E-06</v>
      </c>
      <c r="JH324">
        <v>1</v>
      </c>
      <c r="JI324">
        <v>2112</v>
      </c>
      <c r="JJ324">
        <v>1</v>
      </c>
      <c r="JK324">
        <v>26</v>
      </c>
      <c r="JL324">
        <v>201766.4</v>
      </c>
      <c r="JM324">
        <v>201766.3</v>
      </c>
      <c r="JN324">
        <v>0.401611</v>
      </c>
      <c r="JO324">
        <v>2.56836</v>
      </c>
      <c r="JP324">
        <v>1.39893</v>
      </c>
      <c r="JQ324">
        <v>2.32666</v>
      </c>
      <c r="JR324">
        <v>1.44897</v>
      </c>
      <c r="JS324">
        <v>2.58301</v>
      </c>
      <c r="JT324">
        <v>36.718</v>
      </c>
      <c r="JU324">
        <v>23.9737</v>
      </c>
      <c r="JV324">
        <v>18</v>
      </c>
      <c r="JW324">
        <v>481.522</v>
      </c>
      <c r="JX324">
        <v>447.777</v>
      </c>
      <c r="JY324">
        <v>28.1445</v>
      </c>
      <c r="JZ324">
        <v>28.9667</v>
      </c>
      <c r="KA324">
        <v>30.0002</v>
      </c>
      <c r="KB324">
        <v>28.6426</v>
      </c>
      <c r="KC324">
        <v>28.7062</v>
      </c>
      <c r="KD324">
        <v>8.02464</v>
      </c>
      <c r="KE324">
        <v>37.727</v>
      </c>
      <c r="KF324">
        <v>0</v>
      </c>
      <c r="KG324">
        <v>28.157</v>
      </c>
      <c r="KH324">
        <v>99.1872</v>
      </c>
      <c r="KI324">
        <v>16.2703</v>
      </c>
      <c r="KJ324">
        <v>100.933</v>
      </c>
      <c r="KK324">
        <v>100.356</v>
      </c>
    </row>
    <row r="325" spans="1:297">
      <c r="A325">
        <v>309</v>
      </c>
      <c r="B325">
        <v>1759254567.5</v>
      </c>
      <c r="C325">
        <v>7751.900000095367</v>
      </c>
      <c r="D325" t="s">
        <v>1064</v>
      </c>
      <c r="E325" t="s">
        <v>1065</v>
      </c>
      <c r="F325">
        <v>5</v>
      </c>
      <c r="G325" t="s">
        <v>1025</v>
      </c>
      <c r="H325" t="s">
        <v>436</v>
      </c>
      <c r="I325">
        <v>1759254559.714286</v>
      </c>
      <c r="J325">
        <f>(K325)/1000</f>
        <v>0</v>
      </c>
      <c r="K325">
        <f>IF(DP325, AN325, AH325)</f>
        <v>0</v>
      </c>
      <c r="L325">
        <f>IF(DP325, AI325, AG325)</f>
        <v>0</v>
      </c>
      <c r="M325">
        <f>DR325 - IF(AU325&gt;1, L325*DL325*100.0/(AW325), 0)</f>
        <v>0</v>
      </c>
      <c r="N325">
        <f>((T325-J325/2)*M325-L325)/(T325+J325/2)</f>
        <v>0</v>
      </c>
      <c r="O325">
        <f>N325*(DY325+DZ325)/1000.0</f>
        <v>0</v>
      </c>
      <c r="P325">
        <f>(DR325 - IF(AU325&gt;1, L325*DL325*100.0/(AW325), 0))*(DY325+DZ325)/1000.0</f>
        <v>0</v>
      </c>
      <c r="Q325">
        <f>2.0/((1/S325-1/R325)+SIGN(S325)*SQRT((1/S325-1/R325)*(1/S325-1/R325) + 4*DM325/((DM325+1)*(DM325+1))*(2*1/S325*1/R325-1/R325*1/R325)))</f>
        <v>0</v>
      </c>
      <c r="R325">
        <f>IF(LEFT(DN325,1)&lt;&gt;"0",IF(LEFT(DN325,1)="1",3.0,DO325),$D$5+$E$5*(EF325*DY325/($K$5*1000))+$F$5*(EF325*DY325/($K$5*1000))*MAX(MIN(DL325,$J$5),$I$5)*MAX(MIN(DL325,$J$5),$I$5)+$G$5*MAX(MIN(DL325,$J$5),$I$5)*(EF325*DY325/($K$5*1000))+$H$5*(EF325*DY325/($K$5*1000))*(EF325*DY325/($K$5*1000)))</f>
        <v>0</v>
      </c>
      <c r="S325">
        <f>J325*(1000-(1000*0.61365*exp(17.502*W325/(240.97+W325))/(DY325+DZ325)+DT325)/2)/(1000*0.61365*exp(17.502*W325/(240.97+W325))/(DY325+DZ325)-DT325)</f>
        <v>0</v>
      </c>
      <c r="T325">
        <f>1/((DM325+1)/(Q325/1.6)+1/(R325/1.37)) + DM325/((DM325+1)/(Q325/1.6) + DM325/(R325/1.37))</f>
        <v>0</v>
      </c>
      <c r="U325">
        <f>(DH325*DK325)</f>
        <v>0</v>
      </c>
      <c r="V325">
        <f>(EA325+(U325+2*0.95*5.67E-8*(((EA325+$B$7)+273)^4-(EA325+273)^4)-44100*J325)/(1.84*29.3*R325+8*0.95*5.67E-8*(EA325+273)^3))</f>
        <v>0</v>
      </c>
      <c r="W325">
        <f>($C$7*EB325+$D$7*EC325+$E$7*V325)</f>
        <v>0</v>
      </c>
      <c r="X325">
        <f>0.61365*exp(17.502*W325/(240.97+W325))</f>
        <v>0</v>
      </c>
      <c r="Y325">
        <f>(Z325/AA325*100)</f>
        <v>0</v>
      </c>
      <c r="Z325">
        <f>DT325*(DY325+DZ325)/1000</f>
        <v>0</v>
      </c>
      <c r="AA325">
        <f>0.61365*exp(17.502*EA325/(240.97+EA325))</f>
        <v>0</v>
      </c>
      <c r="AB325">
        <f>(X325-DT325*(DY325+DZ325)/1000)</f>
        <v>0</v>
      </c>
      <c r="AC325">
        <f>(-J325*44100)</f>
        <v>0</v>
      </c>
      <c r="AD325">
        <f>2*29.3*R325*0.92*(EA325-W325)</f>
        <v>0</v>
      </c>
      <c r="AE325">
        <f>2*0.95*5.67E-8*(((EA325+$B$7)+273)^4-(W325+273)^4)</f>
        <v>0</v>
      </c>
      <c r="AF325">
        <f>U325+AE325+AC325+AD325</f>
        <v>0</v>
      </c>
      <c r="AG325">
        <f>DX325*AU325*(DS325-DR325*(1000-AU325*DU325)/(1000-AU325*DT325))/(100*DL325)</f>
        <v>0</v>
      </c>
      <c r="AH325">
        <f>1000*DX325*AU325*(DT325-DU325)/(100*DL325*(1000-AU325*DT325))</f>
        <v>0</v>
      </c>
      <c r="AI325">
        <f>(AJ325 - AK325 - DY325*1E3/(8.314*(EA325+273.15)) * AM325/DX325 * AL325) * DX325/(100*DL325) * (1000 - DU325)/1000</f>
        <v>0</v>
      </c>
      <c r="AJ325">
        <v>119.296572691885</v>
      </c>
      <c r="AK325">
        <v>129.3683636363636</v>
      </c>
      <c r="AL325">
        <v>-3.216096747036872</v>
      </c>
      <c r="AM325">
        <v>65.50466669720001</v>
      </c>
      <c r="AN325">
        <f>(AP325 - AO325 + DY325*1E3/(8.314*(EA325+273.15)) * AR325/DX325 * AQ325) * DX325/(100*DL325) * 1000/(1000 - AP325)</f>
        <v>0</v>
      </c>
      <c r="AO325">
        <v>16.32954433893949</v>
      </c>
      <c r="AP325">
        <v>23.16217212121211</v>
      </c>
      <c r="AQ325">
        <v>8.118906732554272E-06</v>
      </c>
      <c r="AR325">
        <v>120.5504715061294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MAX(0,($B$13+$C$13*EF325)/(1+$D$13*EF325)*DY325/(EA325+273)*$E$13)</f>
        <v>0</v>
      </c>
      <c r="AX325" t="s">
        <v>437</v>
      </c>
      <c r="AY325" t="s">
        <v>437</v>
      </c>
      <c r="AZ325">
        <v>0</v>
      </c>
      <c r="BA325">
        <v>0</v>
      </c>
      <c r="BB325">
        <f>1-AZ325/BA325</f>
        <v>0</v>
      </c>
      <c r="BC325">
        <v>0</v>
      </c>
      <c r="BD325" t="s">
        <v>437</v>
      </c>
      <c r="BE325" t="s">
        <v>437</v>
      </c>
      <c r="BF325">
        <v>0</v>
      </c>
      <c r="BG325">
        <v>0</v>
      </c>
      <c r="BH325">
        <f>1-BF325/BG325</f>
        <v>0</v>
      </c>
      <c r="BI325">
        <v>0.5</v>
      </c>
      <c r="BJ325">
        <f>DI325</f>
        <v>0</v>
      </c>
      <c r="BK325">
        <f>L325</f>
        <v>0</v>
      </c>
      <c r="BL325">
        <f>BH325*BI325*BJ325</f>
        <v>0</v>
      </c>
      <c r="BM325">
        <f>(BK325-BC325)/BJ325</f>
        <v>0</v>
      </c>
      <c r="BN325">
        <f>(BA325-BG325)/BG325</f>
        <v>0</v>
      </c>
      <c r="BO325">
        <f>AZ325/(BB325+AZ325/BG325)</f>
        <v>0</v>
      </c>
      <c r="BP325" t="s">
        <v>437</v>
      </c>
      <c r="BQ325">
        <v>0</v>
      </c>
      <c r="BR325">
        <f>IF(BQ325&lt;&gt;0, BQ325, BO325)</f>
        <v>0</v>
      </c>
      <c r="BS325">
        <f>1-BR325/BG325</f>
        <v>0</v>
      </c>
      <c r="BT325">
        <f>(BG325-BF325)/(BG325-BR325)</f>
        <v>0</v>
      </c>
      <c r="BU325">
        <f>(BA325-BG325)/(BA325-BR325)</f>
        <v>0</v>
      </c>
      <c r="BV325">
        <f>(BG325-BF325)/(BG325-AZ325)</f>
        <v>0</v>
      </c>
      <c r="BW325">
        <f>(BA325-BG325)/(BA325-AZ325)</f>
        <v>0</v>
      </c>
      <c r="BX325">
        <f>(BT325*BR325/BF325)</f>
        <v>0</v>
      </c>
      <c r="BY325">
        <f>(1-BX325)</f>
        <v>0</v>
      </c>
      <c r="DH325">
        <f>$B$11*EG325+$C$11*EH325+$F$11*ES325*(1-EV325)</f>
        <v>0</v>
      </c>
      <c r="DI325">
        <f>DH325*DJ325</f>
        <v>0</v>
      </c>
      <c r="DJ325">
        <f>($B$11*$D$9+$C$11*$D$9+$F$11*((FF325+EX325)/MAX(FF325+EX325+FG325, 0.1)*$I$9+FG325/MAX(FF325+EX325+FG325, 0.1)*$J$9))/($B$11+$C$11+$F$11)</f>
        <v>0</v>
      </c>
      <c r="DK325">
        <f>($B$11*$K$9+$C$11*$K$9+$F$11*((FF325+EX325)/MAX(FF325+EX325+FG325, 0.1)*$P$9+FG325/MAX(FF325+EX325+FG325, 0.1)*$Q$9))/($B$11+$C$11+$F$11)</f>
        <v>0</v>
      </c>
      <c r="DL325">
        <v>5.66</v>
      </c>
      <c r="DM325">
        <v>0.5</v>
      </c>
      <c r="DN325" t="s">
        <v>438</v>
      </c>
      <c r="DO325">
        <v>2</v>
      </c>
      <c r="DP325" t="b">
        <v>1</v>
      </c>
      <c r="DQ325">
        <v>1759254559.714286</v>
      </c>
      <c r="DR325">
        <v>149.2425357142857</v>
      </c>
      <c r="DS325">
        <v>133.01325</v>
      </c>
      <c r="DT325">
        <v>23.16323928571429</v>
      </c>
      <c r="DU325">
        <v>16.36323571428571</v>
      </c>
      <c r="DV325">
        <v>149.1782142857143</v>
      </c>
      <c r="DW325">
        <v>22.93834285714286</v>
      </c>
      <c r="DX325">
        <v>500.0115357142858</v>
      </c>
      <c r="DY325">
        <v>90.85558214285713</v>
      </c>
      <c r="DZ325">
        <v>0.05231187499999999</v>
      </c>
      <c r="EA325">
        <v>29.71473571428571</v>
      </c>
      <c r="EB325">
        <v>29.97287142857143</v>
      </c>
      <c r="EC325">
        <v>999.9000000000002</v>
      </c>
      <c r="ED325">
        <v>0</v>
      </c>
      <c r="EE325">
        <v>0</v>
      </c>
      <c r="EF325">
        <v>9994.15</v>
      </c>
      <c r="EG325">
        <v>0</v>
      </c>
      <c r="EH325">
        <v>11.69509642857143</v>
      </c>
      <c r="EI325">
        <v>16.22926428571429</v>
      </c>
      <c r="EJ325">
        <v>152.7813928571429</v>
      </c>
      <c r="EK325">
        <v>135.22625</v>
      </c>
      <c r="EL325">
        <v>6.800009285714284</v>
      </c>
      <c r="EM325">
        <v>133.01325</v>
      </c>
      <c r="EN325">
        <v>16.36323571428571</v>
      </c>
      <c r="EO325">
        <v>2.10451</v>
      </c>
      <c r="EP325">
        <v>1.486690357142857</v>
      </c>
      <c r="EQ325">
        <v>18.25335357142857</v>
      </c>
      <c r="ER325">
        <v>12.83195357142857</v>
      </c>
      <c r="ES325">
        <v>1999.996071428571</v>
      </c>
      <c r="ET325">
        <v>0.9799975357142857</v>
      </c>
      <c r="EU325">
        <v>0.02000266428571429</v>
      </c>
      <c r="EV325">
        <v>0</v>
      </c>
      <c r="EW325">
        <v>1226.815357142857</v>
      </c>
      <c r="EX325">
        <v>5.000560000000001</v>
      </c>
      <c r="EY325">
        <v>24986.98571428571</v>
      </c>
      <c r="EZ325">
        <v>17294.81071428572</v>
      </c>
      <c r="FA325">
        <v>41.39032142857142</v>
      </c>
      <c r="FB325">
        <v>41.67592857142857</v>
      </c>
      <c r="FC325">
        <v>41.30989285714286</v>
      </c>
      <c r="FD325">
        <v>40.8435</v>
      </c>
      <c r="FE325">
        <v>42.3477857142857</v>
      </c>
      <c r="FF325">
        <v>1955.086071428572</v>
      </c>
      <c r="FG325">
        <v>39.90750000000001</v>
      </c>
      <c r="FH325">
        <v>0</v>
      </c>
      <c r="FI325">
        <v>1759254581.8</v>
      </c>
      <c r="FJ325">
        <v>0</v>
      </c>
      <c r="FK325">
        <v>1227.0616</v>
      </c>
      <c r="FL325">
        <v>19.28461540272595</v>
      </c>
      <c r="FM325">
        <v>350.7461544408164</v>
      </c>
      <c r="FN325">
        <v>24991.364</v>
      </c>
      <c r="FO325">
        <v>15</v>
      </c>
      <c r="FP325">
        <v>0</v>
      </c>
      <c r="FQ325" t="s">
        <v>439</v>
      </c>
      <c r="FR325">
        <v>1747148579.5</v>
      </c>
      <c r="FS325">
        <v>1747148584.5</v>
      </c>
      <c r="FT325">
        <v>0</v>
      </c>
      <c r="FU325">
        <v>0.162</v>
      </c>
      <c r="FV325">
        <v>-0.001</v>
      </c>
      <c r="FW325">
        <v>0.139</v>
      </c>
      <c r="FX325">
        <v>0.058</v>
      </c>
      <c r="FY325">
        <v>420</v>
      </c>
      <c r="FZ325">
        <v>16</v>
      </c>
      <c r="GA325">
        <v>0.19</v>
      </c>
      <c r="GB325">
        <v>0.02</v>
      </c>
      <c r="GC325">
        <v>15.75819024390244</v>
      </c>
      <c r="GD325">
        <v>10.73752473867596</v>
      </c>
      <c r="GE325">
        <v>1.059861054125096</v>
      </c>
      <c r="GF325">
        <v>0</v>
      </c>
      <c r="GG325">
        <v>1226.115294117647</v>
      </c>
      <c r="GH325">
        <v>17.4875477510462</v>
      </c>
      <c r="GI325">
        <v>1.731393922102876</v>
      </c>
      <c r="GJ325">
        <v>0</v>
      </c>
      <c r="GK325">
        <v>6.790499756097562</v>
      </c>
      <c r="GL325">
        <v>0.2404588850174441</v>
      </c>
      <c r="GM325">
        <v>0.02681026082130434</v>
      </c>
      <c r="GN325">
        <v>0</v>
      </c>
      <c r="GO325">
        <v>0</v>
      </c>
      <c r="GP325">
        <v>3</v>
      </c>
      <c r="GQ325" t="s">
        <v>490</v>
      </c>
      <c r="GR325">
        <v>3.12893</v>
      </c>
      <c r="GS325">
        <v>2.72973</v>
      </c>
      <c r="GT325">
        <v>0.0305795</v>
      </c>
      <c r="GU325">
        <v>0.0265902</v>
      </c>
      <c r="GV325">
        <v>0.104793</v>
      </c>
      <c r="GW325">
        <v>0.0822161</v>
      </c>
      <c r="GX325">
        <v>29073.3</v>
      </c>
      <c r="GY325">
        <v>28333.3</v>
      </c>
      <c r="GZ325">
        <v>30531.7</v>
      </c>
      <c r="HA325">
        <v>29362</v>
      </c>
      <c r="HB325">
        <v>37713.4</v>
      </c>
      <c r="HC325">
        <v>35455.3</v>
      </c>
      <c r="HD325">
        <v>46704.6</v>
      </c>
      <c r="HE325">
        <v>43628.6</v>
      </c>
      <c r="HF325">
        <v>1.83132</v>
      </c>
      <c r="HG325">
        <v>1.8254</v>
      </c>
      <c r="HH325">
        <v>0.133328</v>
      </c>
      <c r="HI325">
        <v>0</v>
      </c>
      <c r="HJ325">
        <v>27.788</v>
      </c>
      <c r="HK325">
        <v>999.9</v>
      </c>
      <c r="HL325">
        <v>47.9</v>
      </c>
      <c r="HM325">
        <v>31.4</v>
      </c>
      <c r="HN325">
        <v>24.3344</v>
      </c>
      <c r="HO325">
        <v>62.7603</v>
      </c>
      <c r="HP325">
        <v>17.8125</v>
      </c>
      <c r="HQ325">
        <v>1</v>
      </c>
      <c r="HR325">
        <v>0.135719</v>
      </c>
      <c r="HS325">
        <v>-0.443859</v>
      </c>
      <c r="HT325">
        <v>20.2011</v>
      </c>
      <c r="HU325">
        <v>5.22867</v>
      </c>
      <c r="HV325">
        <v>11.974</v>
      </c>
      <c r="HW325">
        <v>4.97015</v>
      </c>
      <c r="HX325">
        <v>3.2895</v>
      </c>
      <c r="HY325">
        <v>9999</v>
      </c>
      <c r="HZ325">
        <v>9999</v>
      </c>
      <c r="IA325">
        <v>9999</v>
      </c>
      <c r="IB325">
        <v>19.6</v>
      </c>
      <c r="IC325">
        <v>4.9729</v>
      </c>
      <c r="ID325">
        <v>1.87722</v>
      </c>
      <c r="IE325">
        <v>1.8753</v>
      </c>
      <c r="IF325">
        <v>1.87812</v>
      </c>
      <c r="IG325">
        <v>1.87486</v>
      </c>
      <c r="IH325">
        <v>1.87846</v>
      </c>
      <c r="II325">
        <v>1.8755</v>
      </c>
      <c r="IJ325">
        <v>1.87668</v>
      </c>
      <c r="IK325">
        <v>0</v>
      </c>
      <c r="IL325">
        <v>0</v>
      </c>
      <c r="IM325">
        <v>0</v>
      </c>
      <c r="IN325">
        <v>0</v>
      </c>
      <c r="IO325" t="s">
        <v>441</v>
      </c>
      <c r="IP325" t="s">
        <v>442</v>
      </c>
      <c r="IQ325" t="s">
        <v>443</v>
      </c>
      <c r="IR325" t="s">
        <v>443</v>
      </c>
      <c r="IS325" t="s">
        <v>443</v>
      </c>
      <c r="IT325" t="s">
        <v>443</v>
      </c>
      <c r="IU325">
        <v>0</v>
      </c>
      <c r="IV325">
        <v>100</v>
      </c>
      <c r="IW325">
        <v>100</v>
      </c>
      <c r="IX325">
        <v>0.035</v>
      </c>
      <c r="IY325">
        <v>0.2248</v>
      </c>
      <c r="IZ325">
        <v>-0.1222274518627452</v>
      </c>
      <c r="JA325">
        <v>0.001328938755811441</v>
      </c>
      <c r="JB325">
        <v>-5.633165956792918E-07</v>
      </c>
      <c r="JC325">
        <v>2.510553891376428E-10</v>
      </c>
      <c r="JD325">
        <v>-0.04678033270444259</v>
      </c>
      <c r="JE325">
        <v>-0.0009625096320519332</v>
      </c>
      <c r="JF325">
        <v>0.0006953178313022573</v>
      </c>
      <c r="JG325">
        <v>-5.973937232829655E-06</v>
      </c>
      <c r="JH325">
        <v>1</v>
      </c>
      <c r="JI325">
        <v>2112</v>
      </c>
      <c r="JJ325">
        <v>1</v>
      </c>
      <c r="JK325">
        <v>26</v>
      </c>
      <c r="JL325">
        <v>201766.5</v>
      </c>
      <c r="JM325">
        <v>201766.4</v>
      </c>
      <c r="JN325">
        <v>0.36499</v>
      </c>
      <c r="JO325">
        <v>2.57568</v>
      </c>
      <c r="JP325">
        <v>1.39893</v>
      </c>
      <c r="JQ325">
        <v>2.32666</v>
      </c>
      <c r="JR325">
        <v>1.44897</v>
      </c>
      <c r="JS325">
        <v>2.56348</v>
      </c>
      <c r="JT325">
        <v>36.718</v>
      </c>
      <c r="JU325">
        <v>23.9824</v>
      </c>
      <c r="JV325">
        <v>18</v>
      </c>
      <c r="JW325">
        <v>481.536</v>
      </c>
      <c r="JX325">
        <v>447.855</v>
      </c>
      <c r="JY325">
        <v>28.164</v>
      </c>
      <c r="JZ325">
        <v>28.9691</v>
      </c>
      <c r="KA325">
        <v>30</v>
      </c>
      <c r="KB325">
        <v>28.6426</v>
      </c>
      <c r="KC325">
        <v>28.7062</v>
      </c>
      <c r="KD325">
        <v>7.20915</v>
      </c>
      <c r="KE325">
        <v>37.727</v>
      </c>
      <c r="KF325">
        <v>0</v>
      </c>
      <c r="KG325">
        <v>28.1772</v>
      </c>
      <c r="KH325">
        <v>79.14319999999999</v>
      </c>
      <c r="KI325">
        <v>16.2578</v>
      </c>
      <c r="KJ325">
        <v>100.934</v>
      </c>
      <c r="KK325">
        <v>100.355</v>
      </c>
    </row>
    <row r="326" spans="1:297">
      <c r="A326">
        <v>310</v>
      </c>
      <c r="B326">
        <v>1759254572.5</v>
      </c>
      <c r="C326">
        <v>7756.900000095367</v>
      </c>
      <c r="D326" t="s">
        <v>1066</v>
      </c>
      <c r="E326" t="s">
        <v>1067</v>
      </c>
      <c r="F326">
        <v>5</v>
      </c>
      <c r="G326" t="s">
        <v>1025</v>
      </c>
      <c r="H326" t="s">
        <v>436</v>
      </c>
      <c r="I326">
        <v>1759254565</v>
      </c>
      <c r="J326">
        <f>(K326)/1000</f>
        <v>0</v>
      </c>
      <c r="K326">
        <f>IF(DP326, AN326, AH326)</f>
        <v>0</v>
      </c>
      <c r="L326">
        <f>IF(DP326, AI326, AG326)</f>
        <v>0</v>
      </c>
      <c r="M326">
        <f>DR326 - IF(AU326&gt;1, L326*DL326*100.0/(AW326), 0)</f>
        <v>0</v>
      </c>
      <c r="N326">
        <f>((T326-J326/2)*M326-L326)/(T326+J326/2)</f>
        <v>0</v>
      </c>
      <c r="O326">
        <f>N326*(DY326+DZ326)/1000.0</f>
        <v>0</v>
      </c>
      <c r="P326">
        <f>(DR326 - IF(AU326&gt;1, L326*DL326*100.0/(AW326), 0))*(DY326+DZ326)/1000.0</f>
        <v>0</v>
      </c>
      <c r="Q326">
        <f>2.0/((1/S326-1/R326)+SIGN(S326)*SQRT((1/S326-1/R326)*(1/S326-1/R326) + 4*DM326/((DM326+1)*(DM326+1))*(2*1/S326*1/R326-1/R326*1/R326)))</f>
        <v>0</v>
      </c>
      <c r="R326">
        <f>IF(LEFT(DN326,1)&lt;&gt;"0",IF(LEFT(DN326,1)="1",3.0,DO326),$D$5+$E$5*(EF326*DY326/($K$5*1000))+$F$5*(EF326*DY326/($K$5*1000))*MAX(MIN(DL326,$J$5),$I$5)*MAX(MIN(DL326,$J$5),$I$5)+$G$5*MAX(MIN(DL326,$J$5),$I$5)*(EF326*DY326/($K$5*1000))+$H$5*(EF326*DY326/($K$5*1000))*(EF326*DY326/($K$5*1000)))</f>
        <v>0</v>
      </c>
      <c r="S326">
        <f>J326*(1000-(1000*0.61365*exp(17.502*W326/(240.97+W326))/(DY326+DZ326)+DT326)/2)/(1000*0.61365*exp(17.502*W326/(240.97+W326))/(DY326+DZ326)-DT326)</f>
        <v>0</v>
      </c>
      <c r="T326">
        <f>1/((DM326+1)/(Q326/1.6)+1/(R326/1.37)) + DM326/((DM326+1)/(Q326/1.6) + DM326/(R326/1.37))</f>
        <v>0</v>
      </c>
      <c r="U326">
        <f>(DH326*DK326)</f>
        <v>0</v>
      </c>
      <c r="V326">
        <f>(EA326+(U326+2*0.95*5.67E-8*(((EA326+$B$7)+273)^4-(EA326+273)^4)-44100*J326)/(1.84*29.3*R326+8*0.95*5.67E-8*(EA326+273)^3))</f>
        <v>0</v>
      </c>
      <c r="W326">
        <f>($C$7*EB326+$D$7*EC326+$E$7*V326)</f>
        <v>0</v>
      </c>
      <c r="X326">
        <f>0.61365*exp(17.502*W326/(240.97+W326))</f>
        <v>0</v>
      </c>
      <c r="Y326">
        <f>(Z326/AA326*100)</f>
        <v>0</v>
      </c>
      <c r="Z326">
        <f>DT326*(DY326+DZ326)/1000</f>
        <v>0</v>
      </c>
      <c r="AA326">
        <f>0.61365*exp(17.502*EA326/(240.97+EA326))</f>
        <v>0</v>
      </c>
      <c r="AB326">
        <f>(X326-DT326*(DY326+DZ326)/1000)</f>
        <v>0</v>
      </c>
      <c r="AC326">
        <f>(-J326*44100)</f>
        <v>0</v>
      </c>
      <c r="AD326">
        <f>2*29.3*R326*0.92*(EA326-W326)</f>
        <v>0</v>
      </c>
      <c r="AE326">
        <f>2*0.95*5.67E-8*(((EA326+$B$7)+273)^4-(W326+273)^4)</f>
        <v>0</v>
      </c>
      <c r="AF326">
        <f>U326+AE326+AC326+AD326</f>
        <v>0</v>
      </c>
      <c r="AG326">
        <f>DX326*AU326*(DS326-DR326*(1000-AU326*DU326)/(1000-AU326*DT326))/(100*DL326)</f>
        <v>0</v>
      </c>
      <c r="AH326">
        <f>1000*DX326*AU326*(DT326-DU326)/(100*DL326*(1000-AU326*DT326))</f>
        <v>0</v>
      </c>
      <c r="AI326">
        <f>(AJ326 - AK326 - DY326*1E3/(8.314*(EA326+273.15)) * AM326/DX326 * AL326) * DX326/(100*DL326) * (1000 - DU326)/1000</f>
        <v>0</v>
      </c>
      <c r="AJ326">
        <v>102.4359898656011</v>
      </c>
      <c r="AK326">
        <v>113.3250545454545</v>
      </c>
      <c r="AL326">
        <v>-3.207675293397698</v>
      </c>
      <c r="AM326">
        <v>65.50466669720001</v>
      </c>
      <c r="AN326">
        <f>(AP326 - AO326 + DY326*1E3/(8.314*(EA326+273.15)) * AR326/DX326 * AQ326) * DX326/(100*DL326) * 1000/(1000 - AP326)</f>
        <v>0</v>
      </c>
      <c r="AO326">
        <v>16.25687267508536</v>
      </c>
      <c r="AP326">
        <v>23.13664666666666</v>
      </c>
      <c r="AQ326">
        <v>-0.00515554671194382</v>
      </c>
      <c r="AR326">
        <v>120.5504715061294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MAX(0,($B$13+$C$13*EF326)/(1+$D$13*EF326)*DY326/(EA326+273)*$E$13)</f>
        <v>0</v>
      </c>
      <c r="AX326" t="s">
        <v>437</v>
      </c>
      <c r="AY326" t="s">
        <v>437</v>
      </c>
      <c r="AZ326">
        <v>0</v>
      </c>
      <c r="BA326">
        <v>0</v>
      </c>
      <c r="BB326">
        <f>1-AZ326/BA326</f>
        <v>0</v>
      </c>
      <c r="BC326">
        <v>0</v>
      </c>
      <c r="BD326" t="s">
        <v>437</v>
      </c>
      <c r="BE326" t="s">
        <v>437</v>
      </c>
      <c r="BF326">
        <v>0</v>
      </c>
      <c r="BG326">
        <v>0</v>
      </c>
      <c r="BH326">
        <f>1-BF326/BG326</f>
        <v>0</v>
      </c>
      <c r="BI326">
        <v>0.5</v>
      </c>
      <c r="BJ326">
        <f>DI326</f>
        <v>0</v>
      </c>
      <c r="BK326">
        <f>L326</f>
        <v>0</v>
      </c>
      <c r="BL326">
        <f>BH326*BI326*BJ326</f>
        <v>0</v>
      </c>
      <c r="BM326">
        <f>(BK326-BC326)/BJ326</f>
        <v>0</v>
      </c>
      <c r="BN326">
        <f>(BA326-BG326)/BG326</f>
        <v>0</v>
      </c>
      <c r="BO326">
        <f>AZ326/(BB326+AZ326/BG326)</f>
        <v>0</v>
      </c>
      <c r="BP326" t="s">
        <v>437</v>
      </c>
      <c r="BQ326">
        <v>0</v>
      </c>
      <c r="BR326">
        <f>IF(BQ326&lt;&gt;0, BQ326, BO326)</f>
        <v>0</v>
      </c>
      <c r="BS326">
        <f>1-BR326/BG326</f>
        <v>0</v>
      </c>
      <c r="BT326">
        <f>(BG326-BF326)/(BG326-BR326)</f>
        <v>0</v>
      </c>
      <c r="BU326">
        <f>(BA326-BG326)/(BA326-BR326)</f>
        <v>0</v>
      </c>
      <c r="BV326">
        <f>(BG326-BF326)/(BG326-AZ326)</f>
        <v>0</v>
      </c>
      <c r="BW326">
        <f>(BA326-BG326)/(BA326-AZ326)</f>
        <v>0</v>
      </c>
      <c r="BX326">
        <f>(BT326*BR326/BF326)</f>
        <v>0</v>
      </c>
      <c r="BY326">
        <f>(1-BX326)</f>
        <v>0</v>
      </c>
      <c r="DH326">
        <f>$B$11*EG326+$C$11*EH326+$F$11*ES326*(1-EV326)</f>
        <v>0</v>
      </c>
      <c r="DI326">
        <f>DH326*DJ326</f>
        <v>0</v>
      </c>
      <c r="DJ326">
        <f>($B$11*$D$9+$C$11*$D$9+$F$11*((FF326+EX326)/MAX(FF326+EX326+FG326, 0.1)*$I$9+FG326/MAX(FF326+EX326+FG326, 0.1)*$J$9))/($B$11+$C$11+$F$11)</f>
        <v>0</v>
      </c>
      <c r="DK326">
        <f>($B$11*$K$9+$C$11*$K$9+$F$11*((FF326+EX326)/MAX(FF326+EX326+FG326, 0.1)*$P$9+FG326/MAX(FF326+EX326+FG326, 0.1)*$Q$9))/($B$11+$C$11+$F$11)</f>
        <v>0</v>
      </c>
      <c r="DL326">
        <v>5.66</v>
      </c>
      <c r="DM326">
        <v>0.5</v>
      </c>
      <c r="DN326" t="s">
        <v>438</v>
      </c>
      <c r="DO326">
        <v>2</v>
      </c>
      <c r="DP326" t="b">
        <v>1</v>
      </c>
      <c r="DQ326">
        <v>1759254565</v>
      </c>
      <c r="DR326">
        <v>132.650037037037</v>
      </c>
      <c r="DS326">
        <v>115.4466259259259</v>
      </c>
      <c r="DT326">
        <v>23.15671481481481</v>
      </c>
      <c r="DU326">
        <v>16.32033703703704</v>
      </c>
      <c r="DV326">
        <v>132.6053703703704</v>
      </c>
      <c r="DW326">
        <v>22.93195185185186</v>
      </c>
      <c r="DX326">
        <v>500.0154074074074</v>
      </c>
      <c r="DY326">
        <v>90.85508518518519</v>
      </c>
      <c r="DZ326">
        <v>0.05207971851851851</v>
      </c>
      <c r="EA326">
        <v>29.71523333333334</v>
      </c>
      <c r="EB326">
        <v>29.96813333333334</v>
      </c>
      <c r="EC326">
        <v>999.9000000000001</v>
      </c>
      <c r="ED326">
        <v>0</v>
      </c>
      <c r="EE326">
        <v>0</v>
      </c>
      <c r="EF326">
        <v>10000.52703703704</v>
      </c>
      <c r="EG326">
        <v>0</v>
      </c>
      <c r="EH326">
        <v>11.6948</v>
      </c>
      <c r="EI326">
        <v>17.20340370370371</v>
      </c>
      <c r="EJ326">
        <v>135.7946296296296</v>
      </c>
      <c r="EK326">
        <v>117.362562962963</v>
      </c>
      <c r="EL326">
        <v>6.836369629629631</v>
      </c>
      <c r="EM326">
        <v>115.4466259259259</v>
      </c>
      <c r="EN326">
        <v>16.32033703703704</v>
      </c>
      <c r="EO326">
        <v>2.103904814814815</v>
      </c>
      <c r="EP326">
        <v>1.482785925925926</v>
      </c>
      <c r="EQ326">
        <v>18.24877407407407</v>
      </c>
      <c r="ER326">
        <v>12.79175185185185</v>
      </c>
      <c r="ES326">
        <v>1999.971851851852</v>
      </c>
      <c r="ET326">
        <v>0.9799972222222223</v>
      </c>
      <c r="EU326">
        <v>0.02000297777777777</v>
      </c>
      <c r="EV326">
        <v>0</v>
      </c>
      <c r="EW326">
        <v>1228.525555555556</v>
      </c>
      <c r="EX326">
        <v>5.000560000000001</v>
      </c>
      <c r="EY326">
        <v>25019.2111111111</v>
      </c>
      <c r="EZ326">
        <v>17294.61111111111</v>
      </c>
      <c r="FA326">
        <v>41.35396296296296</v>
      </c>
      <c r="FB326">
        <v>41.6824074074074</v>
      </c>
      <c r="FC326">
        <v>41.29596296296295</v>
      </c>
      <c r="FD326">
        <v>40.84233333333332</v>
      </c>
      <c r="FE326">
        <v>42.34451851851851</v>
      </c>
      <c r="FF326">
        <v>1955.061851851852</v>
      </c>
      <c r="FG326">
        <v>39.91</v>
      </c>
      <c r="FH326">
        <v>0</v>
      </c>
      <c r="FI326">
        <v>1759254586.6</v>
      </c>
      <c r="FJ326">
        <v>0</v>
      </c>
      <c r="FK326">
        <v>1228.6208</v>
      </c>
      <c r="FL326">
        <v>20.89000001922552</v>
      </c>
      <c r="FM326">
        <v>387.9307699201404</v>
      </c>
      <c r="FN326">
        <v>25021.1</v>
      </c>
      <c r="FO326">
        <v>15</v>
      </c>
      <c r="FP326">
        <v>0</v>
      </c>
      <c r="FQ326" t="s">
        <v>439</v>
      </c>
      <c r="FR326">
        <v>1747148579.5</v>
      </c>
      <c r="FS326">
        <v>1747148584.5</v>
      </c>
      <c r="FT326">
        <v>0</v>
      </c>
      <c r="FU326">
        <v>0.162</v>
      </c>
      <c r="FV326">
        <v>-0.001</v>
      </c>
      <c r="FW326">
        <v>0.139</v>
      </c>
      <c r="FX326">
        <v>0.058</v>
      </c>
      <c r="FY326">
        <v>420</v>
      </c>
      <c r="FZ326">
        <v>16</v>
      </c>
      <c r="GA326">
        <v>0.19</v>
      </c>
      <c r="GB326">
        <v>0.02</v>
      </c>
      <c r="GC326">
        <v>16.47256829268293</v>
      </c>
      <c r="GD326">
        <v>10.98147595818818</v>
      </c>
      <c r="GE326">
        <v>1.083479656733628</v>
      </c>
      <c r="GF326">
        <v>0</v>
      </c>
      <c r="GG326">
        <v>1227.209117647059</v>
      </c>
      <c r="GH326">
        <v>18.61405652587014</v>
      </c>
      <c r="GI326">
        <v>1.842000778640461</v>
      </c>
      <c r="GJ326">
        <v>0</v>
      </c>
      <c r="GK326">
        <v>6.81391487804878</v>
      </c>
      <c r="GL326">
        <v>0.3963022996515728</v>
      </c>
      <c r="GM326">
        <v>0.04227785559563798</v>
      </c>
      <c r="GN326">
        <v>0</v>
      </c>
      <c r="GO326">
        <v>0</v>
      </c>
      <c r="GP326">
        <v>3</v>
      </c>
      <c r="GQ326" t="s">
        <v>490</v>
      </c>
      <c r="GR326">
        <v>3.12875</v>
      </c>
      <c r="GS326">
        <v>2.72965</v>
      </c>
      <c r="GT326">
        <v>0.026956</v>
      </c>
      <c r="GU326">
        <v>0.0226344</v>
      </c>
      <c r="GV326">
        <v>0.10472</v>
      </c>
      <c r="GW326">
        <v>0.0821199</v>
      </c>
      <c r="GX326">
        <v>29182</v>
      </c>
      <c r="GY326">
        <v>28448.5</v>
      </c>
      <c r="GZ326">
        <v>30531.9</v>
      </c>
      <c r="HA326">
        <v>29362</v>
      </c>
      <c r="HB326">
        <v>37716.3</v>
      </c>
      <c r="HC326">
        <v>35458.4</v>
      </c>
      <c r="HD326">
        <v>46704.7</v>
      </c>
      <c r="HE326">
        <v>43628.2</v>
      </c>
      <c r="HF326">
        <v>1.8311</v>
      </c>
      <c r="HG326">
        <v>1.82545</v>
      </c>
      <c r="HH326">
        <v>0.133399</v>
      </c>
      <c r="HI326">
        <v>0</v>
      </c>
      <c r="HJ326">
        <v>27.7845</v>
      </c>
      <c r="HK326">
        <v>999.9</v>
      </c>
      <c r="HL326">
        <v>47.9</v>
      </c>
      <c r="HM326">
        <v>31.4</v>
      </c>
      <c r="HN326">
        <v>24.3307</v>
      </c>
      <c r="HO326">
        <v>63.1603</v>
      </c>
      <c r="HP326">
        <v>17.9127</v>
      </c>
      <c r="HQ326">
        <v>1</v>
      </c>
      <c r="HR326">
        <v>0.135856</v>
      </c>
      <c r="HS326">
        <v>-0.468832</v>
      </c>
      <c r="HT326">
        <v>20.2008</v>
      </c>
      <c r="HU326">
        <v>5.22792</v>
      </c>
      <c r="HV326">
        <v>11.974</v>
      </c>
      <c r="HW326">
        <v>4.96935</v>
      </c>
      <c r="HX326">
        <v>3.28945</v>
      </c>
      <c r="HY326">
        <v>9999</v>
      </c>
      <c r="HZ326">
        <v>9999</v>
      </c>
      <c r="IA326">
        <v>9999</v>
      </c>
      <c r="IB326">
        <v>19.6</v>
      </c>
      <c r="IC326">
        <v>4.9729</v>
      </c>
      <c r="ID326">
        <v>1.87718</v>
      </c>
      <c r="IE326">
        <v>1.87526</v>
      </c>
      <c r="IF326">
        <v>1.87808</v>
      </c>
      <c r="IG326">
        <v>1.87481</v>
      </c>
      <c r="IH326">
        <v>1.87843</v>
      </c>
      <c r="II326">
        <v>1.87548</v>
      </c>
      <c r="IJ326">
        <v>1.87667</v>
      </c>
      <c r="IK326">
        <v>0</v>
      </c>
      <c r="IL326">
        <v>0</v>
      </c>
      <c r="IM326">
        <v>0</v>
      </c>
      <c r="IN326">
        <v>0</v>
      </c>
      <c r="IO326" t="s">
        <v>441</v>
      </c>
      <c r="IP326" t="s">
        <v>442</v>
      </c>
      <c r="IQ326" t="s">
        <v>443</v>
      </c>
      <c r="IR326" t="s">
        <v>443</v>
      </c>
      <c r="IS326" t="s">
        <v>443</v>
      </c>
      <c r="IT326" t="s">
        <v>443</v>
      </c>
      <c r="IU326">
        <v>0</v>
      </c>
      <c r="IV326">
        <v>100</v>
      </c>
      <c r="IW326">
        <v>100</v>
      </c>
      <c r="IX326">
        <v>0.017</v>
      </c>
      <c r="IY326">
        <v>0.2243</v>
      </c>
      <c r="IZ326">
        <v>-0.1222274518627452</v>
      </c>
      <c r="JA326">
        <v>0.001328938755811441</v>
      </c>
      <c r="JB326">
        <v>-5.633165956792918E-07</v>
      </c>
      <c r="JC326">
        <v>2.510553891376428E-10</v>
      </c>
      <c r="JD326">
        <v>-0.04678033270444259</v>
      </c>
      <c r="JE326">
        <v>-0.0009625096320519332</v>
      </c>
      <c r="JF326">
        <v>0.0006953178313022573</v>
      </c>
      <c r="JG326">
        <v>-5.973937232829655E-06</v>
      </c>
      <c r="JH326">
        <v>1</v>
      </c>
      <c r="JI326">
        <v>2112</v>
      </c>
      <c r="JJ326">
        <v>1</v>
      </c>
      <c r="JK326">
        <v>26</v>
      </c>
      <c r="JL326">
        <v>201766.5</v>
      </c>
      <c r="JM326">
        <v>201766.5</v>
      </c>
      <c r="JN326">
        <v>0.323486</v>
      </c>
      <c r="JO326">
        <v>2.60254</v>
      </c>
      <c r="JP326">
        <v>1.39893</v>
      </c>
      <c r="JQ326">
        <v>2.32666</v>
      </c>
      <c r="JR326">
        <v>1.44897</v>
      </c>
      <c r="JS326">
        <v>2.50244</v>
      </c>
      <c r="JT326">
        <v>36.7417</v>
      </c>
      <c r="JU326">
        <v>23.9649</v>
      </c>
      <c r="JV326">
        <v>18</v>
      </c>
      <c r="JW326">
        <v>481.412</v>
      </c>
      <c r="JX326">
        <v>447.887</v>
      </c>
      <c r="JY326">
        <v>28.1854</v>
      </c>
      <c r="JZ326">
        <v>28.9691</v>
      </c>
      <c r="KA326">
        <v>30</v>
      </c>
      <c r="KB326">
        <v>28.6426</v>
      </c>
      <c r="KC326">
        <v>28.7062</v>
      </c>
      <c r="KD326">
        <v>6.45101</v>
      </c>
      <c r="KE326">
        <v>37.727</v>
      </c>
      <c r="KF326">
        <v>0</v>
      </c>
      <c r="KG326">
        <v>28.2007</v>
      </c>
      <c r="KH326">
        <v>65.739</v>
      </c>
      <c r="KI326">
        <v>16.2567</v>
      </c>
      <c r="KJ326">
        <v>100.934</v>
      </c>
      <c r="KK326">
        <v>100.354</v>
      </c>
    </row>
    <row r="327" spans="1:297">
      <c r="A327">
        <v>311</v>
      </c>
      <c r="B327">
        <v>1759254577.5</v>
      </c>
      <c r="C327">
        <v>7761.900000095367</v>
      </c>
      <c r="D327" t="s">
        <v>1068</v>
      </c>
      <c r="E327" t="s">
        <v>1069</v>
      </c>
      <c r="F327">
        <v>5</v>
      </c>
      <c r="G327" t="s">
        <v>1025</v>
      </c>
      <c r="H327" t="s">
        <v>436</v>
      </c>
      <c r="I327">
        <v>1759254569.714286</v>
      </c>
      <c r="J327">
        <f>(K327)/1000</f>
        <v>0</v>
      </c>
      <c r="K327">
        <f>IF(DP327, AN327, AH327)</f>
        <v>0</v>
      </c>
      <c r="L327">
        <f>IF(DP327, AI327, AG327)</f>
        <v>0</v>
      </c>
      <c r="M327">
        <f>DR327 - IF(AU327&gt;1, L327*DL327*100.0/(AW327), 0)</f>
        <v>0</v>
      </c>
      <c r="N327">
        <f>((T327-J327/2)*M327-L327)/(T327+J327/2)</f>
        <v>0</v>
      </c>
      <c r="O327">
        <f>N327*(DY327+DZ327)/1000.0</f>
        <v>0</v>
      </c>
      <c r="P327">
        <f>(DR327 - IF(AU327&gt;1, L327*DL327*100.0/(AW327), 0))*(DY327+DZ327)/1000.0</f>
        <v>0</v>
      </c>
      <c r="Q327">
        <f>2.0/((1/S327-1/R327)+SIGN(S327)*SQRT((1/S327-1/R327)*(1/S327-1/R327) + 4*DM327/((DM327+1)*(DM327+1))*(2*1/S327*1/R327-1/R327*1/R327)))</f>
        <v>0</v>
      </c>
      <c r="R327">
        <f>IF(LEFT(DN327,1)&lt;&gt;"0",IF(LEFT(DN327,1)="1",3.0,DO327),$D$5+$E$5*(EF327*DY327/($K$5*1000))+$F$5*(EF327*DY327/($K$5*1000))*MAX(MIN(DL327,$J$5),$I$5)*MAX(MIN(DL327,$J$5),$I$5)+$G$5*MAX(MIN(DL327,$J$5),$I$5)*(EF327*DY327/($K$5*1000))+$H$5*(EF327*DY327/($K$5*1000))*(EF327*DY327/($K$5*1000)))</f>
        <v>0</v>
      </c>
      <c r="S327">
        <f>J327*(1000-(1000*0.61365*exp(17.502*W327/(240.97+W327))/(DY327+DZ327)+DT327)/2)/(1000*0.61365*exp(17.502*W327/(240.97+W327))/(DY327+DZ327)-DT327)</f>
        <v>0</v>
      </c>
      <c r="T327">
        <f>1/((DM327+1)/(Q327/1.6)+1/(R327/1.37)) + DM327/((DM327+1)/(Q327/1.6) + DM327/(R327/1.37))</f>
        <v>0</v>
      </c>
      <c r="U327">
        <f>(DH327*DK327)</f>
        <v>0</v>
      </c>
      <c r="V327">
        <f>(EA327+(U327+2*0.95*5.67E-8*(((EA327+$B$7)+273)^4-(EA327+273)^4)-44100*J327)/(1.84*29.3*R327+8*0.95*5.67E-8*(EA327+273)^3))</f>
        <v>0</v>
      </c>
      <c r="W327">
        <f>($C$7*EB327+$D$7*EC327+$E$7*V327)</f>
        <v>0</v>
      </c>
      <c r="X327">
        <f>0.61365*exp(17.502*W327/(240.97+W327))</f>
        <v>0</v>
      </c>
      <c r="Y327">
        <f>(Z327/AA327*100)</f>
        <v>0</v>
      </c>
      <c r="Z327">
        <f>DT327*(DY327+DZ327)/1000</f>
        <v>0</v>
      </c>
      <c r="AA327">
        <f>0.61365*exp(17.502*EA327/(240.97+EA327))</f>
        <v>0</v>
      </c>
      <c r="AB327">
        <f>(X327-DT327*(DY327+DZ327)/1000)</f>
        <v>0</v>
      </c>
      <c r="AC327">
        <f>(-J327*44100)</f>
        <v>0</v>
      </c>
      <c r="AD327">
        <f>2*29.3*R327*0.92*(EA327-W327)</f>
        <v>0</v>
      </c>
      <c r="AE327">
        <f>2*0.95*5.67E-8*(((EA327+$B$7)+273)^4-(W327+273)^4)</f>
        <v>0</v>
      </c>
      <c r="AF327">
        <f>U327+AE327+AC327+AD327</f>
        <v>0</v>
      </c>
      <c r="AG327">
        <f>DX327*AU327*(DS327-DR327*(1000-AU327*DU327)/(1000-AU327*DT327))/(100*DL327)</f>
        <v>0</v>
      </c>
      <c r="AH327">
        <f>1000*DX327*AU327*(DT327-DU327)/(100*DL327*(1000-AU327*DT327))</f>
        <v>0</v>
      </c>
      <c r="AI327">
        <f>(AJ327 - AK327 - DY327*1E3/(8.314*(EA327+273.15)) * AM327/DX327 * AL327) * DX327/(100*DL327) * (1000 - DU327)/1000</f>
        <v>0</v>
      </c>
      <c r="AJ327">
        <v>85.41355781034457</v>
      </c>
      <c r="AK327">
        <v>97.28520787878779</v>
      </c>
      <c r="AL327">
        <v>-3.212671813802685</v>
      </c>
      <c r="AM327">
        <v>65.50466669720001</v>
      </c>
      <c r="AN327">
        <f>(AP327 - AO327 + DY327*1E3/(8.314*(EA327+273.15)) * AR327/DX327 * AQ327) * DX327/(100*DL327) * 1000/(1000 - AP327)</f>
        <v>0</v>
      </c>
      <c r="AO327">
        <v>16.25002202681392</v>
      </c>
      <c r="AP327">
        <v>23.13379272727272</v>
      </c>
      <c r="AQ327">
        <v>-7.800410855490215E-05</v>
      </c>
      <c r="AR327">
        <v>120.5504715061294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MAX(0,($B$13+$C$13*EF327)/(1+$D$13*EF327)*DY327/(EA327+273)*$E$13)</f>
        <v>0</v>
      </c>
      <c r="AX327" t="s">
        <v>437</v>
      </c>
      <c r="AY327" t="s">
        <v>437</v>
      </c>
      <c r="AZ327">
        <v>0</v>
      </c>
      <c r="BA327">
        <v>0</v>
      </c>
      <c r="BB327">
        <f>1-AZ327/BA327</f>
        <v>0</v>
      </c>
      <c r="BC327">
        <v>0</v>
      </c>
      <c r="BD327" t="s">
        <v>437</v>
      </c>
      <c r="BE327" t="s">
        <v>437</v>
      </c>
      <c r="BF327">
        <v>0</v>
      </c>
      <c r="BG327">
        <v>0</v>
      </c>
      <c r="BH327">
        <f>1-BF327/BG327</f>
        <v>0</v>
      </c>
      <c r="BI327">
        <v>0.5</v>
      </c>
      <c r="BJ327">
        <f>DI327</f>
        <v>0</v>
      </c>
      <c r="BK327">
        <f>L327</f>
        <v>0</v>
      </c>
      <c r="BL327">
        <f>BH327*BI327*BJ327</f>
        <v>0</v>
      </c>
      <c r="BM327">
        <f>(BK327-BC327)/BJ327</f>
        <v>0</v>
      </c>
      <c r="BN327">
        <f>(BA327-BG327)/BG327</f>
        <v>0</v>
      </c>
      <c r="BO327">
        <f>AZ327/(BB327+AZ327/BG327)</f>
        <v>0</v>
      </c>
      <c r="BP327" t="s">
        <v>437</v>
      </c>
      <c r="BQ327">
        <v>0</v>
      </c>
      <c r="BR327">
        <f>IF(BQ327&lt;&gt;0, BQ327, BO327)</f>
        <v>0</v>
      </c>
      <c r="BS327">
        <f>1-BR327/BG327</f>
        <v>0</v>
      </c>
      <c r="BT327">
        <f>(BG327-BF327)/(BG327-BR327)</f>
        <v>0</v>
      </c>
      <c r="BU327">
        <f>(BA327-BG327)/(BA327-BR327)</f>
        <v>0</v>
      </c>
      <c r="BV327">
        <f>(BG327-BF327)/(BG327-AZ327)</f>
        <v>0</v>
      </c>
      <c r="BW327">
        <f>(BA327-BG327)/(BA327-AZ327)</f>
        <v>0</v>
      </c>
      <c r="BX327">
        <f>(BT327*BR327/BF327)</f>
        <v>0</v>
      </c>
      <c r="BY327">
        <f>(1-BX327)</f>
        <v>0</v>
      </c>
      <c r="DH327">
        <f>$B$11*EG327+$C$11*EH327+$F$11*ES327*(1-EV327)</f>
        <v>0</v>
      </c>
      <c r="DI327">
        <f>DH327*DJ327</f>
        <v>0</v>
      </c>
      <c r="DJ327">
        <f>($B$11*$D$9+$C$11*$D$9+$F$11*((FF327+EX327)/MAX(FF327+EX327+FG327, 0.1)*$I$9+FG327/MAX(FF327+EX327+FG327, 0.1)*$J$9))/($B$11+$C$11+$F$11)</f>
        <v>0</v>
      </c>
      <c r="DK327">
        <f>($B$11*$K$9+$C$11*$K$9+$F$11*((FF327+EX327)/MAX(FF327+EX327+FG327, 0.1)*$P$9+FG327/MAX(FF327+EX327+FG327, 0.1)*$Q$9))/($B$11+$C$11+$F$11)</f>
        <v>0</v>
      </c>
      <c r="DL327">
        <v>5.66</v>
      </c>
      <c r="DM327">
        <v>0.5</v>
      </c>
      <c r="DN327" t="s">
        <v>438</v>
      </c>
      <c r="DO327">
        <v>2</v>
      </c>
      <c r="DP327" t="b">
        <v>1</v>
      </c>
      <c r="DQ327">
        <v>1759254569.714286</v>
      </c>
      <c r="DR327">
        <v>117.8760678571428</v>
      </c>
      <c r="DS327">
        <v>99.73348214285716</v>
      </c>
      <c r="DT327">
        <v>23.14813928571428</v>
      </c>
      <c r="DU327">
        <v>16.28446785714285</v>
      </c>
      <c r="DV327">
        <v>117.8491214285715</v>
      </c>
      <c r="DW327">
        <v>22.92355714285714</v>
      </c>
      <c r="DX327">
        <v>500.0067857142857</v>
      </c>
      <c r="DY327">
        <v>90.85416428571429</v>
      </c>
      <c r="DZ327">
        <v>0.0520058</v>
      </c>
      <c r="EA327">
        <v>29.71682857142857</v>
      </c>
      <c r="EB327">
        <v>29.96605</v>
      </c>
      <c r="EC327">
        <v>999.9000000000002</v>
      </c>
      <c r="ED327">
        <v>0</v>
      </c>
      <c r="EE327">
        <v>0</v>
      </c>
      <c r="EF327">
        <v>9995.26357142857</v>
      </c>
      <c r="EG327">
        <v>0</v>
      </c>
      <c r="EH327">
        <v>11.6948</v>
      </c>
      <c r="EI327">
        <v>18.14255714285714</v>
      </c>
      <c r="EJ327">
        <v>120.6694821428571</v>
      </c>
      <c r="EK327">
        <v>101.3850107142857</v>
      </c>
      <c r="EL327">
        <v>6.863661428571428</v>
      </c>
      <c r="EM327">
        <v>99.73348214285716</v>
      </c>
      <c r="EN327">
        <v>16.28446785714285</v>
      </c>
      <c r="EO327">
        <v>2.103104642857143</v>
      </c>
      <c r="EP327">
        <v>1.4795125</v>
      </c>
      <c r="EQ327">
        <v>18.24271071428571</v>
      </c>
      <c r="ER327">
        <v>12.75802142857143</v>
      </c>
      <c r="ES327">
        <v>1999.998928571429</v>
      </c>
      <c r="ET327">
        <v>0.9799974285714287</v>
      </c>
      <c r="EU327">
        <v>0.02000277142857143</v>
      </c>
      <c r="EV327">
        <v>0</v>
      </c>
      <c r="EW327">
        <v>1230.21</v>
      </c>
      <c r="EX327">
        <v>5.000560000000001</v>
      </c>
      <c r="EY327">
        <v>25051.38928571429</v>
      </c>
      <c r="EZ327">
        <v>17294.84642857143</v>
      </c>
      <c r="FA327">
        <v>41.3770357142857</v>
      </c>
      <c r="FB327">
        <v>41.67814285714285</v>
      </c>
      <c r="FC327">
        <v>41.29882142857142</v>
      </c>
      <c r="FD327">
        <v>40.83907142857142</v>
      </c>
      <c r="FE327">
        <v>42.34789285714285</v>
      </c>
      <c r="FF327">
        <v>1955.088928571429</v>
      </c>
      <c r="FG327">
        <v>39.91</v>
      </c>
      <c r="FH327">
        <v>0</v>
      </c>
      <c r="FI327">
        <v>1759254592</v>
      </c>
      <c r="FJ327">
        <v>0</v>
      </c>
      <c r="FK327">
        <v>1230.421153846154</v>
      </c>
      <c r="FL327">
        <v>20.9808546482557</v>
      </c>
      <c r="FM327">
        <v>428.5641020137989</v>
      </c>
      <c r="FN327">
        <v>25056.11923076923</v>
      </c>
      <c r="FO327">
        <v>15</v>
      </c>
      <c r="FP327">
        <v>0</v>
      </c>
      <c r="FQ327" t="s">
        <v>439</v>
      </c>
      <c r="FR327">
        <v>1747148579.5</v>
      </c>
      <c r="FS327">
        <v>1747148584.5</v>
      </c>
      <c r="FT327">
        <v>0</v>
      </c>
      <c r="FU327">
        <v>0.162</v>
      </c>
      <c r="FV327">
        <v>-0.001</v>
      </c>
      <c r="FW327">
        <v>0.139</v>
      </c>
      <c r="FX327">
        <v>0.058</v>
      </c>
      <c r="FY327">
        <v>420</v>
      </c>
      <c r="FZ327">
        <v>16</v>
      </c>
      <c r="GA327">
        <v>0.19</v>
      </c>
      <c r="GB327">
        <v>0.02</v>
      </c>
      <c r="GC327">
        <v>17.41913414634146</v>
      </c>
      <c r="GD327">
        <v>11.61886829268293</v>
      </c>
      <c r="GE327">
        <v>1.146706389071094</v>
      </c>
      <c r="GF327">
        <v>0</v>
      </c>
      <c r="GG327">
        <v>1228.97794117647</v>
      </c>
      <c r="GH327">
        <v>20.8585179530812</v>
      </c>
      <c r="GI327">
        <v>2.059479916374894</v>
      </c>
      <c r="GJ327">
        <v>0</v>
      </c>
      <c r="GK327">
        <v>6.841228536585366</v>
      </c>
      <c r="GL327">
        <v>0.3913636933798039</v>
      </c>
      <c r="GM327">
        <v>0.04201943328351985</v>
      </c>
      <c r="GN327">
        <v>0</v>
      </c>
      <c r="GO327">
        <v>0</v>
      </c>
      <c r="GP327">
        <v>3</v>
      </c>
      <c r="GQ327" t="s">
        <v>490</v>
      </c>
      <c r="GR327">
        <v>3.1289</v>
      </c>
      <c r="GS327">
        <v>2.72984</v>
      </c>
      <c r="GT327">
        <v>0.0232552</v>
      </c>
      <c r="GU327">
        <v>0.0185683</v>
      </c>
      <c r="GV327">
        <v>0.104714</v>
      </c>
      <c r="GW327">
        <v>0.0821027</v>
      </c>
      <c r="GX327">
        <v>29293.1</v>
      </c>
      <c r="GY327">
        <v>28566.3</v>
      </c>
      <c r="GZ327">
        <v>30532</v>
      </c>
      <c r="HA327">
        <v>29361.6</v>
      </c>
      <c r="HB327">
        <v>37716.4</v>
      </c>
      <c r="HC327">
        <v>35458.4</v>
      </c>
      <c r="HD327">
        <v>46704.9</v>
      </c>
      <c r="HE327">
        <v>43627.6</v>
      </c>
      <c r="HF327">
        <v>1.83105</v>
      </c>
      <c r="HG327">
        <v>1.82525</v>
      </c>
      <c r="HH327">
        <v>0.1342</v>
      </c>
      <c r="HI327">
        <v>0</v>
      </c>
      <c r="HJ327">
        <v>27.7814</v>
      </c>
      <c r="HK327">
        <v>999.9</v>
      </c>
      <c r="HL327">
        <v>47.9</v>
      </c>
      <c r="HM327">
        <v>31.4</v>
      </c>
      <c r="HN327">
        <v>24.3356</v>
      </c>
      <c r="HO327">
        <v>62.8103</v>
      </c>
      <c r="HP327">
        <v>17.7284</v>
      </c>
      <c r="HQ327">
        <v>1</v>
      </c>
      <c r="HR327">
        <v>0.136103</v>
      </c>
      <c r="HS327">
        <v>-0.502279</v>
      </c>
      <c r="HT327">
        <v>20.201</v>
      </c>
      <c r="HU327">
        <v>5.22837</v>
      </c>
      <c r="HV327">
        <v>11.974</v>
      </c>
      <c r="HW327">
        <v>4.96995</v>
      </c>
      <c r="HX327">
        <v>3.28945</v>
      </c>
      <c r="HY327">
        <v>9999</v>
      </c>
      <c r="HZ327">
        <v>9999</v>
      </c>
      <c r="IA327">
        <v>9999</v>
      </c>
      <c r="IB327">
        <v>19.6</v>
      </c>
      <c r="IC327">
        <v>4.9729</v>
      </c>
      <c r="ID327">
        <v>1.87721</v>
      </c>
      <c r="IE327">
        <v>1.8753</v>
      </c>
      <c r="IF327">
        <v>1.8781</v>
      </c>
      <c r="IG327">
        <v>1.87485</v>
      </c>
      <c r="IH327">
        <v>1.87845</v>
      </c>
      <c r="II327">
        <v>1.87547</v>
      </c>
      <c r="IJ327">
        <v>1.87668</v>
      </c>
      <c r="IK327">
        <v>0</v>
      </c>
      <c r="IL327">
        <v>0</v>
      </c>
      <c r="IM327">
        <v>0</v>
      </c>
      <c r="IN327">
        <v>0</v>
      </c>
      <c r="IO327" t="s">
        <v>441</v>
      </c>
      <c r="IP327" t="s">
        <v>442</v>
      </c>
      <c r="IQ327" t="s">
        <v>443</v>
      </c>
      <c r="IR327" t="s">
        <v>443</v>
      </c>
      <c r="IS327" t="s">
        <v>443</v>
      </c>
      <c r="IT327" t="s">
        <v>443</v>
      </c>
      <c r="IU327">
        <v>0</v>
      </c>
      <c r="IV327">
        <v>100</v>
      </c>
      <c r="IW327">
        <v>100</v>
      </c>
      <c r="IX327">
        <v>-0.003</v>
      </c>
      <c r="IY327">
        <v>0.2243</v>
      </c>
      <c r="IZ327">
        <v>-0.1222274518627452</v>
      </c>
      <c r="JA327">
        <v>0.001328938755811441</v>
      </c>
      <c r="JB327">
        <v>-5.633165956792918E-07</v>
      </c>
      <c r="JC327">
        <v>2.510553891376428E-10</v>
      </c>
      <c r="JD327">
        <v>-0.04678033270444259</v>
      </c>
      <c r="JE327">
        <v>-0.0009625096320519332</v>
      </c>
      <c r="JF327">
        <v>0.0006953178313022573</v>
      </c>
      <c r="JG327">
        <v>-5.973937232829655E-06</v>
      </c>
      <c r="JH327">
        <v>1</v>
      </c>
      <c r="JI327">
        <v>2112</v>
      </c>
      <c r="JJ327">
        <v>1</v>
      </c>
      <c r="JK327">
        <v>26</v>
      </c>
      <c r="JL327">
        <v>201766.6</v>
      </c>
      <c r="JM327">
        <v>201766.5</v>
      </c>
      <c r="JN327">
        <v>0.286865</v>
      </c>
      <c r="JO327">
        <v>2.60498</v>
      </c>
      <c r="JP327">
        <v>1.39893</v>
      </c>
      <c r="JQ327">
        <v>2.32666</v>
      </c>
      <c r="JR327">
        <v>1.44897</v>
      </c>
      <c r="JS327">
        <v>2.5293</v>
      </c>
      <c r="JT327">
        <v>36.7417</v>
      </c>
      <c r="JU327">
        <v>23.9737</v>
      </c>
      <c r="JV327">
        <v>18</v>
      </c>
      <c r="JW327">
        <v>481.385</v>
      </c>
      <c r="JX327">
        <v>447.778</v>
      </c>
      <c r="JY327">
        <v>28.2099</v>
      </c>
      <c r="JZ327">
        <v>28.9691</v>
      </c>
      <c r="KA327">
        <v>30.0002</v>
      </c>
      <c r="KB327">
        <v>28.6426</v>
      </c>
      <c r="KC327">
        <v>28.7085</v>
      </c>
      <c r="KD327">
        <v>5.63435</v>
      </c>
      <c r="KE327">
        <v>37.727</v>
      </c>
      <c r="KF327">
        <v>0</v>
      </c>
      <c r="KG327">
        <v>28.2282</v>
      </c>
      <c r="KH327">
        <v>45.7042</v>
      </c>
      <c r="KI327">
        <v>16.2409</v>
      </c>
      <c r="KJ327">
        <v>100.935</v>
      </c>
      <c r="KK327">
        <v>100.353</v>
      </c>
    </row>
    <row r="328" spans="1:297">
      <c r="A328">
        <v>312</v>
      </c>
      <c r="B328">
        <v>1759254582.5</v>
      </c>
      <c r="C328">
        <v>7766.900000095367</v>
      </c>
      <c r="D328" t="s">
        <v>1070</v>
      </c>
      <c r="E328" t="s">
        <v>1071</v>
      </c>
      <c r="F328">
        <v>5</v>
      </c>
      <c r="G328" t="s">
        <v>1025</v>
      </c>
      <c r="H328" t="s">
        <v>436</v>
      </c>
      <c r="I328">
        <v>1759254575</v>
      </c>
      <c r="J328">
        <f>(K328)/1000</f>
        <v>0</v>
      </c>
      <c r="K328">
        <f>IF(DP328, AN328, AH328)</f>
        <v>0</v>
      </c>
      <c r="L328">
        <f>IF(DP328, AI328, AG328)</f>
        <v>0</v>
      </c>
      <c r="M328">
        <f>DR328 - IF(AU328&gt;1, L328*DL328*100.0/(AW328), 0)</f>
        <v>0</v>
      </c>
      <c r="N328">
        <f>((T328-J328/2)*M328-L328)/(T328+J328/2)</f>
        <v>0</v>
      </c>
      <c r="O328">
        <f>N328*(DY328+DZ328)/1000.0</f>
        <v>0</v>
      </c>
      <c r="P328">
        <f>(DR328 - IF(AU328&gt;1, L328*DL328*100.0/(AW328), 0))*(DY328+DZ328)/1000.0</f>
        <v>0</v>
      </c>
      <c r="Q328">
        <f>2.0/((1/S328-1/R328)+SIGN(S328)*SQRT((1/S328-1/R328)*(1/S328-1/R328) + 4*DM328/((DM328+1)*(DM328+1))*(2*1/S328*1/R328-1/R328*1/R328)))</f>
        <v>0</v>
      </c>
      <c r="R328">
        <f>IF(LEFT(DN328,1)&lt;&gt;"0",IF(LEFT(DN328,1)="1",3.0,DO328),$D$5+$E$5*(EF328*DY328/($K$5*1000))+$F$5*(EF328*DY328/($K$5*1000))*MAX(MIN(DL328,$J$5),$I$5)*MAX(MIN(DL328,$J$5),$I$5)+$G$5*MAX(MIN(DL328,$J$5),$I$5)*(EF328*DY328/($K$5*1000))+$H$5*(EF328*DY328/($K$5*1000))*(EF328*DY328/($K$5*1000)))</f>
        <v>0</v>
      </c>
      <c r="S328">
        <f>J328*(1000-(1000*0.61365*exp(17.502*W328/(240.97+W328))/(DY328+DZ328)+DT328)/2)/(1000*0.61365*exp(17.502*W328/(240.97+W328))/(DY328+DZ328)-DT328)</f>
        <v>0</v>
      </c>
      <c r="T328">
        <f>1/((DM328+1)/(Q328/1.6)+1/(R328/1.37)) + DM328/((DM328+1)/(Q328/1.6) + DM328/(R328/1.37))</f>
        <v>0</v>
      </c>
      <c r="U328">
        <f>(DH328*DK328)</f>
        <v>0</v>
      </c>
      <c r="V328">
        <f>(EA328+(U328+2*0.95*5.67E-8*(((EA328+$B$7)+273)^4-(EA328+273)^4)-44100*J328)/(1.84*29.3*R328+8*0.95*5.67E-8*(EA328+273)^3))</f>
        <v>0</v>
      </c>
      <c r="W328">
        <f>($C$7*EB328+$D$7*EC328+$E$7*V328)</f>
        <v>0</v>
      </c>
      <c r="X328">
        <f>0.61365*exp(17.502*W328/(240.97+W328))</f>
        <v>0</v>
      </c>
      <c r="Y328">
        <f>(Z328/AA328*100)</f>
        <v>0</v>
      </c>
      <c r="Z328">
        <f>DT328*(DY328+DZ328)/1000</f>
        <v>0</v>
      </c>
      <c r="AA328">
        <f>0.61365*exp(17.502*EA328/(240.97+EA328))</f>
        <v>0</v>
      </c>
      <c r="AB328">
        <f>(X328-DT328*(DY328+DZ328)/1000)</f>
        <v>0</v>
      </c>
      <c r="AC328">
        <f>(-J328*44100)</f>
        <v>0</v>
      </c>
      <c r="AD328">
        <f>2*29.3*R328*0.92*(EA328-W328)</f>
        <v>0</v>
      </c>
      <c r="AE328">
        <f>2*0.95*5.67E-8*(((EA328+$B$7)+273)^4-(W328+273)^4)</f>
        <v>0</v>
      </c>
      <c r="AF328">
        <f>U328+AE328+AC328+AD328</f>
        <v>0</v>
      </c>
      <c r="AG328">
        <f>DX328*AU328*(DS328-DR328*(1000-AU328*DU328)/(1000-AU328*DT328))/(100*DL328)</f>
        <v>0</v>
      </c>
      <c r="AH328">
        <f>1000*DX328*AU328*(DT328-DU328)/(100*DL328*(1000-AU328*DT328))</f>
        <v>0</v>
      </c>
      <c r="AI328">
        <f>(AJ328 - AK328 - DY328*1E3/(8.314*(EA328+273.15)) * AM328/DX328 * AL328) * DX328/(100*DL328) * (1000 - DU328)/1000</f>
        <v>0</v>
      </c>
      <c r="AJ328">
        <v>68.40487430688087</v>
      </c>
      <c r="AK328">
        <v>81.22249272727269</v>
      </c>
      <c r="AL328">
        <v>-3.213332650350425</v>
      </c>
      <c r="AM328">
        <v>65.50466669720001</v>
      </c>
      <c r="AN328">
        <f>(AP328 - AO328 + DY328*1E3/(8.314*(EA328+273.15)) * AR328/DX328 * AQ328) * DX328/(100*DL328) * 1000/(1000 - AP328)</f>
        <v>0</v>
      </c>
      <c r="AO328">
        <v>16.24762903569001</v>
      </c>
      <c r="AP328">
        <v>23.14026969696968</v>
      </c>
      <c r="AQ328">
        <v>0.000235785855674779</v>
      </c>
      <c r="AR328">
        <v>120.5504715061294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MAX(0,($B$13+$C$13*EF328)/(1+$D$13*EF328)*DY328/(EA328+273)*$E$13)</f>
        <v>0</v>
      </c>
      <c r="AX328" t="s">
        <v>437</v>
      </c>
      <c r="AY328" t="s">
        <v>437</v>
      </c>
      <c r="AZ328">
        <v>0</v>
      </c>
      <c r="BA328">
        <v>0</v>
      </c>
      <c r="BB328">
        <f>1-AZ328/BA328</f>
        <v>0</v>
      </c>
      <c r="BC328">
        <v>0</v>
      </c>
      <c r="BD328" t="s">
        <v>437</v>
      </c>
      <c r="BE328" t="s">
        <v>437</v>
      </c>
      <c r="BF328">
        <v>0</v>
      </c>
      <c r="BG328">
        <v>0</v>
      </c>
      <c r="BH328">
        <f>1-BF328/BG328</f>
        <v>0</v>
      </c>
      <c r="BI328">
        <v>0.5</v>
      </c>
      <c r="BJ328">
        <f>DI328</f>
        <v>0</v>
      </c>
      <c r="BK328">
        <f>L328</f>
        <v>0</v>
      </c>
      <c r="BL328">
        <f>BH328*BI328*BJ328</f>
        <v>0</v>
      </c>
      <c r="BM328">
        <f>(BK328-BC328)/BJ328</f>
        <v>0</v>
      </c>
      <c r="BN328">
        <f>(BA328-BG328)/BG328</f>
        <v>0</v>
      </c>
      <c r="BO328">
        <f>AZ328/(BB328+AZ328/BG328)</f>
        <v>0</v>
      </c>
      <c r="BP328" t="s">
        <v>437</v>
      </c>
      <c r="BQ328">
        <v>0</v>
      </c>
      <c r="BR328">
        <f>IF(BQ328&lt;&gt;0, BQ328, BO328)</f>
        <v>0</v>
      </c>
      <c r="BS328">
        <f>1-BR328/BG328</f>
        <v>0</v>
      </c>
      <c r="BT328">
        <f>(BG328-BF328)/(BG328-BR328)</f>
        <v>0</v>
      </c>
      <c r="BU328">
        <f>(BA328-BG328)/(BA328-BR328)</f>
        <v>0</v>
      </c>
      <c r="BV328">
        <f>(BG328-BF328)/(BG328-AZ328)</f>
        <v>0</v>
      </c>
      <c r="BW328">
        <f>(BA328-BG328)/(BA328-AZ328)</f>
        <v>0</v>
      </c>
      <c r="BX328">
        <f>(BT328*BR328/BF328)</f>
        <v>0</v>
      </c>
      <c r="BY328">
        <f>(1-BX328)</f>
        <v>0</v>
      </c>
      <c r="DH328">
        <f>$B$11*EG328+$C$11*EH328+$F$11*ES328*(1-EV328)</f>
        <v>0</v>
      </c>
      <c r="DI328">
        <f>DH328*DJ328</f>
        <v>0</v>
      </c>
      <c r="DJ328">
        <f>($B$11*$D$9+$C$11*$D$9+$F$11*((FF328+EX328)/MAX(FF328+EX328+FG328, 0.1)*$I$9+FG328/MAX(FF328+EX328+FG328, 0.1)*$J$9))/($B$11+$C$11+$F$11)</f>
        <v>0</v>
      </c>
      <c r="DK328">
        <f>($B$11*$K$9+$C$11*$K$9+$F$11*((FF328+EX328)/MAX(FF328+EX328+FG328, 0.1)*$P$9+FG328/MAX(FF328+EX328+FG328, 0.1)*$Q$9))/($B$11+$C$11+$F$11)</f>
        <v>0</v>
      </c>
      <c r="DL328">
        <v>5.66</v>
      </c>
      <c r="DM328">
        <v>0.5</v>
      </c>
      <c r="DN328" t="s">
        <v>438</v>
      </c>
      <c r="DO328">
        <v>2</v>
      </c>
      <c r="DP328" t="b">
        <v>1</v>
      </c>
      <c r="DQ328">
        <v>1759254575</v>
      </c>
      <c r="DR328">
        <v>101.3035037037037</v>
      </c>
      <c r="DS328">
        <v>82.09060370370371</v>
      </c>
      <c r="DT328">
        <v>23.13908148148148</v>
      </c>
      <c r="DU328">
        <v>16.25282222222222</v>
      </c>
      <c r="DV328">
        <v>101.2966851851852</v>
      </c>
      <c r="DW328">
        <v>22.9147</v>
      </c>
      <c r="DX328">
        <v>499.9995555555554</v>
      </c>
      <c r="DY328">
        <v>90.85301851851848</v>
      </c>
      <c r="DZ328">
        <v>0.05180488888888889</v>
      </c>
      <c r="EA328">
        <v>29.71918888888889</v>
      </c>
      <c r="EB328">
        <v>29.96578888888889</v>
      </c>
      <c r="EC328">
        <v>999.9000000000001</v>
      </c>
      <c r="ED328">
        <v>0</v>
      </c>
      <c r="EE328">
        <v>0</v>
      </c>
      <c r="EF328">
        <v>9998.464814814814</v>
      </c>
      <c r="EG328">
        <v>0</v>
      </c>
      <c r="EH328">
        <v>11.6948</v>
      </c>
      <c r="EI328">
        <v>19.21290740740741</v>
      </c>
      <c r="EJ328">
        <v>103.7031407407407</v>
      </c>
      <c r="EK328">
        <v>83.44690370370373</v>
      </c>
      <c r="EL328">
        <v>6.886261111111112</v>
      </c>
      <c r="EM328">
        <v>82.09060370370371</v>
      </c>
      <c r="EN328">
        <v>16.25282222222222</v>
      </c>
      <c r="EO328">
        <v>2.102255185185185</v>
      </c>
      <c r="EP328">
        <v>1.476618518518518</v>
      </c>
      <c r="EQ328">
        <v>18.23627777777778</v>
      </c>
      <c r="ER328">
        <v>12.72817037037037</v>
      </c>
      <c r="ES328">
        <v>2000.002592592593</v>
      </c>
      <c r="ET328">
        <v>0.9799974444444445</v>
      </c>
      <c r="EU328">
        <v>0.02000275555555555</v>
      </c>
      <c r="EV328">
        <v>0</v>
      </c>
      <c r="EW328">
        <v>1232.167777777778</v>
      </c>
      <c r="EX328">
        <v>5.000560000000001</v>
      </c>
      <c r="EY328">
        <v>25090.63333333333</v>
      </c>
      <c r="EZ328">
        <v>17294.87777777778</v>
      </c>
      <c r="FA328">
        <v>41.38866666666667</v>
      </c>
      <c r="FB328">
        <v>41.6778148148148</v>
      </c>
      <c r="FC328">
        <v>41.27981481481481</v>
      </c>
      <c r="FD328">
        <v>40.83299999999999</v>
      </c>
      <c r="FE328">
        <v>42.33766666666666</v>
      </c>
      <c r="FF328">
        <v>1955.092592592593</v>
      </c>
      <c r="FG328">
        <v>39.91</v>
      </c>
      <c r="FH328">
        <v>0</v>
      </c>
      <c r="FI328">
        <v>1759254596.8</v>
      </c>
      <c r="FJ328">
        <v>0</v>
      </c>
      <c r="FK328">
        <v>1232.242307692308</v>
      </c>
      <c r="FL328">
        <v>23.35452991920699</v>
      </c>
      <c r="FM328">
        <v>467.3504277027304</v>
      </c>
      <c r="FN328">
        <v>25092.1</v>
      </c>
      <c r="FO328">
        <v>15</v>
      </c>
      <c r="FP328">
        <v>0</v>
      </c>
      <c r="FQ328" t="s">
        <v>439</v>
      </c>
      <c r="FR328">
        <v>1747148579.5</v>
      </c>
      <c r="FS328">
        <v>1747148584.5</v>
      </c>
      <c r="FT328">
        <v>0</v>
      </c>
      <c r="FU328">
        <v>0.162</v>
      </c>
      <c r="FV328">
        <v>-0.001</v>
      </c>
      <c r="FW328">
        <v>0.139</v>
      </c>
      <c r="FX328">
        <v>0.058</v>
      </c>
      <c r="FY328">
        <v>420</v>
      </c>
      <c r="FZ328">
        <v>16</v>
      </c>
      <c r="GA328">
        <v>0.19</v>
      </c>
      <c r="GB328">
        <v>0.02</v>
      </c>
      <c r="GC328">
        <v>18.56515</v>
      </c>
      <c r="GD328">
        <v>12.20451782363978</v>
      </c>
      <c r="GE328">
        <v>1.175304036196592</v>
      </c>
      <c r="GF328">
        <v>0</v>
      </c>
      <c r="GG328">
        <v>1230.908529411765</v>
      </c>
      <c r="GH328">
        <v>22.34392665977461</v>
      </c>
      <c r="GI328">
        <v>2.207976359039242</v>
      </c>
      <c r="GJ328">
        <v>0</v>
      </c>
      <c r="GK328">
        <v>6.86856925</v>
      </c>
      <c r="GL328">
        <v>0.2553216135084331</v>
      </c>
      <c r="GM328">
        <v>0.03139183790314767</v>
      </c>
      <c r="GN328">
        <v>0</v>
      </c>
      <c r="GO328">
        <v>0</v>
      </c>
      <c r="GP328">
        <v>3</v>
      </c>
      <c r="GQ328" t="s">
        <v>490</v>
      </c>
      <c r="GR328">
        <v>3.12865</v>
      </c>
      <c r="GS328">
        <v>2.72981</v>
      </c>
      <c r="GT328">
        <v>0.0194794</v>
      </c>
      <c r="GU328">
        <v>0.0144265</v>
      </c>
      <c r="GV328">
        <v>0.104729</v>
      </c>
      <c r="GW328">
        <v>0.08209470000000001</v>
      </c>
      <c r="GX328">
        <v>29406.2</v>
      </c>
      <c r="GY328">
        <v>28686.5</v>
      </c>
      <c r="GZ328">
        <v>30531.9</v>
      </c>
      <c r="HA328">
        <v>29361.4</v>
      </c>
      <c r="HB328">
        <v>37715.3</v>
      </c>
      <c r="HC328">
        <v>35458.1</v>
      </c>
      <c r="HD328">
        <v>46704.6</v>
      </c>
      <c r="HE328">
        <v>43627.2</v>
      </c>
      <c r="HF328">
        <v>1.83085</v>
      </c>
      <c r="HG328">
        <v>1.82525</v>
      </c>
      <c r="HH328">
        <v>0.134613</v>
      </c>
      <c r="HI328">
        <v>0</v>
      </c>
      <c r="HJ328">
        <v>27.7791</v>
      </c>
      <c r="HK328">
        <v>999.9</v>
      </c>
      <c r="HL328">
        <v>47.9</v>
      </c>
      <c r="HM328">
        <v>31.4</v>
      </c>
      <c r="HN328">
        <v>24.3315</v>
      </c>
      <c r="HO328">
        <v>63.1803</v>
      </c>
      <c r="HP328">
        <v>17.8806</v>
      </c>
      <c r="HQ328">
        <v>1</v>
      </c>
      <c r="HR328">
        <v>0.135734</v>
      </c>
      <c r="HS328">
        <v>-0.508273</v>
      </c>
      <c r="HT328">
        <v>20.2008</v>
      </c>
      <c r="HU328">
        <v>5.22987</v>
      </c>
      <c r="HV328">
        <v>11.974</v>
      </c>
      <c r="HW328">
        <v>4.9703</v>
      </c>
      <c r="HX328">
        <v>3.28968</v>
      </c>
      <c r="HY328">
        <v>9999</v>
      </c>
      <c r="HZ328">
        <v>9999</v>
      </c>
      <c r="IA328">
        <v>9999</v>
      </c>
      <c r="IB328">
        <v>19.6</v>
      </c>
      <c r="IC328">
        <v>4.9729</v>
      </c>
      <c r="ID328">
        <v>1.8772</v>
      </c>
      <c r="IE328">
        <v>1.8753</v>
      </c>
      <c r="IF328">
        <v>1.87815</v>
      </c>
      <c r="IG328">
        <v>1.87485</v>
      </c>
      <c r="IH328">
        <v>1.87846</v>
      </c>
      <c r="II328">
        <v>1.87548</v>
      </c>
      <c r="IJ328">
        <v>1.87668</v>
      </c>
      <c r="IK328">
        <v>0</v>
      </c>
      <c r="IL328">
        <v>0</v>
      </c>
      <c r="IM328">
        <v>0</v>
      </c>
      <c r="IN328">
        <v>0</v>
      </c>
      <c r="IO328" t="s">
        <v>441</v>
      </c>
      <c r="IP328" t="s">
        <v>442</v>
      </c>
      <c r="IQ328" t="s">
        <v>443</v>
      </c>
      <c r="IR328" t="s">
        <v>443</v>
      </c>
      <c r="IS328" t="s">
        <v>443</v>
      </c>
      <c r="IT328" t="s">
        <v>443</v>
      </c>
      <c r="IU328">
        <v>0</v>
      </c>
      <c r="IV328">
        <v>100</v>
      </c>
      <c r="IW328">
        <v>100</v>
      </c>
      <c r="IX328">
        <v>-0.022</v>
      </c>
      <c r="IY328">
        <v>0.2244</v>
      </c>
      <c r="IZ328">
        <v>-0.1222274518627452</v>
      </c>
      <c r="JA328">
        <v>0.001328938755811441</v>
      </c>
      <c r="JB328">
        <v>-5.633165956792918E-07</v>
      </c>
      <c r="JC328">
        <v>2.510553891376428E-10</v>
      </c>
      <c r="JD328">
        <v>-0.04678033270444259</v>
      </c>
      <c r="JE328">
        <v>-0.0009625096320519332</v>
      </c>
      <c r="JF328">
        <v>0.0006953178313022573</v>
      </c>
      <c r="JG328">
        <v>-5.973937232829655E-06</v>
      </c>
      <c r="JH328">
        <v>1</v>
      </c>
      <c r="JI328">
        <v>2112</v>
      </c>
      <c r="JJ328">
        <v>1</v>
      </c>
      <c r="JK328">
        <v>26</v>
      </c>
      <c r="JL328">
        <v>201766.7</v>
      </c>
      <c r="JM328">
        <v>201766.6</v>
      </c>
      <c r="JN328">
        <v>0.244141</v>
      </c>
      <c r="JO328">
        <v>2.59521</v>
      </c>
      <c r="JP328">
        <v>1.39893</v>
      </c>
      <c r="JQ328">
        <v>2.32666</v>
      </c>
      <c r="JR328">
        <v>1.44897</v>
      </c>
      <c r="JS328">
        <v>2.55249</v>
      </c>
      <c r="JT328">
        <v>36.7417</v>
      </c>
      <c r="JU328">
        <v>23.9737</v>
      </c>
      <c r="JV328">
        <v>18</v>
      </c>
      <c r="JW328">
        <v>481.291</v>
      </c>
      <c r="JX328">
        <v>447.779</v>
      </c>
      <c r="JY328">
        <v>28.238</v>
      </c>
      <c r="JZ328">
        <v>28.9711</v>
      </c>
      <c r="KA328">
        <v>30</v>
      </c>
      <c r="KB328">
        <v>28.6451</v>
      </c>
      <c r="KC328">
        <v>28.7086</v>
      </c>
      <c r="KD328">
        <v>4.87944</v>
      </c>
      <c r="KE328">
        <v>37.727</v>
      </c>
      <c r="KF328">
        <v>0</v>
      </c>
      <c r="KG328">
        <v>28.2505</v>
      </c>
      <c r="KH328">
        <v>32.3303</v>
      </c>
      <c r="KI328">
        <v>16.2272</v>
      </c>
      <c r="KJ328">
        <v>100.934</v>
      </c>
      <c r="KK328">
        <v>100.352</v>
      </c>
    </row>
    <row r="329" spans="1:297">
      <c r="A329">
        <v>313</v>
      </c>
      <c r="B329">
        <v>1759254679.5</v>
      </c>
      <c r="C329">
        <v>7863.900000095367</v>
      </c>
      <c r="D329" t="s">
        <v>1072</v>
      </c>
      <c r="E329" t="s">
        <v>1073</v>
      </c>
      <c r="F329">
        <v>5</v>
      </c>
      <c r="G329" t="s">
        <v>1025</v>
      </c>
      <c r="H329" t="s">
        <v>436</v>
      </c>
      <c r="I329">
        <v>1759254671.5</v>
      </c>
      <c r="J329">
        <f>(K329)/1000</f>
        <v>0</v>
      </c>
      <c r="K329">
        <f>IF(DP329, AN329, AH329)</f>
        <v>0</v>
      </c>
      <c r="L329">
        <f>IF(DP329, AI329, AG329)</f>
        <v>0</v>
      </c>
      <c r="M329">
        <f>DR329 - IF(AU329&gt;1, L329*DL329*100.0/(AW329), 0)</f>
        <v>0</v>
      </c>
      <c r="N329">
        <f>((T329-J329/2)*M329-L329)/(T329+J329/2)</f>
        <v>0</v>
      </c>
      <c r="O329">
        <f>N329*(DY329+DZ329)/1000.0</f>
        <v>0</v>
      </c>
      <c r="P329">
        <f>(DR329 - IF(AU329&gt;1, L329*DL329*100.0/(AW329), 0))*(DY329+DZ329)/1000.0</f>
        <v>0</v>
      </c>
      <c r="Q329">
        <f>2.0/((1/S329-1/R329)+SIGN(S329)*SQRT((1/S329-1/R329)*(1/S329-1/R329) + 4*DM329/((DM329+1)*(DM329+1))*(2*1/S329*1/R329-1/R329*1/R329)))</f>
        <v>0</v>
      </c>
      <c r="R329">
        <f>IF(LEFT(DN329,1)&lt;&gt;"0",IF(LEFT(DN329,1)="1",3.0,DO329),$D$5+$E$5*(EF329*DY329/($K$5*1000))+$F$5*(EF329*DY329/($K$5*1000))*MAX(MIN(DL329,$J$5),$I$5)*MAX(MIN(DL329,$J$5),$I$5)+$G$5*MAX(MIN(DL329,$J$5),$I$5)*(EF329*DY329/($K$5*1000))+$H$5*(EF329*DY329/($K$5*1000))*(EF329*DY329/($K$5*1000)))</f>
        <v>0</v>
      </c>
      <c r="S329">
        <f>J329*(1000-(1000*0.61365*exp(17.502*W329/(240.97+W329))/(DY329+DZ329)+DT329)/2)/(1000*0.61365*exp(17.502*W329/(240.97+W329))/(DY329+DZ329)-DT329)</f>
        <v>0</v>
      </c>
      <c r="T329">
        <f>1/((DM329+1)/(Q329/1.6)+1/(R329/1.37)) + DM329/((DM329+1)/(Q329/1.6) + DM329/(R329/1.37))</f>
        <v>0</v>
      </c>
      <c r="U329">
        <f>(DH329*DK329)</f>
        <v>0</v>
      </c>
      <c r="V329">
        <f>(EA329+(U329+2*0.95*5.67E-8*(((EA329+$B$7)+273)^4-(EA329+273)^4)-44100*J329)/(1.84*29.3*R329+8*0.95*5.67E-8*(EA329+273)^3))</f>
        <v>0</v>
      </c>
      <c r="W329">
        <f>($C$7*EB329+$D$7*EC329+$E$7*V329)</f>
        <v>0</v>
      </c>
      <c r="X329">
        <f>0.61365*exp(17.502*W329/(240.97+W329))</f>
        <v>0</v>
      </c>
      <c r="Y329">
        <f>(Z329/AA329*100)</f>
        <v>0</v>
      </c>
      <c r="Z329">
        <f>DT329*(DY329+DZ329)/1000</f>
        <v>0</v>
      </c>
      <c r="AA329">
        <f>0.61365*exp(17.502*EA329/(240.97+EA329))</f>
        <v>0</v>
      </c>
      <c r="AB329">
        <f>(X329-DT329*(DY329+DZ329)/1000)</f>
        <v>0</v>
      </c>
      <c r="AC329">
        <f>(-J329*44100)</f>
        <v>0</v>
      </c>
      <c r="AD329">
        <f>2*29.3*R329*0.92*(EA329-W329)</f>
        <v>0</v>
      </c>
      <c r="AE329">
        <f>2*0.95*5.67E-8*(((EA329+$B$7)+273)^4-(W329+273)^4)</f>
        <v>0</v>
      </c>
      <c r="AF329">
        <f>U329+AE329+AC329+AD329</f>
        <v>0</v>
      </c>
      <c r="AG329">
        <f>DX329*AU329*(DS329-DR329*(1000-AU329*DU329)/(1000-AU329*DT329))/(100*DL329)</f>
        <v>0</v>
      </c>
      <c r="AH329">
        <f>1000*DX329*AU329*(DT329-DU329)/(100*DL329*(1000-AU329*DT329))</f>
        <v>0</v>
      </c>
      <c r="AI329">
        <f>(AJ329 - AK329 - DY329*1E3/(8.314*(EA329+273.15)) * AM329/DX329 * AL329) * DX329/(100*DL329) * (1000 - DU329)/1000</f>
        <v>0</v>
      </c>
      <c r="AJ329">
        <v>426.7968491894658</v>
      </c>
      <c r="AK329">
        <v>409.8286121212118</v>
      </c>
      <c r="AL329">
        <v>-0.02301510688718873</v>
      </c>
      <c r="AM329">
        <v>65.50466669720001</v>
      </c>
      <c r="AN329">
        <f>(AP329 - AO329 + DY329*1E3/(8.314*(EA329+273.15)) * AR329/DX329 * AQ329) * DX329/(100*DL329) * 1000/(1000 - AP329)</f>
        <v>0</v>
      </c>
      <c r="AO329">
        <v>15.94486552873714</v>
      </c>
      <c r="AP329">
        <v>23.13830909090909</v>
      </c>
      <c r="AQ329">
        <v>-9.518566600420898E-05</v>
      </c>
      <c r="AR329">
        <v>120.5504715061294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MAX(0,($B$13+$C$13*EF329)/(1+$D$13*EF329)*DY329/(EA329+273)*$E$13)</f>
        <v>0</v>
      </c>
      <c r="AX329" t="s">
        <v>437</v>
      </c>
      <c r="AY329" t="s">
        <v>437</v>
      </c>
      <c r="AZ329">
        <v>0</v>
      </c>
      <c r="BA329">
        <v>0</v>
      </c>
      <c r="BB329">
        <f>1-AZ329/BA329</f>
        <v>0</v>
      </c>
      <c r="BC329">
        <v>0</v>
      </c>
      <c r="BD329" t="s">
        <v>437</v>
      </c>
      <c r="BE329" t="s">
        <v>437</v>
      </c>
      <c r="BF329">
        <v>0</v>
      </c>
      <c r="BG329">
        <v>0</v>
      </c>
      <c r="BH329">
        <f>1-BF329/BG329</f>
        <v>0</v>
      </c>
      <c r="BI329">
        <v>0.5</v>
      </c>
      <c r="BJ329">
        <f>DI329</f>
        <v>0</v>
      </c>
      <c r="BK329">
        <f>L329</f>
        <v>0</v>
      </c>
      <c r="BL329">
        <f>BH329*BI329*BJ329</f>
        <v>0</v>
      </c>
      <c r="BM329">
        <f>(BK329-BC329)/BJ329</f>
        <v>0</v>
      </c>
      <c r="BN329">
        <f>(BA329-BG329)/BG329</f>
        <v>0</v>
      </c>
      <c r="BO329">
        <f>AZ329/(BB329+AZ329/BG329)</f>
        <v>0</v>
      </c>
      <c r="BP329" t="s">
        <v>437</v>
      </c>
      <c r="BQ329">
        <v>0</v>
      </c>
      <c r="BR329">
        <f>IF(BQ329&lt;&gt;0, BQ329, BO329)</f>
        <v>0</v>
      </c>
      <c r="BS329">
        <f>1-BR329/BG329</f>
        <v>0</v>
      </c>
      <c r="BT329">
        <f>(BG329-BF329)/(BG329-BR329)</f>
        <v>0</v>
      </c>
      <c r="BU329">
        <f>(BA329-BG329)/(BA329-BR329)</f>
        <v>0</v>
      </c>
      <c r="BV329">
        <f>(BG329-BF329)/(BG329-AZ329)</f>
        <v>0</v>
      </c>
      <c r="BW329">
        <f>(BA329-BG329)/(BA329-AZ329)</f>
        <v>0</v>
      </c>
      <c r="BX329">
        <f>(BT329*BR329/BF329)</f>
        <v>0</v>
      </c>
      <c r="BY329">
        <f>(1-BX329)</f>
        <v>0</v>
      </c>
      <c r="DH329">
        <f>$B$11*EG329+$C$11*EH329+$F$11*ES329*(1-EV329)</f>
        <v>0</v>
      </c>
      <c r="DI329">
        <f>DH329*DJ329</f>
        <v>0</v>
      </c>
      <c r="DJ329">
        <f>($B$11*$D$9+$C$11*$D$9+$F$11*((FF329+EX329)/MAX(FF329+EX329+FG329, 0.1)*$I$9+FG329/MAX(FF329+EX329+FG329, 0.1)*$J$9))/($B$11+$C$11+$F$11)</f>
        <v>0</v>
      </c>
      <c r="DK329">
        <f>($B$11*$K$9+$C$11*$K$9+$F$11*((FF329+EX329)/MAX(FF329+EX329+FG329, 0.1)*$P$9+FG329/MAX(FF329+EX329+FG329, 0.1)*$Q$9))/($B$11+$C$11+$F$11)</f>
        <v>0</v>
      </c>
      <c r="DL329">
        <v>5.66</v>
      </c>
      <c r="DM329">
        <v>0.5</v>
      </c>
      <c r="DN329" t="s">
        <v>438</v>
      </c>
      <c r="DO329">
        <v>2</v>
      </c>
      <c r="DP329" t="b">
        <v>1</v>
      </c>
      <c r="DQ329">
        <v>1759254671.5</v>
      </c>
      <c r="DR329">
        <v>400.3960645161291</v>
      </c>
      <c r="DS329">
        <v>419.9763870967741</v>
      </c>
      <c r="DT329">
        <v>23.14853548387097</v>
      </c>
      <c r="DU329">
        <v>16.01887741935484</v>
      </c>
      <c r="DV329">
        <v>400.0607096774194</v>
      </c>
      <c r="DW329">
        <v>22.92395483870968</v>
      </c>
      <c r="DX329">
        <v>499.9840322580645</v>
      </c>
      <c r="DY329">
        <v>90.85068064516128</v>
      </c>
      <c r="DZ329">
        <v>0.0530787129032258</v>
      </c>
      <c r="EA329">
        <v>29.78939032258064</v>
      </c>
      <c r="EB329">
        <v>29.9803064516129</v>
      </c>
      <c r="EC329">
        <v>999.9000000000003</v>
      </c>
      <c r="ED329">
        <v>0</v>
      </c>
      <c r="EE329">
        <v>0</v>
      </c>
      <c r="EF329">
        <v>9997.861612903227</v>
      </c>
      <c r="EG329">
        <v>0</v>
      </c>
      <c r="EH329">
        <v>11.6948</v>
      </c>
      <c r="EI329">
        <v>-19.58031612903226</v>
      </c>
      <c r="EJ329">
        <v>409.8843225806452</v>
      </c>
      <c r="EK329">
        <v>426.8134193548387</v>
      </c>
      <c r="EL329">
        <v>7.129660967741936</v>
      </c>
      <c r="EM329">
        <v>419.9763870967741</v>
      </c>
      <c r="EN329">
        <v>16.01887741935484</v>
      </c>
      <c r="EO329">
        <v>2.103060967741936</v>
      </c>
      <c r="EP329">
        <v>1.455326451612903</v>
      </c>
      <c r="EQ329">
        <v>18.24238709677419</v>
      </c>
      <c r="ER329">
        <v>12.50665806451613</v>
      </c>
      <c r="ES329">
        <v>2000.010645161291</v>
      </c>
      <c r="ET329">
        <v>0.9799978709677422</v>
      </c>
      <c r="EU329">
        <v>0.02000232903225806</v>
      </c>
      <c r="EV329">
        <v>0</v>
      </c>
      <c r="EW329">
        <v>1197.343225806452</v>
      </c>
      <c r="EX329">
        <v>5.000560000000002</v>
      </c>
      <c r="EY329">
        <v>24404.02580645161</v>
      </c>
      <c r="EZ329">
        <v>17294.95806451613</v>
      </c>
      <c r="FA329">
        <v>41.17716129032257</v>
      </c>
      <c r="FB329">
        <v>41.67499999999998</v>
      </c>
      <c r="FC329">
        <v>41.20135483870967</v>
      </c>
      <c r="FD329">
        <v>40.77406451612904</v>
      </c>
      <c r="FE329">
        <v>42.25793548387097</v>
      </c>
      <c r="FF329">
        <v>1955.106129032257</v>
      </c>
      <c r="FG329">
        <v>39.90064516129033</v>
      </c>
      <c r="FH329">
        <v>0</v>
      </c>
      <c r="FI329">
        <v>1759254693.4</v>
      </c>
      <c r="FJ329">
        <v>0</v>
      </c>
      <c r="FK329">
        <v>1197.3684</v>
      </c>
      <c r="FL329">
        <v>0.3338461621801337</v>
      </c>
      <c r="FM329">
        <v>12.01538466369556</v>
      </c>
      <c r="FN329">
        <v>24403.872</v>
      </c>
      <c r="FO329">
        <v>15</v>
      </c>
      <c r="FP329">
        <v>0</v>
      </c>
      <c r="FQ329" t="s">
        <v>439</v>
      </c>
      <c r="FR329">
        <v>1747148579.5</v>
      </c>
      <c r="FS329">
        <v>1747148584.5</v>
      </c>
      <c r="FT329">
        <v>0</v>
      </c>
      <c r="FU329">
        <v>0.162</v>
      </c>
      <c r="FV329">
        <v>-0.001</v>
      </c>
      <c r="FW329">
        <v>0.139</v>
      </c>
      <c r="FX329">
        <v>0.058</v>
      </c>
      <c r="FY329">
        <v>420</v>
      </c>
      <c r="FZ329">
        <v>16</v>
      </c>
      <c r="GA329">
        <v>0.19</v>
      </c>
      <c r="GB329">
        <v>0.02</v>
      </c>
      <c r="GC329">
        <v>-19.56822682926829</v>
      </c>
      <c r="GD329">
        <v>-0.2538439024390272</v>
      </c>
      <c r="GE329">
        <v>0.0301474265729406</v>
      </c>
      <c r="GF329">
        <v>1</v>
      </c>
      <c r="GG329">
        <v>1197.274705882353</v>
      </c>
      <c r="GH329">
        <v>1.464935067481871</v>
      </c>
      <c r="GI329">
        <v>0.2864307255753657</v>
      </c>
      <c r="GJ329">
        <v>0</v>
      </c>
      <c r="GK329">
        <v>7.115375365853659</v>
      </c>
      <c r="GL329">
        <v>0.4164487108013931</v>
      </c>
      <c r="GM329">
        <v>0.04496124201356919</v>
      </c>
      <c r="GN329">
        <v>0</v>
      </c>
      <c r="GO329">
        <v>1</v>
      </c>
      <c r="GP329">
        <v>3</v>
      </c>
      <c r="GQ329" t="s">
        <v>463</v>
      </c>
      <c r="GR329">
        <v>3.12867</v>
      </c>
      <c r="GS329">
        <v>2.73051</v>
      </c>
      <c r="GT329">
        <v>0.0829985</v>
      </c>
      <c r="GU329">
        <v>0.086521</v>
      </c>
      <c r="GV329">
        <v>0.104717</v>
      </c>
      <c r="GW329">
        <v>0.0809764</v>
      </c>
      <c r="GX329">
        <v>27501.6</v>
      </c>
      <c r="GY329">
        <v>26590</v>
      </c>
      <c r="GZ329">
        <v>30531.8</v>
      </c>
      <c r="HA329">
        <v>29362.7</v>
      </c>
      <c r="HB329">
        <v>37720.7</v>
      </c>
      <c r="HC329">
        <v>35508.9</v>
      </c>
      <c r="HD329">
        <v>46704.9</v>
      </c>
      <c r="HE329">
        <v>43630</v>
      </c>
      <c r="HF329">
        <v>1.8316</v>
      </c>
      <c r="HG329">
        <v>1.8256</v>
      </c>
      <c r="HH329">
        <v>0.139371</v>
      </c>
      <c r="HI329">
        <v>0</v>
      </c>
      <c r="HJ329">
        <v>27.7124</v>
      </c>
      <c r="HK329">
        <v>999.9</v>
      </c>
      <c r="HL329">
        <v>48</v>
      </c>
      <c r="HM329">
        <v>31.4</v>
      </c>
      <c r="HN329">
        <v>24.3866</v>
      </c>
      <c r="HO329">
        <v>62.6003</v>
      </c>
      <c r="HP329">
        <v>18.0649</v>
      </c>
      <c r="HQ329">
        <v>1</v>
      </c>
      <c r="HR329">
        <v>0.136197</v>
      </c>
      <c r="HS329">
        <v>-0.780673</v>
      </c>
      <c r="HT329">
        <v>20.2</v>
      </c>
      <c r="HU329">
        <v>5.23182</v>
      </c>
      <c r="HV329">
        <v>11.974</v>
      </c>
      <c r="HW329">
        <v>4.97115</v>
      </c>
      <c r="HX329">
        <v>3.29013</v>
      </c>
      <c r="HY329">
        <v>9999</v>
      </c>
      <c r="HZ329">
        <v>9999</v>
      </c>
      <c r="IA329">
        <v>9999</v>
      </c>
      <c r="IB329">
        <v>19.6</v>
      </c>
      <c r="IC329">
        <v>4.97291</v>
      </c>
      <c r="ID329">
        <v>1.8772</v>
      </c>
      <c r="IE329">
        <v>1.8753</v>
      </c>
      <c r="IF329">
        <v>1.87808</v>
      </c>
      <c r="IG329">
        <v>1.87485</v>
      </c>
      <c r="IH329">
        <v>1.87839</v>
      </c>
      <c r="II329">
        <v>1.87547</v>
      </c>
      <c r="IJ329">
        <v>1.87668</v>
      </c>
      <c r="IK329">
        <v>0</v>
      </c>
      <c r="IL329">
        <v>0</v>
      </c>
      <c r="IM329">
        <v>0</v>
      </c>
      <c r="IN329">
        <v>0</v>
      </c>
      <c r="IO329" t="s">
        <v>441</v>
      </c>
      <c r="IP329" t="s">
        <v>442</v>
      </c>
      <c r="IQ329" t="s">
        <v>443</v>
      </c>
      <c r="IR329" t="s">
        <v>443</v>
      </c>
      <c r="IS329" t="s">
        <v>443</v>
      </c>
      <c r="IT329" t="s">
        <v>443</v>
      </c>
      <c r="IU329">
        <v>0</v>
      </c>
      <c r="IV329">
        <v>100</v>
      </c>
      <c r="IW329">
        <v>100</v>
      </c>
      <c r="IX329">
        <v>0.336</v>
      </c>
      <c r="IY329">
        <v>0.2244</v>
      </c>
      <c r="IZ329">
        <v>-0.1222274518627452</v>
      </c>
      <c r="JA329">
        <v>0.001328938755811441</v>
      </c>
      <c r="JB329">
        <v>-5.633165956792918E-07</v>
      </c>
      <c r="JC329">
        <v>2.510553891376428E-10</v>
      </c>
      <c r="JD329">
        <v>-0.04678033270444259</v>
      </c>
      <c r="JE329">
        <v>-0.0009625096320519332</v>
      </c>
      <c r="JF329">
        <v>0.0006953178313022573</v>
      </c>
      <c r="JG329">
        <v>-5.973937232829655E-06</v>
      </c>
      <c r="JH329">
        <v>1</v>
      </c>
      <c r="JI329">
        <v>2112</v>
      </c>
      <c r="JJ329">
        <v>1</v>
      </c>
      <c r="JK329">
        <v>26</v>
      </c>
      <c r="JL329">
        <v>201768.3</v>
      </c>
      <c r="JM329">
        <v>201768.2</v>
      </c>
      <c r="JN329">
        <v>1.09009</v>
      </c>
      <c r="JO329">
        <v>2.5708</v>
      </c>
      <c r="JP329">
        <v>1.39893</v>
      </c>
      <c r="JQ329">
        <v>2.32666</v>
      </c>
      <c r="JR329">
        <v>1.44897</v>
      </c>
      <c r="JS329">
        <v>2.46338</v>
      </c>
      <c r="JT329">
        <v>36.7654</v>
      </c>
      <c r="JU329">
        <v>23.9649</v>
      </c>
      <c r="JV329">
        <v>18</v>
      </c>
      <c r="JW329">
        <v>481.731</v>
      </c>
      <c r="JX329">
        <v>448.022</v>
      </c>
      <c r="JY329">
        <v>28.7872</v>
      </c>
      <c r="JZ329">
        <v>28.9716</v>
      </c>
      <c r="KA329">
        <v>30.0001</v>
      </c>
      <c r="KB329">
        <v>28.6493</v>
      </c>
      <c r="KC329">
        <v>28.7116</v>
      </c>
      <c r="KD329">
        <v>21.9335</v>
      </c>
      <c r="KE329">
        <v>38.8638</v>
      </c>
      <c r="KF329">
        <v>0</v>
      </c>
      <c r="KG329">
        <v>28.789</v>
      </c>
      <c r="KH329">
        <v>426.677</v>
      </c>
      <c r="KI329">
        <v>15.9461</v>
      </c>
      <c r="KJ329">
        <v>100.934</v>
      </c>
      <c r="KK329">
        <v>100.358</v>
      </c>
    </row>
    <row r="330" spans="1:297">
      <c r="A330">
        <v>314</v>
      </c>
      <c r="B330">
        <v>1759254684.5</v>
      </c>
      <c r="C330">
        <v>7868.900000095367</v>
      </c>
      <c r="D330" t="s">
        <v>1074</v>
      </c>
      <c r="E330" t="s">
        <v>1075</v>
      </c>
      <c r="F330">
        <v>5</v>
      </c>
      <c r="G330" t="s">
        <v>1025</v>
      </c>
      <c r="H330" t="s">
        <v>436</v>
      </c>
      <c r="I330">
        <v>1759254676.655172</v>
      </c>
      <c r="J330">
        <f>(K330)/1000</f>
        <v>0</v>
      </c>
      <c r="K330">
        <f>IF(DP330, AN330, AH330)</f>
        <v>0</v>
      </c>
      <c r="L330">
        <f>IF(DP330, AI330, AG330)</f>
        <v>0</v>
      </c>
      <c r="M330">
        <f>DR330 - IF(AU330&gt;1, L330*DL330*100.0/(AW330), 0)</f>
        <v>0</v>
      </c>
      <c r="N330">
        <f>((T330-J330/2)*M330-L330)/(T330+J330/2)</f>
        <v>0</v>
      </c>
      <c r="O330">
        <f>N330*(DY330+DZ330)/1000.0</f>
        <v>0</v>
      </c>
      <c r="P330">
        <f>(DR330 - IF(AU330&gt;1, L330*DL330*100.0/(AW330), 0))*(DY330+DZ330)/1000.0</f>
        <v>0</v>
      </c>
      <c r="Q330">
        <f>2.0/((1/S330-1/R330)+SIGN(S330)*SQRT((1/S330-1/R330)*(1/S330-1/R330) + 4*DM330/((DM330+1)*(DM330+1))*(2*1/S330*1/R330-1/R330*1/R330)))</f>
        <v>0</v>
      </c>
      <c r="R330">
        <f>IF(LEFT(DN330,1)&lt;&gt;"0",IF(LEFT(DN330,1)="1",3.0,DO330),$D$5+$E$5*(EF330*DY330/($K$5*1000))+$F$5*(EF330*DY330/($K$5*1000))*MAX(MIN(DL330,$J$5),$I$5)*MAX(MIN(DL330,$J$5),$I$5)+$G$5*MAX(MIN(DL330,$J$5),$I$5)*(EF330*DY330/($K$5*1000))+$H$5*(EF330*DY330/($K$5*1000))*(EF330*DY330/($K$5*1000)))</f>
        <v>0</v>
      </c>
      <c r="S330">
        <f>J330*(1000-(1000*0.61365*exp(17.502*W330/(240.97+W330))/(DY330+DZ330)+DT330)/2)/(1000*0.61365*exp(17.502*W330/(240.97+W330))/(DY330+DZ330)-DT330)</f>
        <v>0</v>
      </c>
      <c r="T330">
        <f>1/((DM330+1)/(Q330/1.6)+1/(R330/1.37)) + DM330/((DM330+1)/(Q330/1.6) + DM330/(R330/1.37))</f>
        <v>0</v>
      </c>
      <c r="U330">
        <f>(DH330*DK330)</f>
        <v>0</v>
      </c>
      <c r="V330">
        <f>(EA330+(U330+2*0.95*5.67E-8*(((EA330+$B$7)+273)^4-(EA330+273)^4)-44100*J330)/(1.84*29.3*R330+8*0.95*5.67E-8*(EA330+273)^3))</f>
        <v>0</v>
      </c>
      <c r="W330">
        <f>($C$7*EB330+$D$7*EC330+$E$7*V330)</f>
        <v>0</v>
      </c>
      <c r="X330">
        <f>0.61365*exp(17.502*W330/(240.97+W330))</f>
        <v>0</v>
      </c>
      <c r="Y330">
        <f>(Z330/AA330*100)</f>
        <v>0</v>
      </c>
      <c r="Z330">
        <f>DT330*(DY330+DZ330)/1000</f>
        <v>0</v>
      </c>
      <c r="AA330">
        <f>0.61365*exp(17.502*EA330/(240.97+EA330))</f>
        <v>0</v>
      </c>
      <c r="AB330">
        <f>(X330-DT330*(DY330+DZ330)/1000)</f>
        <v>0</v>
      </c>
      <c r="AC330">
        <f>(-J330*44100)</f>
        <v>0</v>
      </c>
      <c r="AD330">
        <f>2*29.3*R330*0.92*(EA330-W330)</f>
        <v>0</v>
      </c>
      <c r="AE330">
        <f>2*0.95*5.67E-8*(((EA330+$B$7)+273)^4-(W330+273)^4)</f>
        <v>0</v>
      </c>
      <c r="AF330">
        <f>U330+AE330+AC330+AD330</f>
        <v>0</v>
      </c>
      <c r="AG330">
        <f>DX330*AU330*(DS330-DR330*(1000-AU330*DU330)/(1000-AU330*DT330))/(100*DL330)</f>
        <v>0</v>
      </c>
      <c r="AH330">
        <f>1000*DX330*AU330*(DT330-DU330)/(100*DL330*(1000-AU330*DT330))</f>
        <v>0</v>
      </c>
      <c r="AI330">
        <f>(AJ330 - AK330 - DY330*1E3/(8.314*(EA330+273.15)) * AM330/DX330 * AL330) * DX330/(100*DL330) * (1000 - DU330)/1000</f>
        <v>0</v>
      </c>
      <c r="AJ330">
        <v>426.7427678894077</v>
      </c>
      <c r="AK330">
        <v>409.8461818181818</v>
      </c>
      <c r="AL330">
        <v>0.005787477221878731</v>
      </c>
      <c r="AM330">
        <v>65.50466669720001</v>
      </c>
      <c r="AN330">
        <f>(AP330 - AO330 + DY330*1E3/(8.314*(EA330+273.15)) * AR330/DX330 * AQ330) * DX330/(100*DL330) * 1000/(1000 - AP330)</f>
        <v>0</v>
      </c>
      <c r="AO330">
        <v>15.9374930157946</v>
      </c>
      <c r="AP330">
        <v>23.12846606060606</v>
      </c>
      <c r="AQ330">
        <v>-5.605795124823272E-05</v>
      </c>
      <c r="AR330">
        <v>120.5504715061294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MAX(0,($B$13+$C$13*EF330)/(1+$D$13*EF330)*DY330/(EA330+273)*$E$13)</f>
        <v>0</v>
      </c>
      <c r="AX330" t="s">
        <v>437</v>
      </c>
      <c r="AY330" t="s">
        <v>437</v>
      </c>
      <c r="AZ330">
        <v>0</v>
      </c>
      <c r="BA330">
        <v>0</v>
      </c>
      <c r="BB330">
        <f>1-AZ330/BA330</f>
        <v>0</v>
      </c>
      <c r="BC330">
        <v>0</v>
      </c>
      <c r="BD330" t="s">
        <v>437</v>
      </c>
      <c r="BE330" t="s">
        <v>437</v>
      </c>
      <c r="BF330">
        <v>0</v>
      </c>
      <c r="BG330">
        <v>0</v>
      </c>
      <c r="BH330">
        <f>1-BF330/BG330</f>
        <v>0</v>
      </c>
      <c r="BI330">
        <v>0.5</v>
      </c>
      <c r="BJ330">
        <f>DI330</f>
        <v>0</v>
      </c>
      <c r="BK330">
        <f>L330</f>
        <v>0</v>
      </c>
      <c r="BL330">
        <f>BH330*BI330*BJ330</f>
        <v>0</v>
      </c>
      <c r="BM330">
        <f>(BK330-BC330)/BJ330</f>
        <v>0</v>
      </c>
      <c r="BN330">
        <f>(BA330-BG330)/BG330</f>
        <v>0</v>
      </c>
      <c r="BO330">
        <f>AZ330/(BB330+AZ330/BG330)</f>
        <v>0</v>
      </c>
      <c r="BP330" t="s">
        <v>437</v>
      </c>
      <c r="BQ330">
        <v>0</v>
      </c>
      <c r="BR330">
        <f>IF(BQ330&lt;&gt;0, BQ330, BO330)</f>
        <v>0</v>
      </c>
      <c r="BS330">
        <f>1-BR330/BG330</f>
        <v>0</v>
      </c>
      <c r="BT330">
        <f>(BG330-BF330)/(BG330-BR330)</f>
        <v>0</v>
      </c>
      <c r="BU330">
        <f>(BA330-BG330)/(BA330-BR330)</f>
        <v>0</v>
      </c>
      <c r="BV330">
        <f>(BG330-BF330)/(BG330-AZ330)</f>
        <v>0</v>
      </c>
      <c r="BW330">
        <f>(BA330-BG330)/(BA330-AZ330)</f>
        <v>0</v>
      </c>
      <c r="BX330">
        <f>(BT330*BR330/BF330)</f>
        <v>0</v>
      </c>
      <c r="BY330">
        <f>(1-BX330)</f>
        <v>0</v>
      </c>
      <c r="DH330">
        <f>$B$11*EG330+$C$11*EH330+$F$11*ES330*(1-EV330)</f>
        <v>0</v>
      </c>
      <c r="DI330">
        <f>DH330*DJ330</f>
        <v>0</v>
      </c>
      <c r="DJ330">
        <f>($B$11*$D$9+$C$11*$D$9+$F$11*((FF330+EX330)/MAX(FF330+EX330+FG330, 0.1)*$I$9+FG330/MAX(FF330+EX330+FG330, 0.1)*$J$9))/($B$11+$C$11+$F$11)</f>
        <v>0</v>
      </c>
      <c r="DK330">
        <f>($B$11*$K$9+$C$11*$K$9+$F$11*((FF330+EX330)/MAX(FF330+EX330+FG330, 0.1)*$P$9+FG330/MAX(FF330+EX330+FG330, 0.1)*$Q$9))/($B$11+$C$11+$F$11)</f>
        <v>0</v>
      </c>
      <c r="DL330">
        <v>5.66</v>
      </c>
      <c r="DM330">
        <v>0.5</v>
      </c>
      <c r="DN330" t="s">
        <v>438</v>
      </c>
      <c r="DO330">
        <v>2</v>
      </c>
      <c r="DP330" t="b">
        <v>1</v>
      </c>
      <c r="DQ330">
        <v>1759254676.655172</v>
      </c>
      <c r="DR330">
        <v>400.369724137931</v>
      </c>
      <c r="DS330">
        <v>420.1358965517242</v>
      </c>
      <c r="DT330">
        <v>23.14281724137931</v>
      </c>
      <c r="DU330">
        <v>15.98058620689655</v>
      </c>
      <c r="DV330">
        <v>400.0343793103449</v>
      </c>
      <c r="DW330">
        <v>22.91835862068965</v>
      </c>
      <c r="DX330">
        <v>500.0119655172414</v>
      </c>
      <c r="DY330">
        <v>90.84975172413793</v>
      </c>
      <c r="DZ330">
        <v>0.05274147931034483</v>
      </c>
      <c r="EA330">
        <v>29.80002068965517</v>
      </c>
      <c r="EB330">
        <v>29.9810724137931</v>
      </c>
      <c r="EC330">
        <v>999.9000000000002</v>
      </c>
      <c r="ED330">
        <v>0</v>
      </c>
      <c r="EE330">
        <v>0</v>
      </c>
      <c r="EF330">
        <v>10007.7175862069</v>
      </c>
      <c r="EG330">
        <v>0</v>
      </c>
      <c r="EH330">
        <v>11.6948</v>
      </c>
      <c r="EI330">
        <v>-19.76614137931035</v>
      </c>
      <c r="EJ330">
        <v>409.8548965517241</v>
      </c>
      <c r="EK330">
        <v>426.9588965517241</v>
      </c>
      <c r="EL330">
        <v>7.162231379310345</v>
      </c>
      <c r="EM330">
        <v>420.1358965517242</v>
      </c>
      <c r="EN330">
        <v>15.98058620689655</v>
      </c>
      <c r="EO330">
        <v>2.102520344827586</v>
      </c>
      <c r="EP330">
        <v>1.45183275862069</v>
      </c>
      <c r="EQ330">
        <v>18.23828620689655</v>
      </c>
      <c r="ER330">
        <v>12.47004137931035</v>
      </c>
      <c r="ES330">
        <v>2000.010689655173</v>
      </c>
      <c r="ET330">
        <v>0.979997827586207</v>
      </c>
      <c r="EU330">
        <v>0.02000237586206896</v>
      </c>
      <c r="EV330">
        <v>0</v>
      </c>
      <c r="EW330">
        <v>1197.346551724138</v>
      </c>
      <c r="EX330">
        <v>5.000560000000001</v>
      </c>
      <c r="EY330">
        <v>24404.66551724137</v>
      </c>
      <c r="EZ330">
        <v>17294.95862068966</v>
      </c>
      <c r="FA330">
        <v>41.17224137931034</v>
      </c>
      <c r="FB330">
        <v>41.67844827586205</v>
      </c>
      <c r="FC330">
        <v>41.18717241379309</v>
      </c>
      <c r="FD330">
        <v>40.76065517241379</v>
      </c>
      <c r="FE330">
        <v>42.26717241379311</v>
      </c>
      <c r="FF330">
        <v>1955.103448275862</v>
      </c>
      <c r="FG330">
        <v>39.90172413793104</v>
      </c>
      <c r="FH330">
        <v>0</v>
      </c>
      <c r="FI330">
        <v>1759254698.8</v>
      </c>
      <c r="FJ330">
        <v>0</v>
      </c>
      <c r="FK330">
        <v>1197.316153846154</v>
      </c>
      <c r="FL330">
        <v>-0.6782906011909138</v>
      </c>
      <c r="FM330">
        <v>1.299145441285806</v>
      </c>
      <c r="FN330">
        <v>24404.54615384616</v>
      </c>
      <c r="FO330">
        <v>15</v>
      </c>
      <c r="FP330">
        <v>0</v>
      </c>
      <c r="FQ330" t="s">
        <v>439</v>
      </c>
      <c r="FR330">
        <v>1747148579.5</v>
      </c>
      <c r="FS330">
        <v>1747148584.5</v>
      </c>
      <c r="FT330">
        <v>0</v>
      </c>
      <c r="FU330">
        <v>0.162</v>
      </c>
      <c r="FV330">
        <v>-0.001</v>
      </c>
      <c r="FW330">
        <v>0.139</v>
      </c>
      <c r="FX330">
        <v>0.058</v>
      </c>
      <c r="FY330">
        <v>420</v>
      </c>
      <c r="FZ330">
        <v>16</v>
      </c>
      <c r="GA330">
        <v>0.19</v>
      </c>
      <c r="GB330">
        <v>0.02</v>
      </c>
      <c r="GC330">
        <v>-19.662755</v>
      </c>
      <c r="GD330">
        <v>-1.44792945590988</v>
      </c>
      <c r="GE330">
        <v>0.2584015043977104</v>
      </c>
      <c r="GF330">
        <v>0</v>
      </c>
      <c r="GG330">
        <v>1197.332941176471</v>
      </c>
      <c r="GH330">
        <v>0.2203208567298157</v>
      </c>
      <c r="GI330">
        <v>0.2364881468459144</v>
      </c>
      <c r="GJ330">
        <v>1</v>
      </c>
      <c r="GK330">
        <v>7.144285999999999</v>
      </c>
      <c r="GL330">
        <v>0.4380596622889296</v>
      </c>
      <c r="GM330">
        <v>0.04594216226953187</v>
      </c>
      <c r="GN330">
        <v>0</v>
      </c>
      <c r="GO330">
        <v>1</v>
      </c>
      <c r="GP330">
        <v>3</v>
      </c>
      <c r="GQ330" t="s">
        <v>463</v>
      </c>
      <c r="GR330">
        <v>3.12868</v>
      </c>
      <c r="GS330">
        <v>2.72994</v>
      </c>
      <c r="GT330">
        <v>0.0830214</v>
      </c>
      <c r="GU330">
        <v>0.08695559999999999</v>
      </c>
      <c r="GV330">
        <v>0.104688</v>
      </c>
      <c r="GW330">
        <v>0.08096589999999999</v>
      </c>
      <c r="GX330">
        <v>27501</v>
      </c>
      <c r="GY330">
        <v>26577.6</v>
      </c>
      <c r="GZ330">
        <v>30531.9</v>
      </c>
      <c r="HA330">
        <v>29362.9</v>
      </c>
      <c r="HB330">
        <v>37722</v>
      </c>
      <c r="HC330">
        <v>35509.7</v>
      </c>
      <c r="HD330">
        <v>46704.9</v>
      </c>
      <c r="HE330">
        <v>43630.4</v>
      </c>
      <c r="HF330">
        <v>1.83162</v>
      </c>
      <c r="HG330">
        <v>1.82523</v>
      </c>
      <c r="HH330">
        <v>0.139188</v>
      </c>
      <c r="HI330">
        <v>0</v>
      </c>
      <c r="HJ330">
        <v>27.7106</v>
      </c>
      <c r="HK330">
        <v>999.9</v>
      </c>
      <c r="HL330">
        <v>48</v>
      </c>
      <c r="HM330">
        <v>31.4</v>
      </c>
      <c r="HN330">
        <v>24.3821</v>
      </c>
      <c r="HO330">
        <v>63.2103</v>
      </c>
      <c r="HP330">
        <v>17.9888</v>
      </c>
      <c r="HQ330">
        <v>1</v>
      </c>
      <c r="HR330">
        <v>0.136189</v>
      </c>
      <c r="HS330">
        <v>-0.769687</v>
      </c>
      <c r="HT330">
        <v>20.1996</v>
      </c>
      <c r="HU330">
        <v>5.22927</v>
      </c>
      <c r="HV330">
        <v>11.974</v>
      </c>
      <c r="HW330">
        <v>4.9703</v>
      </c>
      <c r="HX330">
        <v>3.28965</v>
      </c>
      <c r="HY330">
        <v>9999</v>
      </c>
      <c r="HZ330">
        <v>9999</v>
      </c>
      <c r="IA330">
        <v>9999</v>
      </c>
      <c r="IB330">
        <v>19.6</v>
      </c>
      <c r="IC330">
        <v>4.9729</v>
      </c>
      <c r="ID330">
        <v>1.87719</v>
      </c>
      <c r="IE330">
        <v>1.87529</v>
      </c>
      <c r="IF330">
        <v>1.87808</v>
      </c>
      <c r="IG330">
        <v>1.87484</v>
      </c>
      <c r="IH330">
        <v>1.87839</v>
      </c>
      <c r="II330">
        <v>1.87549</v>
      </c>
      <c r="IJ330">
        <v>1.87666</v>
      </c>
      <c r="IK330">
        <v>0</v>
      </c>
      <c r="IL330">
        <v>0</v>
      </c>
      <c r="IM330">
        <v>0</v>
      </c>
      <c r="IN330">
        <v>0</v>
      </c>
      <c r="IO330" t="s">
        <v>441</v>
      </c>
      <c r="IP330" t="s">
        <v>442</v>
      </c>
      <c r="IQ330" t="s">
        <v>443</v>
      </c>
      <c r="IR330" t="s">
        <v>443</v>
      </c>
      <c r="IS330" t="s">
        <v>443</v>
      </c>
      <c r="IT330" t="s">
        <v>443</v>
      </c>
      <c r="IU330">
        <v>0</v>
      </c>
      <c r="IV330">
        <v>100</v>
      </c>
      <c r="IW330">
        <v>100</v>
      </c>
      <c r="IX330">
        <v>0.335</v>
      </c>
      <c r="IY330">
        <v>0.2242</v>
      </c>
      <c r="IZ330">
        <v>-0.1222274518627452</v>
      </c>
      <c r="JA330">
        <v>0.001328938755811441</v>
      </c>
      <c r="JB330">
        <v>-5.633165956792918E-07</v>
      </c>
      <c r="JC330">
        <v>2.510553891376428E-10</v>
      </c>
      <c r="JD330">
        <v>-0.04678033270444259</v>
      </c>
      <c r="JE330">
        <v>-0.0009625096320519332</v>
      </c>
      <c r="JF330">
        <v>0.0006953178313022573</v>
      </c>
      <c r="JG330">
        <v>-5.973937232829655E-06</v>
      </c>
      <c r="JH330">
        <v>1</v>
      </c>
      <c r="JI330">
        <v>2112</v>
      </c>
      <c r="JJ330">
        <v>1</v>
      </c>
      <c r="JK330">
        <v>26</v>
      </c>
      <c r="JL330">
        <v>201768.4</v>
      </c>
      <c r="JM330">
        <v>201768.3</v>
      </c>
      <c r="JN330">
        <v>1.11694</v>
      </c>
      <c r="JO330">
        <v>2.55249</v>
      </c>
      <c r="JP330">
        <v>1.39893</v>
      </c>
      <c r="JQ330">
        <v>2.32666</v>
      </c>
      <c r="JR330">
        <v>1.44897</v>
      </c>
      <c r="JS330">
        <v>2.50488</v>
      </c>
      <c r="JT330">
        <v>36.7654</v>
      </c>
      <c r="JU330">
        <v>23.9649</v>
      </c>
      <c r="JV330">
        <v>18</v>
      </c>
      <c r="JW330">
        <v>481.734</v>
      </c>
      <c r="JX330">
        <v>447.79</v>
      </c>
      <c r="JY330">
        <v>28.8007</v>
      </c>
      <c r="JZ330">
        <v>28.9716</v>
      </c>
      <c r="KA330">
        <v>30.0001</v>
      </c>
      <c r="KB330">
        <v>28.6476</v>
      </c>
      <c r="KC330">
        <v>28.7122</v>
      </c>
      <c r="KD330">
        <v>22.4352</v>
      </c>
      <c r="KE330">
        <v>38.8638</v>
      </c>
      <c r="KF330">
        <v>0</v>
      </c>
      <c r="KG330">
        <v>28.8001</v>
      </c>
      <c r="KH330">
        <v>440.042</v>
      </c>
      <c r="KI330">
        <v>15.9446</v>
      </c>
      <c r="KJ330">
        <v>100.934</v>
      </c>
      <c r="KK330">
        <v>100.359</v>
      </c>
    </row>
    <row r="331" spans="1:297">
      <c r="A331">
        <v>315</v>
      </c>
      <c r="B331">
        <v>1759254689.5</v>
      </c>
      <c r="C331">
        <v>7873.900000095367</v>
      </c>
      <c r="D331" t="s">
        <v>1076</v>
      </c>
      <c r="E331" t="s">
        <v>1077</v>
      </c>
      <c r="F331">
        <v>5</v>
      </c>
      <c r="G331" t="s">
        <v>1025</v>
      </c>
      <c r="H331" t="s">
        <v>436</v>
      </c>
      <c r="I331">
        <v>1759254681.732143</v>
      </c>
      <c r="J331">
        <f>(K331)/1000</f>
        <v>0</v>
      </c>
      <c r="K331">
        <f>IF(DP331, AN331, AH331)</f>
        <v>0</v>
      </c>
      <c r="L331">
        <f>IF(DP331, AI331, AG331)</f>
        <v>0</v>
      </c>
      <c r="M331">
        <f>DR331 - IF(AU331&gt;1, L331*DL331*100.0/(AW331), 0)</f>
        <v>0</v>
      </c>
      <c r="N331">
        <f>((T331-J331/2)*M331-L331)/(T331+J331/2)</f>
        <v>0</v>
      </c>
      <c r="O331">
        <f>N331*(DY331+DZ331)/1000.0</f>
        <v>0</v>
      </c>
      <c r="P331">
        <f>(DR331 - IF(AU331&gt;1, L331*DL331*100.0/(AW331), 0))*(DY331+DZ331)/1000.0</f>
        <v>0</v>
      </c>
      <c r="Q331">
        <f>2.0/((1/S331-1/R331)+SIGN(S331)*SQRT((1/S331-1/R331)*(1/S331-1/R331) + 4*DM331/((DM331+1)*(DM331+1))*(2*1/S331*1/R331-1/R331*1/R331)))</f>
        <v>0</v>
      </c>
      <c r="R331">
        <f>IF(LEFT(DN331,1)&lt;&gt;"0",IF(LEFT(DN331,1)="1",3.0,DO331),$D$5+$E$5*(EF331*DY331/($K$5*1000))+$F$5*(EF331*DY331/($K$5*1000))*MAX(MIN(DL331,$J$5),$I$5)*MAX(MIN(DL331,$J$5),$I$5)+$G$5*MAX(MIN(DL331,$J$5),$I$5)*(EF331*DY331/($K$5*1000))+$H$5*(EF331*DY331/($K$5*1000))*(EF331*DY331/($K$5*1000)))</f>
        <v>0</v>
      </c>
      <c r="S331">
        <f>J331*(1000-(1000*0.61365*exp(17.502*W331/(240.97+W331))/(DY331+DZ331)+DT331)/2)/(1000*0.61365*exp(17.502*W331/(240.97+W331))/(DY331+DZ331)-DT331)</f>
        <v>0</v>
      </c>
      <c r="T331">
        <f>1/((DM331+1)/(Q331/1.6)+1/(R331/1.37)) + DM331/((DM331+1)/(Q331/1.6) + DM331/(R331/1.37))</f>
        <v>0</v>
      </c>
      <c r="U331">
        <f>(DH331*DK331)</f>
        <v>0</v>
      </c>
      <c r="V331">
        <f>(EA331+(U331+2*0.95*5.67E-8*(((EA331+$B$7)+273)^4-(EA331+273)^4)-44100*J331)/(1.84*29.3*R331+8*0.95*5.67E-8*(EA331+273)^3))</f>
        <v>0</v>
      </c>
      <c r="W331">
        <f>($C$7*EB331+$D$7*EC331+$E$7*V331)</f>
        <v>0</v>
      </c>
      <c r="X331">
        <f>0.61365*exp(17.502*W331/(240.97+W331))</f>
        <v>0</v>
      </c>
      <c r="Y331">
        <f>(Z331/AA331*100)</f>
        <v>0</v>
      </c>
      <c r="Z331">
        <f>DT331*(DY331+DZ331)/1000</f>
        <v>0</v>
      </c>
      <c r="AA331">
        <f>0.61365*exp(17.502*EA331/(240.97+EA331))</f>
        <v>0</v>
      </c>
      <c r="AB331">
        <f>(X331-DT331*(DY331+DZ331)/1000)</f>
        <v>0</v>
      </c>
      <c r="AC331">
        <f>(-J331*44100)</f>
        <v>0</v>
      </c>
      <c r="AD331">
        <f>2*29.3*R331*0.92*(EA331-W331)</f>
        <v>0</v>
      </c>
      <c r="AE331">
        <f>2*0.95*5.67E-8*(((EA331+$B$7)+273)^4-(W331+273)^4)</f>
        <v>0</v>
      </c>
      <c r="AF331">
        <f>U331+AE331+AC331+AD331</f>
        <v>0</v>
      </c>
      <c r="AG331">
        <f>DX331*AU331*(DS331-DR331*(1000-AU331*DU331)/(1000-AU331*DT331))/(100*DL331)</f>
        <v>0</v>
      </c>
      <c r="AH331">
        <f>1000*DX331*AU331*(DT331-DU331)/(100*DL331*(1000-AU331*DT331))</f>
        <v>0</v>
      </c>
      <c r="AI331">
        <f>(AJ331 - AK331 - DY331*1E3/(8.314*(EA331+273.15)) * AM331/DX331 * AL331) * DX331/(100*DL331) * (1000 - DU331)/1000</f>
        <v>0</v>
      </c>
      <c r="AJ331">
        <v>433.8774018183208</v>
      </c>
      <c r="AK331">
        <v>413.2665818181819</v>
      </c>
      <c r="AL331">
        <v>0.8121191380563632</v>
      </c>
      <c r="AM331">
        <v>65.50466669720001</v>
      </c>
      <c r="AN331">
        <f>(AP331 - AO331 + DY331*1E3/(8.314*(EA331+273.15)) * AR331/DX331 * AQ331) * DX331/(100*DL331) * 1000/(1000 - AP331)</f>
        <v>0</v>
      </c>
      <c r="AO331">
        <v>15.93756898054759</v>
      </c>
      <c r="AP331">
        <v>23.13168848484848</v>
      </c>
      <c r="AQ331">
        <v>1.896403878924092E-05</v>
      </c>
      <c r="AR331">
        <v>120.5504715061294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MAX(0,($B$13+$C$13*EF331)/(1+$D$13*EF331)*DY331/(EA331+273)*$E$13)</f>
        <v>0</v>
      </c>
      <c r="AX331" t="s">
        <v>437</v>
      </c>
      <c r="AY331" t="s">
        <v>437</v>
      </c>
      <c r="AZ331">
        <v>0</v>
      </c>
      <c r="BA331">
        <v>0</v>
      </c>
      <c r="BB331">
        <f>1-AZ331/BA331</f>
        <v>0</v>
      </c>
      <c r="BC331">
        <v>0</v>
      </c>
      <c r="BD331" t="s">
        <v>437</v>
      </c>
      <c r="BE331" t="s">
        <v>437</v>
      </c>
      <c r="BF331">
        <v>0</v>
      </c>
      <c r="BG331">
        <v>0</v>
      </c>
      <c r="BH331">
        <f>1-BF331/BG331</f>
        <v>0</v>
      </c>
      <c r="BI331">
        <v>0.5</v>
      </c>
      <c r="BJ331">
        <f>DI331</f>
        <v>0</v>
      </c>
      <c r="BK331">
        <f>L331</f>
        <v>0</v>
      </c>
      <c r="BL331">
        <f>BH331*BI331*BJ331</f>
        <v>0</v>
      </c>
      <c r="BM331">
        <f>(BK331-BC331)/BJ331</f>
        <v>0</v>
      </c>
      <c r="BN331">
        <f>(BA331-BG331)/BG331</f>
        <v>0</v>
      </c>
      <c r="BO331">
        <f>AZ331/(BB331+AZ331/BG331)</f>
        <v>0</v>
      </c>
      <c r="BP331" t="s">
        <v>437</v>
      </c>
      <c r="BQ331">
        <v>0</v>
      </c>
      <c r="BR331">
        <f>IF(BQ331&lt;&gt;0, BQ331, BO331)</f>
        <v>0</v>
      </c>
      <c r="BS331">
        <f>1-BR331/BG331</f>
        <v>0</v>
      </c>
      <c r="BT331">
        <f>(BG331-BF331)/(BG331-BR331)</f>
        <v>0</v>
      </c>
      <c r="BU331">
        <f>(BA331-BG331)/(BA331-BR331)</f>
        <v>0</v>
      </c>
      <c r="BV331">
        <f>(BG331-BF331)/(BG331-AZ331)</f>
        <v>0</v>
      </c>
      <c r="BW331">
        <f>(BA331-BG331)/(BA331-AZ331)</f>
        <v>0</v>
      </c>
      <c r="BX331">
        <f>(BT331*BR331/BF331)</f>
        <v>0</v>
      </c>
      <c r="BY331">
        <f>(1-BX331)</f>
        <v>0</v>
      </c>
      <c r="DH331">
        <f>$B$11*EG331+$C$11*EH331+$F$11*ES331*(1-EV331)</f>
        <v>0</v>
      </c>
      <c r="DI331">
        <f>DH331*DJ331</f>
        <v>0</v>
      </c>
      <c r="DJ331">
        <f>($B$11*$D$9+$C$11*$D$9+$F$11*((FF331+EX331)/MAX(FF331+EX331+FG331, 0.1)*$I$9+FG331/MAX(FF331+EX331+FG331, 0.1)*$J$9))/($B$11+$C$11+$F$11)</f>
        <v>0</v>
      </c>
      <c r="DK331">
        <f>($B$11*$K$9+$C$11*$K$9+$F$11*((FF331+EX331)/MAX(FF331+EX331+FG331, 0.1)*$P$9+FG331/MAX(FF331+EX331+FG331, 0.1)*$Q$9))/($B$11+$C$11+$F$11)</f>
        <v>0</v>
      </c>
      <c r="DL331">
        <v>5.66</v>
      </c>
      <c r="DM331">
        <v>0.5</v>
      </c>
      <c r="DN331" t="s">
        <v>438</v>
      </c>
      <c r="DO331">
        <v>2</v>
      </c>
      <c r="DP331" t="b">
        <v>1</v>
      </c>
      <c r="DQ331">
        <v>1759254681.732143</v>
      </c>
      <c r="DR331">
        <v>400.8379642857143</v>
      </c>
      <c r="DS331">
        <v>422.9203571428571</v>
      </c>
      <c r="DT331">
        <v>23.13596785714286</v>
      </c>
      <c r="DU331">
        <v>15.9451</v>
      </c>
      <c r="DV331">
        <v>400.5021785714285</v>
      </c>
      <c r="DW331">
        <v>22.91164285714285</v>
      </c>
      <c r="DX331">
        <v>499.9873214285714</v>
      </c>
      <c r="DY331">
        <v>90.84954642857144</v>
      </c>
      <c r="DZ331">
        <v>0.05241059642857143</v>
      </c>
      <c r="EA331">
        <v>29.80993571428572</v>
      </c>
      <c r="EB331">
        <v>29.98490714285714</v>
      </c>
      <c r="EC331">
        <v>999.9000000000002</v>
      </c>
      <c r="ED331">
        <v>0</v>
      </c>
      <c r="EE331">
        <v>0</v>
      </c>
      <c r="EF331">
        <v>10001.20714285714</v>
      </c>
      <c r="EG331">
        <v>0</v>
      </c>
      <c r="EH331">
        <v>11.6948</v>
      </c>
      <c r="EI331">
        <v>-22.08225357142857</v>
      </c>
      <c r="EJ331">
        <v>410.3313928571429</v>
      </c>
      <c r="EK331">
        <v>429.773</v>
      </c>
      <c r="EL331">
        <v>7.190862857142856</v>
      </c>
      <c r="EM331">
        <v>422.9203571428571</v>
      </c>
      <c r="EN331">
        <v>15.9451</v>
      </c>
      <c r="EO331">
        <v>2.101893214285714</v>
      </c>
      <c r="EP331">
        <v>1.448605714285714</v>
      </c>
      <c r="EQ331">
        <v>18.23352142857143</v>
      </c>
      <c r="ER331">
        <v>12.43620357142857</v>
      </c>
      <c r="ES331">
        <v>1999.981428571429</v>
      </c>
      <c r="ET331">
        <v>0.9799975357142857</v>
      </c>
      <c r="EU331">
        <v>0.02000266785714286</v>
      </c>
      <c r="EV331">
        <v>0</v>
      </c>
      <c r="EW331">
        <v>1197.223214285714</v>
      </c>
      <c r="EX331">
        <v>5.000560000000001</v>
      </c>
      <c r="EY331">
        <v>24402.33928571428</v>
      </c>
      <c r="EZ331">
        <v>17294.70714285714</v>
      </c>
      <c r="FA331">
        <v>41.18060714285713</v>
      </c>
      <c r="FB331">
        <v>41.68257142857141</v>
      </c>
      <c r="FC331">
        <v>41.18932142857142</v>
      </c>
      <c r="FD331">
        <v>40.75439285714286</v>
      </c>
      <c r="FE331">
        <v>42.26557142857143</v>
      </c>
      <c r="FF331">
        <v>1955.074642857142</v>
      </c>
      <c r="FG331">
        <v>39.90178571428572</v>
      </c>
      <c r="FH331">
        <v>0</v>
      </c>
      <c r="FI331">
        <v>1759254703.6</v>
      </c>
      <c r="FJ331">
        <v>0</v>
      </c>
      <c r="FK331">
        <v>1197.202307692307</v>
      </c>
      <c r="FL331">
        <v>-2.955213669379172</v>
      </c>
      <c r="FM331">
        <v>-43.92136729810949</v>
      </c>
      <c r="FN331">
        <v>24402.14230769231</v>
      </c>
      <c r="FO331">
        <v>15</v>
      </c>
      <c r="FP331">
        <v>0</v>
      </c>
      <c r="FQ331" t="s">
        <v>439</v>
      </c>
      <c r="FR331">
        <v>1747148579.5</v>
      </c>
      <c r="FS331">
        <v>1747148584.5</v>
      </c>
      <c r="FT331">
        <v>0</v>
      </c>
      <c r="FU331">
        <v>0.162</v>
      </c>
      <c r="FV331">
        <v>-0.001</v>
      </c>
      <c r="FW331">
        <v>0.139</v>
      </c>
      <c r="FX331">
        <v>0.058</v>
      </c>
      <c r="FY331">
        <v>420</v>
      </c>
      <c r="FZ331">
        <v>16</v>
      </c>
      <c r="GA331">
        <v>0.19</v>
      </c>
      <c r="GB331">
        <v>0.02</v>
      </c>
      <c r="GC331">
        <v>-21.35888292682927</v>
      </c>
      <c r="GD331">
        <v>-24.35737630662025</v>
      </c>
      <c r="GE331">
        <v>3.129123785553755</v>
      </c>
      <c r="GF331">
        <v>0</v>
      </c>
      <c r="GG331">
        <v>1197.248529411765</v>
      </c>
      <c r="GH331">
        <v>-1.483728036757987</v>
      </c>
      <c r="GI331">
        <v>0.2710451704588593</v>
      </c>
      <c r="GJ331">
        <v>0</v>
      </c>
      <c r="GK331">
        <v>7.168637804878049</v>
      </c>
      <c r="GL331">
        <v>0.3136335888501783</v>
      </c>
      <c r="GM331">
        <v>0.03877404572662886</v>
      </c>
      <c r="GN331">
        <v>0</v>
      </c>
      <c r="GO331">
        <v>0</v>
      </c>
      <c r="GP331">
        <v>3</v>
      </c>
      <c r="GQ331" t="s">
        <v>490</v>
      </c>
      <c r="GR331">
        <v>3.1287</v>
      </c>
      <c r="GS331">
        <v>2.72989</v>
      </c>
      <c r="GT331">
        <v>0.08363660000000001</v>
      </c>
      <c r="GU331">
        <v>0.0889411</v>
      </c>
      <c r="GV331">
        <v>0.104704</v>
      </c>
      <c r="GW331">
        <v>0.08096780000000001</v>
      </c>
      <c r="GX331">
        <v>27482.6</v>
      </c>
      <c r="GY331">
        <v>26519.6</v>
      </c>
      <c r="GZ331">
        <v>30531.9</v>
      </c>
      <c r="HA331">
        <v>29362.7</v>
      </c>
      <c r="HB331">
        <v>37721.2</v>
      </c>
      <c r="HC331">
        <v>35509.9</v>
      </c>
      <c r="HD331">
        <v>46704.8</v>
      </c>
      <c r="HE331">
        <v>43630.6</v>
      </c>
      <c r="HF331">
        <v>1.8317</v>
      </c>
      <c r="HG331">
        <v>1.8254</v>
      </c>
      <c r="HH331">
        <v>0.140242</v>
      </c>
      <c r="HI331">
        <v>0</v>
      </c>
      <c r="HJ331">
        <v>27.7117</v>
      </c>
      <c r="HK331">
        <v>999.9</v>
      </c>
      <c r="HL331">
        <v>48</v>
      </c>
      <c r="HM331">
        <v>31.4</v>
      </c>
      <c r="HN331">
        <v>24.3852</v>
      </c>
      <c r="HO331">
        <v>63.1003</v>
      </c>
      <c r="HP331">
        <v>17.7885</v>
      </c>
      <c r="HQ331">
        <v>1</v>
      </c>
      <c r="HR331">
        <v>0.136113</v>
      </c>
      <c r="HS331">
        <v>-0.773336</v>
      </c>
      <c r="HT331">
        <v>20.1991</v>
      </c>
      <c r="HU331">
        <v>5.22702</v>
      </c>
      <c r="HV331">
        <v>11.974</v>
      </c>
      <c r="HW331">
        <v>4.9699</v>
      </c>
      <c r="HX331">
        <v>3.28925</v>
      </c>
      <c r="HY331">
        <v>9999</v>
      </c>
      <c r="HZ331">
        <v>9999</v>
      </c>
      <c r="IA331">
        <v>9999</v>
      </c>
      <c r="IB331">
        <v>19.6</v>
      </c>
      <c r="IC331">
        <v>4.97289</v>
      </c>
      <c r="ID331">
        <v>1.87718</v>
      </c>
      <c r="IE331">
        <v>1.87531</v>
      </c>
      <c r="IF331">
        <v>1.87809</v>
      </c>
      <c r="IG331">
        <v>1.87485</v>
      </c>
      <c r="IH331">
        <v>1.8784</v>
      </c>
      <c r="II331">
        <v>1.87548</v>
      </c>
      <c r="IJ331">
        <v>1.87668</v>
      </c>
      <c r="IK331">
        <v>0</v>
      </c>
      <c r="IL331">
        <v>0</v>
      </c>
      <c r="IM331">
        <v>0</v>
      </c>
      <c r="IN331">
        <v>0</v>
      </c>
      <c r="IO331" t="s">
        <v>441</v>
      </c>
      <c r="IP331" t="s">
        <v>442</v>
      </c>
      <c r="IQ331" t="s">
        <v>443</v>
      </c>
      <c r="IR331" t="s">
        <v>443</v>
      </c>
      <c r="IS331" t="s">
        <v>443</v>
      </c>
      <c r="IT331" t="s">
        <v>443</v>
      </c>
      <c r="IU331">
        <v>0</v>
      </c>
      <c r="IV331">
        <v>100</v>
      </c>
      <c r="IW331">
        <v>100</v>
      </c>
      <c r="IX331">
        <v>0.339</v>
      </c>
      <c r="IY331">
        <v>0.2243</v>
      </c>
      <c r="IZ331">
        <v>-0.1222274518627452</v>
      </c>
      <c r="JA331">
        <v>0.001328938755811441</v>
      </c>
      <c r="JB331">
        <v>-5.633165956792918E-07</v>
      </c>
      <c r="JC331">
        <v>2.510553891376428E-10</v>
      </c>
      <c r="JD331">
        <v>-0.04678033270444259</v>
      </c>
      <c r="JE331">
        <v>-0.0009625096320519332</v>
      </c>
      <c r="JF331">
        <v>0.0006953178313022573</v>
      </c>
      <c r="JG331">
        <v>-5.973937232829655E-06</v>
      </c>
      <c r="JH331">
        <v>1</v>
      </c>
      <c r="JI331">
        <v>2112</v>
      </c>
      <c r="JJ331">
        <v>1</v>
      </c>
      <c r="JK331">
        <v>26</v>
      </c>
      <c r="JL331">
        <v>201768.5</v>
      </c>
      <c r="JM331">
        <v>201768.4</v>
      </c>
      <c r="JN331">
        <v>1.14746</v>
      </c>
      <c r="JO331">
        <v>2.55859</v>
      </c>
      <c r="JP331">
        <v>1.39893</v>
      </c>
      <c r="JQ331">
        <v>2.32666</v>
      </c>
      <c r="JR331">
        <v>1.44897</v>
      </c>
      <c r="JS331">
        <v>2.5647</v>
      </c>
      <c r="JT331">
        <v>36.7654</v>
      </c>
      <c r="JU331">
        <v>23.9737</v>
      </c>
      <c r="JV331">
        <v>18</v>
      </c>
      <c r="JW331">
        <v>481.79</v>
      </c>
      <c r="JX331">
        <v>447.911</v>
      </c>
      <c r="JY331">
        <v>28.8121</v>
      </c>
      <c r="JZ331">
        <v>28.9716</v>
      </c>
      <c r="KA331">
        <v>30</v>
      </c>
      <c r="KB331">
        <v>28.6499</v>
      </c>
      <c r="KC331">
        <v>28.7135</v>
      </c>
      <c r="KD331">
        <v>23.1165</v>
      </c>
      <c r="KE331">
        <v>38.8638</v>
      </c>
      <c r="KF331">
        <v>0</v>
      </c>
      <c r="KG331">
        <v>28.8123</v>
      </c>
      <c r="KH331">
        <v>460.084</v>
      </c>
      <c r="KI331">
        <v>15.9707</v>
      </c>
      <c r="KJ331">
        <v>100.934</v>
      </c>
      <c r="KK331">
        <v>100.358</v>
      </c>
    </row>
    <row r="332" spans="1:297">
      <c r="A332">
        <v>316</v>
      </c>
      <c r="B332">
        <v>1759254694.5</v>
      </c>
      <c r="C332">
        <v>7878.900000095367</v>
      </c>
      <c r="D332" t="s">
        <v>1078</v>
      </c>
      <c r="E332" t="s">
        <v>1079</v>
      </c>
      <c r="F332">
        <v>5</v>
      </c>
      <c r="G332" t="s">
        <v>1025</v>
      </c>
      <c r="H332" t="s">
        <v>436</v>
      </c>
      <c r="I332">
        <v>1759254687</v>
      </c>
      <c r="J332">
        <f>(K332)/1000</f>
        <v>0</v>
      </c>
      <c r="K332">
        <f>IF(DP332, AN332, AH332)</f>
        <v>0</v>
      </c>
      <c r="L332">
        <f>IF(DP332, AI332, AG332)</f>
        <v>0</v>
      </c>
      <c r="M332">
        <f>DR332 - IF(AU332&gt;1, L332*DL332*100.0/(AW332), 0)</f>
        <v>0</v>
      </c>
      <c r="N332">
        <f>((T332-J332/2)*M332-L332)/(T332+J332/2)</f>
        <v>0</v>
      </c>
      <c r="O332">
        <f>N332*(DY332+DZ332)/1000.0</f>
        <v>0</v>
      </c>
      <c r="P332">
        <f>(DR332 - IF(AU332&gt;1, L332*DL332*100.0/(AW332), 0))*(DY332+DZ332)/1000.0</f>
        <v>0</v>
      </c>
      <c r="Q332">
        <f>2.0/((1/S332-1/R332)+SIGN(S332)*SQRT((1/S332-1/R332)*(1/S332-1/R332) + 4*DM332/((DM332+1)*(DM332+1))*(2*1/S332*1/R332-1/R332*1/R332)))</f>
        <v>0</v>
      </c>
      <c r="R332">
        <f>IF(LEFT(DN332,1)&lt;&gt;"0",IF(LEFT(DN332,1)="1",3.0,DO332),$D$5+$E$5*(EF332*DY332/($K$5*1000))+$F$5*(EF332*DY332/($K$5*1000))*MAX(MIN(DL332,$J$5),$I$5)*MAX(MIN(DL332,$J$5),$I$5)+$G$5*MAX(MIN(DL332,$J$5),$I$5)*(EF332*DY332/($K$5*1000))+$H$5*(EF332*DY332/($K$5*1000))*(EF332*DY332/($K$5*1000)))</f>
        <v>0</v>
      </c>
      <c r="S332">
        <f>J332*(1000-(1000*0.61365*exp(17.502*W332/(240.97+W332))/(DY332+DZ332)+DT332)/2)/(1000*0.61365*exp(17.502*W332/(240.97+W332))/(DY332+DZ332)-DT332)</f>
        <v>0</v>
      </c>
      <c r="T332">
        <f>1/((DM332+1)/(Q332/1.6)+1/(R332/1.37)) + DM332/((DM332+1)/(Q332/1.6) + DM332/(R332/1.37))</f>
        <v>0</v>
      </c>
      <c r="U332">
        <f>(DH332*DK332)</f>
        <v>0</v>
      </c>
      <c r="V332">
        <f>(EA332+(U332+2*0.95*5.67E-8*(((EA332+$B$7)+273)^4-(EA332+273)^4)-44100*J332)/(1.84*29.3*R332+8*0.95*5.67E-8*(EA332+273)^3))</f>
        <v>0</v>
      </c>
      <c r="W332">
        <f>($C$7*EB332+$D$7*EC332+$E$7*V332)</f>
        <v>0</v>
      </c>
      <c r="X332">
        <f>0.61365*exp(17.502*W332/(240.97+W332))</f>
        <v>0</v>
      </c>
      <c r="Y332">
        <f>(Z332/AA332*100)</f>
        <v>0</v>
      </c>
      <c r="Z332">
        <f>DT332*(DY332+DZ332)/1000</f>
        <v>0</v>
      </c>
      <c r="AA332">
        <f>0.61365*exp(17.502*EA332/(240.97+EA332))</f>
        <v>0</v>
      </c>
      <c r="AB332">
        <f>(X332-DT332*(DY332+DZ332)/1000)</f>
        <v>0</v>
      </c>
      <c r="AC332">
        <f>(-J332*44100)</f>
        <v>0</v>
      </c>
      <c r="AD332">
        <f>2*29.3*R332*0.92*(EA332-W332)</f>
        <v>0</v>
      </c>
      <c r="AE332">
        <f>2*0.95*5.67E-8*(((EA332+$B$7)+273)^4-(W332+273)^4)</f>
        <v>0</v>
      </c>
      <c r="AF332">
        <f>U332+AE332+AC332+AD332</f>
        <v>0</v>
      </c>
      <c r="AG332">
        <f>DX332*AU332*(DS332-DR332*(1000-AU332*DU332)/(1000-AU332*DT332))/(100*DL332)</f>
        <v>0</v>
      </c>
      <c r="AH332">
        <f>1000*DX332*AU332*(DT332-DU332)/(100*DL332*(1000-AU332*DT332))</f>
        <v>0</v>
      </c>
      <c r="AI332">
        <f>(AJ332 - AK332 - DY332*1E3/(8.314*(EA332+273.15)) * AM332/DX332 * AL332) * DX332/(100*DL332) * (1000 - DU332)/1000</f>
        <v>0</v>
      </c>
      <c r="AJ332">
        <v>448.8149894070057</v>
      </c>
      <c r="AK332">
        <v>422.4255212121209</v>
      </c>
      <c r="AL332">
        <v>1.943466166925901</v>
      </c>
      <c r="AM332">
        <v>65.50466669720001</v>
      </c>
      <c r="AN332">
        <f>(AP332 - AO332 + DY332*1E3/(8.314*(EA332+273.15)) * AR332/DX332 * AQ332) * DX332/(100*DL332) * 1000/(1000 - AP332)</f>
        <v>0</v>
      </c>
      <c r="AO332">
        <v>15.93877387304106</v>
      </c>
      <c r="AP332">
        <v>23.14867454545455</v>
      </c>
      <c r="AQ332">
        <v>9.238991130342636E-05</v>
      </c>
      <c r="AR332">
        <v>120.5504715061294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MAX(0,($B$13+$C$13*EF332)/(1+$D$13*EF332)*DY332/(EA332+273)*$E$13)</f>
        <v>0</v>
      </c>
      <c r="AX332" t="s">
        <v>437</v>
      </c>
      <c r="AY332" t="s">
        <v>437</v>
      </c>
      <c r="AZ332">
        <v>0</v>
      </c>
      <c r="BA332">
        <v>0</v>
      </c>
      <c r="BB332">
        <f>1-AZ332/BA332</f>
        <v>0</v>
      </c>
      <c r="BC332">
        <v>0</v>
      </c>
      <c r="BD332" t="s">
        <v>437</v>
      </c>
      <c r="BE332" t="s">
        <v>437</v>
      </c>
      <c r="BF332">
        <v>0</v>
      </c>
      <c r="BG332">
        <v>0</v>
      </c>
      <c r="BH332">
        <f>1-BF332/BG332</f>
        <v>0</v>
      </c>
      <c r="BI332">
        <v>0.5</v>
      </c>
      <c r="BJ332">
        <f>DI332</f>
        <v>0</v>
      </c>
      <c r="BK332">
        <f>L332</f>
        <v>0</v>
      </c>
      <c r="BL332">
        <f>BH332*BI332*BJ332</f>
        <v>0</v>
      </c>
      <c r="BM332">
        <f>(BK332-BC332)/BJ332</f>
        <v>0</v>
      </c>
      <c r="BN332">
        <f>(BA332-BG332)/BG332</f>
        <v>0</v>
      </c>
      <c r="BO332">
        <f>AZ332/(BB332+AZ332/BG332)</f>
        <v>0</v>
      </c>
      <c r="BP332" t="s">
        <v>437</v>
      </c>
      <c r="BQ332">
        <v>0</v>
      </c>
      <c r="BR332">
        <f>IF(BQ332&lt;&gt;0, BQ332, BO332)</f>
        <v>0</v>
      </c>
      <c r="BS332">
        <f>1-BR332/BG332</f>
        <v>0</v>
      </c>
      <c r="BT332">
        <f>(BG332-BF332)/(BG332-BR332)</f>
        <v>0</v>
      </c>
      <c r="BU332">
        <f>(BA332-BG332)/(BA332-BR332)</f>
        <v>0</v>
      </c>
      <c r="BV332">
        <f>(BG332-BF332)/(BG332-AZ332)</f>
        <v>0</v>
      </c>
      <c r="BW332">
        <f>(BA332-BG332)/(BA332-AZ332)</f>
        <v>0</v>
      </c>
      <c r="BX332">
        <f>(BT332*BR332/BF332)</f>
        <v>0</v>
      </c>
      <c r="BY332">
        <f>(1-BX332)</f>
        <v>0</v>
      </c>
      <c r="DH332">
        <f>$B$11*EG332+$C$11*EH332+$F$11*ES332*(1-EV332)</f>
        <v>0</v>
      </c>
      <c r="DI332">
        <f>DH332*DJ332</f>
        <v>0</v>
      </c>
      <c r="DJ332">
        <f>($B$11*$D$9+$C$11*$D$9+$F$11*((FF332+EX332)/MAX(FF332+EX332+FG332, 0.1)*$I$9+FG332/MAX(FF332+EX332+FG332, 0.1)*$J$9))/($B$11+$C$11+$F$11)</f>
        <v>0</v>
      </c>
      <c r="DK332">
        <f>($B$11*$K$9+$C$11*$K$9+$F$11*((FF332+EX332)/MAX(FF332+EX332+FG332, 0.1)*$P$9+FG332/MAX(FF332+EX332+FG332, 0.1)*$Q$9))/($B$11+$C$11+$F$11)</f>
        <v>0</v>
      </c>
      <c r="DL332">
        <v>5.66</v>
      </c>
      <c r="DM332">
        <v>0.5</v>
      </c>
      <c r="DN332" t="s">
        <v>438</v>
      </c>
      <c r="DO332">
        <v>2</v>
      </c>
      <c r="DP332" t="b">
        <v>1</v>
      </c>
      <c r="DQ332">
        <v>1759254687</v>
      </c>
      <c r="DR332">
        <v>403.6117777777778</v>
      </c>
      <c r="DS332">
        <v>430.8761481481482</v>
      </c>
      <c r="DT332">
        <v>23.13426666666667</v>
      </c>
      <c r="DU332">
        <v>15.93801111111111</v>
      </c>
      <c r="DV332">
        <v>403.2731851851852</v>
      </c>
      <c r="DW332">
        <v>22.90998888888889</v>
      </c>
      <c r="DX332">
        <v>500.0447777777778</v>
      </c>
      <c r="DY332">
        <v>90.849</v>
      </c>
      <c r="DZ332">
        <v>0.05207467037037038</v>
      </c>
      <c r="EA332">
        <v>29.82022592592593</v>
      </c>
      <c r="EB332">
        <v>29.99291481481481</v>
      </c>
      <c r="EC332">
        <v>999.9000000000001</v>
      </c>
      <c r="ED332">
        <v>0</v>
      </c>
      <c r="EE332">
        <v>0</v>
      </c>
      <c r="EF332">
        <v>10007.89666666667</v>
      </c>
      <c r="EG332">
        <v>0</v>
      </c>
      <c r="EH332">
        <v>11.70562592592593</v>
      </c>
      <c r="EI332">
        <v>-27.26427777777778</v>
      </c>
      <c r="EJ332">
        <v>413.1701851851852</v>
      </c>
      <c r="EK332">
        <v>437.8546666666666</v>
      </c>
      <c r="EL332">
        <v>7.196258148148149</v>
      </c>
      <c r="EM332">
        <v>430.8761481481482</v>
      </c>
      <c r="EN332">
        <v>15.93801111111111</v>
      </c>
      <c r="EO332">
        <v>2.101726296296297</v>
      </c>
      <c r="EP332">
        <v>1.447953703703704</v>
      </c>
      <c r="EQ332">
        <v>18.23225925925926</v>
      </c>
      <c r="ER332">
        <v>12.42934814814815</v>
      </c>
      <c r="ES332">
        <v>1999.991481481482</v>
      </c>
      <c r="ET332">
        <v>0.9799976666666667</v>
      </c>
      <c r="EU332">
        <v>0.02000253703703703</v>
      </c>
      <c r="EV332">
        <v>0</v>
      </c>
      <c r="EW332">
        <v>1196.831851851852</v>
      </c>
      <c r="EX332">
        <v>5.000560000000001</v>
      </c>
      <c r="EY332">
        <v>24394.18148148148</v>
      </c>
      <c r="EZ332">
        <v>17294.78888888889</v>
      </c>
      <c r="FA332">
        <v>41.19181481481481</v>
      </c>
      <c r="FB332">
        <v>41.67551851851851</v>
      </c>
      <c r="FC332">
        <v>41.18707407407406</v>
      </c>
      <c r="FD332">
        <v>40.74759259259259</v>
      </c>
      <c r="FE332">
        <v>42.28229629629629</v>
      </c>
      <c r="FF332">
        <v>1955.086666666667</v>
      </c>
      <c r="FG332">
        <v>39.90111111111111</v>
      </c>
      <c r="FH332">
        <v>0</v>
      </c>
      <c r="FI332">
        <v>1759254708.4</v>
      </c>
      <c r="FJ332">
        <v>0</v>
      </c>
      <c r="FK332">
        <v>1196.828461538461</v>
      </c>
      <c r="FL332">
        <v>-5.906324788861467</v>
      </c>
      <c r="FM332">
        <v>-142.1982906201001</v>
      </c>
      <c r="FN332">
        <v>24394.50384615385</v>
      </c>
      <c r="FO332">
        <v>15</v>
      </c>
      <c r="FP332">
        <v>0</v>
      </c>
      <c r="FQ332" t="s">
        <v>439</v>
      </c>
      <c r="FR332">
        <v>1747148579.5</v>
      </c>
      <c r="FS332">
        <v>1747148584.5</v>
      </c>
      <c r="FT332">
        <v>0</v>
      </c>
      <c r="FU332">
        <v>0.162</v>
      </c>
      <c r="FV332">
        <v>-0.001</v>
      </c>
      <c r="FW332">
        <v>0.139</v>
      </c>
      <c r="FX332">
        <v>0.058</v>
      </c>
      <c r="FY332">
        <v>420</v>
      </c>
      <c r="FZ332">
        <v>16</v>
      </c>
      <c r="GA332">
        <v>0.19</v>
      </c>
      <c r="GB332">
        <v>0.02</v>
      </c>
      <c r="GC332">
        <v>-24.99516097560976</v>
      </c>
      <c r="GD332">
        <v>-58.64459581881534</v>
      </c>
      <c r="GE332">
        <v>6.230932824493869</v>
      </c>
      <c r="GF332">
        <v>0</v>
      </c>
      <c r="GG332">
        <v>1197.019705882353</v>
      </c>
      <c r="GH332">
        <v>-3.963483571996104</v>
      </c>
      <c r="GI332">
        <v>0.4597792647764166</v>
      </c>
      <c r="GJ332">
        <v>0</v>
      </c>
      <c r="GK332">
        <v>7.192713414634146</v>
      </c>
      <c r="GL332">
        <v>0.07645045296167846</v>
      </c>
      <c r="GM332">
        <v>0.0127604041930317</v>
      </c>
      <c r="GN332">
        <v>1</v>
      </c>
      <c r="GO332">
        <v>1</v>
      </c>
      <c r="GP332">
        <v>3</v>
      </c>
      <c r="GQ332" t="s">
        <v>463</v>
      </c>
      <c r="GR332">
        <v>3.12918</v>
      </c>
      <c r="GS332">
        <v>2.72947</v>
      </c>
      <c r="GT332">
        <v>0.0851118</v>
      </c>
      <c r="GU332">
        <v>0.0913694</v>
      </c>
      <c r="GV332">
        <v>0.104752</v>
      </c>
      <c r="GW332">
        <v>0.08096970000000001</v>
      </c>
      <c r="GX332">
        <v>27438.2</v>
      </c>
      <c r="GY332">
        <v>26449</v>
      </c>
      <c r="GZ332">
        <v>30531.8</v>
      </c>
      <c r="HA332">
        <v>29362.8</v>
      </c>
      <c r="HB332">
        <v>37719.2</v>
      </c>
      <c r="HC332">
        <v>35509.8</v>
      </c>
      <c r="HD332">
        <v>46704.7</v>
      </c>
      <c r="HE332">
        <v>43630.4</v>
      </c>
      <c r="HF332">
        <v>1.8324</v>
      </c>
      <c r="HG332">
        <v>1.8248</v>
      </c>
      <c r="HH332">
        <v>0.140674</v>
      </c>
      <c r="HI332">
        <v>0</v>
      </c>
      <c r="HJ332">
        <v>27.7129</v>
      </c>
      <c r="HK332">
        <v>999.9</v>
      </c>
      <c r="HL332">
        <v>48</v>
      </c>
      <c r="HM332">
        <v>31.4</v>
      </c>
      <c r="HN332">
        <v>24.3867</v>
      </c>
      <c r="HO332">
        <v>62.9303</v>
      </c>
      <c r="HP332">
        <v>17.7925</v>
      </c>
      <c r="HQ332">
        <v>1</v>
      </c>
      <c r="HR332">
        <v>0.136166</v>
      </c>
      <c r="HS332">
        <v>-0.754382</v>
      </c>
      <c r="HT332">
        <v>20.1996</v>
      </c>
      <c r="HU332">
        <v>5.22897</v>
      </c>
      <c r="HV332">
        <v>11.974</v>
      </c>
      <c r="HW332">
        <v>4.9705</v>
      </c>
      <c r="HX332">
        <v>3.28953</v>
      </c>
      <c r="HY332">
        <v>9999</v>
      </c>
      <c r="HZ332">
        <v>9999</v>
      </c>
      <c r="IA332">
        <v>9999</v>
      </c>
      <c r="IB332">
        <v>19.6</v>
      </c>
      <c r="IC332">
        <v>4.97289</v>
      </c>
      <c r="ID332">
        <v>1.87722</v>
      </c>
      <c r="IE332">
        <v>1.87531</v>
      </c>
      <c r="IF332">
        <v>1.87809</v>
      </c>
      <c r="IG332">
        <v>1.87485</v>
      </c>
      <c r="IH332">
        <v>1.87844</v>
      </c>
      <c r="II332">
        <v>1.87547</v>
      </c>
      <c r="IJ332">
        <v>1.87668</v>
      </c>
      <c r="IK332">
        <v>0</v>
      </c>
      <c r="IL332">
        <v>0</v>
      </c>
      <c r="IM332">
        <v>0</v>
      </c>
      <c r="IN332">
        <v>0</v>
      </c>
      <c r="IO332" t="s">
        <v>441</v>
      </c>
      <c r="IP332" t="s">
        <v>442</v>
      </c>
      <c r="IQ332" t="s">
        <v>443</v>
      </c>
      <c r="IR332" t="s">
        <v>443</v>
      </c>
      <c r="IS332" t="s">
        <v>443</v>
      </c>
      <c r="IT332" t="s">
        <v>443</v>
      </c>
      <c r="IU332">
        <v>0</v>
      </c>
      <c r="IV332">
        <v>100</v>
      </c>
      <c r="IW332">
        <v>100</v>
      </c>
      <c r="IX332">
        <v>0.348</v>
      </c>
      <c r="IY332">
        <v>0.2245</v>
      </c>
      <c r="IZ332">
        <v>-0.1222274518627452</v>
      </c>
      <c r="JA332">
        <v>0.001328938755811441</v>
      </c>
      <c r="JB332">
        <v>-5.633165956792918E-07</v>
      </c>
      <c r="JC332">
        <v>2.510553891376428E-10</v>
      </c>
      <c r="JD332">
        <v>-0.04678033270444259</v>
      </c>
      <c r="JE332">
        <v>-0.0009625096320519332</v>
      </c>
      <c r="JF332">
        <v>0.0006953178313022573</v>
      </c>
      <c r="JG332">
        <v>-5.973937232829655E-06</v>
      </c>
      <c r="JH332">
        <v>1</v>
      </c>
      <c r="JI332">
        <v>2112</v>
      </c>
      <c r="JJ332">
        <v>1</v>
      </c>
      <c r="JK332">
        <v>26</v>
      </c>
      <c r="JL332">
        <v>201768.6</v>
      </c>
      <c r="JM332">
        <v>201768.5</v>
      </c>
      <c r="JN332">
        <v>1.18286</v>
      </c>
      <c r="JO332">
        <v>2.56714</v>
      </c>
      <c r="JP332">
        <v>1.39893</v>
      </c>
      <c r="JQ332">
        <v>2.32666</v>
      </c>
      <c r="JR332">
        <v>1.44897</v>
      </c>
      <c r="JS332">
        <v>2.56348</v>
      </c>
      <c r="JT332">
        <v>36.7654</v>
      </c>
      <c r="JU332">
        <v>23.9737</v>
      </c>
      <c r="JV332">
        <v>18</v>
      </c>
      <c r="JW332">
        <v>482.171</v>
      </c>
      <c r="JX332">
        <v>447.534</v>
      </c>
      <c r="JY332">
        <v>28.8205</v>
      </c>
      <c r="JZ332">
        <v>28.9716</v>
      </c>
      <c r="KA332">
        <v>30.0001</v>
      </c>
      <c r="KB332">
        <v>28.6493</v>
      </c>
      <c r="KC332">
        <v>28.7135</v>
      </c>
      <c r="KD332">
        <v>23.7627</v>
      </c>
      <c r="KE332">
        <v>38.8638</v>
      </c>
      <c r="KF332">
        <v>0</v>
      </c>
      <c r="KG332">
        <v>28.8182</v>
      </c>
      <c r="KH332">
        <v>473.464</v>
      </c>
      <c r="KI332">
        <v>15.969</v>
      </c>
      <c r="KJ332">
        <v>100.934</v>
      </c>
      <c r="KK332">
        <v>100.358</v>
      </c>
    </row>
    <row r="333" spans="1:297">
      <c r="A333">
        <v>317</v>
      </c>
      <c r="B333">
        <v>1759254699.5</v>
      </c>
      <c r="C333">
        <v>7883.900000095367</v>
      </c>
      <c r="D333" t="s">
        <v>1080</v>
      </c>
      <c r="E333" t="s">
        <v>1081</v>
      </c>
      <c r="F333">
        <v>5</v>
      </c>
      <c r="G333" t="s">
        <v>1025</v>
      </c>
      <c r="H333" t="s">
        <v>436</v>
      </c>
      <c r="I333">
        <v>1759254691.714286</v>
      </c>
      <c r="J333">
        <f>(K333)/1000</f>
        <v>0</v>
      </c>
      <c r="K333">
        <f>IF(DP333, AN333, AH333)</f>
        <v>0</v>
      </c>
      <c r="L333">
        <f>IF(DP333, AI333, AG333)</f>
        <v>0</v>
      </c>
      <c r="M333">
        <f>DR333 - IF(AU333&gt;1, L333*DL333*100.0/(AW333), 0)</f>
        <v>0</v>
      </c>
      <c r="N333">
        <f>((T333-J333/2)*M333-L333)/(T333+J333/2)</f>
        <v>0</v>
      </c>
      <c r="O333">
        <f>N333*(DY333+DZ333)/1000.0</f>
        <v>0</v>
      </c>
      <c r="P333">
        <f>(DR333 - IF(AU333&gt;1, L333*DL333*100.0/(AW333), 0))*(DY333+DZ333)/1000.0</f>
        <v>0</v>
      </c>
      <c r="Q333">
        <f>2.0/((1/S333-1/R333)+SIGN(S333)*SQRT((1/S333-1/R333)*(1/S333-1/R333) + 4*DM333/((DM333+1)*(DM333+1))*(2*1/S333*1/R333-1/R333*1/R333)))</f>
        <v>0</v>
      </c>
      <c r="R333">
        <f>IF(LEFT(DN333,1)&lt;&gt;"0",IF(LEFT(DN333,1)="1",3.0,DO333),$D$5+$E$5*(EF333*DY333/($K$5*1000))+$F$5*(EF333*DY333/($K$5*1000))*MAX(MIN(DL333,$J$5),$I$5)*MAX(MIN(DL333,$J$5),$I$5)+$G$5*MAX(MIN(DL333,$J$5),$I$5)*(EF333*DY333/($K$5*1000))+$H$5*(EF333*DY333/($K$5*1000))*(EF333*DY333/($K$5*1000)))</f>
        <v>0</v>
      </c>
      <c r="S333">
        <f>J333*(1000-(1000*0.61365*exp(17.502*W333/(240.97+W333))/(DY333+DZ333)+DT333)/2)/(1000*0.61365*exp(17.502*W333/(240.97+W333))/(DY333+DZ333)-DT333)</f>
        <v>0</v>
      </c>
      <c r="T333">
        <f>1/((DM333+1)/(Q333/1.6)+1/(R333/1.37)) + DM333/((DM333+1)/(Q333/1.6) + DM333/(R333/1.37))</f>
        <v>0</v>
      </c>
      <c r="U333">
        <f>(DH333*DK333)</f>
        <v>0</v>
      </c>
      <c r="V333">
        <f>(EA333+(U333+2*0.95*5.67E-8*(((EA333+$B$7)+273)^4-(EA333+273)^4)-44100*J333)/(1.84*29.3*R333+8*0.95*5.67E-8*(EA333+273)^3))</f>
        <v>0</v>
      </c>
      <c r="W333">
        <f>($C$7*EB333+$D$7*EC333+$E$7*V333)</f>
        <v>0</v>
      </c>
      <c r="X333">
        <f>0.61365*exp(17.502*W333/(240.97+W333))</f>
        <v>0</v>
      </c>
      <c r="Y333">
        <f>(Z333/AA333*100)</f>
        <v>0</v>
      </c>
      <c r="Z333">
        <f>DT333*(DY333+DZ333)/1000</f>
        <v>0</v>
      </c>
      <c r="AA333">
        <f>0.61365*exp(17.502*EA333/(240.97+EA333))</f>
        <v>0</v>
      </c>
      <c r="AB333">
        <f>(X333-DT333*(DY333+DZ333)/1000)</f>
        <v>0</v>
      </c>
      <c r="AC333">
        <f>(-J333*44100)</f>
        <v>0</v>
      </c>
      <c r="AD333">
        <f>2*29.3*R333*0.92*(EA333-W333)</f>
        <v>0</v>
      </c>
      <c r="AE333">
        <f>2*0.95*5.67E-8*(((EA333+$B$7)+273)^4-(W333+273)^4)</f>
        <v>0</v>
      </c>
      <c r="AF333">
        <f>U333+AE333+AC333+AD333</f>
        <v>0</v>
      </c>
      <c r="AG333">
        <f>DX333*AU333*(DS333-DR333*(1000-AU333*DU333)/(1000-AU333*DT333))/(100*DL333)</f>
        <v>0</v>
      </c>
      <c r="AH333">
        <f>1000*DX333*AU333*(DT333-DU333)/(100*DL333*(1000-AU333*DT333))</f>
        <v>0</v>
      </c>
      <c r="AI333">
        <f>(AJ333 - AK333 - DY333*1E3/(8.314*(EA333+273.15)) * AM333/DX333 * AL333) * DX333/(100*DL333) * (1000 - DU333)/1000</f>
        <v>0</v>
      </c>
      <c r="AJ333">
        <v>465.3156959998512</v>
      </c>
      <c r="AK333">
        <v>435.3496545454543</v>
      </c>
      <c r="AL333">
        <v>2.64860433813437</v>
      </c>
      <c r="AM333">
        <v>65.50466669720001</v>
      </c>
      <c r="AN333">
        <f>(AP333 - AO333 + DY333*1E3/(8.314*(EA333+273.15)) * AR333/DX333 * AQ333) * DX333/(100*DL333) * 1000/(1000 - AP333)</f>
        <v>0</v>
      </c>
      <c r="AO333">
        <v>15.93907271828298</v>
      </c>
      <c r="AP333">
        <v>23.16534909090909</v>
      </c>
      <c r="AQ333">
        <v>8.370373221218098E-05</v>
      </c>
      <c r="AR333">
        <v>120.5504715061294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MAX(0,($B$13+$C$13*EF333)/(1+$D$13*EF333)*DY333/(EA333+273)*$E$13)</f>
        <v>0</v>
      </c>
      <c r="AX333" t="s">
        <v>437</v>
      </c>
      <c r="AY333" t="s">
        <v>437</v>
      </c>
      <c r="AZ333">
        <v>0</v>
      </c>
      <c r="BA333">
        <v>0</v>
      </c>
      <c r="BB333">
        <f>1-AZ333/BA333</f>
        <v>0</v>
      </c>
      <c r="BC333">
        <v>0</v>
      </c>
      <c r="BD333" t="s">
        <v>437</v>
      </c>
      <c r="BE333" t="s">
        <v>437</v>
      </c>
      <c r="BF333">
        <v>0</v>
      </c>
      <c r="BG333">
        <v>0</v>
      </c>
      <c r="BH333">
        <f>1-BF333/BG333</f>
        <v>0</v>
      </c>
      <c r="BI333">
        <v>0.5</v>
      </c>
      <c r="BJ333">
        <f>DI333</f>
        <v>0</v>
      </c>
      <c r="BK333">
        <f>L333</f>
        <v>0</v>
      </c>
      <c r="BL333">
        <f>BH333*BI333*BJ333</f>
        <v>0</v>
      </c>
      <c r="BM333">
        <f>(BK333-BC333)/BJ333</f>
        <v>0</v>
      </c>
      <c r="BN333">
        <f>(BA333-BG333)/BG333</f>
        <v>0</v>
      </c>
      <c r="BO333">
        <f>AZ333/(BB333+AZ333/BG333)</f>
        <v>0</v>
      </c>
      <c r="BP333" t="s">
        <v>437</v>
      </c>
      <c r="BQ333">
        <v>0</v>
      </c>
      <c r="BR333">
        <f>IF(BQ333&lt;&gt;0, BQ333, BO333)</f>
        <v>0</v>
      </c>
      <c r="BS333">
        <f>1-BR333/BG333</f>
        <v>0</v>
      </c>
      <c r="BT333">
        <f>(BG333-BF333)/(BG333-BR333)</f>
        <v>0</v>
      </c>
      <c r="BU333">
        <f>(BA333-BG333)/(BA333-BR333)</f>
        <v>0</v>
      </c>
      <c r="BV333">
        <f>(BG333-BF333)/(BG333-AZ333)</f>
        <v>0</v>
      </c>
      <c r="BW333">
        <f>(BA333-BG333)/(BA333-AZ333)</f>
        <v>0</v>
      </c>
      <c r="BX333">
        <f>(BT333*BR333/BF333)</f>
        <v>0</v>
      </c>
      <c r="BY333">
        <f>(1-BX333)</f>
        <v>0</v>
      </c>
      <c r="DH333">
        <f>$B$11*EG333+$C$11*EH333+$F$11*ES333*(1-EV333)</f>
        <v>0</v>
      </c>
      <c r="DI333">
        <f>DH333*DJ333</f>
        <v>0</v>
      </c>
      <c r="DJ333">
        <f>($B$11*$D$9+$C$11*$D$9+$F$11*((FF333+EX333)/MAX(FF333+EX333+FG333, 0.1)*$I$9+FG333/MAX(FF333+EX333+FG333, 0.1)*$J$9))/($B$11+$C$11+$F$11)</f>
        <v>0</v>
      </c>
      <c r="DK333">
        <f>($B$11*$K$9+$C$11*$K$9+$F$11*((FF333+EX333)/MAX(FF333+EX333+FG333, 0.1)*$P$9+FG333/MAX(FF333+EX333+FG333, 0.1)*$Q$9))/($B$11+$C$11+$F$11)</f>
        <v>0</v>
      </c>
      <c r="DL333">
        <v>5.66</v>
      </c>
      <c r="DM333">
        <v>0.5</v>
      </c>
      <c r="DN333" t="s">
        <v>438</v>
      </c>
      <c r="DO333">
        <v>2</v>
      </c>
      <c r="DP333" t="b">
        <v>1</v>
      </c>
      <c r="DQ333">
        <v>1759254691.714286</v>
      </c>
      <c r="DR333">
        <v>409.8235714285714</v>
      </c>
      <c r="DS333">
        <v>443.2030714285714</v>
      </c>
      <c r="DT333">
        <v>23.142</v>
      </c>
      <c r="DU333">
        <v>15.938325</v>
      </c>
      <c r="DV333">
        <v>409.4788571428571</v>
      </c>
      <c r="DW333">
        <v>22.91755357142858</v>
      </c>
      <c r="DX333">
        <v>500.0165714285714</v>
      </c>
      <c r="DY333">
        <v>90.84818214285713</v>
      </c>
      <c r="DZ333">
        <v>0.05200908928571429</v>
      </c>
      <c r="EA333">
        <v>29.82907857142857</v>
      </c>
      <c r="EB333">
        <v>29.99917857142857</v>
      </c>
      <c r="EC333">
        <v>999.9000000000002</v>
      </c>
      <c r="ED333">
        <v>0</v>
      </c>
      <c r="EE333">
        <v>0</v>
      </c>
      <c r="EF333">
        <v>9992.56642857143</v>
      </c>
      <c r="EG333">
        <v>0</v>
      </c>
      <c r="EH333">
        <v>11.72295</v>
      </c>
      <c r="EI333">
        <v>-33.379475</v>
      </c>
      <c r="EJ333">
        <v>419.5325</v>
      </c>
      <c r="EK333">
        <v>450.3814285714287</v>
      </c>
      <c r="EL333">
        <v>7.203681428571429</v>
      </c>
      <c r="EM333">
        <v>443.2030714285714</v>
      </c>
      <c r="EN333">
        <v>15.938325</v>
      </c>
      <c r="EO333">
        <v>2.10241</v>
      </c>
      <c r="EP333">
        <v>1.447968928571429</v>
      </c>
      <c r="EQ333">
        <v>18.23744285714286</v>
      </c>
      <c r="ER333">
        <v>12.42950714285714</v>
      </c>
      <c r="ES333">
        <v>1999.982857142857</v>
      </c>
      <c r="ET333">
        <v>0.9799976428571429</v>
      </c>
      <c r="EU333">
        <v>0.02000255714285714</v>
      </c>
      <c r="EV333">
        <v>0</v>
      </c>
      <c r="EW333">
        <v>1196.265714285714</v>
      </c>
      <c r="EX333">
        <v>5.000560000000001</v>
      </c>
      <c r="EY333">
        <v>24382.17857142857</v>
      </c>
      <c r="EZ333">
        <v>17294.71428571428</v>
      </c>
      <c r="FA333">
        <v>41.22960714285713</v>
      </c>
      <c r="FB333">
        <v>41.67149999999999</v>
      </c>
      <c r="FC333">
        <v>41.20282142857143</v>
      </c>
      <c r="FD333">
        <v>40.75210714285714</v>
      </c>
      <c r="FE333">
        <v>42.27664285714286</v>
      </c>
      <c r="FF333">
        <v>1955.080714285714</v>
      </c>
      <c r="FG333">
        <v>39.9</v>
      </c>
      <c r="FH333">
        <v>0</v>
      </c>
      <c r="FI333">
        <v>1759254713.8</v>
      </c>
      <c r="FJ333">
        <v>0</v>
      </c>
      <c r="FK333">
        <v>1196.17</v>
      </c>
      <c r="FL333">
        <v>-9.17230771312782</v>
      </c>
      <c r="FM333">
        <v>-179.5000003768368</v>
      </c>
      <c r="FN333">
        <v>24380.188</v>
      </c>
      <c r="FO333">
        <v>15</v>
      </c>
      <c r="FP333">
        <v>0</v>
      </c>
      <c r="FQ333" t="s">
        <v>439</v>
      </c>
      <c r="FR333">
        <v>1747148579.5</v>
      </c>
      <c r="FS333">
        <v>1747148584.5</v>
      </c>
      <c r="FT333">
        <v>0</v>
      </c>
      <c r="FU333">
        <v>0.162</v>
      </c>
      <c r="FV333">
        <v>-0.001</v>
      </c>
      <c r="FW333">
        <v>0.139</v>
      </c>
      <c r="FX333">
        <v>0.058</v>
      </c>
      <c r="FY333">
        <v>420</v>
      </c>
      <c r="FZ333">
        <v>16</v>
      </c>
      <c r="GA333">
        <v>0.19</v>
      </c>
      <c r="GB333">
        <v>0.02</v>
      </c>
      <c r="GC333">
        <v>-29.598665</v>
      </c>
      <c r="GD333">
        <v>-78.63168405253283</v>
      </c>
      <c r="GE333">
        <v>7.649432658424741</v>
      </c>
      <c r="GF333">
        <v>0</v>
      </c>
      <c r="GG333">
        <v>1196.565588235294</v>
      </c>
      <c r="GH333">
        <v>-6.835294121480792</v>
      </c>
      <c r="GI333">
        <v>0.7194123058051796</v>
      </c>
      <c r="GJ333">
        <v>0</v>
      </c>
      <c r="GK333">
        <v>7.200694</v>
      </c>
      <c r="GL333">
        <v>0.08392255159475613</v>
      </c>
      <c r="GM333">
        <v>0.009848518365723863</v>
      </c>
      <c r="GN333">
        <v>1</v>
      </c>
      <c r="GO333">
        <v>1</v>
      </c>
      <c r="GP333">
        <v>3</v>
      </c>
      <c r="GQ333" t="s">
        <v>463</v>
      </c>
      <c r="GR333">
        <v>3.12883</v>
      </c>
      <c r="GS333">
        <v>2.72929</v>
      </c>
      <c r="GT333">
        <v>0.0871024</v>
      </c>
      <c r="GU333">
        <v>0.0938306</v>
      </c>
      <c r="GV333">
        <v>0.104802</v>
      </c>
      <c r="GW333">
        <v>0.0809759</v>
      </c>
      <c r="GX333">
        <v>27378.2</v>
      </c>
      <c r="GY333">
        <v>26377</v>
      </c>
      <c r="GZ333">
        <v>30531.4</v>
      </c>
      <c r="HA333">
        <v>29362.4</v>
      </c>
      <c r="HB333">
        <v>37716.9</v>
      </c>
      <c r="HC333">
        <v>35509.3</v>
      </c>
      <c r="HD333">
        <v>46704.3</v>
      </c>
      <c r="HE333">
        <v>43629.9</v>
      </c>
      <c r="HF333">
        <v>1.83175</v>
      </c>
      <c r="HG333">
        <v>1.82528</v>
      </c>
      <c r="HH333">
        <v>0.140157</v>
      </c>
      <c r="HI333">
        <v>0</v>
      </c>
      <c r="HJ333">
        <v>27.7159</v>
      </c>
      <c r="HK333">
        <v>999.9</v>
      </c>
      <c r="HL333">
        <v>48</v>
      </c>
      <c r="HM333">
        <v>31.4</v>
      </c>
      <c r="HN333">
        <v>24.3843</v>
      </c>
      <c r="HO333">
        <v>62.6703</v>
      </c>
      <c r="HP333">
        <v>18.0048</v>
      </c>
      <c r="HQ333">
        <v>1</v>
      </c>
      <c r="HR333">
        <v>0.137459</v>
      </c>
      <c r="HS333">
        <v>0.627489</v>
      </c>
      <c r="HT333">
        <v>20.1988</v>
      </c>
      <c r="HU333">
        <v>5.22777</v>
      </c>
      <c r="HV333">
        <v>11.974</v>
      </c>
      <c r="HW333">
        <v>4.96975</v>
      </c>
      <c r="HX333">
        <v>3.2895</v>
      </c>
      <c r="HY333">
        <v>9999</v>
      </c>
      <c r="HZ333">
        <v>9999</v>
      </c>
      <c r="IA333">
        <v>9999</v>
      </c>
      <c r="IB333">
        <v>19.6</v>
      </c>
      <c r="IC333">
        <v>4.97288</v>
      </c>
      <c r="ID333">
        <v>1.87718</v>
      </c>
      <c r="IE333">
        <v>1.87529</v>
      </c>
      <c r="IF333">
        <v>1.87808</v>
      </c>
      <c r="IG333">
        <v>1.87485</v>
      </c>
      <c r="IH333">
        <v>1.87844</v>
      </c>
      <c r="II333">
        <v>1.87547</v>
      </c>
      <c r="IJ333">
        <v>1.87668</v>
      </c>
      <c r="IK333">
        <v>0</v>
      </c>
      <c r="IL333">
        <v>0</v>
      </c>
      <c r="IM333">
        <v>0</v>
      </c>
      <c r="IN333">
        <v>0</v>
      </c>
      <c r="IO333" t="s">
        <v>441</v>
      </c>
      <c r="IP333" t="s">
        <v>442</v>
      </c>
      <c r="IQ333" t="s">
        <v>443</v>
      </c>
      <c r="IR333" t="s">
        <v>443</v>
      </c>
      <c r="IS333" t="s">
        <v>443</v>
      </c>
      <c r="IT333" t="s">
        <v>443</v>
      </c>
      <c r="IU333">
        <v>0</v>
      </c>
      <c r="IV333">
        <v>100</v>
      </c>
      <c r="IW333">
        <v>100</v>
      </c>
      <c r="IX333">
        <v>0.361</v>
      </c>
      <c r="IY333">
        <v>0.225</v>
      </c>
      <c r="IZ333">
        <v>-0.1222274518627452</v>
      </c>
      <c r="JA333">
        <v>0.001328938755811441</v>
      </c>
      <c r="JB333">
        <v>-5.633165956792918E-07</v>
      </c>
      <c r="JC333">
        <v>2.510553891376428E-10</v>
      </c>
      <c r="JD333">
        <v>-0.04678033270444259</v>
      </c>
      <c r="JE333">
        <v>-0.0009625096320519332</v>
      </c>
      <c r="JF333">
        <v>0.0006953178313022573</v>
      </c>
      <c r="JG333">
        <v>-5.973937232829655E-06</v>
      </c>
      <c r="JH333">
        <v>1</v>
      </c>
      <c r="JI333">
        <v>2112</v>
      </c>
      <c r="JJ333">
        <v>1</v>
      </c>
      <c r="JK333">
        <v>26</v>
      </c>
      <c r="JL333">
        <v>201768.7</v>
      </c>
      <c r="JM333">
        <v>201768.6</v>
      </c>
      <c r="JN333">
        <v>1.21582</v>
      </c>
      <c r="JO333">
        <v>2.5647</v>
      </c>
      <c r="JP333">
        <v>1.39893</v>
      </c>
      <c r="JQ333">
        <v>2.32666</v>
      </c>
      <c r="JR333">
        <v>1.44897</v>
      </c>
      <c r="JS333">
        <v>2.41089</v>
      </c>
      <c r="JT333">
        <v>36.7654</v>
      </c>
      <c r="JU333">
        <v>23.9649</v>
      </c>
      <c r="JV333">
        <v>18</v>
      </c>
      <c r="JW333">
        <v>481.818</v>
      </c>
      <c r="JX333">
        <v>447.832</v>
      </c>
      <c r="JY333">
        <v>28.6337</v>
      </c>
      <c r="JZ333">
        <v>28.9698</v>
      </c>
      <c r="KA333">
        <v>30.0009</v>
      </c>
      <c r="KB333">
        <v>28.6499</v>
      </c>
      <c r="KC333">
        <v>28.7135</v>
      </c>
      <c r="KD333">
        <v>24.4763</v>
      </c>
      <c r="KE333">
        <v>38.8638</v>
      </c>
      <c r="KF333">
        <v>0</v>
      </c>
      <c r="KG333">
        <v>28.4608</v>
      </c>
      <c r="KH333">
        <v>493.506</v>
      </c>
      <c r="KI333">
        <v>15.9641</v>
      </c>
      <c r="KJ333">
        <v>100.933</v>
      </c>
      <c r="KK333">
        <v>100.357</v>
      </c>
    </row>
    <row r="334" spans="1:297">
      <c r="A334">
        <v>318</v>
      </c>
      <c r="B334">
        <v>1759254704.5</v>
      </c>
      <c r="C334">
        <v>7888.900000095367</v>
      </c>
      <c r="D334" t="s">
        <v>1082</v>
      </c>
      <c r="E334" t="s">
        <v>1083</v>
      </c>
      <c r="F334">
        <v>5</v>
      </c>
      <c r="G334" t="s">
        <v>1025</v>
      </c>
      <c r="H334" t="s">
        <v>436</v>
      </c>
      <c r="I334">
        <v>1759254697</v>
      </c>
      <c r="J334">
        <f>(K334)/1000</f>
        <v>0</v>
      </c>
      <c r="K334">
        <f>IF(DP334, AN334, AH334)</f>
        <v>0</v>
      </c>
      <c r="L334">
        <f>IF(DP334, AI334, AG334)</f>
        <v>0</v>
      </c>
      <c r="M334">
        <f>DR334 - IF(AU334&gt;1, L334*DL334*100.0/(AW334), 0)</f>
        <v>0</v>
      </c>
      <c r="N334">
        <f>((T334-J334/2)*M334-L334)/(T334+J334/2)</f>
        <v>0</v>
      </c>
      <c r="O334">
        <f>N334*(DY334+DZ334)/1000.0</f>
        <v>0</v>
      </c>
      <c r="P334">
        <f>(DR334 - IF(AU334&gt;1, L334*DL334*100.0/(AW334), 0))*(DY334+DZ334)/1000.0</f>
        <v>0</v>
      </c>
      <c r="Q334">
        <f>2.0/((1/S334-1/R334)+SIGN(S334)*SQRT((1/S334-1/R334)*(1/S334-1/R334) + 4*DM334/((DM334+1)*(DM334+1))*(2*1/S334*1/R334-1/R334*1/R334)))</f>
        <v>0</v>
      </c>
      <c r="R334">
        <f>IF(LEFT(DN334,1)&lt;&gt;"0",IF(LEFT(DN334,1)="1",3.0,DO334),$D$5+$E$5*(EF334*DY334/($K$5*1000))+$F$5*(EF334*DY334/($K$5*1000))*MAX(MIN(DL334,$J$5),$I$5)*MAX(MIN(DL334,$J$5),$I$5)+$G$5*MAX(MIN(DL334,$J$5),$I$5)*(EF334*DY334/($K$5*1000))+$H$5*(EF334*DY334/($K$5*1000))*(EF334*DY334/($K$5*1000)))</f>
        <v>0</v>
      </c>
      <c r="S334">
        <f>J334*(1000-(1000*0.61365*exp(17.502*W334/(240.97+W334))/(DY334+DZ334)+DT334)/2)/(1000*0.61365*exp(17.502*W334/(240.97+W334))/(DY334+DZ334)-DT334)</f>
        <v>0</v>
      </c>
      <c r="T334">
        <f>1/((DM334+1)/(Q334/1.6)+1/(R334/1.37)) + DM334/((DM334+1)/(Q334/1.6) + DM334/(R334/1.37))</f>
        <v>0</v>
      </c>
      <c r="U334">
        <f>(DH334*DK334)</f>
        <v>0</v>
      </c>
      <c r="V334">
        <f>(EA334+(U334+2*0.95*5.67E-8*(((EA334+$B$7)+273)^4-(EA334+273)^4)-44100*J334)/(1.84*29.3*R334+8*0.95*5.67E-8*(EA334+273)^3))</f>
        <v>0</v>
      </c>
      <c r="W334">
        <f>($C$7*EB334+$D$7*EC334+$E$7*V334)</f>
        <v>0</v>
      </c>
      <c r="X334">
        <f>0.61365*exp(17.502*W334/(240.97+W334))</f>
        <v>0</v>
      </c>
      <c r="Y334">
        <f>(Z334/AA334*100)</f>
        <v>0</v>
      </c>
      <c r="Z334">
        <f>DT334*(DY334+DZ334)/1000</f>
        <v>0</v>
      </c>
      <c r="AA334">
        <f>0.61365*exp(17.502*EA334/(240.97+EA334))</f>
        <v>0</v>
      </c>
      <c r="AB334">
        <f>(X334-DT334*(DY334+DZ334)/1000)</f>
        <v>0</v>
      </c>
      <c r="AC334">
        <f>(-J334*44100)</f>
        <v>0</v>
      </c>
      <c r="AD334">
        <f>2*29.3*R334*0.92*(EA334-W334)</f>
        <v>0</v>
      </c>
      <c r="AE334">
        <f>2*0.95*5.67E-8*(((EA334+$B$7)+273)^4-(W334+273)^4)</f>
        <v>0</v>
      </c>
      <c r="AF334">
        <f>U334+AE334+AC334+AD334</f>
        <v>0</v>
      </c>
      <c r="AG334">
        <f>DX334*AU334*(DS334-DR334*(1000-AU334*DU334)/(1000-AU334*DT334))/(100*DL334)</f>
        <v>0</v>
      </c>
      <c r="AH334">
        <f>1000*DX334*AU334*(DT334-DU334)/(100*DL334*(1000-AU334*DT334))</f>
        <v>0</v>
      </c>
      <c r="AI334">
        <f>(AJ334 - AK334 - DY334*1E3/(8.314*(EA334+273.15)) * AM334/DX334 * AL334) * DX334/(100*DL334) * (1000 - DU334)/1000</f>
        <v>0</v>
      </c>
      <c r="AJ334">
        <v>482.2657349328952</v>
      </c>
      <c r="AK334">
        <v>450.2094545454544</v>
      </c>
      <c r="AL334">
        <v>3.003328916887166</v>
      </c>
      <c r="AM334">
        <v>65.50466669720001</v>
      </c>
      <c r="AN334">
        <f>(AP334 - AO334 + DY334*1E3/(8.314*(EA334+273.15)) * AR334/DX334 * AQ334) * DX334/(100*DL334) * 1000/(1000 - AP334)</f>
        <v>0</v>
      </c>
      <c r="AO334">
        <v>15.94122976655304</v>
      </c>
      <c r="AP334">
        <v>23.16496666666666</v>
      </c>
      <c r="AQ334">
        <v>-1.241893827625737E-05</v>
      </c>
      <c r="AR334">
        <v>120.5504715061294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MAX(0,($B$13+$C$13*EF334)/(1+$D$13*EF334)*DY334/(EA334+273)*$E$13)</f>
        <v>0</v>
      </c>
      <c r="AX334" t="s">
        <v>437</v>
      </c>
      <c r="AY334" t="s">
        <v>437</v>
      </c>
      <c r="AZ334">
        <v>0</v>
      </c>
      <c r="BA334">
        <v>0</v>
      </c>
      <c r="BB334">
        <f>1-AZ334/BA334</f>
        <v>0</v>
      </c>
      <c r="BC334">
        <v>0</v>
      </c>
      <c r="BD334" t="s">
        <v>437</v>
      </c>
      <c r="BE334" t="s">
        <v>437</v>
      </c>
      <c r="BF334">
        <v>0</v>
      </c>
      <c r="BG334">
        <v>0</v>
      </c>
      <c r="BH334">
        <f>1-BF334/BG334</f>
        <v>0</v>
      </c>
      <c r="BI334">
        <v>0.5</v>
      </c>
      <c r="BJ334">
        <f>DI334</f>
        <v>0</v>
      </c>
      <c r="BK334">
        <f>L334</f>
        <v>0</v>
      </c>
      <c r="BL334">
        <f>BH334*BI334*BJ334</f>
        <v>0</v>
      </c>
      <c r="BM334">
        <f>(BK334-BC334)/BJ334</f>
        <v>0</v>
      </c>
      <c r="BN334">
        <f>(BA334-BG334)/BG334</f>
        <v>0</v>
      </c>
      <c r="BO334">
        <f>AZ334/(BB334+AZ334/BG334)</f>
        <v>0</v>
      </c>
      <c r="BP334" t="s">
        <v>437</v>
      </c>
      <c r="BQ334">
        <v>0</v>
      </c>
      <c r="BR334">
        <f>IF(BQ334&lt;&gt;0, BQ334, BO334)</f>
        <v>0</v>
      </c>
      <c r="BS334">
        <f>1-BR334/BG334</f>
        <v>0</v>
      </c>
      <c r="BT334">
        <f>(BG334-BF334)/(BG334-BR334)</f>
        <v>0</v>
      </c>
      <c r="BU334">
        <f>(BA334-BG334)/(BA334-BR334)</f>
        <v>0</v>
      </c>
      <c r="BV334">
        <f>(BG334-BF334)/(BG334-AZ334)</f>
        <v>0</v>
      </c>
      <c r="BW334">
        <f>(BA334-BG334)/(BA334-AZ334)</f>
        <v>0</v>
      </c>
      <c r="BX334">
        <f>(BT334*BR334/BF334)</f>
        <v>0</v>
      </c>
      <c r="BY334">
        <f>(1-BX334)</f>
        <v>0</v>
      </c>
      <c r="DH334">
        <f>$B$11*EG334+$C$11*EH334+$F$11*ES334*(1-EV334)</f>
        <v>0</v>
      </c>
      <c r="DI334">
        <f>DH334*DJ334</f>
        <v>0</v>
      </c>
      <c r="DJ334">
        <f>($B$11*$D$9+$C$11*$D$9+$F$11*((FF334+EX334)/MAX(FF334+EX334+FG334, 0.1)*$I$9+FG334/MAX(FF334+EX334+FG334, 0.1)*$J$9))/($B$11+$C$11+$F$11)</f>
        <v>0</v>
      </c>
      <c r="DK334">
        <f>($B$11*$K$9+$C$11*$K$9+$F$11*((FF334+EX334)/MAX(FF334+EX334+FG334, 0.1)*$P$9+FG334/MAX(FF334+EX334+FG334, 0.1)*$Q$9))/($B$11+$C$11+$F$11)</f>
        <v>0</v>
      </c>
      <c r="DL334">
        <v>5.66</v>
      </c>
      <c r="DM334">
        <v>0.5</v>
      </c>
      <c r="DN334" t="s">
        <v>438</v>
      </c>
      <c r="DO334">
        <v>2</v>
      </c>
      <c r="DP334" t="b">
        <v>1</v>
      </c>
      <c r="DQ334">
        <v>1759254697</v>
      </c>
      <c r="DR334">
        <v>420.843037037037</v>
      </c>
      <c r="DS334">
        <v>459.9586666666666</v>
      </c>
      <c r="DT334">
        <v>23.15466666666667</v>
      </c>
      <c r="DU334">
        <v>15.93971481481482</v>
      </c>
      <c r="DV334">
        <v>420.4873333333334</v>
      </c>
      <c r="DW334">
        <v>22.92994814814815</v>
      </c>
      <c r="DX334">
        <v>500.0325925925926</v>
      </c>
      <c r="DY334">
        <v>90.8471814814815</v>
      </c>
      <c r="DZ334">
        <v>0.05191824074074074</v>
      </c>
      <c r="EA334">
        <v>29.83665925925926</v>
      </c>
      <c r="EB334">
        <v>30.00492222222222</v>
      </c>
      <c r="EC334">
        <v>999.9000000000001</v>
      </c>
      <c r="ED334">
        <v>0</v>
      </c>
      <c r="EE334">
        <v>0</v>
      </c>
      <c r="EF334">
        <v>9985.345185185186</v>
      </c>
      <c r="EG334">
        <v>0</v>
      </c>
      <c r="EH334">
        <v>11.73557037037037</v>
      </c>
      <c r="EI334">
        <v>-39.11568518518519</v>
      </c>
      <c r="EJ334">
        <v>430.8185925925926</v>
      </c>
      <c r="EK334">
        <v>467.409111111111</v>
      </c>
      <c r="EL334">
        <v>7.214958148148149</v>
      </c>
      <c r="EM334">
        <v>459.9586666666666</v>
      </c>
      <c r="EN334">
        <v>15.93971481481482</v>
      </c>
      <c r="EO334">
        <v>2.103537037037037</v>
      </c>
      <c r="EP334">
        <v>1.448078888888889</v>
      </c>
      <c r="EQ334">
        <v>18.24599259259259</v>
      </c>
      <c r="ER334">
        <v>12.43067037037037</v>
      </c>
      <c r="ES334">
        <v>1999.98</v>
      </c>
      <c r="ET334">
        <v>0.9799976666666667</v>
      </c>
      <c r="EU334">
        <v>0.02000253333333333</v>
      </c>
      <c r="EV334">
        <v>0</v>
      </c>
      <c r="EW334">
        <v>1195.687037037037</v>
      </c>
      <c r="EX334">
        <v>5.000560000000001</v>
      </c>
      <c r="EY334">
        <v>24370.98518518518</v>
      </c>
      <c r="EZ334">
        <v>17294.68888888889</v>
      </c>
      <c r="FA334">
        <v>41.22192592592592</v>
      </c>
      <c r="FB334">
        <v>41.67092592592592</v>
      </c>
      <c r="FC334">
        <v>41.1988148148148</v>
      </c>
      <c r="FD334">
        <v>40.7637037037037</v>
      </c>
      <c r="FE334">
        <v>42.28222222222222</v>
      </c>
      <c r="FF334">
        <v>1955.079259259259</v>
      </c>
      <c r="FG334">
        <v>39.9</v>
      </c>
      <c r="FH334">
        <v>0</v>
      </c>
      <c r="FI334">
        <v>1759254718.6</v>
      </c>
      <c r="FJ334">
        <v>0</v>
      </c>
      <c r="FK334">
        <v>1195.6472</v>
      </c>
      <c r="FL334">
        <v>-5.343846171396804</v>
      </c>
      <c r="FM334">
        <v>-72.24615397836837</v>
      </c>
      <c r="FN334">
        <v>24370.832</v>
      </c>
      <c r="FO334">
        <v>15</v>
      </c>
      <c r="FP334">
        <v>0</v>
      </c>
      <c r="FQ334" t="s">
        <v>439</v>
      </c>
      <c r="FR334">
        <v>1747148579.5</v>
      </c>
      <c r="FS334">
        <v>1747148584.5</v>
      </c>
      <c r="FT334">
        <v>0</v>
      </c>
      <c r="FU334">
        <v>0.162</v>
      </c>
      <c r="FV334">
        <v>-0.001</v>
      </c>
      <c r="FW334">
        <v>0.139</v>
      </c>
      <c r="FX334">
        <v>0.058</v>
      </c>
      <c r="FY334">
        <v>420</v>
      </c>
      <c r="FZ334">
        <v>16</v>
      </c>
      <c r="GA334">
        <v>0.19</v>
      </c>
      <c r="GB334">
        <v>0.02</v>
      </c>
      <c r="GC334">
        <v>-35.19776</v>
      </c>
      <c r="GD334">
        <v>-67.25924803001878</v>
      </c>
      <c r="GE334">
        <v>6.646699677050258</v>
      </c>
      <c r="GF334">
        <v>0</v>
      </c>
      <c r="GG334">
        <v>1196.091176470588</v>
      </c>
      <c r="GH334">
        <v>-7.072880054261906</v>
      </c>
      <c r="GI334">
        <v>0.7385270105613663</v>
      </c>
      <c r="GJ334">
        <v>0</v>
      </c>
      <c r="GK334">
        <v>7.2079995</v>
      </c>
      <c r="GL334">
        <v>0.1327821388367608</v>
      </c>
      <c r="GM334">
        <v>0.01319923140754789</v>
      </c>
      <c r="GN334">
        <v>0</v>
      </c>
      <c r="GO334">
        <v>0</v>
      </c>
      <c r="GP334">
        <v>3</v>
      </c>
      <c r="GQ334" t="s">
        <v>490</v>
      </c>
      <c r="GR334">
        <v>3.12865</v>
      </c>
      <c r="GS334">
        <v>2.72974</v>
      </c>
      <c r="GT334">
        <v>0.0893381</v>
      </c>
      <c r="GU334">
        <v>0.0963113</v>
      </c>
      <c r="GV334">
        <v>0.104803</v>
      </c>
      <c r="GW334">
        <v>0.0809872</v>
      </c>
      <c r="GX334">
        <v>27311.4</v>
      </c>
      <c r="GY334">
        <v>26305</v>
      </c>
      <c r="GZ334">
        <v>30531.7</v>
      </c>
      <c r="HA334">
        <v>29362.6</v>
      </c>
      <c r="HB334">
        <v>37717.4</v>
      </c>
      <c r="HC334">
        <v>35509.2</v>
      </c>
      <c r="HD334">
        <v>46704.8</v>
      </c>
      <c r="HE334">
        <v>43630.1</v>
      </c>
      <c r="HF334">
        <v>1.83135</v>
      </c>
      <c r="HG334">
        <v>1.82553</v>
      </c>
      <c r="HH334">
        <v>0.140209</v>
      </c>
      <c r="HI334">
        <v>0</v>
      </c>
      <c r="HJ334">
        <v>27.7194</v>
      </c>
      <c r="HK334">
        <v>999.9</v>
      </c>
      <c r="HL334">
        <v>48</v>
      </c>
      <c r="HM334">
        <v>31.4</v>
      </c>
      <c r="HN334">
        <v>24.3842</v>
      </c>
      <c r="HO334">
        <v>62.7103</v>
      </c>
      <c r="HP334">
        <v>17.8606</v>
      </c>
      <c r="HQ334">
        <v>1</v>
      </c>
      <c r="HR334">
        <v>0.136535</v>
      </c>
      <c r="HS334">
        <v>-0.0734804</v>
      </c>
      <c r="HT334">
        <v>20.2013</v>
      </c>
      <c r="HU334">
        <v>5.22792</v>
      </c>
      <c r="HV334">
        <v>11.974</v>
      </c>
      <c r="HW334">
        <v>4.97025</v>
      </c>
      <c r="HX334">
        <v>3.28958</v>
      </c>
      <c r="HY334">
        <v>9999</v>
      </c>
      <c r="HZ334">
        <v>9999</v>
      </c>
      <c r="IA334">
        <v>9999</v>
      </c>
      <c r="IB334">
        <v>19.6</v>
      </c>
      <c r="IC334">
        <v>4.9729</v>
      </c>
      <c r="ID334">
        <v>1.87717</v>
      </c>
      <c r="IE334">
        <v>1.87526</v>
      </c>
      <c r="IF334">
        <v>1.87806</v>
      </c>
      <c r="IG334">
        <v>1.87482</v>
      </c>
      <c r="IH334">
        <v>1.87841</v>
      </c>
      <c r="II334">
        <v>1.87546</v>
      </c>
      <c r="IJ334">
        <v>1.87668</v>
      </c>
      <c r="IK334">
        <v>0</v>
      </c>
      <c r="IL334">
        <v>0</v>
      </c>
      <c r="IM334">
        <v>0</v>
      </c>
      <c r="IN334">
        <v>0</v>
      </c>
      <c r="IO334" t="s">
        <v>441</v>
      </c>
      <c r="IP334" t="s">
        <v>442</v>
      </c>
      <c r="IQ334" t="s">
        <v>443</v>
      </c>
      <c r="IR334" t="s">
        <v>443</v>
      </c>
      <c r="IS334" t="s">
        <v>443</v>
      </c>
      <c r="IT334" t="s">
        <v>443</v>
      </c>
      <c r="IU334">
        <v>0</v>
      </c>
      <c r="IV334">
        <v>100</v>
      </c>
      <c r="IW334">
        <v>100</v>
      </c>
      <c r="IX334">
        <v>0.376</v>
      </c>
      <c r="IY334">
        <v>0.2249</v>
      </c>
      <c r="IZ334">
        <v>-0.1222274518627452</v>
      </c>
      <c r="JA334">
        <v>0.001328938755811441</v>
      </c>
      <c r="JB334">
        <v>-5.633165956792918E-07</v>
      </c>
      <c r="JC334">
        <v>2.510553891376428E-10</v>
      </c>
      <c r="JD334">
        <v>-0.04678033270444259</v>
      </c>
      <c r="JE334">
        <v>-0.0009625096320519332</v>
      </c>
      <c r="JF334">
        <v>0.0006953178313022573</v>
      </c>
      <c r="JG334">
        <v>-5.973937232829655E-06</v>
      </c>
      <c r="JH334">
        <v>1</v>
      </c>
      <c r="JI334">
        <v>2112</v>
      </c>
      <c r="JJ334">
        <v>1</v>
      </c>
      <c r="JK334">
        <v>26</v>
      </c>
      <c r="JL334">
        <v>201768.8</v>
      </c>
      <c r="JM334">
        <v>201768.7</v>
      </c>
      <c r="JN334">
        <v>1.25122</v>
      </c>
      <c r="JO334">
        <v>2.54761</v>
      </c>
      <c r="JP334">
        <v>1.39893</v>
      </c>
      <c r="JQ334">
        <v>2.32666</v>
      </c>
      <c r="JR334">
        <v>1.44897</v>
      </c>
      <c r="JS334">
        <v>2.5415</v>
      </c>
      <c r="JT334">
        <v>36.7654</v>
      </c>
      <c r="JU334">
        <v>23.9737</v>
      </c>
      <c r="JV334">
        <v>18</v>
      </c>
      <c r="JW334">
        <v>481.598</v>
      </c>
      <c r="JX334">
        <v>447.989</v>
      </c>
      <c r="JY334">
        <v>28.4351</v>
      </c>
      <c r="JZ334">
        <v>28.9691</v>
      </c>
      <c r="KA334">
        <v>29.9998</v>
      </c>
      <c r="KB334">
        <v>28.6499</v>
      </c>
      <c r="KC334">
        <v>28.7135</v>
      </c>
      <c r="KD334">
        <v>25.1225</v>
      </c>
      <c r="KE334">
        <v>38.8638</v>
      </c>
      <c r="KF334">
        <v>0</v>
      </c>
      <c r="KG334">
        <v>28.4574</v>
      </c>
      <c r="KH334">
        <v>506.87</v>
      </c>
      <c r="KI334">
        <v>15.9641</v>
      </c>
      <c r="KJ334">
        <v>100.934</v>
      </c>
      <c r="KK334">
        <v>100.358</v>
      </c>
    </row>
    <row r="335" spans="1:297">
      <c r="A335">
        <v>319</v>
      </c>
      <c r="B335">
        <v>1759254709.5</v>
      </c>
      <c r="C335">
        <v>7893.900000095367</v>
      </c>
      <c r="D335" t="s">
        <v>1084</v>
      </c>
      <c r="E335" t="s">
        <v>1085</v>
      </c>
      <c r="F335">
        <v>5</v>
      </c>
      <c r="G335" t="s">
        <v>1025</v>
      </c>
      <c r="H335" t="s">
        <v>436</v>
      </c>
      <c r="I335">
        <v>1759254701.714286</v>
      </c>
      <c r="J335">
        <f>(K335)/1000</f>
        <v>0</v>
      </c>
      <c r="K335">
        <f>IF(DP335, AN335, AH335)</f>
        <v>0</v>
      </c>
      <c r="L335">
        <f>IF(DP335, AI335, AG335)</f>
        <v>0</v>
      </c>
      <c r="M335">
        <f>DR335 - IF(AU335&gt;1, L335*DL335*100.0/(AW335), 0)</f>
        <v>0</v>
      </c>
      <c r="N335">
        <f>((T335-J335/2)*M335-L335)/(T335+J335/2)</f>
        <v>0</v>
      </c>
      <c r="O335">
        <f>N335*(DY335+DZ335)/1000.0</f>
        <v>0</v>
      </c>
      <c r="P335">
        <f>(DR335 - IF(AU335&gt;1, L335*DL335*100.0/(AW335), 0))*(DY335+DZ335)/1000.0</f>
        <v>0</v>
      </c>
      <c r="Q335">
        <f>2.0/((1/S335-1/R335)+SIGN(S335)*SQRT((1/S335-1/R335)*(1/S335-1/R335) + 4*DM335/((DM335+1)*(DM335+1))*(2*1/S335*1/R335-1/R335*1/R335)))</f>
        <v>0</v>
      </c>
      <c r="R335">
        <f>IF(LEFT(DN335,1)&lt;&gt;"0",IF(LEFT(DN335,1)="1",3.0,DO335),$D$5+$E$5*(EF335*DY335/($K$5*1000))+$F$5*(EF335*DY335/($K$5*1000))*MAX(MIN(DL335,$J$5),$I$5)*MAX(MIN(DL335,$J$5),$I$5)+$G$5*MAX(MIN(DL335,$J$5),$I$5)*(EF335*DY335/($K$5*1000))+$H$5*(EF335*DY335/($K$5*1000))*(EF335*DY335/($K$5*1000)))</f>
        <v>0</v>
      </c>
      <c r="S335">
        <f>J335*(1000-(1000*0.61365*exp(17.502*W335/(240.97+W335))/(DY335+DZ335)+DT335)/2)/(1000*0.61365*exp(17.502*W335/(240.97+W335))/(DY335+DZ335)-DT335)</f>
        <v>0</v>
      </c>
      <c r="T335">
        <f>1/((DM335+1)/(Q335/1.6)+1/(R335/1.37)) + DM335/((DM335+1)/(Q335/1.6) + DM335/(R335/1.37))</f>
        <v>0</v>
      </c>
      <c r="U335">
        <f>(DH335*DK335)</f>
        <v>0</v>
      </c>
      <c r="V335">
        <f>(EA335+(U335+2*0.95*5.67E-8*(((EA335+$B$7)+273)^4-(EA335+273)^4)-44100*J335)/(1.84*29.3*R335+8*0.95*5.67E-8*(EA335+273)^3))</f>
        <v>0</v>
      </c>
      <c r="W335">
        <f>($C$7*EB335+$D$7*EC335+$E$7*V335)</f>
        <v>0</v>
      </c>
      <c r="X335">
        <f>0.61365*exp(17.502*W335/(240.97+W335))</f>
        <v>0</v>
      </c>
      <c r="Y335">
        <f>(Z335/AA335*100)</f>
        <v>0</v>
      </c>
      <c r="Z335">
        <f>DT335*(DY335+DZ335)/1000</f>
        <v>0</v>
      </c>
      <c r="AA335">
        <f>0.61365*exp(17.502*EA335/(240.97+EA335))</f>
        <v>0</v>
      </c>
      <c r="AB335">
        <f>(X335-DT335*(DY335+DZ335)/1000)</f>
        <v>0</v>
      </c>
      <c r="AC335">
        <f>(-J335*44100)</f>
        <v>0</v>
      </c>
      <c r="AD335">
        <f>2*29.3*R335*0.92*(EA335-W335)</f>
        <v>0</v>
      </c>
      <c r="AE335">
        <f>2*0.95*5.67E-8*(((EA335+$B$7)+273)^4-(W335+273)^4)</f>
        <v>0</v>
      </c>
      <c r="AF335">
        <f>U335+AE335+AC335+AD335</f>
        <v>0</v>
      </c>
      <c r="AG335">
        <f>DX335*AU335*(DS335-DR335*(1000-AU335*DU335)/(1000-AU335*DT335))/(100*DL335)</f>
        <v>0</v>
      </c>
      <c r="AH335">
        <f>1000*DX335*AU335*(DT335-DU335)/(100*DL335*(1000-AU335*DT335))</f>
        <v>0</v>
      </c>
      <c r="AI335">
        <f>(AJ335 - AK335 - DY335*1E3/(8.314*(EA335+273.15)) * AM335/DX335 * AL335) * DX335/(100*DL335) * (1000 - DU335)/1000</f>
        <v>0</v>
      </c>
      <c r="AJ335">
        <v>499.3438632187013</v>
      </c>
      <c r="AK335">
        <v>465.9863696969695</v>
      </c>
      <c r="AL335">
        <v>3.170821366220912</v>
      </c>
      <c r="AM335">
        <v>65.50466669720001</v>
      </c>
      <c r="AN335">
        <f>(AP335 - AO335 + DY335*1E3/(8.314*(EA335+273.15)) * AR335/DX335 * AQ335) * DX335/(100*DL335) * 1000/(1000 - AP335)</f>
        <v>0</v>
      </c>
      <c r="AO335">
        <v>15.94463974662858</v>
      </c>
      <c r="AP335">
        <v>23.17692181818182</v>
      </c>
      <c r="AQ335">
        <v>5.107943389524472E-05</v>
      </c>
      <c r="AR335">
        <v>120.5504715061294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MAX(0,($B$13+$C$13*EF335)/(1+$D$13*EF335)*DY335/(EA335+273)*$E$13)</f>
        <v>0</v>
      </c>
      <c r="AX335" t="s">
        <v>437</v>
      </c>
      <c r="AY335" t="s">
        <v>437</v>
      </c>
      <c r="AZ335">
        <v>0</v>
      </c>
      <c r="BA335">
        <v>0</v>
      </c>
      <c r="BB335">
        <f>1-AZ335/BA335</f>
        <v>0</v>
      </c>
      <c r="BC335">
        <v>0</v>
      </c>
      <c r="BD335" t="s">
        <v>437</v>
      </c>
      <c r="BE335" t="s">
        <v>437</v>
      </c>
      <c r="BF335">
        <v>0</v>
      </c>
      <c r="BG335">
        <v>0</v>
      </c>
      <c r="BH335">
        <f>1-BF335/BG335</f>
        <v>0</v>
      </c>
      <c r="BI335">
        <v>0.5</v>
      </c>
      <c r="BJ335">
        <f>DI335</f>
        <v>0</v>
      </c>
      <c r="BK335">
        <f>L335</f>
        <v>0</v>
      </c>
      <c r="BL335">
        <f>BH335*BI335*BJ335</f>
        <v>0</v>
      </c>
      <c r="BM335">
        <f>(BK335-BC335)/BJ335</f>
        <v>0</v>
      </c>
      <c r="BN335">
        <f>(BA335-BG335)/BG335</f>
        <v>0</v>
      </c>
      <c r="BO335">
        <f>AZ335/(BB335+AZ335/BG335)</f>
        <v>0</v>
      </c>
      <c r="BP335" t="s">
        <v>437</v>
      </c>
      <c r="BQ335">
        <v>0</v>
      </c>
      <c r="BR335">
        <f>IF(BQ335&lt;&gt;0, BQ335, BO335)</f>
        <v>0</v>
      </c>
      <c r="BS335">
        <f>1-BR335/BG335</f>
        <v>0</v>
      </c>
      <c r="BT335">
        <f>(BG335-BF335)/(BG335-BR335)</f>
        <v>0</v>
      </c>
      <c r="BU335">
        <f>(BA335-BG335)/(BA335-BR335)</f>
        <v>0</v>
      </c>
      <c r="BV335">
        <f>(BG335-BF335)/(BG335-AZ335)</f>
        <v>0</v>
      </c>
      <c r="BW335">
        <f>(BA335-BG335)/(BA335-AZ335)</f>
        <v>0</v>
      </c>
      <c r="BX335">
        <f>(BT335*BR335/BF335)</f>
        <v>0</v>
      </c>
      <c r="BY335">
        <f>(1-BX335)</f>
        <v>0</v>
      </c>
      <c r="DH335">
        <f>$B$11*EG335+$C$11*EH335+$F$11*ES335*(1-EV335)</f>
        <v>0</v>
      </c>
      <c r="DI335">
        <f>DH335*DJ335</f>
        <v>0</v>
      </c>
      <c r="DJ335">
        <f>($B$11*$D$9+$C$11*$D$9+$F$11*((FF335+EX335)/MAX(FF335+EX335+FG335, 0.1)*$I$9+FG335/MAX(FF335+EX335+FG335, 0.1)*$J$9))/($B$11+$C$11+$F$11)</f>
        <v>0</v>
      </c>
      <c r="DK335">
        <f>($B$11*$K$9+$C$11*$K$9+$F$11*((FF335+EX335)/MAX(FF335+EX335+FG335, 0.1)*$P$9+FG335/MAX(FF335+EX335+FG335, 0.1)*$Q$9))/($B$11+$C$11+$F$11)</f>
        <v>0</v>
      </c>
      <c r="DL335">
        <v>5.66</v>
      </c>
      <c r="DM335">
        <v>0.5</v>
      </c>
      <c r="DN335" t="s">
        <v>438</v>
      </c>
      <c r="DO335">
        <v>2</v>
      </c>
      <c r="DP335" t="b">
        <v>1</v>
      </c>
      <c r="DQ335">
        <v>1759254701.714286</v>
      </c>
      <c r="DR335">
        <v>433.5058928571429</v>
      </c>
      <c r="DS335">
        <v>475.6033928571428</v>
      </c>
      <c r="DT335">
        <v>23.16407857142858</v>
      </c>
      <c r="DU335">
        <v>15.94139285714285</v>
      </c>
      <c r="DV335">
        <v>433.1378571428572</v>
      </c>
      <c r="DW335">
        <v>22.93916071428571</v>
      </c>
      <c r="DX335">
        <v>500.0255714285714</v>
      </c>
      <c r="DY335">
        <v>90.84700357142857</v>
      </c>
      <c r="DZ335">
        <v>0.05185219285714286</v>
      </c>
      <c r="EA335">
        <v>29.83627142857143</v>
      </c>
      <c r="EB335">
        <v>30.00040357142857</v>
      </c>
      <c r="EC335">
        <v>999.9000000000002</v>
      </c>
      <c r="ED335">
        <v>0</v>
      </c>
      <c r="EE335">
        <v>0</v>
      </c>
      <c r="EF335">
        <v>9984.994642857142</v>
      </c>
      <c r="EG335">
        <v>0</v>
      </c>
      <c r="EH335">
        <v>11.72564285714286</v>
      </c>
      <c r="EI335">
        <v>-42.09754642857143</v>
      </c>
      <c r="EJ335">
        <v>443.7858571428572</v>
      </c>
      <c r="EK335">
        <v>483.3080357142858</v>
      </c>
      <c r="EL335">
        <v>7.222691428571429</v>
      </c>
      <c r="EM335">
        <v>475.6033928571428</v>
      </c>
      <c r="EN335">
        <v>15.94139285714285</v>
      </c>
      <c r="EO335">
        <v>2.104387857142857</v>
      </c>
      <c r="EP335">
        <v>1.448227857142857</v>
      </c>
      <c r="EQ335">
        <v>18.25243928571428</v>
      </c>
      <c r="ER335">
        <v>12.43224285714286</v>
      </c>
      <c r="ES335">
        <v>1999.997857142857</v>
      </c>
      <c r="ET335">
        <v>0.9799978571428571</v>
      </c>
      <c r="EU335">
        <v>0.02000234285714286</v>
      </c>
      <c r="EV335">
        <v>0</v>
      </c>
      <c r="EW335">
        <v>1195.583214285714</v>
      </c>
      <c r="EX335">
        <v>5.000560000000001</v>
      </c>
      <c r="EY335">
        <v>24370.41785714286</v>
      </c>
      <c r="EZ335">
        <v>17294.85</v>
      </c>
      <c r="FA335">
        <v>41.24085714285713</v>
      </c>
      <c r="FB335">
        <v>41.67371428571428</v>
      </c>
      <c r="FC335">
        <v>41.20507142857142</v>
      </c>
      <c r="FD335">
        <v>40.77439285714286</v>
      </c>
      <c r="FE335">
        <v>42.27221428571429</v>
      </c>
      <c r="FF335">
        <v>1955.097857142857</v>
      </c>
      <c r="FG335">
        <v>39.9</v>
      </c>
      <c r="FH335">
        <v>0</v>
      </c>
      <c r="FI335">
        <v>1759254723.4</v>
      </c>
      <c r="FJ335">
        <v>0</v>
      </c>
      <c r="FK335">
        <v>1195.5772</v>
      </c>
      <c r="FL335">
        <v>2.919230755908597</v>
      </c>
      <c r="FM335">
        <v>68.90769221999697</v>
      </c>
      <c r="FN335">
        <v>24370.548</v>
      </c>
      <c r="FO335">
        <v>15</v>
      </c>
      <c r="FP335">
        <v>0</v>
      </c>
      <c r="FQ335" t="s">
        <v>439</v>
      </c>
      <c r="FR335">
        <v>1747148579.5</v>
      </c>
      <c r="FS335">
        <v>1747148584.5</v>
      </c>
      <c r="FT335">
        <v>0</v>
      </c>
      <c r="FU335">
        <v>0.162</v>
      </c>
      <c r="FV335">
        <v>-0.001</v>
      </c>
      <c r="FW335">
        <v>0.139</v>
      </c>
      <c r="FX335">
        <v>0.058</v>
      </c>
      <c r="FY335">
        <v>420</v>
      </c>
      <c r="FZ335">
        <v>16</v>
      </c>
      <c r="GA335">
        <v>0.19</v>
      </c>
      <c r="GB335">
        <v>0.02</v>
      </c>
      <c r="GC335">
        <v>-39.99375365853658</v>
      </c>
      <c r="GD335">
        <v>-40.22218327526131</v>
      </c>
      <c r="GE335">
        <v>4.125320782211385</v>
      </c>
      <c r="GF335">
        <v>0</v>
      </c>
      <c r="GG335">
        <v>1195.777058823529</v>
      </c>
      <c r="GH335">
        <v>-2.043086332812313</v>
      </c>
      <c r="GI335">
        <v>0.5044422045351292</v>
      </c>
      <c r="GJ335">
        <v>0</v>
      </c>
      <c r="GK335">
        <v>7.21722</v>
      </c>
      <c r="GL335">
        <v>0.1020514285714423</v>
      </c>
      <c r="GM335">
        <v>0.01078576184312374</v>
      </c>
      <c r="GN335">
        <v>0</v>
      </c>
      <c r="GO335">
        <v>0</v>
      </c>
      <c r="GP335">
        <v>3</v>
      </c>
      <c r="GQ335" t="s">
        <v>490</v>
      </c>
      <c r="GR335">
        <v>3.12875</v>
      </c>
      <c r="GS335">
        <v>2.72982</v>
      </c>
      <c r="GT335">
        <v>0.09165570000000001</v>
      </c>
      <c r="GU335">
        <v>0.09872649999999999</v>
      </c>
      <c r="GV335">
        <v>0.10484</v>
      </c>
      <c r="GW335">
        <v>0.08099580000000001</v>
      </c>
      <c r="GX335">
        <v>27242</v>
      </c>
      <c r="GY335">
        <v>26234.5</v>
      </c>
      <c r="GZ335">
        <v>30531.8</v>
      </c>
      <c r="HA335">
        <v>29362.3</v>
      </c>
      <c r="HB335">
        <v>37716.4</v>
      </c>
      <c r="HC335">
        <v>35508.8</v>
      </c>
      <c r="HD335">
        <v>46705.2</v>
      </c>
      <c r="HE335">
        <v>43629.8</v>
      </c>
      <c r="HF335">
        <v>1.83177</v>
      </c>
      <c r="HG335">
        <v>1.82575</v>
      </c>
      <c r="HH335">
        <v>0.138544</v>
      </c>
      <c r="HI335">
        <v>0</v>
      </c>
      <c r="HJ335">
        <v>27.7235</v>
      </c>
      <c r="HK335">
        <v>999.9</v>
      </c>
      <c r="HL335">
        <v>48</v>
      </c>
      <c r="HM335">
        <v>31.4</v>
      </c>
      <c r="HN335">
        <v>24.3876</v>
      </c>
      <c r="HO335">
        <v>63.1103</v>
      </c>
      <c r="HP335">
        <v>17.7484</v>
      </c>
      <c r="HQ335">
        <v>1</v>
      </c>
      <c r="HR335">
        <v>0.136232</v>
      </c>
      <c r="HS335">
        <v>-0.336288</v>
      </c>
      <c r="HT335">
        <v>20.2011</v>
      </c>
      <c r="HU335">
        <v>5.22717</v>
      </c>
      <c r="HV335">
        <v>11.974</v>
      </c>
      <c r="HW335">
        <v>4.96995</v>
      </c>
      <c r="HX335">
        <v>3.28948</v>
      </c>
      <c r="HY335">
        <v>9999</v>
      </c>
      <c r="HZ335">
        <v>9999</v>
      </c>
      <c r="IA335">
        <v>9999</v>
      </c>
      <c r="IB335">
        <v>19.6</v>
      </c>
      <c r="IC335">
        <v>4.97291</v>
      </c>
      <c r="ID335">
        <v>1.87717</v>
      </c>
      <c r="IE335">
        <v>1.8753</v>
      </c>
      <c r="IF335">
        <v>1.87809</v>
      </c>
      <c r="IG335">
        <v>1.87485</v>
      </c>
      <c r="IH335">
        <v>1.87845</v>
      </c>
      <c r="II335">
        <v>1.87546</v>
      </c>
      <c r="IJ335">
        <v>1.87668</v>
      </c>
      <c r="IK335">
        <v>0</v>
      </c>
      <c r="IL335">
        <v>0</v>
      </c>
      <c r="IM335">
        <v>0</v>
      </c>
      <c r="IN335">
        <v>0</v>
      </c>
      <c r="IO335" t="s">
        <v>441</v>
      </c>
      <c r="IP335" t="s">
        <v>442</v>
      </c>
      <c r="IQ335" t="s">
        <v>443</v>
      </c>
      <c r="IR335" t="s">
        <v>443</v>
      </c>
      <c r="IS335" t="s">
        <v>443</v>
      </c>
      <c r="IT335" t="s">
        <v>443</v>
      </c>
      <c r="IU335">
        <v>0</v>
      </c>
      <c r="IV335">
        <v>100</v>
      </c>
      <c r="IW335">
        <v>100</v>
      </c>
      <c r="IX335">
        <v>0.391</v>
      </c>
      <c r="IY335">
        <v>0.2252</v>
      </c>
      <c r="IZ335">
        <v>-0.1222274518627452</v>
      </c>
      <c r="JA335">
        <v>0.001328938755811441</v>
      </c>
      <c r="JB335">
        <v>-5.633165956792918E-07</v>
      </c>
      <c r="JC335">
        <v>2.510553891376428E-10</v>
      </c>
      <c r="JD335">
        <v>-0.04678033270444259</v>
      </c>
      <c r="JE335">
        <v>-0.0009625096320519332</v>
      </c>
      <c r="JF335">
        <v>0.0006953178313022573</v>
      </c>
      <c r="JG335">
        <v>-5.973937232829655E-06</v>
      </c>
      <c r="JH335">
        <v>1</v>
      </c>
      <c r="JI335">
        <v>2112</v>
      </c>
      <c r="JJ335">
        <v>1</v>
      </c>
      <c r="JK335">
        <v>26</v>
      </c>
      <c r="JL335">
        <v>201768.8</v>
      </c>
      <c r="JM335">
        <v>201768.8</v>
      </c>
      <c r="JN335">
        <v>1.28296</v>
      </c>
      <c r="JO335">
        <v>2.55249</v>
      </c>
      <c r="JP335">
        <v>1.39893</v>
      </c>
      <c r="JQ335">
        <v>2.32666</v>
      </c>
      <c r="JR335">
        <v>1.44897</v>
      </c>
      <c r="JS335">
        <v>2.58789</v>
      </c>
      <c r="JT335">
        <v>36.7892</v>
      </c>
      <c r="JU335">
        <v>23.9824</v>
      </c>
      <c r="JV335">
        <v>18</v>
      </c>
      <c r="JW335">
        <v>481.831</v>
      </c>
      <c r="JX335">
        <v>448.131</v>
      </c>
      <c r="JY335">
        <v>28.4107</v>
      </c>
      <c r="JZ335">
        <v>28.9691</v>
      </c>
      <c r="KA335">
        <v>29.9997</v>
      </c>
      <c r="KB335">
        <v>28.6499</v>
      </c>
      <c r="KC335">
        <v>28.7135</v>
      </c>
      <c r="KD335">
        <v>25.8251</v>
      </c>
      <c r="KE335">
        <v>38.8638</v>
      </c>
      <c r="KF335">
        <v>0</v>
      </c>
      <c r="KG335">
        <v>28.4536</v>
      </c>
      <c r="KH335">
        <v>526.9109999999999</v>
      </c>
      <c r="KI335">
        <v>15.9641</v>
      </c>
      <c r="KJ335">
        <v>100.935</v>
      </c>
      <c r="KK335">
        <v>100.357</v>
      </c>
    </row>
    <row r="336" spans="1:297">
      <c r="A336">
        <v>320</v>
      </c>
      <c r="B336">
        <v>1759254714.5</v>
      </c>
      <c r="C336">
        <v>7898.900000095367</v>
      </c>
      <c r="D336" t="s">
        <v>1086</v>
      </c>
      <c r="E336" t="s">
        <v>1087</v>
      </c>
      <c r="F336">
        <v>5</v>
      </c>
      <c r="G336" t="s">
        <v>1025</v>
      </c>
      <c r="H336" t="s">
        <v>436</v>
      </c>
      <c r="I336">
        <v>1759254707</v>
      </c>
      <c r="J336">
        <f>(K336)/1000</f>
        <v>0</v>
      </c>
      <c r="K336">
        <f>IF(DP336, AN336, AH336)</f>
        <v>0</v>
      </c>
      <c r="L336">
        <f>IF(DP336, AI336, AG336)</f>
        <v>0</v>
      </c>
      <c r="M336">
        <f>DR336 - IF(AU336&gt;1, L336*DL336*100.0/(AW336), 0)</f>
        <v>0</v>
      </c>
      <c r="N336">
        <f>((T336-J336/2)*M336-L336)/(T336+J336/2)</f>
        <v>0</v>
      </c>
      <c r="O336">
        <f>N336*(DY336+DZ336)/1000.0</f>
        <v>0</v>
      </c>
      <c r="P336">
        <f>(DR336 - IF(AU336&gt;1, L336*DL336*100.0/(AW336), 0))*(DY336+DZ336)/1000.0</f>
        <v>0</v>
      </c>
      <c r="Q336">
        <f>2.0/((1/S336-1/R336)+SIGN(S336)*SQRT((1/S336-1/R336)*(1/S336-1/R336) + 4*DM336/((DM336+1)*(DM336+1))*(2*1/S336*1/R336-1/R336*1/R336)))</f>
        <v>0</v>
      </c>
      <c r="R336">
        <f>IF(LEFT(DN336,1)&lt;&gt;"0",IF(LEFT(DN336,1)="1",3.0,DO336),$D$5+$E$5*(EF336*DY336/($K$5*1000))+$F$5*(EF336*DY336/($K$5*1000))*MAX(MIN(DL336,$J$5),$I$5)*MAX(MIN(DL336,$J$5),$I$5)+$G$5*MAX(MIN(DL336,$J$5),$I$5)*(EF336*DY336/($K$5*1000))+$H$5*(EF336*DY336/($K$5*1000))*(EF336*DY336/($K$5*1000)))</f>
        <v>0</v>
      </c>
      <c r="S336">
        <f>J336*(1000-(1000*0.61365*exp(17.502*W336/(240.97+W336))/(DY336+DZ336)+DT336)/2)/(1000*0.61365*exp(17.502*W336/(240.97+W336))/(DY336+DZ336)-DT336)</f>
        <v>0</v>
      </c>
      <c r="T336">
        <f>1/((DM336+1)/(Q336/1.6)+1/(R336/1.37)) + DM336/((DM336+1)/(Q336/1.6) + DM336/(R336/1.37))</f>
        <v>0</v>
      </c>
      <c r="U336">
        <f>(DH336*DK336)</f>
        <v>0</v>
      </c>
      <c r="V336">
        <f>(EA336+(U336+2*0.95*5.67E-8*(((EA336+$B$7)+273)^4-(EA336+273)^4)-44100*J336)/(1.84*29.3*R336+8*0.95*5.67E-8*(EA336+273)^3))</f>
        <v>0</v>
      </c>
      <c r="W336">
        <f>($C$7*EB336+$D$7*EC336+$E$7*V336)</f>
        <v>0</v>
      </c>
      <c r="X336">
        <f>0.61365*exp(17.502*W336/(240.97+W336))</f>
        <v>0</v>
      </c>
      <c r="Y336">
        <f>(Z336/AA336*100)</f>
        <v>0</v>
      </c>
      <c r="Z336">
        <f>DT336*(DY336+DZ336)/1000</f>
        <v>0</v>
      </c>
      <c r="AA336">
        <f>0.61365*exp(17.502*EA336/(240.97+EA336))</f>
        <v>0</v>
      </c>
      <c r="AB336">
        <f>(X336-DT336*(DY336+DZ336)/1000)</f>
        <v>0</v>
      </c>
      <c r="AC336">
        <f>(-J336*44100)</f>
        <v>0</v>
      </c>
      <c r="AD336">
        <f>2*29.3*R336*0.92*(EA336-W336)</f>
        <v>0</v>
      </c>
      <c r="AE336">
        <f>2*0.95*5.67E-8*(((EA336+$B$7)+273)^4-(W336+273)^4)</f>
        <v>0</v>
      </c>
      <c r="AF336">
        <f>U336+AE336+AC336+AD336</f>
        <v>0</v>
      </c>
      <c r="AG336">
        <f>DX336*AU336*(DS336-DR336*(1000-AU336*DU336)/(1000-AU336*DT336))/(100*DL336)</f>
        <v>0</v>
      </c>
      <c r="AH336">
        <f>1000*DX336*AU336*(DT336-DU336)/(100*DL336*(1000-AU336*DT336))</f>
        <v>0</v>
      </c>
      <c r="AI336">
        <f>(AJ336 - AK336 - DY336*1E3/(8.314*(EA336+273.15)) * AM336/DX336 * AL336) * DX336/(100*DL336) * (1000 - DU336)/1000</f>
        <v>0</v>
      </c>
      <c r="AJ336">
        <v>516.4012852181651</v>
      </c>
      <c r="AK336">
        <v>482.1713878787878</v>
      </c>
      <c r="AL336">
        <v>3.246525404947158</v>
      </c>
      <c r="AM336">
        <v>65.50466669720001</v>
      </c>
      <c r="AN336">
        <f>(AP336 - AO336 + DY336*1E3/(8.314*(EA336+273.15)) * AR336/DX336 * AQ336) * DX336/(100*DL336) * 1000/(1000 - AP336)</f>
        <v>0</v>
      </c>
      <c r="AO336">
        <v>15.94698469221842</v>
      </c>
      <c r="AP336">
        <v>23.18583393939394</v>
      </c>
      <c r="AQ336">
        <v>3.799804692030112E-05</v>
      </c>
      <c r="AR336">
        <v>120.5504715061294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MAX(0,($B$13+$C$13*EF336)/(1+$D$13*EF336)*DY336/(EA336+273)*$E$13)</f>
        <v>0</v>
      </c>
      <c r="AX336" t="s">
        <v>437</v>
      </c>
      <c r="AY336" t="s">
        <v>437</v>
      </c>
      <c r="AZ336">
        <v>0</v>
      </c>
      <c r="BA336">
        <v>0</v>
      </c>
      <c r="BB336">
        <f>1-AZ336/BA336</f>
        <v>0</v>
      </c>
      <c r="BC336">
        <v>0</v>
      </c>
      <c r="BD336" t="s">
        <v>437</v>
      </c>
      <c r="BE336" t="s">
        <v>437</v>
      </c>
      <c r="BF336">
        <v>0</v>
      </c>
      <c r="BG336">
        <v>0</v>
      </c>
      <c r="BH336">
        <f>1-BF336/BG336</f>
        <v>0</v>
      </c>
      <c r="BI336">
        <v>0.5</v>
      </c>
      <c r="BJ336">
        <f>DI336</f>
        <v>0</v>
      </c>
      <c r="BK336">
        <f>L336</f>
        <v>0</v>
      </c>
      <c r="BL336">
        <f>BH336*BI336*BJ336</f>
        <v>0</v>
      </c>
      <c r="BM336">
        <f>(BK336-BC336)/BJ336</f>
        <v>0</v>
      </c>
      <c r="BN336">
        <f>(BA336-BG336)/BG336</f>
        <v>0</v>
      </c>
      <c r="BO336">
        <f>AZ336/(BB336+AZ336/BG336)</f>
        <v>0</v>
      </c>
      <c r="BP336" t="s">
        <v>437</v>
      </c>
      <c r="BQ336">
        <v>0</v>
      </c>
      <c r="BR336">
        <f>IF(BQ336&lt;&gt;0, BQ336, BO336)</f>
        <v>0</v>
      </c>
      <c r="BS336">
        <f>1-BR336/BG336</f>
        <v>0</v>
      </c>
      <c r="BT336">
        <f>(BG336-BF336)/(BG336-BR336)</f>
        <v>0</v>
      </c>
      <c r="BU336">
        <f>(BA336-BG336)/(BA336-BR336)</f>
        <v>0</v>
      </c>
      <c r="BV336">
        <f>(BG336-BF336)/(BG336-AZ336)</f>
        <v>0</v>
      </c>
      <c r="BW336">
        <f>(BA336-BG336)/(BA336-AZ336)</f>
        <v>0</v>
      </c>
      <c r="BX336">
        <f>(BT336*BR336/BF336)</f>
        <v>0</v>
      </c>
      <c r="BY336">
        <f>(1-BX336)</f>
        <v>0</v>
      </c>
      <c r="DH336">
        <f>$B$11*EG336+$C$11*EH336+$F$11*ES336*(1-EV336)</f>
        <v>0</v>
      </c>
      <c r="DI336">
        <f>DH336*DJ336</f>
        <v>0</v>
      </c>
      <c r="DJ336">
        <f>($B$11*$D$9+$C$11*$D$9+$F$11*((FF336+EX336)/MAX(FF336+EX336+FG336, 0.1)*$I$9+FG336/MAX(FF336+EX336+FG336, 0.1)*$J$9))/($B$11+$C$11+$F$11)</f>
        <v>0</v>
      </c>
      <c r="DK336">
        <f>($B$11*$K$9+$C$11*$K$9+$F$11*((FF336+EX336)/MAX(FF336+EX336+FG336, 0.1)*$P$9+FG336/MAX(FF336+EX336+FG336, 0.1)*$Q$9))/($B$11+$C$11+$F$11)</f>
        <v>0</v>
      </c>
      <c r="DL336">
        <v>5.66</v>
      </c>
      <c r="DM336">
        <v>0.5</v>
      </c>
      <c r="DN336" t="s">
        <v>438</v>
      </c>
      <c r="DO336">
        <v>2</v>
      </c>
      <c r="DP336" t="b">
        <v>1</v>
      </c>
      <c r="DQ336">
        <v>1759254707</v>
      </c>
      <c r="DR336">
        <v>449.161037037037</v>
      </c>
      <c r="DS336">
        <v>493.3151481481481</v>
      </c>
      <c r="DT336">
        <v>23.17299259259259</v>
      </c>
      <c r="DU336">
        <v>15.94412222222222</v>
      </c>
      <c r="DV336">
        <v>448.7776296296295</v>
      </c>
      <c r="DW336">
        <v>22.94788518518518</v>
      </c>
      <c r="DX336">
        <v>500.0078888888889</v>
      </c>
      <c r="DY336">
        <v>90.84707037037036</v>
      </c>
      <c r="DZ336">
        <v>0.05192965555555556</v>
      </c>
      <c r="EA336">
        <v>29.83253333333334</v>
      </c>
      <c r="EB336">
        <v>29.99044814814815</v>
      </c>
      <c r="EC336">
        <v>999.9000000000001</v>
      </c>
      <c r="ED336">
        <v>0</v>
      </c>
      <c r="EE336">
        <v>0</v>
      </c>
      <c r="EF336">
        <v>9994.072222222223</v>
      </c>
      <c r="EG336">
        <v>0</v>
      </c>
      <c r="EH336">
        <v>11.70637777777778</v>
      </c>
      <c r="EI336">
        <v>-44.15414814814814</v>
      </c>
      <c r="EJ336">
        <v>459.8164444444444</v>
      </c>
      <c r="EK336">
        <v>501.3081481481482</v>
      </c>
      <c r="EL336">
        <v>7.22887074074074</v>
      </c>
      <c r="EM336">
        <v>493.3151481481481</v>
      </c>
      <c r="EN336">
        <v>15.94412222222222</v>
      </c>
      <c r="EO336">
        <v>2.105198148148148</v>
      </c>
      <c r="EP336">
        <v>1.448476296296296</v>
      </c>
      <c r="EQ336">
        <v>18.25857777777778</v>
      </c>
      <c r="ER336">
        <v>12.43486296296296</v>
      </c>
      <c r="ES336">
        <v>1999.991111111111</v>
      </c>
      <c r="ET336">
        <v>0.9799977777777779</v>
      </c>
      <c r="EU336">
        <v>0.02000242222222222</v>
      </c>
      <c r="EV336">
        <v>0</v>
      </c>
      <c r="EW336">
        <v>1196.045925925926</v>
      </c>
      <c r="EX336">
        <v>5.000560000000001</v>
      </c>
      <c r="EY336">
        <v>24380.7037037037</v>
      </c>
      <c r="EZ336">
        <v>17294.78888888888</v>
      </c>
      <c r="FA336">
        <v>41.24514814814815</v>
      </c>
      <c r="FB336">
        <v>41.6801111111111</v>
      </c>
      <c r="FC336">
        <v>41.18481481481481</v>
      </c>
      <c r="FD336">
        <v>40.76611111111111</v>
      </c>
      <c r="FE336">
        <v>42.26844444444445</v>
      </c>
      <c r="FF336">
        <v>1955.091111111111</v>
      </c>
      <c r="FG336">
        <v>39.9</v>
      </c>
      <c r="FH336">
        <v>0</v>
      </c>
      <c r="FI336">
        <v>1759254728.8</v>
      </c>
      <c r="FJ336">
        <v>0</v>
      </c>
      <c r="FK336">
        <v>1196.105769230769</v>
      </c>
      <c r="FL336">
        <v>9.450598295421793</v>
      </c>
      <c r="FM336">
        <v>195.6000001811675</v>
      </c>
      <c r="FN336">
        <v>24381.95</v>
      </c>
      <c r="FO336">
        <v>15</v>
      </c>
      <c r="FP336">
        <v>0</v>
      </c>
      <c r="FQ336" t="s">
        <v>439</v>
      </c>
      <c r="FR336">
        <v>1747148579.5</v>
      </c>
      <c r="FS336">
        <v>1747148584.5</v>
      </c>
      <c r="FT336">
        <v>0</v>
      </c>
      <c r="FU336">
        <v>0.162</v>
      </c>
      <c r="FV336">
        <v>-0.001</v>
      </c>
      <c r="FW336">
        <v>0.139</v>
      </c>
      <c r="FX336">
        <v>0.058</v>
      </c>
      <c r="FY336">
        <v>420</v>
      </c>
      <c r="FZ336">
        <v>16</v>
      </c>
      <c r="GA336">
        <v>0.19</v>
      </c>
      <c r="GB336">
        <v>0.02</v>
      </c>
      <c r="GC336">
        <v>-42.7463925</v>
      </c>
      <c r="GD336">
        <v>-24.19490769230768</v>
      </c>
      <c r="GE336">
        <v>2.40126661237226</v>
      </c>
      <c r="GF336">
        <v>0</v>
      </c>
      <c r="GG336">
        <v>1195.834411764706</v>
      </c>
      <c r="GH336">
        <v>4.523911378841368</v>
      </c>
      <c r="GI336">
        <v>0.593252208922143</v>
      </c>
      <c r="GJ336">
        <v>0</v>
      </c>
      <c r="GK336">
        <v>7.225025</v>
      </c>
      <c r="GL336">
        <v>0.06959144465287997</v>
      </c>
      <c r="GM336">
        <v>0.007124797540983115</v>
      </c>
      <c r="GN336">
        <v>1</v>
      </c>
      <c r="GO336">
        <v>1</v>
      </c>
      <c r="GP336">
        <v>3</v>
      </c>
      <c r="GQ336" t="s">
        <v>463</v>
      </c>
      <c r="GR336">
        <v>3.12897</v>
      </c>
      <c r="GS336">
        <v>2.72954</v>
      </c>
      <c r="GT336">
        <v>0.0939951</v>
      </c>
      <c r="GU336">
        <v>0.101117</v>
      </c>
      <c r="GV336">
        <v>0.10487</v>
      </c>
      <c r="GW336">
        <v>0.0810052</v>
      </c>
      <c r="GX336">
        <v>27171.9</v>
      </c>
      <c r="GY336">
        <v>26164.9</v>
      </c>
      <c r="GZ336">
        <v>30531.9</v>
      </c>
      <c r="HA336">
        <v>29362.4</v>
      </c>
      <c r="HB336">
        <v>37714.8</v>
      </c>
      <c r="HC336">
        <v>35508.7</v>
      </c>
      <c r="HD336">
        <v>46704.7</v>
      </c>
      <c r="HE336">
        <v>43629.9</v>
      </c>
      <c r="HF336">
        <v>1.83183</v>
      </c>
      <c r="HG336">
        <v>1.82545</v>
      </c>
      <c r="HH336">
        <v>0.13778</v>
      </c>
      <c r="HI336">
        <v>0</v>
      </c>
      <c r="HJ336">
        <v>27.7264</v>
      </c>
      <c r="HK336">
        <v>999.9</v>
      </c>
      <c r="HL336">
        <v>48</v>
      </c>
      <c r="HM336">
        <v>31.4</v>
      </c>
      <c r="HN336">
        <v>24.385</v>
      </c>
      <c r="HO336">
        <v>63.0003</v>
      </c>
      <c r="HP336">
        <v>17.9006</v>
      </c>
      <c r="HQ336">
        <v>1</v>
      </c>
      <c r="HR336">
        <v>0.135917</v>
      </c>
      <c r="HS336">
        <v>-0.406781</v>
      </c>
      <c r="HT336">
        <v>20.2009</v>
      </c>
      <c r="HU336">
        <v>5.22747</v>
      </c>
      <c r="HV336">
        <v>11.974</v>
      </c>
      <c r="HW336">
        <v>4.97015</v>
      </c>
      <c r="HX336">
        <v>3.28955</v>
      </c>
      <c r="HY336">
        <v>9999</v>
      </c>
      <c r="HZ336">
        <v>9999</v>
      </c>
      <c r="IA336">
        <v>9999</v>
      </c>
      <c r="IB336">
        <v>19.6</v>
      </c>
      <c r="IC336">
        <v>4.97291</v>
      </c>
      <c r="ID336">
        <v>1.87719</v>
      </c>
      <c r="IE336">
        <v>1.87531</v>
      </c>
      <c r="IF336">
        <v>1.87808</v>
      </c>
      <c r="IG336">
        <v>1.87485</v>
      </c>
      <c r="IH336">
        <v>1.87843</v>
      </c>
      <c r="II336">
        <v>1.87548</v>
      </c>
      <c r="IJ336">
        <v>1.87668</v>
      </c>
      <c r="IK336">
        <v>0</v>
      </c>
      <c r="IL336">
        <v>0</v>
      </c>
      <c r="IM336">
        <v>0</v>
      </c>
      <c r="IN336">
        <v>0</v>
      </c>
      <c r="IO336" t="s">
        <v>441</v>
      </c>
      <c r="IP336" t="s">
        <v>442</v>
      </c>
      <c r="IQ336" t="s">
        <v>443</v>
      </c>
      <c r="IR336" t="s">
        <v>443</v>
      </c>
      <c r="IS336" t="s">
        <v>443</v>
      </c>
      <c r="IT336" t="s">
        <v>443</v>
      </c>
      <c r="IU336">
        <v>0</v>
      </c>
      <c r="IV336">
        <v>100</v>
      </c>
      <c r="IW336">
        <v>100</v>
      </c>
      <c r="IX336">
        <v>0.407</v>
      </c>
      <c r="IY336">
        <v>0.2254</v>
      </c>
      <c r="IZ336">
        <v>-0.1222274518627452</v>
      </c>
      <c r="JA336">
        <v>0.001328938755811441</v>
      </c>
      <c r="JB336">
        <v>-5.633165956792918E-07</v>
      </c>
      <c r="JC336">
        <v>2.510553891376428E-10</v>
      </c>
      <c r="JD336">
        <v>-0.04678033270444259</v>
      </c>
      <c r="JE336">
        <v>-0.0009625096320519332</v>
      </c>
      <c r="JF336">
        <v>0.0006953178313022573</v>
      </c>
      <c r="JG336">
        <v>-5.973937232829655E-06</v>
      </c>
      <c r="JH336">
        <v>1</v>
      </c>
      <c r="JI336">
        <v>2112</v>
      </c>
      <c r="JJ336">
        <v>1</v>
      </c>
      <c r="JK336">
        <v>26</v>
      </c>
      <c r="JL336">
        <v>201768.9</v>
      </c>
      <c r="JM336">
        <v>201768.8</v>
      </c>
      <c r="JN336">
        <v>1.31958</v>
      </c>
      <c r="JO336">
        <v>2.56226</v>
      </c>
      <c r="JP336">
        <v>1.39893</v>
      </c>
      <c r="JQ336">
        <v>2.32666</v>
      </c>
      <c r="JR336">
        <v>1.44897</v>
      </c>
      <c r="JS336">
        <v>2.53662</v>
      </c>
      <c r="JT336">
        <v>36.7892</v>
      </c>
      <c r="JU336">
        <v>23.9649</v>
      </c>
      <c r="JV336">
        <v>18</v>
      </c>
      <c r="JW336">
        <v>481.859</v>
      </c>
      <c r="JX336">
        <v>447.942</v>
      </c>
      <c r="JY336">
        <v>28.4107</v>
      </c>
      <c r="JZ336">
        <v>28.9691</v>
      </c>
      <c r="KA336">
        <v>29.9998</v>
      </c>
      <c r="KB336">
        <v>28.6499</v>
      </c>
      <c r="KC336">
        <v>28.7135</v>
      </c>
      <c r="KD336">
        <v>26.4665</v>
      </c>
      <c r="KE336">
        <v>38.8638</v>
      </c>
      <c r="KF336">
        <v>0</v>
      </c>
      <c r="KG336">
        <v>28.4357</v>
      </c>
      <c r="KH336">
        <v>540.287</v>
      </c>
      <c r="KI336">
        <v>15.9641</v>
      </c>
      <c r="KJ336">
        <v>100.934</v>
      </c>
      <c r="KK336">
        <v>100.357</v>
      </c>
    </row>
    <row r="337" spans="1:297">
      <c r="A337">
        <v>321</v>
      </c>
      <c r="B337">
        <v>1759254719.5</v>
      </c>
      <c r="C337">
        <v>7903.900000095367</v>
      </c>
      <c r="D337" t="s">
        <v>1088</v>
      </c>
      <c r="E337" t="s">
        <v>1089</v>
      </c>
      <c r="F337">
        <v>5</v>
      </c>
      <c r="G337" t="s">
        <v>1025</v>
      </c>
      <c r="H337" t="s">
        <v>436</v>
      </c>
      <c r="I337">
        <v>1759254711.714286</v>
      </c>
      <c r="J337">
        <f>(K337)/1000</f>
        <v>0</v>
      </c>
      <c r="K337">
        <f>IF(DP337, AN337, AH337)</f>
        <v>0</v>
      </c>
      <c r="L337">
        <f>IF(DP337, AI337, AG337)</f>
        <v>0</v>
      </c>
      <c r="M337">
        <f>DR337 - IF(AU337&gt;1, L337*DL337*100.0/(AW337), 0)</f>
        <v>0</v>
      </c>
      <c r="N337">
        <f>((T337-J337/2)*M337-L337)/(T337+J337/2)</f>
        <v>0</v>
      </c>
      <c r="O337">
        <f>N337*(DY337+DZ337)/1000.0</f>
        <v>0</v>
      </c>
      <c r="P337">
        <f>(DR337 - IF(AU337&gt;1, L337*DL337*100.0/(AW337), 0))*(DY337+DZ337)/1000.0</f>
        <v>0</v>
      </c>
      <c r="Q337">
        <f>2.0/((1/S337-1/R337)+SIGN(S337)*SQRT((1/S337-1/R337)*(1/S337-1/R337) + 4*DM337/((DM337+1)*(DM337+1))*(2*1/S337*1/R337-1/R337*1/R337)))</f>
        <v>0</v>
      </c>
      <c r="R337">
        <f>IF(LEFT(DN337,1)&lt;&gt;"0",IF(LEFT(DN337,1)="1",3.0,DO337),$D$5+$E$5*(EF337*DY337/($K$5*1000))+$F$5*(EF337*DY337/($K$5*1000))*MAX(MIN(DL337,$J$5),$I$5)*MAX(MIN(DL337,$J$5),$I$5)+$G$5*MAX(MIN(DL337,$J$5),$I$5)*(EF337*DY337/($K$5*1000))+$H$5*(EF337*DY337/($K$5*1000))*(EF337*DY337/($K$5*1000)))</f>
        <v>0</v>
      </c>
      <c r="S337">
        <f>J337*(1000-(1000*0.61365*exp(17.502*W337/(240.97+W337))/(DY337+DZ337)+DT337)/2)/(1000*0.61365*exp(17.502*W337/(240.97+W337))/(DY337+DZ337)-DT337)</f>
        <v>0</v>
      </c>
      <c r="T337">
        <f>1/((DM337+1)/(Q337/1.6)+1/(R337/1.37)) + DM337/((DM337+1)/(Q337/1.6) + DM337/(R337/1.37))</f>
        <v>0</v>
      </c>
      <c r="U337">
        <f>(DH337*DK337)</f>
        <v>0</v>
      </c>
      <c r="V337">
        <f>(EA337+(U337+2*0.95*5.67E-8*(((EA337+$B$7)+273)^4-(EA337+273)^4)-44100*J337)/(1.84*29.3*R337+8*0.95*5.67E-8*(EA337+273)^3))</f>
        <v>0</v>
      </c>
      <c r="W337">
        <f>($C$7*EB337+$D$7*EC337+$E$7*V337)</f>
        <v>0</v>
      </c>
      <c r="X337">
        <f>0.61365*exp(17.502*W337/(240.97+W337))</f>
        <v>0</v>
      </c>
      <c r="Y337">
        <f>(Z337/AA337*100)</f>
        <v>0</v>
      </c>
      <c r="Z337">
        <f>DT337*(DY337+DZ337)/1000</f>
        <v>0</v>
      </c>
      <c r="AA337">
        <f>0.61365*exp(17.502*EA337/(240.97+EA337))</f>
        <v>0</v>
      </c>
      <c r="AB337">
        <f>(X337-DT337*(DY337+DZ337)/1000)</f>
        <v>0</v>
      </c>
      <c r="AC337">
        <f>(-J337*44100)</f>
        <v>0</v>
      </c>
      <c r="AD337">
        <f>2*29.3*R337*0.92*(EA337-W337)</f>
        <v>0</v>
      </c>
      <c r="AE337">
        <f>2*0.95*5.67E-8*(((EA337+$B$7)+273)^4-(W337+273)^4)</f>
        <v>0</v>
      </c>
      <c r="AF337">
        <f>U337+AE337+AC337+AD337</f>
        <v>0</v>
      </c>
      <c r="AG337">
        <f>DX337*AU337*(DS337-DR337*(1000-AU337*DU337)/(1000-AU337*DT337))/(100*DL337)</f>
        <v>0</v>
      </c>
      <c r="AH337">
        <f>1000*DX337*AU337*(DT337-DU337)/(100*DL337*(1000-AU337*DT337))</f>
        <v>0</v>
      </c>
      <c r="AI337">
        <f>(AJ337 - AK337 - DY337*1E3/(8.314*(EA337+273.15)) * AM337/DX337 * AL337) * DX337/(100*DL337) * (1000 - DU337)/1000</f>
        <v>0</v>
      </c>
      <c r="AJ337">
        <v>533.4537437916721</v>
      </c>
      <c r="AK337">
        <v>498.5914606060603</v>
      </c>
      <c r="AL337">
        <v>3.293745436126315</v>
      </c>
      <c r="AM337">
        <v>65.50466669720001</v>
      </c>
      <c r="AN337">
        <f>(AP337 - AO337 + DY337*1E3/(8.314*(EA337+273.15)) * AR337/DX337 * AQ337) * DX337/(100*DL337) * 1000/(1000 - AP337)</f>
        <v>0</v>
      </c>
      <c r="AO337">
        <v>15.94949609875162</v>
      </c>
      <c r="AP337">
        <v>23.19100242424241</v>
      </c>
      <c r="AQ337">
        <v>1.165242595193837E-05</v>
      </c>
      <c r="AR337">
        <v>120.5504715061294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MAX(0,($B$13+$C$13*EF337)/(1+$D$13*EF337)*DY337/(EA337+273)*$E$13)</f>
        <v>0</v>
      </c>
      <c r="AX337" t="s">
        <v>437</v>
      </c>
      <c r="AY337" t="s">
        <v>437</v>
      </c>
      <c r="AZ337">
        <v>0</v>
      </c>
      <c r="BA337">
        <v>0</v>
      </c>
      <c r="BB337">
        <f>1-AZ337/BA337</f>
        <v>0</v>
      </c>
      <c r="BC337">
        <v>0</v>
      </c>
      <c r="BD337" t="s">
        <v>437</v>
      </c>
      <c r="BE337" t="s">
        <v>437</v>
      </c>
      <c r="BF337">
        <v>0</v>
      </c>
      <c r="BG337">
        <v>0</v>
      </c>
      <c r="BH337">
        <f>1-BF337/BG337</f>
        <v>0</v>
      </c>
      <c r="BI337">
        <v>0.5</v>
      </c>
      <c r="BJ337">
        <f>DI337</f>
        <v>0</v>
      </c>
      <c r="BK337">
        <f>L337</f>
        <v>0</v>
      </c>
      <c r="BL337">
        <f>BH337*BI337*BJ337</f>
        <v>0</v>
      </c>
      <c r="BM337">
        <f>(BK337-BC337)/BJ337</f>
        <v>0</v>
      </c>
      <c r="BN337">
        <f>(BA337-BG337)/BG337</f>
        <v>0</v>
      </c>
      <c r="BO337">
        <f>AZ337/(BB337+AZ337/BG337)</f>
        <v>0</v>
      </c>
      <c r="BP337" t="s">
        <v>437</v>
      </c>
      <c r="BQ337">
        <v>0</v>
      </c>
      <c r="BR337">
        <f>IF(BQ337&lt;&gt;0, BQ337, BO337)</f>
        <v>0</v>
      </c>
      <c r="BS337">
        <f>1-BR337/BG337</f>
        <v>0</v>
      </c>
      <c r="BT337">
        <f>(BG337-BF337)/(BG337-BR337)</f>
        <v>0</v>
      </c>
      <c r="BU337">
        <f>(BA337-BG337)/(BA337-BR337)</f>
        <v>0</v>
      </c>
      <c r="BV337">
        <f>(BG337-BF337)/(BG337-AZ337)</f>
        <v>0</v>
      </c>
      <c r="BW337">
        <f>(BA337-BG337)/(BA337-AZ337)</f>
        <v>0</v>
      </c>
      <c r="BX337">
        <f>(BT337*BR337/BF337)</f>
        <v>0</v>
      </c>
      <c r="BY337">
        <f>(1-BX337)</f>
        <v>0</v>
      </c>
      <c r="DH337">
        <f>$B$11*EG337+$C$11*EH337+$F$11*ES337*(1-EV337)</f>
        <v>0</v>
      </c>
      <c r="DI337">
        <f>DH337*DJ337</f>
        <v>0</v>
      </c>
      <c r="DJ337">
        <f>($B$11*$D$9+$C$11*$D$9+$F$11*((FF337+EX337)/MAX(FF337+EX337+FG337, 0.1)*$I$9+FG337/MAX(FF337+EX337+FG337, 0.1)*$J$9))/($B$11+$C$11+$F$11)</f>
        <v>0</v>
      </c>
      <c r="DK337">
        <f>($B$11*$K$9+$C$11*$K$9+$F$11*((FF337+EX337)/MAX(FF337+EX337+FG337, 0.1)*$P$9+FG337/MAX(FF337+EX337+FG337, 0.1)*$Q$9))/($B$11+$C$11+$F$11)</f>
        <v>0</v>
      </c>
      <c r="DL337">
        <v>5.66</v>
      </c>
      <c r="DM337">
        <v>0.5</v>
      </c>
      <c r="DN337" t="s">
        <v>438</v>
      </c>
      <c r="DO337">
        <v>2</v>
      </c>
      <c r="DP337" t="b">
        <v>1</v>
      </c>
      <c r="DQ337">
        <v>1759254711.714286</v>
      </c>
      <c r="DR337">
        <v>463.83775</v>
      </c>
      <c r="DS337">
        <v>509.1548571428571</v>
      </c>
      <c r="DT337">
        <v>23.18059642857143</v>
      </c>
      <c r="DU337">
        <v>15.94668571428571</v>
      </c>
      <c r="DV337">
        <v>463.4401785714286</v>
      </c>
      <c r="DW337">
        <v>22.95533571428572</v>
      </c>
      <c r="DX337">
        <v>499.9954642857142</v>
      </c>
      <c r="DY337">
        <v>90.84708928571429</v>
      </c>
      <c r="DZ337">
        <v>0.05201691071428571</v>
      </c>
      <c r="EA337">
        <v>29.82652857142857</v>
      </c>
      <c r="EB337">
        <v>29.98294642857143</v>
      </c>
      <c r="EC337">
        <v>999.9000000000002</v>
      </c>
      <c r="ED337">
        <v>0</v>
      </c>
      <c r="EE337">
        <v>0</v>
      </c>
      <c r="EF337">
        <v>9999.907142857144</v>
      </c>
      <c r="EG337">
        <v>0</v>
      </c>
      <c r="EH337">
        <v>11.69509642857143</v>
      </c>
      <c r="EI337">
        <v>-45.31713571428571</v>
      </c>
      <c r="EJ337">
        <v>474.8450714285715</v>
      </c>
      <c r="EK337">
        <v>517.405857142857</v>
      </c>
      <c r="EL337">
        <v>7.233908571428571</v>
      </c>
      <c r="EM337">
        <v>509.1548571428571</v>
      </c>
      <c r="EN337">
        <v>15.94668571428571</v>
      </c>
      <c r="EO337">
        <v>2.105890357142857</v>
      </c>
      <c r="EP337">
        <v>1.448710357142857</v>
      </c>
      <c r="EQ337">
        <v>18.26380714285714</v>
      </c>
      <c r="ER337">
        <v>12.43731785714286</v>
      </c>
      <c r="ES337">
        <v>1999.987500000001</v>
      </c>
      <c r="ET337">
        <v>0.9799977500000001</v>
      </c>
      <c r="EU337">
        <v>0.02000245</v>
      </c>
      <c r="EV337">
        <v>0</v>
      </c>
      <c r="EW337">
        <v>1196.938214285714</v>
      </c>
      <c r="EX337">
        <v>5.000560000000001</v>
      </c>
      <c r="EY337">
        <v>24399.825</v>
      </c>
      <c r="EZ337">
        <v>17294.75714285714</v>
      </c>
      <c r="FA337">
        <v>41.23642857142857</v>
      </c>
      <c r="FB337">
        <v>41.68035714285713</v>
      </c>
      <c r="FC337">
        <v>41.19607142857142</v>
      </c>
      <c r="FD337">
        <v>40.76110714285715</v>
      </c>
      <c r="FE337">
        <v>42.26335714285715</v>
      </c>
      <c r="FF337">
        <v>1955.0875</v>
      </c>
      <c r="FG337">
        <v>39.9</v>
      </c>
      <c r="FH337">
        <v>0</v>
      </c>
      <c r="FI337">
        <v>1759254733.6</v>
      </c>
      <c r="FJ337">
        <v>0</v>
      </c>
      <c r="FK337">
        <v>1197.031153846154</v>
      </c>
      <c r="FL337">
        <v>13.06700855315932</v>
      </c>
      <c r="FM337">
        <v>305.3435896645432</v>
      </c>
      <c r="FN337">
        <v>24401.73461538462</v>
      </c>
      <c r="FO337">
        <v>15</v>
      </c>
      <c r="FP337">
        <v>0</v>
      </c>
      <c r="FQ337" t="s">
        <v>439</v>
      </c>
      <c r="FR337">
        <v>1747148579.5</v>
      </c>
      <c r="FS337">
        <v>1747148584.5</v>
      </c>
      <c r="FT337">
        <v>0</v>
      </c>
      <c r="FU337">
        <v>0.162</v>
      </c>
      <c r="FV337">
        <v>-0.001</v>
      </c>
      <c r="FW337">
        <v>0.139</v>
      </c>
      <c r="FX337">
        <v>0.058</v>
      </c>
      <c r="FY337">
        <v>420</v>
      </c>
      <c r="FZ337">
        <v>16</v>
      </c>
      <c r="GA337">
        <v>0.19</v>
      </c>
      <c r="GB337">
        <v>0.02</v>
      </c>
      <c r="GC337">
        <v>-44.4936575</v>
      </c>
      <c r="GD337">
        <v>-15.5769737335835</v>
      </c>
      <c r="GE337">
        <v>1.526862789822239</v>
      </c>
      <c r="GF337">
        <v>0</v>
      </c>
      <c r="GG337">
        <v>1196.423823529412</v>
      </c>
      <c r="GH337">
        <v>10.46890755594026</v>
      </c>
      <c r="GI337">
        <v>1.085701222864164</v>
      </c>
      <c r="GJ337">
        <v>0</v>
      </c>
      <c r="GK337">
        <v>7.23114075</v>
      </c>
      <c r="GL337">
        <v>0.06294337711069957</v>
      </c>
      <c r="GM337">
        <v>0.006368766123630247</v>
      </c>
      <c r="GN337">
        <v>1</v>
      </c>
      <c r="GO337">
        <v>1</v>
      </c>
      <c r="GP337">
        <v>3</v>
      </c>
      <c r="GQ337" t="s">
        <v>463</v>
      </c>
      <c r="GR337">
        <v>3.12886</v>
      </c>
      <c r="GS337">
        <v>2.72967</v>
      </c>
      <c r="GT337">
        <v>0.09632789999999999</v>
      </c>
      <c r="GU337">
        <v>0.103489</v>
      </c>
      <c r="GV337">
        <v>0.104886</v>
      </c>
      <c r="GW337">
        <v>0.081014</v>
      </c>
      <c r="GX337">
        <v>27102</v>
      </c>
      <c r="GY337">
        <v>26096.3</v>
      </c>
      <c r="GZ337">
        <v>30532</v>
      </c>
      <c r="HA337">
        <v>29362.8</v>
      </c>
      <c r="HB337">
        <v>37714.6</v>
      </c>
      <c r="HC337">
        <v>35509</v>
      </c>
      <c r="HD337">
        <v>46705</v>
      </c>
      <c r="HE337">
        <v>43630.5</v>
      </c>
      <c r="HF337">
        <v>1.83195</v>
      </c>
      <c r="HG337">
        <v>1.82537</v>
      </c>
      <c r="HH337">
        <v>0.138573</v>
      </c>
      <c r="HI337">
        <v>0</v>
      </c>
      <c r="HJ337">
        <v>27.73</v>
      </c>
      <c r="HK337">
        <v>999.9</v>
      </c>
      <c r="HL337">
        <v>48</v>
      </c>
      <c r="HM337">
        <v>31.4</v>
      </c>
      <c r="HN337">
        <v>24.3864</v>
      </c>
      <c r="HO337">
        <v>63.1303</v>
      </c>
      <c r="HP337">
        <v>18.0088</v>
      </c>
      <c r="HQ337">
        <v>1</v>
      </c>
      <c r="HR337">
        <v>0.135968</v>
      </c>
      <c r="HS337">
        <v>-0.554385</v>
      </c>
      <c r="HT337">
        <v>20.2005</v>
      </c>
      <c r="HU337">
        <v>5.22822</v>
      </c>
      <c r="HV337">
        <v>11.974</v>
      </c>
      <c r="HW337">
        <v>4.9705</v>
      </c>
      <c r="HX337">
        <v>3.28968</v>
      </c>
      <c r="HY337">
        <v>9999</v>
      </c>
      <c r="HZ337">
        <v>9999</v>
      </c>
      <c r="IA337">
        <v>9999</v>
      </c>
      <c r="IB337">
        <v>19.6</v>
      </c>
      <c r="IC337">
        <v>4.9729</v>
      </c>
      <c r="ID337">
        <v>1.87719</v>
      </c>
      <c r="IE337">
        <v>1.8753</v>
      </c>
      <c r="IF337">
        <v>1.87811</v>
      </c>
      <c r="IG337">
        <v>1.87484</v>
      </c>
      <c r="IH337">
        <v>1.87845</v>
      </c>
      <c r="II337">
        <v>1.87548</v>
      </c>
      <c r="IJ337">
        <v>1.87668</v>
      </c>
      <c r="IK337">
        <v>0</v>
      </c>
      <c r="IL337">
        <v>0</v>
      </c>
      <c r="IM337">
        <v>0</v>
      </c>
      <c r="IN337">
        <v>0</v>
      </c>
      <c r="IO337" t="s">
        <v>441</v>
      </c>
      <c r="IP337" t="s">
        <v>442</v>
      </c>
      <c r="IQ337" t="s">
        <v>443</v>
      </c>
      <c r="IR337" t="s">
        <v>443</v>
      </c>
      <c r="IS337" t="s">
        <v>443</v>
      </c>
      <c r="IT337" t="s">
        <v>443</v>
      </c>
      <c r="IU337">
        <v>0</v>
      </c>
      <c r="IV337">
        <v>100</v>
      </c>
      <c r="IW337">
        <v>100</v>
      </c>
      <c r="IX337">
        <v>0.422</v>
      </c>
      <c r="IY337">
        <v>0.2256</v>
      </c>
      <c r="IZ337">
        <v>-0.1222274518627452</v>
      </c>
      <c r="JA337">
        <v>0.001328938755811441</v>
      </c>
      <c r="JB337">
        <v>-5.633165956792918E-07</v>
      </c>
      <c r="JC337">
        <v>2.510553891376428E-10</v>
      </c>
      <c r="JD337">
        <v>-0.04678033270444259</v>
      </c>
      <c r="JE337">
        <v>-0.0009625096320519332</v>
      </c>
      <c r="JF337">
        <v>0.0006953178313022573</v>
      </c>
      <c r="JG337">
        <v>-5.973937232829655E-06</v>
      </c>
      <c r="JH337">
        <v>1</v>
      </c>
      <c r="JI337">
        <v>2112</v>
      </c>
      <c r="JJ337">
        <v>1</v>
      </c>
      <c r="JK337">
        <v>26</v>
      </c>
      <c r="JL337">
        <v>201769</v>
      </c>
      <c r="JM337">
        <v>201768.9</v>
      </c>
      <c r="JN337">
        <v>1.3501</v>
      </c>
      <c r="JO337">
        <v>2.55615</v>
      </c>
      <c r="JP337">
        <v>1.39893</v>
      </c>
      <c r="JQ337">
        <v>2.32666</v>
      </c>
      <c r="JR337">
        <v>1.44897</v>
      </c>
      <c r="JS337">
        <v>2.45605</v>
      </c>
      <c r="JT337">
        <v>36.7654</v>
      </c>
      <c r="JU337">
        <v>23.9649</v>
      </c>
      <c r="JV337">
        <v>18</v>
      </c>
      <c r="JW337">
        <v>481.928</v>
      </c>
      <c r="JX337">
        <v>447.895</v>
      </c>
      <c r="JY337">
        <v>28.4263</v>
      </c>
      <c r="JZ337">
        <v>28.9691</v>
      </c>
      <c r="KA337">
        <v>29.9999</v>
      </c>
      <c r="KB337">
        <v>28.6499</v>
      </c>
      <c r="KC337">
        <v>28.7135</v>
      </c>
      <c r="KD337">
        <v>27.1602</v>
      </c>
      <c r="KE337">
        <v>38.8638</v>
      </c>
      <c r="KF337">
        <v>0</v>
      </c>
      <c r="KG337">
        <v>28.4537</v>
      </c>
      <c r="KH337">
        <v>560.342</v>
      </c>
      <c r="KI337">
        <v>15.9641</v>
      </c>
      <c r="KJ337">
        <v>100.935</v>
      </c>
      <c r="KK337">
        <v>100.359</v>
      </c>
    </row>
    <row r="338" spans="1:297">
      <c r="A338">
        <v>322</v>
      </c>
      <c r="B338">
        <v>1759254724.5</v>
      </c>
      <c r="C338">
        <v>7908.900000095367</v>
      </c>
      <c r="D338" t="s">
        <v>1090</v>
      </c>
      <c r="E338" t="s">
        <v>1091</v>
      </c>
      <c r="F338">
        <v>5</v>
      </c>
      <c r="G338" t="s">
        <v>1025</v>
      </c>
      <c r="H338" t="s">
        <v>436</v>
      </c>
      <c r="I338">
        <v>1759254717</v>
      </c>
      <c r="J338">
        <f>(K338)/1000</f>
        <v>0</v>
      </c>
      <c r="K338">
        <f>IF(DP338, AN338, AH338)</f>
        <v>0</v>
      </c>
      <c r="L338">
        <f>IF(DP338, AI338, AG338)</f>
        <v>0</v>
      </c>
      <c r="M338">
        <f>DR338 - IF(AU338&gt;1, L338*DL338*100.0/(AW338), 0)</f>
        <v>0</v>
      </c>
      <c r="N338">
        <f>((T338-J338/2)*M338-L338)/(T338+J338/2)</f>
        <v>0</v>
      </c>
      <c r="O338">
        <f>N338*(DY338+DZ338)/1000.0</f>
        <v>0</v>
      </c>
      <c r="P338">
        <f>(DR338 - IF(AU338&gt;1, L338*DL338*100.0/(AW338), 0))*(DY338+DZ338)/1000.0</f>
        <v>0</v>
      </c>
      <c r="Q338">
        <f>2.0/((1/S338-1/R338)+SIGN(S338)*SQRT((1/S338-1/R338)*(1/S338-1/R338) + 4*DM338/((DM338+1)*(DM338+1))*(2*1/S338*1/R338-1/R338*1/R338)))</f>
        <v>0</v>
      </c>
      <c r="R338">
        <f>IF(LEFT(DN338,1)&lt;&gt;"0",IF(LEFT(DN338,1)="1",3.0,DO338),$D$5+$E$5*(EF338*DY338/($K$5*1000))+$F$5*(EF338*DY338/($K$5*1000))*MAX(MIN(DL338,$J$5),$I$5)*MAX(MIN(DL338,$J$5),$I$5)+$G$5*MAX(MIN(DL338,$J$5),$I$5)*(EF338*DY338/($K$5*1000))+$H$5*(EF338*DY338/($K$5*1000))*(EF338*DY338/($K$5*1000)))</f>
        <v>0</v>
      </c>
      <c r="S338">
        <f>J338*(1000-(1000*0.61365*exp(17.502*W338/(240.97+W338))/(DY338+DZ338)+DT338)/2)/(1000*0.61365*exp(17.502*W338/(240.97+W338))/(DY338+DZ338)-DT338)</f>
        <v>0</v>
      </c>
      <c r="T338">
        <f>1/((DM338+1)/(Q338/1.6)+1/(R338/1.37)) + DM338/((DM338+1)/(Q338/1.6) + DM338/(R338/1.37))</f>
        <v>0</v>
      </c>
      <c r="U338">
        <f>(DH338*DK338)</f>
        <v>0</v>
      </c>
      <c r="V338">
        <f>(EA338+(U338+2*0.95*5.67E-8*(((EA338+$B$7)+273)^4-(EA338+273)^4)-44100*J338)/(1.84*29.3*R338+8*0.95*5.67E-8*(EA338+273)^3))</f>
        <v>0</v>
      </c>
      <c r="W338">
        <f>($C$7*EB338+$D$7*EC338+$E$7*V338)</f>
        <v>0</v>
      </c>
      <c r="X338">
        <f>0.61365*exp(17.502*W338/(240.97+W338))</f>
        <v>0</v>
      </c>
      <c r="Y338">
        <f>(Z338/AA338*100)</f>
        <v>0</v>
      </c>
      <c r="Z338">
        <f>DT338*(DY338+DZ338)/1000</f>
        <v>0</v>
      </c>
      <c r="AA338">
        <f>0.61365*exp(17.502*EA338/(240.97+EA338))</f>
        <v>0</v>
      </c>
      <c r="AB338">
        <f>(X338-DT338*(DY338+DZ338)/1000)</f>
        <v>0</v>
      </c>
      <c r="AC338">
        <f>(-J338*44100)</f>
        <v>0</v>
      </c>
      <c r="AD338">
        <f>2*29.3*R338*0.92*(EA338-W338)</f>
        <v>0</v>
      </c>
      <c r="AE338">
        <f>2*0.95*5.67E-8*(((EA338+$B$7)+273)^4-(W338+273)^4)</f>
        <v>0</v>
      </c>
      <c r="AF338">
        <f>U338+AE338+AC338+AD338</f>
        <v>0</v>
      </c>
      <c r="AG338">
        <f>DX338*AU338*(DS338-DR338*(1000-AU338*DU338)/(1000-AU338*DT338))/(100*DL338)</f>
        <v>0</v>
      </c>
      <c r="AH338">
        <f>1000*DX338*AU338*(DT338-DU338)/(100*DL338*(1000-AU338*DT338))</f>
        <v>0</v>
      </c>
      <c r="AI338">
        <f>(AJ338 - AK338 - DY338*1E3/(8.314*(EA338+273.15)) * AM338/DX338 * AL338) * DX338/(100*DL338) * (1000 - DU338)/1000</f>
        <v>0</v>
      </c>
      <c r="AJ338">
        <v>550.6591547369202</v>
      </c>
      <c r="AK338">
        <v>515.1031393939393</v>
      </c>
      <c r="AL338">
        <v>3.306367655313005</v>
      </c>
      <c r="AM338">
        <v>65.50466669720001</v>
      </c>
      <c r="AN338">
        <f>(AP338 - AO338 + DY338*1E3/(8.314*(EA338+273.15)) * AR338/DX338 * AQ338) * DX338/(100*DL338) * 1000/(1000 - AP338)</f>
        <v>0</v>
      </c>
      <c r="AO338">
        <v>15.95404212055299</v>
      </c>
      <c r="AP338">
        <v>23.2028309090909</v>
      </c>
      <c r="AQ338">
        <v>5.0935566729662E-05</v>
      </c>
      <c r="AR338">
        <v>120.5504715061294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MAX(0,($B$13+$C$13*EF338)/(1+$D$13*EF338)*DY338/(EA338+273)*$E$13)</f>
        <v>0</v>
      </c>
      <c r="AX338" t="s">
        <v>437</v>
      </c>
      <c r="AY338" t="s">
        <v>437</v>
      </c>
      <c r="AZ338">
        <v>0</v>
      </c>
      <c r="BA338">
        <v>0</v>
      </c>
      <c r="BB338">
        <f>1-AZ338/BA338</f>
        <v>0</v>
      </c>
      <c r="BC338">
        <v>0</v>
      </c>
      <c r="BD338" t="s">
        <v>437</v>
      </c>
      <c r="BE338" t="s">
        <v>437</v>
      </c>
      <c r="BF338">
        <v>0</v>
      </c>
      <c r="BG338">
        <v>0</v>
      </c>
      <c r="BH338">
        <f>1-BF338/BG338</f>
        <v>0</v>
      </c>
      <c r="BI338">
        <v>0.5</v>
      </c>
      <c r="BJ338">
        <f>DI338</f>
        <v>0</v>
      </c>
      <c r="BK338">
        <f>L338</f>
        <v>0</v>
      </c>
      <c r="BL338">
        <f>BH338*BI338*BJ338</f>
        <v>0</v>
      </c>
      <c r="BM338">
        <f>(BK338-BC338)/BJ338</f>
        <v>0</v>
      </c>
      <c r="BN338">
        <f>(BA338-BG338)/BG338</f>
        <v>0</v>
      </c>
      <c r="BO338">
        <f>AZ338/(BB338+AZ338/BG338)</f>
        <v>0</v>
      </c>
      <c r="BP338" t="s">
        <v>437</v>
      </c>
      <c r="BQ338">
        <v>0</v>
      </c>
      <c r="BR338">
        <f>IF(BQ338&lt;&gt;0, BQ338, BO338)</f>
        <v>0</v>
      </c>
      <c r="BS338">
        <f>1-BR338/BG338</f>
        <v>0</v>
      </c>
      <c r="BT338">
        <f>(BG338-BF338)/(BG338-BR338)</f>
        <v>0</v>
      </c>
      <c r="BU338">
        <f>(BA338-BG338)/(BA338-BR338)</f>
        <v>0</v>
      </c>
      <c r="BV338">
        <f>(BG338-BF338)/(BG338-AZ338)</f>
        <v>0</v>
      </c>
      <c r="BW338">
        <f>(BA338-BG338)/(BA338-AZ338)</f>
        <v>0</v>
      </c>
      <c r="BX338">
        <f>(BT338*BR338/BF338)</f>
        <v>0</v>
      </c>
      <c r="BY338">
        <f>(1-BX338)</f>
        <v>0</v>
      </c>
      <c r="DH338">
        <f>$B$11*EG338+$C$11*EH338+$F$11*ES338*(1-EV338)</f>
        <v>0</v>
      </c>
      <c r="DI338">
        <f>DH338*DJ338</f>
        <v>0</v>
      </c>
      <c r="DJ338">
        <f>($B$11*$D$9+$C$11*$D$9+$F$11*((FF338+EX338)/MAX(FF338+EX338+FG338, 0.1)*$I$9+FG338/MAX(FF338+EX338+FG338, 0.1)*$J$9))/($B$11+$C$11+$F$11)</f>
        <v>0</v>
      </c>
      <c r="DK338">
        <f>($B$11*$K$9+$C$11*$K$9+$F$11*((FF338+EX338)/MAX(FF338+EX338+FG338, 0.1)*$P$9+FG338/MAX(FF338+EX338+FG338, 0.1)*$Q$9))/($B$11+$C$11+$F$11)</f>
        <v>0</v>
      </c>
      <c r="DL338">
        <v>5.66</v>
      </c>
      <c r="DM338">
        <v>0.5</v>
      </c>
      <c r="DN338" t="s">
        <v>438</v>
      </c>
      <c r="DO338">
        <v>2</v>
      </c>
      <c r="DP338" t="b">
        <v>1</v>
      </c>
      <c r="DQ338">
        <v>1759254717</v>
      </c>
      <c r="DR338">
        <v>480.6426666666666</v>
      </c>
      <c r="DS338">
        <v>526.9561481481483</v>
      </c>
      <c r="DT338">
        <v>23.1897</v>
      </c>
      <c r="DU338">
        <v>15.94972222222222</v>
      </c>
      <c r="DV338">
        <v>480.2288518518519</v>
      </c>
      <c r="DW338">
        <v>22.96424814814815</v>
      </c>
      <c r="DX338">
        <v>500.0102222222222</v>
      </c>
      <c r="DY338">
        <v>90.84695925925928</v>
      </c>
      <c r="DZ338">
        <v>0.05193011851851852</v>
      </c>
      <c r="EA338">
        <v>29.82208148148148</v>
      </c>
      <c r="EB338">
        <v>29.98134074074074</v>
      </c>
      <c r="EC338">
        <v>999.9000000000001</v>
      </c>
      <c r="ED338">
        <v>0</v>
      </c>
      <c r="EE338">
        <v>0</v>
      </c>
      <c r="EF338">
        <v>10001.06296296296</v>
      </c>
      <c r="EG338">
        <v>0</v>
      </c>
      <c r="EH338">
        <v>11.6948</v>
      </c>
      <c r="EI338">
        <v>-46.31347037037036</v>
      </c>
      <c r="EJ338">
        <v>492.0534074074073</v>
      </c>
      <c r="EK338">
        <v>535.4972222222221</v>
      </c>
      <c r="EL338">
        <v>7.239971851851852</v>
      </c>
      <c r="EM338">
        <v>526.9561481481483</v>
      </c>
      <c r="EN338">
        <v>15.94972222222222</v>
      </c>
      <c r="EO338">
        <v>2.106713703703703</v>
      </c>
      <c r="EP338">
        <v>1.448984444444444</v>
      </c>
      <c r="EQ338">
        <v>18.27003703703704</v>
      </c>
      <c r="ER338">
        <v>12.44019629629629</v>
      </c>
      <c r="ES338">
        <v>1999.955925925926</v>
      </c>
      <c r="ET338">
        <v>0.9799974444444445</v>
      </c>
      <c r="EU338">
        <v>0.02000275555555555</v>
      </c>
      <c r="EV338">
        <v>0</v>
      </c>
      <c r="EW338">
        <v>1198.336296296296</v>
      </c>
      <c r="EX338">
        <v>5.000560000000001</v>
      </c>
      <c r="EY338">
        <v>24429.64814814814</v>
      </c>
      <c r="EZ338">
        <v>17294.46666666666</v>
      </c>
      <c r="FA338">
        <v>41.24288888888888</v>
      </c>
      <c r="FB338">
        <v>41.6778148148148</v>
      </c>
      <c r="FC338">
        <v>41.19881481481481</v>
      </c>
      <c r="FD338">
        <v>40.76144444444444</v>
      </c>
      <c r="FE338">
        <v>42.26377777777777</v>
      </c>
      <c r="FF338">
        <v>1955.055925925926</v>
      </c>
      <c r="FG338">
        <v>39.9</v>
      </c>
      <c r="FH338">
        <v>0</v>
      </c>
      <c r="FI338">
        <v>1759254738.4</v>
      </c>
      <c r="FJ338">
        <v>0</v>
      </c>
      <c r="FK338">
        <v>1198.302692307692</v>
      </c>
      <c r="FL338">
        <v>18.22461539882214</v>
      </c>
      <c r="FM338">
        <v>392.2871795297075</v>
      </c>
      <c r="FN338">
        <v>24429.28461538461</v>
      </c>
      <c r="FO338">
        <v>15</v>
      </c>
      <c r="FP338">
        <v>0</v>
      </c>
      <c r="FQ338" t="s">
        <v>439</v>
      </c>
      <c r="FR338">
        <v>1747148579.5</v>
      </c>
      <c r="FS338">
        <v>1747148584.5</v>
      </c>
      <c r="FT338">
        <v>0</v>
      </c>
      <c r="FU338">
        <v>0.162</v>
      </c>
      <c r="FV338">
        <v>-0.001</v>
      </c>
      <c r="FW338">
        <v>0.139</v>
      </c>
      <c r="FX338">
        <v>0.058</v>
      </c>
      <c r="FY338">
        <v>420</v>
      </c>
      <c r="FZ338">
        <v>16</v>
      </c>
      <c r="GA338">
        <v>0.19</v>
      </c>
      <c r="GB338">
        <v>0.02</v>
      </c>
      <c r="GC338">
        <v>-45.6713125</v>
      </c>
      <c r="GD338">
        <v>-11.49089268292677</v>
      </c>
      <c r="GE338">
        <v>1.111272817805668</v>
      </c>
      <c r="GF338">
        <v>0</v>
      </c>
      <c r="GG338">
        <v>1197.577352941176</v>
      </c>
      <c r="GH338">
        <v>15.36333078852161</v>
      </c>
      <c r="GI338">
        <v>1.547233411083697</v>
      </c>
      <c r="GJ338">
        <v>0</v>
      </c>
      <c r="GK338">
        <v>7.23606925</v>
      </c>
      <c r="GL338">
        <v>0.0699724953095406</v>
      </c>
      <c r="GM338">
        <v>0.006837144282337494</v>
      </c>
      <c r="GN338">
        <v>1</v>
      </c>
      <c r="GO338">
        <v>1</v>
      </c>
      <c r="GP338">
        <v>3</v>
      </c>
      <c r="GQ338" t="s">
        <v>463</v>
      </c>
      <c r="GR338">
        <v>3.12899</v>
      </c>
      <c r="GS338">
        <v>2.72932</v>
      </c>
      <c r="GT338">
        <v>0.0986413</v>
      </c>
      <c r="GU338">
        <v>0.105814</v>
      </c>
      <c r="GV338">
        <v>0.104918</v>
      </c>
      <c r="GW338">
        <v>0.0810256</v>
      </c>
      <c r="GX338">
        <v>27033.1</v>
      </c>
      <c r="GY338">
        <v>26028.9</v>
      </c>
      <c r="GZ338">
        <v>30532.6</v>
      </c>
      <c r="HA338">
        <v>29363.2</v>
      </c>
      <c r="HB338">
        <v>37714.3</v>
      </c>
      <c r="HC338">
        <v>35508.7</v>
      </c>
      <c r="HD338">
        <v>46706.1</v>
      </c>
      <c r="HE338">
        <v>43630.5</v>
      </c>
      <c r="HF338">
        <v>1.83212</v>
      </c>
      <c r="HG338">
        <v>1.82523</v>
      </c>
      <c r="HH338">
        <v>0.138052</v>
      </c>
      <c r="HI338">
        <v>0</v>
      </c>
      <c r="HJ338">
        <v>27.7318</v>
      </c>
      <c r="HK338">
        <v>999.9</v>
      </c>
      <c r="HL338">
        <v>48</v>
      </c>
      <c r="HM338">
        <v>31.4</v>
      </c>
      <c r="HN338">
        <v>24.3851</v>
      </c>
      <c r="HO338">
        <v>63.1703</v>
      </c>
      <c r="HP338">
        <v>17.7123</v>
      </c>
      <c r="HQ338">
        <v>1</v>
      </c>
      <c r="HR338">
        <v>0.135658</v>
      </c>
      <c r="HS338">
        <v>-0.577075</v>
      </c>
      <c r="HT338">
        <v>20.2003</v>
      </c>
      <c r="HU338">
        <v>5.22777</v>
      </c>
      <c r="HV338">
        <v>11.974</v>
      </c>
      <c r="HW338">
        <v>4.9704</v>
      </c>
      <c r="HX338">
        <v>3.28968</v>
      </c>
      <c r="HY338">
        <v>9999</v>
      </c>
      <c r="HZ338">
        <v>9999</v>
      </c>
      <c r="IA338">
        <v>9999</v>
      </c>
      <c r="IB338">
        <v>19.6</v>
      </c>
      <c r="IC338">
        <v>4.97291</v>
      </c>
      <c r="ID338">
        <v>1.87715</v>
      </c>
      <c r="IE338">
        <v>1.87529</v>
      </c>
      <c r="IF338">
        <v>1.87808</v>
      </c>
      <c r="IG338">
        <v>1.87483</v>
      </c>
      <c r="IH338">
        <v>1.8784</v>
      </c>
      <c r="II338">
        <v>1.87546</v>
      </c>
      <c r="IJ338">
        <v>1.87667</v>
      </c>
      <c r="IK338">
        <v>0</v>
      </c>
      <c r="IL338">
        <v>0</v>
      </c>
      <c r="IM338">
        <v>0</v>
      </c>
      <c r="IN338">
        <v>0</v>
      </c>
      <c r="IO338" t="s">
        <v>441</v>
      </c>
      <c r="IP338" t="s">
        <v>442</v>
      </c>
      <c r="IQ338" t="s">
        <v>443</v>
      </c>
      <c r="IR338" t="s">
        <v>443</v>
      </c>
      <c r="IS338" t="s">
        <v>443</v>
      </c>
      <c r="IT338" t="s">
        <v>443</v>
      </c>
      <c r="IU338">
        <v>0</v>
      </c>
      <c r="IV338">
        <v>100</v>
      </c>
      <c r="IW338">
        <v>100</v>
      </c>
      <c r="IX338">
        <v>0.437</v>
      </c>
      <c r="IY338">
        <v>0.2257</v>
      </c>
      <c r="IZ338">
        <v>-0.1222274518627452</v>
      </c>
      <c r="JA338">
        <v>0.001328938755811441</v>
      </c>
      <c r="JB338">
        <v>-5.633165956792918E-07</v>
      </c>
      <c r="JC338">
        <v>2.510553891376428E-10</v>
      </c>
      <c r="JD338">
        <v>-0.04678033270444259</v>
      </c>
      <c r="JE338">
        <v>-0.0009625096320519332</v>
      </c>
      <c r="JF338">
        <v>0.0006953178313022573</v>
      </c>
      <c r="JG338">
        <v>-5.973937232829655E-06</v>
      </c>
      <c r="JH338">
        <v>1</v>
      </c>
      <c r="JI338">
        <v>2112</v>
      </c>
      <c r="JJ338">
        <v>1</v>
      </c>
      <c r="JK338">
        <v>26</v>
      </c>
      <c r="JL338">
        <v>201769.1</v>
      </c>
      <c r="JM338">
        <v>201769</v>
      </c>
      <c r="JN338">
        <v>1.38428</v>
      </c>
      <c r="JO338">
        <v>2.54272</v>
      </c>
      <c r="JP338">
        <v>1.39893</v>
      </c>
      <c r="JQ338">
        <v>2.32666</v>
      </c>
      <c r="JR338">
        <v>1.44897</v>
      </c>
      <c r="JS338">
        <v>2.58179</v>
      </c>
      <c r="JT338">
        <v>36.7892</v>
      </c>
      <c r="JU338">
        <v>23.9737</v>
      </c>
      <c r="JV338">
        <v>18</v>
      </c>
      <c r="JW338">
        <v>482.024</v>
      </c>
      <c r="JX338">
        <v>447.814</v>
      </c>
      <c r="JY338">
        <v>28.454</v>
      </c>
      <c r="JZ338">
        <v>28.9704</v>
      </c>
      <c r="KA338">
        <v>29.9999</v>
      </c>
      <c r="KB338">
        <v>28.6499</v>
      </c>
      <c r="KC338">
        <v>28.7153</v>
      </c>
      <c r="KD338">
        <v>27.789</v>
      </c>
      <c r="KE338">
        <v>38.8638</v>
      </c>
      <c r="KF338">
        <v>0</v>
      </c>
      <c r="KG338">
        <v>28.4668</v>
      </c>
      <c r="KH338">
        <v>573.708</v>
      </c>
      <c r="KI338">
        <v>15.9641</v>
      </c>
      <c r="KJ338">
        <v>100.937</v>
      </c>
      <c r="KK338">
        <v>100.359</v>
      </c>
    </row>
    <row r="339" spans="1:297">
      <c r="A339">
        <v>323</v>
      </c>
      <c r="B339">
        <v>1759254729.5</v>
      </c>
      <c r="C339">
        <v>7913.900000095367</v>
      </c>
      <c r="D339" t="s">
        <v>1092</v>
      </c>
      <c r="E339" t="s">
        <v>1093</v>
      </c>
      <c r="F339">
        <v>5</v>
      </c>
      <c r="G339" t="s">
        <v>1025</v>
      </c>
      <c r="H339" t="s">
        <v>436</v>
      </c>
      <c r="I339">
        <v>1759254721.714286</v>
      </c>
      <c r="J339">
        <f>(K339)/1000</f>
        <v>0</v>
      </c>
      <c r="K339">
        <f>IF(DP339, AN339, AH339)</f>
        <v>0</v>
      </c>
      <c r="L339">
        <f>IF(DP339, AI339, AG339)</f>
        <v>0</v>
      </c>
      <c r="M339">
        <f>DR339 - IF(AU339&gt;1, L339*DL339*100.0/(AW339), 0)</f>
        <v>0</v>
      </c>
      <c r="N339">
        <f>((T339-J339/2)*M339-L339)/(T339+J339/2)</f>
        <v>0</v>
      </c>
      <c r="O339">
        <f>N339*(DY339+DZ339)/1000.0</f>
        <v>0</v>
      </c>
      <c r="P339">
        <f>(DR339 - IF(AU339&gt;1, L339*DL339*100.0/(AW339), 0))*(DY339+DZ339)/1000.0</f>
        <v>0</v>
      </c>
      <c r="Q339">
        <f>2.0/((1/S339-1/R339)+SIGN(S339)*SQRT((1/S339-1/R339)*(1/S339-1/R339) + 4*DM339/((DM339+1)*(DM339+1))*(2*1/S339*1/R339-1/R339*1/R339)))</f>
        <v>0</v>
      </c>
      <c r="R339">
        <f>IF(LEFT(DN339,1)&lt;&gt;"0",IF(LEFT(DN339,1)="1",3.0,DO339),$D$5+$E$5*(EF339*DY339/($K$5*1000))+$F$5*(EF339*DY339/($K$5*1000))*MAX(MIN(DL339,$J$5),$I$5)*MAX(MIN(DL339,$J$5),$I$5)+$G$5*MAX(MIN(DL339,$J$5),$I$5)*(EF339*DY339/($K$5*1000))+$H$5*(EF339*DY339/($K$5*1000))*(EF339*DY339/($K$5*1000)))</f>
        <v>0</v>
      </c>
      <c r="S339">
        <f>J339*(1000-(1000*0.61365*exp(17.502*W339/(240.97+W339))/(DY339+DZ339)+DT339)/2)/(1000*0.61365*exp(17.502*W339/(240.97+W339))/(DY339+DZ339)-DT339)</f>
        <v>0</v>
      </c>
      <c r="T339">
        <f>1/((DM339+1)/(Q339/1.6)+1/(R339/1.37)) + DM339/((DM339+1)/(Q339/1.6) + DM339/(R339/1.37))</f>
        <v>0</v>
      </c>
      <c r="U339">
        <f>(DH339*DK339)</f>
        <v>0</v>
      </c>
      <c r="V339">
        <f>(EA339+(U339+2*0.95*5.67E-8*(((EA339+$B$7)+273)^4-(EA339+273)^4)-44100*J339)/(1.84*29.3*R339+8*0.95*5.67E-8*(EA339+273)^3))</f>
        <v>0</v>
      </c>
      <c r="W339">
        <f>($C$7*EB339+$D$7*EC339+$E$7*V339)</f>
        <v>0</v>
      </c>
      <c r="X339">
        <f>0.61365*exp(17.502*W339/(240.97+W339))</f>
        <v>0</v>
      </c>
      <c r="Y339">
        <f>(Z339/AA339*100)</f>
        <v>0</v>
      </c>
      <c r="Z339">
        <f>DT339*(DY339+DZ339)/1000</f>
        <v>0</v>
      </c>
      <c r="AA339">
        <f>0.61365*exp(17.502*EA339/(240.97+EA339))</f>
        <v>0</v>
      </c>
      <c r="AB339">
        <f>(X339-DT339*(DY339+DZ339)/1000)</f>
        <v>0</v>
      </c>
      <c r="AC339">
        <f>(-J339*44100)</f>
        <v>0</v>
      </c>
      <c r="AD339">
        <f>2*29.3*R339*0.92*(EA339-W339)</f>
        <v>0</v>
      </c>
      <c r="AE339">
        <f>2*0.95*5.67E-8*(((EA339+$B$7)+273)^4-(W339+273)^4)</f>
        <v>0</v>
      </c>
      <c r="AF339">
        <f>U339+AE339+AC339+AD339</f>
        <v>0</v>
      </c>
      <c r="AG339">
        <f>DX339*AU339*(DS339-DR339*(1000-AU339*DU339)/(1000-AU339*DT339))/(100*DL339)</f>
        <v>0</v>
      </c>
      <c r="AH339">
        <f>1000*DX339*AU339*(DT339-DU339)/(100*DL339*(1000-AU339*DT339))</f>
        <v>0</v>
      </c>
      <c r="AI339">
        <f>(AJ339 - AK339 - DY339*1E3/(8.314*(EA339+273.15)) * AM339/DX339 * AL339) * DX339/(100*DL339) * (1000 - DU339)/1000</f>
        <v>0</v>
      </c>
      <c r="AJ339">
        <v>567.5100967003649</v>
      </c>
      <c r="AK339">
        <v>531.5712909090909</v>
      </c>
      <c r="AL339">
        <v>3.291939433492972</v>
      </c>
      <c r="AM339">
        <v>65.50466669720001</v>
      </c>
      <c r="AN339">
        <f>(AP339 - AO339 + DY339*1E3/(8.314*(EA339+273.15)) * AR339/DX339 * AQ339) * DX339/(100*DL339) * 1000/(1000 - AP339)</f>
        <v>0</v>
      </c>
      <c r="AO339">
        <v>15.9517644842664</v>
      </c>
      <c r="AP339">
        <v>23.20379696969697</v>
      </c>
      <c r="AQ339">
        <v>-3.897040741284857E-06</v>
      </c>
      <c r="AR339">
        <v>120.5504715061294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MAX(0,($B$13+$C$13*EF339)/(1+$D$13*EF339)*DY339/(EA339+273)*$E$13)</f>
        <v>0</v>
      </c>
      <c r="AX339" t="s">
        <v>437</v>
      </c>
      <c r="AY339" t="s">
        <v>437</v>
      </c>
      <c r="AZ339">
        <v>0</v>
      </c>
      <c r="BA339">
        <v>0</v>
      </c>
      <c r="BB339">
        <f>1-AZ339/BA339</f>
        <v>0</v>
      </c>
      <c r="BC339">
        <v>0</v>
      </c>
      <c r="BD339" t="s">
        <v>437</v>
      </c>
      <c r="BE339" t="s">
        <v>437</v>
      </c>
      <c r="BF339">
        <v>0</v>
      </c>
      <c r="BG339">
        <v>0</v>
      </c>
      <c r="BH339">
        <f>1-BF339/BG339</f>
        <v>0</v>
      </c>
      <c r="BI339">
        <v>0.5</v>
      </c>
      <c r="BJ339">
        <f>DI339</f>
        <v>0</v>
      </c>
      <c r="BK339">
        <f>L339</f>
        <v>0</v>
      </c>
      <c r="BL339">
        <f>BH339*BI339*BJ339</f>
        <v>0</v>
      </c>
      <c r="BM339">
        <f>(BK339-BC339)/BJ339</f>
        <v>0</v>
      </c>
      <c r="BN339">
        <f>(BA339-BG339)/BG339</f>
        <v>0</v>
      </c>
      <c r="BO339">
        <f>AZ339/(BB339+AZ339/BG339)</f>
        <v>0</v>
      </c>
      <c r="BP339" t="s">
        <v>437</v>
      </c>
      <c r="BQ339">
        <v>0</v>
      </c>
      <c r="BR339">
        <f>IF(BQ339&lt;&gt;0, BQ339, BO339)</f>
        <v>0</v>
      </c>
      <c r="BS339">
        <f>1-BR339/BG339</f>
        <v>0</v>
      </c>
      <c r="BT339">
        <f>(BG339-BF339)/(BG339-BR339)</f>
        <v>0</v>
      </c>
      <c r="BU339">
        <f>(BA339-BG339)/(BA339-BR339)</f>
        <v>0</v>
      </c>
      <c r="BV339">
        <f>(BG339-BF339)/(BG339-AZ339)</f>
        <v>0</v>
      </c>
      <c r="BW339">
        <f>(BA339-BG339)/(BA339-AZ339)</f>
        <v>0</v>
      </c>
      <c r="BX339">
        <f>(BT339*BR339/BF339)</f>
        <v>0</v>
      </c>
      <c r="BY339">
        <f>(1-BX339)</f>
        <v>0</v>
      </c>
      <c r="DH339">
        <f>$B$11*EG339+$C$11*EH339+$F$11*ES339*(1-EV339)</f>
        <v>0</v>
      </c>
      <c r="DI339">
        <f>DH339*DJ339</f>
        <v>0</v>
      </c>
      <c r="DJ339">
        <f>($B$11*$D$9+$C$11*$D$9+$F$11*((FF339+EX339)/MAX(FF339+EX339+FG339, 0.1)*$I$9+FG339/MAX(FF339+EX339+FG339, 0.1)*$J$9))/($B$11+$C$11+$F$11)</f>
        <v>0</v>
      </c>
      <c r="DK339">
        <f>($B$11*$K$9+$C$11*$K$9+$F$11*((FF339+EX339)/MAX(FF339+EX339+FG339, 0.1)*$P$9+FG339/MAX(FF339+EX339+FG339, 0.1)*$Q$9))/($B$11+$C$11+$F$11)</f>
        <v>0</v>
      </c>
      <c r="DL339">
        <v>5.66</v>
      </c>
      <c r="DM339">
        <v>0.5</v>
      </c>
      <c r="DN339" t="s">
        <v>438</v>
      </c>
      <c r="DO339">
        <v>2</v>
      </c>
      <c r="DP339" t="b">
        <v>1</v>
      </c>
      <c r="DQ339">
        <v>1759254721.714286</v>
      </c>
      <c r="DR339">
        <v>495.7749285714286</v>
      </c>
      <c r="DS339">
        <v>542.7691428571428</v>
      </c>
      <c r="DT339">
        <v>23.19523928571428</v>
      </c>
      <c r="DU339">
        <v>15.95151071428571</v>
      </c>
      <c r="DV339">
        <v>495.3467142857143</v>
      </c>
      <c r="DW339">
        <v>22.969675</v>
      </c>
      <c r="DX339">
        <v>500.0150357142857</v>
      </c>
      <c r="DY339">
        <v>90.84696428571429</v>
      </c>
      <c r="DZ339">
        <v>0.05184383214285715</v>
      </c>
      <c r="EA339">
        <v>29.81851071428571</v>
      </c>
      <c r="EB339">
        <v>29.98173571428572</v>
      </c>
      <c r="EC339">
        <v>999.9000000000002</v>
      </c>
      <c r="ED339">
        <v>0</v>
      </c>
      <c r="EE339">
        <v>0</v>
      </c>
      <c r="EF339">
        <v>9999.576785714287</v>
      </c>
      <c r="EG339">
        <v>0</v>
      </c>
      <c r="EH339">
        <v>11.73296785714286</v>
      </c>
      <c r="EI339">
        <v>-46.994175</v>
      </c>
      <c r="EJ339">
        <v>507.5477142857143</v>
      </c>
      <c r="EK339">
        <v>551.5674642857142</v>
      </c>
      <c r="EL339">
        <v>7.243712499999999</v>
      </c>
      <c r="EM339">
        <v>542.7691428571428</v>
      </c>
      <c r="EN339">
        <v>15.95151071428571</v>
      </c>
      <c r="EO339">
        <v>2.107216785714285</v>
      </c>
      <c r="EP339">
        <v>1.4491475</v>
      </c>
      <c r="EQ339">
        <v>18.27383928571428</v>
      </c>
      <c r="ER339">
        <v>12.44191785714286</v>
      </c>
      <c r="ES339">
        <v>1999.979642857143</v>
      </c>
      <c r="ET339">
        <v>0.9799976428571429</v>
      </c>
      <c r="EU339">
        <v>0.02000255714285714</v>
      </c>
      <c r="EV339">
        <v>0</v>
      </c>
      <c r="EW339">
        <v>1199.996785714286</v>
      </c>
      <c r="EX339">
        <v>5.000560000000001</v>
      </c>
      <c r="EY339">
        <v>24464.30714285714</v>
      </c>
      <c r="EZ339">
        <v>17294.68214285715</v>
      </c>
      <c r="FA339">
        <v>41.26321428571428</v>
      </c>
      <c r="FB339">
        <v>41.68714285714285</v>
      </c>
      <c r="FC339">
        <v>41.20732142857141</v>
      </c>
      <c r="FD339">
        <v>40.76096428571429</v>
      </c>
      <c r="FE339">
        <v>42.27214285714285</v>
      </c>
      <c r="FF339">
        <v>1955.077857142857</v>
      </c>
      <c r="FG339">
        <v>39.90035714285715</v>
      </c>
      <c r="FH339">
        <v>0</v>
      </c>
      <c r="FI339">
        <v>1759254743.8</v>
      </c>
      <c r="FJ339">
        <v>0</v>
      </c>
      <c r="FK339">
        <v>1200.3156</v>
      </c>
      <c r="FL339">
        <v>24.31615390244433</v>
      </c>
      <c r="FM339">
        <v>485.5384621612923</v>
      </c>
      <c r="FN339">
        <v>24470.808</v>
      </c>
      <c r="FO339">
        <v>15</v>
      </c>
      <c r="FP339">
        <v>0</v>
      </c>
      <c r="FQ339" t="s">
        <v>439</v>
      </c>
      <c r="FR339">
        <v>1747148579.5</v>
      </c>
      <c r="FS339">
        <v>1747148584.5</v>
      </c>
      <c r="FT339">
        <v>0</v>
      </c>
      <c r="FU339">
        <v>0.162</v>
      </c>
      <c r="FV339">
        <v>-0.001</v>
      </c>
      <c r="FW339">
        <v>0.139</v>
      </c>
      <c r="FX339">
        <v>0.058</v>
      </c>
      <c r="FY339">
        <v>420</v>
      </c>
      <c r="FZ339">
        <v>16</v>
      </c>
      <c r="GA339">
        <v>0.19</v>
      </c>
      <c r="GB339">
        <v>0.02</v>
      </c>
      <c r="GC339">
        <v>-46.56257073170732</v>
      </c>
      <c r="GD339">
        <v>-9.028250174216087</v>
      </c>
      <c r="GE339">
        <v>0.900411026805063</v>
      </c>
      <c r="GF339">
        <v>0</v>
      </c>
      <c r="GG339">
        <v>1199.20794117647</v>
      </c>
      <c r="GH339">
        <v>20.77295647401539</v>
      </c>
      <c r="GI339">
        <v>2.068101970707871</v>
      </c>
      <c r="GJ339">
        <v>0</v>
      </c>
      <c r="GK339">
        <v>7.241266829268294</v>
      </c>
      <c r="GL339">
        <v>0.04976508710801914</v>
      </c>
      <c r="GM339">
        <v>0.005241659316045415</v>
      </c>
      <c r="GN339">
        <v>1</v>
      </c>
      <c r="GO339">
        <v>1</v>
      </c>
      <c r="GP339">
        <v>3</v>
      </c>
      <c r="GQ339" t="s">
        <v>463</v>
      </c>
      <c r="GR339">
        <v>3.12877</v>
      </c>
      <c r="GS339">
        <v>2.72955</v>
      </c>
      <c r="GT339">
        <v>0.100908</v>
      </c>
      <c r="GU339">
        <v>0.108069</v>
      </c>
      <c r="GV339">
        <v>0.104922</v>
      </c>
      <c r="GW339">
        <v>0.081036</v>
      </c>
      <c r="GX339">
        <v>26965.1</v>
      </c>
      <c r="GY339">
        <v>25962.6</v>
      </c>
      <c r="GZ339">
        <v>30532.5</v>
      </c>
      <c r="HA339">
        <v>29362.5</v>
      </c>
      <c r="HB339">
        <v>37714.1</v>
      </c>
      <c r="HC339">
        <v>35508.1</v>
      </c>
      <c r="HD339">
        <v>46705.9</v>
      </c>
      <c r="HE339">
        <v>43630.1</v>
      </c>
      <c r="HF339">
        <v>1.8319</v>
      </c>
      <c r="HG339">
        <v>1.82565</v>
      </c>
      <c r="HH339">
        <v>0.137638</v>
      </c>
      <c r="HI339">
        <v>0</v>
      </c>
      <c r="HJ339">
        <v>27.7342</v>
      </c>
      <c r="HK339">
        <v>999.9</v>
      </c>
      <c r="HL339">
        <v>48</v>
      </c>
      <c r="HM339">
        <v>31.4</v>
      </c>
      <c r="HN339">
        <v>24.3851</v>
      </c>
      <c r="HO339">
        <v>62.8203</v>
      </c>
      <c r="HP339">
        <v>17.8285</v>
      </c>
      <c r="HQ339">
        <v>1</v>
      </c>
      <c r="HR339">
        <v>0.136014</v>
      </c>
      <c r="HS339">
        <v>-0.56994</v>
      </c>
      <c r="HT339">
        <v>20.2005</v>
      </c>
      <c r="HU339">
        <v>5.22657</v>
      </c>
      <c r="HV339">
        <v>11.974</v>
      </c>
      <c r="HW339">
        <v>4.9701</v>
      </c>
      <c r="HX339">
        <v>3.2895</v>
      </c>
      <c r="HY339">
        <v>9999</v>
      </c>
      <c r="HZ339">
        <v>9999</v>
      </c>
      <c r="IA339">
        <v>9999</v>
      </c>
      <c r="IB339">
        <v>19.6</v>
      </c>
      <c r="IC339">
        <v>4.97291</v>
      </c>
      <c r="ID339">
        <v>1.87716</v>
      </c>
      <c r="IE339">
        <v>1.87528</v>
      </c>
      <c r="IF339">
        <v>1.87812</v>
      </c>
      <c r="IG339">
        <v>1.87484</v>
      </c>
      <c r="IH339">
        <v>1.87839</v>
      </c>
      <c r="II339">
        <v>1.87547</v>
      </c>
      <c r="IJ339">
        <v>1.87668</v>
      </c>
      <c r="IK339">
        <v>0</v>
      </c>
      <c r="IL339">
        <v>0</v>
      </c>
      <c r="IM339">
        <v>0</v>
      </c>
      <c r="IN339">
        <v>0</v>
      </c>
      <c r="IO339" t="s">
        <v>441</v>
      </c>
      <c r="IP339" t="s">
        <v>442</v>
      </c>
      <c r="IQ339" t="s">
        <v>443</v>
      </c>
      <c r="IR339" t="s">
        <v>443</v>
      </c>
      <c r="IS339" t="s">
        <v>443</v>
      </c>
      <c r="IT339" t="s">
        <v>443</v>
      </c>
      <c r="IU339">
        <v>0</v>
      </c>
      <c r="IV339">
        <v>100</v>
      </c>
      <c r="IW339">
        <v>100</v>
      </c>
      <c r="IX339">
        <v>0.452</v>
      </c>
      <c r="IY339">
        <v>0.2258</v>
      </c>
      <c r="IZ339">
        <v>-0.1222274518627452</v>
      </c>
      <c r="JA339">
        <v>0.001328938755811441</v>
      </c>
      <c r="JB339">
        <v>-5.633165956792918E-07</v>
      </c>
      <c r="JC339">
        <v>2.510553891376428E-10</v>
      </c>
      <c r="JD339">
        <v>-0.04678033270444259</v>
      </c>
      <c r="JE339">
        <v>-0.0009625096320519332</v>
      </c>
      <c r="JF339">
        <v>0.0006953178313022573</v>
      </c>
      <c r="JG339">
        <v>-5.973937232829655E-06</v>
      </c>
      <c r="JH339">
        <v>1</v>
      </c>
      <c r="JI339">
        <v>2112</v>
      </c>
      <c r="JJ339">
        <v>1</v>
      </c>
      <c r="JK339">
        <v>26</v>
      </c>
      <c r="JL339">
        <v>201769.2</v>
      </c>
      <c r="JM339">
        <v>201769.1</v>
      </c>
      <c r="JN339">
        <v>1.41602</v>
      </c>
      <c r="JO339">
        <v>2.55249</v>
      </c>
      <c r="JP339">
        <v>1.39893</v>
      </c>
      <c r="JQ339">
        <v>2.32666</v>
      </c>
      <c r="JR339">
        <v>1.44897</v>
      </c>
      <c r="JS339">
        <v>2.59888</v>
      </c>
      <c r="JT339">
        <v>36.7892</v>
      </c>
      <c r="JU339">
        <v>23.9824</v>
      </c>
      <c r="JV339">
        <v>18</v>
      </c>
      <c r="JW339">
        <v>481.9</v>
      </c>
      <c r="JX339">
        <v>448.086</v>
      </c>
      <c r="JY339">
        <v>28.4706</v>
      </c>
      <c r="JZ339">
        <v>28.9716</v>
      </c>
      <c r="KA339">
        <v>30.0002</v>
      </c>
      <c r="KB339">
        <v>28.6499</v>
      </c>
      <c r="KC339">
        <v>28.7159</v>
      </c>
      <c r="KD339">
        <v>28.4787</v>
      </c>
      <c r="KE339">
        <v>38.8638</v>
      </c>
      <c r="KF339">
        <v>0</v>
      </c>
      <c r="KG339">
        <v>28.4748</v>
      </c>
      <c r="KH339">
        <v>593.811</v>
      </c>
      <c r="KI339">
        <v>15.9641</v>
      </c>
      <c r="KJ339">
        <v>100.936</v>
      </c>
      <c r="KK339">
        <v>100.358</v>
      </c>
    </row>
    <row r="340" spans="1:297">
      <c r="A340">
        <v>324</v>
      </c>
      <c r="B340">
        <v>1759254734</v>
      </c>
      <c r="C340">
        <v>7918.400000095367</v>
      </c>
      <c r="D340" t="s">
        <v>1094</v>
      </c>
      <c r="E340" t="s">
        <v>1095</v>
      </c>
      <c r="F340">
        <v>5</v>
      </c>
      <c r="G340" t="s">
        <v>1025</v>
      </c>
      <c r="H340" t="s">
        <v>436</v>
      </c>
      <c r="I340">
        <v>1759254726.160714</v>
      </c>
      <c r="J340">
        <f>(K340)/1000</f>
        <v>0</v>
      </c>
      <c r="K340">
        <f>IF(DP340, AN340, AH340)</f>
        <v>0</v>
      </c>
      <c r="L340">
        <f>IF(DP340, AI340, AG340)</f>
        <v>0</v>
      </c>
      <c r="M340">
        <f>DR340 - IF(AU340&gt;1, L340*DL340*100.0/(AW340), 0)</f>
        <v>0</v>
      </c>
      <c r="N340">
        <f>((T340-J340/2)*M340-L340)/(T340+J340/2)</f>
        <v>0</v>
      </c>
      <c r="O340">
        <f>N340*(DY340+DZ340)/1000.0</f>
        <v>0</v>
      </c>
      <c r="P340">
        <f>(DR340 - IF(AU340&gt;1, L340*DL340*100.0/(AW340), 0))*(DY340+DZ340)/1000.0</f>
        <v>0</v>
      </c>
      <c r="Q340">
        <f>2.0/((1/S340-1/R340)+SIGN(S340)*SQRT((1/S340-1/R340)*(1/S340-1/R340) + 4*DM340/((DM340+1)*(DM340+1))*(2*1/S340*1/R340-1/R340*1/R340)))</f>
        <v>0</v>
      </c>
      <c r="R340">
        <f>IF(LEFT(DN340,1)&lt;&gt;"0",IF(LEFT(DN340,1)="1",3.0,DO340),$D$5+$E$5*(EF340*DY340/($K$5*1000))+$F$5*(EF340*DY340/($K$5*1000))*MAX(MIN(DL340,$J$5),$I$5)*MAX(MIN(DL340,$J$5),$I$5)+$G$5*MAX(MIN(DL340,$J$5),$I$5)*(EF340*DY340/($K$5*1000))+$H$5*(EF340*DY340/($K$5*1000))*(EF340*DY340/($K$5*1000)))</f>
        <v>0</v>
      </c>
      <c r="S340">
        <f>J340*(1000-(1000*0.61365*exp(17.502*W340/(240.97+W340))/(DY340+DZ340)+DT340)/2)/(1000*0.61365*exp(17.502*W340/(240.97+W340))/(DY340+DZ340)-DT340)</f>
        <v>0</v>
      </c>
      <c r="T340">
        <f>1/((DM340+1)/(Q340/1.6)+1/(R340/1.37)) + DM340/((DM340+1)/(Q340/1.6) + DM340/(R340/1.37))</f>
        <v>0</v>
      </c>
      <c r="U340">
        <f>(DH340*DK340)</f>
        <v>0</v>
      </c>
      <c r="V340">
        <f>(EA340+(U340+2*0.95*5.67E-8*(((EA340+$B$7)+273)^4-(EA340+273)^4)-44100*J340)/(1.84*29.3*R340+8*0.95*5.67E-8*(EA340+273)^3))</f>
        <v>0</v>
      </c>
      <c r="W340">
        <f>($C$7*EB340+$D$7*EC340+$E$7*V340)</f>
        <v>0</v>
      </c>
      <c r="X340">
        <f>0.61365*exp(17.502*W340/(240.97+W340))</f>
        <v>0</v>
      </c>
      <c r="Y340">
        <f>(Z340/AA340*100)</f>
        <v>0</v>
      </c>
      <c r="Z340">
        <f>DT340*(DY340+DZ340)/1000</f>
        <v>0</v>
      </c>
      <c r="AA340">
        <f>0.61365*exp(17.502*EA340/(240.97+EA340))</f>
        <v>0</v>
      </c>
      <c r="AB340">
        <f>(X340-DT340*(DY340+DZ340)/1000)</f>
        <v>0</v>
      </c>
      <c r="AC340">
        <f>(-J340*44100)</f>
        <v>0</v>
      </c>
      <c r="AD340">
        <f>2*29.3*R340*0.92*(EA340-W340)</f>
        <v>0</v>
      </c>
      <c r="AE340">
        <f>2*0.95*5.67E-8*(((EA340+$B$7)+273)^4-(W340+273)^4)</f>
        <v>0</v>
      </c>
      <c r="AF340">
        <f>U340+AE340+AC340+AD340</f>
        <v>0</v>
      </c>
      <c r="AG340">
        <f>DX340*AU340*(DS340-DR340*(1000-AU340*DU340)/(1000-AU340*DT340))/(100*DL340)</f>
        <v>0</v>
      </c>
      <c r="AH340">
        <f>1000*DX340*AU340*(DT340-DU340)/(100*DL340*(1000-AU340*DT340))</f>
        <v>0</v>
      </c>
      <c r="AI340">
        <f>(AJ340 - AK340 - DY340*1E3/(8.314*(EA340+273.15)) * AM340/DX340 * AL340) * DX340/(100*DL340) * (1000 - DU340)/1000</f>
        <v>0</v>
      </c>
      <c r="AJ340">
        <v>583.1702872595183</v>
      </c>
      <c r="AK340">
        <v>546.5203151515153</v>
      </c>
      <c r="AL340">
        <v>3.323570997971172</v>
      </c>
      <c r="AM340">
        <v>65.50466669720001</v>
      </c>
      <c r="AN340">
        <f>(AP340 - AO340 + DY340*1E3/(8.314*(EA340+273.15)) * AR340/DX340 * AQ340) * DX340/(100*DL340) * 1000/(1000 - AP340)</f>
        <v>0</v>
      </c>
      <c r="AO340">
        <v>15.95671562011912</v>
      </c>
      <c r="AP340">
        <v>23.20010969696969</v>
      </c>
      <c r="AQ340">
        <v>-1.276948712554317E-05</v>
      </c>
      <c r="AR340">
        <v>120.5504715061294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MAX(0,($B$13+$C$13*EF340)/(1+$D$13*EF340)*DY340/(EA340+273)*$E$13)</f>
        <v>0</v>
      </c>
      <c r="AX340" t="s">
        <v>437</v>
      </c>
      <c r="AY340" t="s">
        <v>437</v>
      </c>
      <c r="AZ340">
        <v>0</v>
      </c>
      <c r="BA340">
        <v>0</v>
      </c>
      <c r="BB340">
        <f>1-AZ340/BA340</f>
        <v>0</v>
      </c>
      <c r="BC340">
        <v>0</v>
      </c>
      <c r="BD340" t="s">
        <v>437</v>
      </c>
      <c r="BE340" t="s">
        <v>437</v>
      </c>
      <c r="BF340">
        <v>0</v>
      </c>
      <c r="BG340">
        <v>0</v>
      </c>
      <c r="BH340">
        <f>1-BF340/BG340</f>
        <v>0</v>
      </c>
      <c r="BI340">
        <v>0.5</v>
      </c>
      <c r="BJ340">
        <f>DI340</f>
        <v>0</v>
      </c>
      <c r="BK340">
        <f>L340</f>
        <v>0</v>
      </c>
      <c r="BL340">
        <f>BH340*BI340*BJ340</f>
        <v>0</v>
      </c>
      <c r="BM340">
        <f>(BK340-BC340)/BJ340</f>
        <v>0</v>
      </c>
      <c r="BN340">
        <f>(BA340-BG340)/BG340</f>
        <v>0</v>
      </c>
      <c r="BO340">
        <f>AZ340/(BB340+AZ340/BG340)</f>
        <v>0</v>
      </c>
      <c r="BP340" t="s">
        <v>437</v>
      </c>
      <c r="BQ340">
        <v>0</v>
      </c>
      <c r="BR340">
        <f>IF(BQ340&lt;&gt;0, BQ340, BO340)</f>
        <v>0</v>
      </c>
      <c r="BS340">
        <f>1-BR340/BG340</f>
        <v>0</v>
      </c>
      <c r="BT340">
        <f>(BG340-BF340)/(BG340-BR340)</f>
        <v>0</v>
      </c>
      <c r="BU340">
        <f>(BA340-BG340)/(BA340-BR340)</f>
        <v>0</v>
      </c>
      <c r="BV340">
        <f>(BG340-BF340)/(BG340-AZ340)</f>
        <v>0</v>
      </c>
      <c r="BW340">
        <f>(BA340-BG340)/(BA340-AZ340)</f>
        <v>0</v>
      </c>
      <c r="BX340">
        <f>(BT340*BR340/BF340)</f>
        <v>0</v>
      </c>
      <c r="BY340">
        <f>(1-BX340)</f>
        <v>0</v>
      </c>
      <c r="DH340">
        <f>$B$11*EG340+$C$11*EH340+$F$11*ES340*(1-EV340)</f>
        <v>0</v>
      </c>
      <c r="DI340">
        <f>DH340*DJ340</f>
        <v>0</v>
      </c>
      <c r="DJ340">
        <f>($B$11*$D$9+$C$11*$D$9+$F$11*((FF340+EX340)/MAX(FF340+EX340+FG340, 0.1)*$I$9+FG340/MAX(FF340+EX340+FG340, 0.1)*$J$9))/($B$11+$C$11+$F$11)</f>
        <v>0</v>
      </c>
      <c r="DK340">
        <f>($B$11*$K$9+$C$11*$K$9+$F$11*((FF340+EX340)/MAX(FF340+EX340+FG340, 0.1)*$P$9+FG340/MAX(FF340+EX340+FG340, 0.1)*$Q$9))/($B$11+$C$11+$F$11)</f>
        <v>0</v>
      </c>
      <c r="DL340">
        <v>5.66</v>
      </c>
      <c r="DM340">
        <v>0.5</v>
      </c>
      <c r="DN340" t="s">
        <v>438</v>
      </c>
      <c r="DO340">
        <v>2</v>
      </c>
      <c r="DP340" t="b">
        <v>1</v>
      </c>
      <c r="DQ340">
        <v>1759254726.160714</v>
      </c>
      <c r="DR340">
        <v>510.1160357142858</v>
      </c>
      <c r="DS340">
        <v>557.7501071428572</v>
      </c>
      <c r="DT340">
        <v>23.19948928571429</v>
      </c>
      <c r="DU340">
        <v>15.95375357142857</v>
      </c>
      <c r="DV340">
        <v>509.674142857143</v>
      </c>
      <c r="DW340">
        <v>22.97382857142857</v>
      </c>
      <c r="DX340">
        <v>500.0107857142857</v>
      </c>
      <c r="DY340">
        <v>90.84694999999999</v>
      </c>
      <c r="DZ340">
        <v>0.05180791785714286</v>
      </c>
      <c r="EA340">
        <v>29.816175</v>
      </c>
      <c r="EB340">
        <v>29.98318928571428</v>
      </c>
      <c r="EC340">
        <v>999.9000000000002</v>
      </c>
      <c r="ED340">
        <v>0</v>
      </c>
      <c r="EE340">
        <v>0</v>
      </c>
      <c r="EF340">
        <v>9999.220714285713</v>
      </c>
      <c r="EG340">
        <v>0</v>
      </c>
      <c r="EH340">
        <v>11.95238571428571</v>
      </c>
      <c r="EI340">
        <v>-47.63399285714286</v>
      </c>
      <c r="EJ340">
        <v>522.2316428571429</v>
      </c>
      <c r="EK340">
        <v>566.7925357142857</v>
      </c>
      <c r="EL340">
        <v>7.245719285714285</v>
      </c>
      <c r="EM340">
        <v>557.7501071428572</v>
      </c>
      <c r="EN340">
        <v>15.95375357142857</v>
      </c>
      <c r="EO340">
        <v>2.107601428571429</v>
      </c>
      <c r="EP340">
        <v>1.44935</v>
      </c>
      <c r="EQ340">
        <v>18.27675357142857</v>
      </c>
      <c r="ER340">
        <v>12.44405</v>
      </c>
      <c r="ES340">
        <v>1999.9725</v>
      </c>
      <c r="ET340">
        <v>0.9799975357142857</v>
      </c>
      <c r="EU340">
        <v>0.02000266428571429</v>
      </c>
      <c r="EV340">
        <v>0</v>
      </c>
      <c r="EW340">
        <v>1201.8075</v>
      </c>
      <c r="EX340">
        <v>5.000560000000001</v>
      </c>
      <c r="EY340">
        <v>24500.67857142857</v>
      </c>
      <c r="EZ340">
        <v>17294.62142857143</v>
      </c>
      <c r="FA340">
        <v>41.29892857142857</v>
      </c>
      <c r="FB340">
        <v>41.69607142857141</v>
      </c>
      <c r="FC340">
        <v>41.22967857142856</v>
      </c>
      <c r="FD340">
        <v>40.76989285714286</v>
      </c>
      <c r="FE340">
        <v>42.27657142857142</v>
      </c>
      <c r="FF340">
        <v>1955.070357142857</v>
      </c>
      <c r="FG340">
        <v>39.90035714285715</v>
      </c>
      <c r="FH340">
        <v>0</v>
      </c>
      <c r="FI340">
        <v>1759254748</v>
      </c>
      <c r="FJ340">
        <v>0</v>
      </c>
      <c r="FK340">
        <v>1201.937307692308</v>
      </c>
      <c r="FL340">
        <v>27.10735040973081</v>
      </c>
      <c r="FM340">
        <v>524.2051273025749</v>
      </c>
      <c r="FN340">
        <v>24503.45384615385</v>
      </c>
      <c r="FO340">
        <v>15</v>
      </c>
      <c r="FP340">
        <v>0</v>
      </c>
      <c r="FQ340" t="s">
        <v>439</v>
      </c>
      <c r="FR340">
        <v>1747148579.5</v>
      </c>
      <c r="FS340">
        <v>1747148584.5</v>
      </c>
      <c r="FT340">
        <v>0</v>
      </c>
      <c r="FU340">
        <v>0.162</v>
      </c>
      <c r="FV340">
        <v>-0.001</v>
      </c>
      <c r="FW340">
        <v>0.139</v>
      </c>
      <c r="FX340">
        <v>0.058</v>
      </c>
      <c r="FY340">
        <v>420</v>
      </c>
      <c r="FZ340">
        <v>16</v>
      </c>
      <c r="GA340">
        <v>0.19</v>
      </c>
      <c r="GB340">
        <v>0.02</v>
      </c>
      <c r="GC340">
        <v>-47.18293414634146</v>
      </c>
      <c r="GD340">
        <v>-8.459619512195173</v>
      </c>
      <c r="GE340">
        <v>0.8412565295973191</v>
      </c>
      <c r="GF340">
        <v>0</v>
      </c>
      <c r="GG340">
        <v>1200.530882352941</v>
      </c>
      <c r="GH340">
        <v>23.89381207990099</v>
      </c>
      <c r="GI340">
        <v>2.367135732144332</v>
      </c>
      <c r="GJ340">
        <v>0</v>
      </c>
      <c r="GK340">
        <v>7.244054146341463</v>
      </c>
      <c r="GL340">
        <v>0.03203184668989096</v>
      </c>
      <c r="GM340">
        <v>0.003691905434146692</v>
      </c>
      <c r="GN340">
        <v>1</v>
      </c>
      <c r="GO340">
        <v>1</v>
      </c>
      <c r="GP340">
        <v>3</v>
      </c>
      <c r="GQ340" t="s">
        <v>463</v>
      </c>
      <c r="GR340">
        <v>3.1288</v>
      </c>
      <c r="GS340">
        <v>2.72965</v>
      </c>
      <c r="GT340">
        <v>0.102935</v>
      </c>
      <c r="GU340">
        <v>0.110094</v>
      </c>
      <c r="GV340">
        <v>0.104913</v>
      </c>
      <c r="GW340">
        <v>0.08104550000000001</v>
      </c>
      <c r="GX340">
        <v>26904.1</v>
      </c>
      <c r="GY340">
        <v>25903.6</v>
      </c>
      <c r="GZ340">
        <v>30532.3</v>
      </c>
      <c r="HA340">
        <v>29362.4</v>
      </c>
      <c r="HB340">
        <v>37714.6</v>
      </c>
      <c r="HC340">
        <v>35507.8</v>
      </c>
      <c r="HD340">
        <v>46705.8</v>
      </c>
      <c r="HE340">
        <v>43630</v>
      </c>
      <c r="HF340">
        <v>1.83183</v>
      </c>
      <c r="HG340">
        <v>1.82568</v>
      </c>
      <c r="HH340">
        <v>0.137821</v>
      </c>
      <c r="HI340">
        <v>0</v>
      </c>
      <c r="HJ340">
        <v>27.7342</v>
      </c>
      <c r="HK340">
        <v>999.9</v>
      </c>
      <c r="HL340">
        <v>48</v>
      </c>
      <c r="HM340">
        <v>31.4</v>
      </c>
      <c r="HN340">
        <v>24.3857</v>
      </c>
      <c r="HO340">
        <v>62.8903</v>
      </c>
      <c r="HP340">
        <v>17.9407</v>
      </c>
      <c r="HQ340">
        <v>1</v>
      </c>
      <c r="HR340">
        <v>0.135716</v>
      </c>
      <c r="HS340">
        <v>-0.589469</v>
      </c>
      <c r="HT340">
        <v>20.2003</v>
      </c>
      <c r="HU340">
        <v>5.22613</v>
      </c>
      <c r="HV340">
        <v>11.974</v>
      </c>
      <c r="HW340">
        <v>4.9698</v>
      </c>
      <c r="HX340">
        <v>3.28955</v>
      </c>
      <c r="HY340">
        <v>9999</v>
      </c>
      <c r="HZ340">
        <v>9999</v>
      </c>
      <c r="IA340">
        <v>9999</v>
      </c>
      <c r="IB340">
        <v>19.6</v>
      </c>
      <c r="IC340">
        <v>4.97291</v>
      </c>
      <c r="ID340">
        <v>1.87717</v>
      </c>
      <c r="IE340">
        <v>1.8753</v>
      </c>
      <c r="IF340">
        <v>1.87811</v>
      </c>
      <c r="IG340">
        <v>1.87484</v>
      </c>
      <c r="IH340">
        <v>1.87839</v>
      </c>
      <c r="II340">
        <v>1.87547</v>
      </c>
      <c r="IJ340">
        <v>1.87668</v>
      </c>
      <c r="IK340">
        <v>0</v>
      </c>
      <c r="IL340">
        <v>0</v>
      </c>
      <c r="IM340">
        <v>0</v>
      </c>
      <c r="IN340">
        <v>0</v>
      </c>
      <c r="IO340" t="s">
        <v>441</v>
      </c>
      <c r="IP340" t="s">
        <v>442</v>
      </c>
      <c r="IQ340" t="s">
        <v>443</v>
      </c>
      <c r="IR340" t="s">
        <v>443</v>
      </c>
      <c r="IS340" t="s">
        <v>443</v>
      </c>
      <c r="IT340" t="s">
        <v>443</v>
      </c>
      <c r="IU340">
        <v>0</v>
      </c>
      <c r="IV340">
        <v>100</v>
      </c>
      <c r="IW340">
        <v>100</v>
      </c>
      <c r="IX340">
        <v>0.466</v>
      </c>
      <c r="IY340">
        <v>0.2257</v>
      </c>
      <c r="IZ340">
        <v>-0.1222274518627452</v>
      </c>
      <c r="JA340">
        <v>0.001328938755811441</v>
      </c>
      <c r="JB340">
        <v>-5.633165956792918E-07</v>
      </c>
      <c r="JC340">
        <v>2.510553891376428E-10</v>
      </c>
      <c r="JD340">
        <v>-0.04678033270444259</v>
      </c>
      <c r="JE340">
        <v>-0.0009625096320519332</v>
      </c>
      <c r="JF340">
        <v>0.0006953178313022573</v>
      </c>
      <c r="JG340">
        <v>-5.973937232829655E-06</v>
      </c>
      <c r="JH340">
        <v>1</v>
      </c>
      <c r="JI340">
        <v>2112</v>
      </c>
      <c r="JJ340">
        <v>1</v>
      </c>
      <c r="JK340">
        <v>26</v>
      </c>
      <c r="JL340">
        <v>201769.2</v>
      </c>
      <c r="JM340">
        <v>201769.2</v>
      </c>
      <c r="JN340">
        <v>1.44775</v>
      </c>
      <c r="JO340">
        <v>2.56958</v>
      </c>
      <c r="JP340">
        <v>1.39893</v>
      </c>
      <c r="JQ340">
        <v>2.32666</v>
      </c>
      <c r="JR340">
        <v>1.44897</v>
      </c>
      <c r="JS340">
        <v>2.49512</v>
      </c>
      <c r="JT340">
        <v>36.7892</v>
      </c>
      <c r="JU340">
        <v>23.9649</v>
      </c>
      <c r="JV340">
        <v>18</v>
      </c>
      <c r="JW340">
        <v>481.859</v>
      </c>
      <c r="JX340">
        <v>448.102</v>
      </c>
      <c r="JY340">
        <v>28.4856</v>
      </c>
      <c r="JZ340">
        <v>28.9716</v>
      </c>
      <c r="KA340">
        <v>30</v>
      </c>
      <c r="KB340">
        <v>28.6499</v>
      </c>
      <c r="KC340">
        <v>28.7159</v>
      </c>
      <c r="KD340">
        <v>29.0647</v>
      </c>
      <c r="KE340">
        <v>38.8638</v>
      </c>
      <c r="KF340">
        <v>0</v>
      </c>
      <c r="KG340">
        <v>28.4907</v>
      </c>
      <c r="KH340">
        <v>607.258</v>
      </c>
      <c r="KI340">
        <v>15.9641</v>
      </c>
      <c r="KJ340">
        <v>100.936</v>
      </c>
      <c r="KK340">
        <v>100.357</v>
      </c>
    </row>
    <row r="341" spans="1:297">
      <c r="A341">
        <v>325</v>
      </c>
      <c r="B341">
        <v>1759254739</v>
      </c>
      <c r="C341">
        <v>7923.400000095367</v>
      </c>
      <c r="D341" t="s">
        <v>1096</v>
      </c>
      <c r="E341" t="s">
        <v>1097</v>
      </c>
      <c r="F341">
        <v>5</v>
      </c>
      <c r="G341" t="s">
        <v>1025</v>
      </c>
      <c r="H341" t="s">
        <v>436</v>
      </c>
      <c r="I341">
        <v>1759254731.462963</v>
      </c>
      <c r="J341">
        <f>(K341)/1000</f>
        <v>0</v>
      </c>
      <c r="K341">
        <f>IF(DP341, AN341, AH341)</f>
        <v>0</v>
      </c>
      <c r="L341">
        <f>IF(DP341, AI341, AG341)</f>
        <v>0</v>
      </c>
      <c r="M341">
        <f>DR341 - IF(AU341&gt;1, L341*DL341*100.0/(AW341), 0)</f>
        <v>0</v>
      </c>
      <c r="N341">
        <f>((T341-J341/2)*M341-L341)/(T341+J341/2)</f>
        <v>0</v>
      </c>
      <c r="O341">
        <f>N341*(DY341+DZ341)/1000.0</f>
        <v>0</v>
      </c>
      <c r="P341">
        <f>(DR341 - IF(AU341&gt;1, L341*DL341*100.0/(AW341), 0))*(DY341+DZ341)/1000.0</f>
        <v>0</v>
      </c>
      <c r="Q341">
        <f>2.0/((1/S341-1/R341)+SIGN(S341)*SQRT((1/S341-1/R341)*(1/S341-1/R341) + 4*DM341/((DM341+1)*(DM341+1))*(2*1/S341*1/R341-1/R341*1/R341)))</f>
        <v>0</v>
      </c>
      <c r="R341">
        <f>IF(LEFT(DN341,1)&lt;&gt;"0",IF(LEFT(DN341,1)="1",3.0,DO341),$D$5+$E$5*(EF341*DY341/($K$5*1000))+$F$5*(EF341*DY341/($K$5*1000))*MAX(MIN(DL341,$J$5),$I$5)*MAX(MIN(DL341,$J$5),$I$5)+$G$5*MAX(MIN(DL341,$J$5),$I$5)*(EF341*DY341/($K$5*1000))+$H$5*(EF341*DY341/($K$5*1000))*(EF341*DY341/($K$5*1000)))</f>
        <v>0</v>
      </c>
      <c r="S341">
        <f>J341*(1000-(1000*0.61365*exp(17.502*W341/(240.97+W341))/(DY341+DZ341)+DT341)/2)/(1000*0.61365*exp(17.502*W341/(240.97+W341))/(DY341+DZ341)-DT341)</f>
        <v>0</v>
      </c>
      <c r="T341">
        <f>1/((DM341+1)/(Q341/1.6)+1/(R341/1.37)) + DM341/((DM341+1)/(Q341/1.6) + DM341/(R341/1.37))</f>
        <v>0</v>
      </c>
      <c r="U341">
        <f>(DH341*DK341)</f>
        <v>0</v>
      </c>
      <c r="V341">
        <f>(EA341+(U341+2*0.95*5.67E-8*(((EA341+$B$7)+273)^4-(EA341+273)^4)-44100*J341)/(1.84*29.3*R341+8*0.95*5.67E-8*(EA341+273)^3))</f>
        <v>0</v>
      </c>
      <c r="W341">
        <f>($C$7*EB341+$D$7*EC341+$E$7*V341)</f>
        <v>0</v>
      </c>
      <c r="X341">
        <f>0.61365*exp(17.502*W341/(240.97+W341))</f>
        <v>0</v>
      </c>
      <c r="Y341">
        <f>(Z341/AA341*100)</f>
        <v>0</v>
      </c>
      <c r="Z341">
        <f>DT341*(DY341+DZ341)/1000</f>
        <v>0</v>
      </c>
      <c r="AA341">
        <f>0.61365*exp(17.502*EA341/(240.97+EA341))</f>
        <v>0</v>
      </c>
      <c r="AB341">
        <f>(X341-DT341*(DY341+DZ341)/1000)</f>
        <v>0</v>
      </c>
      <c r="AC341">
        <f>(-J341*44100)</f>
        <v>0</v>
      </c>
      <c r="AD341">
        <f>2*29.3*R341*0.92*(EA341-W341)</f>
        <v>0</v>
      </c>
      <c r="AE341">
        <f>2*0.95*5.67E-8*(((EA341+$B$7)+273)^4-(W341+273)^4)</f>
        <v>0</v>
      </c>
      <c r="AF341">
        <f>U341+AE341+AC341+AD341</f>
        <v>0</v>
      </c>
      <c r="AG341">
        <f>DX341*AU341*(DS341-DR341*(1000-AU341*DU341)/(1000-AU341*DT341))/(100*DL341)</f>
        <v>0</v>
      </c>
      <c r="AH341">
        <f>1000*DX341*AU341*(DT341-DU341)/(100*DL341*(1000-AU341*DT341))</f>
        <v>0</v>
      </c>
      <c r="AI341">
        <f>(AJ341 - AK341 - DY341*1E3/(8.314*(EA341+273.15)) * AM341/DX341 * AL341) * DX341/(100*DL341) * (1000 - DU341)/1000</f>
        <v>0</v>
      </c>
      <c r="AJ341">
        <v>600.0952072572901</v>
      </c>
      <c r="AK341">
        <v>563.2046666666665</v>
      </c>
      <c r="AL341">
        <v>3.334245736535733</v>
      </c>
      <c r="AM341">
        <v>65.50466669720001</v>
      </c>
      <c r="AN341">
        <f>(AP341 - AO341 + DY341*1E3/(8.314*(EA341+273.15)) * AR341/DX341 * AQ341) * DX341/(100*DL341) * 1000/(1000 - AP341)</f>
        <v>0</v>
      </c>
      <c r="AO341">
        <v>15.9601464787248</v>
      </c>
      <c r="AP341">
        <v>23.20069696969696</v>
      </c>
      <c r="AQ341">
        <v>-4.52201352971333E-06</v>
      </c>
      <c r="AR341">
        <v>120.5504715061294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MAX(0,($B$13+$C$13*EF341)/(1+$D$13*EF341)*DY341/(EA341+273)*$E$13)</f>
        <v>0</v>
      </c>
      <c r="AX341" t="s">
        <v>437</v>
      </c>
      <c r="AY341" t="s">
        <v>437</v>
      </c>
      <c r="AZ341">
        <v>0</v>
      </c>
      <c r="BA341">
        <v>0</v>
      </c>
      <c r="BB341">
        <f>1-AZ341/BA341</f>
        <v>0</v>
      </c>
      <c r="BC341">
        <v>0</v>
      </c>
      <c r="BD341" t="s">
        <v>437</v>
      </c>
      <c r="BE341" t="s">
        <v>437</v>
      </c>
      <c r="BF341">
        <v>0</v>
      </c>
      <c r="BG341">
        <v>0</v>
      </c>
      <c r="BH341">
        <f>1-BF341/BG341</f>
        <v>0</v>
      </c>
      <c r="BI341">
        <v>0.5</v>
      </c>
      <c r="BJ341">
        <f>DI341</f>
        <v>0</v>
      </c>
      <c r="BK341">
        <f>L341</f>
        <v>0</v>
      </c>
      <c r="BL341">
        <f>BH341*BI341*BJ341</f>
        <v>0</v>
      </c>
      <c r="BM341">
        <f>(BK341-BC341)/BJ341</f>
        <v>0</v>
      </c>
      <c r="BN341">
        <f>(BA341-BG341)/BG341</f>
        <v>0</v>
      </c>
      <c r="BO341">
        <f>AZ341/(BB341+AZ341/BG341)</f>
        <v>0</v>
      </c>
      <c r="BP341" t="s">
        <v>437</v>
      </c>
      <c r="BQ341">
        <v>0</v>
      </c>
      <c r="BR341">
        <f>IF(BQ341&lt;&gt;0, BQ341, BO341)</f>
        <v>0</v>
      </c>
      <c r="BS341">
        <f>1-BR341/BG341</f>
        <v>0</v>
      </c>
      <c r="BT341">
        <f>(BG341-BF341)/(BG341-BR341)</f>
        <v>0</v>
      </c>
      <c r="BU341">
        <f>(BA341-BG341)/(BA341-BR341)</f>
        <v>0</v>
      </c>
      <c r="BV341">
        <f>(BG341-BF341)/(BG341-AZ341)</f>
        <v>0</v>
      </c>
      <c r="BW341">
        <f>(BA341-BG341)/(BA341-AZ341)</f>
        <v>0</v>
      </c>
      <c r="BX341">
        <f>(BT341*BR341/BF341)</f>
        <v>0</v>
      </c>
      <c r="BY341">
        <f>(1-BX341)</f>
        <v>0</v>
      </c>
      <c r="DH341">
        <f>$B$11*EG341+$C$11*EH341+$F$11*ES341*(1-EV341)</f>
        <v>0</v>
      </c>
      <c r="DI341">
        <f>DH341*DJ341</f>
        <v>0</v>
      </c>
      <c r="DJ341">
        <f>($B$11*$D$9+$C$11*$D$9+$F$11*((FF341+EX341)/MAX(FF341+EX341+FG341, 0.1)*$I$9+FG341/MAX(FF341+EX341+FG341, 0.1)*$J$9))/($B$11+$C$11+$F$11)</f>
        <v>0</v>
      </c>
      <c r="DK341">
        <f>($B$11*$K$9+$C$11*$K$9+$F$11*((FF341+EX341)/MAX(FF341+EX341+FG341, 0.1)*$P$9+FG341/MAX(FF341+EX341+FG341, 0.1)*$Q$9))/($B$11+$C$11+$F$11)</f>
        <v>0</v>
      </c>
      <c r="DL341">
        <v>5.66</v>
      </c>
      <c r="DM341">
        <v>0.5</v>
      </c>
      <c r="DN341" t="s">
        <v>438</v>
      </c>
      <c r="DO341">
        <v>2</v>
      </c>
      <c r="DP341" t="b">
        <v>1</v>
      </c>
      <c r="DQ341">
        <v>1759254731.462963</v>
      </c>
      <c r="DR341">
        <v>527.2581481481482</v>
      </c>
      <c r="DS341">
        <v>575.5378148148147</v>
      </c>
      <c r="DT341">
        <v>23.20104814814815</v>
      </c>
      <c r="DU341">
        <v>15.95641481481481</v>
      </c>
      <c r="DV341">
        <v>526.8000740740741</v>
      </c>
      <c r="DW341">
        <v>22.97534814814815</v>
      </c>
      <c r="DX341">
        <v>499.9902592592592</v>
      </c>
      <c r="DY341">
        <v>90.84742962962963</v>
      </c>
      <c r="DZ341">
        <v>0.05192572222222223</v>
      </c>
      <c r="EA341">
        <v>29.81497037037038</v>
      </c>
      <c r="EB341">
        <v>29.98111111111112</v>
      </c>
      <c r="EC341">
        <v>999.9000000000001</v>
      </c>
      <c r="ED341">
        <v>0</v>
      </c>
      <c r="EE341">
        <v>0</v>
      </c>
      <c r="EF341">
        <v>9989.609629629631</v>
      </c>
      <c r="EG341">
        <v>0</v>
      </c>
      <c r="EH341">
        <v>11.99465925925926</v>
      </c>
      <c r="EI341">
        <v>-48.2795962962963</v>
      </c>
      <c r="EJ341">
        <v>539.7817037037038</v>
      </c>
      <c r="EK341">
        <v>584.8702962962964</v>
      </c>
      <c r="EL341">
        <v>7.244614814814815</v>
      </c>
      <c r="EM341">
        <v>575.5378148148147</v>
      </c>
      <c r="EN341">
        <v>15.95641481481481</v>
      </c>
      <c r="EO341">
        <v>2.107753703703704</v>
      </c>
      <c r="EP341">
        <v>1.44959962962963</v>
      </c>
      <c r="EQ341">
        <v>18.2779037037037</v>
      </c>
      <c r="ER341">
        <v>12.44667037037037</v>
      </c>
      <c r="ES341">
        <v>2000.000370370371</v>
      </c>
      <c r="ET341">
        <v>0.9799977777777777</v>
      </c>
      <c r="EU341">
        <v>0.02000242222222222</v>
      </c>
      <c r="EV341">
        <v>0</v>
      </c>
      <c r="EW341">
        <v>1204.175925925926</v>
      </c>
      <c r="EX341">
        <v>5.000560000000001</v>
      </c>
      <c r="EY341">
        <v>24549.53333333333</v>
      </c>
      <c r="EZ341">
        <v>17294.87777777778</v>
      </c>
      <c r="FA341">
        <v>41.29837037037036</v>
      </c>
      <c r="FB341">
        <v>41.71033333333333</v>
      </c>
      <c r="FC341">
        <v>41.21951851851851</v>
      </c>
      <c r="FD341">
        <v>40.77988888888888</v>
      </c>
      <c r="FE341">
        <v>42.28448148148149</v>
      </c>
      <c r="FF341">
        <v>1955.097037037037</v>
      </c>
      <c r="FG341">
        <v>39.90074074074074</v>
      </c>
      <c r="FH341">
        <v>0</v>
      </c>
      <c r="FI341">
        <v>1759254753.4</v>
      </c>
      <c r="FJ341">
        <v>0</v>
      </c>
      <c r="FK341">
        <v>1204.5144</v>
      </c>
      <c r="FL341">
        <v>27.65230767167249</v>
      </c>
      <c r="FM341">
        <v>577.3692297197193</v>
      </c>
      <c r="FN341">
        <v>24556.164</v>
      </c>
      <c r="FO341">
        <v>15</v>
      </c>
      <c r="FP341">
        <v>0</v>
      </c>
      <c r="FQ341" t="s">
        <v>439</v>
      </c>
      <c r="FR341">
        <v>1747148579.5</v>
      </c>
      <c r="FS341">
        <v>1747148584.5</v>
      </c>
      <c r="FT341">
        <v>0</v>
      </c>
      <c r="FU341">
        <v>0.162</v>
      </c>
      <c r="FV341">
        <v>-0.001</v>
      </c>
      <c r="FW341">
        <v>0.139</v>
      </c>
      <c r="FX341">
        <v>0.058</v>
      </c>
      <c r="FY341">
        <v>420</v>
      </c>
      <c r="FZ341">
        <v>16</v>
      </c>
      <c r="GA341">
        <v>0.19</v>
      </c>
      <c r="GB341">
        <v>0.02</v>
      </c>
      <c r="GC341">
        <v>-47.9456175</v>
      </c>
      <c r="GD341">
        <v>-7.422577485928685</v>
      </c>
      <c r="GE341">
        <v>0.7211816383157227</v>
      </c>
      <c r="GF341">
        <v>0</v>
      </c>
      <c r="GG341">
        <v>1203.018235294117</v>
      </c>
      <c r="GH341">
        <v>27.07135218501933</v>
      </c>
      <c r="GI341">
        <v>2.666006564781906</v>
      </c>
      <c r="GJ341">
        <v>0</v>
      </c>
      <c r="GK341">
        <v>7.24458475</v>
      </c>
      <c r="GL341">
        <v>-0.01274397748592657</v>
      </c>
      <c r="GM341">
        <v>0.003115581797594155</v>
      </c>
      <c r="GN341">
        <v>1</v>
      </c>
      <c r="GO341">
        <v>1</v>
      </c>
      <c r="GP341">
        <v>3</v>
      </c>
      <c r="GQ341" t="s">
        <v>463</v>
      </c>
      <c r="GR341">
        <v>3.12865</v>
      </c>
      <c r="GS341">
        <v>2.72981</v>
      </c>
      <c r="GT341">
        <v>0.10517</v>
      </c>
      <c r="GU341">
        <v>0.112332</v>
      </c>
      <c r="GV341">
        <v>0.104912</v>
      </c>
      <c r="GW341">
        <v>0.08105370000000001</v>
      </c>
      <c r="GX341">
        <v>26837.3</v>
      </c>
      <c r="GY341">
        <v>25838.6</v>
      </c>
      <c r="GZ341">
        <v>30532.6</v>
      </c>
      <c r="HA341">
        <v>29362.6</v>
      </c>
      <c r="HB341">
        <v>37714.8</v>
      </c>
      <c r="HC341">
        <v>35507.8</v>
      </c>
      <c r="HD341">
        <v>46705.9</v>
      </c>
      <c r="HE341">
        <v>43630.2</v>
      </c>
      <c r="HF341">
        <v>1.83153</v>
      </c>
      <c r="HG341">
        <v>1.826</v>
      </c>
      <c r="HH341">
        <v>0.138126</v>
      </c>
      <c r="HI341">
        <v>0</v>
      </c>
      <c r="HJ341">
        <v>27.7342</v>
      </c>
      <c r="HK341">
        <v>999.9</v>
      </c>
      <c r="HL341">
        <v>48</v>
      </c>
      <c r="HM341">
        <v>31.4</v>
      </c>
      <c r="HN341">
        <v>24.3844</v>
      </c>
      <c r="HO341">
        <v>63.0203</v>
      </c>
      <c r="HP341">
        <v>17.7564</v>
      </c>
      <c r="HQ341">
        <v>1</v>
      </c>
      <c r="HR341">
        <v>0.136148</v>
      </c>
      <c r="HS341">
        <v>-0.5842810000000001</v>
      </c>
      <c r="HT341">
        <v>20.2003</v>
      </c>
      <c r="HU341">
        <v>5.22657</v>
      </c>
      <c r="HV341">
        <v>11.974</v>
      </c>
      <c r="HW341">
        <v>4.9701</v>
      </c>
      <c r="HX341">
        <v>3.2896</v>
      </c>
      <c r="HY341">
        <v>9999</v>
      </c>
      <c r="HZ341">
        <v>9999</v>
      </c>
      <c r="IA341">
        <v>9999</v>
      </c>
      <c r="IB341">
        <v>19.6</v>
      </c>
      <c r="IC341">
        <v>4.97291</v>
      </c>
      <c r="ID341">
        <v>1.87716</v>
      </c>
      <c r="IE341">
        <v>1.87529</v>
      </c>
      <c r="IF341">
        <v>1.87809</v>
      </c>
      <c r="IG341">
        <v>1.87482</v>
      </c>
      <c r="IH341">
        <v>1.87836</v>
      </c>
      <c r="II341">
        <v>1.87546</v>
      </c>
      <c r="IJ341">
        <v>1.87668</v>
      </c>
      <c r="IK341">
        <v>0</v>
      </c>
      <c r="IL341">
        <v>0</v>
      </c>
      <c r="IM341">
        <v>0</v>
      </c>
      <c r="IN341">
        <v>0</v>
      </c>
      <c r="IO341" t="s">
        <v>441</v>
      </c>
      <c r="IP341" t="s">
        <v>442</v>
      </c>
      <c r="IQ341" t="s">
        <v>443</v>
      </c>
      <c r="IR341" t="s">
        <v>443</v>
      </c>
      <c r="IS341" t="s">
        <v>443</v>
      </c>
      <c r="IT341" t="s">
        <v>443</v>
      </c>
      <c r="IU341">
        <v>0</v>
      </c>
      <c r="IV341">
        <v>100</v>
      </c>
      <c r="IW341">
        <v>100</v>
      </c>
      <c r="IX341">
        <v>0.481</v>
      </c>
      <c r="IY341">
        <v>0.2256</v>
      </c>
      <c r="IZ341">
        <v>-0.1222274518627452</v>
      </c>
      <c r="JA341">
        <v>0.001328938755811441</v>
      </c>
      <c r="JB341">
        <v>-5.633165956792918E-07</v>
      </c>
      <c r="JC341">
        <v>2.510553891376428E-10</v>
      </c>
      <c r="JD341">
        <v>-0.04678033270444259</v>
      </c>
      <c r="JE341">
        <v>-0.0009625096320519332</v>
      </c>
      <c r="JF341">
        <v>0.0006953178313022573</v>
      </c>
      <c r="JG341">
        <v>-5.973937232829655E-06</v>
      </c>
      <c r="JH341">
        <v>1</v>
      </c>
      <c r="JI341">
        <v>2112</v>
      </c>
      <c r="JJ341">
        <v>1</v>
      </c>
      <c r="JK341">
        <v>26</v>
      </c>
      <c r="JL341">
        <v>201769.3</v>
      </c>
      <c r="JM341">
        <v>201769.2</v>
      </c>
      <c r="JN341">
        <v>1.47949</v>
      </c>
      <c r="JO341">
        <v>2.54883</v>
      </c>
      <c r="JP341">
        <v>1.39893</v>
      </c>
      <c r="JQ341">
        <v>2.32666</v>
      </c>
      <c r="JR341">
        <v>1.44897</v>
      </c>
      <c r="JS341">
        <v>2.57935</v>
      </c>
      <c r="JT341">
        <v>36.7892</v>
      </c>
      <c r="JU341">
        <v>23.9824</v>
      </c>
      <c r="JV341">
        <v>18</v>
      </c>
      <c r="JW341">
        <v>481.694</v>
      </c>
      <c r="JX341">
        <v>448.306</v>
      </c>
      <c r="JY341">
        <v>28.5013</v>
      </c>
      <c r="JZ341">
        <v>28.9716</v>
      </c>
      <c r="KA341">
        <v>30.0001</v>
      </c>
      <c r="KB341">
        <v>28.6499</v>
      </c>
      <c r="KC341">
        <v>28.7159</v>
      </c>
      <c r="KD341">
        <v>29.6809</v>
      </c>
      <c r="KE341">
        <v>38.8638</v>
      </c>
      <c r="KF341">
        <v>0</v>
      </c>
      <c r="KG341">
        <v>28.5033</v>
      </c>
      <c r="KH341">
        <v>620.6420000000001</v>
      </c>
      <c r="KI341">
        <v>15.9641</v>
      </c>
      <c r="KJ341">
        <v>100.937</v>
      </c>
      <c r="KK341">
        <v>100.358</v>
      </c>
    </row>
    <row r="342" spans="1:297">
      <c r="A342">
        <v>326</v>
      </c>
      <c r="B342">
        <v>1759254744</v>
      </c>
      <c r="C342">
        <v>7928.400000095367</v>
      </c>
      <c r="D342" t="s">
        <v>1098</v>
      </c>
      <c r="E342" t="s">
        <v>1099</v>
      </c>
      <c r="F342">
        <v>5</v>
      </c>
      <c r="G342" t="s">
        <v>1025</v>
      </c>
      <c r="H342" t="s">
        <v>436</v>
      </c>
      <c r="I342">
        <v>1759254736.481482</v>
      </c>
      <c r="J342">
        <f>(K342)/1000</f>
        <v>0</v>
      </c>
      <c r="K342">
        <f>IF(DP342, AN342, AH342)</f>
        <v>0</v>
      </c>
      <c r="L342">
        <f>IF(DP342, AI342, AG342)</f>
        <v>0</v>
      </c>
      <c r="M342">
        <f>DR342 - IF(AU342&gt;1, L342*DL342*100.0/(AW342), 0)</f>
        <v>0</v>
      </c>
      <c r="N342">
        <f>((T342-J342/2)*M342-L342)/(T342+J342/2)</f>
        <v>0</v>
      </c>
      <c r="O342">
        <f>N342*(DY342+DZ342)/1000.0</f>
        <v>0</v>
      </c>
      <c r="P342">
        <f>(DR342 - IF(AU342&gt;1, L342*DL342*100.0/(AW342), 0))*(DY342+DZ342)/1000.0</f>
        <v>0</v>
      </c>
      <c r="Q342">
        <f>2.0/((1/S342-1/R342)+SIGN(S342)*SQRT((1/S342-1/R342)*(1/S342-1/R342) + 4*DM342/((DM342+1)*(DM342+1))*(2*1/S342*1/R342-1/R342*1/R342)))</f>
        <v>0</v>
      </c>
      <c r="R342">
        <f>IF(LEFT(DN342,1)&lt;&gt;"0",IF(LEFT(DN342,1)="1",3.0,DO342),$D$5+$E$5*(EF342*DY342/($K$5*1000))+$F$5*(EF342*DY342/($K$5*1000))*MAX(MIN(DL342,$J$5),$I$5)*MAX(MIN(DL342,$J$5),$I$5)+$G$5*MAX(MIN(DL342,$J$5),$I$5)*(EF342*DY342/($K$5*1000))+$H$5*(EF342*DY342/($K$5*1000))*(EF342*DY342/($K$5*1000)))</f>
        <v>0</v>
      </c>
      <c r="S342">
        <f>J342*(1000-(1000*0.61365*exp(17.502*W342/(240.97+W342))/(DY342+DZ342)+DT342)/2)/(1000*0.61365*exp(17.502*W342/(240.97+W342))/(DY342+DZ342)-DT342)</f>
        <v>0</v>
      </c>
      <c r="T342">
        <f>1/((DM342+1)/(Q342/1.6)+1/(R342/1.37)) + DM342/((DM342+1)/(Q342/1.6) + DM342/(R342/1.37))</f>
        <v>0</v>
      </c>
      <c r="U342">
        <f>(DH342*DK342)</f>
        <v>0</v>
      </c>
      <c r="V342">
        <f>(EA342+(U342+2*0.95*5.67E-8*(((EA342+$B$7)+273)^4-(EA342+273)^4)-44100*J342)/(1.84*29.3*R342+8*0.95*5.67E-8*(EA342+273)^3))</f>
        <v>0</v>
      </c>
      <c r="W342">
        <f>($C$7*EB342+$D$7*EC342+$E$7*V342)</f>
        <v>0</v>
      </c>
      <c r="X342">
        <f>0.61365*exp(17.502*W342/(240.97+W342))</f>
        <v>0</v>
      </c>
      <c r="Y342">
        <f>(Z342/AA342*100)</f>
        <v>0</v>
      </c>
      <c r="Z342">
        <f>DT342*(DY342+DZ342)/1000</f>
        <v>0</v>
      </c>
      <c r="AA342">
        <f>0.61365*exp(17.502*EA342/(240.97+EA342))</f>
        <v>0</v>
      </c>
      <c r="AB342">
        <f>(X342-DT342*(DY342+DZ342)/1000)</f>
        <v>0</v>
      </c>
      <c r="AC342">
        <f>(-J342*44100)</f>
        <v>0</v>
      </c>
      <c r="AD342">
        <f>2*29.3*R342*0.92*(EA342-W342)</f>
        <v>0</v>
      </c>
      <c r="AE342">
        <f>2*0.95*5.67E-8*(((EA342+$B$7)+273)^4-(W342+273)^4)</f>
        <v>0</v>
      </c>
      <c r="AF342">
        <f>U342+AE342+AC342+AD342</f>
        <v>0</v>
      </c>
      <c r="AG342">
        <f>DX342*AU342*(DS342-DR342*(1000-AU342*DU342)/(1000-AU342*DT342))/(100*DL342)</f>
        <v>0</v>
      </c>
      <c r="AH342">
        <f>1000*DX342*AU342*(DT342-DU342)/(100*DL342*(1000-AU342*DT342))</f>
        <v>0</v>
      </c>
      <c r="AI342">
        <f>(AJ342 - AK342 - DY342*1E3/(8.314*(EA342+273.15)) * AM342/DX342 * AL342) * DX342/(100*DL342) * (1000 - DU342)/1000</f>
        <v>0</v>
      </c>
      <c r="AJ342">
        <v>617.2882224228116</v>
      </c>
      <c r="AK342">
        <v>579.8307151515148</v>
      </c>
      <c r="AL342">
        <v>3.319543782736314</v>
      </c>
      <c r="AM342">
        <v>65.50466669720001</v>
      </c>
      <c r="AN342">
        <f>(AP342 - AO342 + DY342*1E3/(8.314*(EA342+273.15)) * AR342/DX342 * AQ342) * DX342/(100*DL342) * 1000/(1000 - AP342)</f>
        <v>0</v>
      </c>
      <c r="AO342">
        <v>15.96190720135717</v>
      </c>
      <c r="AP342">
        <v>23.19740363636362</v>
      </c>
      <c r="AQ342">
        <v>-3.843623752610073E-06</v>
      </c>
      <c r="AR342">
        <v>120.5504715061294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MAX(0,($B$13+$C$13*EF342)/(1+$D$13*EF342)*DY342/(EA342+273)*$E$13)</f>
        <v>0</v>
      </c>
      <c r="AX342" t="s">
        <v>437</v>
      </c>
      <c r="AY342" t="s">
        <v>437</v>
      </c>
      <c r="AZ342">
        <v>0</v>
      </c>
      <c r="BA342">
        <v>0</v>
      </c>
      <c r="BB342">
        <f>1-AZ342/BA342</f>
        <v>0</v>
      </c>
      <c r="BC342">
        <v>0</v>
      </c>
      <c r="BD342" t="s">
        <v>437</v>
      </c>
      <c r="BE342" t="s">
        <v>437</v>
      </c>
      <c r="BF342">
        <v>0</v>
      </c>
      <c r="BG342">
        <v>0</v>
      </c>
      <c r="BH342">
        <f>1-BF342/BG342</f>
        <v>0</v>
      </c>
      <c r="BI342">
        <v>0.5</v>
      </c>
      <c r="BJ342">
        <f>DI342</f>
        <v>0</v>
      </c>
      <c r="BK342">
        <f>L342</f>
        <v>0</v>
      </c>
      <c r="BL342">
        <f>BH342*BI342*BJ342</f>
        <v>0</v>
      </c>
      <c r="BM342">
        <f>(BK342-BC342)/BJ342</f>
        <v>0</v>
      </c>
      <c r="BN342">
        <f>(BA342-BG342)/BG342</f>
        <v>0</v>
      </c>
      <c r="BO342">
        <f>AZ342/(BB342+AZ342/BG342)</f>
        <v>0</v>
      </c>
      <c r="BP342" t="s">
        <v>437</v>
      </c>
      <c r="BQ342">
        <v>0</v>
      </c>
      <c r="BR342">
        <f>IF(BQ342&lt;&gt;0, BQ342, BO342)</f>
        <v>0</v>
      </c>
      <c r="BS342">
        <f>1-BR342/BG342</f>
        <v>0</v>
      </c>
      <c r="BT342">
        <f>(BG342-BF342)/(BG342-BR342)</f>
        <v>0</v>
      </c>
      <c r="BU342">
        <f>(BA342-BG342)/(BA342-BR342)</f>
        <v>0</v>
      </c>
      <c r="BV342">
        <f>(BG342-BF342)/(BG342-AZ342)</f>
        <v>0</v>
      </c>
      <c r="BW342">
        <f>(BA342-BG342)/(BA342-AZ342)</f>
        <v>0</v>
      </c>
      <c r="BX342">
        <f>(BT342*BR342/BF342)</f>
        <v>0</v>
      </c>
      <c r="BY342">
        <f>(1-BX342)</f>
        <v>0</v>
      </c>
      <c r="DH342">
        <f>$B$11*EG342+$C$11*EH342+$F$11*ES342*(1-EV342)</f>
        <v>0</v>
      </c>
      <c r="DI342">
        <f>DH342*DJ342</f>
        <v>0</v>
      </c>
      <c r="DJ342">
        <f>($B$11*$D$9+$C$11*$D$9+$F$11*((FF342+EX342)/MAX(FF342+EX342+FG342, 0.1)*$I$9+FG342/MAX(FF342+EX342+FG342, 0.1)*$J$9))/($B$11+$C$11+$F$11)</f>
        <v>0</v>
      </c>
      <c r="DK342">
        <f>($B$11*$K$9+$C$11*$K$9+$F$11*((FF342+EX342)/MAX(FF342+EX342+FG342, 0.1)*$P$9+FG342/MAX(FF342+EX342+FG342, 0.1)*$Q$9))/($B$11+$C$11+$F$11)</f>
        <v>0</v>
      </c>
      <c r="DL342">
        <v>5.66</v>
      </c>
      <c r="DM342">
        <v>0.5</v>
      </c>
      <c r="DN342" t="s">
        <v>438</v>
      </c>
      <c r="DO342">
        <v>2</v>
      </c>
      <c r="DP342" t="b">
        <v>1</v>
      </c>
      <c r="DQ342">
        <v>1759254736.481482</v>
      </c>
      <c r="DR342">
        <v>543.548</v>
      </c>
      <c r="DS342">
        <v>592.4662222222222</v>
      </c>
      <c r="DT342">
        <v>23.20114444444445</v>
      </c>
      <c r="DU342">
        <v>15.95968148148148</v>
      </c>
      <c r="DV342">
        <v>543.0743703703704</v>
      </c>
      <c r="DW342">
        <v>22.97543333333333</v>
      </c>
      <c r="DX342">
        <v>499.9794814814816</v>
      </c>
      <c r="DY342">
        <v>90.8486222222222</v>
      </c>
      <c r="DZ342">
        <v>0.05202114074074075</v>
      </c>
      <c r="EA342">
        <v>29.81644444444444</v>
      </c>
      <c r="EB342">
        <v>29.98272222222222</v>
      </c>
      <c r="EC342">
        <v>999.9000000000001</v>
      </c>
      <c r="ED342">
        <v>0</v>
      </c>
      <c r="EE342">
        <v>0</v>
      </c>
      <c r="EF342">
        <v>9992.865925925926</v>
      </c>
      <c r="EG342">
        <v>0</v>
      </c>
      <c r="EH342">
        <v>11.96651481481481</v>
      </c>
      <c r="EI342">
        <v>-48.91826666666667</v>
      </c>
      <c r="EJ342">
        <v>556.4583703703704</v>
      </c>
      <c r="EK342">
        <v>602.0751481481482</v>
      </c>
      <c r="EL342">
        <v>7.241452962962963</v>
      </c>
      <c r="EM342">
        <v>592.4662222222222</v>
      </c>
      <c r="EN342">
        <v>15.95968148148148</v>
      </c>
      <c r="EO342">
        <v>2.107791111111111</v>
      </c>
      <c r="EP342">
        <v>1.449914814814815</v>
      </c>
      <c r="EQ342">
        <v>18.27818148148148</v>
      </c>
      <c r="ER342">
        <v>12.44997407407407</v>
      </c>
      <c r="ES342">
        <v>1999.977407407407</v>
      </c>
      <c r="ET342">
        <v>0.9799975555555556</v>
      </c>
      <c r="EU342">
        <v>0.02000264444444444</v>
      </c>
      <c r="EV342">
        <v>0</v>
      </c>
      <c r="EW342">
        <v>1206.596296296296</v>
      </c>
      <c r="EX342">
        <v>5.000560000000001</v>
      </c>
      <c r="EY342">
        <v>24598.76296296297</v>
      </c>
      <c r="EZ342">
        <v>17294.67037037037</v>
      </c>
      <c r="FA342">
        <v>41.32151851851851</v>
      </c>
      <c r="FB342">
        <v>41.70099999999999</v>
      </c>
      <c r="FC342">
        <v>41.22418518518518</v>
      </c>
      <c r="FD342">
        <v>40.78922222222222</v>
      </c>
      <c r="FE342">
        <v>42.28218518518517</v>
      </c>
      <c r="FF342">
        <v>1955.074814814814</v>
      </c>
      <c r="FG342">
        <v>39.90037037037037</v>
      </c>
      <c r="FH342">
        <v>0</v>
      </c>
      <c r="FI342">
        <v>1759254758.2</v>
      </c>
      <c r="FJ342">
        <v>0</v>
      </c>
      <c r="FK342">
        <v>1206.8344</v>
      </c>
      <c r="FL342">
        <v>29.41538462944457</v>
      </c>
      <c r="FM342">
        <v>614.0307691433912</v>
      </c>
      <c r="FN342">
        <v>24603.412</v>
      </c>
      <c r="FO342">
        <v>15</v>
      </c>
      <c r="FP342">
        <v>0</v>
      </c>
      <c r="FQ342" t="s">
        <v>439</v>
      </c>
      <c r="FR342">
        <v>1747148579.5</v>
      </c>
      <c r="FS342">
        <v>1747148584.5</v>
      </c>
      <c r="FT342">
        <v>0</v>
      </c>
      <c r="FU342">
        <v>0.162</v>
      </c>
      <c r="FV342">
        <v>-0.001</v>
      </c>
      <c r="FW342">
        <v>0.139</v>
      </c>
      <c r="FX342">
        <v>0.058</v>
      </c>
      <c r="FY342">
        <v>420</v>
      </c>
      <c r="FZ342">
        <v>16</v>
      </c>
      <c r="GA342">
        <v>0.19</v>
      </c>
      <c r="GB342">
        <v>0.02</v>
      </c>
      <c r="GC342">
        <v>-48.55688249999999</v>
      </c>
      <c r="GD342">
        <v>-7.336528705440876</v>
      </c>
      <c r="GE342">
        <v>0.7131547282629135</v>
      </c>
      <c r="GF342">
        <v>0</v>
      </c>
      <c r="GG342">
        <v>1205.255588235294</v>
      </c>
      <c r="GH342">
        <v>28.52116121206699</v>
      </c>
      <c r="GI342">
        <v>2.807435705802444</v>
      </c>
      <c r="GJ342">
        <v>0</v>
      </c>
      <c r="GK342">
        <v>7.242926750000001</v>
      </c>
      <c r="GL342">
        <v>-0.04220386491558697</v>
      </c>
      <c r="GM342">
        <v>0.004382841194647643</v>
      </c>
      <c r="GN342">
        <v>1</v>
      </c>
      <c r="GO342">
        <v>1</v>
      </c>
      <c r="GP342">
        <v>3</v>
      </c>
      <c r="GQ342" t="s">
        <v>463</v>
      </c>
      <c r="GR342">
        <v>3.12898</v>
      </c>
      <c r="GS342">
        <v>2.72982</v>
      </c>
      <c r="GT342">
        <v>0.107368</v>
      </c>
      <c r="GU342">
        <v>0.114526</v>
      </c>
      <c r="GV342">
        <v>0.104895</v>
      </c>
      <c r="GW342">
        <v>0.0810654</v>
      </c>
      <c r="GX342">
        <v>26770.9</v>
      </c>
      <c r="GY342">
        <v>25774.9</v>
      </c>
      <c r="GZ342">
        <v>30532</v>
      </c>
      <c r="HA342">
        <v>29362.8</v>
      </c>
      <c r="HB342">
        <v>37715.4</v>
      </c>
      <c r="HC342">
        <v>35507.4</v>
      </c>
      <c r="HD342">
        <v>46705.5</v>
      </c>
      <c r="HE342">
        <v>43630.1</v>
      </c>
      <c r="HF342">
        <v>1.8321</v>
      </c>
      <c r="HG342">
        <v>1.8255</v>
      </c>
      <c r="HH342">
        <v>0.137836</v>
      </c>
      <c r="HI342">
        <v>0</v>
      </c>
      <c r="HJ342">
        <v>27.7342</v>
      </c>
      <c r="HK342">
        <v>999.9</v>
      </c>
      <c r="HL342">
        <v>48</v>
      </c>
      <c r="HM342">
        <v>31.4</v>
      </c>
      <c r="HN342">
        <v>24.3846</v>
      </c>
      <c r="HO342">
        <v>63.1503</v>
      </c>
      <c r="HP342">
        <v>17.8365</v>
      </c>
      <c r="HQ342">
        <v>1</v>
      </c>
      <c r="HR342">
        <v>0.135948</v>
      </c>
      <c r="HS342">
        <v>-0.582944</v>
      </c>
      <c r="HT342">
        <v>20.2005</v>
      </c>
      <c r="HU342">
        <v>5.22672</v>
      </c>
      <c r="HV342">
        <v>11.974</v>
      </c>
      <c r="HW342">
        <v>4.97025</v>
      </c>
      <c r="HX342">
        <v>3.2896</v>
      </c>
      <c r="HY342">
        <v>9999</v>
      </c>
      <c r="HZ342">
        <v>9999</v>
      </c>
      <c r="IA342">
        <v>9999</v>
      </c>
      <c r="IB342">
        <v>19.6</v>
      </c>
      <c r="IC342">
        <v>4.97291</v>
      </c>
      <c r="ID342">
        <v>1.87715</v>
      </c>
      <c r="IE342">
        <v>1.87523</v>
      </c>
      <c r="IF342">
        <v>1.87808</v>
      </c>
      <c r="IG342">
        <v>1.87482</v>
      </c>
      <c r="IH342">
        <v>1.87838</v>
      </c>
      <c r="II342">
        <v>1.87546</v>
      </c>
      <c r="IJ342">
        <v>1.87667</v>
      </c>
      <c r="IK342">
        <v>0</v>
      </c>
      <c r="IL342">
        <v>0</v>
      </c>
      <c r="IM342">
        <v>0</v>
      </c>
      <c r="IN342">
        <v>0</v>
      </c>
      <c r="IO342" t="s">
        <v>441</v>
      </c>
      <c r="IP342" t="s">
        <v>442</v>
      </c>
      <c r="IQ342" t="s">
        <v>443</v>
      </c>
      <c r="IR342" t="s">
        <v>443</v>
      </c>
      <c r="IS342" t="s">
        <v>443</v>
      </c>
      <c r="IT342" t="s">
        <v>443</v>
      </c>
      <c r="IU342">
        <v>0</v>
      </c>
      <c r="IV342">
        <v>100</v>
      </c>
      <c r="IW342">
        <v>100</v>
      </c>
      <c r="IX342">
        <v>0.496</v>
      </c>
      <c r="IY342">
        <v>0.2256</v>
      </c>
      <c r="IZ342">
        <v>-0.1222274518627452</v>
      </c>
      <c r="JA342">
        <v>0.001328938755811441</v>
      </c>
      <c r="JB342">
        <v>-5.633165956792918E-07</v>
      </c>
      <c r="JC342">
        <v>2.510553891376428E-10</v>
      </c>
      <c r="JD342">
        <v>-0.04678033270444259</v>
      </c>
      <c r="JE342">
        <v>-0.0009625096320519332</v>
      </c>
      <c r="JF342">
        <v>0.0006953178313022573</v>
      </c>
      <c r="JG342">
        <v>-5.973937232829655E-06</v>
      </c>
      <c r="JH342">
        <v>1</v>
      </c>
      <c r="JI342">
        <v>2112</v>
      </c>
      <c r="JJ342">
        <v>1</v>
      </c>
      <c r="JK342">
        <v>26</v>
      </c>
      <c r="JL342">
        <v>201769.4</v>
      </c>
      <c r="JM342">
        <v>201769.3</v>
      </c>
      <c r="JN342">
        <v>1.50757</v>
      </c>
      <c r="JO342">
        <v>2.55249</v>
      </c>
      <c r="JP342">
        <v>1.39893</v>
      </c>
      <c r="JQ342">
        <v>2.32666</v>
      </c>
      <c r="JR342">
        <v>1.44897</v>
      </c>
      <c r="JS342">
        <v>2.55981</v>
      </c>
      <c r="JT342">
        <v>36.7892</v>
      </c>
      <c r="JU342">
        <v>23.9737</v>
      </c>
      <c r="JV342">
        <v>18</v>
      </c>
      <c r="JW342">
        <v>482.018</v>
      </c>
      <c r="JX342">
        <v>447.992</v>
      </c>
      <c r="JY342">
        <v>28.5124</v>
      </c>
      <c r="JZ342">
        <v>28.9716</v>
      </c>
      <c r="KA342">
        <v>30.0002</v>
      </c>
      <c r="KB342">
        <v>28.6512</v>
      </c>
      <c r="KC342">
        <v>28.7159</v>
      </c>
      <c r="KD342">
        <v>30.3655</v>
      </c>
      <c r="KE342">
        <v>38.8638</v>
      </c>
      <c r="KF342">
        <v>0</v>
      </c>
      <c r="KG342">
        <v>28.5139</v>
      </c>
      <c r="KH342">
        <v>640.692</v>
      </c>
      <c r="KI342">
        <v>15.9641</v>
      </c>
      <c r="KJ342">
        <v>100.935</v>
      </c>
      <c r="KK342">
        <v>100.358</v>
      </c>
    </row>
    <row r="343" spans="1:297">
      <c r="A343">
        <v>327</v>
      </c>
      <c r="B343">
        <v>1759254749</v>
      </c>
      <c r="C343">
        <v>7933.400000095367</v>
      </c>
      <c r="D343" t="s">
        <v>1100</v>
      </c>
      <c r="E343" t="s">
        <v>1101</v>
      </c>
      <c r="F343">
        <v>5</v>
      </c>
      <c r="G343" t="s">
        <v>1025</v>
      </c>
      <c r="H343" t="s">
        <v>436</v>
      </c>
      <c r="I343">
        <v>1759254741.5</v>
      </c>
      <c r="J343">
        <f>(K343)/1000</f>
        <v>0</v>
      </c>
      <c r="K343">
        <f>IF(DP343, AN343, AH343)</f>
        <v>0</v>
      </c>
      <c r="L343">
        <f>IF(DP343, AI343, AG343)</f>
        <v>0</v>
      </c>
      <c r="M343">
        <f>DR343 - IF(AU343&gt;1, L343*DL343*100.0/(AW343), 0)</f>
        <v>0</v>
      </c>
      <c r="N343">
        <f>((T343-J343/2)*M343-L343)/(T343+J343/2)</f>
        <v>0</v>
      </c>
      <c r="O343">
        <f>N343*(DY343+DZ343)/1000.0</f>
        <v>0</v>
      </c>
      <c r="P343">
        <f>(DR343 - IF(AU343&gt;1, L343*DL343*100.0/(AW343), 0))*(DY343+DZ343)/1000.0</f>
        <v>0</v>
      </c>
      <c r="Q343">
        <f>2.0/((1/S343-1/R343)+SIGN(S343)*SQRT((1/S343-1/R343)*(1/S343-1/R343) + 4*DM343/((DM343+1)*(DM343+1))*(2*1/S343*1/R343-1/R343*1/R343)))</f>
        <v>0</v>
      </c>
      <c r="R343">
        <f>IF(LEFT(DN343,1)&lt;&gt;"0",IF(LEFT(DN343,1)="1",3.0,DO343),$D$5+$E$5*(EF343*DY343/($K$5*1000))+$F$5*(EF343*DY343/($K$5*1000))*MAX(MIN(DL343,$J$5),$I$5)*MAX(MIN(DL343,$J$5),$I$5)+$G$5*MAX(MIN(DL343,$J$5),$I$5)*(EF343*DY343/($K$5*1000))+$H$5*(EF343*DY343/($K$5*1000))*(EF343*DY343/($K$5*1000)))</f>
        <v>0</v>
      </c>
      <c r="S343">
        <f>J343*(1000-(1000*0.61365*exp(17.502*W343/(240.97+W343))/(DY343+DZ343)+DT343)/2)/(1000*0.61365*exp(17.502*W343/(240.97+W343))/(DY343+DZ343)-DT343)</f>
        <v>0</v>
      </c>
      <c r="T343">
        <f>1/((DM343+1)/(Q343/1.6)+1/(R343/1.37)) + DM343/((DM343+1)/(Q343/1.6) + DM343/(R343/1.37))</f>
        <v>0</v>
      </c>
      <c r="U343">
        <f>(DH343*DK343)</f>
        <v>0</v>
      </c>
      <c r="V343">
        <f>(EA343+(U343+2*0.95*5.67E-8*(((EA343+$B$7)+273)^4-(EA343+273)^4)-44100*J343)/(1.84*29.3*R343+8*0.95*5.67E-8*(EA343+273)^3))</f>
        <v>0</v>
      </c>
      <c r="W343">
        <f>($C$7*EB343+$D$7*EC343+$E$7*V343)</f>
        <v>0</v>
      </c>
      <c r="X343">
        <f>0.61365*exp(17.502*W343/(240.97+W343))</f>
        <v>0</v>
      </c>
      <c r="Y343">
        <f>(Z343/AA343*100)</f>
        <v>0</v>
      </c>
      <c r="Z343">
        <f>DT343*(DY343+DZ343)/1000</f>
        <v>0</v>
      </c>
      <c r="AA343">
        <f>0.61365*exp(17.502*EA343/(240.97+EA343))</f>
        <v>0</v>
      </c>
      <c r="AB343">
        <f>(X343-DT343*(DY343+DZ343)/1000)</f>
        <v>0</v>
      </c>
      <c r="AC343">
        <f>(-J343*44100)</f>
        <v>0</v>
      </c>
      <c r="AD343">
        <f>2*29.3*R343*0.92*(EA343-W343)</f>
        <v>0</v>
      </c>
      <c r="AE343">
        <f>2*0.95*5.67E-8*(((EA343+$B$7)+273)^4-(W343+273)^4)</f>
        <v>0</v>
      </c>
      <c r="AF343">
        <f>U343+AE343+AC343+AD343</f>
        <v>0</v>
      </c>
      <c r="AG343">
        <f>DX343*AU343*(DS343-DR343*(1000-AU343*DU343)/(1000-AU343*DT343))/(100*DL343)</f>
        <v>0</v>
      </c>
      <c r="AH343">
        <f>1000*DX343*AU343*(DT343-DU343)/(100*DL343*(1000-AU343*DT343))</f>
        <v>0</v>
      </c>
      <c r="AI343">
        <f>(AJ343 - AK343 - DY343*1E3/(8.314*(EA343+273.15)) * AM343/DX343 * AL343) * DX343/(100*DL343) * (1000 - DU343)/1000</f>
        <v>0</v>
      </c>
      <c r="AJ343">
        <v>634.410534653771</v>
      </c>
      <c r="AK343">
        <v>596.6532</v>
      </c>
      <c r="AL343">
        <v>3.361681321801333</v>
      </c>
      <c r="AM343">
        <v>65.50466669720001</v>
      </c>
      <c r="AN343">
        <f>(AP343 - AO343 + DY343*1E3/(8.314*(EA343+273.15)) * AR343/DX343 * AQ343) * DX343/(100*DL343) * 1000/(1000 - AP343)</f>
        <v>0</v>
      </c>
      <c r="AO343">
        <v>15.96580206086703</v>
      </c>
      <c r="AP343">
        <v>23.18880303030302</v>
      </c>
      <c r="AQ343">
        <v>-2.053307061749112E-05</v>
      </c>
      <c r="AR343">
        <v>120.5504715061294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MAX(0,($B$13+$C$13*EF343)/(1+$D$13*EF343)*DY343/(EA343+273)*$E$13)</f>
        <v>0</v>
      </c>
      <c r="AX343" t="s">
        <v>437</v>
      </c>
      <c r="AY343" t="s">
        <v>437</v>
      </c>
      <c r="AZ343">
        <v>0</v>
      </c>
      <c r="BA343">
        <v>0</v>
      </c>
      <c r="BB343">
        <f>1-AZ343/BA343</f>
        <v>0</v>
      </c>
      <c r="BC343">
        <v>0</v>
      </c>
      <c r="BD343" t="s">
        <v>437</v>
      </c>
      <c r="BE343" t="s">
        <v>437</v>
      </c>
      <c r="BF343">
        <v>0</v>
      </c>
      <c r="BG343">
        <v>0</v>
      </c>
      <c r="BH343">
        <f>1-BF343/BG343</f>
        <v>0</v>
      </c>
      <c r="BI343">
        <v>0.5</v>
      </c>
      <c r="BJ343">
        <f>DI343</f>
        <v>0</v>
      </c>
      <c r="BK343">
        <f>L343</f>
        <v>0</v>
      </c>
      <c r="BL343">
        <f>BH343*BI343*BJ343</f>
        <v>0</v>
      </c>
      <c r="BM343">
        <f>(BK343-BC343)/BJ343</f>
        <v>0</v>
      </c>
      <c r="BN343">
        <f>(BA343-BG343)/BG343</f>
        <v>0</v>
      </c>
      <c r="BO343">
        <f>AZ343/(BB343+AZ343/BG343)</f>
        <v>0</v>
      </c>
      <c r="BP343" t="s">
        <v>437</v>
      </c>
      <c r="BQ343">
        <v>0</v>
      </c>
      <c r="BR343">
        <f>IF(BQ343&lt;&gt;0, BQ343, BO343)</f>
        <v>0</v>
      </c>
      <c r="BS343">
        <f>1-BR343/BG343</f>
        <v>0</v>
      </c>
      <c r="BT343">
        <f>(BG343-BF343)/(BG343-BR343)</f>
        <v>0</v>
      </c>
      <c r="BU343">
        <f>(BA343-BG343)/(BA343-BR343)</f>
        <v>0</v>
      </c>
      <c r="BV343">
        <f>(BG343-BF343)/(BG343-AZ343)</f>
        <v>0</v>
      </c>
      <c r="BW343">
        <f>(BA343-BG343)/(BA343-AZ343)</f>
        <v>0</v>
      </c>
      <c r="BX343">
        <f>(BT343*BR343/BF343)</f>
        <v>0</v>
      </c>
      <c r="BY343">
        <f>(1-BX343)</f>
        <v>0</v>
      </c>
      <c r="DH343">
        <f>$B$11*EG343+$C$11*EH343+$F$11*ES343*(1-EV343)</f>
        <v>0</v>
      </c>
      <c r="DI343">
        <f>DH343*DJ343</f>
        <v>0</v>
      </c>
      <c r="DJ343">
        <f>($B$11*$D$9+$C$11*$D$9+$F$11*((FF343+EX343)/MAX(FF343+EX343+FG343, 0.1)*$I$9+FG343/MAX(FF343+EX343+FG343, 0.1)*$J$9))/($B$11+$C$11+$F$11)</f>
        <v>0</v>
      </c>
      <c r="DK343">
        <f>($B$11*$K$9+$C$11*$K$9+$F$11*((FF343+EX343)/MAX(FF343+EX343+FG343, 0.1)*$P$9+FG343/MAX(FF343+EX343+FG343, 0.1)*$Q$9))/($B$11+$C$11+$F$11)</f>
        <v>0</v>
      </c>
      <c r="DL343">
        <v>5.66</v>
      </c>
      <c r="DM343">
        <v>0.5</v>
      </c>
      <c r="DN343" t="s">
        <v>438</v>
      </c>
      <c r="DO343">
        <v>2</v>
      </c>
      <c r="DP343" t="b">
        <v>1</v>
      </c>
      <c r="DQ343">
        <v>1759254741.5</v>
      </c>
      <c r="DR343">
        <v>559.9121111111111</v>
      </c>
      <c r="DS343">
        <v>609.3596296296296</v>
      </c>
      <c r="DT343">
        <v>23.19647037037037</v>
      </c>
      <c r="DU343">
        <v>15.96257777777778</v>
      </c>
      <c r="DV343">
        <v>559.4231851851853</v>
      </c>
      <c r="DW343">
        <v>22.97085925925926</v>
      </c>
      <c r="DX343">
        <v>499.9786666666667</v>
      </c>
      <c r="DY343">
        <v>90.84884074074073</v>
      </c>
      <c r="DZ343">
        <v>0.0521782888888889</v>
      </c>
      <c r="EA343">
        <v>29.81955555555555</v>
      </c>
      <c r="EB343">
        <v>29.98355925925926</v>
      </c>
      <c r="EC343">
        <v>999.9000000000001</v>
      </c>
      <c r="ED343">
        <v>0</v>
      </c>
      <c r="EE343">
        <v>0</v>
      </c>
      <c r="EF343">
        <v>9993.727037037037</v>
      </c>
      <c r="EG343">
        <v>0</v>
      </c>
      <c r="EH343">
        <v>11.72195925925926</v>
      </c>
      <c r="EI343">
        <v>-49.44765185185184</v>
      </c>
      <c r="EJ343">
        <v>573.2083703703704</v>
      </c>
      <c r="EK343">
        <v>619.2444444444444</v>
      </c>
      <c r="EL343">
        <v>7.233885185185186</v>
      </c>
      <c r="EM343">
        <v>609.3596296296296</v>
      </c>
      <c r="EN343">
        <v>15.96257777777778</v>
      </c>
      <c r="EO343">
        <v>2.107371481481481</v>
      </c>
      <c r="EP343">
        <v>1.450181851851852</v>
      </c>
      <c r="EQ343">
        <v>18.27500740740741</v>
      </c>
      <c r="ER343">
        <v>12.45277777777778</v>
      </c>
      <c r="ES343">
        <v>2000.002962962963</v>
      </c>
      <c r="ET343">
        <v>0.9799977777777777</v>
      </c>
      <c r="EU343">
        <v>0.02000242222222222</v>
      </c>
      <c r="EV343">
        <v>0</v>
      </c>
      <c r="EW343">
        <v>1209.089259259259</v>
      </c>
      <c r="EX343">
        <v>5.000560000000001</v>
      </c>
      <c r="EY343">
        <v>24650.93703703703</v>
      </c>
      <c r="EZ343">
        <v>17294.9</v>
      </c>
      <c r="FA343">
        <v>41.31914814814814</v>
      </c>
      <c r="FB343">
        <v>41.70566666666667</v>
      </c>
      <c r="FC343">
        <v>41.19174074074073</v>
      </c>
      <c r="FD343">
        <v>40.7752962962963</v>
      </c>
      <c r="FE343">
        <v>42.27066666666666</v>
      </c>
      <c r="FF343">
        <v>1955.098148148148</v>
      </c>
      <c r="FG343">
        <v>39.90111111111111</v>
      </c>
      <c r="FH343">
        <v>0</v>
      </c>
      <c r="FI343">
        <v>1759254763</v>
      </c>
      <c r="FJ343">
        <v>0</v>
      </c>
      <c r="FK343">
        <v>1209.2236</v>
      </c>
      <c r="FL343">
        <v>31.56769225429522</v>
      </c>
      <c r="FM343">
        <v>624.2615374708879</v>
      </c>
      <c r="FN343">
        <v>24653.044</v>
      </c>
      <c r="FO343">
        <v>15</v>
      </c>
      <c r="FP343">
        <v>0</v>
      </c>
      <c r="FQ343" t="s">
        <v>439</v>
      </c>
      <c r="FR343">
        <v>1747148579.5</v>
      </c>
      <c r="FS343">
        <v>1747148584.5</v>
      </c>
      <c r="FT343">
        <v>0</v>
      </c>
      <c r="FU343">
        <v>0.162</v>
      </c>
      <c r="FV343">
        <v>-0.001</v>
      </c>
      <c r="FW343">
        <v>0.139</v>
      </c>
      <c r="FX343">
        <v>0.058</v>
      </c>
      <c r="FY343">
        <v>420</v>
      </c>
      <c r="FZ343">
        <v>16</v>
      </c>
      <c r="GA343">
        <v>0.19</v>
      </c>
      <c r="GB343">
        <v>0.02</v>
      </c>
      <c r="GC343">
        <v>-49.0276425</v>
      </c>
      <c r="GD343">
        <v>-6.870534709193279</v>
      </c>
      <c r="GE343">
        <v>0.667308299396726</v>
      </c>
      <c r="GF343">
        <v>0</v>
      </c>
      <c r="GG343">
        <v>1207.333529411764</v>
      </c>
      <c r="GH343">
        <v>29.71275783634506</v>
      </c>
      <c r="GI343">
        <v>2.925745638850472</v>
      </c>
      <c r="GJ343">
        <v>0</v>
      </c>
      <c r="GK343">
        <v>7.23854925</v>
      </c>
      <c r="GL343">
        <v>-0.07492198874297759</v>
      </c>
      <c r="GM343">
        <v>0.007720336581879057</v>
      </c>
      <c r="GN343">
        <v>1</v>
      </c>
      <c r="GO343">
        <v>1</v>
      </c>
      <c r="GP343">
        <v>3</v>
      </c>
      <c r="GQ343" t="s">
        <v>463</v>
      </c>
      <c r="GR343">
        <v>3.12882</v>
      </c>
      <c r="GS343">
        <v>2.73021</v>
      </c>
      <c r="GT343">
        <v>0.109541</v>
      </c>
      <c r="GU343">
        <v>0.116687</v>
      </c>
      <c r="GV343">
        <v>0.104869</v>
      </c>
      <c r="GW343">
        <v>0.0810738</v>
      </c>
      <c r="GX343">
        <v>26706</v>
      </c>
      <c r="GY343">
        <v>25712.1</v>
      </c>
      <c r="GZ343">
        <v>30532.4</v>
      </c>
      <c r="HA343">
        <v>29363</v>
      </c>
      <c r="HB343">
        <v>37716.7</v>
      </c>
      <c r="HC343">
        <v>35507.6</v>
      </c>
      <c r="HD343">
        <v>46705.5</v>
      </c>
      <c r="HE343">
        <v>43630.5</v>
      </c>
      <c r="HF343">
        <v>1.83202</v>
      </c>
      <c r="HG343">
        <v>1.8257</v>
      </c>
      <c r="HH343">
        <v>0.13832</v>
      </c>
      <c r="HI343">
        <v>0</v>
      </c>
      <c r="HJ343">
        <v>27.7318</v>
      </c>
      <c r="HK343">
        <v>999.9</v>
      </c>
      <c r="HL343">
        <v>48</v>
      </c>
      <c r="HM343">
        <v>31.4</v>
      </c>
      <c r="HN343">
        <v>24.3859</v>
      </c>
      <c r="HO343">
        <v>63.1903</v>
      </c>
      <c r="HP343">
        <v>18.0449</v>
      </c>
      <c r="HQ343">
        <v>1</v>
      </c>
      <c r="HR343">
        <v>0.136103</v>
      </c>
      <c r="HS343">
        <v>-0.588633</v>
      </c>
      <c r="HT343">
        <v>20.2005</v>
      </c>
      <c r="HU343">
        <v>5.22672</v>
      </c>
      <c r="HV343">
        <v>11.974</v>
      </c>
      <c r="HW343">
        <v>4.9702</v>
      </c>
      <c r="HX343">
        <v>3.2896</v>
      </c>
      <c r="HY343">
        <v>9999</v>
      </c>
      <c r="HZ343">
        <v>9999</v>
      </c>
      <c r="IA343">
        <v>9999</v>
      </c>
      <c r="IB343">
        <v>19.6</v>
      </c>
      <c r="IC343">
        <v>4.9729</v>
      </c>
      <c r="ID343">
        <v>1.87717</v>
      </c>
      <c r="IE343">
        <v>1.87531</v>
      </c>
      <c r="IF343">
        <v>1.87814</v>
      </c>
      <c r="IG343">
        <v>1.87485</v>
      </c>
      <c r="IH343">
        <v>1.87841</v>
      </c>
      <c r="II343">
        <v>1.87548</v>
      </c>
      <c r="IJ343">
        <v>1.87668</v>
      </c>
      <c r="IK343">
        <v>0</v>
      </c>
      <c r="IL343">
        <v>0</v>
      </c>
      <c r="IM343">
        <v>0</v>
      </c>
      <c r="IN343">
        <v>0</v>
      </c>
      <c r="IO343" t="s">
        <v>441</v>
      </c>
      <c r="IP343" t="s">
        <v>442</v>
      </c>
      <c r="IQ343" t="s">
        <v>443</v>
      </c>
      <c r="IR343" t="s">
        <v>443</v>
      </c>
      <c r="IS343" t="s">
        <v>443</v>
      </c>
      <c r="IT343" t="s">
        <v>443</v>
      </c>
      <c r="IU343">
        <v>0</v>
      </c>
      <c r="IV343">
        <v>100</v>
      </c>
      <c r="IW343">
        <v>100</v>
      </c>
      <c r="IX343">
        <v>0.511</v>
      </c>
      <c r="IY343">
        <v>0.2254</v>
      </c>
      <c r="IZ343">
        <v>-0.1222274518627452</v>
      </c>
      <c r="JA343">
        <v>0.001328938755811441</v>
      </c>
      <c r="JB343">
        <v>-5.633165956792918E-07</v>
      </c>
      <c r="JC343">
        <v>2.510553891376428E-10</v>
      </c>
      <c r="JD343">
        <v>-0.04678033270444259</v>
      </c>
      <c r="JE343">
        <v>-0.0009625096320519332</v>
      </c>
      <c r="JF343">
        <v>0.0006953178313022573</v>
      </c>
      <c r="JG343">
        <v>-5.973937232829655E-06</v>
      </c>
      <c r="JH343">
        <v>1</v>
      </c>
      <c r="JI343">
        <v>2112</v>
      </c>
      <c r="JJ343">
        <v>1</v>
      </c>
      <c r="JK343">
        <v>26</v>
      </c>
      <c r="JL343">
        <v>201769.5</v>
      </c>
      <c r="JM343">
        <v>201769.4</v>
      </c>
      <c r="JN343">
        <v>1.54419</v>
      </c>
      <c r="JO343">
        <v>2.55981</v>
      </c>
      <c r="JP343">
        <v>1.39893</v>
      </c>
      <c r="JQ343">
        <v>2.32666</v>
      </c>
      <c r="JR343">
        <v>1.44897</v>
      </c>
      <c r="JS343">
        <v>2.45605</v>
      </c>
      <c r="JT343">
        <v>36.8129</v>
      </c>
      <c r="JU343">
        <v>23.9649</v>
      </c>
      <c r="JV343">
        <v>18</v>
      </c>
      <c r="JW343">
        <v>481.985</v>
      </c>
      <c r="JX343">
        <v>448.118</v>
      </c>
      <c r="JY343">
        <v>28.5242</v>
      </c>
      <c r="JZ343">
        <v>28.9716</v>
      </c>
      <c r="KA343">
        <v>30.0001</v>
      </c>
      <c r="KB343">
        <v>28.6524</v>
      </c>
      <c r="KC343">
        <v>28.7159</v>
      </c>
      <c r="KD343">
        <v>30.9695</v>
      </c>
      <c r="KE343">
        <v>38.8638</v>
      </c>
      <c r="KF343">
        <v>0</v>
      </c>
      <c r="KG343">
        <v>28.5263</v>
      </c>
      <c r="KH343">
        <v>654.051</v>
      </c>
      <c r="KI343">
        <v>15.9641</v>
      </c>
      <c r="KJ343">
        <v>100.936</v>
      </c>
      <c r="KK343">
        <v>100.359</v>
      </c>
    </row>
    <row r="344" spans="1:297">
      <c r="A344">
        <v>328</v>
      </c>
      <c r="B344">
        <v>1759254754</v>
      </c>
      <c r="C344">
        <v>7938.400000095367</v>
      </c>
      <c r="D344" t="s">
        <v>1102</v>
      </c>
      <c r="E344" t="s">
        <v>1103</v>
      </c>
      <c r="F344">
        <v>5</v>
      </c>
      <c r="G344" t="s">
        <v>1025</v>
      </c>
      <c r="H344" t="s">
        <v>436</v>
      </c>
      <c r="I344">
        <v>1759254746.214286</v>
      </c>
      <c r="J344">
        <f>(K344)/1000</f>
        <v>0</v>
      </c>
      <c r="K344">
        <f>IF(DP344, AN344, AH344)</f>
        <v>0</v>
      </c>
      <c r="L344">
        <f>IF(DP344, AI344, AG344)</f>
        <v>0</v>
      </c>
      <c r="M344">
        <f>DR344 - IF(AU344&gt;1, L344*DL344*100.0/(AW344), 0)</f>
        <v>0</v>
      </c>
      <c r="N344">
        <f>((T344-J344/2)*M344-L344)/(T344+J344/2)</f>
        <v>0</v>
      </c>
      <c r="O344">
        <f>N344*(DY344+DZ344)/1000.0</f>
        <v>0</v>
      </c>
      <c r="P344">
        <f>(DR344 - IF(AU344&gt;1, L344*DL344*100.0/(AW344), 0))*(DY344+DZ344)/1000.0</f>
        <v>0</v>
      </c>
      <c r="Q344">
        <f>2.0/((1/S344-1/R344)+SIGN(S344)*SQRT((1/S344-1/R344)*(1/S344-1/R344) + 4*DM344/((DM344+1)*(DM344+1))*(2*1/S344*1/R344-1/R344*1/R344)))</f>
        <v>0</v>
      </c>
      <c r="R344">
        <f>IF(LEFT(DN344,1)&lt;&gt;"0",IF(LEFT(DN344,1)="1",3.0,DO344),$D$5+$E$5*(EF344*DY344/($K$5*1000))+$F$5*(EF344*DY344/($K$5*1000))*MAX(MIN(DL344,$J$5),$I$5)*MAX(MIN(DL344,$J$5),$I$5)+$G$5*MAX(MIN(DL344,$J$5),$I$5)*(EF344*DY344/($K$5*1000))+$H$5*(EF344*DY344/($K$5*1000))*(EF344*DY344/($K$5*1000)))</f>
        <v>0</v>
      </c>
      <c r="S344">
        <f>J344*(1000-(1000*0.61365*exp(17.502*W344/(240.97+W344))/(DY344+DZ344)+DT344)/2)/(1000*0.61365*exp(17.502*W344/(240.97+W344))/(DY344+DZ344)-DT344)</f>
        <v>0</v>
      </c>
      <c r="T344">
        <f>1/((DM344+1)/(Q344/1.6)+1/(R344/1.37)) + DM344/((DM344+1)/(Q344/1.6) + DM344/(R344/1.37))</f>
        <v>0</v>
      </c>
      <c r="U344">
        <f>(DH344*DK344)</f>
        <v>0</v>
      </c>
      <c r="V344">
        <f>(EA344+(U344+2*0.95*5.67E-8*(((EA344+$B$7)+273)^4-(EA344+273)^4)-44100*J344)/(1.84*29.3*R344+8*0.95*5.67E-8*(EA344+273)^3))</f>
        <v>0</v>
      </c>
      <c r="W344">
        <f>($C$7*EB344+$D$7*EC344+$E$7*V344)</f>
        <v>0</v>
      </c>
      <c r="X344">
        <f>0.61365*exp(17.502*W344/(240.97+W344))</f>
        <v>0</v>
      </c>
      <c r="Y344">
        <f>(Z344/AA344*100)</f>
        <v>0</v>
      </c>
      <c r="Z344">
        <f>DT344*(DY344+DZ344)/1000</f>
        <v>0</v>
      </c>
      <c r="AA344">
        <f>0.61365*exp(17.502*EA344/(240.97+EA344))</f>
        <v>0</v>
      </c>
      <c r="AB344">
        <f>(X344-DT344*(DY344+DZ344)/1000)</f>
        <v>0</v>
      </c>
      <c r="AC344">
        <f>(-J344*44100)</f>
        <v>0</v>
      </c>
      <c r="AD344">
        <f>2*29.3*R344*0.92*(EA344-W344)</f>
        <v>0</v>
      </c>
      <c r="AE344">
        <f>2*0.95*5.67E-8*(((EA344+$B$7)+273)^4-(W344+273)^4)</f>
        <v>0</v>
      </c>
      <c r="AF344">
        <f>U344+AE344+AC344+AD344</f>
        <v>0</v>
      </c>
      <c r="AG344">
        <f>DX344*AU344*(DS344-DR344*(1000-AU344*DU344)/(1000-AU344*DT344))/(100*DL344)</f>
        <v>0</v>
      </c>
      <c r="AH344">
        <f>1000*DX344*AU344*(DT344-DU344)/(100*DL344*(1000-AU344*DT344))</f>
        <v>0</v>
      </c>
      <c r="AI344">
        <f>(AJ344 - AK344 - DY344*1E3/(8.314*(EA344+273.15)) * AM344/DX344 * AL344) * DX344/(100*DL344) * (1000 - DU344)/1000</f>
        <v>0</v>
      </c>
      <c r="AJ344">
        <v>651.4306589500661</v>
      </c>
      <c r="AK344">
        <v>613.3969939393938</v>
      </c>
      <c r="AL344">
        <v>3.356552763693665</v>
      </c>
      <c r="AM344">
        <v>65.50466669720001</v>
      </c>
      <c r="AN344">
        <f>(AP344 - AO344 + DY344*1E3/(8.314*(EA344+273.15)) * AR344/DX344 * AQ344) * DX344/(100*DL344) * 1000/(1000 - AP344)</f>
        <v>0</v>
      </c>
      <c r="AO344">
        <v>15.96693347356967</v>
      </c>
      <c r="AP344">
        <v>23.16801272727273</v>
      </c>
      <c r="AQ344">
        <v>-6.243941394750159E-05</v>
      </c>
      <c r="AR344">
        <v>120.5504715061294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MAX(0,($B$13+$C$13*EF344)/(1+$D$13*EF344)*DY344/(EA344+273)*$E$13)</f>
        <v>0</v>
      </c>
      <c r="AX344" t="s">
        <v>437</v>
      </c>
      <c r="AY344" t="s">
        <v>437</v>
      </c>
      <c r="AZ344">
        <v>0</v>
      </c>
      <c r="BA344">
        <v>0</v>
      </c>
      <c r="BB344">
        <f>1-AZ344/BA344</f>
        <v>0</v>
      </c>
      <c r="BC344">
        <v>0</v>
      </c>
      <c r="BD344" t="s">
        <v>437</v>
      </c>
      <c r="BE344" t="s">
        <v>437</v>
      </c>
      <c r="BF344">
        <v>0</v>
      </c>
      <c r="BG344">
        <v>0</v>
      </c>
      <c r="BH344">
        <f>1-BF344/BG344</f>
        <v>0</v>
      </c>
      <c r="BI344">
        <v>0.5</v>
      </c>
      <c r="BJ344">
        <f>DI344</f>
        <v>0</v>
      </c>
      <c r="BK344">
        <f>L344</f>
        <v>0</v>
      </c>
      <c r="BL344">
        <f>BH344*BI344*BJ344</f>
        <v>0</v>
      </c>
      <c r="BM344">
        <f>(BK344-BC344)/BJ344</f>
        <v>0</v>
      </c>
      <c r="BN344">
        <f>(BA344-BG344)/BG344</f>
        <v>0</v>
      </c>
      <c r="BO344">
        <f>AZ344/(BB344+AZ344/BG344)</f>
        <v>0</v>
      </c>
      <c r="BP344" t="s">
        <v>437</v>
      </c>
      <c r="BQ344">
        <v>0</v>
      </c>
      <c r="BR344">
        <f>IF(BQ344&lt;&gt;0, BQ344, BO344)</f>
        <v>0</v>
      </c>
      <c r="BS344">
        <f>1-BR344/BG344</f>
        <v>0</v>
      </c>
      <c r="BT344">
        <f>(BG344-BF344)/(BG344-BR344)</f>
        <v>0</v>
      </c>
      <c r="BU344">
        <f>(BA344-BG344)/(BA344-BR344)</f>
        <v>0</v>
      </c>
      <c r="BV344">
        <f>(BG344-BF344)/(BG344-AZ344)</f>
        <v>0</v>
      </c>
      <c r="BW344">
        <f>(BA344-BG344)/(BA344-AZ344)</f>
        <v>0</v>
      </c>
      <c r="BX344">
        <f>(BT344*BR344/BF344)</f>
        <v>0</v>
      </c>
      <c r="BY344">
        <f>(1-BX344)</f>
        <v>0</v>
      </c>
      <c r="DH344">
        <f>$B$11*EG344+$C$11*EH344+$F$11*ES344*(1-EV344)</f>
        <v>0</v>
      </c>
      <c r="DI344">
        <f>DH344*DJ344</f>
        <v>0</v>
      </c>
      <c r="DJ344">
        <f>($B$11*$D$9+$C$11*$D$9+$F$11*((FF344+EX344)/MAX(FF344+EX344+FG344, 0.1)*$I$9+FG344/MAX(FF344+EX344+FG344, 0.1)*$J$9))/($B$11+$C$11+$F$11)</f>
        <v>0</v>
      </c>
      <c r="DK344">
        <f>($B$11*$K$9+$C$11*$K$9+$F$11*((FF344+EX344)/MAX(FF344+EX344+FG344, 0.1)*$P$9+FG344/MAX(FF344+EX344+FG344, 0.1)*$Q$9))/($B$11+$C$11+$F$11)</f>
        <v>0</v>
      </c>
      <c r="DL344">
        <v>5.66</v>
      </c>
      <c r="DM344">
        <v>0.5</v>
      </c>
      <c r="DN344" t="s">
        <v>438</v>
      </c>
      <c r="DO344">
        <v>2</v>
      </c>
      <c r="DP344" t="b">
        <v>1</v>
      </c>
      <c r="DQ344">
        <v>1759254746.214286</v>
      </c>
      <c r="DR344">
        <v>575.3129285714285</v>
      </c>
      <c r="DS344">
        <v>625.2288928571428</v>
      </c>
      <c r="DT344">
        <v>23.18935</v>
      </c>
      <c r="DU344">
        <v>15.96479642857143</v>
      </c>
      <c r="DV344">
        <v>574.8096785714285</v>
      </c>
      <c r="DW344">
        <v>22.96389285714286</v>
      </c>
      <c r="DX344">
        <v>499.9799999999999</v>
      </c>
      <c r="DY344">
        <v>90.84804642857141</v>
      </c>
      <c r="DZ344">
        <v>0.05215988571428572</v>
      </c>
      <c r="EA344">
        <v>29.82180357142857</v>
      </c>
      <c r="EB344">
        <v>29.98701785714286</v>
      </c>
      <c r="EC344">
        <v>999.9000000000002</v>
      </c>
      <c r="ED344">
        <v>0</v>
      </c>
      <c r="EE344">
        <v>0</v>
      </c>
      <c r="EF344">
        <v>10007.23678571428</v>
      </c>
      <c r="EG344">
        <v>0</v>
      </c>
      <c r="EH344">
        <v>11.68893214285714</v>
      </c>
      <c r="EI344">
        <v>-49.91608571428571</v>
      </c>
      <c r="EJ344">
        <v>588.9705714285714</v>
      </c>
      <c r="EK344">
        <v>635.3725000000001</v>
      </c>
      <c r="EL344">
        <v>7.224545714285715</v>
      </c>
      <c r="EM344">
        <v>625.2288928571428</v>
      </c>
      <c r="EN344">
        <v>15.96479642857143</v>
      </c>
      <c r="EO344">
        <v>2.106706071428571</v>
      </c>
      <c r="EP344">
        <v>1.450370714285714</v>
      </c>
      <c r="EQ344">
        <v>18.26997857142857</v>
      </c>
      <c r="ER344">
        <v>12.45476428571429</v>
      </c>
      <c r="ES344">
        <v>1999.973214285714</v>
      </c>
      <c r="ET344">
        <v>0.9799974285714287</v>
      </c>
      <c r="EU344">
        <v>0.02000277142857143</v>
      </c>
      <c r="EV344">
        <v>0</v>
      </c>
      <c r="EW344">
        <v>1211.512857142857</v>
      </c>
      <c r="EX344">
        <v>5.000560000000001</v>
      </c>
      <c r="EY344">
        <v>24699.51428571429</v>
      </c>
      <c r="EZ344">
        <v>17294.64642857144</v>
      </c>
      <c r="FA344">
        <v>41.33224999999999</v>
      </c>
      <c r="FB344">
        <v>41.69824999999999</v>
      </c>
      <c r="FC344">
        <v>41.22735714285714</v>
      </c>
      <c r="FD344">
        <v>40.77439285714286</v>
      </c>
      <c r="FE344">
        <v>42.2832857142857</v>
      </c>
      <c r="FF344">
        <v>1955.066071428571</v>
      </c>
      <c r="FG344">
        <v>39.90321428571428</v>
      </c>
      <c r="FH344">
        <v>0</v>
      </c>
      <c r="FI344">
        <v>1759254768.4</v>
      </c>
      <c r="FJ344">
        <v>0</v>
      </c>
      <c r="FK344">
        <v>1211.826153846154</v>
      </c>
      <c r="FL344">
        <v>30.19213674555255</v>
      </c>
      <c r="FM344">
        <v>617.1623932317875</v>
      </c>
      <c r="FN344">
        <v>24705.41538461538</v>
      </c>
      <c r="FO344">
        <v>15</v>
      </c>
      <c r="FP344">
        <v>0</v>
      </c>
      <c r="FQ344" t="s">
        <v>439</v>
      </c>
      <c r="FR344">
        <v>1747148579.5</v>
      </c>
      <c r="FS344">
        <v>1747148584.5</v>
      </c>
      <c r="FT344">
        <v>0</v>
      </c>
      <c r="FU344">
        <v>0.162</v>
      </c>
      <c r="FV344">
        <v>-0.001</v>
      </c>
      <c r="FW344">
        <v>0.139</v>
      </c>
      <c r="FX344">
        <v>0.058</v>
      </c>
      <c r="FY344">
        <v>420</v>
      </c>
      <c r="FZ344">
        <v>16</v>
      </c>
      <c r="GA344">
        <v>0.19</v>
      </c>
      <c r="GB344">
        <v>0.02</v>
      </c>
      <c r="GC344">
        <v>-49.57703170731708</v>
      </c>
      <c r="GD344">
        <v>-6.166475958188219</v>
      </c>
      <c r="GE344">
        <v>0.6115601298394789</v>
      </c>
      <c r="GF344">
        <v>0</v>
      </c>
      <c r="GG344">
        <v>1209.999705882353</v>
      </c>
      <c r="GH344">
        <v>30.72650879775196</v>
      </c>
      <c r="GI344">
        <v>3.025121762541245</v>
      </c>
      <c r="GJ344">
        <v>0</v>
      </c>
      <c r="GK344">
        <v>7.230028048780488</v>
      </c>
      <c r="GL344">
        <v>-0.1102942160278854</v>
      </c>
      <c r="GM344">
        <v>0.01140833311599142</v>
      </c>
      <c r="GN344">
        <v>0</v>
      </c>
      <c r="GO344">
        <v>0</v>
      </c>
      <c r="GP344">
        <v>3</v>
      </c>
      <c r="GQ344" t="s">
        <v>490</v>
      </c>
      <c r="GR344">
        <v>3.12871</v>
      </c>
      <c r="GS344">
        <v>2.73012</v>
      </c>
      <c r="GT344">
        <v>0.111688</v>
      </c>
      <c r="GU344">
        <v>0.118807</v>
      </c>
      <c r="GV344">
        <v>0.104804</v>
      </c>
      <c r="GW344">
        <v>0.08107789999999999</v>
      </c>
      <c r="GX344">
        <v>26642</v>
      </c>
      <c r="GY344">
        <v>25650</v>
      </c>
      <c r="GZ344">
        <v>30532.8</v>
      </c>
      <c r="HA344">
        <v>29362.4</v>
      </c>
      <c r="HB344">
        <v>37719.8</v>
      </c>
      <c r="HC344">
        <v>35506.7</v>
      </c>
      <c r="HD344">
        <v>46705.8</v>
      </c>
      <c r="HE344">
        <v>43629.5</v>
      </c>
      <c r="HF344">
        <v>1.83175</v>
      </c>
      <c r="HG344">
        <v>1.82565</v>
      </c>
      <c r="HH344">
        <v>0.139378</v>
      </c>
      <c r="HI344">
        <v>0</v>
      </c>
      <c r="HJ344">
        <v>27.7318</v>
      </c>
      <c r="HK344">
        <v>999.9</v>
      </c>
      <c r="HL344">
        <v>48</v>
      </c>
      <c r="HM344">
        <v>31.4</v>
      </c>
      <c r="HN344">
        <v>24.385</v>
      </c>
      <c r="HO344">
        <v>63.5003</v>
      </c>
      <c r="HP344">
        <v>17.9287</v>
      </c>
      <c r="HQ344">
        <v>1</v>
      </c>
      <c r="HR344">
        <v>0.135988</v>
      </c>
      <c r="HS344">
        <v>-0.586985</v>
      </c>
      <c r="HT344">
        <v>20.2003</v>
      </c>
      <c r="HU344">
        <v>5.22687</v>
      </c>
      <c r="HV344">
        <v>11.974</v>
      </c>
      <c r="HW344">
        <v>4.9703</v>
      </c>
      <c r="HX344">
        <v>3.2896</v>
      </c>
      <c r="HY344">
        <v>9999</v>
      </c>
      <c r="HZ344">
        <v>9999</v>
      </c>
      <c r="IA344">
        <v>9999</v>
      </c>
      <c r="IB344">
        <v>19.6</v>
      </c>
      <c r="IC344">
        <v>4.97291</v>
      </c>
      <c r="ID344">
        <v>1.87717</v>
      </c>
      <c r="IE344">
        <v>1.87531</v>
      </c>
      <c r="IF344">
        <v>1.87808</v>
      </c>
      <c r="IG344">
        <v>1.87485</v>
      </c>
      <c r="IH344">
        <v>1.8784</v>
      </c>
      <c r="II344">
        <v>1.87547</v>
      </c>
      <c r="IJ344">
        <v>1.87667</v>
      </c>
      <c r="IK344">
        <v>0</v>
      </c>
      <c r="IL344">
        <v>0</v>
      </c>
      <c r="IM344">
        <v>0</v>
      </c>
      <c r="IN344">
        <v>0</v>
      </c>
      <c r="IO344" t="s">
        <v>441</v>
      </c>
      <c r="IP344" t="s">
        <v>442</v>
      </c>
      <c r="IQ344" t="s">
        <v>443</v>
      </c>
      <c r="IR344" t="s">
        <v>443</v>
      </c>
      <c r="IS344" t="s">
        <v>443</v>
      </c>
      <c r="IT344" t="s">
        <v>443</v>
      </c>
      <c r="IU344">
        <v>0</v>
      </c>
      <c r="IV344">
        <v>100</v>
      </c>
      <c r="IW344">
        <v>100</v>
      </c>
      <c r="IX344">
        <v>0.527</v>
      </c>
      <c r="IY344">
        <v>0.225</v>
      </c>
      <c r="IZ344">
        <v>-0.1222274518627452</v>
      </c>
      <c r="JA344">
        <v>0.001328938755811441</v>
      </c>
      <c r="JB344">
        <v>-5.633165956792918E-07</v>
      </c>
      <c r="JC344">
        <v>2.510553891376428E-10</v>
      </c>
      <c r="JD344">
        <v>-0.04678033270444259</v>
      </c>
      <c r="JE344">
        <v>-0.0009625096320519332</v>
      </c>
      <c r="JF344">
        <v>0.0006953178313022573</v>
      </c>
      <c r="JG344">
        <v>-5.973937232829655E-06</v>
      </c>
      <c r="JH344">
        <v>1</v>
      </c>
      <c r="JI344">
        <v>2112</v>
      </c>
      <c r="JJ344">
        <v>1</v>
      </c>
      <c r="JK344">
        <v>26</v>
      </c>
      <c r="JL344">
        <v>201769.6</v>
      </c>
      <c r="JM344">
        <v>201769.5</v>
      </c>
      <c r="JN344">
        <v>1.57227</v>
      </c>
      <c r="JO344">
        <v>2.53662</v>
      </c>
      <c r="JP344">
        <v>1.39893</v>
      </c>
      <c r="JQ344">
        <v>2.32666</v>
      </c>
      <c r="JR344">
        <v>1.44897</v>
      </c>
      <c r="JS344">
        <v>2.53174</v>
      </c>
      <c r="JT344">
        <v>36.8129</v>
      </c>
      <c r="JU344">
        <v>23.9737</v>
      </c>
      <c r="JV344">
        <v>18</v>
      </c>
      <c r="JW344">
        <v>481.834</v>
      </c>
      <c r="JX344">
        <v>448.097</v>
      </c>
      <c r="JY344">
        <v>28.5352</v>
      </c>
      <c r="JZ344">
        <v>28.9716</v>
      </c>
      <c r="KA344">
        <v>30</v>
      </c>
      <c r="KB344">
        <v>28.6524</v>
      </c>
      <c r="KC344">
        <v>28.7174</v>
      </c>
      <c r="KD344">
        <v>31.6498</v>
      </c>
      <c r="KE344">
        <v>38.8638</v>
      </c>
      <c r="KF344">
        <v>0</v>
      </c>
      <c r="KG344">
        <v>28.5366</v>
      </c>
      <c r="KH344">
        <v>674.0890000000001</v>
      </c>
      <c r="KI344">
        <v>15.9641</v>
      </c>
      <c r="KJ344">
        <v>100.937</v>
      </c>
      <c r="KK344">
        <v>100.357</v>
      </c>
    </row>
    <row r="345" spans="1:297">
      <c r="A345">
        <v>329</v>
      </c>
      <c r="B345">
        <v>1759254759</v>
      </c>
      <c r="C345">
        <v>7943.400000095367</v>
      </c>
      <c r="D345" t="s">
        <v>1104</v>
      </c>
      <c r="E345" t="s">
        <v>1105</v>
      </c>
      <c r="F345">
        <v>5</v>
      </c>
      <c r="G345" t="s">
        <v>1025</v>
      </c>
      <c r="H345" t="s">
        <v>436</v>
      </c>
      <c r="I345">
        <v>1759254751.5</v>
      </c>
      <c r="J345">
        <f>(K345)/1000</f>
        <v>0</v>
      </c>
      <c r="K345">
        <f>IF(DP345, AN345, AH345)</f>
        <v>0</v>
      </c>
      <c r="L345">
        <f>IF(DP345, AI345, AG345)</f>
        <v>0</v>
      </c>
      <c r="M345">
        <f>DR345 - IF(AU345&gt;1, L345*DL345*100.0/(AW345), 0)</f>
        <v>0</v>
      </c>
      <c r="N345">
        <f>((T345-J345/2)*M345-L345)/(T345+J345/2)</f>
        <v>0</v>
      </c>
      <c r="O345">
        <f>N345*(DY345+DZ345)/1000.0</f>
        <v>0</v>
      </c>
      <c r="P345">
        <f>(DR345 - IF(AU345&gt;1, L345*DL345*100.0/(AW345), 0))*(DY345+DZ345)/1000.0</f>
        <v>0</v>
      </c>
      <c r="Q345">
        <f>2.0/((1/S345-1/R345)+SIGN(S345)*SQRT((1/S345-1/R345)*(1/S345-1/R345) + 4*DM345/((DM345+1)*(DM345+1))*(2*1/S345*1/R345-1/R345*1/R345)))</f>
        <v>0</v>
      </c>
      <c r="R345">
        <f>IF(LEFT(DN345,1)&lt;&gt;"0",IF(LEFT(DN345,1)="1",3.0,DO345),$D$5+$E$5*(EF345*DY345/($K$5*1000))+$F$5*(EF345*DY345/($K$5*1000))*MAX(MIN(DL345,$J$5),$I$5)*MAX(MIN(DL345,$J$5),$I$5)+$G$5*MAX(MIN(DL345,$J$5),$I$5)*(EF345*DY345/($K$5*1000))+$H$5*(EF345*DY345/($K$5*1000))*(EF345*DY345/($K$5*1000)))</f>
        <v>0</v>
      </c>
      <c r="S345">
        <f>J345*(1000-(1000*0.61365*exp(17.502*W345/(240.97+W345))/(DY345+DZ345)+DT345)/2)/(1000*0.61365*exp(17.502*W345/(240.97+W345))/(DY345+DZ345)-DT345)</f>
        <v>0</v>
      </c>
      <c r="T345">
        <f>1/((DM345+1)/(Q345/1.6)+1/(R345/1.37)) + DM345/((DM345+1)/(Q345/1.6) + DM345/(R345/1.37))</f>
        <v>0</v>
      </c>
      <c r="U345">
        <f>(DH345*DK345)</f>
        <v>0</v>
      </c>
      <c r="V345">
        <f>(EA345+(U345+2*0.95*5.67E-8*(((EA345+$B$7)+273)^4-(EA345+273)^4)-44100*J345)/(1.84*29.3*R345+8*0.95*5.67E-8*(EA345+273)^3))</f>
        <v>0</v>
      </c>
      <c r="W345">
        <f>($C$7*EB345+$D$7*EC345+$E$7*V345)</f>
        <v>0</v>
      </c>
      <c r="X345">
        <f>0.61365*exp(17.502*W345/(240.97+W345))</f>
        <v>0</v>
      </c>
      <c r="Y345">
        <f>(Z345/AA345*100)</f>
        <v>0</v>
      </c>
      <c r="Z345">
        <f>DT345*(DY345+DZ345)/1000</f>
        <v>0</v>
      </c>
      <c r="AA345">
        <f>0.61365*exp(17.502*EA345/(240.97+EA345))</f>
        <v>0</v>
      </c>
      <c r="AB345">
        <f>(X345-DT345*(DY345+DZ345)/1000)</f>
        <v>0</v>
      </c>
      <c r="AC345">
        <f>(-J345*44100)</f>
        <v>0</v>
      </c>
      <c r="AD345">
        <f>2*29.3*R345*0.92*(EA345-W345)</f>
        <v>0</v>
      </c>
      <c r="AE345">
        <f>2*0.95*5.67E-8*(((EA345+$B$7)+273)^4-(W345+273)^4)</f>
        <v>0</v>
      </c>
      <c r="AF345">
        <f>U345+AE345+AC345+AD345</f>
        <v>0</v>
      </c>
      <c r="AG345">
        <f>DX345*AU345*(DS345-DR345*(1000-AU345*DU345)/(1000-AU345*DT345))/(100*DL345)</f>
        <v>0</v>
      </c>
      <c r="AH345">
        <f>1000*DX345*AU345*(DT345-DU345)/(100*DL345*(1000-AU345*DT345))</f>
        <v>0</v>
      </c>
      <c r="AI345">
        <f>(AJ345 - AK345 - DY345*1E3/(8.314*(EA345+273.15)) * AM345/DX345 * AL345) * DX345/(100*DL345) * (1000 - DU345)/1000</f>
        <v>0</v>
      </c>
      <c r="AJ345">
        <v>668.3650799798096</v>
      </c>
      <c r="AK345">
        <v>629.9651030303032</v>
      </c>
      <c r="AL345">
        <v>3.309422762910779</v>
      </c>
      <c r="AM345">
        <v>65.50466669720001</v>
      </c>
      <c r="AN345">
        <f>(AP345 - AO345 + DY345*1E3/(8.314*(EA345+273.15)) * AR345/DX345 * AQ345) * DX345/(100*DL345) * 1000/(1000 - AP345)</f>
        <v>0</v>
      </c>
      <c r="AO345">
        <v>15.97264737327917</v>
      </c>
      <c r="AP345">
        <v>23.15111696969696</v>
      </c>
      <c r="AQ345">
        <v>-4.301716807667526E-05</v>
      </c>
      <c r="AR345">
        <v>120.5504715061294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MAX(0,($B$13+$C$13*EF345)/(1+$D$13*EF345)*DY345/(EA345+273)*$E$13)</f>
        <v>0</v>
      </c>
      <c r="AX345" t="s">
        <v>437</v>
      </c>
      <c r="AY345" t="s">
        <v>437</v>
      </c>
      <c r="AZ345">
        <v>0</v>
      </c>
      <c r="BA345">
        <v>0</v>
      </c>
      <c r="BB345">
        <f>1-AZ345/BA345</f>
        <v>0</v>
      </c>
      <c r="BC345">
        <v>0</v>
      </c>
      <c r="BD345" t="s">
        <v>437</v>
      </c>
      <c r="BE345" t="s">
        <v>437</v>
      </c>
      <c r="BF345">
        <v>0</v>
      </c>
      <c r="BG345">
        <v>0</v>
      </c>
      <c r="BH345">
        <f>1-BF345/BG345</f>
        <v>0</v>
      </c>
      <c r="BI345">
        <v>0.5</v>
      </c>
      <c r="BJ345">
        <f>DI345</f>
        <v>0</v>
      </c>
      <c r="BK345">
        <f>L345</f>
        <v>0</v>
      </c>
      <c r="BL345">
        <f>BH345*BI345*BJ345</f>
        <v>0</v>
      </c>
      <c r="BM345">
        <f>(BK345-BC345)/BJ345</f>
        <v>0</v>
      </c>
      <c r="BN345">
        <f>(BA345-BG345)/BG345</f>
        <v>0</v>
      </c>
      <c r="BO345">
        <f>AZ345/(BB345+AZ345/BG345)</f>
        <v>0</v>
      </c>
      <c r="BP345" t="s">
        <v>437</v>
      </c>
      <c r="BQ345">
        <v>0</v>
      </c>
      <c r="BR345">
        <f>IF(BQ345&lt;&gt;0, BQ345, BO345)</f>
        <v>0</v>
      </c>
      <c r="BS345">
        <f>1-BR345/BG345</f>
        <v>0</v>
      </c>
      <c r="BT345">
        <f>(BG345-BF345)/(BG345-BR345)</f>
        <v>0</v>
      </c>
      <c r="BU345">
        <f>(BA345-BG345)/(BA345-BR345)</f>
        <v>0</v>
      </c>
      <c r="BV345">
        <f>(BG345-BF345)/(BG345-AZ345)</f>
        <v>0</v>
      </c>
      <c r="BW345">
        <f>(BA345-BG345)/(BA345-AZ345)</f>
        <v>0</v>
      </c>
      <c r="BX345">
        <f>(BT345*BR345/BF345)</f>
        <v>0</v>
      </c>
      <c r="BY345">
        <f>(1-BX345)</f>
        <v>0</v>
      </c>
      <c r="DH345">
        <f>$B$11*EG345+$C$11*EH345+$F$11*ES345*(1-EV345)</f>
        <v>0</v>
      </c>
      <c r="DI345">
        <f>DH345*DJ345</f>
        <v>0</v>
      </c>
      <c r="DJ345">
        <f>($B$11*$D$9+$C$11*$D$9+$F$11*((FF345+EX345)/MAX(FF345+EX345+FG345, 0.1)*$I$9+FG345/MAX(FF345+EX345+FG345, 0.1)*$J$9))/($B$11+$C$11+$F$11)</f>
        <v>0</v>
      </c>
      <c r="DK345">
        <f>($B$11*$K$9+$C$11*$K$9+$F$11*((FF345+EX345)/MAX(FF345+EX345+FG345, 0.1)*$P$9+FG345/MAX(FF345+EX345+FG345, 0.1)*$Q$9))/($B$11+$C$11+$F$11)</f>
        <v>0</v>
      </c>
      <c r="DL345">
        <v>5.66</v>
      </c>
      <c r="DM345">
        <v>0.5</v>
      </c>
      <c r="DN345" t="s">
        <v>438</v>
      </c>
      <c r="DO345">
        <v>2</v>
      </c>
      <c r="DP345" t="b">
        <v>1</v>
      </c>
      <c r="DQ345">
        <v>1759254751.5</v>
      </c>
      <c r="DR345">
        <v>592.5829629629629</v>
      </c>
      <c r="DS345">
        <v>642.9618888888889</v>
      </c>
      <c r="DT345">
        <v>23.1756037037037</v>
      </c>
      <c r="DU345">
        <v>15.96817407407407</v>
      </c>
      <c r="DV345">
        <v>592.0637407407407</v>
      </c>
      <c r="DW345">
        <v>22.95045185185185</v>
      </c>
      <c r="DX345">
        <v>499.9875555555555</v>
      </c>
      <c r="DY345">
        <v>90.84631851851852</v>
      </c>
      <c r="DZ345">
        <v>0.05227650740740741</v>
      </c>
      <c r="EA345">
        <v>29.82265185185186</v>
      </c>
      <c r="EB345">
        <v>29.99681111111111</v>
      </c>
      <c r="EC345">
        <v>999.9000000000001</v>
      </c>
      <c r="ED345">
        <v>0</v>
      </c>
      <c r="EE345">
        <v>0</v>
      </c>
      <c r="EF345">
        <v>10007.39</v>
      </c>
      <c r="EG345">
        <v>0</v>
      </c>
      <c r="EH345">
        <v>11.69382592592592</v>
      </c>
      <c r="EI345">
        <v>-50.37905925925926</v>
      </c>
      <c r="EJ345">
        <v>606.642074074074</v>
      </c>
      <c r="EK345">
        <v>653.3956296296296</v>
      </c>
      <c r="EL345">
        <v>7.207434074074074</v>
      </c>
      <c r="EM345">
        <v>642.9618888888889</v>
      </c>
      <c r="EN345">
        <v>15.96817407407407</v>
      </c>
      <c r="EO345">
        <v>2.105417777777778</v>
      </c>
      <c r="EP345">
        <v>1.45065037037037</v>
      </c>
      <c r="EQ345">
        <v>18.26023333333333</v>
      </c>
      <c r="ER345">
        <v>12.4577</v>
      </c>
      <c r="ES345">
        <v>1999.98</v>
      </c>
      <c r="ET345">
        <v>0.9799974444444445</v>
      </c>
      <c r="EU345">
        <v>0.02000275555555555</v>
      </c>
      <c r="EV345">
        <v>0</v>
      </c>
      <c r="EW345">
        <v>1214.23037037037</v>
      </c>
      <c r="EX345">
        <v>5.000560000000001</v>
      </c>
      <c r="EY345">
        <v>24753.51851851852</v>
      </c>
      <c r="EZ345">
        <v>17294.71111111112</v>
      </c>
      <c r="FA345">
        <v>41.30755555555555</v>
      </c>
      <c r="FB345">
        <v>41.69866666666666</v>
      </c>
      <c r="FC345">
        <v>41.22418518518517</v>
      </c>
      <c r="FD345">
        <v>40.77525925925926</v>
      </c>
      <c r="FE345">
        <v>42.28222222222222</v>
      </c>
      <c r="FF345">
        <v>1955.070740740741</v>
      </c>
      <c r="FG345">
        <v>39.90592592592593</v>
      </c>
      <c r="FH345">
        <v>0</v>
      </c>
      <c r="FI345">
        <v>1759254773.2</v>
      </c>
      <c r="FJ345">
        <v>0</v>
      </c>
      <c r="FK345">
        <v>1214.266923076923</v>
      </c>
      <c r="FL345">
        <v>29.82017095016317</v>
      </c>
      <c r="FM345">
        <v>603.4564107007964</v>
      </c>
      <c r="FN345">
        <v>24754.58076923077</v>
      </c>
      <c r="FO345">
        <v>15</v>
      </c>
      <c r="FP345">
        <v>0</v>
      </c>
      <c r="FQ345" t="s">
        <v>439</v>
      </c>
      <c r="FR345">
        <v>1747148579.5</v>
      </c>
      <c r="FS345">
        <v>1747148584.5</v>
      </c>
      <c r="FT345">
        <v>0</v>
      </c>
      <c r="FU345">
        <v>0.162</v>
      </c>
      <c r="FV345">
        <v>-0.001</v>
      </c>
      <c r="FW345">
        <v>0.139</v>
      </c>
      <c r="FX345">
        <v>0.058</v>
      </c>
      <c r="FY345">
        <v>420</v>
      </c>
      <c r="FZ345">
        <v>16</v>
      </c>
      <c r="GA345">
        <v>0.19</v>
      </c>
      <c r="GB345">
        <v>0.02</v>
      </c>
      <c r="GC345">
        <v>-50.1342525</v>
      </c>
      <c r="GD345">
        <v>-5.271139587242</v>
      </c>
      <c r="GE345">
        <v>0.5109843275421957</v>
      </c>
      <c r="GF345">
        <v>0</v>
      </c>
      <c r="GG345">
        <v>1212.723823529412</v>
      </c>
      <c r="GH345">
        <v>30.45454546436315</v>
      </c>
      <c r="GI345">
        <v>2.9979914989342</v>
      </c>
      <c r="GJ345">
        <v>0</v>
      </c>
      <c r="GK345">
        <v>7.2156025</v>
      </c>
      <c r="GL345">
        <v>-0.1903497185741259</v>
      </c>
      <c r="GM345">
        <v>0.0187152107588988</v>
      </c>
      <c r="GN345">
        <v>0</v>
      </c>
      <c r="GO345">
        <v>0</v>
      </c>
      <c r="GP345">
        <v>3</v>
      </c>
      <c r="GQ345" t="s">
        <v>490</v>
      </c>
      <c r="GR345">
        <v>3.12894</v>
      </c>
      <c r="GS345">
        <v>2.73004</v>
      </c>
      <c r="GT345">
        <v>0.113788</v>
      </c>
      <c r="GU345">
        <v>0.120915</v>
      </c>
      <c r="GV345">
        <v>0.104744</v>
      </c>
      <c r="GW345">
        <v>0.08109710000000001</v>
      </c>
      <c r="GX345">
        <v>26578.5</v>
      </c>
      <c r="GY345">
        <v>25588.3</v>
      </c>
      <c r="GZ345">
        <v>30532.3</v>
      </c>
      <c r="HA345">
        <v>29362.2</v>
      </c>
      <c r="HB345">
        <v>37722.6</v>
      </c>
      <c r="HC345">
        <v>35506.1</v>
      </c>
      <c r="HD345">
        <v>46705.8</v>
      </c>
      <c r="HE345">
        <v>43629.5</v>
      </c>
      <c r="HF345">
        <v>1.8321</v>
      </c>
      <c r="HG345">
        <v>1.82547</v>
      </c>
      <c r="HH345">
        <v>0.140384</v>
      </c>
      <c r="HI345">
        <v>0</v>
      </c>
      <c r="HJ345">
        <v>27.7342</v>
      </c>
      <c r="HK345">
        <v>999.9</v>
      </c>
      <c r="HL345">
        <v>48</v>
      </c>
      <c r="HM345">
        <v>31.4</v>
      </c>
      <c r="HN345">
        <v>24.3849</v>
      </c>
      <c r="HO345">
        <v>63.0903</v>
      </c>
      <c r="HP345">
        <v>17.7444</v>
      </c>
      <c r="HQ345">
        <v>1</v>
      </c>
      <c r="HR345">
        <v>0.136136</v>
      </c>
      <c r="HS345">
        <v>-0.551108</v>
      </c>
      <c r="HT345">
        <v>20.2002</v>
      </c>
      <c r="HU345">
        <v>5.22627</v>
      </c>
      <c r="HV345">
        <v>11.974</v>
      </c>
      <c r="HW345">
        <v>4.96995</v>
      </c>
      <c r="HX345">
        <v>3.2895</v>
      </c>
      <c r="HY345">
        <v>9999</v>
      </c>
      <c r="HZ345">
        <v>9999</v>
      </c>
      <c r="IA345">
        <v>9999</v>
      </c>
      <c r="IB345">
        <v>19.6</v>
      </c>
      <c r="IC345">
        <v>4.97291</v>
      </c>
      <c r="ID345">
        <v>1.87714</v>
      </c>
      <c r="IE345">
        <v>1.8753</v>
      </c>
      <c r="IF345">
        <v>1.87808</v>
      </c>
      <c r="IG345">
        <v>1.87484</v>
      </c>
      <c r="IH345">
        <v>1.87836</v>
      </c>
      <c r="II345">
        <v>1.87546</v>
      </c>
      <c r="IJ345">
        <v>1.87668</v>
      </c>
      <c r="IK345">
        <v>0</v>
      </c>
      <c r="IL345">
        <v>0</v>
      </c>
      <c r="IM345">
        <v>0</v>
      </c>
      <c r="IN345">
        <v>0</v>
      </c>
      <c r="IO345" t="s">
        <v>441</v>
      </c>
      <c r="IP345" t="s">
        <v>442</v>
      </c>
      <c r="IQ345" t="s">
        <v>443</v>
      </c>
      <c r="IR345" t="s">
        <v>443</v>
      </c>
      <c r="IS345" t="s">
        <v>443</v>
      </c>
      <c r="IT345" t="s">
        <v>443</v>
      </c>
      <c r="IU345">
        <v>0</v>
      </c>
      <c r="IV345">
        <v>100</v>
      </c>
      <c r="IW345">
        <v>100</v>
      </c>
      <c r="IX345">
        <v>0.541</v>
      </c>
      <c r="IY345">
        <v>0.2246</v>
      </c>
      <c r="IZ345">
        <v>-0.1222274518627452</v>
      </c>
      <c r="JA345">
        <v>0.001328938755811441</v>
      </c>
      <c r="JB345">
        <v>-5.633165956792918E-07</v>
      </c>
      <c r="JC345">
        <v>2.510553891376428E-10</v>
      </c>
      <c r="JD345">
        <v>-0.04678033270444259</v>
      </c>
      <c r="JE345">
        <v>-0.0009625096320519332</v>
      </c>
      <c r="JF345">
        <v>0.0006953178313022573</v>
      </c>
      <c r="JG345">
        <v>-5.973937232829655E-06</v>
      </c>
      <c r="JH345">
        <v>1</v>
      </c>
      <c r="JI345">
        <v>2112</v>
      </c>
      <c r="JJ345">
        <v>1</v>
      </c>
      <c r="JK345">
        <v>26</v>
      </c>
      <c r="JL345">
        <v>201769.7</v>
      </c>
      <c r="JM345">
        <v>201769.6</v>
      </c>
      <c r="JN345">
        <v>1.60889</v>
      </c>
      <c r="JO345">
        <v>2.54272</v>
      </c>
      <c r="JP345">
        <v>1.39893</v>
      </c>
      <c r="JQ345">
        <v>2.32666</v>
      </c>
      <c r="JR345">
        <v>1.44897</v>
      </c>
      <c r="JS345">
        <v>2.59277</v>
      </c>
      <c r="JT345">
        <v>36.8129</v>
      </c>
      <c r="JU345">
        <v>23.9824</v>
      </c>
      <c r="JV345">
        <v>18</v>
      </c>
      <c r="JW345">
        <v>482.026</v>
      </c>
      <c r="JX345">
        <v>447.995</v>
      </c>
      <c r="JY345">
        <v>28.5412</v>
      </c>
      <c r="JZ345">
        <v>28.9741</v>
      </c>
      <c r="KA345">
        <v>30.0001</v>
      </c>
      <c r="KB345">
        <v>28.6524</v>
      </c>
      <c r="KC345">
        <v>28.7184</v>
      </c>
      <c r="KD345">
        <v>32.2496</v>
      </c>
      <c r="KE345">
        <v>38.8638</v>
      </c>
      <c r="KF345">
        <v>0</v>
      </c>
      <c r="KG345">
        <v>28.5372</v>
      </c>
      <c r="KH345">
        <v>687.446</v>
      </c>
      <c r="KI345">
        <v>15.9832</v>
      </c>
      <c r="KJ345">
        <v>100.936</v>
      </c>
      <c r="KK345">
        <v>100.356</v>
      </c>
    </row>
    <row r="346" spans="1:297">
      <c r="A346">
        <v>330</v>
      </c>
      <c r="B346">
        <v>1759254764</v>
      </c>
      <c r="C346">
        <v>7948.400000095367</v>
      </c>
      <c r="D346" t="s">
        <v>1106</v>
      </c>
      <c r="E346" t="s">
        <v>1107</v>
      </c>
      <c r="F346">
        <v>5</v>
      </c>
      <c r="G346" t="s">
        <v>1025</v>
      </c>
      <c r="H346" t="s">
        <v>436</v>
      </c>
      <c r="I346">
        <v>1759254756.214286</v>
      </c>
      <c r="J346">
        <f>(K346)/1000</f>
        <v>0</v>
      </c>
      <c r="K346">
        <f>IF(DP346, AN346, AH346)</f>
        <v>0</v>
      </c>
      <c r="L346">
        <f>IF(DP346, AI346, AG346)</f>
        <v>0</v>
      </c>
      <c r="M346">
        <f>DR346 - IF(AU346&gt;1, L346*DL346*100.0/(AW346), 0)</f>
        <v>0</v>
      </c>
      <c r="N346">
        <f>((T346-J346/2)*M346-L346)/(T346+J346/2)</f>
        <v>0</v>
      </c>
      <c r="O346">
        <f>N346*(DY346+DZ346)/1000.0</f>
        <v>0</v>
      </c>
      <c r="P346">
        <f>(DR346 - IF(AU346&gt;1, L346*DL346*100.0/(AW346), 0))*(DY346+DZ346)/1000.0</f>
        <v>0</v>
      </c>
      <c r="Q346">
        <f>2.0/((1/S346-1/R346)+SIGN(S346)*SQRT((1/S346-1/R346)*(1/S346-1/R346) + 4*DM346/((DM346+1)*(DM346+1))*(2*1/S346*1/R346-1/R346*1/R346)))</f>
        <v>0</v>
      </c>
      <c r="R346">
        <f>IF(LEFT(DN346,1)&lt;&gt;"0",IF(LEFT(DN346,1)="1",3.0,DO346),$D$5+$E$5*(EF346*DY346/($K$5*1000))+$F$5*(EF346*DY346/($K$5*1000))*MAX(MIN(DL346,$J$5),$I$5)*MAX(MIN(DL346,$J$5),$I$5)+$G$5*MAX(MIN(DL346,$J$5),$I$5)*(EF346*DY346/($K$5*1000))+$H$5*(EF346*DY346/($K$5*1000))*(EF346*DY346/($K$5*1000)))</f>
        <v>0</v>
      </c>
      <c r="S346">
        <f>J346*(1000-(1000*0.61365*exp(17.502*W346/(240.97+W346))/(DY346+DZ346)+DT346)/2)/(1000*0.61365*exp(17.502*W346/(240.97+W346))/(DY346+DZ346)-DT346)</f>
        <v>0</v>
      </c>
      <c r="T346">
        <f>1/((DM346+1)/(Q346/1.6)+1/(R346/1.37)) + DM346/((DM346+1)/(Q346/1.6) + DM346/(R346/1.37))</f>
        <v>0</v>
      </c>
      <c r="U346">
        <f>(DH346*DK346)</f>
        <v>0</v>
      </c>
      <c r="V346">
        <f>(EA346+(U346+2*0.95*5.67E-8*(((EA346+$B$7)+273)^4-(EA346+273)^4)-44100*J346)/(1.84*29.3*R346+8*0.95*5.67E-8*(EA346+273)^3))</f>
        <v>0</v>
      </c>
      <c r="W346">
        <f>($C$7*EB346+$D$7*EC346+$E$7*V346)</f>
        <v>0</v>
      </c>
      <c r="X346">
        <f>0.61365*exp(17.502*W346/(240.97+W346))</f>
        <v>0</v>
      </c>
      <c r="Y346">
        <f>(Z346/AA346*100)</f>
        <v>0</v>
      </c>
      <c r="Z346">
        <f>DT346*(DY346+DZ346)/1000</f>
        <v>0</v>
      </c>
      <c r="AA346">
        <f>0.61365*exp(17.502*EA346/(240.97+EA346))</f>
        <v>0</v>
      </c>
      <c r="AB346">
        <f>(X346-DT346*(DY346+DZ346)/1000)</f>
        <v>0</v>
      </c>
      <c r="AC346">
        <f>(-J346*44100)</f>
        <v>0</v>
      </c>
      <c r="AD346">
        <f>2*29.3*R346*0.92*(EA346-W346)</f>
        <v>0</v>
      </c>
      <c r="AE346">
        <f>2*0.95*5.67E-8*(((EA346+$B$7)+273)^4-(W346+273)^4)</f>
        <v>0</v>
      </c>
      <c r="AF346">
        <f>U346+AE346+AC346+AD346</f>
        <v>0</v>
      </c>
      <c r="AG346">
        <f>DX346*AU346*(DS346-DR346*(1000-AU346*DU346)/(1000-AU346*DT346))/(100*DL346)</f>
        <v>0</v>
      </c>
      <c r="AH346">
        <f>1000*DX346*AU346*(DT346-DU346)/(100*DL346*(1000-AU346*DT346))</f>
        <v>0</v>
      </c>
      <c r="AI346">
        <f>(AJ346 - AK346 - DY346*1E3/(8.314*(EA346+273.15)) * AM346/DX346 * AL346) * DX346/(100*DL346) * (1000 - DU346)/1000</f>
        <v>0</v>
      </c>
      <c r="AJ346">
        <v>685.5059604617172</v>
      </c>
      <c r="AK346">
        <v>646.8020242424243</v>
      </c>
      <c r="AL346">
        <v>3.36700259832728</v>
      </c>
      <c r="AM346">
        <v>65.50466669720001</v>
      </c>
      <c r="AN346">
        <f>(AP346 - AO346 + DY346*1E3/(8.314*(EA346+273.15)) * AR346/DX346 * AQ346) * DX346/(100*DL346) * 1000/(1000 - AP346)</f>
        <v>0</v>
      </c>
      <c r="AO346">
        <v>15.97604234762394</v>
      </c>
      <c r="AP346">
        <v>23.11362666666667</v>
      </c>
      <c r="AQ346">
        <v>-0.007682675917444167</v>
      </c>
      <c r="AR346">
        <v>120.5504715061294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MAX(0,($B$13+$C$13*EF346)/(1+$D$13*EF346)*DY346/(EA346+273)*$E$13)</f>
        <v>0</v>
      </c>
      <c r="AX346" t="s">
        <v>437</v>
      </c>
      <c r="AY346" t="s">
        <v>437</v>
      </c>
      <c r="AZ346">
        <v>0</v>
      </c>
      <c r="BA346">
        <v>0</v>
      </c>
      <c r="BB346">
        <f>1-AZ346/BA346</f>
        <v>0</v>
      </c>
      <c r="BC346">
        <v>0</v>
      </c>
      <c r="BD346" t="s">
        <v>437</v>
      </c>
      <c r="BE346" t="s">
        <v>437</v>
      </c>
      <c r="BF346">
        <v>0</v>
      </c>
      <c r="BG346">
        <v>0</v>
      </c>
      <c r="BH346">
        <f>1-BF346/BG346</f>
        <v>0</v>
      </c>
      <c r="BI346">
        <v>0.5</v>
      </c>
      <c r="BJ346">
        <f>DI346</f>
        <v>0</v>
      </c>
      <c r="BK346">
        <f>L346</f>
        <v>0</v>
      </c>
      <c r="BL346">
        <f>BH346*BI346*BJ346</f>
        <v>0</v>
      </c>
      <c r="BM346">
        <f>(BK346-BC346)/BJ346</f>
        <v>0</v>
      </c>
      <c r="BN346">
        <f>(BA346-BG346)/BG346</f>
        <v>0</v>
      </c>
      <c r="BO346">
        <f>AZ346/(BB346+AZ346/BG346)</f>
        <v>0</v>
      </c>
      <c r="BP346" t="s">
        <v>437</v>
      </c>
      <c r="BQ346">
        <v>0</v>
      </c>
      <c r="BR346">
        <f>IF(BQ346&lt;&gt;0, BQ346, BO346)</f>
        <v>0</v>
      </c>
      <c r="BS346">
        <f>1-BR346/BG346</f>
        <v>0</v>
      </c>
      <c r="BT346">
        <f>(BG346-BF346)/(BG346-BR346)</f>
        <v>0</v>
      </c>
      <c r="BU346">
        <f>(BA346-BG346)/(BA346-BR346)</f>
        <v>0</v>
      </c>
      <c r="BV346">
        <f>(BG346-BF346)/(BG346-AZ346)</f>
        <v>0</v>
      </c>
      <c r="BW346">
        <f>(BA346-BG346)/(BA346-AZ346)</f>
        <v>0</v>
      </c>
      <c r="BX346">
        <f>(BT346*BR346/BF346)</f>
        <v>0</v>
      </c>
      <c r="BY346">
        <f>(1-BX346)</f>
        <v>0</v>
      </c>
      <c r="DH346">
        <f>$B$11*EG346+$C$11*EH346+$F$11*ES346*(1-EV346)</f>
        <v>0</v>
      </c>
      <c r="DI346">
        <f>DH346*DJ346</f>
        <v>0</v>
      </c>
      <c r="DJ346">
        <f>($B$11*$D$9+$C$11*$D$9+$F$11*((FF346+EX346)/MAX(FF346+EX346+FG346, 0.1)*$I$9+FG346/MAX(FF346+EX346+FG346, 0.1)*$J$9))/($B$11+$C$11+$F$11)</f>
        <v>0</v>
      </c>
      <c r="DK346">
        <f>($B$11*$K$9+$C$11*$K$9+$F$11*((FF346+EX346)/MAX(FF346+EX346+FG346, 0.1)*$P$9+FG346/MAX(FF346+EX346+FG346, 0.1)*$Q$9))/($B$11+$C$11+$F$11)</f>
        <v>0</v>
      </c>
      <c r="DL346">
        <v>5.66</v>
      </c>
      <c r="DM346">
        <v>0.5</v>
      </c>
      <c r="DN346" t="s">
        <v>438</v>
      </c>
      <c r="DO346">
        <v>2</v>
      </c>
      <c r="DP346" t="b">
        <v>1</v>
      </c>
      <c r="DQ346">
        <v>1759254756.214286</v>
      </c>
      <c r="DR346">
        <v>607.9880357142857</v>
      </c>
      <c r="DS346">
        <v>658.758392857143</v>
      </c>
      <c r="DT346">
        <v>23.15658214285714</v>
      </c>
      <c r="DU346">
        <v>15.97144642857143</v>
      </c>
      <c r="DV346">
        <v>607.4546071428571</v>
      </c>
      <c r="DW346">
        <v>22.93182857142856</v>
      </c>
      <c r="DX346">
        <v>500.0122500000001</v>
      </c>
      <c r="DY346">
        <v>90.84607142857143</v>
      </c>
      <c r="DZ346">
        <v>0.052205575</v>
      </c>
      <c r="EA346">
        <v>29.82399285714286</v>
      </c>
      <c r="EB346">
        <v>30.00873571428572</v>
      </c>
      <c r="EC346">
        <v>999.9000000000002</v>
      </c>
      <c r="ED346">
        <v>0</v>
      </c>
      <c r="EE346">
        <v>0</v>
      </c>
      <c r="EF346">
        <v>10009.26607142857</v>
      </c>
      <c r="EG346">
        <v>0</v>
      </c>
      <c r="EH346">
        <v>11.6948</v>
      </c>
      <c r="EI346">
        <v>-50.77047142857143</v>
      </c>
      <c r="EJ346">
        <v>622.4003928571427</v>
      </c>
      <c r="EK346">
        <v>669.4507142857141</v>
      </c>
      <c r="EL346">
        <v>7.185138214285715</v>
      </c>
      <c r="EM346">
        <v>658.758392857143</v>
      </c>
      <c r="EN346">
        <v>15.97144642857143</v>
      </c>
      <c r="EO346">
        <v>2.103684642857143</v>
      </c>
      <c r="EP346">
        <v>1.450943928571429</v>
      </c>
      <c r="EQ346">
        <v>18.24711071428571</v>
      </c>
      <c r="ER346">
        <v>12.46078214285714</v>
      </c>
      <c r="ES346">
        <v>1999.971071428572</v>
      </c>
      <c r="ET346">
        <v>0.9799973214285715</v>
      </c>
      <c r="EU346">
        <v>0.02000287857142857</v>
      </c>
      <c r="EV346">
        <v>0</v>
      </c>
      <c r="EW346">
        <v>1216.497142857143</v>
      </c>
      <c r="EX346">
        <v>5.000560000000001</v>
      </c>
      <c r="EY346">
        <v>24799.99642857143</v>
      </c>
      <c r="EZ346">
        <v>17294.62142857143</v>
      </c>
      <c r="FA346">
        <v>41.33674999999999</v>
      </c>
      <c r="FB346">
        <v>41.705</v>
      </c>
      <c r="FC346">
        <v>41.24964285714284</v>
      </c>
      <c r="FD346">
        <v>40.8145357142857</v>
      </c>
      <c r="FE346">
        <v>42.32121428571428</v>
      </c>
      <c r="FF346">
        <v>1955.061071428571</v>
      </c>
      <c r="FG346">
        <v>39.90857142857143</v>
      </c>
      <c r="FH346">
        <v>0</v>
      </c>
      <c r="FI346">
        <v>1759254778</v>
      </c>
      <c r="FJ346">
        <v>0</v>
      </c>
      <c r="FK346">
        <v>1216.611923076923</v>
      </c>
      <c r="FL346">
        <v>29.08888884110418</v>
      </c>
      <c r="FM346">
        <v>590.434187284814</v>
      </c>
      <c r="FN346">
        <v>24802.00769230769</v>
      </c>
      <c r="FO346">
        <v>15</v>
      </c>
      <c r="FP346">
        <v>0</v>
      </c>
      <c r="FQ346" t="s">
        <v>439</v>
      </c>
      <c r="FR346">
        <v>1747148579.5</v>
      </c>
      <c r="FS346">
        <v>1747148584.5</v>
      </c>
      <c r="FT346">
        <v>0</v>
      </c>
      <c r="FU346">
        <v>0.162</v>
      </c>
      <c r="FV346">
        <v>-0.001</v>
      </c>
      <c r="FW346">
        <v>0.139</v>
      </c>
      <c r="FX346">
        <v>0.058</v>
      </c>
      <c r="FY346">
        <v>420</v>
      </c>
      <c r="FZ346">
        <v>16</v>
      </c>
      <c r="GA346">
        <v>0.19</v>
      </c>
      <c r="GB346">
        <v>0.02</v>
      </c>
      <c r="GC346">
        <v>-50.5712075</v>
      </c>
      <c r="GD346">
        <v>-5.050886679174403</v>
      </c>
      <c r="GE346">
        <v>0.4905070220636502</v>
      </c>
      <c r="GF346">
        <v>0</v>
      </c>
      <c r="GG346">
        <v>1215.427058823529</v>
      </c>
      <c r="GH346">
        <v>29.32406416516632</v>
      </c>
      <c r="GI346">
        <v>2.889241228920272</v>
      </c>
      <c r="GJ346">
        <v>0</v>
      </c>
      <c r="GK346">
        <v>7.195061000000001</v>
      </c>
      <c r="GL346">
        <v>-0.2787764352720574</v>
      </c>
      <c r="GM346">
        <v>0.02750540617769529</v>
      </c>
      <c r="GN346">
        <v>0</v>
      </c>
      <c r="GO346">
        <v>0</v>
      </c>
      <c r="GP346">
        <v>3</v>
      </c>
      <c r="GQ346" t="s">
        <v>490</v>
      </c>
      <c r="GR346">
        <v>3.12891</v>
      </c>
      <c r="GS346">
        <v>2.72985</v>
      </c>
      <c r="GT346">
        <v>0.115889</v>
      </c>
      <c r="GU346">
        <v>0.122974</v>
      </c>
      <c r="GV346">
        <v>0.104631</v>
      </c>
      <c r="GW346">
        <v>0.0811124</v>
      </c>
      <c r="GX346">
        <v>26515.6</v>
      </c>
      <c r="GY346">
        <v>25528.3</v>
      </c>
      <c r="GZ346">
        <v>30532.4</v>
      </c>
      <c r="HA346">
        <v>29362.1</v>
      </c>
      <c r="HB346">
        <v>37727.6</v>
      </c>
      <c r="HC346">
        <v>35505.6</v>
      </c>
      <c r="HD346">
        <v>46705.9</v>
      </c>
      <c r="HE346">
        <v>43629.4</v>
      </c>
      <c r="HF346">
        <v>1.83162</v>
      </c>
      <c r="HG346">
        <v>1.82568</v>
      </c>
      <c r="HH346">
        <v>0.140078</v>
      </c>
      <c r="HI346">
        <v>0</v>
      </c>
      <c r="HJ346">
        <v>27.7342</v>
      </c>
      <c r="HK346">
        <v>999.9</v>
      </c>
      <c r="HL346">
        <v>48</v>
      </c>
      <c r="HM346">
        <v>31.4</v>
      </c>
      <c r="HN346">
        <v>24.3864</v>
      </c>
      <c r="HO346">
        <v>62.9203</v>
      </c>
      <c r="HP346">
        <v>17.8526</v>
      </c>
      <c r="HQ346">
        <v>1</v>
      </c>
      <c r="HR346">
        <v>0.136194</v>
      </c>
      <c r="HS346">
        <v>-0.339153</v>
      </c>
      <c r="HT346">
        <v>20.2009</v>
      </c>
      <c r="HU346">
        <v>5.22642</v>
      </c>
      <c r="HV346">
        <v>11.974</v>
      </c>
      <c r="HW346">
        <v>4.9702</v>
      </c>
      <c r="HX346">
        <v>3.28953</v>
      </c>
      <c r="HY346">
        <v>9999</v>
      </c>
      <c r="HZ346">
        <v>9999</v>
      </c>
      <c r="IA346">
        <v>9999</v>
      </c>
      <c r="IB346">
        <v>19.6</v>
      </c>
      <c r="IC346">
        <v>4.9729</v>
      </c>
      <c r="ID346">
        <v>1.87715</v>
      </c>
      <c r="IE346">
        <v>1.87528</v>
      </c>
      <c r="IF346">
        <v>1.87808</v>
      </c>
      <c r="IG346">
        <v>1.87484</v>
      </c>
      <c r="IH346">
        <v>1.87838</v>
      </c>
      <c r="II346">
        <v>1.87546</v>
      </c>
      <c r="IJ346">
        <v>1.87667</v>
      </c>
      <c r="IK346">
        <v>0</v>
      </c>
      <c r="IL346">
        <v>0</v>
      </c>
      <c r="IM346">
        <v>0</v>
      </c>
      <c r="IN346">
        <v>0</v>
      </c>
      <c r="IO346" t="s">
        <v>441</v>
      </c>
      <c r="IP346" t="s">
        <v>442</v>
      </c>
      <c r="IQ346" t="s">
        <v>443</v>
      </c>
      <c r="IR346" t="s">
        <v>443</v>
      </c>
      <c r="IS346" t="s">
        <v>443</v>
      </c>
      <c r="IT346" t="s">
        <v>443</v>
      </c>
      <c r="IU346">
        <v>0</v>
      </c>
      <c r="IV346">
        <v>100</v>
      </c>
      <c r="IW346">
        <v>100</v>
      </c>
      <c r="IX346">
        <v>0.5570000000000001</v>
      </c>
      <c r="IY346">
        <v>0.2238</v>
      </c>
      <c r="IZ346">
        <v>-0.1222274518627452</v>
      </c>
      <c r="JA346">
        <v>0.001328938755811441</v>
      </c>
      <c r="JB346">
        <v>-5.633165956792918E-07</v>
      </c>
      <c r="JC346">
        <v>2.510553891376428E-10</v>
      </c>
      <c r="JD346">
        <v>-0.04678033270444259</v>
      </c>
      <c r="JE346">
        <v>-0.0009625096320519332</v>
      </c>
      <c r="JF346">
        <v>0.0006953178313022573</v>
      </c>
      <c r="JG346">
        <v>-5.973937232829655E-06</v>
      </c>
      <c r="JH346">
        <v>1</v>
      </c>
      <c r="JI346">
        <v>2112</v>
      </c>
      <c r="JJ346">
        <v>1</v>
      </c>
      <c r="JK346">
        <v>26</v>
      </c>
      <c r="JL346">
        <v>201769.7</v>
      </c>
      <c r="JM346">
        <v>201769.7</v>
      </c>
      <c r="JN346">
        <v>1.63574</v>
      </c>
      <c r="JO346">
        <v>2.55005</v>
      </c>
      <c r="JP346">
        <v>1.39893</v>
      </c>
      <c r="JQ346">
        <v>2.32666</v>
      </c>
      <c r="JR346">
        <v>1.44897</v>
      </c>
      <c r="JS346">
        <v>2.53662</v>
      </c>
      <c r="JT346">
        <v>36.8129</v>
      </c>
      <c r="JU346">
        <v>23.9824</v>
      </c>
      <c r="JV346">
        <v>18</v>
      </c>
      <c r="JW346">
        <v>481.765</v>
      </c>
      <c r="JX346">
        <v>448.12</v>
      </c>
      <c r="JY346">
        <v>28.5203</v>
      </c>
      <c r="JZ346">
        <v>28.9741</v>
      </c>
      <c r="KA346">
        <v>30.0002</v>
      </c>
      <c r="KB346">
        <v>28.6524</v>
      </c>
      <c r="KC346">
        <v>28.7184</v>
      </c>
      <c r="KD346">
        <v>32.9292</v>
      </c>
      <c r="KE346">
        <v>38.8638</v>
      </c>
      <c r="KF346">
        <v>0</v>
      </c>
      <c r="KG346">
        <v>28.4885</v>
      </c>
      <c r="KH346">
        <v>707.4829999999999</v>
      </c>
      <c r="KI346">
        <v>16.0175</v>
      </c>
      <c r="KJ346">
        <v>100.936</v>
      </c>
      <c r="KK346">
        <v>100.356</v>
      </c>
    </row>
    <row r="347" spans="1:297">
      <c r="A347">
        <v>331</v>
      </c>
      <c r="B347">
        <v>1759254769</v>
      </c>
      <c r="C347">
        <v>7953.400000095367</v>
      </c>
      <c r="D347" t="s">
        <v>1108</v>
      </c>
      <c r="E347" t="s">
        <v>1109</v>
      </c>
      <c r="F347">
        <v>5</v>
      </c>
      <c r="G347" t="s">
        <v>1025</v>
      </c>
      <c r="H347" t="s">
        <v>436</v>
      </c>
      <c r="I347">
        <v>1759254761.5</v>
      </c>
      <c r="J347">
        <f>(K347)/1000</f>
        <v>0</v>
      </c>
      <c r="K347">
        <f>IF(DP347, AN347, AH347)</f>
        <v>0</v>
      </c>
      <c r="L347">
        <f>IF(DP347, AI347, AG347)</f>
        <v>0</v>
      </c>
      <c r="M347">
        <f>DR347 - IF(AU347&gt;1, L347*DL347*100.0/(AW347), 0)</f>
        <v>0</v>
      </c>
      <c r="N347">
        <f>((T347-J347/2)*M347-L347)/(T347+J347/2)</f>
        <v>0</v>
      </c>
      <c r="O347">
        <f>N347*(DY347+DZ347)/1000.0</f>
        <v>0</v>
      </c>
      <c r="P347">
        <f>(DR347 - IF(AU347&gt;1, L347*DL347*100.0/(AW347), 0))*(DY347+DZ347)/1000.0</f>
        <v>0</v>
      </c>
      <c r="Q347">
        <f>2.0/((1/S347-1/R347)+SIGN(S347)*SQRT((1/S347-1/R347)*(1/S347-1/R347) + 4*DM347/((DM347+1)*(DM347+1))*(2*1/S347*1/R347-1/R347*1/R347)))</f>
        <v>0</v>
      </c>
      <c r="R347">
        <f>IF(LEFT(DN347,1)&lt;&gt;"0",IF(LEFT(DN347,1)="1",3.0,DO347),$D$5+$E$5*(EF347*DY347/($K$5*1000))+$F$5*(EF347*DY347/($K$5*1000))*MAX(MIN(DL347,$J$5),$I$5)*MAX(MIN(DL347,$J$5),$I$5)+$G$5*MAX(MIN(DL347,$J$5),$I$5)*(EF347*DY347/($K$5*1000))+$H$5*(EF347*DY347/($K$5*1000))*(EF347*DY347/($K$5*1000)))</f>
        <v>0</v>
      </c>
      <c r="S347">
        <f>J347*(1000-(1000*0.61365*exp(17.502*W347/(240.97+W347))/(DY347+DZ347)+DT347)/2)/(1000*0.61365*exp(17.502*W347/(240.97+W347))/(DY347+DZ347)-DT347)</f>
        <v>0</v>
      </c>
      <c r="T347">
        <f>1/((DM347+1)/(Q347/1.6)+1/(R347/1.37)) + DM347/((DM347+1)/(Q347/1.6) + DM347/(R347/1.37))</f>
        <v>0</v>
      </c>
      <c r="U347">
        <f>(DH347*DK347)</f>
        <v>0</v>
      </c>
      <c r="V347">
        <f>(EA347+(U347+2*0.95*5.67E-8*(((EA347+$B$7)+273)^4-(EA347+273)^4)-44100*J347)/(1.84*29.3*R347+8*0.95*5.67E-8*(EA347+273)^3))</f>
        <v>0</v>
      </c>
      <c r="W347">
        <f>($C$7*EB347+$D$7*EC347+$E$7*V347)</f>
        <v>0</v>
      </c>
      <c r="X347">
        <f>0.61365*exp(17.502*W347/(240.97+W347))</f>
        <v>0</v>
      </c>
      <c r="Y347">
        <f>(Z347/AA347*100)</f>
        <v>0</v>
      </c>
      <c r="Z347">
        <f>DT347*(DY347+DZ347)/1000</f>
        <v>0</v>
      </c>
      <c r="AA347">
        <f>0.61365*exp(17.502*EA347/(240.97+EA347))</f>
        <v>0</v>
      </c>
      <c r="AB347">
        <f>(X347-DT347*(DY347+DZ347)/1000)</f>
        <v>0</v>
      </c>
      <c r="AC347">
        <f>(-J347*44100)</f>
        <v>0</v>
      </c>
      <c r="AD347">
        <f>2*29.3*R347*0.92*(EA347-W347)</f>
        <v>0</v>
      </c>
      <c r="AE347">
        <f>2*0.95*5.67E-8*(((EA347+$B$7)+273)^4-(W347+273)^4)</f>
        <v>0</v>
      </c>
      <c r="AF347">
        <f>U347+AE347+AC347+AD347</f>
        <v>0</v>
      </c>
      <c r="AG347">
        <f>DX347*AU347*(DS347-DR347*(1000-AU347*DU347)/(1000-AU347*DT347))/(100*DL347)</f>
        <v>0</v>
      </c>
      <c r="AH347">
        <f>1000*DX347*AU347*(DT347-DU347)/(100*DL347*(1000-AU347*DT347))</f>
        <v>0</v>
      </c>
      <c r="AI347">
        <f>(AJ347 - AK347 - DY347*1E3/(8.314*(EA347+273.15)) * AM347/DX347 * AL347) * DX347/(100*DL347) * (1000 - DU347)/1000</f>
        <v>0</v>
      </c>
      <c r="AJ347">
        <v>702.5670584778686</v>
      </c>
      <c r="AK347">
        <v>663.5575818181818</v>
      </c>
      <c r="AL347">
        <v>3.359173791350664</v>
      </c>
      <c r="AM347">
        <v>65.50466669720001</v>
      </c>
      <c r="AN347">
        <f>(AP347 - AO347 + DY347*1E3/(8.314*(EA347+273.15)) * AR347/DX347 * AQ347) * DX347/(100*DL347) * 1000/(1000 - AP347)</f>
        <v>0</v>
      </c>
      <c r="AO347">
        <v>15.98104499100793</v>
      </c>
      <c r="AP347">
        <v>23.07317575757575</v>
      </c>
      <c r="AQ347">
        <v>-0.008409488581449426</v>
      </c>
      <c r="AR347">
        <v>120.5504715061294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MAX(0,($B$13+$C$13*EF347)/(1+$D$13*EF347)*DY347/(EA347+273)*$E$13)</f>
        <v>0</v>
      </c>
      <c r="AX347" t="s">
        <v>437</v>
      </c>
      <c r="AY347" t="s">
        <v>437</v>
      </c>
      <c r="AZ347">
        <v>0</v>
      </c>
      <c r="BA347">
        <v>0</v>
      </c>
      <c r="BB347">
        <f>1-AZ347/BA347</f>
        <v>0</v>
      </c>
      <c r="BC347">
        <v>0</v>
      </c>
      <c r="BD347" t="s">
        <v>437</v>
      </c>
      <c r="BE347" t="s">
        <v>437</v>
      </c>
      <c r="BF347">
        <v>0</v>
      </c>
      <c r="BG347">
        <v>0</v>
      </c>
      <c r="BH347">
        <f>1-BF347/BG347</f>
        <v>0</v>
      </c>
      <c r="BI347">
        <v>0.5</v>
      </c>
      <c r="BJ347">
        <f>DI347</f>
        <v>0</v>
      </c>
      <c r="BK347">
        <f>L347</f>
        <v>0</v>
      </c>
      <c r="BL347">
        <f>BH347*BI347*BJ347</f>
        <v>0</v>
      </c>
      <c r="BM347">
        <f>(BK347-BC347)/BJ347</f>
        <v>0</v>
      </c>
      <c r="BN347">
        <f>(BA347-BG347)/BG347</f>
        <v>0</v>
      </c>
      <c r="BO347">
        <f>AZ347/(BB347+AZ347/BG347)</f>
        <v>0</v>
      </c>
      <c r="BP347" t="s">
        <v>437</v>
      </c>
      <c r="BQ347">
        <v>0</v>
      </c>
      <c r="BR347">
        <f>IF(BQ347&lt;&gt;0, BQ347, BO347)</f>
        <v>0</v>
      </c>
      <c r="BS347">
        <f>1-BR347/BG347</f>
        <v>0</v>
      </c>
      <c r="BT347">
        <f>(BG347-BF347)/(BG347-BR347)</f>
        <v>0</v>
      </c>
      <c r="BU347">
        <f>(BA347-BG347)/(BA347-BR347)</f>
        <v>0</v>
      </c>
      <c r="BV347">
        <f>(BG347-BF347)/(BG347-AZ347)</f>
        <v>0</v>
      </c>
      <c r="BW347">
        <f>(BA347-BG347)/(BA347-AZ347)</f>
        <v>0</v>
      </c>
      <c r="BX347">
        <f>(BT347*BR347/BF347)</f>
        <v>0</v>
      </c>
      <c r="BY347">
        <f>(1-BX347)</f>
        <v>0</v>
      </c>
      <c r="DH347">
        <f>$B$11*EG347+$C$11*EH347+$F$11*ES347*(1-EV347)</f>
        <v>0</v>
      </c>
      <c r="DI347">
        <f>DH347*DJ347</f>
        <v>0</v>
      </c>
      <c r="DJ347">
        <f>($B$11*$D$9+$C$11*$D$9+$F$11*((FF347+EX347)/MAX(FF347+EX347+FG347, 0.1)*$I$9+FG347/MAX(FF347+EX347+FG347, 0.1)*$J$9))/($B$11+$C$11+$F$11)</f>
        <v>0</v>
      </c>
      <c r="DK347">
        <f>($B$11*$K$9+$C$11*$K$9+$F$11*((FF347+EX347)/MAX(FF347+EX347+FG347, 0.1)*$P$9+FG347/MAX(FF347+EX347+FG347, 0.1)*$Q$9))/($B$11+$C$11+$F$11)</f>
        <v>0</v>
      </c>
      <c r="DL347">
        <v>5.66</v>
      </c>
      <c r="DM347">
        <v>0.5</v>
      </c>
      <c r="DN347" t="s">
        <v>438</v>
      </c>
      <c r="DO347">
        <v>2</v>
      </c>
      <c r="DP347" t="b">
        <v>1</v>
      </c>
      <c r="DQ347">
        <v>1759254761.5</v>
      </c>
      <c r="DR347">
        <v>625.2762962962962</v>
      </c>
      <c r="DS347">
        <v>676.478962962963</v>
      </c>
      <c r="DT347">
        <v>23.12669259259259</v>
      </c>
      <c r="DU347">
        <v>15.97608518518518</v>
      </c>
      <c r="DV347">
        <v>624.7269629629632</v>
      </c>
      <c r="DW347">
        <v>22.90256666666667</v>
      </c>
      <c r="DX347">
        <v>500.0227407407407</v>
      </c>
      <c r="DY347">
        <v>90.84625555555556</v>
      </c>
      <c r="DZ347">
        <v>0.05216073703703703</v>
      </c>
      <c r="EA347">
        <v>29.82762222222222</v>
      </c>
      <c r="EB347">
        <v>30.02084814814814</v>
      </c>
      <c r="EC347">
        <v>999.9000000000001</v>
      </c>
      <c r="ED347">
        <v>0</v>
      </c>
      <c r="EE347">
        <v>0</v>
      </c>
      <c r="EF347">
        <v>9998.767777777777</v>
      </c>
      <c r="EG347">
        <v>0</v>
      </c>
      <c r="EH347">
        <v>11.6948</v>
      </c>
      <c r="EI347">
        <v>-51.20272962962962</v>
      </c>
      <c r="EJ347">
        <v>640.0787777777778</v>
      </c>
      <c r="EK347">
        <v>687.4621111111111</v>
      </c>
      <c r="EL347">
        <v>7.150608888888889</v>
      </c>
      <c r="EM347">
        <v>676.478962962963</v>
      </c>
      <c r="EN347">
        <v>15.97608518518518</v>
      </c>
      <c r="EO347">
        <v>2.100973703703704</v>
      </c>
      <c r="EP347">
        <v>1.451367777777778</v>
      </c>
      <c r="EQ347">
        <v>18.22656296296296</v>
      </c>
      <c r="ER347">
        <v>12.46522222222222</v>
      </c>
      <c r="ES347">
        <v>1999.981481481482</v>
      </c>
      <c r="ET347">
        <v>0.9799974444444445</v>
      </c>
      <c r="EU347">
        <v>0.02000275555555555</v>
      </c>
      <c r="EV347">
        <v>0</v>
      </c>
      <c r="EW347">
        <v>1218.978888888889</v>
      </c>
      <c r="EX347">
        <v>5.000560000000001</v>
      </c>
      <c r="EY347">
        <v>24850.25925925926</v>
      </c>
      <c r="EZ347">
        <v>17294.7</v>
      </c>
      <c r="FA347">
        <v>41.30537037037037</v>
      </c>
      <c r="FB347">
        <v>41.70333333333333</v>
      </c>
      <c r="FC347">
        <v>41.22425925925926</v>
      </c>
      <c r="FD347">
        <v>40.80537037037037</v>
      </c>
      <c r="FE347">
        <v>42.29618518518519</v>
      </c>
      <c r="FF347">
        <v>1955.071851851852</v>
      </c>
      <c r="FG347">
        <v>39.90703703703704</v>
      </c>
      <c r="FH347">
        <v>0</v>
      </c>
      <c r="FI347">
        <v>1759254782.8</v>
      </c>
      <c r="FJ347">
        <v>0</v>
      </c>
      <c r="FK347">
        <v>1218.828846153846</v>
      </c>
      <c r="FL347">
        <v>27.436923087834</v>
      </c>
      <c r="FM347">
        <v>555.6034191729062</v>
      </c>
      <c r="FN347">
        <v>24847.6</v>
      </c>
      <c r="FO347">
        <v>15</v>
      </c>
      <c r="FP347">
        <v>0</v>
      </c>
      <c r="FQ347" t="s">
        <v>439</v>
      </c>
      <c r="FR347">
        <v>1747148579.5</v>
      </c>
      <c r="FS347">
        <v>1747148584.5</v>
      </c>
      <c r="FT347">
        <v>0</v>
      </c>
      <c r="FU347">
        <v>0.162</v>
      </c>
      <c r="FV347">
        <v>-0.001</v>
      </c>
      <c r="FW347">
        <v>0.139</v>
      </c>
      <c r="FX347">
        <v>0.058</v>
      </c>
      <c r="FY347">
        <v>420</v>
      </c>
      <c r="FZ347">
        <v>16</v>
      </c>
      <c r="GA347">
        <v>0.19</v>
      </c>
      <c r="GB347">
        <v>0.02</v>
      </c>
      <c r="GC347">
        <v>-50.90123</v>
      </c>
      <c r="GD347">
        <v>-4.943175984990503</v>
      </c>
      <c r="GE347">
        <v>0.4800673761046466</v>
      </c>
      <c r="GF347">
        <v>0</v>
      </c>
      <c r="GG347">
        <v>1217.129117647059</v>
      </c>
      <c r="GH347">
        <v>28.52482811634507</v>
      </c>
      <c r="GI347">
        <v>2.813667658420511</v>
      </c>
      <c r="GJ347">
        <v>0</v>
      </c>
      <c r="GK347">
        <v>7.173628500000001</v>
      </c>
      <c r="GL347">
        <v>-0.3724615384615518</v>
      </c>
      <c r="GM347">
        <v>0.0362654176558053</v>
      </c>
      <c r="GN347">
        <v>0</v>
      </c>
      <c r="GO347">
        <v>0</v>
      </c>
      <c r="GP347">
        <v>3</v>
      </c>
      <c r="GQ347" t="s">
        <v>490</v>
      </c>
      <c r="GR347">
        <v>3.12874</v>
      </c>
      <c r="GS347">
        <v>2.72984</v>
      </c>
      <c r="GT347">
        <v>0.117954</v>
      </c>
      <c r="GU347">
        <v>0.125013</v>
      </c>
      <c r="GV347">
        <v>0.104498</v>
      </c>
      <c r="GW347">
        <v>0.0811253</v>
      </c>
      <c r="GX347">
        <v>26453.2</v>
      </c>
      <c r="GY347">
        <v>25468.7</v>
      </c>
      <c r="GZ347">
        <v>30531.9</v>
      </c>
      <c r="HA347">
        <v>29361.8</v>
      </c>
      <c r="HB347">
        <v>37733</v>
      </c>
      <c r="HC347">
        <v>35505</v>
      </c>
      <c r="HD347">
        <v>46705.4</v>
      </c>
      <c r="HE347">
        <v>43629.1</v>
      </c>
      <c r="HF347">
        <v>1.83185</v>
      </c>
      <c r="HG347">
        <v>1.82593</v>
      </c>
      <c r="HH347">
        <v>0.140786</v>
      </c>
      <c r="HI347">
        <v>0</v>
      </c>
      <c r="HJ347">
        <v>27.7342</v>
      </c>
      <c r="HK347">
        <v>999.9</v>
      </c>
      <c r="HL347">
        <v>48</v>
      </c>
      <c r="HM347">
        <v>31.3</v>
      </c>
      <c r="HN347">
        <v>24.2475</v>
      </c>
      <c r="HO347">
        <v>63.3203</v>
      </c>
      <c r="HP347">
        <v>18.0128</v>
      </c>
      <c r="HQ347">
        <v>1</v>
      </c>
      <c r="HR347">
        <v>0.136143</v>
      </c>
      <c r="HS347">
        <v>-0.356767</v>
      </c>
      <c r="HT347">
        <v>20.2009</v>
      </c>
      <c r="HU347">
        <v>5.22702</v>
      </c>
      <c r="HV347">
        <v>11.974</v>
      </c>
      <c r="HW347">
        <v>4.9699</v>
      </c>
      <c r="HX347">
        <v>3.28953</v>
      </c>
      <c r="HY347">
        <v>9999</v>
      </c>
      <c r="HZ347">
        <v>9999</v>
      </c>
      <c r="IA347">
        <v>9999</v>
      </c>
      <c r="IB347">
        <v>19.6</v>
      </c>
      <c r="IC347">
        <v>4.9729</v>
      </c>
      <c r="ID347">
        <v>1.87714</v>
      </c>
      <c r="IE347">
        <v>1.87528</v>
      </c>
      <c r="IF347">
        <v>1.87808</v>
      </c>
      <c r="IG347">
        <v>1.87483</v>
      </c>
      <c r="IH347">
        <v>1.87838</v>
      </c>
      <c r="II347">
        <v>1.87546</v>
      </c>
      <c r="IJ347">
        <v>1.87667</v>
      </c>
      <c r="IK347">
        <v>0</v>
      </c>
      <c r="IL347">
        <v>0</v>
      </c>
      <c r="IM347">
        <v>0</v>
      </c>
      <c r="IN347">
        <v>0</v>
      </c>
      <c r="IO347" t="s">
        <v>441</v>
      </c>
      <c r="IP347" t="s">
        <v>442</v>
      </c>
      <c r="IQ347" t="s">
        <v>443</v>
      </c>
      <c r="IR347" t="s">
        <v>443</v>
      </c>
      <c r="IS347" t="s">
        <v>443</v>
      </c>
      <c r="IT347" t="s">
        <v>443</v>
      </c>
      <c r="IU347">
        <v>0</v>
      </c>
      <c r="IV347">
        <v>100</v>
      </c>
      <c r="IW347">
        <v>100</v>
      </c>
      <c r="IX347">
        <v>0.572</v>
      </c>
      <c r="IY347">
        <v>0.223</v>
      </c>
      <c r="IZ347">
        <v>-0.1222274518627452</v>
      </c>
      <c r="JA347">
        <v>0.001328938755811441</v>
      </c>
      <c r="JB347">
        <v>-5.633165956792918E-07</v>
      </c>
      <c r="JC347">
        <v>2.510553891376428E-10</v>
      </c>
      <c r="JD347">
        <v>-0.04678033270444259</v>
      </c>
      <c r="JE347">
        <v>-0.0009625096320519332</v>
      </c>
      <c r="JF347">
        <v>0.0006953178313022573</v>
      </c>
      <c r="JG347">
        <v>-5.973937232829655E-06</v>
      </c>
      <c r="JH347">
        <v>1</v>
      </c>
      <c r="JI347">
        <v>2112</v>
      </c>
      <c r="JJ347">
        <v>1</v>
      </c>
      <c r="JK347">
        <v>26</v>
      </c>
      <c r="JL347">
        <v>201769.8</v>
      </c>
      <c r="JM347">
        <v>201769.7</v>
      </c>
      <c r="JN347">
        <v>1.67114</v>
      </c>
      <c r="JO347">
        <v>2.55249</v>
      </c>
      <c r="JP347">
        <v>1.39893</v>
      </c>
      <c r="JQ347">
        <v>2.32666</v>
      </c>
      <c r="JR347">
        <v>1.44897</v>
      </c>
      <c r="JS347">
        <v>2.43286</v>
      </c>
      <c r="JT347">
        <v>36.8129</v>
      </c>
      <c r="JU347">
        <v>23.9649</v>
      </c>
      <c r="JV347">
        <v>18</v>
      </c>
      <c r="JW347">
        <v>481.889</v>
      </c>
      <c r="JX347">
        <v>448.278</v>
      </c>
      <c r="JY347">
        <v>28.4785</v>
      </c>
      <c r="JZ347">
        <v>28.9741</v>
      </c>
      <c r="KA347">
        <v>30.0001</v>
      </c>
      <c r="KB347">
        <v>28.6524</v>
      </c>
      <c r="KC347">
        <v>28.7184</v>
      </c>
      <c r="KD347">
        <v>33.5236</v>
      </c>
      <c r="KE347">
        <v>38.8638</v>
      </c>
      <c r="KF347">
        <v>0</v>
      </c>
      <c r="KG347">
        <v>28.4675</v>
      </c>
      <c r="KH347">
        <v>720.842</v>
      </c>
      <c r="KI347">
        <v>16.0795</v>
      </c>
      <c r="KJ347">
        <v>100.935</v>
      </c>
      <c r="KK347">
        <v>100.355</v>
      </c>
    </row>
    <row r="348" spans="1:297">
      <c r="A348">
        <v>332</v>
      </c>
      <c r="B348">
        <v>1759254774</v>
      </c>
      <c r="C348">
        <v>7958.400000095367</v>
      </c>
      <c r="D348" t="s">
        <v>1110</v>
      </c>
      <c r="E348" t="s">
        <v>1111</v>
      </c>
      <c r="F348">
        <v>5</v>
      </c>
      <c r="G348" t="s">
        <v>1025</v>
      </c>
      <c r="H348" t="s">
        <v>436</v>
      </c>
      <c r="I348">
        <v>1759254766.214286</v>
      </c>
      <c r="J348">
        <f>(K348)/1000</f>
        <v>0</v>
      </c>
      <c r="K348">
        <f>IF(DP348, AN348, AH348)</f>
        <v>0</v>
      </c>
      <c r="L348">
        <f>IF(DP348, AI348, AG348)</f>
        <v>0</v>
      </c>
      <c r="M348">
        <f>DR348 - IF(AU348&gt;1, L348*DL348*100.0/(AW348), 0)</f>
        <v>0</v>
      </c>
      <c r="N348">
        <f>((T348-J348/2)*M348-L348)/(T348+J348/2)</f>
        <v>0</v>
      </c>
      <c r="O348">
        <f>N348*(DY348+DZ348)/1000.0</f>
        <v>0</v>
      </c>
      <c r="P348">
        <f>(DR348 - IF(AU348&gt;1, L348*DL348*100.0/(AW348), 0))*(DY348+DZ348)/1000.0</f>
        <v>0</v>
      </c>
      <c r="Q348">
        <f>2.0/((1/S348-1/R348)+SIGN(S348)*SQRT((1/S348-1/R348)*(1/S348-1/R348) + 4*DM348/((DM348+1)*(DM348+1))*(2*1/S348*1/R348-1/R348*1/R348)))</f>
        <v>0</v>
      </c>
      <c r="R348">
        <f>IF(LEFT(DN348,1)&lt;&gt;"0",IF(LEFT(DN348,1)="1",3.0,DO348),$D$5+$E$5*(EF348*DY348/($K$5*1000))+$F$5*(EF348*DY348/($K$5*1000))*MAX(MIN(DL348,$J$5),$I$5)*MAX(MIN(DL348,$J$5),$I$5)+$G$5*MAX(MIN(DL348,$J$5),$I$5)*(EF348*DY348/($K$5*1000))+$H$5*(EF348*DY348/($K$5*1000))*(EF348*DY348/($K$5*1000)))</f>
        <v>0</v>
      </c>
      <c r="S348">
        <f>J348*(1000-(1000*0.61365*exp(17.502*W348/(240.97+W348))/(DY348+DZ348)+DT348)/2)/(1000*0.61365*exp(17.502*W348/(240.97+W348))/(DY348+DZ348)-DT348)</f>
        <v>0</v>
      </c>
      <c r="T348">
        <f>1/((DM348+1)/(Q348/1.6)+1/(R348/1.37)) + DM348/((DM348+1)/(Q348/1.6) + DM348/(R348/1.37))</f>
        <v>0</v>
      </c>
      <c r="U348">
        <f>(DH348*DK348)</f>
        <v>0</v>
      </c>
      <c r="V348">
        <f>(EA348+(U348+2*0.95*5.67E-8*(((EA348+$B$7)+273)^4-(EA348+273)^4)-44100*J348)/(1.84*29.3*R348+8*0.95*5.67E-8*(EA348+273)^3))</f>
        <v>0</v>
      </c>
      <c r="W348">
        <f>($C$7*EB348+$D$7*EC348+$E$7*V348)</f>
        <v>0</v>
      </c>
      <c r="X348">
        <f>0.61365*exp(17.502*W348/(240.97+W348))</f>
        <v>0</v>
      </c>
      <c r="Y348">
        <f>(Z348/AA348*100)</f>
        <v>0</v>
      </c>
      <c r="Z348">
        <f>DT348*(DY348+DZ348)/1000</f>
        <v>0</v>
      </c>
      <c r="AA348">
        <f>0.61365*exp(17.502*EA348/(240.97+EA348))</f>
        <v>0</v>
      </c>
      <c r="AB348">
        <f>(X348-DT348*(DY348+DZ348)/1000)</f>
        <v>0</v>
      </c>
      <c r="AC348">
        <f>(-J348*44100)</f>
        <v>0</v>
      </c>
      <c r="AD348">
        <f>2*29.3*R348*0.92*(EA348-W348)</f>
        <v>0</v>
      </c>
      <c r="AE348">
        <f>2*0.95*5.67E-8*(((EA348+$B$7)+273)^4-(W348+273)^4)</f>
        <v>0</v>
      </c>
      <c r="AF348">
        <f>U348+AE348+AC348+AD348</f>
        <v>0</v>
      </c>
      <c r="AG348">
        <f>DX348*AU348*(DS348-DR348*(1000-AU348*DU348)/(1000-AU348*DT348))/(100*DL348)</f>
        <v>0</v>
      </c>
      <c r="AH348">
        <f>1000*DX348*AU348*(DT348-DU348)/(100*DL348*(1000-AU348*DT348))</f>
        <v>0</v>
      </c>
      <c r="AI348">
        <f>(AJ348 - AK348 - DY348*1E3/(8.314*(EA348+273.15)) * AM348/DX348 * AL348) * DX348/(100*DL348) * (1000 - DU348)/1000</f>
        <v>0</v>
      </c>
      <c r="AJ348">
        <v>719.5828891161949</v>
      </c>
      <c r="AK348">
        <v>680.4424666666665</v>
      </c>
      <c r="AL348">
        <v>3.381920773233351</v>
      </c>
      <c r="AM348">
        <v>65.50466669720001</v>
      </c>
      <c r="AN348">
        <f>(AP348 - AO348 + DY348*1E3/(8.314*(EA348+273.15)) * AR348/DX348 * AQ348) * DX348/(100*DL348) * 1000/(1000 - AP348)</f>
        <v>0</v>
      </c>
      <c r="AO348">
        <v>15.9830344196489</v>
      </c>
      <c r="AP348">
        <v>23.02465575757576</v>
      </c>
      <c r="AQ348">
        <v>-0.009542960676431128</v>
      </c>
      <c r="AR348">
        <v>120.5504715061294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MAX(0,($B$13+$C$13*EF348)/(1+$D$13*EF348)*DY348/(EA348+273)*$E$13)</f>
        <v>0</v>
      </c>
      <c r="AX348" t="s">
        <v>437</v>
      </c>
      <c r="AY348" t="s">
        <v>437</v>
      </c>
      <c r="AZ348">
        <v>0</v>
      </c>
      <c r="BA348">
        <v>0</v>
      </c>
      <c r="BB348">
        <f>1-AZ348/BA348</f>
        <v>0</v>
      </c>
      <c r="BC348">
        <v>0</v>
      </c>
      <c r="BD348" t="s">
        <v>437</v>
      </c>
      <c r="BE348" t="s">
        <v>437</v>
      </c>
      <c r="BF348">
        <v>0</v>
      </c>
      <c r="BG348">
        <v>0</v>
      </c>
      <c r="BH348">
        <f>1-BF348/BG348</f>
        <v>0</v>
      </c>
      <c r="BI348">
        <v>0.5</v>
      </c>
      <c r="BJ348">
        <f>DI348</f>
        <v>0</v>
      </c>
      <c r="BK348">
        <f>L348</f>
        <v>0</v>
      </c>
      <c r="BL348">
        <f>BH348*BI348*BJ348</f>
        <v>0</v>
      </c>
      <c r="BM348">
        <f>(BK348-BC348)/BJ348</f>
        <v>0</v>
      </c>
      <c r="BN348">
        <f>(BA348-BG348)/BG348</f>
        <v>0</v>
      </c>
      <c r="BO348">
        <f>AZ348/(BB348+AZ348/BG348)</f>
        <v>0</v>
      </c>
      <c r="BP348" t="s">
        <v>437</v>
      </c>
      <c r="BQ348">
        <v>0</v>
      </c>
      <c r="BR348">
        <f>IF(BQ348&lt;&gt;0, BQ348, BO348)</f>
        <v>0</v>
      </c>
      <c r="BS348">
        <f>1-BR348/BG348</f>
        <v>0</v>
      </c>
      <c r="BT348">
        <f>(BG348-BF348)/(BG348-BR348)</f>
        <v>0</v>
      </c>
      <c r="BU348">
        <f>(BA348-BG348)/(BA348-BR348)</f>
        <v>0</v>
      </c>
      <c r="BV348">
        <f>(BG348-BF348)/(BG348-AZ348)</f>
        <v>0</v>
      </c>
      <c r="BW348">
        <f>(BA348-BG348)/(BA348-AZ348)</f>
        <v>0</v>
      </c>
      <c r="BX348">
        <f>(BT348*BR348/BF348)</f>
        <v>0</v>
      </c>
      <c r="BY348">
        <f>(1-BX348)</f>
        <v>0</v>
      </c>
      <c r="DH348">
        <f>$B$11*EG348+$C$11*EH348+$F$11*ES348*(1-EV348)</f>
        <v>0</v>
      </c>
      <c r="DI348">
        <f>DH348*DJ348</f>
        <v>0</v>
      </c>
      <c r="DJ348">
        <f>($B$11*$D$9+$C$11*$D$9+$F$11*((FF348+EX348)/MAX(FF348+EX348+FG348, 0.1)*$I$9+FG348/MAX(FF348+EX348+FG348, 0.1)*$J$9))/($B$11+$C$11+$F$11)</f>
        <v>0</v>
      </c>
      <c r="DK348">
        <f>($B$11*$K$9+$C$11*$K$9+$F$11*((FF348+EX348)/MAX(FF348+EX348+FG348, 0.1)*$P$9+FG348/MAX(FF348+EX348+FG348, 0.1)*$Q$9))/($B$11+$C$11+$F$11)</f>
        <v>0</v>
      </c>
      <c r="DL348">
        <v>5.66</v>
      </c>
      <c r="DM348">
        <v>0.5</v>
      </c>
      <c r="DN348" t="s">
        <v>438</v>
      </c>
      <c r="DO348">
        <v>2</v>
      </c>
      <c r="DP348" t="b">
        <v>1</v>
      </c>
      <c r="DQ348">
        <v>1759254766.214286</v>
      </c>
      <c r="DR348">
        <v>640.7549285714286</v>
      </c>
      <c r="DS348">
        <v>692.2976785714287</v>
      </c>
      <c r="DT348">
        <v>23.09108928571429</v>
      </c>
      <c r="DU348">
        <v>15.97966428571429</v>
      </c>
      <c r="DV348">
        <v>640.1914999999999</v>
      </c>
      <c r="DW348">
        <v>22.86769642857143</v>
      </c>
      <c r="DX348">
        <v>500.0298928571428</v>
      </c>
      <c r="DY348">
        <v>90.84646785714285</v>
      </c>
      <c r="DZ348">
        <v>0.05205984642857143</v>
      </c>
      <c r="EA348">
        <v>29.8295</v>
      </c>
      <c r="EB348">
        <v>30.02773571428571</v>
      </c>
      <c r="EC348">
        <v>999.9000000000002</v>
      </c>
      <c r="ED348">
        <v>0</v>
      </c>
      <c r="EE348">
        <v>0</v>
      </c>
      <c r="EF348">
        <v>9997.674642857144</v>
      </c>
      <c r="EG348">
        <v>0</v>
      </c>
      <c r="EH348">
        <v>11.6948</v>
      </c>
      <c r="EI348">
        <v>-51.54273928571429</v>
      </c>
      <c r="EJ348">
        <v>655.8998214285714</v>
      </c>
      <c r="EK348">
        <v>703.5401071428572</v>
      </c>
      <c r="EL348">
        <v>7.1114175</v>
      </c>
      <c r="EM348">
        <v>692.2976785714287</v>
      </c>
      <c r="EN348">
        <v>15.97966428571429</v>
      </c>
      <c r="EO348">
        <v>2.097743214285714</v>
      </c>
      <c r="EP348">
        <v>1.451696071428572</v>
      </c>
      <c r="EQ348">
        <v>18.20204642857143</v>
      </c>
      <c r="ER348">
        <v>12.46866071428571</v>
      </c>
      <c r="ES348">
        <v>1999.980000000001</v>
      </c>
      <c r="ET348">
        <v>0.9799974285714287</v>
      </c>
      <c r="EU348">
        <v>0.02000277142857143</v>
      </c>
      <c r="EV348">
        <v>0</v>
      </c>
      <c r="EW348">
        <v>1220.9575</v>
      </c>
      <c r="EX348">
        <v>5.000560000000001</v>
      </c>
      <c r="EY348">
        <v>24892.04642857142</v>
      </c>
      <c r="EZ348">
        <v>17294.67857142857</v>
      </c>
      <c r="FA348">
        <v>41.31014285714286</v>
      </c>
      <c r="FB348">
        <v>41.70949999999999</v>
      </c>
      <c r="FC348">
        <v>41.22299999999999</v>
      </c>
      <c r="FD348">
        <v>40.8145357142857</v>
      </c>
      <c r="FE348">
        <v>42.29896428571429</v>
      </c>
      <c r="FF348">
        <v>1955.070357142857</v>
      </c>
      <c r="FG348">
        <v>39.90714285714286</v>
      </c>
      <c r="FH348">
        <v>0</v>
      </c>
      <c r="FI348">
        <v>1759254788.2</v>
      </c>
      <c r="FJ348">
        <v>0</v>
      </c>
      <c r="FK348">
        <v>1221.262</v>
      </c>
      <c r="FL348">
        <v>24.06538460774261</v>
      </c>
      <c r="FM348">
        <v>504.1076922416894</v>
      </c>
      <c r="FN348">
        <v>24898.084</v>
      </c>
      <c r="FO348">
        <v>15</v>
      </c>
      <c r="FP348">
        <v>0</v>
      </c>
      <c r="FQ348" t="s">
        <v>439</v>
      </c>
      <c r="FR348">
        <v>1747148579.5</v>
      </c>
      <c r="FS348">
        <v>1747148584.5</v>
      </c>
      <c r="FT348">
        <v>0</v>
      </c>
      <c r="FU348">
        <v>0.162</v>
      </c>
      <c r="FV348">
        <v>-0.001</v>
      </c>
      <c r="FW348">
        <v>0.139</v>
      </c>
      <c r="FX348">
        <v>0.058</v>
      </c>
      <c r="FY348">
        <v>420</v>
      </c>
      <c r="FZ348">
        <v>16</v>
      </c>
      <c r="GA348">
        <v>0.19</v>
      </c>
      <c r="GB348">
        <v>0.02</v>
      </c>
      <c r="GC348">
        <v>-51.29447560975611</v>
      </c>
      <c r="GD348">
        <v>-4.454910104529728</v>
      </c>
      <c r="GE348">
        <v>0.4465769923952904</v>
      </c>
      <c r="GF348">
        <v>0</v>
      </c>
      <c r="GG348">
        <v>1219.548529411765</v>
      </c>
      <c r="GH348">
        <v>26.10557677031951</v>
      </c>
      <c r="GI348">
        <v>2.577934800837714</v>
      </c>
      <c r="GJ348">
        <v>0</v>
      </c>
      <c r="GK348">
        <v>7.136267317073171</v>
      </c>
      <c r="GL348">
        <v>-0.4767204878048695</v>
      </c>
      <c r="GM348">
        <v>0.04732530520043264</v>
      </c>
      <c r="GN348">
        <v>0</v>
      </c>
      <c r="GO348">
        <v>0</v>
      </c>
      <c r="GP348">
        <v>3</v>
      </c>
      <c r="GQ348" t="s">
        <v>490</v>
      </c>
      <c r="GR348">
        <v>3.12888</v>
      </c>
      <c r="GS348">
        <v>2.72973</v>
      </c>
      <c r="GT348">
        <v>0.120009</v>
      </c>
      <c r="GU348">
        <v>0.127034</v>
      </c>
      <c r="GV348">
        <v>0.104342</v>
      </c>
      <c r="GW348">
        <v>0.0811616</v>
      </c>
      <c r="GX348">
        <v>26391.9</v>
      </c>
      <c r="GY348">
        <v>25410.6</v>
      </c>
      <c r="GZ348">
        <v>30532.3</v>
      </c>
      <c r="HA348">
        <v>29362.7</v>
      </c>
      <c r="HB348">
        <v>37740.3</v>
      </c>
      <c r="HC348">
        <v>35504.8</v>
      </c>
      <c r="HD348">
        <v>46706</v>
      </c>
      <c r="HE348">
        <v>43630.4</v>
      </c>
      <c r="HF348">
        <v>1.83197</v>
      </c>
      <c r="HG348">
        <v>1.82598</v>
      </c>
      <c r="HH348">
        <v>0.141546</v>
      </c>
      <c r="HI348">
        <v>0</v>
      </c>
      <c r="HJ348">
        <v>27.7365</v>
      </c>
      <c r="HK348">
        <v>999.9</v>
      </c>
      <c r="HL348">
        <v>48</v>
      </c>
      <c r="HM348">
        <v>31.4</v>
      </c>
      <c r="HN348">
        <v>24.3867</v>
      </c>
      <c r="HO348">
        <v>63.0003</v>
      </c>
      <c r="HP348">
        <v>17.7724</v>
      </c>
      <c r="HQ348">
        <v>1</v>
      </c>
      <c r="HR348">
        <v>0.136184</v>
      </c>
      <c r="HS348">
        <v>-0.31747</v>
      </c>
      <c r="HT348">
        <v>20.2011</v>
      </c>
      <c r="HU348">
        <v>5.22687</v>
      </c>
      <c r="HV348">
        <v>11.974</v>
      </c>
      <c r="HW348">
        <v>4.97015</v>
      </c>
      <c r="HX348">
        <v>3.2895</v>
      </c>
      <c r="HY348">
        <v>9999</v>
      </c>
      <c r="HZ348">
        <v>9999</v>
      </c>
      <c r="IA348">
        <v>9999</v>
      </c>
      <c r="IB348">
        <v>19.6</v>
      </c>
      <c r="IC348">
        <v>4.97289</v>
      </c>
      <c r="ID348">
        <v>1.87716</v>
      </c>
      <c r="IE348">
        <v>1.87529</v>
      </c>
      <c r="IF348">
        <v>1.87807</v>
      </c>
      <c r="IG348">
        <v>1.87483</v>
      </c>
      <c r="IH348">
        <v>1.87838</v>
      </c>
      <c r="II348">
        <v>1.87546</v>
      </c>
      <c r="IJ348">
        <v>1.87667</v>
      </c>
      <c r="IK348">
        <v>0</v>
      </c>
      <c r="IL348">
        <v>0</v>
      </c>
      <c r="IM348">
        <v>0</v>
      </c>
      <c r="IN348">
        <v>0</v>
      </c>
      <c r="IO348" t="s">
        <v>441</v>
      </c>
      <c r="IP348" t="s">
        <v>442</v>
      </c>
      <c r="IQ348" t="s">
        <v>443</v>
      </c>
      <c r="IR348" t="s">
        <v>443</v>
      </c>
      <c r="IS348" t="s">
        <v>443</v>
      </c>
      <c r="IT348" t="s">
        <v>443</v>
      </c>
      <c r="IU348">
        <v>0</v>
      </c>
      <c r="IV348">
        <v>100</v>
      </c>
      <c r="IW348">
        <v>100</v>
      </c>
      <c r="IX348">
        <v>0.587</v>
      </c>
      <c r="IY348">
        <v>0.2219</v>
      </c>
      <c r="IZ348">
        <v>-0.1222274518627452</v>
      </c>
      <c r="JA348">
        <v>0.001328938755811441</v>
      </c>
      <c r="JB348">
        <v>-5.633165956792918E-07</v>
      </c>
      <c r="JC348">
        <v>2.510553891376428E-10</v>
      </c>
      <c r="JD348">
        <v>-0.04678033270444259</v>
      </c>
      <c r="JE348">
        <v>-0.0009625096320519332</v>
      </c>
      <c r="JF348">
        <v>0.0006953178313022573</v>
      </c>
      <c r="JG348">
        <v>-5.973937232829655E-06</v>
      </c>
      <c r="JH348">
        <v>1</v>
      </c>
      <c r="JI348">
        <v>2112</v>
      </c>
      <c r="JJ348">
        <v>1</v>
      </c>
      <c r="JK348">
        <v>26</v>
      </c>
      <c r="JL348">
        <v>201769.9</v>
      </c>
      <c r="JM348">
        <v>201769.8</v>
      </c>
      <c r="JN348">
        <v>1.69922</v>
      </c>
      <c r="JO348">
        <v>2.53784</v>
      </c>
      <c r="JP348">
        <v>1.39893</v>
      </c>
      <c r="JQ348">
        <v>2.32666</v>
      </c>
      <c r="JR348">
        <v>1.44897</v>
      </c>
      <c r="JS348">
        <v>2.5708</v>
      </c>
      <c r="JT348">
        <v>36.8129</v>
      </c>
      <c r="JU348">
        <v>23.9824</v>
      </c>
      <c r="JV348">
        <v>18</v>
      </c>
      <c r="JW348">
        <v>481.958</v>
      </c>
      <c r="JX348">
        <v>448.309</v>
      </c>
      <c r="JY348">
        <v>28.4489</v>
      </c>
      <c r="JZ348">
        <v>28.9741</v>
      </c>
      <c r="KA348">
        <v>30.0002</v>
      </c>
      <c r="KB348">
        <v>28.6524</v>
      </c>
      <c r="KC348">
        <v>28.7184</v>
      </c>
      <c r="KD348">
        <v>34.1977</v>
      </c>
      <c r="KE348">
        <v>38.5574</v>
      </c>
      <c r="KF348">
        <v>0</v>
      </c>
      <c r="KG348">
        <v>28.4379</v>
      </c>
      <c r="KH348">
        <v>740.877</v>
      </c>
      <c r="KI348">
        <v>16.1623</v>
      </c>
      <c r="KJ348">
        <v>100.936</v>
      </c>
      <c r="KK348">
        <v>100.358</v>
      </c>
    </row>
    <row r="349" spans="1:297">
      <c r="A349">
        <v>333</v>
      </c>
      <c r="B349">
        <v>1759254779</v>
      </c>
      <c r="C349">
        <v>7963.400000095367</v>
      </c>
      <c r="D349" t="s">
        <v>1112</v>
      </c>
      <c r="E349" t="s">
        <v>1113</v>
      </c>
      <c r="F349">
        <v>5</v>
      </c>
      <c r="G349" t="s">
        <v>1025</v>
      </c>
      <c r="H349" t="s">
        <v>436</v>
      </c>
      <c r="I349">
        <v>1759254771.5</v>
      </c>
      <c r="J349">
        <f>(K349)/1000</f>
        <v>0</v>
      </c>
      <c r="K349">
        <f>IF(DP349, AN349, AH349)</f>
        <v>0</v>
      </c>
      <c r="L349">
        <f>IF(DP349, AI349, AG349)</f>
        <v>0</v>
      </c>
      <c r="M349">
        <f>DR349 - IF(AU349&gt;1, L349*DL349*100.0/(AW349), 0)</f>
        <v>0</v>
      </c>
      <c r="N349">
        <f>((T349-J349/2)*M349-L349)/(T349+J349/2)</f>
        <v>0</v>
      </c>
      <c r="O349">
        <f>N349*(DY349+DZ349)/1000.0</f>
        <v>0</v>
      </c>
      <c r="P349">
        <f>(DR349 - IF(AU349&gt;1, L349*DL349*100.0/(AW349), 0))*(DY349+DZ349)/1000.0</f>
        <v>0</v>
      </c>
      <c r="Q349">
        <f>2.0/((1/S349-1/R349)+SIGN(S349)*SQRT((1/S349-1/R349)*(1/S349-1/R349) + 4*DM349/((DM349+1)*(DM349+1))*(2*1/S349*1/R349-1/R349*1/R349)))</f>
        <v>0</v>
      </c>
      <c r="R349">
        <f>IF(LEFT(DN349,1)&lt;&gt;"0",IF(LEFT(DN349,1)="1",3.0,DO349),$D$5+$E$5*(EF349*DY349/($K$5*1000))+$F$5*(EF349*DY349/($K$5*1000))*MAX(MIN(DL349,$J$5),$I$5)*MAX(MIN(DL349,$J$5),$I$5)+$G$5*MAX(MIN(DL349,$J$5),$I$5)*(EF349*DY349/($K$5*1000))+$H$5*(EF349*DY349/($K$5*1000))*(EF349*DY349/($K$5*1000)))</f>
        <v>0</v>
      </c>
      <c r="S349">
        <f>J349*(1000-(1000*0.61365*exp(17.502*W349/(240.97+W349))/(DY349+DZ349)+DT349)/2)/(1000*0.61365*exp(17.502*W349/(240.97+W349))/(DY349+DZ349)-DT349)</f>
        <v>0</v>
      </c>
      <c r="T349">
        <f>1/((DM349+1)/(Q349/1.6)+1/(R349/1.37)) + DM349/((DM349+1)/(Q349/1.6) + DM349/(R349/1.37))</f>
        <v>0</v>
      </c>
      <c r="U349">
        <f>(DH349*DK349)</f>
        <v>0</v>
      </c>
      <c r="V349">
        <f>(EA349+(U349+2*0.95*5.67E-8*(((EA349+$B$7)+273)^4-(EA349+273)^4)-44100*J349)/(1.84*29.3*R349+8*0.95*5.67E-8*(EA349+273)^3))</f>
        <v>0</v>
      </c>
      <c r="W349">
        <f>($C$7*EB349+$D$7*EC349+$E$7*V349)</f>
        <v>0</v>
      </c>
      <c r="X349">
        <f>0.61365*exp(17.502*W349/(240.97+W349))</f>
        <v>0</v>
      </c>
      <c r="Y349">
        <f>(Z349/AA349*100)</f>
        <v>0</v>
      </c>
      <c r="Z349">
        <f>DT349*(DY349+DZ349)/1000</f>
        <v>0</v>
      </c>
      <c r="AA349">
        <f>0.61365*exp(17.502*EA349/(240.97+EA349))</f>
        <v>0</v>
      </c>
      <c r="AB349">
        <f>(X349-DT349*(DY349+DZ349)/1000)</f>
        <v>0</v>
      </c>
      <c r="AC349">
        <f>(-J349*44100)</f>
        <v>0</v>
      </c>
      <c r="AD349">
        <f>2*29.3*R349*0.92*(EA349-W349)</f>
        <v>0</v>
      </c>
      <c r="AE349">
        <f>2*0.95*5.67E-8*(((EA349+$B$7)+273)^4-(W349+273)^4)</f>
        <v>0</v>
      </c>
      <c r="AF349">
        <f>U349+AE349+AC349+AD349</f>
        <v>0</v>
      </c>
      <c r="AG349">
        <f>DX349*AU349*(DS349-DR349*(1000-AU349*DU349)/(1000-AU349*DT349))/(100*DL349)</f>
        <v>0</v>
      </c>
      <c r="AH349">
        <f>1000*DX349*AU349*(DT349-DU349)/(100*DL349*(1000-AU349*DT349))</f>
        <v>0</v>
      </c>
      <c r="AI349">
        <f>(AJ349 - AK349 - DY349*1E3/(8.314*(EA349+273.15)) * AM349/DX349 * AL349) * DX349/(100*DL349) * (1000 - DU349)/1000</f>
        <v>0</v>
      </c>
      <c r="AJ349">
        <v>736.5798912013022</v>
      </c>
      <c r="AK349">
        <v>697.2435878787874</v>
      </c>
      <c r="AL349">
        <v>3.360789642568309</v>
      </c>
      <c r="AM349">
        <v>65.50466669720001</v>
      </c>
      <c r="AN349">
        <f>(AP349 - AO349 + DY349*1E3/(8.314*(EA349+273.15)) * AR349/DX349 * AQ349) * DX349/(100*DL349) * 1000/(1000 - AP349)</f>
        <v>0</v>
      </c>
      <c r="AO349">
        <v>16.0442720747459</v>
      </c>
      <c r="AP349">
        <v>22.97931696969695</v>
      </c>
      <c r="AQ349">
        <v>-0.008221150531294069</v>
      </c>
      <c r="AR349">
        <v>120.5504715061294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MAX(0,($B$13+$C$13*EF349)/(1+$D$13*EF349)*DY349/(EA349+273)*$E$13)</f>
        <v>0</v>
      </c>
      <c r="AX349" t="s">
        <v>437</v>
      </c>
      <c r="AY349" t="s">
        <v>437</v>
      </c>
      <c r="AZ349">
        <v>0</v>
      </c>
      <c r="BA349">
        <v>0</v>
      </c>
      <c r="BB349">
        <f>1-AZ349/BA349</f>
        <v>0</v>
      </c>
      <c r="BC349">
        <v>0</v>
      </c>
      <c r="BD349" t="s">
        <v>437</v>
      </c>
      <c r="BE349" t="s">
        <v>437</v>
      </c>
      <c r="BF349">
        <v>0</v>
      </c>
      <c r="BG349">
        <v>0</v>
      </c>
      <c r="BH349">
        <f>1-BF349/BG349</f>
        <v>0</v>
      </c>
      <c r="BI349">
        <v>0.5</v>
      </c>
      <c r="BJ349">
        <f>DI349</f>
        <v>0</v>
      </c>
      <c r="BK349">
        <f>L349</f>
        <v>0</v>
      </c>
      <c r="BL349">
        <f>BH349*BI349*BJ349</f>
        <v>0</v>
      </c>
      <c r="BM349">
        <f>(BK349-BC349)/BJ349</f>
        <v>0</v>
      </c>
      <c r="BN349">
        <f>(BA349-BG349)/BG349</f>
        <v>0</v>
      </c>
      <c r="BO349">
        <f>AZ349/(BB349+AZ349/BG349)</f>
        <v>0</v>
      </c>
      <c r="BP349" t="s">
        <v>437</v>
      </c>
      <c r="BQ349">
        <v>0</v>
      </c>
      <c r="BR349">
        <f>IF(BQ349&lt;&gt;0, BQ349, BO349)</f>
        <v>0</v>
      </c>
      <c r="BS349">
        <f>1-BR349/BG349</f>
        <v>0</v>
      </c>
      <c r="BT349">
        <f>(BG349-BF349)/(BG349-BR349)</f>
        <v>0</v>
      </c>
      <c r="BU349">
        <f>(BA349-BG349)/(BA349-BR349)</f>
        <v>0</v>
      </c>
      <c r="BV349">
        <f>(BG349-BF349)/(BG349-AZ349)</f>
        <v>0</v>
      </c>
      <c r="BW349">
        <f>(BA349-BG349)/(BA349-AZ349)</f>
        <v>0</v>
      </c>
      <c r="BX349">
        <f>(BT349*BR349/BF349)</f>
        <v>0</v>
      </c>
      <c r="BY349">
        <f>(1-BX349)</f>
        <v>0</v>
      </c>
      <c r="DH349">
        <f>$B$11*EG349+$C$11*EH349+$F$11*ES349*(1-EV349)</f>
        <v>0</v>
      </c>
      <c r="DI349">
        <f>DH349*DJ349</f>
        <v>0</v>
      </c>
      <c r="DJ349">
        <f>($B$11*$D$9+$C$11*$D$9+$F$11*((FF349+EX349)/MAX(FF349+EX349+FG349, 0.1)*$I$9+FG349/MAX(FF349+EX349+FG349, 0.1)*$J$9))/($B$11+$C$11+$F$11)</f>
        <v>0</v>
      </c>
      <c r="DK349">
        <f>($B$11*$K$9+$C$11*$K$9+$F$11*((FF349+EX349)/MAX(FF349+EX349+FG349, 0.1)*$P$9+FG349/MAX(FF349+EX349+FG349, 0.1)*$Q$9))/($B$11+$C$11+$F$11)</f>
        <v>0</v>
      </c>
      <c r="DL349">
        <v>5.66</v>
      </c>
      <c r="DM349">
        <v>0.5</v>
      </c>
      <c r="DN349" t="s">
        <v>438</v>
      </c>
      <c r="DO349">
        <v>2</v>
      </c>
      <c r="DP349" t="b">
        <v>1</v>
      </c>
      <c r="DQ349">
        <v>1759254771.5</v>
      </c>
      <c r="DR349">
        <v>658.1412222222222</v>
      </c>
      <c r="DS349">
        <v>710.002962962963</v>
      </c>
      <c r="DT349">
        <v>23.04411481481482</v>
      </c>
      <c r="DU349">
        <v>16.00053333333333</v>
      </c>
      <c r="DV349">
        <v>657.5618888888889</v>
      </c>
      <c r="DW349">
        <v>22.82171481481482</v>
      </c>
      <c r="DX349">
        <v>500.0002592592593</v>
      </c>
      <c r="DY349">
        <v>90.8466074074074</v>
      </c>
      <c r="DZ349">
        <v>0.0520831962962963</v>
      </c>
      <c r="EA349">
        <v>29.83162222222222</v>
      </c>
      <c r="EB349">
        <v>30.03562962962963</v>
      </c>
      <c r="EC349">
        <v>999.9000000000001</v>
      </c>
      <c r="ED349">
        <v>0</v>
      </c>
      <c r="EE349">
        <v>0</v>
      </c>
      <c r="EF349">
        <v>9991.619999999999</v>
      </c>
      <c r="EG349">
        <v>0</v>
      </c>
      <c r="EH349">
        <v>11.6948</v>
      </c>
      <c r="EI349">
        <v>-51.86168148148148</v>
      </c>
      <c r="EJ349">
        <v>673.6645925925927</v>
      </c>
      <c r="EK349">
        <v>721.5485185185186</v>
      </c>
      <c r="EL349">
        <v>7.043573333333335</v>
      </c>
      <c r="EM349">
        <v>710.002962962963</v>
      </c>
      <c r="EN349">
        <v>16.00053333333333</v>
      </c>
      <c r="EO349">
        <v>2.093478518518519</v>
      </c>
      <c r="EP349">
        <v>1.453593333333333</v>
      </c>
      <c r="EQ349">
        <v>18.16963703703704</v>
      </c>
      <c r="ER349">
        <v>12.48852592592592</v>
      </c>
      <c r="ES349">
        <v>1999.993703703704</v>
      </c>
      <c r="ET349">
        <v>0.9799975555555556</v>
      </c>
      <c r="EU349">
        <v>0.02000264814814814</v>
      </c>
      <c r="EV349">
        <v>0</v>
      </c>
      <c r="EW349">
        <v>1223.023703703704</v>
      </c>
      <c r="EX349">
        <v>5.000560000000001</v>
      </c>
      <c r="EY349">
        <v>24935.41481481481</v>
      </c>
      <c r="EZ349">
        <v>17294.7962962963</v>
      </c>
      <c r="FA349">
        <v>41.27774074074073</v>
      </c>
      <c r="FB349">
        <v>41.69633333333332</v>
      </c>
      <c r="FC349">
        <v>41.20581481481481</v>
      </c>
      <c r="FD349">
        <v>40.7891111111111</v>
      </c>
      <c r="FE349">
        <v>42.26833333333333</v>
      </c>
      <c r="FF349">
        <v>1955.084074074074</v>
      </c>
      <c r="FG349">
        <v>39.90703703703704</v>
      </c>
      <c r="FH349">
        <v>0</v>
      </c>
      <c r="FI349">
        <v>1759254793</v>
      </c>
      <c r="FJ349">
        <v>0</v>
      </c>
      <c r="FK349">
        <v>1223.1112</v>
      </c>
      <c r="FL349">
        <v>22.30384611360415</v>
      </c>
      <c r="FM349">
        <v>468.746153033695</v>
      </c>
      <c r="FN349">
        <v>24937.004</v>
      </c>
      <c r="FO349">
        <v>15</v>
      </c>
      <c r="FP349">
        <v>0</v>
      </c>
      <c r="FQ349" t="s">
        <v>439</v>
      </c>
      <c r="FR349">
        <v>1747148579.5</v>
      </c>
      <c r="FS349">
        <v>1747148584.5</v>
      </c>
      <c r="FT349">
        <v>0</v>
      </c>
      <c r="FU349">
        <v>0.162</v>
      </c>
      <c r="FV349">
        <v>-0.001</v>
      </c>
      <c r="FW349">
        <v>0.139</v>
      </c>
      <c r="FX349">
        <v>0.058</v>
      </c>
      <c r="FY349">
        <v>420</v>
      </c>
      <c r="FZ349">
        <v>16</v>
      </c>
      <c r="GA349">
        <v>0.19</v>
      </c>
      <c r="GB349">
        <v>0.02</v>
      </c>
      <c r="GC349">
        <v>-51.686145</v>
      </c>
      <c r="GD349">
        <v>-3.540729455909911</v>
      </c>
      <c r="GE349">
        <v>0.3445575459556789</v>
      </c>
      <c r="GF349">
        <v>0</v>
      </c>
      <c r="GG349">
        <v>1221.823235294118</v>
      </c>
      <c r="GH349">
        <v>23.33002289414374</v>
      </c>
      <c r="GI349">
        <v>2.300926566034603</v>
      </c>
      <c r="GJ349">
        <v>0</v>
      </c>
      <c r="GK349">
        <v>7.074417</v>
      </c>
      <c r="GL349">
        <v>-0.7530610131332245</v>
      </c>
      <c r="GM349">
        <v>0.07516595992202856</v>
      </c>
      <c r="GN349">
        <v>0</v>
      </c>
      <c r="GO349">
        <v>0</v>
      </c>
      <c r="GP349">
        <v>3</v>
      </c>
      <c r="GQ349" t="s">
        <v>490</v>
      </c>
      <c r="GR349">
        <v>3.1288</v>
      </c>
      <c r="GS349">
        <v>2.72997</v>
      </c>
      <c r="GT349">
        <v>0.122034</v>
      </c>
      <c r="GU349">
        <v>0.129035</v>
      </c>
      <c r="GV349">
        <v>0.104211</v>
      </c>
      <c r="GW349">
        <v>0.0815328</v>
      </c>
      <c r="GX349">
        <v>26330.6</v>
      </c>
      <c r="GY349">
        <v>25352.4</v>
      </c>
      <c r="GZ349">
        <v>30531.7</v>
      </c>
      <c r="HA349">
        <v>29362.7</v>
      </c>
      <c r="HB349">
        <v>37745.1</v>
      </c>
      <c r="HC349">
        <v>35490.5</v>
      </c>
      <c r="HD349">
        <v>46704.8</v>
      </c>
      <c r="HE349">
        <v>43630.4</v>
      </c>
      <c r="HF349">
        <v>1.83123</v>
      </c>
      <c r="HG349">
        <v>1.82635</v>
      </c>
      <c r="HH349">
        <v>0.141695</v>
      </c>
      <c r="HI349">
        <v>0</v>
      </c>
      <c r="HJ349">
        <v>27.7365</v>
      </c>
      <c r="HK349">
        <v>999.9</v>
      </c>
      <c r="HL349">
        <v>48</v>
      </c>
      <c r="HM349">
        <v>31.4</v>
      </c>
      <c r="HN349">
        <v>24.3848</v>
      </c>
      <c r="HO349">
        <v>63.0103</v>
      </c>
      <c r="HP349">
        <v>17.7244</v>
      </c>
      <c r="HQ349">
        <v>1</v>
      </c>
      <c r="HR349">
        <v>0.136291</v>
      </c>
      <c r="HS349">
        <v>-0.265041</v>
      </c>
      <c r="HT349">
        <v>20.2011</v>
      </c>
      <c r="HU349">
        <v>5.22657</v>
      </c>
      <c r="HV349">
        <v>11.974</v>
      </c>
      <c r="HW349">
        <v>4.97</v>
      </c>
      <c r="HX349">
        <v>3.28948</v>
      </c>
      <c r="HY349">
        <v>9999</v>
      </c>
      <c r="HZ349">
        <v>9999</v>
      </c>
      <c r="IA349">
        <v>9999</v>
      </c>
      <c r="IB349">
        <v>19.6</v>
      </c>
      <c r="IC349">
        <v>4.9729</v>
      </c>
      <c r="ID349">
        <v>1.87718</v>
      </c>
      <c r="IE349">
        <v>1.87528</v>
      </c>
      <c r="IF349">
        <v>1.87809</v>
      </c>
      <c r="IG349">
        <v>1.87485</v>
      </c>
      <c r="IH349">
        <v>1.87839</v>
      </c>
      <c r="II349">
        <v>1.87547</v>
      </c>
      <c r="IJ349">
        <v>1.87668</v>
      </c>
      <c r="IK349">
        <v>0</v>
      </c>
      <c r="IL349">
        <v>0</v>
      </c>
      <c r="IM349">
        <v>0</v>
      </c>
      <c r="IN349">
        <v>0</v>
      </c>
      <c r="IO349" t="s">
        <v>441</v>
      </c>
      <c r="IP349" t="s">
        <v>442</v>
      </c>
      <c r="IQ349" t="s">
        <v>443</v>
      </c>
      <c r="IR349" t="s">
        <v>443</v>
      </c>
      <c r="IS349" t="s">
        <v>443</v>
      </c>
      <c r="IT349" t="s">
        <v>443</v>
      </c>
      <c r="IU349">
        <v>0</v>
      </c>
      <c r="IV349">
        <v>100</v>
      </c>
      <c r="IW349">
        <v>100</v>
      </c>
      <c r="IX349">
        <v>0.602</v>
      </c>
      <c r="IY349">
        <v>0.221</v>
      </c>
      <c r="IZ349">
        <v>-0.1222274518627452</v>
      </c>
      <c r="JA349">
        <v>0.001328938755811441</v>
      </c>
      <c r="JB349">
        <v>-5.633165956792918E-07</v>
      </c>
      <c r="JC349">
        <v>2.510553891376428E-10</v>
      </c>
      <c r="JD349">
        <v>-0.04678033270444259</v>
      </c>
      <c r="JE349">
        <v>-0.0009625096320519332</v>
      </c>
      <c r="JF349">
        <v>0.0006953178313022573</v>
      </c>
      <c r="JG349">
        <v>-5.973937232829655E-06</v>
      </c>
      <c r="JH349">
        <v>1</v>
      </c>
      <c r="JI349">
        <v>2112</v>
      </c>
      <c r="JJ349">
        <v>1</v>
      </c>
      <c r="JK349">
        <v>26</v>
      </c>
      <c r="JL349">
        <v>201770</v>
      </c>
      <c r="JM349">
        <v>201769.9</v>
      </c>
      <c r="JN349">
        <v>1.73584</v>
      </c>
      <c r="JO349">
        <v>2.54883</v>
      </c>
      <c r="JP349">
        <v>1.39893</v>
      </c>
      <c r="JQ349">
        <v>2.32666</v>
      </c>
      <c r="JR349">
        <v>1.44897</v>
      </c>
      <c r="JS349">
        <v>2.59399</v>
      </c>
      <c r="JT349">
        <v>36.8129</v>
      </c>
      <c r="JU349">
        <v>23.9824</v>
      </c>
      <c r="JV349">
        <v>18</v>
      </c>
      <c r="JW349">
        <v>481.561</v>
      </c>
      <c r="JX349">
        <v>448.564</v>
      </c>
      <c r="JY349">
        <v>28.4131</v>
      </c>
      <c r="JZ349">
        <v>28.9766</v>
      </c>
      <c r="KA349">
        <v>30.0003</v>
      </c>
      <c r="KB349">
        <v>28.6549</v>
      </c>
      <c r="KC349">
        <v>28.7209</v>
      </c>
      <c r="KD349">
        <v>34.7864</v>
      </c>
      <c r="KE349">
        <v>38.2685</v>
      </c>
      <c r="KF349">
        <v>0</v>
      </c>
      <c r="KG349">
        <v>28.3996</v>
      </c>
      <c r="KH349">
        <v>754.234</v>
      </c>
      <c r="KI349">
        <v>16.2451</v>
      </c>
      <c r="KJ349">
        <v>100.934</v>
      </c>
      <c r="KK349">
        <v>100.358</v>
      </c>
    </row>
    <row r="350" spans="1:297">
      <c r="A350">
        <v>334</v>
      </c>
      <c r="B350">
        <v>1759254784</v>
      </c>
      <c r="C350">
        <v>7968.400000095367</v>
      </c>
      <c r="D350" t="s">
        <v>1114</v>
      </c>
      <c r="E350" t="s">
        <v>1115</v>
      </c>
      <c r="F350">
        <v>5</v>
      </c>
      <c r="G350" t="s">
        <v>1025</v>
      </c>
      <c r="H350" t="s">
        <v>436</v>
      </c>
      <c r="I350">
        <v>1759254776.214286</v>
      </c>
      <c r="J350">
        <f>(K350)/1000</f>
        <v>0</v>
      </c>
      <c r="K350">
        <f>IF(DP350, AN350, AH350)</f>
        <v>0</v>
      </c>
      <c r="L350">
        <f>IF(DP350, AI350, AG350)</f>
        <v>0</v>
      </c>
      <c r="M350">
        <f>DR350 - IF(AU350&gt;1, L350*DL350*100.0/(AW350), 0)</f>
        <v>0</v>
      </c>
      <c r="N350">
        <f>((T350-J350/2)*M350-L350)/(T350+J350/2)</f>
        <v>0</v>
      </c>
      <c r="O350">
        <f>N350*(DY350+DZ350)/1000.0</f>
        <v>0</v>
      </c>
      <c r="P350">
        <f>(DR350 - IF(AU350&gt;1, L350*DL350*100.0/(AW350), 0))*(DY350+DZ350)/1000.0</f>
        <v>0</v>
      </c>
      <c r="Q350">
        <f>2.0/((1/S350-1/R350)+SIGN(S350)*SQRT((1/S350-1/R350)*(1/S350-1/R350) + 4*DM350/((DM350+1)*(DM350+1))*(2*1/S350*1/R350-1/R350*1/R350)))</f>
        <v>0</v>
      </c>
      <c r="R350">
        <f>IF(LEFT(DN350,1)&lt;&gt;"0",IF(LEFT(DN350,1)="1",3.0,DO350),$D$5+$E$5*(EF350*DY350/($K$5*1000))+$F$5*(EF350*DY350/($K$5*1000))*MAX(MIN(DL350,$J$5),$I$5)*MAX(MIN(DL350,$J$5),$I$5)+$G$5*MAX(MIN(DL350,$J$5),$I$5)*(EF350*DY350/($K$5*1000))+$H$5*(EF350*DY350/($K$5*1000))*(EF350*DY350/($K$5*1000)))</f>
        <v>0</v>
      </c>
      <c r="S350">
        <f>J350*(1000-(1000*0.61365*exp(17.502*W350/(240.97+W350))/(DY350+DZ350)+DT350)/2)/(1000*0.61365*exp(17.502*W350/(240.97+W350))/(DY350+DZ350)-DT350)</f>
        <v>0</v>
      </c>
      <c r="T350">
        <f>1/((DM350+1)/(Q350/1.6)+1/(R350/1.37)) + DM350/((DM350+1)/(Q350/1.6) + DM350/(R350/1.37))</f>
        <v>0</v>
      </c>
      <c r="U350">
        <f>(DH350*DK350)</f>
        <v>0</v>
      </c>
      <c r="V350">
        <f>(EA350+(U350+2*0.95*5.67E-8*(((EA350+$B$7)+273)^4-(EA350+273)^4)-44100*J350)/(1.84*29.3*R350+8*0.95*5.67E-8*(EA350+273)^3))</f>
        <v>0</v>
      </c>
      <c r="W350">
        <f>($C$7*EB350+$D$7*EC350+$E$7*V350)</f>
        <v>0</v>
      </c>
      <c r="X350">
        <f>0.61365*exp(17.502*W350/(240.97+W350))</f>
        <v>0</v>
      </c>
      <c r="Y350">
        <f>(Z350/AA350*100)</f>
        <v>0</v>
      </c>
      <c r="Z350">
        <f>DT350*(DY350+DZ350)/1000</f>
        <v>0</v>
      </c>
      <c r="AA350">
        <f>0.61365*exp(17.502*EA350/(240.97+EA350))</f>
        <v>0</v>
      </c>
      <c r="AB350">
        <f>(X350-DT350*(DY350+DZ350)/1000)</f>
        <v>0</v>
      </c>
      <c r="AC350">
        <f>(-J350*44100)</f>
        <v>0</v>
      </c>
      <c r="AD350">
        <f>2*29.3*R350*0.92*(EA350-W350)</f>
        <v>0</v>
      </c>
      <c r="AE350">
        <f>2*0.95*5.67E-8*(((EA350+$B$7)+273)^4-(W350+273)^4)</f>
        <v>0</v>
      </c>
      <c r="AF350">
        <f>U350+AE350+AC350+AD350</f>
        <v>0</v>
      </c>
      <c r="AG350">
        <f>DX350*AU350*(DS350-DR350*(1000-AU350*DU350)/(1000-AU350*DT350))/(100*DL350)</f>
        <v>0</v>
      </c>
      <c r="AH350">
        <f>1000*DX350*AU350*(DT350-DU350)/(100*DL350*(1000-AU350*DT350))</f>
        <v>0</v>
      </c>
      <c r="AI350">
        <f>(AJ350 - AK350 - DY350*1E3/(8.314*(EA350+273.15)) * AM350/DX350 * AL350) * DX350/(100*DL350) * (1000 - DU350)/1000</f>
        <v>0</v>
      </c>
      <c r="AJ350">
        <v>753.7413668379329</v>
      </c>
      <c r="AK350">
        <v>714.2099757575753</v>
      </c>
      <c r="AL350">
        <v>3.387547829293756</v>
      </c>
      <c r="AM350">
        <v>65.50466669720001</v>
      </c>
      <c r="AN350">
        <f>(AP350 - AO350 + DY350*1E3/(8.314*(EA350+273.15)) * AR350/DX350 * AQ350) * DX350/(100*DL350) * 1000/(1000 - AP350)</f>
        <v>0</v>
      </c>
      <c r="AO350">
        <v>16.14377253270673</v>
      </c>
      <c r="AP350">
        <v>22.95757030303029</v>
      </c>
      <c r="AQ350">
        <v>-0.002277329312030374</v>
      </c>
      <c r="AR350">
        <v>120.5504715061294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MAX(0,($B$13+$C$13*EF350)/(1+$D$13*EF350)*DY350/(EA350+273)*$E$13)</f>
        <v>0</v>
      </c>
      <c r="AX350" t="s">
        <v>437</v>
      </c>
      <c r="AY350" t="s">
        <v>437</v>
      </c>
      <c r="AZ350">
        <v>0</v>
      </c>
      <c r="BA350">
        <v>0</v>
      </c>
      <c r="BB350">
        <f>1-AZ350/BA350</f>
        <v>0</v>
      </c>
      <c r="BC350">
        <v>0</v>
      </c>
      <c r="BD350" t="s">
        <v>437</v>
      </c>
      <c r="BE350" t="s">
        <v>437</v>
      </c>
      <c r="BF350">
        <v>0</v>
      </c>
      <c r="BG350">
        <v>0</v>
      </c>
      <c r="BH350">
        <f>1-BF350/BG350</f>
        <v>0</v>
      </c>
      <c r="BI350">
        <v>0.5</v>
      </c>
      <c r="BJ350">
        <f>DI350</f>
        <v>0</v>
      </c>
      <c r="BK350">
        <f>L350</f>
        <v>0</v>
      </c>
      <c r="BL350">
        <f>BH350*BI350*BJ350</f>
        <v>0</v>
      </c>
      <c r="BM350">
        <f>(BK350-BC350)/BJ350</f>
        <v>0</v>
      </c>
      <c r="BN350">
        <f>(BA350-BG350)/BG350</f>
        <v>0</v>
      </c>
      <c r="BO350">
        <f>AZ350/(BB350+AZ350/BG350)</f>
        <v>0</v>
      </c>
      <c r="BP350" t="s">
        <v>437</v>
      </c>
      <c r="BQ350">
        <v>0</v>
      </c>
      <c r="BR350">
        <f>IF(BQ350&lt;&gt;0, BQ350, BO350)</f>
        <v>0</v>
      </c>
      <c r="BS350">
        <f>1-BR350/BG350</f>
        <v>0</v>
      </c>
      <c r="BT350">
        <f>(BG350-BF350)/(BG350-BR350)</f>
        <v>0</v>
      </c>
      <c r="BU350">
        <f>(BA350-BG350)/(BA350-BR350)</f>
        <v>0</v>
      </c>
      <c r="BV350">
        <f>(BG350-BF350)/(BG350-AZ350)</f>
        <v>0</v>
      </c>
      <c r="BW350">
        <f>(BA350-BG350)/(BA350-AZ350)</f>
        <v>0</v>
      </c>
      <c r="BX350">
        <f>(BT350*BR350/BF350)</f>
        <v>0</v>
      </c>
      <c r="BY350">
        <f>(1-BX350)</f>
        <v>0</v>
      </c>
      <c r="DH350">
        <f>$B$11*EG350+$C$11*EH350+$F$11*ES350*(1-EV350)</f>
        <v>0</v>
      </c>
      <c r="DI350">
        <f>DH350*DJ350</f>
        <v>0</v>
      </c>
      <c r="DJ350">
        <f>($B$11*$D$9+$C$11*$D$9+$F$11*((FF350+EX350)/MAX(FF350+EX350+FG350, 0.1)*$I$9+FG350/MAX(FF350+EX350+FG350, 0.1)*$J$9))/($B$11+$C$11+$F$11)</f>
        <v>0</v>
      </c>
      <c r="DK350">
        <f>($B$11*$K$9+$C$11*$K$9+$F$11*((FF350+EX350)/MAX(FF350+EX350+FG350, 0.1)*$P$9+FG350/MAX(FF350+EX350+FG350, 0.1)*$Q$9))/($B$11+$C$11+$F$11)</f>
        <v>0</v>
      </c>
      <c r="DL350">
        <v>5.66</v>
      </c>
      <c r="DM350">
        <v>0.5</v>
      </c>
      <c r="DN350" t="s">
        <v>438</v>
      </c>
      <c r="DO350">
        <v>2</v>
      </c>
      <c r="DP350" t="b">
        <v>1</v>
      </c>
      <c r="DQ350">
        <v>1759254776.214286</v>
      </c>
      <c r="DR350">
        <v>673.7072857142857</v>
      </c>
      <c r="DS350">
        <v>725.8005000000001</v>
      </c>
      <c r="DT350">
        <v>23.00447857142857</v>
      </c>
      <c r="DU350">
        <v>16.05001071428572</v>
      </c>
      <c r="DV350">
        <v>673.1137500000001</v>
      </c>
      <c r="DW350">
        <v>22.78291785714286</v>
      </c>
      <c r="DX350">
        <v>500.0137857142857</v>
      </c>
      <c r="DY350">
        <v>90.84720714285716</v>
      </c>
      <c r="DZ350">
        <v>0.05207201071428572</v>
      </c>
      <c r="EA350">
        <v>29.83360714285714</v>
      </c>
      <c r="EB350">
        <v>30.04356785714286</v>
      </c>
      <c r="EC350">
        <v>999.9000000000002</v>
      </c>
      <c r="ED350">
        <v>0</v>
      </c>
      <c r="EE350">
        <v>0</v>
      </c>
      <c r="EF350">
        <v>9995.933571428572</v>
      </c>
      <c r="EG350">
        <v>0</v>
      </c>
      <c r="EH350">
        <v>11.69105</v>
      </c>
      <c r="EI350">
        <v>-52.09317857142857</v>
      </c>
      <c r="EJ350">
        <v>689.569892857143</v>
      </c>
      <c r="EK350">
        <v>737.6407499999998</v>
      </c>
      <c r="EL350">
        <v>6.954467142857143</v>
      </c>
      <c r="EM350">
        <v>725.8005000000001</v>
      </c>
      <c r="EN350">
        <v>16.05001071428572</v>
      </c>
      <c r="EO350">
        <v>2.0898925</v>
      </c>
      <c r="EP350">
        <v>1.458098214285714</v>
      </c>
      <c r="EQ350">
        <v>18.14234642857143</v>
      </c>
      <c r="ER350">
        <v>12.53558214285714</v>
      </c>
      <c r="ES350">
        <v>1999.993928571429</v>
      </c>
      <c r="ET350">
        <v>0.9799975357142857</v>
      </c>
      <c r="EU350">
        <v>0.02000266785714286</v>
      </c>
      <c r="EV350">
        <v>0</v>
      </c>
      <c r="EW350">
        <v>1224.685714285715</v>
      </c>
      <c r="EX350">
        <v>5.000560000000001</v>
      </c>
      <c r="EY350">
        <v>24970.05714285715</v>
      </c>
      <c r="EZ350">
        <v>17294.8</v>
      </c>
      <c r="FA350">
        <v>41.3212857142857</v>
      </c>
      <c r="FB350">
        <v>41.70049999999998</v>
      </c>
      <c r="FC350">
        <v>41.21846428571428</v>
      </c>
      <c r="FD350">
        <v>40.79657142857143</v>
      </c>
      <c r="FE350">
        <v>42.26546428571429</v>
      </c>
      <c r="FF350">
        <v>1955.083928571428</v>
      </c>
      <c r="FG350">
        <v>39.90821428571429</v>
      </c>
      <c r="FH350">
        <v>0</v>
      </c>
      <c r="FI350">
        <v>1759254797.8</v>
      </c>
      <c r="FJ350">
        <v>0</v>
      </c>
      <c r="FK350">
        <v>1224.7984</v>
      </c>
      <c r="FL350">
        <v>20.370769259655</v>
      </c>
      <c r="FM350">
        <v>413.5461543882823</v>
      </c>
      <c r="FN350">
        <v>24971.968</v>
      </c>
      <c r="FO350">
        <v>15</v>
      </c>
      <c r="FP350">
        <v>0</v>
      </c>
      <c r="FQ350" t="s">
        <v>439</v>
      </c>
      <c r="FR350">
        <v>1747148579.5</v>
      </c>
      <c r="FS350">
        <v>1747148584.5</v>
      </c>
      <c r="FT350">
        <v>0</v>
      </c>
      <c r="FU350">
        <v>0.162</v>
      </c>
      <c r="FV350">
        <v>-0.001</v>
      </c>
      <c r="FW350">
        <v>0.139</v>
      </c>
      <c r="FX350">
        <v>0.058</v>
      </c>
      <c r="FY350">
        <v>420</v>
      </c>
      <c r="FZ350">
        <v>16</v>
      </c>
      <c r="GA350">
        <v>0.19</v>
      </c>
      <c r="GB350">
        <v>0.02</v>
      </c>
      <c r="GC350">
        <v>-51.96468</v>
      </c>
      <c r="GD350">
        <v>-3.058108818011154</v>
      </c>
      <c r="GE350">
        <v>0.2973524064136691</v>
      </c>
      <c r="GF350">
        <v>0</v>
      </c>
      <c r="GG350">
        <v>1223.814117647059</v>
      </c>
      <c r="GH350">
        <v>21.34698242697439</v>
      </c>
      <c r="GI350">
        <v>2.107243973209976</v>
      </c>
      <c r="GJ350">
        <v>0</v>
      </c>
      <c r="GK350">
        <v>6.99412175</v>
      </c>
      <c r="GL350">
        <v>-1.120293996247665</v>
      </c>
      <c r="GM350">
        <v>0.1103462203677022</v>
      </c>
      <c r="GN350">
        <v>0</v>
      </c>
      <c r="GO350">
        <v>0</v>
      </c>
      <c r="GP350">
        <v>3</v>
      </c>
      <c r="GQ350" t="s">
        <v>490</v>
      </c>
      <c r="GR350">
        <v>3.12882</v>
      </c>
      <c r="GS350">
        <v>2.72964</v>
      </c>
      <c r="GT350">
        <v>0.124048</v>
      </c>
      <c r="GU350">
        <v>0.131007</v>
      </c>
      <c r="GV350">
        <v>0.104143</v>
      </c>
      <c r="GW350">
        <v>0.0818402</v>
      </c>
      <c r="GX350">
        <v>26270.6</v>
      </c>
      <c r="GY350">
        <v>25294.9</v>
      </c>
      <c r="GZ350">
        <v>30532.1</v>
      </c>
      <c r="HA350">
        <v>29362.7</v>
      </c>
      <c r="HB350">
        <v>37748.7</v>
      </c>
      <c r="HC350">
        <v>35478.7</v>
      </c>
      <c r="HD350">
        <v>46705.6</v>
      </c>
      <c r="HE350">
        <v>43630.5</v>
      </c>
      <c r="HF350">
        <v>1.8313</v>
      </c>
      <c r="HG350">
        <v>1.82665</v>
      </c>
      <c r="HH350">
        <v>0.14244</v>
      </c>
      <c r="HI350">
        <v>0</v>
      </c>
      <c r="HJ350">
        <v>27.7389</v>
      </c>
      <c r="HK350">
        <v>999.9</v>
      </c>
      <c r="HL350">
        <v>48</v>
      </c>
      <c r="HM350">
        <v>31.4</v>
      </c>
      <c r="HN350">
        <v>24.3858</v>
      </c>
      <c r="HO350">
        <v>63.2603</v>
      </c>
      <c r="HP350">
        <v>17.9367</v>
      </c>
      <c r="HQ350">
        <v>1</v>
      </c>
      <c r="HR350">
        <v>0.136484</v>
      </c>
      <c r="HS350">
        <v>-0.20375</v>
      </c>
      <c r="HT350">
        <v>20.2013</v>
      </c>
      <c r="HU350">
        <v>5.22747</v>
      </c>
      <c r="HV350">
        <v>11.974</v>
      </c>
      <c r="HW350">
        <v>4.97</v>
      </c>
      <c r="HX350">
        <v>3.28958</v>
      </c>
      <c r="HY350">
        <v>9999</v>
      </c>
      <c r="HZ350">
        <v>9999</v>
      </c>
      <c r="IA350">
        <v>9999</v>
      </c>
      <c r="IB350">
        <v>19.7</v>
      </c>
      <c r="IC350">
        <v>4.9729</v>
      </c>
      <c r="ID350">
        <v>1.87715</v>
      </c>
      <c r="IE350">
        <v>1.87529</v>
      </c>
      <c r="IF350">
        <v>1.87807</v>
      </c>
      <c r="IG350">
        <v>1.87484</v>
      </c>
      <c r="IH350">
        <v>1.87838</v>
      </c>
      <c r="II350">
        <v>1.87547</v>
      </c>
      <c r="IJ350">
        <v>1.87667</v>
      </c>
      <c r="IK350">
        <v>0</v>
      </c>
      <c r="IL350">
        <v>0</v>
      </c>
      <c r="IM350">
        <v>0</v>
      </c>
      <c r="IN350">
        <v>0</v>
      </c>
      <c r="IO350" t="s">
        <v>441</v>
      </c>
      <c r="IP350" t="s">
        <v>442</v>
      </c>
      <c r="IQ350" t="s">
        <v>443</v>
      </c>
      <c r="IR350" t="s">
        <v>443</v>
      </c>
      <c r="IS350" t="s">
        <v>443</v>
      </c>
      <c r="IT350" t="s">
        <v>443</v>
      </c>
      <c r="IU350">
        <v>0</v>
      </c>
      <c r="IV350">
        <v>100</v>
      </c>
      <c r="IW350">
        <v>100</v>
      </c>
      <c r="IX350">
        <v>0.617</v>
      </c>
      <c r="IY350">
        <v>0.2205</v>
      </c>
      <c r="IZ350">
        <v>-0.1222274518627452</v>
      </c>
      <c r="JA350">
        <v>0.001328938755811441</v>
      </c>
      <c r="JB350">
        <v>-5.633165956792918E-07</v>
      </c>
      <c r="JC350">
        <v>2.510553891376428E-10</v>
      </c>
      <c r="JD350">
        <v>-0.04678033270444259</v>
      </c>
      <c r="JE350">
        <v>-0.0009625096320519332</v>
      </c>
      <c r="JF350">
        <v>0.0006953178313022573</v>
      </c>
      <c r="JG350">
        <v>-5.973937232829655E-06</v>
      </c>
      <c r="JH350">
        <v>1</v>
      </c>
      <c r="JI350">
        <v>2112</v>
      </c>
      <c r="JJ350">
        <v>1</v>
      </c>
      <c r="JK350">
        <v>26</v>
      </c>
      <c r="JL350">
        <v>201770.1</v>
      </c>
      <c r="JM350">
        <v>201770</v>
      </c>
      <c r="JN350">
        <v>1.7627</v>
      </c>
      <c r="JO350">
        <v>2.55005</v>
      </c>
      <c r="JP350">
        <v>1.39893</v>
      </c>
      <c r="JQ350">
        <v>2.32666</v>
      </c>
      <c r="JR350">
        <v>1.44897</v>
      </c>
      <c r="JS350">
        <v>2.5061</v>
      </c>
      <c r="JT350">
        <v>36.8129</v>
      </c>
      <c r="JU350">
        <v>23.9737</v>
      </c>
      <c r="JV350">
        <v>18</v>
      </c>
      <c r="JW350">
        <v>481.603</v>
      </c>
      <c r="JX350">
        <v>448.753</v>
      </c>
      <c r="JY350">
        <v>28.3701</v>
      </c>
      <c r="JZ350">
        <v>28.9766</v>
      </c>
      <c r="KA350">
        <v>30.0003</v>
      </c>
      <c r="KB350">
        <v>28.6549</v>
      </c>
      <c r="KC350">
        <v>28.7209</v>
      </c>
      <c r="KD350">
        <v>35.4571</v>
      </c>
      <c r="KE350">
        <v>37.9756</v>
      </c>
      <c r="KF350">
        <v>0</v>
      </c>
      <c r="KG350">
        <v>28.3542</v>
      </c>
      <c r="KH350">
        <v>774.268</v>
      </c>
      <c r="KI350">
        <v>16.3269</v>
      </c>
      <c r="KJ350">
        <v>100.936</v>
      </c>
      <c r="KK350">
        <v>100.358</v>
      </c>
    </row>
    <row r="351" spans="1:297">
      <c r="A351">
        <v>335</v>
      </c>
      <c r="B351">
        <v>1759254789</v>
      </c>
      <c r="C351">
        <v>7973.400000095367</v>
      </c>
      <c r="D351" t="s">
        <v>1116</v>
      </c>
      <c r="E351" t="s">
        <v>1117</v>
      </c>
      <c r="F351">
        <v>5</v>
      </c>
      <c r="G351" t="s">
        <v>1025</v>
      </c>
      <c r="H351" t="s">
        <v>436</v>
      </c>
      <c r="I351">
        <v>1759254781.5</v>
      </c>
      <c r="J351">
        <f>(K351)/1000</f>
        <v>0</v>
      </c>
      <c r="K351">
        <f>IF(DP351, AN351, AH351)</f>
        <v>0</v>
      </c>
      <c r="L351">
        <f>IF(DP351, AI351, AG351)</f>
        <v>0</v>
      </c>
      <c r="M351">
        <f>DR351 - IF(AU351&gt;1, L351*DL351*100.0/(AW351), 0)</f>
        <v>0</v>
      </c>
      <c r="N351">
        <f>((T351-J351/2)*M351-L351)/(T351+J351/2)</f>
        <v>0</v>
      </c>
      <c r="O351">
        <f>N351*(DY351+DZ351)/1000.0</f>
        <v>0</v>
      </c>
      <c r="P351">
        <f>(DR351 - IF(AU351&gt;1, L351*DL351*100.0/(AW351), 0))*(DY351+DZ351)/1000.0</f>
        <v>0</v>
      </c>
      <c r="Q351">
        <f>2.0/((1/S351-1/R351)+SIGN(S351)*SQRT((1/S351-1/R351)*(1/S351-1/R351) + 4*DM351/((DM351+1)*(DM351+1))*(2*1/S351*1/R351-1/R351*1/R351)))</f>
        <v>0</v>
      </c>
      <c r="R351">
        <f>IF(LEFT(DN351,1)&lt;&gt;"0",IF(LEFT(DN351,1)="1",3.0,DO351),$D$5+$E$5*(EF351*DY351/($K$5*1000))+$F$5*(EF351*DY351/($K$5*1000))*MAX(MIN(DL351,$J$5),$I$5)*MAX(MIN(DL351,$J$5),$I$5)+$G$5*MAX(MIN(DL351,$J$5),$I$5)*(EF351*DY351/($K$5*1000))+$H$5*(EF351*DY351/($K$5*1000))*(EF351*DY351/($K$5*1000)))</f>
        <v>0</v>
      </c>
      <c r="S351">
        <f>J351*(1000-(1000*0.61365*exp(17.502*W351/(240.97+W351))/(DY351+DZ351)+DT351)/2)/(1000*0.61365*exp(17.502*W351/(240.97+W351))/(DY351+DZ351)-DT351)</f>
        <v>0</v>
      </c>
      <c r="T351">
        <f>1/((DM351+1)/(Q351/1.6)+1/(R351/1.37)) + DM351/((DM351+1)/(Q351/1.6) + DM351/(R351/1.37))</f>
        <v>0</v>
      </c>
      <c r="U351">
        <f>(DH351*DK351)</f>
        <v>0</v>
      </c>
      <c r="V351">
        <f>(EA351+(U351+2*0.95*5.67E-8*(((EA351+$B$7)+273)^4-(EA351+273)^4)-44100*J351)/(1.84*29.3*R351+8*0.95*5.67E-8*(EA351+273)^3))</f>
        <v>0</v>
      </c>
      <c r="W351">
        <f>($C$7*EB351+$D$7*EC351+$E$7*V351)</f>
        <v>0</v>
      </c>
      <c r="X351">
        <f>0.61365*exp(17.502*W351/(240.97+W351))</f>
        <v>0</v>
      </c>
      <c r="Y351">
        <f>(Z351/AA351*100)</f>
        <v>0</v>
      </c>
      <c r="Z351">
        <f>DT351*(DY351+DZ351)/1000</f>
        <v>0</v>
      </c>
      <c r="AA351">
        <f>0.61365*exp(17.502*EA351/(240.97+EA351))</f>
        <v>0</v>
      </c>
      <c r="AB351">
        <f>(X351-DT351*(DY351+DZ351)/1000)</f>
        <v>0</v>
      </c>
      <c r="AC351">
        <f>(-J351*44100)</f>
        <v>0</v>
      </c>
      <c r="AD351">
        <f>2*29.3*R351*0.92*(EA351-W351)</f>
        <v>0</v>
      </c>
      <c r="AE351">
        <f>2*0.95*5.67E-8*(((EA351+$B$7)+273)^4-(W351+273)^4)</f>
        <v>0</v>
      </c>
      <c r="AF351">
        <f>U351+AE351+AC351+AD351</f>
        <v>0</v>
      </c>
      <c r="AG351">
        <f>DX351*AU351*(DS351-DR351*(1000-AU351*DU351)/(1000-AU351*DT351))/(100*DL351)</f>
        <v>0</v>
      </c>
      <c r="AH351">
        <f>1000*DX351*AU351*(DT351-DU351)/(100*DL351*(1000-AU351*DT351))</f>
        <v>0</v>
      </c>
      <c r="AI351">
        <f>(AJ351 - AK351 - DY351*1E3/(8.314*(EA351+273.15)) * AM351/DX351 * AL351) * DX351/(100*DL351) * (1000 - DU351)/1000</f>
        <v>0</v>
      </c>
      <c r="AJ351">
        <v>770.7869686920302</v>
      </c>
      <c r="AK351">
        <v>731.1367515151513</v>
      </c>
      <c r="AL351">
        <v>3.374452037302037</v>
      </c>
      <c r="AM351">
        <v>65.50466669720001</v>
      </c>
      <c r="AN351">
        <f>(AP351 - AO351 + DY351*1E3/(8.314*(EA351+273.15)) * AR351/DX351 * AQ351) * DX351/(100*DL351) * 1000/(1000 - AP351)</f>
        <v>0</v>
      </c>
      <c r="AO351">
        <v>16.2459557990742</v>
      </c>
      <c r="AP351">
        <v>22.9319903030303</v>
      </c>
      <c r="AQ351">
        <v>-0.001089359902143519</v>
      </c>
      <c r="AR351">
        <v>120.5504715061294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MAX(0,($B$13+$C$13*EF351)/(1+$D$13*EF351)*DY351/(EA351+273)*$E$13)</f>
        <v>0</v>
      </c>
      <c r="AX351" t="s">
        <v>437</v>
      </c>
      <c r="AY351" t="s">
        <v>437</v>
      </c>
      <c r="AZ351">
        <v>0</v>
      </c>
      <c r="BA351">
        <v>0</v>
      </c>
      <c r="BB351">
        <f>1-AZ351/BA351</f>
        <v>0</v>
      </c>
      <c r="BC351">
        <v>0</v>
      </c>
      <c r="BD351" t="s">
        <v>437</v>
      </c>
      <c r="BE351" t="s">
        <v>437</v>
      </c>
      <c r="BF351">
        <v>0</v>
      </c>
      <c r="BG351">
        <v>0</v>
      </c>
      <c r="BH351">
        <f>1-BF351/BG351</f>
        <v>0</v>
      </c>
      <c r="BI351">
        <v>0.5</v>
      </c>
      <c r="BJ351">
        <f>DI351</f>
        <v>0</v>
      </c>
      <c r="BK351">
        <f>L351</f>
        <v>0</v>
      </c>
      <c r="BL351">
        <f>BH351*BI351*BJ351</f>
        <v>0</v>
      </c>
      <c r="BM351">
        <f>(BK351-BC351)/BJ351</f>
        <v>0</v>
      </c>
      <c r="BN351">
        <f>(BA351-BG351)/BG351</f>
        <v>0</v>
      </c>
      <c r="BO351">
        <f>AZ351/(BB351+AZ351/BG351)</f>
        <v>0</v>
      </c>
      <c r="BP351" t="s">
        <v>437</v>
      </c>
      <c r="BQ351">
        <v>0</v>
      </c>
      <c r="BR351">
        <f>IF(BQ351&lt;&gt;0, BQ351, BO351)</f>
        <v>0</v>
      </c>
      <c r="BS351">
        <f>1-BR351/BG351</f>
        <v>0</v>
      </c>
      <c r="BT351">
        <f>(BG351-BF351)/(BG351-BR351)</f>
        <v>0</v>
      </c>
      <c r="BU351">
        <f>(BA351-BG351)/(BA351-BR351)</f>
        <v>0</v>
      </c>
      <c r="BV351">
        <f>(BG351-BF351)/(BG351-AZ351)</f>
        <v>0</v>
      </c>
      <c r="BW351">
        <f>(BA351-BG351)/(BA351-AZ351)</f>
        <v>0</v>
      </c>
      <c r="BX351">
        <f>(BT351*BR351/BF351)</f>
        <v>0</v>
      </c>
      <c r="BY351">
        <f>(1-BX351)</f>
        <v>0</v>
      </c>
      <c r="DH351">
        <f>$B$11*EG351+$C$11*EH351+$F$11*ES351*(1-EV351)</f>
        <v>0</v>
      </c>
      <c r="DI351">
        <f>DH351*DJ351</f>
        <v>0</v>
      </c>
      <c r="DJ351">
        <f>($B$11*$D$9+$C$11*$D$9+$F$11*((FF351+EX351)/MAX(FF351+EX351+FG351, 0.1)*$I$9+FG351/MAX(FF351+EX351+FG351, 0.1)*$J$9))/($B$11+$C$11+$F$11)</f>
        <v>0</v>
      </c>
      <c r="DK351">
        <f>($B$11*$K$9+$C$11*$K$9+$F$11*((FF351+EX351)/MAX(FF351+EX351+FG351, 0.1)*$P$9+FG351/MAX(FF351+EX351+FG351, 0.1)*$Q$9))/($B$11+$C$11+$F$11)</f>
        <v>0</v>
      </c>
      <c r="DL351">
        <v>5.66</v>
      </c>
      <c r="DM351">
        <v>0.5</v>
      </c>
      <c r="DN351" t="s">
        <v>438</v>
      </c>
      <c r="DO351">
        <v>2</v>
      </c>
      <c r="DP351" t="b">
        <v>1</v>
      </c>
      <c r="DQ351">
        <v>1759254781.5</v>
      </c>
      <c r="DR351">
        <v>691.193074074074</v>
      </c>
      <c r="DS351">
        <v>743.5086666666665</v>
      </c>
      <c r="DT351">
        <v>22.9674</v>
      </c>
      <c r="DU351">
        <v>16.13588148148148</v>
      </c>
      <c r="DV351">
        <v>690.5835925925925</v>
      </c>
      <c r="DW351">
        <v>22.74662592592593</v>
      </c>
      <c r="DX351">
        <v>500.0181851851852</v>
      </c>
      <c r="DY351">
        <v>90.84790370370371</v>
      </c>
      <c r="DZ351">
        <v>0.05204341111111111</v>
      </c>
      <c r="EA351">
        <v>29.83670370370371</v>
      </c>
      <c r="EB351">
        <v>30.05807777777778</v>
      </c>
      <c r="EC351">
        <v>999.9000000000001</v>
      </c>
      <c r="ED351">
        <v>0</v>
      </c>
      <c r="EE351">
        <v>0</v>
      </c>
      <c r="EF351">
        <v>9996.91962962963</v>
      </c>
      <c r="EG351">
        <v>0</v>
      </c>
      <c r="EH351">
        <v>11.69091111111111</v>
      </c>
      <c r="EI351">
        <v>-52.31557777777779</v>
      </c>
      <c r="EJ351">
        <v>707.4408148148148</v>
      </c>
      <c r="EK351">
        <v>755.704</v>
      </c>
      <c r="EL351">
        <v>6.831517407407408</v>
      </c>
      <c r="EM351">
        <v>743.5086666666665</v>
      </c>
      <c r="EN351">
        <v>16.13588148148148</v>
      </c>
      <c r="EO351">
        <v>2.086540740740741</v>
      </c>
      <c r="EP351">
        <v>1.465911851851852</v>
      </c>
      <c r="EQ351">
        <v>18.1168037037037</v>
      </c>
      <c r="ER351">
        <v>12.61698148148148</v>
      </c>
      <c r="ES351">
        <v>2000.001481481482</v>
      </c>
      <c r="ET351">
        <v>0.9799976666666667</v>
      </c>
      <c r="EU351">
        <v>0.02000253703703703</v>
      </c>
      <c r="EV351">
        <v>0</v>
      </c>
      <c r="EW351">
        <v>1226.358518518519</v>
      </c>
      <c r="EX351">
        <v>5.000560000000001</v>
      </c>
      <c r="EY351">
        <v>25004.05555555555</v>
      </c>
      <c r="EZ351">
        <v>17294.87777777778</v>
      </c>
      <c r="FA351">
        <v>41.34929629629628</v>
      </c>
      <c r="FB351">
        <v>41.70099999999999</v>
      </c>
      <c r="FC351">
        <v>41.24729629629628</v>
      </c>
      <c r="FD351">
        <v>40.78674074074074</v>
      </c>
      <c r="FE351">
        <v>42.2707037037037</v>
      </c>
      <c r="FF351">
        <v>1955.093703703704</v>
      </c>
      <c r="FG351">
        <v>39.90592592592593</v>
      </c>
      <c r="FH351">
        <v>0</v>
      </c>
      <c r="FI351">
        <v>1759254803.2</v>
      </c>
      <c r="FJ351">
        <v>0</v>
      </c>
      <c r="FK351">
        <v>1226.398461538462</v>
      </c>
      <c r="FL351">
        <v>16.87863248641126</v>
      </c>
      <c r="FM351">
        <v>353.9931625797657</v>
      </c>
      <c r="FN351">
        <v>25004.46538461539</v>
      </c>
      <c r="FO351">
        <v>15</v>
      </c>
      <c r="FP351">
        <v>0</v>
      </c>
      <c r="FQ351" t="s">
        <v>439</v>
      </c>
      <c r="FR351">
        <v>1747148579.5</v>
      </c>
      <c r="FS351">
        <v>1747148584.5</v>
      </c>
      <c r="FT351">
        <v>0</v>
      </c>
      <c r="FU351">
        <v>0.162</v>
      </c>
      <c r="FV351">
        <v>-0.001</v>
      </c>
      <c r="FW351">
        <v>0.139</v>
      </c>
      <c r="FX351">
        <v>0.058</v>
      </c>
      <c r="FY351">
        <v>420</v>
      </c>
      <c r="FZ351">
        <v>16</v>
      </c>
      <c r="GA351">
        <v>0.19</v>
      </c>
      <c r="GB351">
        <v>0.02</v>
      </c>
      <c r="GC351">
        <v>-52.141765</v>
      </c>
      <c r="GD351">
        <v>-2.596732457785998</v>
      </c>
      <c r="GE351">
        <v>0.2557982315712909</v>
      </c>
      <c r="GF351">
        <v>0</v>
      </c>
      <c r="GG351">
        <v>1225.215</v>
      </c>
      <c r="GH351">
        <v>19.14545454249136</v>
      </c>
      <c r="GI351">
        <v>1.896230393671191</v>
      </c>
      <c r="GJ351">
        <v>0</v>
      </c>
      <c r="GK351">
        <v>6.915750749999999</v>
      </c>
      <c r="GL351">
        <v>-1.364527767354615</v>
      </c>
      <c r="GM351">
        <v>0.1321998529573218</v>
      </c>
      <c r="GN351">
        <v>0</v>
      </c>
      <c r="GO351">
        <v>0</v>
      </c>
      <c r="GP351">
        <v>3</v>
      </c>
      <c r="GQ351" t="s">
        <v>490</v>
      </c>
      <c r="GR351">
        <v>3.12876</v>
      </c>
      <c r="GS351">
        <v>2.72988</v>
      </c>
      <c r="GT351">
        <v>0.126034</v>
      </c>
      <c r="GU351">
        <v>0.132969</v>
      </c>
      <c r="GV351">
        <v>0.104059</v>
      </c>
      <c r="GW351">
        <v>0.0821591</v>
      </c>
      <c r="GX351">
        <v>26210.6</v>
      </c>
      <c r="GY351">
        <v>25237.3</v>
      </c>
      <c r="GZ351">
        <v>30531.6</v>
      </c>
      <c r="HA351">
        <v>29362.1</v>
      </c>
      <c r="HB351">
        <v>37752</v>
      </c>
      <c r="HC351">
        <v>35465.4</v>
      </c>
      <c r="HD351">
        <v>46705</v>
      </c>
      <c r="HE351">
        <v>43629.3</v>
      </c>
      <c r="HF351">
        <v>1.83132</v>
      </c>
      <c r="HG351">
        <v>1.82658</v>
      </c>
      <c r="HH351">
        <v>0.144161</v>
      </c>
      <c r="HI351">
        <v>0</v>
      </c>
      <c r="HJ351">
        <v>27.7421</v>
      </c>
      <c r="HK351">
        <v>999.9</v>
      </c>
      <c r="HL351">
        <v>48</v>
      </c>
      <c r="HM351">
        <v>31.4</v>
      </c>
      <c r="HN351">
        <v>24.3851</v>
      </c>
      <c r="HO351">
        <v>62.8803</v>
      </c>
      <c r="HP351">
        <v>17.9247</v>
      </c>
      <c r="HQ351">
        <v>1</v>
      </c>
      <c r="HR351">
        <v>0.136329</v>
      </c>
      <c r="HS351">
        <v>-0.117764</v>
      </c>
      <c r="HT351">
        <v>20.2015</v>
      </c>
      <c r="HU351">
        <v>5.22762</v>
      </c>
      <c r="HV351">
        <v>11.974</v>
      </c>
      <c r="HW351">
        <v>4.9698</v>
      </c>
      <c r="HX351">
        <v>3.28948</v>
      </c>
      <c r="HY351">
        <v>9999</v>
      </c>
      <c r="HZ351">
        <v>9999</v>
      </c>
      <c r="IA351">
        <v>9999</v>
      </c>
      <c r="IB351">
        <v>19.7</v>
      </c>
      <c r="IC351">
        <v>4.97291</v>
      </c>
      <c r="ID351">
        <v>1.87715</v>
      </c>
      <c r="IE351">
        <v>1.87531</v>
      </c>
      <c r="IF351">
        <v>1.87806</v>
      </c>
      <c r="IG351">
        <v>1.87485</v>
      </c>
      <c r="IH351">
        <v>1.87839</v>
      </c>
      <c r="II351">
        <v>1.87547</v>
      </c>
      <c r="IJ351">
        <v>1.87668</v>
      </c>
      <c r="IK351">
        <v>0</v>
      </c>
      <c r="IL351">
        <v>0</v>
      </c>
      <c r="IM351">
        <v>0</v>
      </c>
      <c r="IN351">
        <v>0</v>
      </c>
      <c r="IO351" t="s">
        <v>441</v>
      </c>
      <c r="IP351" t="s">
        <v>442</v>
      </c>
      <c r="IQ351" t="s">
        <v>443</v>
      </c>
      <c r="IR351" t="s">
        <v>443</v>
      </c>
      <c r="IS351" t="s">
        <v>443</v>
      </c>
      <c r="IT351" t="s">
        <v>443</v>
      </c>
      <c r="IU351">
        <v>0</v>
      </c>
      <c r="IV351">
        <v>100</v>
      </c>
      <c r="IW351">
        <v>100</v>
      </c>
      <c r="IX351">
        <v>0.632</v>
      </c>
      <c r="IY351">
        <v>0.2199</v>
      </c>
      <c r="IZ351">
        <v>-0.1222274518627452</v>
      </c>
      <c r="JA351">
        <v>0.001328938755811441</v>
      </c>
      <c r="JB351">
        <v>-5.633165956792918E-07</v>
      </c>
      <c r="JC351">
        <v>2.510553891376428E-10</v>
      </c>
      <c r="JD351">
        <v>-0.04678033270444259</v>
      </c>
      <c r="JE351">
        <v>-0.0009625096320519332</v>
      </c>
      <c r="JF351">
        <v>0.0006953178313022573</v>
      </c>
      <c r="JG351">
        <v>-5.973937232829655E-06</v>
      </c>
      <c r="JH351">
        <v>1</v>
      </c>
      <c r="JI351">
        <v>2112</v>
      </c>
      <c r="JJ351">
        <v>1</v>
      </c>
      <c r="JK351">
        <v>26</v>
      </c>
      <c r="JL351">
        <v>201770.2</v>
      </c>
      <c r="JM351">
        <v>201770.1</v>
      </c>
      <c r="JN351">
        <v>1.79688</v>
      </c>
      <c r="JO351">
        <v>2.5415</v>
      </c>
      <c r="JP351">
        <v>1.39893</v>
      </c>
      <c r="JQ351">
        <v>2.32666</v>
      </c>
      <c r="JR351">
        <v>1.44897</v>
      </c>
      <c r="JS351">
        <v>2.50244</v>
      </c>
      <c r="JT351">
        <v>36.8366</v>
      </c>
      <c r="JU351">
        <v>23.9737</v>
      </c>
      <c r="JV351">
        <v>18</v>
      </c>
      <c r="JW351">
        <v>481.616</v>
      </c>
      <c r="JX351">
        <v>448.706</v>
      </c>
      <c r="JY351">
        <v>28.3175</v>
      </c>
      <c r="JZ351">
        <v>28.9766</v>
      </c>
      <c r="KA351">
        <v>30.0002</v>
      </c>
      <c r="KB351">
        <v>28.6549</v>
      </c>
      <c r="KC351">
        <v>28.7209</v>
      </c>
      <c r="KD351">
        <v>36.0366</v>
      </c>
      <c r="KE351">
        <v>37.6997</v>
      </c>
      <c r="KF351">
        <v>0</v>
      </c>
      <c r="KG351">
        <v>28.2965</v>
      </c>
      <c r="KH351">
        <v>787.624</v>
      </c>
      <c r="KI351">
        <v>16.4268</v>
      </c>
      <c r="KJ351">
        <v>100.934</v>
      </c>
      <c r="KK351">
        <v>100.356</v>
      </c>
    </row>
    <row r="352" spans="1:297">
      <c r="A352">
        <v>336</v>
      </c>
      <c r="B352">
        <v>1759254794</v>
      </c>
      <c r="C352">
        <v>7978.400000095367</v>
      </c>
      <c r="D352" t="s">
        <v>1118</v>
      </c>
      <c r="E352" t="s">
        <v>1119</v>
      </c>
      <c r="F352">
        <v>5</v>
      </c>
      <c r="G352" t="s">
        <v>1025</v>
      </c>
      <c r="H352" t="s">
        <v>436</v>
      </c>
      <c r="I352">
        <v>1759254786.214286</v>
      </c>
      <c r="J352">
        <f>(K352)/1000</f>
        <v>0</v>
      </c>
      <c r="K352">
        <f>IF(DP352, AN352, AH352)</f>
        <v>0</v>
      </c>
      <c r="L352">
        <f>IF(DP352, AI352, AG352)</f>
        <v>0</v>
      </c>
      <c r="M352">
        <f>DR352 - IF(AU352&gt;1, L352*DL352*100.0/(AW352), 0)</f>
        <v>0</v>
      </c>
      <c r="N352">
        <f>((T352-J352/2)*M352-L352)/(T352+J352/2)</f>
        <v>0</v>
      </c>
      <c r="O352">
        <f>N352*(DY352+DZ352)/1000.0</f>
        <v>0</v>
      </c>
      <c r="P352">
        <f>(DR352 - IF(AU352&gt;1, L352*DL352*100.0/(AW352), 0))*(DY352+DZ352)/1000.0</f>
        <v>0</v>
      </c>
      <c r="Q352">
        <f>2.0/((1/S352-1/R352)+SIGN(S352)*SQRT((1/S352-1/R352)*(1/S352-1/R352) + 4*DM352/((DM352+1)*(DM352+1))*(2*1/S352*1/R352-1/R352*1/R352)))</f>
        <v>0</v>
      </c>
      <c r="R352">
        <f>IF(LEFT(DN352,1)&lt;&gt;"0",IF(LEFT(DN352,1)="1",3.0,DO352),$D$5+$E$5*(EF352*DY352/($K$5*1000))+$F$5*(EF352*DY352/($K$5*1000))*MAX(MIN(DL352,$J$5),$I$5)*MAX(MIN(DL352,$J$5),$I$5)+$G$5*MAX(MIN(DL352,$J$5),$I$5)*(EF352*DY352/($K$5*1000))+$H$5*(EF352*DY352/($K$5*1000))*(EF352*DY352/($K$5*1000)))</f>
        <v>0</v>
      </c>
      <c r="S352">
        <f>J352*(1000-(1000*0.61365*exp(17.502*W352/(240.97+W352))/(DY352+DZ352)+DT352)/2)/(1000*0.61365*exp(17.502*W352/(240.97+W352))/(DY352+DZ352)-DT352)</f>
        <v>0</v>
      </c>
      <c r="T352">
        <f>1/((DM352+1)/(Q352/1.6)+1/(R352/1.37)) + DM352/((DM352+1)/(Q352/1.6) + DM352/(R352/1.37))</f>
        <v>0</v>
      </c>
      <c r="U352">
        <f>(DH352*DK352)</f>
        <v>0</v>
      </c>
      <c r="V352">
        <f>(EA352+(U352+2*0.95*5.67E-8*(((EA352+$B$7)+273)^4-(EA352+273)^4)-44100*J352)/(1.84*29.3*R352+8*0.95*5.67E-8*(EA352+273)^3))</f>
        <v>0</v>
      </c>
      <c r="W352">
        <f>($C$7*EB352+$D$7*EC352+$E$7*V352)</f>
        <v>0</v>
      </c>
      <c r="X352">
        <f>0.61365*exp(17.502*W352/(240.97+W352))</f>
        <v>0</v>
      </c>
      <c r="Y352">
        <f>(Z352/AA352*100)</f>
        <v>0</v>
      </c>
      <c r="Z352">
        <f>DT352*(DY352+DZ352)/1000</f>
        <v>0</v>
      </c>
      <c r="AA352">
        <f>0.61365*exp(17.502*EA352/(240.97+EA352))</f>
        <v>0</v>
      </c>
      <c r="AB352">
        <f>(X352-DT352*(DY352+DZ352)/1000)</f>
        <v>0</v>
      </c>
      <c r="AC352">
        <f>(-J352*44100)</f>
        <v>0</v>
      </c>
      <c r="AD352">
        <f>2*29.3*R352*0.92*(EA352-W352)</f>
        <v>0</v>
      </c>
      <c r="AE352">
        <f>2*0.95*5.67E-8*(((EA352+$B$7)+273)^4-(W352+273)^4)</f>
        <v>0</v>
      </c>
      <c r="AF352">
        <f>U352+AE352+AC352+AD352</f>
        <v>0</v>
      </c>
      <c r="AG352">
        <f>DX352*AU352*(DS352-DR352*(1000-AU352*DU352)/(1000-AU352*DT352))/(100*DL352)</f>
        <v>0</v>
      </c>
      <c r="AH352">
        <f>1000*DX352*AU352*(DT352-DU352)/(100*DL352*(1000-AU352*DT352))</f>
        <v>0</v>
      </c>
      <c r="AI352">
        <f>(AJ352 - AK352 - DY352*1E3/(8.314*(EA352+273.15)) * AM352/DX352 * AL352) * DX352/(100*DL352) * (1000 - DU352)/1000</f>
        <v>0</v>
      </c>
      <c r="AJ352">
        <v>788.015770520024</v>
      </c>
      <c r="AK352">
        <v>748.010278787879</v>
      </c>
      <c r="AL352">
        <v>3.361919967254475</v>
      </c>
      <c r="AM352">
        <v>65.50466669720001</v>
      </c>
      <c r="AN352">
        <f>(AP352 - AO352 + DY352*1E3/(8.314*(EA352+273.15)) * AR352/DX352 * AQ352) * DX352/(100*DL352) * 1000/(1000 - AP352)</f>
        <v>0</v>
      </c>
      <c r="AO352">
        <v>16.29464944619876</v>
      </c>
      <c r="AP352">
        <v>22.89770666666666</v>
      </c>
      <c r="AQ352">
        <v>-0.006372018501555643</v>
      </c>
      <c r="AR352">
        <v>120.5504715061294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MAX(0,($B$13+$C$13*EF352)/(1+$D$13*EF352)*DY352/(EA352+273)*$E$13)</f>
        <v>0</v>
      </c>
      <c r="AX352" t="s">
        <v>437</v>
      </c>
      <c r="AY352" t="s">
        <v>437</v>
      </c>
      <c r="AZ352">
        <v>0</v>
      </c>
      <c r="BA352">
        <v>0</v>
      </c>
      <c r="BB352">
        <f>1-AZ352/BA352</f>
        <v>0</v>
      </c>
      <c r="BC352">
        <v>0</v>
      </c>
      <c r="BD352" t="s">
        <v>437</v>
      </c>
      <c r="BE352" t="s">
        <v>437</v>
      </c>
      <c r="BF352">
        <v>0</v>
      </c>
      <c r="BG352">
        <v>0</v>
      </c>
      <c r="BH352">
        <f>1-BF352/BG352</f>
        <v>0</v>
      </c>
      <c r="BI352">
        <v>0.5</v>
      </c>
      <c r="BJ352">
        <f>DI352</f>
        <v>0</v>
      </c>
      <c r="BK352">
        <f>L352</f>
        <v>0</v>
      </c>
      <c r="BL352">
        <f>BH352*BI352*BJ352</f>
        <v>0</v>
      </c>
      <c r="BM352">
        <f>(BK352-BC352)/BJ352</f>
        <v>0</v>
      </c>
      <c r="BN352">
        <f>(BA352-BG352)/BG352</f>
        <v>0</v>
      </c>
      <c r="BO352">
        <f>AZ352/(BB352+AZ352/BG352)</f>
        <v>0</v>
      </c>
      <c r="BP352" t="s">
        <v>437</v>
      </c>
      <c r="BQ352">
        <v>0</v>
      </c>
      <c r="BR352">
        <f>IF(BQ352&lt;&gt;0, BQ352, BO352)</f>
        <v>0</v>
      </c>
      <c r="BS352">
        <f>1-BR352/BG352</f>
        <v>0</v>
      </c>
      <c r="BT352">
        <f>(BG352-BF352)/(BG352-BR352)</f>
        <v>0</v>
      </c>
      <c r="BU352">
        <f>(BA352-BG352)/(BA352-BR352)</f>
        <v>0</v>
      </c>
      <c r="BV352">
        <f>(BG352-BF352)/(BG352-AZ352)</f>
        <v>0</v>
      </c>
      <c r="BW352">
        <f>(BA352-BG352)/(BA352-AZ352)</f>
        <v>0</v>
      </c>
      <c r="BX352">
        <f>(BT352*BR352/BF352)</f>
        <v>0</v>
      </c>
      <c r="BY352">
        <f>(1-BX352)</f>
        <v>0</v>
      </c>
      <c r="DH352">
        <f>$B$11*EG352+$C$11*EH352+$F$11*ES352*(1-EV352)</f>
        <v>0</v>
      </c>
      <c r="DI352">
        <f>DH352*DJ352</f>
        <v>0</v>
      </c>
      <c r="DJ352">
        <f>($B$11*$D$9+$C$11*$D$9+$F$11*((FF352+EX352)/MAX(FF352+EX352+FG352, 0.1)*$I$9+FG352/MAX(FF352+EX352+FG352, 0.1)*$J$9))/($B$11+$C$11+$F$11)</f>
        <v>0</v>
      </c>
      <c r="DK352">
        <f>($B$11*$K$9+$C$11*$K$9+$F$11*((FF352+EX352)/MAX(FF352+EX352+FG352, 0.1)*$P$9+FG352/MAX(FF352+EX352+FG352, 0.1)*$Q$9))/($B$11+$C$11+$F$11)</f>
        <v>0</v>
      </c>
      <c r="DL352">
        <v>5.66</v>
      </c>
      <c r="DM352">
        <v>0.5</v>
      </c>
      <c r="DN352" t="s">
        <v>438</v>
      </c>
      <c r="DO352">
        <v>2</v>
      </c>
      <c r="DP352" t="b">
        <v>1</v>
      </c>
      <c r="DQ352">
        <v>1759254786.214286</v>
      </c>
      <c r="DR352">
        <v>706.8140714285713</v>
      </c>
      <c r="DS352">
        <v>759.3469285714285</v>
      </c>
      <c r="DT352">
        <v>22.94074642857142</v>
      </c>
      <c r="DU352">
        <v>16.21590357142857</v>
      </c>
      <c r="DV352">
        <v>706.1904285714287</v>
      </c>
      <c r="DW352">
        <v>22.720525</v>
      </c>
      <c r="DX352">
        <v>500.0166428571428</v>
      </c>
      <c r="DY352">
        <v>90.84904642857143</v>
      </c>
      <c r="DZ352">
        <v>0.05207426785714286</v>
      </c>
      <c r="EA352">
        <v>29.83777142857143</v>
      </c>
      <c r="EB352">
        <v>30.07507857142857</v>
      </c>
      <c r="EC352">
        <v>999.9000000000002</v>
      </c>
      <c r="ED352">
        <v>0</v>
      </c>
      <c r="EE352">
        <v>0</v>
      </c>
      <c r="EF352">
        <v>10000.91321428571</v>
      </c>
      <c r="EG352">
        <v>0</v>
      </c>
      <c r="EH352">
        <v>11.68848571428571</v>
      </c>
      <c r="EI352">
        <v>-52.53288214285714</v>
      </c>
      <c r="EJ352">
        <v>723.4093571428572</v>
      </c>
      <c r="EK352">
        <v>771.8646428571427</v>
      </c>
      <c r="EL352">
        <v>6.724839285714286</v>
      </c>
      <c r="EM352">
        <v>759.3469285714285</v>
      </c>
      <c r="EN352">
        <v>16.21590357142857</v>
      </c>
      <c r="EO352">
        <v>2.084145</v>
      </c>
      <c r="EP352">
        <v>1.473200357142857</v>
      </c>
      <c r="EQ352">
        <v>18.09852142857143</v>
      </c>
      <c r="ER352">
        <v>12.69268214285714</v>
      </c>
      <c r="ES352">
        <v>1999.975714285714</v>
      </c>
      <c r="ET352">
        <v>0.9799975357142857</v>
      </c>
      <c r="EU352">
        <v>0.02000266785714285</v>
      </c>
      <c r="EV352">
        <v>0</v>
      </c>
      <c r="EW352">
        <v>1227.575357142857</v>
      </c>
      <c r="EX352">
        <v>5.000560000000001</v>
      </c>
      <c r="EY352">
        <v>25029.28571428571</v>
      </c>
      <c r="EZ352">
        <v>17294.66071428571</v>
      </c>
      <c r="FA352">
        <v>41.3725</v>
      </c>
      <c r="FB352">
        <v>41.70949999999999</v>
      </c>
      <c r="FC352">
        <v>41.27642857142855</v>
      </c>
      <c r="FD352">
        <v>40.80775</v>
      </c>
      <c r="FE352">
        <v>42.29007142857142</v>
      </c>
      <c r="FF352">
        <v>1955.071071428571</v>
      </c>
      <c r="FG352">
        <v>39.90285714285715</v>
      </c>
      <c r="FH352">
        <v>0</v>
      </c>
      <c r="FI352">
        <v>1759254808</v>
      </c>
      <c r="FJ352">
        <v>0</v>
      </c>
      <c r="FK352">
        <v>1227.648461538462</v>
      </c>
      <c r="FL352">
        <v>14.379487161614</v>
      </c>
      <c r="FM352">
        <v>293.9623927745183</v>
      </c>
      <c r="FN352">
        <v>25030.3076923077</v>
      </c>
      <c r="FO352">
        <v>15</v>
      </c>
      <c r="FP352">
        <v>0</v>
      </c>
      <c r="FQ352" t="s">
        <v>439</v>
      </c>
      <c r="FR352">
        <v>1747148579.5</v>
      </c>
      <c r="FS352">
        <v>1747148584.5</v>
      </c>
      <c r="FT352">
        <v>0</v>
      </c>
      <c r="FU352">
        <v>0.162</v>
      </c>
      <c r="FV352">
        <v>-0.001</v>
      </c>
      <c r="FW352">
        <v>0.139</v>
      </c>
      <c r="FX352">
        <v>0.058</v>
      </c>
      <c r="FY352">
        <v>420</v>
      </c>
      <c r="FZ352">
        <v>16</v>
      </c>
      <c r="GA352">
        <v>0.19</v>
      </c>
      <c r="GB352">
        <v>0.02</v>
      </c>
      <c r="GC352">
        <v>-52.39039268292683</v>
      </c>
      <c r="GD352">
        <v>-2.729055052264859</v>
      </c>
      <c r="GE352">
        <v>0.274816363866673</v>
      </c>
      <c r="GF352">
        <v>0</v>
      </c>
      <c r="GG352">
        <v>1226.652352941177</v>
      </c>
      <c r="GH352">
        <v>16.32543926714036</v>
      </c>
      <c r="GI352">
        <v>1.619520733070228</v>
      </c>
      <c r="GJ352">
        <v>0</v>
      </c>
      <c r="GK352">
        <v>6.801788292682928</v>
      </c>
      <c r="GL352">
        <v>-1.391572264808342</v>
      </c>
      <c r="GM352">
        <v>0.1377122207040153</v>
      </c>
      <c r="GN352">
        <v>0</v>
      </c>
      <c r="GO352">
        <v>0</v>
      </c>
      <c r="GP352">
        <v>3</v>
      </c>
      <c r="GQ352" t="s">
        <v>490</v>
      </c>
      <c r="GR352">
        <v>3.12869</v>
      </c>
      <c r="GS352">
        <v>2.73024</v>
      </c>
      <c r="GT352">
        <v>0.127992</v>
      </c>
      <c r="GU352">
        <v>0.134899</v>
      </c>
      <c r="GV352">
        <v>0.103954</v>
      </c>
      <c r="GW352">
        <v>0.08242430000000001</v>
      </c>
      <c r="GX352">
        <v>26151.8</v>
      </c>
      <c r="GY352">
        <v>25181</v>
      </c>
      <c r="GZ352">
        <v>30531.6</v>
      </c>
      <c r="HA352">
        <v>29362</v>
      </c>
      <c r="HB352">
        <v>37756.6</v>
      </c>
      <c r="HC352">
        <v>35455.4</v>
      </c>
      <c r="HD352">
        <v>46705</v>
      </c>
      <c r="HE352">
        <v>43629.5</v>
      </c>
      <c r="HF352">
        <v>1.83107</v>
      </c>
      <c r="HG352">
        <v>1.82698</v>
      </c>
      <c r="HH352">
        <v>0.144571</v>
      </c>
      <c r="HI352">
        <v>0</v>
      </c>
      <c r="HJ352">
        <v>27.7464</v>
      </c>
      <c r="HK352">
        <v>999.9</v>
      </c>
      <c r="HL352">
        <v>48</v>
      </c>
      <c r="HM352">
        <v>31.4</v>
      </c>
      <c r="HN352">
        <v>24.3833</v>
      </c>
      <c r="HO352">
        <v>63.0403</v>
      </c>
      <c r="HP352">
        <v>17.6723</v>
      </c>
      <c r="HQ352">
        <v>1</v>
      </c>
      <c r="HR352">
        <v>0.136692</v>
      </c>
      <c r="HS352">
        <v>0.0398638</v>
      </c>
      <c r="HT352">
        <v>20.2014</v>
      </c>
      <c r="HU352">
        <v>5.22912</v>
      </c>
      <c r="HV352">
        <v>11.974</v>
      </c>
      <c r="HW352">
        <v>4.96995</v>
      </c>
      <c r="HX352">
        <v>3.28965</v>
      </c>
      <c r="HY352">
        <v>9999</v>
      </c>
      <c r="HZ352">
        <v>9999</v>
      </c>
      <c r="IA352">
        <v>9999</v>
      </c>
      <c r="IB352">
        <v>19.7</v>
      </c>
      <c r="IC352">
        <v>4.97292</v>
      </c>
      <c r="ID352">
        <v>1.87723</v>
      </c>
      <c r="IE352">
        <v>1.87531</v>
      </c>
      <c r="IF352">
        <v>1.8781</v>
      </c>
      <c r="IG352">
        <v>1.87486</v>
      </c>
      <c r="IH352">
        <v>1.87846</v>
      </c>
      <c r="II352">
        <v>1.87549</v>
      </c>
      <c r="IJ352">
        <v>1.87668</v>
      </c>
      <c r="IK352">
        <v>0</v>
      </c>
      <c r="IL352">
        <v>0</v>
      </c>
      <c r="IM352">
        <v>0</v>
      </c>
      <c r="IN352">
        <v>0</v>
      </c>
      <c r="IO352" t="s">
        <v>441</v>
      </c>
      <c r="IP352" t="s">
        <v>442</v>
      </c>
      <c r="IQ352" t="s">
        <v>443</v>
      </c>
      <c r="IR352" t="s">
        <v>443</v>
      </c>
      <c r="IS352" t="s">
        <v>443</v>
      </c>
      <c r="IT352" t="s">
        <v>443</v>
      </c>
      <c r="IU352">
        <v>0</v>
      </c>
      <c r="IV352">
        <v>100</v>
      </c>
      <c r="IW352">
        <v>100</v>
      </c>
      <c r="IX352">
        <v>0.647</v>
      </c>
      <c r="IY352">
        <v>0.2192</v>
      </c>
      <c r="IZ352">
        <v>-0.1222274518627452</v>
      </c>
      <c r="JA352">
        <v>0.001328938755811441</v>
      </c>
      <c r="JB352">
        <v>-5.633165956792918E-07</v>
      </c>
      <c r="JC352">
        <v>2.510553891376428E-10</v>
      </c>
      <c r="JD352">
        <v>-0.04678033270444259</v>
      </c>
      <c r="JE352">
        <v>-0.0009625096320519332</v>
      </c>
      <c r="JF352">
        <v>0.0006953178313022573</v>
      </c>
      <c r="JG352">
        <v>-5.973937232829655E-06</v>
      </c>
      <c r="JH352">
        <v>1</v>
      </c>
      <c r="JI352">
        <v>2112</v>
      </c>
      <c r="JJ352">
        <v>1</v>
      </c>
      <c r="JK352">
        <v>26</v>
      </c>
      <c r="JL352">
        <v>201770.2</v>
      </c>
      <c r="JM352">
        <v>201770.2</v>
      </c>
      <c r="JN352">
        <v>1.82495</v>
      </c>
      <c r="JO352">
        <v>2.53784</v>
      </c>
      <c r="JP352">
        <v>1.39893</v>
      </c>
      <c r="JQ352">
        <v>2.32666</v>
      </c>
      <c r="JR352">
        <v>1.44897</v>
      </c>
      <c r="JS352">
        <v>2.57568</v>
      </c>
      <c r="JT352">
        <v>36.8366</v>
      </c>
      <c r="JU352">
        <v>23.9912</v>
      </c>
      <c r="JV352">
        <v>18</v>
      </c>
      <c r="JW352">
        <v>481.479</v>
      </c>
      <c r="JX352">
        <v>448.963</v>
      </c>
      <c r="JY352">
        <v>28.2468</v>
      </c>
      <c r="JZ352">
        <v>28.9766</v>
      </c>
      <c r="KA352">
        <v>30</v>
      </c>
      <c r="KB352">
        <v>28.6549</v>
      </c>
      <c r="KC352">
        <v>28.7217</v>
      </c>
      <c r="KD352">
        <v>36.698</v>
      </c>
      <c r="KE352">
        <v>37.1234</v>
      </c>
      <c r="KF352">
        <v>0</v>
      </c>
      <c r="KG352">
        <v>28.213</v>
      </c>
      <c r="KH352">
        <v>807.659</v>
      </c>
      <c r="KI352">
        <v>16.5358</v>
      </c>
      <c r="KJ352">
        <v>100.934</v>
      </c>
      <c r="KK352">
        <v>100.356</v>
      </c>
    </row>
    <row r="353" spans="1:297">
      <c r="A353">
        <v>337</v>
      </c>
      <c r="B353">
        <v>1759254799</v>
      </c>
      <c r="C353">
        <v>7983.400000095367</v>
      </c>
      <c r="D353" t="s">
        <v>1120</v>
      </c>
      <c r="E353" t="s">
        <v>1121</v>
      </c>
      <c r="F353">
        <v>5</v>
      </c>
      <c r="G353" t="s">
        <v>1025</v>
      </c>
      <c r="H353" t="s">
        <v>436</v>
      </c>
      <c r="I353">
        <v>1759254791.5</v>
      </c>
      <c r="J353">
        <f>(K353)/1000</f>
        <v>0</v>
      </c>
      <c r="K353">
        <f>IF(DP353, AN353, AH353)</f>
        <v>0</v>
      </c>
      <c r="L353">
        <f>IF(DP353, AI353, AG353)</f>
        <v>0</v>
      </c>
      <c r="M353">
        <f>DR353 - IF(AU353&gt;1, L353*DL353*100.0/(AW353), 0)</f>
        <v>0</v>
      </c>
      <c r="N353">
        <f>((T353-J353/2)*M353-L353)/(T353+J353/2)</f>
        <v>0</v>
      </c>
      <c r="O353">
        <f>N353*(DY353+DZ353)/1000.0</f>
        <v>0</v>
      </c>
      <c r="P353">
        <f>(DR353 - IF(AU353&gt;1, L353*DL353*100.0/(AW353), 0))*(DY353+DZ353)/1000.0</f>
        <v>0</v>
      </c>
      <c r="Q353">
        <f>2.0/((1/S353-1/R353)+SIGN(S353)*SQRT((1/S353-1/R353)*(1/S353-1/R353) + 4*DM353/((DM353+1)*(DM353+1))*(2*1/S353*1/R353-1/R353*1/R353)))</f>
        <v>0</v>
      </c>
      <c r="R353">
        <f>IF(LEFT(DN353,1)&lt;&gt;"0",IF(LEFT(DN353,1)="1",3.0,DO353),$D$5+$E$5*(EF353*DY353/($K$5*1000))+$F$5*(EF353*DY353/($K$5*1000))*MAX(MIN(DL353,$J$5),$I$5)*MAX(MIN(DL353,$J$5),$I$5)+$G$5*MAX(MIN(DL353,$J$5),$I$5)*(EF353*DY353/($K$5*1000))+$H$5*(EF353*DY353/($K$5*1000))*(EF353*DY353/($K$5*1000)))</f>
        <v>0</v>
      </c>
      <c r="S353">
        <f>J353*(1000-(1000*0.61365*exp(17.502*W353/(240.97+W353))/(DY353+DZ353)+DT353)/2)/(1000*0.61365*exp(17.502*W353/(240.97+W353))/(DY353+DZ353)-DT353)</f>
        <v>0</v>
      </c>
      <c r="T353">
        <f>1/((DM353+1)/(Q353/1.6)+1/(R353/1.37)) + DM353/((DM353+1)/(Q353/1.6) + DM353/(R353/1.37))</f>
        <v>0</v>
      </c>
      <c r="U353">
        <f>(DH353*DK353)</f>
        <v>0</v>
      </c>
      <c r="V353">
        <f>(EA353+(U353+2*0.95*5.67E-8*(((EA353+$B$7)+273)^4-(EA353+273)^4)-44100*J353)/(1.84*29.3*R353+8*0.95*5.67E-8*(EA353+273)^3))</f>
        <v>0</v>
      </c>
      <c r="W353">
        <f>($C$7*EB353+$D$7*EC353+$E$7*V353)</f>
        <v>0</v>
      </c>
      <c r="X353">
        <f>0.61365*exp(17.502*W353/(240.97+W353))</f>
        <v>0</v>
      </c>
      <c r="Y353">
        <f>(Z353/AA353*100)</f>
        <v>0</v>
      </c>
      <c r="Z353">
        <f>DT353*(DY353+DZ353)/1000</f>
        <v>0</v>
      </c>
      <c r="AA353">
        <f>0.61365*exp(17.502*EA353/(240.97+EA353))</f>
        <v>0</v>
      </c>
      <c r="AB353">
        <f>(X353-DT353*(DY353+DZ353)/1000)</f>
        <v>0</v>
      </c>
      <c r="AC353">
        <f>(-J353*44100)</f>
        <v>0</v>
      </c>
      <c r="AD353">
        <f>2*29.3*R353*0.92*(EA353-W353)</f>
        <v>0</v>
      </c>
      <c r="AE353">
        <f>2*0.95*5.67E-8*(((EA353+$B$7)+273)^4-(W353+273)^4)</f>
        <v>0</v>
      </c>
      <c r="AF353">
        <f>U353+AE353+AC353+AD353</f>
        <v>0</v>
      </c>
      <c r="AG353">
        <f>DX353*AU353*(DS353-DR353*(1000-AU353*DU353)/(1000-AU353*DT353))/(100*DL353)</f>
        <v>0</v>
      </c>
      <c r="AH353">
        <f>1000*DX353*AU353*(DT353-DU353)/(100*DL353*(1000-AU353*DT353))</f>
        <v>0</v>
      </c>
      <c r="AI353">
        <f>(AJ353 - AK353 - DY353*1E3/(8.314*(EA353+273.15)) * AM353/DX353 * AL353) * DX353/(100*DL353) * (1000 - DU353)/1000</f>
        <v>0</v>
      </c>
      <c r="AJ353">
        <v>805.0732105055321</v>
      </c>
      <c r="AK353">
        <v>765.0664181818182</v>
      </c>
      <c r="AL353">
        <v>3.410700557109636</v>
      </c>
      <c r="AM353">
        <v>65.50466669720001</v>
      </c>
      <c r="AN353">
        <f>(AP353 - AO353 + DY353*1E3/(8.314*(EA353+273.15)) * AR353/DX353 * AQ353) * DX353/(100*DL353) * 1000/(1000 - AP353)</f>
        <v>0</v>
      </c>
      <c r="AO353">
        <v>16.42465131020243</v>
      </c>
      <c r="AP353">
        <v>22.86045878787878</v>
      </c>
      <c r="AQ353">
        <v>-0.007242705288059256</v>
      </c>
      <c r="AR353">
        <v>120.5504715061294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MAX(0,($B$13+$C$13*EF353)/(1+$D$13*EF353)*DY353/(EA353+273)*$E$13)</f>
        <v>0</v>
      </c>
      <c r="AX353" t="s">
        <v>437</v>
      </c>
      <c r="AY353" t="s">
        <v>437</v>
      </c>
      <c r="AZ353">
        <v>0</v>
      </c>
      <c r="BA353">
        <v>0</v>
      </c>
      <c r="BB353">
        <f>1-AZ353/BA353</f>
        <v>0</v>
      </c>
      <c r="BC353">
        <v>0</v>
      </c>
      <c r="BD353" t="s">
        <v>437</v>
      </c>
      <c r="BE353" t="s">
        <v>437</v>
      </c>
      <c r="BF353">
        <v>0</v>
      </c>
      <c r="BG353">
        <v>0</v>
      </c>
      <c r="BH353">
        <f>1-BF353/BG353</f>
        <v>0</v>
      </c>
      <c r="BI353">
        <v>0.5</v>
      </c>
      <c r="BJ353">
        <f>DI353</f>
        <v>0</v>
      </c>
      <c r="BK353">
        <f>L353</f>
        <v>0</v>
      </c>
      <c r="BL353">
        <f>BH353*BI353*BJ353</f>
        <v>0</v>
      </c>
      <c r="BM353">
        <f>(BK353-BC353)/BJ353</f>
        <v>0</v>
      </c>
      <c r="BN353">
        <f>(BA353-BG353)/BG353</f>
        <v>0</v>
      </c>
      <c r="BO353">
        <f>AZ353/(BB353+AZ353/BG353)</f>
        <v>0</v>
      </c>
      <c r="BP353" t="s">
        <v>437</v>
      </c>
      <c r="BQ353">
        <v>0</v>
      </c>
      <c r="BR353">
        <f>IF(BQ353&lt;&gt;0, BQ353, BO353)</f>
        <v>0</v>
      </c>
      <c r="BS353">
        <f>1-BR353/BG353</f>
        <v>0</v>
      </c>
      <c r="BT353">
        <f>(BG353-BF353)/(BG353-BR353)</f>
        <v>0</v>
      </c>
      <c r="BU353">
        <f>(BA353-BG353)/(BA353-BR353)</f>
        <v>0</v>
      </c>
      <c r="BV353">
        <f>(BG353-BF353)/(BG353-AZ353)</f>
        <v>0</v>
      </c>
      <c r="BW353">
        <f>(BA353-BG353)/(BA353-AZ353)</f>
        <v>0</v>
      </c>
      <c r="BX353">
        <f>(BT353*BR353/BF353)</f>
        <v>0</v>
      </c>
      <c r="BY353">
        <f>(1-BX353)</f>
        <v>0</v>
      </c>
      <c r="DH353">
        <f>$B$11*EG353+$C$11*EH353+$F$11*ES353*(1-EV353)</f>
        <v>0</v>
      </c>
      <c r="DI353">
        <f>DH353*DJ353</f>
        <v>0</v>
      </c>
      <c r="DJ353">
        <f>($B$11*$D$9+$C$11*$D$9+$F$11*((FF353+EX353)/MAX(FF353+EX353+FG353, 0.1)*$I$9+FG353/MAX(FF353+EX353+FG353, 0.1)*$J$9))/($B$11+$C$11+$F$11)</f>
        <v>0</v>
      </c>
      <c r="DK353">
        <f>($B$11*$K$9+$C$11*$K$9+$F$11*((FF353+EX353)/MAX(FF353+EX353+FG353, 0.1)*$P$9+FG353/MAX(FF353+EX353+FG353, 0.1)*$Q$9))/($B$11+$C$11+$F$11)</f>
        <v>0</v>
      </c>
      <c r="DL353">
        <v>5.66</v>
      </c>
      <c r="DM353">
        <v>0.5</v>
      </c>
      <c r="DN353" t="s">
        <v>438</v>
      </c>
      <c r="DO353">
        <v>2</v>
      </c>
      <c r="DP353" t="b">
        <v>1</v>
      </c>
      <c r="DQ353">
        <v>1759254791.5</v>
      </c>
      <c r="DR353">
        <v>724.3288148148147</v>
      </c>
      <c r="DS353">
        <v>777.0684074074074</v>
      </c>
      <c r="DT353">
        <v>22.90837407407408</v>
      </c>
      <c r="DU353">
        <v>16.31182592592593</v>
      </c>
      <c r="DV353">
        <v>723.6892592592593</v>
      </c>
      <c r="DW353">
        <v>22.68881851851852</v>
      </c>
      <c r="DX353">
        <v>500.0217037037037</v>
      </c>
      <c r="DY353">
        <v>90.84986296296296</v>
      </c>
      <c r="DZ353">
        <v>0.05205821851851851</v>
      </c>
      <c r="EA353">
        <v>29.83548148148148</v>
      </c>
      <c r="EB353">
        <v>30.09510740740741</v>
      </c>
      <c r="EC353">
        <v>999.9000000000001</v>
      </c>
      <c r="ED353">
        <v>0</v>
      </c>
      <c r="EE353">
        <v>0</v>
      </c>
      <c r="EF353">
        <v>10006.69703703704</v>
      </c>
      <c r="EG353">
        <v>0</v>
      </c>
      <c r="EH353">
        <v>11.69121851851852</v>
      </c>
      <c r="EI353">
        <v>-52.73962222222222</v>
      </c>
      <c r="EJ353">
        <v>741.3107037037038</v>
      </c>
      <c r="EK353">
        <v>789.9552222222222</v>
      </c>
      <c r="EL353">
        <v>6.596533703703703</v>
      </c>
      <c r="EM353">
        <v>777.0684074074074</v>
      </c>
      <c r="EN353">
        <v>16.31182592592593</v>
      </c>
      <c r="EO353">
        <v>2.081221851851852</v>
      </c>
      <c r="EP353">
        <v>1.481928518518519</v>
      </c>
      <c r="EQ353">
        <v>18.07618148148148</v>
      </c>
      <c r="ER353">
        <v>12.78281851851852</v>
      </c>
      <c r="ES353">
        <v>1999.965555555556</v>
      </c>
      <c r="ET353">
        <v>0.9799975555555556</v>
      </c>
      <c r="EU353">
        <v>0.02000264444444444</v>
      </c>
      <c r="EV353">
        <v>0</v>
      </c>
      <c r="EW353">
        <v>1228.749259259259</v>
      </c>
      <c r="EX353">
        <v>5.000560000000001</v>
      </c>
      <c r="EY353">
        <v>25053.04444444445</v>
      </c>
      <c r="EZ353">
        <v>17294.56296296296</v>
      </c>
      <c r="FA353">
        <v>41.35851851851852</v>
      </c>
      <c r="FB353">
        <v>41.71033333333332</v>
      </c>
      <c r="FC353">
        <v>41.28440740740741</v>
      </c>
      <c r="FD353">
        <v>40.85166666666666</v>
      </c>
      <c r="FE353">
        <v>42.32622222222221</v>
      </c>
      <c r="FF353">
        <v>1955.064444444444</v>
      </c>
      <c r="FG353">
        <v>39.9</v>
      </c>
      <c r="FH353">
        <v>0</v>
      </c>
      <c r="FI353">
        <v>1759254812.8</v>
      </c>
      <c r="FJ353">
        <v>0</v>
      </c>
      <c r="FK353">
        <v>1228.725769230769</v>
      </c>
      <c r="FL353">
        <v>12.19384616082563</v>
      </c>
      <c r="FM353">
        <v>242.461538642988</v>
      </c>
      <c r="FN353">
        <v>25051.9076923077</v>
      </c>
      <c r="FO353">
        <v>15</v>
      </c>
      <c r="FP353">
        <v>0</v>
      </c>
      <c r="FQ353" t="s">
        <v>439</v>
      </c>
      <c r="FR353">
        <v>1747148579.5</v>
      </c>
      <c r="FS353">
        <v>1747148584.5</v>
      </c>
      <c r="FT353">
        <v>0</v>
      </c>
      <c r="FU353">
        <v>0.162</v>
      </c>
      <c r="FV353">
        <v>-0.001</v>
      </c>
      <c r="FW353">
        <v>0.139</v>
      </c>
      <c r="FX353">
        <v>0.058</v>
      </c>
      <c r="FY353">
        <v>420</v>
      </c>
      <c r="FZ353">
        <v>16</v>
      </c>
      <c r="GA353">
        <v>0.19</v>
      </c>
      <c r="GB353">
        <v>0.02</v>
      </c>
      <c r="GC353">
        <v>-52.6306825</v>
      </c>
      <c r="GD353">
        <v>-2.528297560975553</v>
      </c>
      <c r="GE353">
        <v>0.2501943143713507</v>
      </c>
      <c r="GF353">
        <v>0</v>
      </c>
      <c r="GG353">
        <v>1228.154411764706</v>
      </c>
      <c r="GH353">
        <v>13.39755538503445</v>
      </c>
      <c r="GI353">
        <v>1.336061356411782</v>
      </c>
      <c r="GJ353">
        <v>0</v>
      </c>
      <c r="GK353">
        <v>6.661015000000001</v>
      </c>
      <c r="GL353">
        <v>-1.417158123827414</v>
      </c>
      <c r="GM353">
        <v>0.137200872974628</v>
      </c>
      <c r="GN353">
        <v>0</v>
      </c>
      <c r="GO353">
        <v>0</v>
      </c>
      <c r="GP353">
        <v>3</v>
      </c>
      <c r="GQ353" t="s">
        <v>490</v>
      </c>
      <c r="GR353">
        <v>3.12888</v>
      </c>
      <c r="GS353">
        <v>2.72935</v>
      </c>
      <c r="GT353">
        <v>0.12994</v>
      </c>
      <c r="GU353">
        <v>0.1368</v>
      </c>
      <c r="GV353">
        <v>0.103841</v>
      </c>
      <c r="GW353">
        <v>0.082852</v>
      </c>
      <c r="GX353">
        <v>26093.2</v>
      </c>
      <c r="GY353">
        <v>25125.6</v>
      </c>
      <c r="GZ353">
        <v>30531.5</v>
      </c>
      <c r="HA353">
        <v>29362</v>
      </c>
      <c r="HB353">
        <v>37761.5</v>
      </c>
      <c r="HC353">
        <v>35438.8</v>
      </c>
      <c r="HD353">
        <v>46704.9</v>
      </c>
      <c r="HE353">
        <v>43629.4</v>
      </c>
      <c r="HF353">
        <v>1.8309</v>
      </c>
      <c r="HG353">
        <v>1.82693</v>
      </c>
      <c r="HH353">
        <v>0.144936</v>
      </c>
      <c r="HI353">
        <v>0</v>
      </c>
      <c r="HJ353">
        <v>27.7515</v>
      </c>
      <c r="HK353">
        <v>999.9</v>
      </c>
      <c r="HL353">
        <v>48.1</v>
      </c>
      <c r="HM353">
        <v>31.4</v>
      </c>
      <c r="HN353">
        <v>24.4345</v>
      </c>
      <c r="HO353">
        <v>63.0803</v>
      </c>
      <c r="HP353">
        <v>17.7083</v>
      </c>
      <c r="HQ353">
        <v>1</v>
      </c>
      <c r="HR353">
        <v>0.136918</v>
      </c>
      <c r="HS353">
        <v>0.205349</v>
      </c>
      <c r="HT353">
        <v>20.201</v>
      </c>
      <c r="HU353">
        <v>5.22867</v>
      </c>
      <c r="HV353">
        <v>11.974</v>
      </c>
      <c r="HW353">
        <v>4.9694</v>
      </c>
      <c r="HX353">
        <v>3.2897</v>
      </c>
      <c r="HY353">
        <v>9999</v>
      </c>
      <c r="HZ353">
        <v>9999</v>
      </c>
      <c r="IA353">
        <v>9999</v>
      </c>
      <c r="IB353">
        <v>19.7</v>
      </c>
      <c r="IC353">
        <v>4.9729</v>
      </c>
      <c r="ID353">
        <v>1.8772</v>
      </c>
      <c r="IE353">
        <v>1.87531</v>
      </c>
      <c r="IF353">
        <v>1.87806</v>
      </c>
      <c r="IG353">
        <v>1.87485</v>
      </c>
      <c r="IH353">
        <v>1.8784</v>
      </c>
      <c r="II353">
        <v>1.87547</v>
      </c>
      <c r="IJ353">
        <v>1.87668</v>
      </c>
      <c r="IK353">
        <v>0</v>
      </c>
      <c r="IL353">
        <v>0</v>
      </c>
      <c r="IM353">
        <v>0</v>
      </c>
      <c r="IN353">
        <v>0</v>
      </c>
      <c r="IO353" t="s">
        <v>441</v>
      </c>
      <c r="IP353" t="s">
        <v>442</v>
      </c>
      <c r="IQ353" t="s">
        <v>443</v>
      </c>
      <c r="IR353" t="s">
        <v>443</v>
      </c>
      <c r="IS353" t="s">
        <v>443</v>
      </c>
      <c r="IT353" t="s">
        <v>443</v>
      </c>
      <c r="IU353">
        <v>0</v>
      </c>
      <c r="IV353">
        <v>100</v>
      </c>
      <c r="IW353">
        <v>100</v>
      </c>
      <c r="IX353">
        <v>0.663</v>
      </c>
      <c r="IY353">
        <v>0.2185</v>
      </c>
      <c r="IZ353">
        <v>-0.1222274518627452</v>
      </c>
      <c r="JA353">
        <v>0.001328938755811441</v>
      </c>
      <c r="JB353">
        <v>-5.633165956792918E-07</v>
      </c>
      <c r="JC353">
        <v>2.510553891376428E-10</v>
      </c>
      <c r="JD353">
        <v>-0.04678033270444259</v>
      </c>
      <c r="JE353">
        <v>-0.0009625096320519332</v>
      </c>
      <c r="JF353">
        <v>0.0006953178313022573</v>
      </c>
      <c r="JG353">
        <v>-5.973937232829655E-06</v>
      </c>
      <c r="JH353">
        <v>1</v>
      </c>
      <c r="JI353">
        <v>2112</v>
      </c>
      <c r="JJ353">
        <v>1</v>
      </c>
      <c r="JK353">
        <v>26</v>
      </c>
      <c r="JL353">
        <v>201770.3</v>
      </c>
      <c r="JM353">
        <v>201770.2</v>
      </c>
      <c r="JN353">
        <v>1.86035</v>
      </c>
      <c r="JO353">
        <v>2.54395</v>
      </c>
      <c r="JP353">
        <v>1.39893</v>
      </c>
      <c r="JQ353">
        <v>2.32666</v>
      </c>
      <c r="JR353">
        <v>1.44897</v>
      </c>
      <c r="JS353">
        <v>2.56226</v>
      </c>
      <c r="JT353">
        <v>36.8366</v>
      </c>
      <c r="JU353">
        <v>23.9737</v>
      </c>
      <c r="JV353">
        <v>18</v>
      </c>
      <c r="JW353">
        <v>481.383</v>
      </c>
      <c r="JX353">
        <v>448.944</v>
      </c>
      <c r="JY353">
        <v>28.1519</v>
      </c>
      <c r="JZ353">
        <v>28.9782</v>
      </c>
      <c r="KA353">
        <v>30.0005</v>
      </c>
      <c r="KB353">
        <v>28.6549</v>
      </c>
      <c r="KC353">
        <v>28.7233</v>
      </c>
      <c r="KD353">
        <v>37.2763</v>
      </c>
      <c r="KE353">
        <v>36.5225</v>
      </c>
      <c r="KF353">
        <v>0</v>
      </c>
      <c r="KG353">
        <v>28.1111</v>
      </c>
      <c r="KH353">
        <v>821.016</v>
      </c>
      <c r="KI353">
        <v>16.6565</v>
      </c>
      <c r="KJ353">
        <v>100.934</v>
      </c>
      <c r="KK353">
        <v>100.356</v>
      </c>
    </row>
    <row r="354" spans="1:297">
      <c r="A354">
        <v>338</v>
      </c>
      <c r="B354">
        <v>1759254804</v>
      </c>
      <c r="C354">
        <v>7988.400000095367</v>
      </c>
      <c r="D354" t="s">
        <v>1122</v>
      </c>
      <c r="E354" t="s">
        <v>1123</v>
      </c>
      <c r="F354">
        <v>5</v>
      </c>
      <c r="G354" t="s">
        <v>1025</v>
      </c>
      <c r="H354" t="s">
        <v>436</v>
      </c>
      <c r="I354">
        <v>1759254796.214286</v>
      </c>
      <c r="J354">
        <f>(K354)/1000</f>
        <v>0</v>
      </c>
      <c r="K354">
        <f>IF(DP354, AN354, AH354)</f>
        <v>0</v>
      </c>
      <c r="L354">
        <f>IF(DP354, AI354, AG354)</f>
        <v>0</v>
      </c>
      <c r="M354">
        <f>DR354 - IF(AU354&gt;1, L354*DL354*100.0/(AW354), 0)</f>
        <v>0</v>
      </c>
      <c r="N354">
        <f>((T354-J354/2)*M354-L354)/(T354+J354/2)</f>
        <v>0</v>
      </c>
      <c r="O354">
        <f>N354*(DY354+DZ354)/1000.0</f>
        <v>0</v>
      </c>
      <c r="P354">
        <f>(DR354 - IF(AU354&gt;1, L354*DL354*100.0/(AW354), 0))*(DY354+DZ354)/1000.0</f>
        <v>0</v>
      </c>
      <c r="Q354">
        <f>2.0/((1/S354-1/R354)+SIGN(S354)*SQRT((1/S354-1/R354)*(1/S354-1/R354) + 4*DM354/((DM354+1)*(DM354+1))*(2*1/S354*1/R354-1/R354*1/R354)))</f>
        <v>0</v>
      </c>
      <c r="R354">
        <f>IF(LEFT(DN354,1)&lt;&gt;"0",IF(LEFT(DN354,1)="1",3.0,DO354),$D$5+$E$5*(EF354*DY354/($K$5*1000))+$F$5*(EF354*DY354/($K$5*1000))*MAX(MIN(DL354,$J$5),$I$5)*MAX(MIN(DL354,$J$5),$I$5)+$G$5*MAX(MIN(DL354,$J$5),$I$5)*(EF354*DY354/($K$5*1000))+$H$5*(EF354*DY354/($K$5*1000))*(EF354*DY354/($K$5*1000)))</f>
        <v>0</v>
      </c>
      <c r="S354">
        <f>J354*(1000-(1000*0.61365*exp(17.502*W354/(240.97+W354))/(DY354+DZ354)+DT354)/2)/(1000*0.61365*exp(17.502*W354/(240.97+W354))/(DY354+DZ354)-DT354)</f>
        <v>0</v>
      </c>
      <c r="T354">
        <f>1/((DM354+1)/(Q354/1.6)+1/(R354/1.37)) + DM354/((DM354+1)/(Q354/1.6) + DM354/(R354/1.37))</f>
        <v>0</v>
      </c>
      <c r="U354">
        <f>(DH354*DK354)</f>
        <v>0</v>
      </c>
      <c r="V354">
        <f>(EA354+(U354+2*0.95*5.67E-8*(((EA354+$B$7)+273)^4-(EA354+273)^4)-44100*J354)/(1.84*29.3*R354+8*0.95*5.67E-8*(EA354+273)^3))</f>
        <v>0</v>
      </c>
      <c r="W354">
        <f>($C$7*EB354+$D$7*EC354+$E$7*V354)</f>
        <v>0</v>
      </c>
      <c r="X354">
        <f>0.61365*exp(17.502*W354/(240.97+W354))</f>
        <v>0</v>
      </c>
      <c r="Y354">
        <f>(Z354/AA354*100)</f>
        <v>0</v>
      </c>
      <c r="Z354">
        <f>DT354*(DY354+DZ354)/1000</f>
        <v>0</v>
      </c>
      <c r="AA354">
        <f>0.61365*exp(17.502*EA354/(240.97+EA354))</f>
        <v>0</v>
      </c>
      <c r="AB354">
        <f>(X354-DT354*(DY354+DZ354)/1000)</f>
        <v>0</v>
      </c>
      <c r="AC354">
        <f>(-J354*44100)</f>
        <v>0</v>
      </c>
      <c r="AD354">
        <f>2*29.3*R354*0.92*(EA354-W354)</f>
        <v>0</v>
      </c>
      <c r="AE354">
        <f>2*0.95*5.67E-8*(((EA354+$B$7)+273)^4-(W354+273)^4)</f>
        <v>0</v>
      </c>
      <c r="AF354">
        <f>U354+AE354+AC354+AD354</f>
        <v>0</v>
      </c>
      <c r="AG354">
        <f>DX354*AU354*(DS354-DR354*(1000-AU354*DU354)/(1000-AU354*DT354))/(100*DL354)</f>
        <v>0</v>
      </c>
      <c r="AH354">
        <f>1000*DX354*AU354*(DT354-DU354)/(100*DL354*(1000-AU354*DT354))</f>
        <v>0</v>
      </c>
      <c r="AI354">
        <f>(AJ354 - AK354 - DY354*1E3/(8.314*(EA354+273.15)) * AM354/DX354 * AL354) * DX354/(100*DL354) * (1000 - DU354)/1000</f>
        <v>0</v>
      </c>
      <c r="AJ354">
        <v>822.1363043720494</v>
      </c>
      <c r="AK354">
        <v>781.9585151515149</v>
      </c>
      <c r="AL354">
        <v>3.382987404021973</v>
      </c>
      <c r="AM354">
        <v>65.50466669720001</v>
      </c>
      <c r="AN354">
        <f>(AP354 - AO354 + DY354*1E3/(8.314*(EA354+273.15)) * AR354/DX354 * AQ354) * DX354/(100*DL354) * 1000/(1000 - AP354)</f>
        <v>0</v>
      </c>
      <c r="AO354">
        <v>16.49325434685197</v>
      </c>
      <c r="AP354">
        <v>22.81417333333333</v>
      </c>
      <c r="AQ354">
        <v>-0.009919193960942341</v>
      </c>
      <c r="AR354">
        <v>120.5504715061294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MAX(0,($B$13+$C$13*EF354)/(1+$D$13*EF354)*DY354/(EA354+273)*$E$13)</f>
        <v>0</v>
      </c>
      <c r="AX354" t="s">
        <v>437</v>
      </c>
      <c r="AY354" t="s">
        <v>437</v>
      </c>
      <c r="AZ354">
        <v>0</v>
      </c>
      <c r="BA354">
        <v>0</v>
      </c>
      <c r="BB354">
        <f>1-AZ354/BA354</f>
        <v>0</v>
      </c>
      <c r="BC354">
        <v>0</v>
      </c>
      <c r="BD354" t="s">
        <v>437</v>
      </c>
      <c r="BE354" t="s">
        <v>437</v>
      </c>
      <c r="BF354">
        <v>0</v>
      </c>
      <c r="BG354">
        <v>0</v>
      </c>
      <c r="BH354">
        <f>1-BF354/BG354</f>
        <v>0</v>
      </c>
      <c r="BI354">
        <v>0.5</v>
      </c>
      <c r="BJ354">
        <f>DI354</f>
        <v>0</v>
      </c>
      <c r="BK354">
        <f>L354</f>
        <v>0</v>
      </c>
      <c r="BL354">
        <f>BH354*BI354*BJ354</f>
        <v>0</v>
      </c>
      <c r="BM354">
        <f>(BK354-BC354)/BJ354</f>
        <v>0</v>
      </c>
      <c r="BN354">
        <f>(BA354-BG354)/BG354</f>
        <v>0</v>
      </c>
      <c r="BO354">
        <f>AZ354/(BB354+AZ354/BG354)</f>
        <v>0</v>
      </c>
      <c r="BP354" t="s">
        <v>437</v>
      </c>
      <c r="BQ354">
        <v>0</v>
      </c>
      <c r="BR354">
        <f>IF(BQ354&lt;&gt;0, BQ354, BO354)</f>
        <v>0</v>
      </c>
      <c r="BS354">
        <f>1-BR354/BG354</f>
        <v>0</v>
      </c>
      <c r="BT354">
        <f>(BG354-BF354)/(BG354-BR354)</f>
        <v>0</v>
      </c>
      <c r="BU354">
        <f>(BA354-BG354)/(BA354-BR354)</f>
        <v>0</v>
      </c>
      <c r="BV354">
        <f>(BG354-BF354)/(BG354-AZ354)</f>
        <v>0</v>
      </c>
      <c r="BW354">
        <f>(BA354-BG354)/(BA354-AZ354)</f>
        <v>0</v>
      </c>
      <c r="BX354">
        <f>(BT354*BR354/BF354)</f>
        <v>0</v>
      </c>
      <c r="BY354">
        <f>(1-BX354)</f>
        <v>0</v>
      </c>
      <c r="DH354">
        <f>$B$11*EG354+$C$11*EH354+$F$11*ES354*(1-EV354)</f>
        <v>0</v>
      </c>
      <c r="DI354">
        <f>DH354*DJ354</f>
        <v>0</v>
      </c>
      <c r="DJ354">
        <f>($B$11*$D$9+$C$11*$D$9+$F$11*((FF354+EX354)/MAX(FF354+EX354+FG354, 0.1)*$I$9+FG354/MAX(FF354+EX354+FG354, 0.1)*$J$9))/($B$11+$C$11+$F$11)</f>
        <v>0</v>
      </c>
      <c r="DK354">
        <f>($B$11*$K$9+$C$11*$K$9+$F$11*((FF354+EX354)/MAX(FF354+EX354+FG354, 0.1)*$P$9+FG354/MAX(FF354+EX354+FG354, 0.1)*$Q$9))/($B$11+$C$11+$F$11)</f>
        <v>0</v>
      </c>
      <c r="DL354">
        <v>5.66</v>
      </c>
      <c r="DM354">
        <v>0.5</v>
      </c>
      <c r="DN354" t="s">
        <v>438</v>
      </c>
      <c r="DO354">
        <v>2</v>
      </c>
      <c r="DP354" t="b">
        <v>1</v>
      </c>
      <c r="DQ354">
        <v>1759254796.214286</v>
      </c>
      <c r="DR354">
        <v>739.9538928571429</v>
      </c>
      <c r="DS354">
        <v>792.8710357142857</v>
      </c>
      <c r="DT354">
        <v>22.87494642857143</v>
      </c>
      <c r="DU354">
        <v>16.39211071428572</v>
      </c>
      <c r="DV354">
        <v>739.3001071428573</v>
      </c>
      <c r="DW354">
        <v>22.65608214285714</v>
      </c>
      <c r="DX354">
        <v>500.0399285714286</v>
      </c>
      <c r="DY354">
        <v>90.85062142857142</v>
      </c>
      <c r="DZ354">
        <v>0.05195966428571429</v>
      </c>
      <c r="EA354">
        <v>29.83297857142857</v>
      </c>
      <c r="EB354">
        <v>30.11086071428572</v>
      </c>
      <c r="EC354">
        <v>999.9000000000002</v>
      </c>
      <c r="ED354">
        <v>0</v>
      </c>
      <c r="EE354">
        <v>0</v>
      </c>
      <c r="EF354">
        <v>10004.77892857143</v>
      </c>
      <c r="EG354">
        <v>0</v>
      </c>
      <c r="EH354">
        <v>11.69134642857142</v>
      </c>
      <c r="EI354">
        <v>-52.917175</v>
      </c>
      <c r="EJ354">
        <v>757.2760714285715</v>
      </c>
      <c r="EK354">
        <v>806.0858214285715</v>
      </c>
      <c r="EL354">
        <v>6.482819999999999</v>
      </c>
      <c r="EM354">
        <v>792.8710357142857</v>
      </c>
      <c r="EN354">
        <v>16.39211071428572</v>
      </c>
      <c r="EO354">
        <v>2.078201785714286</v>
      </c>
      <c r="EP354">
        <v>1.489233571428571</v>
      </c>
      <c r="EQ354">
        <v>18.053075</v>
      </c>
      <c r="ER354">
        <v>12.85788928571428</v>
      </c>
      <c r="ES354">
        <v>1999.959642857143</v>
      </c>
      <c r="ET354">
        <v>0.9799975357142857</v>
      </c>
      <c r="EU354">
        <v>0.02000266428571429</v>
      </c>
      <c r="EV354">
        <v>0</v>
      </c>
      <c r="EW354">
        <v>1229.706785714286</v>
      </c>
      <c r="EX354">
        <v>5.000560000000001</v>
      </c>
      <c r="EY354">
        <v>25070.075</v>
      </c>
      <c r="EZ354">
        <v>17294.50357142857</v>
      </c>
      <c r="FA354">
        <v>41.3277857142857</v>
      </c>
      <c r="FB354">
        <v>41.71617857142856</v>
      </c>
      <c r="FC354">
        <v>41.26978571428571</v>
      </c>
      <c r="FD354">
        <v>40.86810714285714</v>
      </c>
      <c r="FE354">
        <v>42.32125</v>
      </c>
      <c r="FF354">
        <v>1955.059642857143</v>
      </c>
      <c r="FG354">
        <v>39.9</v>
      </c>
      <c r="FH354">
        <v>0</v>
      </c>
      <c r="FI354">
        <v>1759254818.2</v>
      </c>
      <c r="FJ354">
        <v>0</v>
      </c>
      <c r="FK354">
        <v>1229.8372</v>
      </c>
      <c r="FL354">
        <v>10.87923077130877</v>
      </c>
      <c r="FM354">
        <v>190.1846154408524</v>
      </c>
      <c r="FN354">
        <v>25072.564</v>
      </c>
      <c r="FO354">
        <v>15</v>
      </c>
      <c r="FP354">
        <v>0</v>
      </c>
      <c r="FQ354" t="s">
        <v>439</v>
      </c>
      <c r="FR354">
        <v>1747148579.5</v>
      </c>
      <c r="FS354">
        <v>1747148584.5</v>
      </c>
      <c r="FT354">
        <v>0</v>
      </c>
      <c r="FU354">
        <v>0.162</v>
      </c>
      <c r="FV354">
        <v>-0.001</v>
      </c>
      <c r="FW354">
        <v>0.139</v>
      </c>
      <c r="FX354">
        <v>0.058</v>
      </c>
      <c r="FY354">
        <v>420</v>
      </c>
      <c r="FZ354">
        <v>16</v>
      </c>
      <c r="GA354">
        <v>0.19</v>
      </c>
      <c r="GB354">
        <v>0.02</v>
      </c>
      <c r="GC354">
        <v>-52.8081925</v>
      </c>
      <c r="GD354">
        <v>-2.177787242026118</v>
      </c>
      <c r="GE354">
        <v>0.2207744033934872</v>
      </c>
      <c r="GF354">
        <v>0</v>
      </c>
      <c r="GG354">
        <v>1229.195588235294</v>
      </c>
      <c r="GH354">
        <v>11.91642475872578</v>
      </c>
      <c r="GI354">
        <v>1.191299812060133</v>
      </c>
      <c r="GJ354">
        <v>0</v>
      </c>
      <c r="GK354">
        <v>6.5406075</v>
      </c>
      <c r="GL354">
        <v>-1.488984315197021</v>
      </c>
      <c r="GM354">
        <v>0.1439862657295827</v>
      </c>
      <c r="GN354">
        <v>0</v>
      </c>
      <c r="GO354">
        <v>0</v>
      </c>
      <c r="GP354">
        <v>3</v>
      </c>
      <c r="GQ354" t="s">
        <v>490</v>
      </c>
      <c r="GR354">
        <v>3.12884</v>
      </c>
      <c r="GS354">
        <v>2.7295</v>
      </c>
      <c r="GT354">
        <v>0.131857</v>
      </c>
      <c r="GU354">
        <v>0.138682</v>
      </c>
      <c r="GV354">
        <v>0.103688</v>
      </c>
      <c r="GW354">
        <v>0.0830885</v>
      </c>
      <c r="GX354">
        <v>26035.8</v>
      </c>
      <c r="GY354">
        <v>25071</v>
      </c>
      <c r="GZ354">
        <v>30531.6</v>
      </c>
      <c r="HA354">
        <v>29362.2</v>
      </c>
      <c r="HB354">
        <v>37768.1</v>
      </c>
      <c r="HC354">
        <v>35430.1</v>
      </c>
      <c r="HD354">
        <v>46704.9</v>
      </c>
      <c r="HE354">
        <v>43629.9</v>
      </c>
      <c r="HF354">
        <v>1.83097</v>
      </c>
      <c r="HG354">
        <v>1.82728</v>
      </c>
      <c r="HH354">
        <v>0.145756</v>
      </c>
      <c r="HI354">
        <v>0</v>
      </c>
      <c r="HJ354">
        <v>27.7571</v>
      </c>
      <c r="HK354">
        <v>999.9</v>
      </c>
      <c r="HL354">
        <v>48.1</v>
      </c>
      <c r="HM354">
        <v>31.4</v>
      </c>
      <c r="HN354">
        <v>24.4365</v>
      </c>
      <c r="HO354">
        <v>62.5203</v>
      </c>
      <c r="HP354">
        <v>17.8646</v>
      </c>
      <c r="HQ354">
        <v>1</v>
      </c>
      <c r="HR354">
        <v>0.137165</v>
      </c>
      <c r="HS354">
        <v>0.351318</v>
      </c>
      <c r="HT354">
        <v>20.2007</v>
      </c>
      <c r="HU354">
        <v>5.22867</v>
      </c>
      <c r="HV354">
        <v>11.974</v>
      </c>
      <c r="HW354">
        <v>4.96985</v>
      </c>
      <c r="HX354">
        <v>3.2897</v>
      </c>
      <c r="HY354">
        <v>9999</v>
      </c>
      <c r="HZ354">
        <v>9999</v>
      </c>
      <c r="IA354">
        <v>9999</v>
      </c>
      <c r="IB354">
        <v>19.7</v>
      </c>
      <c r="IC354">
        <v>4.97291</v>
      </c>
      <c r="ID354">
        <v>1.87717</v>
      </c>
      <c r="IE354">
        <v>1.8753</v>
      </c>
      <c r="IF354">
        <v>1.87805</v>
      </c>
      <c r="IG354">
        <v>1.87485</v>
      </c>
      <c r="IH354">
        <v>1.8784</v>
      </c>
      <c r="II354">
        <v>1.87546</v>
      </c>
      <c r="IJ354">
        <v>1.87668</v>
      </c>
      <c r="IK354">
        <v>0</v>
      </c>
      <c r="IL354">
        <v>0</v>
      </c>
      <c r="IM354">
        <v>0</v>
      </c>
      <c r="IN354">
        <v>0</v>
      </c>
      <c r="IO354" t="s">
        <v>441</v>
      </c>
      <c r="IP354" t="s">
        <v>442</v>
      </c>
      <c r="IQ354" t="s">
        <v>443</v>
      </c>
      <c r="IR354" t="s">
        <v>443</v>
      </c>
      <c r="IS354" t="s">
        <v>443</v>
      </c>
      <c r="IT354" t="s">
        <v>443</v>
      </c>
      <c r="IU354">
        <v>0</v>
      </c>
      <c r="IV354">
        <v>100</v>
      </c>
      <c r="IW354">
        <v>100</v>
      </c>
      <c r="IX354">
        <v>0.677</v>
      </c>
      <c r="IY354">
        <v>0.2175</v>
      </c>
      <c r="IZ354">
        <v>-0.1222274518627452</v>
      </c>
      <c r="JA354">
        <v>0.001328938755811441</v>
      </c>
      <c r="JB354">
        <v>-5.633165956792918E-07</v>
      </c>
      <c r="JC354">
        <v>2.510553891376428E-10</v>
      </c>
      <c r="JD354">
        <v>-0.04678033270444259</v>
      </c>
      <c r="JE354">
        <v>-0.0009625096320519332</v>
      </c>
      <c r="JF354">
        <v>0.0006953178313022573</v>
      </c>
      <c r="JG354">
        <v>-5.973937232829655E-06</v>
      </c>
      <c r="JH354">
        <v>1</v>
      </c>
      <c r="JI354">
        <v>2112</v>
      </c>
      <c r="JJ354">
        <v>1</v>
      </c>
      <c r="JK354">
        <v>26</v>
      </c>
      <c r="JL354">
        <v>201770.4</v>
      </c>
      <c r="JM354">
        <v>201770.3</v>
      </c>
      <c r="JN354">
        <v>1.88599</v>
      </c>
      <c r="JO354">
        <v>2.55371</v>
      </c>
      <c r="JP354">
        <v>1.39893</v>
      </c>
      <c r="JQ354">
        <v>2.32666</v>
      </c>
      <c r="JR354">
        <v>1.44897</v>
      </c>
      <c r="JS354">
        <v>2.45728</v>
      </c>
      <c r="JT354">
        <v>36.8366</v>
      </c>
      <c r="JU354">
        <v>23.9737</v>
      </c>
      <c r="JV354">
        <v>18</v>
      </c>
      <c r="JW354">
        <v>481.432</v>
      </c>
      <c r="JX354">
        <v>449.165</v>
      </c>
      <c r="JY354">
        <v>28.0401</v>
      </c>
      <c r="JZ354">
        <v>28.9791</v>
      </c>
      <c r="KA354">
        <v>30.0004</v>
      </c>
      <c r="KB354">
        <v>28.6561</v>
      </c>
      <c r="KC354">
        <v>28.7233</v>
      </c>
      <c r="KD354">
        <v>37.9341</v>
      </c>
      <c r="KE354">
        <v>35.8749</v>
      </c>
      <c r="KF354">
        <v>0</v>
      </c>
      <c r="KG354">
        <v>27.9981</v>
      </c>
      <c r="KH354">
        <v>841.053</v>
      </c>
      <c r="KI354">
        <v>16.8083</v>
      </c>
      <c r="KJ354">
        <v>100.934</v>
      </c>
      <c r="KK354">
        <v>100.357</v>
      </c>
    </row>
    <row r="355" spans="1:297">
      <c r="A355">
        <v>339</v>
      </c>
      <c r="B355">
        <v>1759254809</v>
      </c>
      <c r="C355">
        <v>7993.400000095367</v>
      </c>
      <c r="D355" t="s">
        <v>1124</v>
      </c>
      <c r="E355" t="s">
        <v>1125</v>
      </c>
      <c r="F355">
        <v>5</v>
      </c>
      <c r="G355" t="s">
        <v>1025</v>
      </c>
      <c r="H355" t="s">
        <v>436</v>
      </c>
      <c r="I355">
        <v>1759254801.5</v>
      </c>
      <c r="J355">
        <f>(K355)/1000</f>
        <v>0</v>
      </c>
      <c r="K355">
        <f>IF(DP355, AN355, AH355)</f>
        <v>0</v>
      </c>
      <c r="L355">
        <f>IF(DP355, AI355, AG355)</f>
        <v>0</v>
      </c>
      <c r="M355">
        <f>DR355 - IF(AU355&gt;1, L355*DL355*100.0/(AW355), 0)</f>
        <v>0</v>
      </c>
      <c r="N355">
        <f>((T355-J355/2)*M355-L355)/(T355+J355/2)</f>
        <v>0</v>
      </c>
      <c r="O355">
        <f>N355*(DY355+DZ355)/1000.0</f>
        <v>0</v>
      </c>
      <c r="P355">
        <f>(DR355 - IF(AU355&gt;1, L355*DL355*100.0/(AW355), 0))*(DY355+DZ355)/1000.0</f>
        <v>0</v>
      </c>
      <c r="Q355">
        <f>2.0/((1/S355-1/R355)+SIGN(S355)*SQRT((1/S355-1/R355)*(1/S355-1/R355) + 4*DM355/((DM355+1)*(DM355+1))*(2*1/S355*1/R355-1/R355*1/R355)))</f>
        <v>0</v>
      </c>
      <c r="R355">
        <f>IF(LEFT(DN355,1)&lt;&gt;"0",IF(LEFT(DN355,1)="1",3.0,DO355),$D$5+$E$5*(EF355*DY355/($K$5*1000))+$F$5*(EF355*DY355/($K$5*1000))*MAX(MIN(DL355,$J$5),$I$5)*MAX(MIN(DL355,$J$5),$I$5)+$G$5*MAX(MIN(DL355,$J$5),$I$5)*(EF355*DY355/($K$5*1000))+$H$5*(EF355*DY355/($K$5*1000))*(EF355*DY355/($K$5*1000)))</f>
        <v>0</v>
      </c>
      <c r="S355">
        <f>J355*(1000-(1000*0.61365*exp(17.502*W355/(240.97+W355))/(DY355+DZ355)+DT355)/2)/(1000*0.61365*exp(17.502*W355/(240.97+W355))/(DY355+DZ355)-DT355)</f>
        <v>0</v>
      </c>
      <c r="T355">
        <f>1/((DM355+1)/(Q355/1.6)+1/(R355/1.37)) + DM355/((DM355+1)/(Q355/1.6) + DM355/(R355/1.37))</f>
        <v>0</v>
      </c>
      <c r="U355">
        <f>(DH355*DK355)</f>
        <v>0</v>
      </c>
      <c r="V355">
        <f>(EA355+(U355+2*0.95*5.67E-8*(((EA355+$B$7)+273)^4-(EA355+273)^4)-44100*J355)/(1.84*29.3*R355+8*0.95*5.67E-8*(EA355+273)^3))</f>
        <v>0</v>
      </c>
      <c r="W355">
        <f>($C$7*EB355+$D$7*EC355+$E$7*V355)</f>
        <v>0</v>
      </c>
      <c r="X355">
        <f>0.61365*exp(17.502*W355/(240.97+W355))</f>
        <v>0</v>
      </c>
      <c r="Y355">
        <f>(Z355/AA355*100)</f>
        <v>0</v>
      </c>
      <c r="Z355">
        <f>DT355*(DY355+DZ355)/1000</f>
        <v>0</v>
      </c>
      <c r="AA355">
        <f>0.61365*exp(17.502*EA355/(240.97+EA355))</f>
        <v>0</v>
      </c>
      <c r="AB355">
        <f>(X355-DT355*(DY355+DZ355)/1000)</f>
        <v>0</v>
      </c>
      <c r="AC355">
        <f>(-J355*44100)</f>
        <v>0</v>
      </c>
      <c r="AD355">
        <f>2*29.3*R355*0.92*(EA355-W355)</f>
        <v>0</v>
      </c>
      <c r="AE355">
        <f>2*0.95*5.67E-8*(((EA355+$B$7)+273)^4-(W355+273)^4)</f>
        <v>0</v>
      </c>
      <c r="AF355">
        <f>U355+AE355+AC355+AD355</f>
        <v>0</v>
      </c>
      <c r="AG355">
        <f>DX355*AU355*(DS355-DR355*(1000-AU355*DU355)/(1000-AU355*DT355))/(100*DL355)</f>
        <v>0</v>
      </c>
      <c r="AH355">
        <f>1000*DX355*AU355*(DT355-DU355)/(100*DL355*(1000-AU355*DT355))</f>
        <v>0</v>
      </c>
      <c r="AI355">
        <f>(AJ355 - AK355 - DY355*1E3/(8.314*(EA355+273.15)) * AM355/DX355 * AL355) * DX355/(100*DL355) * (1000 - DU355)/1000</f>
        <v>0</v>
      </c>
      <c r="AJ355">
        <v>839.2529956219082</v>
      </c>
      <c r="AK355">
        <v>798.9479575757574</v>
      </c>
      <c r="AL355">
        <v>3.39660225420877</v>
      </c>
      <c r="AM355">
        <v>65.50466669720001</v>
      </c>
      <c r="AN355">
        <f>(AP355 - AO355 + DY355*1E3/(8.314*(EA355+273.15)) * AR355/DX355 * AQ355) * DX355/(100*DL355) * 1000/(1000 - AP355)</f>
        <v>0</v>
      </c>
      <c r="AO355">
        <v>16.57801270364349</v>
      </c>
      <c r="AP355">
        <v>22.75888606060605</v>
      </c>
      <c r="AQ355">
        <v>-0.01146378743053929</v>
      </c>
      <c r="AR355">
        <v>120.5504715061294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MAX(0,($B$13+$C$13*EF355)/(1+$D$13*EF355)*DY355/(EA355+273)*$E$13)</f>
        <v>0</v>
      </c>
      <c r="AX355" t="s">
        <v>437</v>
      </c>
      <c r="AY355" t="s">
        <v>437</v>
      </c>
      <c r="AZ355">
        <v>0</v>
      </c>
      <c r="BA355">
        <v>0</v>
      </c>
      <c r="BB355">
        <f>1-AZ355/BA355</f>
        <v>0</v>
      </c>
      <c r="BC355">
        <v>0</v>
      </c>
      <c r="BD355" t="s">
        <v>437</v>
      </c>
      <c r="BE355" t="s">
        <v>437</v>
      </c>
      <c r="BF355">
        <v>0</v>
      </c>
      <c r="BG355">
        <v>0</v>
      </c>
      <c r="BH355">
        <f>1-BF355/BG355</f>
        <v>0</v>
      </c>
      <c r="BI355">
        <v>0.5</v>
      </c>
      <c r="BJ355">
        <f>DI355</f>
        <v>0</v>
      </c>
      <c r="BK355">
        <f>L355</f>
        <v>0</v>
      </c>
      <c r="BL355">
        <f>BH355*BI355*BJ355</f>
        <v>0</v>
      </c>
      <c r="BM355">
        <f>(BK355-BC355)/BJ355</f>
        <v>0</v>
      </c>
      <c r="BN355">
        <f>(BA355-BG355)/BG355</f>
        <v>0</v>
      </c>
      <c r="BO355">
        <f>AZ355/(BB355+AZ355/BG355)</f>
        <v>0</v>
      </c>
      <c r="BP355" t="s">
        <v>437</v>
      </c>
      <c r="BQ355">
        <v>0</v>
      </c>
      <c r="BR355">
        <f>IF(BQ355&lt;&gt;0, BQ355, BO355)</f>
        <v>0</v>
      </c>
      <c r="BS355">
        <f>1-BR355/BG355</f>
        <v>0</v>
      </c>
      <c r="BT355">
        <f>(BG355-BF355)/(BG355-BR355)</f>
        <v>0</v>
      </c>
      <c r="BU355">
        <f>(BA355-BG355)/(BA355-BR355)</f>
        <v>0</v>
      </c>
      <c r="BV355">
        <f>(BG355-BF355)/(BG355-AZ355)</f>
        <v>0</v>
      </c>
      <c r="BW355">
        <f>(BA355-BG355)/(BA355-AZ355)</f>
        <v>0</v>
      </c>
      <c r="BX355">
        <f>(BT355*BR355/BF355)</f>
        <v>0</v>
      </c>
      <c r="BY355">
        <f>(1-BX355)</f>
        <v>0</v>
      </c>
      <c r="DH355">
        <f>$B$11*EG355+$C$11*EH355+$F$11*ES355*(1-EV355)</f>
        <v>0</v>
      </c>
      <c r="DI355">
        <f>DH355*DJ355</f>
        <v>0</v>
      </c>
      <c r="DJ355">
        <f>($B$11*$D$9+$C$11*$D$9+$F$11*((FF355+EX355)/MAX(FF355+EX355+FG355, 0.1)*$I$9+FG355/MAX(FF355+EX355+FG355, 0.1)*$J$9))/($B$11+$C$11+$F$11)</f>
        <v>0</v>
      </c>
      <c r="DK355">
        <f>($B$11*$K$9+$C$11*$K$9+$F$11*((FF355+EX355)/MAX(FF355+EX355+FG355, 0.1)*$P$9+FG355/MAX(FF355+EX355+FG355, 0.1)*$Q$9))/($B$11+$C$11+$F$11)</f>
        <v>0</v>
      </c>
      <c r="DL355">
        <v>5.66</v>
      </c>
      <c r="DM355">
        <v>0.5</v>
      </c>
      <c r="DN355" t="s">
        <v>438</v>
      </c>
      <c r="DO355">
        <v>2</v>
      </c>
      <c r="DP355" t="b">
        <v>1</v>
      </c>
      <c r="DQ355">
        <v>1759254801.5</v>
      </c>
      <c r="DR355">
        <v>757.4975925925925</v>
      </c>
      <c r="DS355">
        <v>810.544888888889</v>
      </c>
      <c r="DT355">
        <v>22.82998148148149</v>
      </c>
      <c r="DU355">
        <v>16.49081111111111</v>
      </c>
      <c r="DV355">
        <v>756.828</v>
      </c>
      <c r="DW355">
        <v>22.61205555555555</v>
      </c>
      <c r="DX355">
        <v>500.0988518518519</v>
      </c>
      <c r="DY355">
        <v>90.85068518518518</v>
      </c>
      <c r="DZ355">
        <v>0.05165820370370371</v>
      </c>
      <c r="EA355">
        <v>29.83055185185185</v>
      </c>
      <c r="EB355">
        <v>30.12264814814815</v>
      </c>
      <c r="EC355">
        <v>999.9000000000001</v>
      </c>
      <c r="ED355">
        <v>0</v>
      </c>
      <c r="EE355">
        <v>0</v>
      </c>
      <c r="EF355">
        <v>10005.07111111111</v>
      </c>
      <c r="EG355">
        <v>0</v>
      </c>
      <c r="EH355">
        <v>11.69387777777778</v>
      </c>
      <c r="EI355">
        <v>-53.04727777777777</v>
      </c>
      <c r="EJ355">
        <v>775.1947777777777</v>
      </c>
      <c r="EK355">
        <v>824.1367037037038</v>
      </c>
      <c r="EL355">
        <v>6.339157407407407</v>
      </c>
      <c r="EM355">
        <v>810.544888888889</v>
      </c>
      <c r="EN355">
        <v>16.49081111111111</v>
      </c>
      <c r="EO355">
        <v>2.074117777777778</v>
      </c>
      <c r="EP355">
        <v>1.498201481481481</v>
      </c>
      <c r="EQ355">
        <v>18.02177407407407</v>
      </c>
      <c r="ER355">
        <v>12.94968888888889</v>
      </c>
      <c r="ES355">
        <v>1999.959259259259</v>
      </c>
      <c r="ET355">
        <v>0.9799975555555556</v>
      </c>
      <c r="EU355">
        <v>0.02000264444444444</v>
      </c>
      <c r="EV355">
        <v>0</v>
      </c>
      <c r="EW355">
        <v>1230.450740740741</v>
      </c>
      <c r="EX355">
        <v>5.000560000000001</v>
      </c>
      <c r="EY355">
        <v>25085.07037037036</v>
      </c>
      <c r="EZ355">
        <v>17294.5</v>
      </c>
      <c r="FA355">
        <v>41.26588888888888</v>
      </c>
      <c r="FB355">
        <v>41.71025925925925</v>
      </c>
      <c r="FC355">
        <v>41.23348148148148</v>
      </c>
      <c r="FD355">
        <v>40.84929629629629</v>
      </c>
      <c r="FE355">
        <v>42.30307407407408</v>
      </c>
      <c r="FF355">
        <v>1955.059259259259</v>
      </c>
      <c r="FG355">
        <v>39.9</v>
      </c>
      <c r="FH355">
        <v>0</v>
      </c>
      <c r="FI355">
        <v>1759254823</v>
      </c>
      <c r="FJ355">
        <v>0</v>
      </c>
      <c r="FK355">
        <v>1230.4888</v>
      </c>
      <c r="FL355">
        <v>6.755384606893823</v>
      </c>
      <c r="FM355">
        <v>142.3461535882817</v>
      </c>
      <c r="FN355">
        <v>25085.87999999999</v>
      </c>
      <c r="FO355">
        <v>15</v>
      </c>
      <c r="FP355">
        <v>0</v>
      </c>
      <c r="FQ355" t="s">
        <v>439</v>
      </c>
      <c r="FR355">
        <v>1747148579.5</v>
      </c>
      <c r="FS355">
        <v>1747148584.5</v>
      </c>
      <c r="FT355">
        <v>0</v>
      </c>
      <c r="FU355">
        <v>0.162</v>
      </c>
      <c r="FV355">
        <v>-0.001</v>
      </c>
      <c r="FW355">
        <v>0.139</v>
      </c>
      <c r="FX355">
        <v>0.058</v>
      </c>
      <c r="FY355">
        <v>420</v>
      </c>
      <c r="FZ355">
        <v>16</v>
      </c>
      <c r="GA355">
        <v>0.19</v>
      </c>
      <c r="GB355">
        <v>0.02</v>
      </c>
      <c r="GC355">
        <v>-52.95538000000001</v>
      </c>
      <c r="GD355">
        <v>-1.587881425891009</v>
      </c>
      <c r="GE355">
        <v>0.1575679031402018</v>
      </c>
      <c r="GF355">
        <v>0</v>
      </c>
      <c r="GG355">
        <v>1229.874117647059</v>
      </c>
      <c r="GH355">
        <v>9.431016048431522</v>
      </c>
      <c r="GI355">
        <v>0.9819342186157612</v>
      </c>
      <c r="GJ355">
        <v>0</v>
      </c>
      <c r="GK355">
        <v>6.442605</v>
      </c>
      <c r="GL355">
        <v>-1.565488480300185</v>
      </c>
      <c r="GM355">
        <v>0.1510951724907186</v>
      </c>
      <c r="GN355">
        <v>0</v>
      </c>
      <c r="GO355">
        <v>0</v>
      </c>
      <c r="GP355">
        <v>3</v>
      </c>
      <c r="GQ355" t="s">
        <v>490</v>
      </c>
      <c r="GR355">
        <v>3.12852</v>
      </c>
      <c r="GS355">
        <v>2.7291</v>
      </c>
      <c r="GT355">
        <v>0.133761</v>
      </c>
      <c r="GU355">
        <v>0.140542</v>
      </c>
      <c r="GV355">
        <v>0.103515</v>
      </c>
      <c r="GW355">
        <v>0.0836026</v>
      </c>
      <c r="GX355">
        <v>25978.7</v>
      </c>
      <c r="GY355">
        <v>25017.4</v>
      </c>
      <c r="GZ355">
        <v>30531.6</v>
      </c>
      <c r="HA355">
        <v>29362.8</v>
      </c>
      <c r="HB355">
        <v>37775.7</v>
      </c>
      <c r="HC355">
        <v>35410.9</v>
      </c>
      <c r="HD355">
        <v>46704.9</v>
      </c>
      <c r="HE355">
        <v>43630.7</v>
      </c>
      <c r="HF355">
        <v>1.83035</v>
      </c>
      <c r="HG355">
        <v>1.82805</v>
      </c>
      <c r="HH355">
        <v>0.145636</v>
      </c>
      <c r="HI355">
        <v>0</v>
      </c>
      <c r="HJ355">
        <v>27.763</v>
      </c>
      <c r="HK355">
        <v>999.9</v>
      </c>
      <c r="HL355">
        <v>48.1</v>
      </c>
      <c r="HM355">
        <v>31.4</v>
      </c>
      <c r="HN355">
        <v>24.4372</v>
      </c>
      <c r="HO355">
        <v>62.8903</v>
      </c>
      <c r="HP355">
        <v>17.6883</v>
      </c>
      <c r="HQ355">
        <v>1</v>
      </c>
      <c r="HR355">
        <v>0.137241</v>
      </c>
      <c r="HS355">
        <v>0.514365</v>
      </c>
      <c r="HT355">
        <v>20.2001</v>
      </c>
      <c r="HU355">
        <v>5.22822</v>
      </c>
      <c r="HV355">
        <v>11.974</v>
      </c>
      <c r="HW355">
        <v>4.96975</v>
      </c>
      <c r="HX355">
        <v>3.28965</v>
      </c>
      <c r="HY355">
        <v>9999</v>
      </c>
      <c r="HZ355">
        <v>9999</v>
      </c>
      <c r="IA355">
        <v>9999</v>
      </c>
      <c r="IB355">
        <v>19.7</v>
      </c>
      <c r="IC355">
        <v>4.9729</v>
      </c>
      <c r="ID355">
        <v>1.87716</v>
      </c>
      <c r="IE355">
        <v>1.8753</v>
      </c>
      <c r="IF355">
        <v>1.87807</v>
      </c>
      <c r="IG355">
        <v>1.87485</v>
      </c>
      <c r="IH355">
        <v>1.87841</v>
      </c>
      <c r="II355">
        <v>1.87547</v>
      </c>
      <c r="IJ355">
        <v>1.87668</v>
      </c>
      <c r="IK355">
        <v>0</v>
      </c>
      <c r="IL355">
        <v>0</v>
      </c>
      <c r="IM355">
        <v>0</v>
      </c>
      <c r="IN355">
        <v>0</v>
      </c>
      <c r="IO355" t="s">
        <v>441</v>
      </c>
      <c r="IP355" t="s">
        <v>442</v>
      </c>
      <c r="IQ355" t="s">
        <v>443</v>
      </c>
      <c r="IR355" t="s">
        <v>443</v>
      </c>
      <c r="IS355" t="s">
        <v>443</v>
      </c>
      <c r="IT355" t="s">
        <v>443</v>
      </c>
      <c r="IU355">
        <v>0</v>
      </c>
      <c r="IV355">
        <v>100</v>
      </c>
      <c r="IW355">
        <v>100</v>
      </c>
      <c r="IX355">
        <v>0.6929999999999999</v>
      </c>
      <c r="IY355">
        <v>0.2163</v>
      </c>
      <c r="IZ355">
        <v>-0.1222274518627452</v>
      </c>
      <c r="JA355">
        <v>0.001328938755811441</v>
      </c>
      <c r="JB355">
        <v>-5.633165956792918E-07</v>
      </c>
      <c r="JC355">
        <v>2.510553891376428E-10</v>
      </c>
      <c r="JD355">
        <v>-0.04678033270444259</v>
      </c>
      <c r="JE355">
        <v>-0.0009625096320519332</v>
      </c>
      <c r="JF355">
        <v>0.0006953178313022573</v>
      </c>
      <c r="JG355">
        <v>-5.973937232829655E-06</v>
      </c>
      <c r="JH355">
        <v>1</v>
      </c>
      <c r="JI355">
        <v>2112</v>
      </c>
      <c r="JJ355">
        <v>1</v>
      </c>
      <c r="JK355">
        <v>26</v>
      </c>
      <c r="JL355">
        <v>201770.5</v>
      </c>
      <c r="JM355">
        <v>201770.4</v>
      </c>
      <c r="JN355">
        <v>1.92139</v>
      </c>
      <c r="JO355">
        <v>2.53296</v>
      </c>
      <c r="JP355">
        <v>1.39893</v>
      </c>
      <c r="JQ355">
        <v>2.32666</v>
      </c>
      <c r="JR355">
        <v>1.44897</v>
      </c>
      <c r="JS355">
        <v>2.54639</v>
      </c>
      <c r="JT355">
        <v>36.8366</v>
      </c>
      <c r="JU355">
        <v>23.9737</v>
      </c>
      <c r="JV355">
        <v>18</v>
      </c>
      <c r="JW355">
        <v>481.096</v>
      </c>
      <c r="JX355">
        <v>449.654</v>
      </c>
      <c r="JY355">
        <v>27.9142</v>
      </c>
      <c r="JZ355">
        <v>28.9791</v>
      </c>
      <c r="KA355">
        <v>30.0002</v>
      </c>
      <c r="KB355">
        <v>28.6573</v>
      </c>
      <c r="KC355">
        <v>28.7233</v>
      </c>
      <c r="KD355">
        <v>38.5141</v>
      </c>
      <c r="KE355">
        <v>34.9987</v>
      </c>
      <c r="KF355">
        <v>0</v>
      </c>
      <c r="KG355">
        <v>27.8687</v>
      </c>
      <c r="KH355">
        <v>854.414</v>
      </c>
      <c r="KI355">
        <v>16.9796</v>
      </c>
      <c r="KJ355">
        <v>100.934</v>
      </c>
      <c r="KK355">
        <v>100.359</v>
      </c>
    </row>
    <row r="356" spans="1:297">
      <c r="A356">
        <v>340</v>
      </c>
      <c r="B356">
        <v>1759254814</v>
      </c>
      <c r="C356">
        <v>7998.400000095367</v>
      </c>
      <c r="D356" t="s">
        <v>1126</v>
      </c>
      <c r="E356" t="s">
        <v>1127</v>
      </c>
      <c r="F356">
        <v>5</v>
      </c>
      <c r="G356" t="s">
        <v>1025</v>
      </c>
      <c r="H356" t="s">
        <v>436</v>
      </c>
      <c r="I356">
        <v>1759254806.214286</v>
      </c>
      <c r="J356">
        <f>(K356)/1000</f>
        <v>0</v>
      </c>
      <c r="K356">
        <f>IF(DP356, AN356, AH356)</f>
        <v>0</v>
      </c>
      <c r="L356">
        <f>IF(DP356, AI356, AG356)</f>
        <v>0</v>
      </c>
      <c r="M356">
        <f>DR356 - IF(AU356&gt;1, L356*DL356*100.0/(AW356), 0)</f>
        <v>0</v>
      </c>
      <c r="N356">
        <f>((T356-J356/2)*M356-L356)/(T356+J356/2)</f>
        <v>0</v>
      </c>
      <c r="O356">
        <f>N356*(DY356+DZ356)/1000.0</f>
        <v>0</v>
      </c>
      <c r="P356">
        <f>(DR356 - IF(AU356&gt;1, L356*DL356*100.0/(AW356), 0))*(DY356+DZ356)/1000.0</f>
        <v>0</v>
      </c>
      <c r="Q356">
        <f>2.0/((1/S356-1/R356)+SIGN(S356)*SQRT((1/S356-1/R356)*(1/S356-1/R356) + 4*DM356/((DM356+1)*(DM356+1))*(2*1/S356*1/R356-1/R356*1/R356)))</f>
        <v>0</v>
      </c>
      <c r="R356">
        <f>IF(LEFT(DN356,1)&lt;&gt;"0",IF(LEFT(DN356,1)="1",3.0,DO356),$D$5+$E$5*(EF356*DY356/($K$5*1000))+$F$5*(EF356*DY356/($K$5*1000))*MAX(MIN(DL356,$J$5),$I$5)*MAX(MIN(DL356,$J$5),$I$5)+$G$5*MAX(MIN(DL356,$J$5),$I$5)*(EF356*DY356/($K$5*1000))+$H$5*(EF356*DY356/($K$5*1000))*(EF356*DY356/($K$5*1000)))</f>
        <v>0</v>
      </c>
      <c r="S356">
        <f>J356*(1000-(1000*0.61365*exp(17.502*W356/(240.97+W356))/(DY356+DZ356)+DT356)/2)/(1000*0.61365*exp(17.502*W356/(240.97+W356))/(DY356+DZ356)-DT356)</f>
        <v>0</v>
      </c>
      <c r="T356">
        <f>1/((DM356+1)/(Q356/1.6)+1/(R356/1.37)) + DM356/((DM356+1)/(Q356/1.6) + DM356/(R356/1.37))</f>
        <v>0</v>
      </c>
      <c r="U356">
        <f>(DH356*DK356)</f>
        <v>0</v>
      </c>
      <c r="V356">
        <f>(EA356+(U356+2*0.95*5.67E-8*(((EA356+$B$7)+273)^4-(EA356+273)^4)-44100*J356)/(1.84*29.3*R356+8*0.95*5.67E-8*(EA356+273)^3))</f>
        <v>0</v>
      </c>
      <c r="W356">
        <f>($C$7*EB356+$D$7*EC356+$E$7*V356)</f>
        <v>0</v>
      </c>
      <c r="X356">
        <f>0.61365*exp(17.502*W356/(240.97+W356))</f>
        <v>0</v>
      </c>
      <c r="Y356">
        <f>(Z356/AA356*100)</f>
        <v>0</v>
      </c>
      <c r="Z356">
        <f>DT356*(DY356+DZ356)/1000</f>
        <v>0</v>
      </c>
      <c r="AA356">
        <f>0.61365*exp(17.502*EA356/(240.97+EA356))</f>
        <v>0</v>
      </c>
      <c r="AB356">
        <f>(X356-DT356*(DY356+DZ356)/1000)</f>
        <v>0</v>
      </c>
      <c r="AC356">
        <f>(-J356*44100)</f>
        <v>0</v>
      </c>
      <c r="AD356">
        <f>2*29.3*R356*0.92*(EA356-W356)</f>
        <v>0</v>
      </c>
      <c r="AE356">
        <f>2*0.95*5.67E-8*(((EA356+$B$7)+273)^4-(W356+273)^4)</f>
        <v>0</v>
      </c>
      <c r="AF356">
        <f>U356+AE356+AC356+AD356</f>
        <v>0</v>
      </c>
      <c r="AG356">
        <f>DX356*AU356*(DS356-DR356*(1000-AU356*DU356)/(1000-AU356*DT356))/(100*DL356)</f>
        <v>0</v>
      </c>
      <c r="AH356">
        <f>1000*DX356*AU356*(DT356-DU356)/(100*DL356*(1000-AU356*DT356))</f>
        <v>0</v>
      </c>
      <c r="AI356">
        <f>(AJ356 - AK356 - DY356*1E3/(8.314*(EA356+273.15)) * AM356/DX356 * AL356) * DX356/(100*DL356) * (1000 - DU356)/1000</f>
        <v>0</v>
      </c>
      <c r="AJ356">
        <v>856.3112966148601</v>
      </c>
      <c r="AK356">
        <v>815.9024666666664</v>
      </c>
      <c r="AL356">
        <v>3.386978715642694</v>
      </c>
      <c r="AM356">
        <v>65.50466669720001</v>
      </c>
      <c r="AN356">
        <f>(AP356 - AO356 + DY356*1E3/(8.314*(EA356+273.15)) * AR356/DX356 * AQ356) * DX356/(100*DL356) * 1000/(1000 - AP356)</f>
        <v>0</v>
      </c>
      <c r="AO356">
        <v>16.8115249644061</v>
      </c>
      <c r="AP356">
        <v>22.7411103030303</v>
      </c>
      <c r="AQ356">
        <v>-0.001649900327858469</v>
      </c>
      <c r="AR356">
        <v>120.5504715061294</v>
      </c>
      <c r="AS356">
        <v>1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MAX(0,($B$13+$C$13*EF356)/(1+$D$13*EF356)*DY356/(EA356+273)*$E$13)</f>
        <v>0</v>
      </c>
      <c r="AX356" t="s">
        <v>437</v>
      </c>
      <c r="AY356" t="s">
        <v>437</v>
      </c>
      <c r="AZ356">
        <v>0</v>
      </c>
      <c r="BA356">
        <v>0</v>
      </c>
      <c r="BB356">
        <f>1-AZ356/BA356</f>
        <v>0</v>
      </c>
      <c r="BC356">
        <v>0</v>
      </c>
      <c r="BD356" t="s">
        <v>437</v>
      </c>
      <c r="BE356" t="s">
        <v>437</v>
      </c>
      <c r="BF356">
        <v>0</v>
      </c>
      <c r="BG356">
        <v>0</v>
      </c>
      <c r="BH356">
        <f>1-BF356/BG356</f>
        <v>0</v>
      </c>
      <c r="BI356">
        <v>0.5</v>
      </c>
      <c r="BJ356">
        <f>DI356</f>
        <v>0</v>
      </c>
      <c r="BK356">
        <f>L356</f>
        <v>0</v>
      </c>
      <c r="BL356">
        <f>BH356*BI356*BJ356</f>
        <v>0</v>
      </c>
      <c r="BM356">
        <f>(BK356-BC356)/BJ356</f>
        <v>0</v>
      </c>
      <c r="BN356">
        <f>(BA356-BG356)/BG356</f>
        <v>0</v>
      </c>
      <c r="BO356">
        <f>AZ356/(BB356+AZ356/BG356)</f>
        <v>0</v>
      </c>
      <c r="BP356" t="s">
        <v>437</v>
      </c>
      <c r="BQ356">
        <v>0</v>
      </c>
      <c r="BR356">
        <f>IF(BQ356&lt;&gt;0, BQ356, BO356)</f>
        <v>0</v>
      </c>
      <c r="BS356">
        <f>1-BR356/BG356</f>
        <v>0</v>
      </c>
      <c r="BT356">
        <f>(BG356-BF356)/(BG356-BR356)</f>
        <v>0</v>
      </c>
      <c r="BU356">
        <f>(BA356-BG356)/(BA356-BR356)</f>
        <v>0</v>
      </c>
      <c r="BV356">
        <f>(BG356-BF356)/(BG356-AZ356)</f>
        <v>0</v>
      </c>
      <c r="BW356">
        <f>(BA356-BG356)/(BA356-AZ356)</f>
        <v>0</v>
      </c>
      <c r="BX356">
        <f>(BT356*BR356/BF356)</f>
        <v>0</v>
      </c>
      <c r="BY356">
        <f>(1-BX356)</f>
        <v>0</v>
      </c>
      <c r="DH356">
        <f>$B$11*EG356+$C$11*EH356+$F$11*ES356*(1-EV356)</f>
        <v>0</v>
      </c>
      <c r="DI356">
        <f>DH356*DJ356</f>
        <v>0</v>
      </c>
      <c r="DJ356">
        <f>($B$11*$D$9+$C$11*$D$9+$F$11*((FF356+EX356)/MAX(FF356+EX356+FG356, 0.1)*$I$9+FG356/MAX(FF356+EX356+FG356, 0.1)*$J$9))/($B$11+$C$11+$F$11)</f>
        <v>0</v>
      </c>
      <c r="DK356">
        <f>($B$11*$K$9+$C$11*$K$9+$F$11*((FF356+EX356)/MAX(FF356+EX356+FG356, 0.1)*$P$9+FG356/MAX(FF356+EX356+FG356, 0.1)*$Q$9))/($B$11+$C$11+$F$11)</f>
        <v>0</v>
      </c>
      <c r="DL356">
        <v>5.66</v>
      </c>
      <c r="DM356">
        <v>0.5</v>
      </c>
      <c r="DN356" t="s">
        <v>438</v>
      </c>
      <c r="DO356">
        <v>2</v>
      </c>
      <c r="DP356" t="b">
        <v>1</v>
      </c>
      <c r="DQ356">
        <v>1759254806.214286</v>
      </c>
      <c r="DR356">
        <v>773.1550357142859</v>
      </c>
      <c r="DS356">
        <v>826.2895</v>
      </c>
      <c r="DT356">
        <v>22.78915000000001</v>
      </c>
      <c r="DU356">
        <v>16.61158928571428</v>
      </c>
      <c r="DV356">
        <v>772.4713214285713</v>
      </c>
      <c r="DW356">
        <v>22.57208928571429</v>
      </c>
      <c r="DX356">
        <v>500.073892857143</v>
      </c>
      <c r="DY356">
        <v>90.85057142857143</v>
      </c>
      <c r="DZ356">
        <v>0.05159060714285713</v>
      </c>
      <c r="EA356">
        <v>29.82638928571428</v>
      </c>
      <c r="EB356">
        <v>30.132525</v>
      </c>
      <c r="EC356">
        <v>999.9000000000002</v>
      </c>
      <c r="ED356">
        <v>0</v>
      </c>
      <c r="EE356">
        <v>0</v>
      </c>
      <c r="EF356">
        <v>9990.063928571428</v>
      </c>
      <c r="EG356">
        <v>0</v>
      </c>
      <c r="EH356">
        <v>11.6948</v>
      </c>
      <c r="EI356">
        <v>-53.13437142857143</v>
      </c>
      <c r="EJ356">
        <v>791.1849999999998</v>
      </c>
      <c r="EK356">
        <v>840.2493571428571</v>
      </c>
      <c r="EL356">
        <v>6.177564285714285</v>
      </c>
      <c r="EM356">
        <v>826.2895</v>
      </c>
      <c r="EN356">
        <v>16.61158928571428</v>
      </c>
      <c r="EO356">
        <v>2.070406071428571</v>
      </c>
      <c r="EP356">
        <v>1.509171071428572</v>
      </c>
      <c r="EQ356">
        <v>17.99328571428572</v>
      </c>
      <c r="ER356">
        <v>13.06096071428571</v>
      </c>
      <c r="ES356">
        <v>1999.94</v>
      </c>
      <c r="ET356">
        <v>0.9799974285714287</v>
      </c>
      <c r="EU356">
        <v>0.02000277142857143</v>
      </c>
      <c r="EV356">
        <v>0</v>
      </c>
      <c r="EW356">
        <v>1230.906785714286</v>
      </c>
      <c r="EX356">
        <v>5.000560000000001</v>
      </c>
      <c r="EY356">
        <v>25094.28928571428</v>
      </c>
      <c r="EZ356">
        <v>17294.33571428572</v>
      </c>
      <c r="FA356">
        <v>41.28546428571428</v>
      </c>
      <c r="FB356">
        <v>41.71392857142856</v>
      </c>
      <c r="FC356">
        <v>41.24960714285713</v>
      </c>
      <c r="FD356">
        <v>40.81225</v>
      </c>
      <c r="FE356">
        <v>42.30782142857142</v>
      </c>
      <c r="FF356">
        <v>1955.04</v>
      </c>
      <c r="FG356">
        <v>39.9</v>
      </c>
      <c r="FH356">
        <v>0</v>
      </c>
      <c r="FI356">
        <v>1759254827.8</v>
      </c>
      <c r="FJ356">
        <v>0</v>
      </c>
      <c r="FK356">
        <v>1230.9472</v>
      </c>
      <c r="FL356">
        <v>3.340769242389229</v>
      </c>
      <c r="FM356">
        <v>95.58461554539471</v>
      </c>
      <c r="FN356">
        <v>25095.356</v>
      </c>
      <c r="FO356">
        <v>15</v>
      </c>
      <c r="FP356">
        <v>0</v>
      </c>
      <c r="FQ356" t="s">
        <v>439</v>
      </c>
      <c r="FR356">
        <v>1747148579.5</v>
      </c>
      <c r="FS356">
        <v>1747148584.5</v>
      </c>
      <c r="FT356">
        <v>0</v>
      </c>
      <c r="FU356">
        <v>0.162</v>
      </c>
      <c r="FV356">
        <v>-0.001</v>
      </c>
      <c r="FW356">
        <v>0.139</v>
      </c>
      <c r="FX356">
        <v>0.058</v>
      </c>
      <c r="FY356">
        <v>420</v>
      </c>
      <c r="FZ356">
        <v>16</v>
      </c>
      <c r="GA356">
        <v>0.19</v>
      </c>
      <c r="GB356">
        <v>0.02</v>
      </c>
      <c r="GC356">
        <v>-53.06804146341464</v>
      </c>
      <c r="GD356">
        <v>-1.096697560975707</v>
      </c>
      <c r="GE356">
        <v>0.1147635065128572</v>
      </c>
      <c r="GF356">
        <v>0</v>
      </c>
      <c r="GG356">
        <v>1230.569705882353</v>
      </c>
      <c r="GH356">
        <v>5.944232242819421</v>
      </c>
      <c r="GI356">
        <v>0.6564901562548406</v>
      </c>
      <c r="GJ356">
        <v>0</v>
      </c>
      <c r="GK356">
        <v>6.276934146341464</v>
      </c>
      <c r="GL356">
        <v>-1.951701324041821</v>
      </c>
      <c r="GM356">
        <v>0.195761600110772</v>
      </c>
      <c r="GN356">
        <v>0</v>
      </c>
      <c r="GO356">
        <v>0</v>
      </c>
      <c r="GP356">
        <v>3</v>
      </c>
      <c r="GQ356" t="s">
        <v>490</v>
      </c>
      <c r="GR356">
        <v>3.12854</v>
      </c>
      <c r="GS356">
        <v>2.72946</v>
      </c>
      <c r="GT356">
        <v>0.135636</v>
      </c>
      <c r="GU356">
        <v>0.142393</v>
      </c>
      <c r="GV356">
        <v>0.103476</v>
      </c>
      <c r="GW356">
        <v>0.08442719999999999</v>
      </c>
      <c r="GX356">
        <v>25922.5</v>
      </c>
      <c r="GY356">
        <v>24962.8</v>
      </c>
      <c r="GZ356">
        <v>30531.6</v>
      </c>
      <c r="HA356">
        <v>29362</v>
      </c>
      <c r="HB356">
        <v>37777.6</v>
      </c>
      <c r="HC356">
        <v>35377.9</v>
      </c>
      <c r="HD356">
        <v>46705.2</v>
      </c>
      <c r="HE356">
        <v>43629.5</v>
      </c>
      <c r="HF356">
        <v>1.82992</v>
      </c>
      <c r="HG356">
        <v>1.82865</v>
      </c>
      <c r="HH356">
        <v>0.145502</v>
      </c>
      <c r="HI356">
        <v>0</v>
      </c>
      <c r="HJ356">
        <v>27.7671</v>
      </c>
      <c r="HK356">
        <v>999.9</v>
      </c>
      <c r="HL356">
        <v>48.1</v>
      </c>
      <c r="HM356">
        <v>31.4</v>
      </c>
      <c r="HN356">
        <v>24.4333</v>
      </c>
      <c r="HO356">
        <v>63.0803</v>
      </c>
      <c r="HP356">
        <v>17.6002</v>
      </c>
      <c r="HQ356">
        <v>1</v>
      </c>
      <c r="HR356">
        <v>0.137782</v>
      </c>
      <c r="HS356">
        <v>0.641288</v>
      </c>
      <c r="HT356">
        <v>20.1995</v>
      </c>
      <c r="HU356">
        <v>5.22777</v>
      </c>
      <c r="HV356">
        <v>11.974</v>
      </c>
      <c r="HW356">
        <v>4.96955</v>
      </c>
      <c r="HX356">
        <v>3.2895</v>
      </c>
      <c r="HY356">
        <v>9999</v>
      </c>
      <c r="HZ356">
        <v>9999</v>
      </c>
      <c r="IA356">
        <v>9999</v>
      </c>
      <c r="IB356">
        <v>19.7</v>
      </c>
      <c r="IC356">
        <v>4.97289</v>
      </c>
      <c r="ID356">
        <v>1.87716</v>
      </c>
      <c r="IE356">
        <v>1.87531</v>
      </c>
      <c r="IF356">
        <v>1.87805</v>
      </c>
      <c r="IG356">
        <v>1.87485</v>
      </c>
      <c r="IH356">
        <v>1.87837</v>
      </c>
      <c r="II356">
        <v>1.87546</v>
      </c>
      <c r="IJ356">
        <v>1.87667</v>
      </c>
      <c r="IK356">
        <v>0</v>
      </c>
      <c r="IL356">
        <v>0</v>
      </c>
      <c r="IM356">
        <v>0</v>
      </c>
      <c r="IN356">
        <v>0</v>
      </c>
      <c r="IO356" t="s">
        <v>441</v>
      </c>
      <c r="IP356" t="s">
        <v>442</v>
      </c>
      <c r="IQ356" t="s">
        <v>443</v>
      </c>
      <c r="IR356" t="s">
        <v>443</v>
      </c>
      <c r="IS356" t="s">
        <v>443</v>
      </c>
      <c r="IT356" t="s">
        <v>443</v>
      </c>
      <c r="IU356">
        <v>0</v>
      </c>
      <c r="IV356">
        <v>100</v>
      </c>
      <c r="IW356">
        <v>100</v>
      </c>
      <c r="IX356">
        <v>0.707</v>
      </c>
      <c r="IY356">
        <v>0.216</v>
      </c>
      <c r="IZ356">
        <v>-0.1222274518627452</v>
      </c>
      <c r="JA356">
        <v>0.001328938755811441</v>
      </c>
      <c r="JB356">
        <v>-5.633165956792918E-07</v>
      </c>
      <c r="JC356">
        <v>2.510553891376428E-10</v>
      </c>
      <c r="JD356">
        <v>-0.04678033270444259</v>
      </c>
      <c r="JE356">
        <v>-0.0009625096320519332</v>
      </c>
      <c r="JF356">
        <v>0.0006953178313022573</v>
      </c>
      <c r="JG356">
        <v>-5.973937232829655E-06</v>
      </c>
      <c r="JH356">
        <v>1</v>
      </c>
      <c r="JI356">
        <v>2112</v>
      </c>
      <c r="JJ356">
        <v>1</v>
      </c>
      <c r="JK356">
        <v>26</v>
      </c>
      <c r="JL356">
        <v>201770.6</v>
      </c>
      <c r="JM356">
        <v>201770.5</v>
      </c>
      <c r="JN356">
        <v>1.94824</v>
      </c>
      <c r="JO356">
        <v>2.54639</v>
      </c>
      <c r="JP356">
        <v>1.39893</v>
      </c>
      <c r="JQ356">
        <v>2.32666</v>
      </c>
      <c r="JR356">
        <v>1.44897</v>
      </c>
      <c r="JS356">
        <v>2.59644</v>
      </c>
      <c r="JT356">
        <v>36.8366</v>
      </c>
      <c r="JU356">
        <v>23.9912</v>
      </c>
      <c r="JV356">
        <v>18</v>
      </c>
      <c r="JW356">
        <v>480.863</v>
      </c>
      <c r="JX356">
        <v>450.047</v>
      </c>
      <c r="JY356">
        <v>27.7775</v>
      </c>
      <c r="JZ356">
        <v>28.9791</v>
      </c>
      <c r="KA356">
        <v>30.0004</v>
      </c>
      <c r="KB356">
        <v>28.6573</v>
      </c>
      <c r="KC356">
        <v>28.7254</v>
      </c>
      <c r="KD356">
        <v>39.1736</v>
      </c>
      <c r="KE356">
        <v>34.4509</v>
      </c>
      <c r="KF356">
        <v>0</v>
      </c>
      <c r="KG356">
        <v>27.7347</v>
      </c>
      <c r="KH356">
        <v>874.45</v>
      </c>
      <c r="KI356">
        <v>17.1155</v>
      </c>
      <c r="KJ356">
        <v>100.934</v>
      </c>
      <c r="KK356">
        <v>100.356</v>
      </c>
    </row>
    <row r="357" spans="1:297">
      <c r="A357">
        <v>341</v>
      </c>
      <c r="B357">
        <v>1759254819</v>
      </c>
      <c r="C357">
        <v>8003.400000095367</v>
      </c>
      <c r="D357" t="s">
        <v>1128</v>
      </c>
      <c r="E357" t="s">
        <v>1129</v>
      </c>
      <c r="F357">
        <v>5</v>
      </c>
      <c r="G357" t="s">
        <v>1025</v>
      </c>
      <c r="H357" t="s">
        <v>436</v>
      </c>
      <c r="I357">
        <v>1759254811.5</v>
      </c>
      <c r="J357">
        <f>(K357)/1000</f>
        <v>0</v>
      </c>
      <c r="K357">
        <f>IF(DP357, AN357, AH357)</f>
        <v>0</v>
      </c>
      <c r="L357">
        <f>IF(DP357, AI357, AG357)</f>
        <v>0</v>
      </c>
      <c r="M357">
        <f>DR357 - IF(AU357&gt;1, L357*DL357*100.0/(AW357), 0)</f>
        <v>0</v>
      </c>
      <c r="N357">
        <f>((T357-J357/2)*M357-L357)/(T357+J357/2)</f>
        <v>0</v>
      </c>
      <c r="O357">
        <f>N357*(DY357+DZ357)/1000.0</f>
        <v>0</v>
      </c>
      <c r="P357">
        <f>(DR357 - IF(AU357&gt;1, L357*DL357*100.0/(AW357), 0))*(DY357+DZ357)/1000.0</f>
        <v>0</v>
      </c>
      <c r="Q357">
        <f>2.0/((1/S357-1/R357)+SIGN(S357)*SQRT((1/S357-1/R357)*(1/S357-1/R357) + 4*DM357/((DM357+1)*(DM357+1))*(2*1/S357*1/R357-1/R357*1/R357)))</f>
        <v>0</v>
      </c>
      <c r="R357">
        <f>IF(LEFT(DN357,1)&lt;&gt;"0",IF(LEFT(DN357,1)="1",3.0,DO357),$D$5+$E$5*(EF357*DY357/($K$5*1000))+$F$5*(EF357*DY357/($K$5*1000))*MAX(MIN(DL357,$J$5),$I$5)*MAX(MIN(DL357,$J$5),$I$5)+$G$5*MAX(MIN(DL357,$J$5),$I$5)*(EF357*DY357/($K$5*1000))+$H$5*(EF357*DY357/($K$5*1000))*(EF357*DY357/($K$5*1000)))</f>
        <v>0</v>
      </c>
      <c r="S357">
        <f>J357*(1000-(1000*0.61365*exp(17.502*W357/(240.97+W357))/(DY357+DZ357)+DT357)/2)/(1000*0.61365*exp(17.502*W357/(240.97+W357))/(DY357+DZ357)-DT357)</f>
        <v>0</v>
      </c>
      <c r="T357">
        <f>1/((DM357+1)/(Q357/1.6)+1/(R357/1.37)) + DM357/((DM357+1)/(Q357/1.6) + DM357/(R357/1.37))</f>
        <v>0</v>
      </c>
      <c r="U357">
        <f>(DH357*DK357)</f>
        <v>0</v>
      </c>
      <c r="V357">
        <f>(EA357+(U357+2*0.95*5.67E-8*(((EA357+$B$7)+273)^4-(EA357+273)^4)-44100*J357)/(1.84*29.3*R357+8*0.95*5.67E-8*(EA357+273)^3))</f>
        <v>0</v>
      </c>
      <c r="W357">
        <f>($C$7*EB357+$D$7*EC357+$E$7*V357)</f>
        <v>0</v>
      </c>
      <c r="X357">
        <f>0.61365*exp(17.502*W357/(240.97+W357))</f>
        <v>0</v>
      </c>
      <c r="Y357">
        <f>(Z357/AA357*100)</f>
        <v>0</v>
      </c>
      <c r="Z357">
        <f>DT357*(DY357+DZ357)/1000</f>
        <v>0</v>
      </c>
      <c r="AA357">
        <f>0.61365*exp(17.502*EA357/(240.97+EA357))</f>
        <v>0</v>
      </c>
      <c r="AB357">
        <f>(X357-DT357*(DY357+DZ357)/1000)</f>
        <v>0</v>
      </c>
      <c r="AC357">
        <f>(-J357*44100)</f>
        <v>0</v>
      </c>
      <c r="AD357">
        <f>2*29.3*R357*0.92*(EA357-W357)</f>
        <v>0</v>
      </c>
      <c r="AE357">
        <f>2*0.95*5.67E-8*(((EA357+$B$7)+273)^4-(W357+273)^4)</f>
        <v>0</v>
      </c>
      <c r="AF357">
        <f>U357+AE357+AC357+AD357</f>
        <v>0</v>
      </c>
      <c r="AG357">
        <f>DX357*AU357*(DS357-DR357*(1000-AU357*DU357)/(1000-AU357*DT357))/(100*DL357)</f>
        <v>0</v>
      </c>
      <c r="AH357">
        <f>1000*DX357*AU357*(DT357-DU357)/(100*DL357*(1000-AU357*DT357))</f>
        <v>0</v>
      </c>
      <c r="AI357">
        <f>(AJ357 - AK357 - DY357*1E3/(8.314*(EA357+273.15)) * AM357/DX357 * AL357) * DX357/(100*DL357) * (1000 - DU357)/1000</f>
        <v>0</v>
      </c>
      <c r="AJ357">
        <v>873.6800560188981</v>
      </c>
      <c r="AK357">
        <v>833.1037696969694</v>
      </c>
      <c r="AL357">
        <v>3.444840201316985</v>
      </c>
      <c r="AM357">
        <v>65.50466669720001</v>
      </c>
      <c r="AN357">
        <f>(AP357 - AO357 + DY357*1E3/(8.314*(EA357+273.15)) * AR357/DX357 * AQ357) * DX357/(100*DL357) * 1000/(1000 - AP357)</f>
        <v>0</v>
      </c>
      <c r="AO357">
        <v>16.971992806598</v>
      </c>
      <c r="AP357">
        <v>22.74188303030303</v>
      </c>
      <c r="AQ357">
        <v>2.095661218409355E-05</v>
      </c>
      <c r="AR357">
        <v>120.5504715061294</v>
      </c>
      <c r="AS357">
        <v>1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MAX(0,($B$13+$C$13*EF357)/(1+$D$13*EF357)*DY357/(EA357+273)*$E$13)</f>
        <v>0</v>
      </c>
      <c r="AX357" t="s">
        <v>437</v>
      </c>
      <c r="AY357" t="s">
        <v>437</v>
      </c>
      <c r="AZ357">
        <v>0</v>
      </c>
      <c r="BA357">
        <v>0</v>
      </c>
      <c r="BB357">
        <f>1-AZ357/BA357</f>
        <v>0</v>
      </c>
      <c r="BC357">
        <v>0</v>
      </c>
      <c r="BD357" t="s">
        <v>437</v>
      </c>
      <c r="BE357" t="s">
        <v>437</v>
      </c>
      <c r="BF357">
        <v>0</v>
      </c>
      <c r="BG357">
        <v>0</v>
      </c>
      <c r="BH357">
        <f>1-BF357/BG357</f>
        <v>0</v>
      </c>
      <c r="BI357">
        <v>0.5</v>
      </c>
      <c r="BJ357">
        <f>DI357</f>
        <v>0</v>
      </c>
      <c r="BK357">
        <f>L357</f>
        <v>0</v>
      </c>
      <c r="BL357">
        <f>BH357*BI357*BJ357</f>
        <v>0</v>
      </c>
      <c r="BM357">
        <f>(BK357-BC357)/BJ357</f>
        <v>0</v>
      </c>
      <c r="BN357">
        <f>(BA357-BG357)/BG357</f>
        <v>0</v>
      </c>
      <c r="BO357">
        <f>AZ357/(BB357+AZ357/BG357)</f>
        <v>0</v>
      </c>
      <c r="BP357" t="s">
        <v>437</v>
      </c>
      <c r="BQ357">
        <v>0</v>
      </c>
      <c r="BR357">
        <f>IF(BQ357&lt;&gt;0, BQ357, BO357)</f>
        <v>0</v>
      </c>
      <c r="BS357">
        <f>1-BR357/BG357</f>
        <v>0</v>
      </c>
      <c r="BT357">
        <f>(BG357-BF357)/(BG357-BR357)</f>
        <v>0</v>
      </c>
      <c r="BU357">
        <f>(BA357-BG357)/(BA357-BR357)</f>
        <v>0</v>
      </c>
      <c r="BV357">
        <f>(BG357-BF357)/(BG357-AZ357)</f>
        <v>0</v>
      </c>
      <c r="BW357">
        <f>(BA357-BG357)/(BA357-AZ357)</f>
        <v>0</v>
      </c>
      <c r="BX357">
        <f>(BT357*BR357/BF357)</f>
        <v>0</v>
      </c>
      <c r="BY357">
        <f>(1-BX357)</f>
        <v>0</v>
      </c>
      <c r="DH357">
        <f>$B$11*EG357+$C$11*EH357+$F$11*ES357*(1-EV357)</f>
        <v>0</v>
      </c>
      <c r="DI357">
        <f>DH357*DJ357</f>
        <v>0</v>
      </c>
      <c r="DJ357">
        <f>($B$11*$D$9+$C$11*$D$9+$F$11*((FF357+EX357)/MAX(FF357+EX357+FG357, 0.1)*$I$9+FG357/MAX(FF357+EX357+FG357, 0.1)*$J$9))/($B$11+$C$11+$F$11)</f>
        <v>0</v>
      </c>
      <c r="DK357">
        <f>($B$11*$K$9+$C$11*$K$9+$F$11*((FF357+EX357)/MAX(FF357+EX357+FG357, 0.1)*$P$9+FG357/MAX(FF357+EX357+FG357, 0.1)*$Q$9))/($B$11+$C$11+$F$11)</f>
        <v>0</v>
      </c>
      <c r="DL357">
        <v>5.66</v>
      </c>
      <c r="DM357">
        <v>0.5</v>
      </c>
      <c r="DN357" t="s">
        <v>438</v>
      </c>
      <c r="DO357">
        <v>2</v>
      </c>
      <c r="DP357" t="b">
        <v>1</v>
      </c>
      <c r="DQ357">
        <v>1759254811.5</v>
      </c>
      <c r="DR357">
        <v>790.7489629629629</v>
      </c>
      <c r="DS357">
        <v>844.0018888888889</v>
      </c>
      <c r="DT357">
        <v>22.7555</v>
      </c>
      <c r="DU357">
        <v>16.77596666666667</v>
      </c>
      <c r="DV357">
        <v>790.0492592592593</v>
      </c>
      <c r="DW357">
        <v>22.53915185185186</v>
      </c>
      <c r="DX357">
        <v>500.0443703703704</v>
      </c>
      <c r="DY357">
        <v>90.84972962962964</v>
      </c>
      <c r="DZ357">
        <v>0.05173228518518518</v>
      </c>
      <c r="EA357">
        <v>29.81640370370371</v>
      </c>
      <c r="EB357">
        <v>30.13774444444444</v>
      </c>
      <c r="EC357">
        <v>999.9000000000001</v>
      </c>
      <c r="ED357">
        <v>0</v>
      </c>
      <c r="EE357">
        <v>0</v>
      </c>
      <c r="EF357">
        <v>9983.707407407406</v>
      </c>
      <c r="EG357">
        <v>0</v>
      </c>
      <c r="EH357">
        <v>11.6948</v>
      </c>
      <c r="EI357">
        <v>-53.25287407407407</v>
      </c>
      <c r="EJ357">
        <v>809.1617037037036</v>
      </c>
      <c r="EK357">
        <v>858.4048888888888</v>
      </c>
      <c r="EL357">
        <v>5.979541851851852</v>
      </c>
      <c r="EM357">
        <v>844.0018888888889</v>
      </c>
      <c r="EN357">
        <v>16.77596666666667</v>
      </c>
      <c r="EO357">
        <v>2.06733</v>
      </c>
      <c r="EP357">
        <v>1.52409037037037</v>
      </c>
      <c r="EQ357">
        <v>17.96965925925926</v>
      </c>
      <c r="ER357">
        <v>13.21136296296296</v>
      </c>
      <c r="ES357">
        <v>1999.942962962963</v>
      </c>
      <c r="ET357">
        <v>0.9799975555555556</v>
      </c>
      <c r="EU357">
        <v>0.02000264444444444</v>
      </c>
      <c r="EV357">
        <v>0</v>
      </c>
      <c r="EW357">
        <v>1231.154814814815</v>
      </c>
      <c r="EX357">
        <v>5.000560000000001</v>
      </c>
      <c r="EY357">
        <v>25101.38888888888</v>
      </c>
      <c r="EZ357">
        <v>17294.36296296297</v>
      </c>
      <c r="FA357">
        <v>41.26133333333333</v>
      </c>
      <c r="FB357">
        <v>41.70099999999999</v>
      </c>
      <c r="FC357">
        <v>41.2381111111111</v>
      </c>
      <c r="FD357">
        <v>40.80759259259258</v>
      </c>
      <c r="FE357">
        <v>42.31225925925925</v>
      </c>
      <c r="FF357">
        <v>1955.042962962963</v>
      </c>
      <c r="FG357">
        <v>39.9</v>
      </c>
      <c r="FH357">
        <v>0</v>
      </c>
      <c r="FI357">
        <v>1759254833.2</v>
      </c>
      <c r="FJ357">
        <v>0</v>
      </c>
      <c r="FK357">
        <v>1231.173461538462</v>
      </c>
      <c r="FL357">
        <v>2.953504274508567</v>
      </c>
      <c r="FM357">
        <v>54.8307692129261</v>
      </c>
      <c r="FN357">
        <v>25101.89230769231</v>
      </c>
      <c r="FO357">
        <v>15</v>
      </c>
      <c r="FP357">
        <v>0</v>
      </c>
      <c r="FQ357" t="s">
        <v>439</v>
      </c>
      <c r="FR357">
        <v>1747148579.5</v>
      </c>
      <c r="FS357">
        <v>1747148584.5</v>
      </c>
      <c r="FT357">
        <v>0</v>
      </c>
      <c r="FU357">
        <v>0.162</v>
      </c>
      <c r="FV357">
        <v>-0.001</v>
      </c>
      <c r="FW357">
        <v>0.139</v>
      </c>
      <c r="FX357">
        <v>0.058</v>
      </c>
      <c r="FY357">
        <v>420</v>
      </c>
      <c r="FZ357">
        <v>16</v>
      </c>
      <c r="GA357">
        <v>0.19</v>
      </c>
      <c r="GB357">
        <v>0.02</v>
      </c>
      <c r="GC357">
        <v>-53.19457500000001</v>
      </c>
      <c r="GD357">
        <v>-1.237026641650937</v>
      </c>
      <c r="GE357">
        <v>0.127357521862668</v>
      </c>
      <c r="GF357">
        <v>0</v>
      </c>
      <c r="GG357">
        <v>1231.025294117647</v>
      </c>
      <c r="GH357">
        <v>3.156302523945135</v>
      </c>
      <c r="GI357">
        <v>0.3855876744286334</v>
      </c>
      <c r="GJ357">
        <v>0</v>
      </c>
      <c r="GK357">
        <v>6.07976125</v>
      </c>
      <c r="GL357">
        <v>-2.323092495309592</v>
      </c>
      <c r="GM357">
        <v>0.2253554657556313</v>
      </c>
      <c r="GN357">
        <v>0</v>
      </c>
      <c r="GO357">
        <v>0</v>
      </c>
      <c r="GP357">
        <v>3</v>
      </c>
      <c r="GQ357" t="s">
        <v>490</v>
      </c>
      <c r="GR357">
        <v>3.12868</v>
      </c>
      <c r="GS357">
        <v>2.72958</v>
      </c>
      <c r="GT357">
        <v>0.137512</v>
      </c>
      <c r="GU357">
        <v>0.144222</v>
      </c>
      <c r="GV357">
        <v>0.103472</v>
      </c>
      <c r="GW357">
        <v>0.0849162</v>
      </c>
      <c r="GX357">
        <v>25866.8</v>
      </c>
      <c r="GY357">
        <v>24909.4</v>
      </c>
      <c r="GZ357">
        <v>30532.3</v>
      </c>
      <c r="HA357">
        <v>29361.8</v>
      </c>
      <c r="HB357">
        <v>37778.4</v>
      </c>
      <c r="HC357">
        <v>35358.8</v>
      </c>
      <c r="HD357">
        <v>46705.7</v>
      </c>
      <c r="HE357">
        <v>43629.2</v>
      </c>
      <c r="HF357">
        <v>1.83008</v>
      </c>
      <c r="HG357">
        <v>1.82892</v>
      </c>
      <c r="HH357">
        <v>0.145763</v>
      </c>
      <c r="HI357">
        <v>0</v>
      </c>
      <c r="HJ357">
        <v>27.771</v>
      </c>
      <c r="HK357">
        <v>999.9</v>
      </c>
      <c r="HL357">
        <v>48.1</v>
      </c>
      <c r="HM357">
        <v>31.4</v>
      </c>
      <c r="HN357">
        <v>24.4398</v>
      </c>
      <c r="HO357">
        <v>63.1203</v>
      </c>
      <c r="HP357">
        <v>17.8365</v>
      </c>
      <c r="HQ357">
        <v>1</v>
      </c>
      <c r="HR357">
        <v>0.138181</v>
      </c>
      <c r="HS357">
        <v>0.772394</v>
      </c>
      <c r="HT357">
        <v>20.1987</v>
      </c>
      <c r="HU357">
        <v>5.22807</v>
      </c>
      <c r="HV357">
        <v>11.974</v>
      </c>
      <c r="HW357">
        <v>4.96975</v>
      </c>
      <c r="HX357">
        <v>3.28955</v>
      </c>
      <c r="HY357">
        <v>9999</v>
      </c>
      <c r="HZ357">
        <v>9999</v>
      </c>
      <c r="IA357">
        <v>9999</v>
      </c>
      <c r="IB357">
        <v>19.7</v>
      </c>
      <c r="IC357">
        <v>4.9729</v>
      </c>
      <c r="ID357">
        <v>1.87717</v>
      </c>
      <c r="IE357">
        <v>1.87531</v>
      </c>
      <c r="IF357">
        <v>1.87807</v>
      </c>
      <c r="IG357">
        <v>1.87485</v>
      </c>
      <c r="IH357">
        <v>1.8784</v>
      </c>
      <c r="II357">
        <v>1.87546</v>
      </c>
      <c r="IJ357">
        <v>1.87668</v>
      </c>
      <c r="IK357">
        <v>0</v>
      </c>
      <c r="IL357">
        <v>0</v>
      </c>
      <c r="IM357">
        <v>0</v>
      </c>
      <c r="IN357">
        <v>0</v>
      </c>
      <c r="IO357" t="s">
        <v>441</v>
      </c>
      <c r="IP357" t="s">
        <v>442</v>
      </c>
      <c r="IQ357" t="s">
        <v>443</v>
      </c>
      <c r="IR357" t="s">
        <v>443</v>
      </c>
      <c r="IS357" t="s">
        <v>443</v>
      </c>
      <c r="IT357" t="s">
        <v>443</v>
      </c>
      <c r="IU357">
        <v>0</v>
      </c>
      <c r="IV357">
        <v>100</v>
      </c>
      <c r="IW357">
        <v>100</v>
      </c>
      <c r="IX357">
        <v>0.723</v>
      </c>
      <c r="IY357">
        <v>0.2161</v>
      </c>
      <c r="IZ357">
        <v>-0.1222274518627452</v>
      </c>
      <c r="JA357">
        <v>0.001328938755811441</v>
      </c>
      <c r="JB357">
        <v>-5.633165956792918E-07</v>
      </c>
      <c r="JC357">
        <v>2.510553891376428E-10</v>
      </c>
      <c r="JD357">
        <v>-0.04678033270444259</v>
      </c>
      <c r="JE357">
        <v>-0.0009625096320519332</v>
      </c>
      <c r="JF357">
        <v>0.0006953178313022573</v>
      </c>
      <c r="JG357">
        <v>-5.973937232829655E-06</v>
      </c>
      <c r="JH357">
        <v>1</v>
      </c>
      <c r="JI357">
        <v>2112</v>
      </c>
      <c r="JJ357">
        <v>1</v>
      </c>
      <c r="JK357">
        <v>26</v>
      </c>
      <c r="JL357">
        <v>201770.7</v>
      </c>
      <c r="JM357">
        <v>201770.6</v>
      </c>
      <c r="JN357">
        <v>1.98364</v>
      </c>
      <c r="JO357">
        <v>2.54639</v>
      </c>
      <c r="JP357">
        <v>1.39893</v>
      </c>
      <c r="JQ357">
        <v>2.32666</v>
      </c>
      <c r="JR357">
        <v>1.44897</v>
      </c>
      <c r="JS357">
        <v>2.49756</v>
      </c>
      <c r="JT357">
        <v>36.8366</v>
      </c>
      <c r="JU357">
        <v>23.9649</v>
      </c>
      <c r="JV357">
        <v>18</v>
      </c>
      <c r="JW357">
        <v>480.945</v>
      </c>
      <c r="JX357">
        <v>450.224</v>
      </c>
      <c r="JY357">
        <v>27.6358</v>
      </c>
      <c r="JZ357">
        <v>28.9813</v>
      </c>
      <c r="KA357">
        <v>30.0006</v>
      </c>
      <c r="KB357">
        <v>28.6573</v>
      </c>
      <c r="KC357">
        <v>28.7257</v>
      </c>
      <c r="KD357">
        <v>39.741</v>
      </c>
      <c r="KE357">
        <v>34.1631</v>
      </c>
      <c r="KF357">
        <v>0</v>
      </c>
      <c r="KG357">
        <v>27.5931</v>
      </c>
      <c r="KH357">
        <v>887.806</v>
      </c>
      <c r="KI357">
        <v>17.2563</v>
      </c>
      <c r="KJ357">
        <v>100.936</v>
      </c>
      <c r="KK357">
        <v>100.355</v>
      </c>
    </row>
    <row r="358" spans="1:297">
      <c r="A358">
        <v>342</v>
      </c>
      <c r="B358">
        <v>1759254824</v>
      </c>
      <c r="C358">
        <v>8008.400000095367</v>
      </c>
      <c r="D358" t="s">
        <v>1130</v>
      </c>
      <c r="E358" t="s">
        <v>1131</v>
      </c>
      <c r="F358">
        <v>5</v>
      </c>
      <c r="G358" t="s">
        <v>1025</v>
      </c>
      <c r="H358" t="s">
        <v>436</v>
      </c>
      <c r="I358">
        <v>1759254816.214286</v>
      </c>
      <c r="J358">
        <f>(K358)/1000</f>
        <v>0</v>
      </c>
      <c r="K358">
        <f>IF(DP358, AN358, AH358)</f>
        <v>0</v>
      </c>
      <c r="L358">
        <f>IF(DP358, AI358, AG358)</f>
        <v>0</v>
      </c>
      <c r="M358">
        <f>DR358 - IF(AU358&gt;1, L358*DL358*100.0/(AW358), 0)</f>
        <v>0</v>
      </c>
      <c r="N358">
        <f>((T358-J358/2)*M358-L358)/(T358+J358/2)</f>
        <v>0</v>
      </c>
      <c r="O358">
        <f>N358*(DY358+DZ358)/1000.0</f>
        <v>0</v>
      </c>
      <c r="P358">
        <f>(DR358 - IF(AU358&gt;1, L358*DL358*100.0/(AW358), 0))*(DY358+DZ358)/1000.0</f>
        <v>0</v>
      </c>
      <c r="Q358">
        <f>2.0/((1/S358-1/R358)+SIGN(S358)*SQRT((1/S358-1/R358)*(1/S358-1/R358) + 4*DM358/((DM358+1)*(DM358+1))*(2*1/S358*1/R358-1/R358*1/R358)))</f>
        <v>0</v>
      </c>
      <c r="R358">
        <f>IF(LEFT(DN358,1)&lt;&gt;"0",IF(LEFT(DN358,1)="1",3.0,DO358),$D$5+$E$5*(EF358*DY358/($K$5*1000))+$F$5*(EF358*DY358/($K$5*1000))*MAX(MIN(DL358,$J$5),$I$5)*MAX(MIN(DL358,$J$5),$I$5)+$G$5*MAX(MIN(DL358,$J$5),$I$5)*(EF358*DY358/($K$5*1000))+$H$5*(EF358*DY358/($K$5*1000))*(EF358*DY358/($K$5*1000)))</f>
        <v>0</v>
      </c>
      <c r="S358">
        <f>J358*(1000-(1000*0.61365*exp(17.502*W358/(240.97+W358))/(DY358+DZ358)+DT358)/2)/(1000*0.61365*exp(17.502*W358/(240.97+W358))/(DY358+DZ358)-DT358)</f>
        <v>0</v>
      </c>
      <c r="T358">
        <f>1/((DM358+1)/(Q358/1.6)+1/(R358/1.37)) + DM358/((DM358+1)/(Q358/1.6) + DM358/(R358/1.37))</f>
        <v>0</v>
      </c>
      <c r="U358">
        <f>(DH358*DK358)</f>
        <v>0</v>
      </c>
      <c r="V358">
        <f>(EA358+(U358+2*0.95*5.67E-8*(((EA358+$B$7)+273)^4-(EA358+273)^4)-44100*J358)/(1.84*29.3*R358+8*0.95*5.67E-8*(EA358+273)^3))</f>
        <v>0</v>
      </c>
      <c r="W358">
        <f>($C$7*EB358+$D$7*EC358+$E$7*V358)</f>
        <v>0</v>
      </c>
      <c r="X358">
        <f>0.61365*exp(17.502*W358/(240.97+W358))</f>
        <v>0</v>
      </c>
      <c r="Y358">
        <f>(Z358/AA358*100)</f>
        <v>0</v>
      </c>
      <c r="Z358">
        <f>DT358*(DY358+DZ358)/1000</f>
        <v>0</v>
      </c>
      <c r="AA358">
        <f>0.61365*exp(17.502*EA358/(240.97+EA358))</f>
        <v>0</v>
      </c>
      <c r="AB358">
        <f>(X358-DT358*(DY358+DZ358)/1000)</f>
        <v>0</v>
      </c>
      <c r="AC358">
        <f>(-J358*44100)</f>
        <v>0</v>
      </c>
      <c r="AD358">
        <f>2*29.3*R358*0.92*(EA358-W358)</f>
        <v>0</v>
      </c>
      <c r="AE358">
        <f>2*0.95*5.67E-8*(((EA358+$B$7)+273)^4-(W358+273)^4)</f>
        <v>0</v>
      </c>
      <c r="AF358">
        <f>U358+AE358+AC358+AD358</f>
        <v>0</v>
      </c>
      <c r="AG358">
        <f>DX358*AU358*(DS358-DR358*(1000-AU358*DU358)/(1000-AU358*DT358))/(100*DL358)</f>
        <v>0</v>
      </c>
      <c r="AH358">
        <f>1000*DX358*AU358*(DT358-DU358)/(100*DL358*(1000-AU358*DT358))</f>
        <v>0</v>
      </c>
      <c r="AI358">
        <f>(AJ358 - AK358 - DY358*1E3/(8.314*(EA358+273.15)) * AM358/DX358 * AL358) * DX358/(100*DL358) * (1000 - DU358)/1000</f>
        <v>0</v>
      </c>
      <c r="AJ358">
        <v>890.8646858754264</v>
      </c>
      <c r="AK358">
        <v>850.1068787878785</v>
      </c>
      <c r="AL358">
        <v>3.402924865776364</v>
      </c>
      <c r="AM358">
        <v>65.50466669720001</v>
      </c>
      <c r="AN358">
        <f>(AP358 - AO358 + DY358*1E3/(8.314*(EA358+273.15)) * AR358/DX358 * AQ358) * DX358/(100*DL358) * 1000/(1000 - AP358)</f>
        <v>0</v>
      </c>
      <c r="AO358">
        <v>17.13368954144222</v>
      </c>
      <c r="AP358">
        <v>22.73346545454544</v>
      </c>
      <c r="AQ358">
        <v>-0.0003071753725973245</v>
      </c>
      <c r="AR358">
        <v>120.5504715061294</v>
      </c>
      <c r="AS358">
        <v>1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MAX(0,($B$13+$C$13*EF358)/(1+$D$13*EF358)*DY358/(EA358+273)*$E$13)</f>
        <v>0</v>
      </c>
      <c r="AX358" t="s">
        <v>437</v>
      </c>
      <c r="AY358" t="s">
        <v>437</v>
      </c>
      <c r="AZ358">
        <v>0</v>
      </c>
      <c r="BA358">
        <v>0</v>
      </c>
      <c r="BB358">
        <f>1-AZ358/BA358</f>
        <v>0</v>
      </c>
      <c r="BC358">
        <v>0</v>
      </c>
      <c r="BD358" t="s">
        <v>437</v>
      </c>
      <c r="BE358" t="s">
        <v>437</v>
      </c>
      <c r="BF358">
        <v>0</v>
      </c>
      <c r="BG358">
        <v>0</v>
      </c>
      <c r="BH358">
        <f>1-BF358/BG358</f>
        <v>0</v>
      </c>
      <c r="BI358">
        <v>0.5</v>
      </c>
      <c r="BJ358">
        <f>DI358</f>
        <v>0</v>
      </c>
      <c r="BK358">
        <f>L358</f>
        <v>0</v>
      </c>
      <c r="BL358">
        <f>BH358*BI358*BJ358</f>
        <v>0</v>
      </c>
      <c r="BM358">
        <f>(BK358-BC358)/BJ358</f>
        <v>0</v>
      </c>
      <c r="BN358">
        <f>(BA358-BG358)/BG358</f>
        <v>0</v>
      </c>
      <c r="BO358">
        <f>AZ358/(BB358+AZ358/BG358)</f>
        <v>0</v>
      </c>
      <c r="BP358" t="s">
        <v>437</v>
      </c>
      <c r="BQ358">
        <v>0</v>
      </c>
      <c r="BR358">
        <f>IF(BQ358&lt;&gt;0, BQ358, BO358)</f>
        <v>0</v>
      </c>
      <c r="BS358">
        <f>1-BR358/BG358</f>
        <v>0</v>
      </c>
      <c r="BT358">
        <f>(BG358-BF358)/(BG358-BR358)</f>
        <v>0</v>
      </c>
      <c r="BU358">
        <f>(BA358-BG358)/(BA358-BR358)</f>
        <v>0</v>
      </c>
      <c r="BV358">
        <f>(BG358-BF358)/(BG358-AZ358)</f>
        <v>0</v>
      </c>
      <c r="BW358">
        <f>(BA358-BG358)/(BA358-AZ358)</f>
        <v>0</v>
      </c>
      <c r="BX358">
        <f>(BT358*BR358/BF358)</f>
        <v>0</v>
      </c>
      <c r="BY358">
        <f>(1-BX358)</f>
        <v>0</v>
      </c>
      <c r="DH358">
        <f>$B$11*EG358+$C$11*EH358+$F$11*ES358*(1-EV358)</f>
        <v>0</v>
      </c>
      <c r="DI358">
        <f>DH358*DJ358</f>
        <v>0</v>
      </c>
      <c r="DJ358">
        <f>($B$11*$D$9+$C$11*$D$9+$F$11*((FF358+EX358)/MAX(FF358+EX358+FG358, 0.1)*$I$9+FG358/MAX(FF358+EX358+FG358, 0.1)*$J$9))/($B$11+$C$11+$F$11)</f>
        <v>0</v>
      </c>
      <c r="DK358">
        <f>($B$11*$K$9+$C$11*$K$9+$F$11*((FF358+EX358)/MAX(FF358+EX358+FG358, 0.1)*$P$9+FG358/MAX(FF358+EX358+FG358, 0.1)*$Q$9))/($B$11+$C$11+$F$11)</f>
        <v>0</v>
      </c>
      <c r="DL358">
        <v>5.66</v>
      </c>
      <c r="DM358">
        <v>0.5</v>
      </c>
      <c r="DN358" t="s">
        <v>438</v>
      </c>
      <c r="DO358">
        <v>2</v>
      </c>
      <c r="DP358" t="b">
        <v>1</v>
      </c>
      <c r="DQ358">
        <v>1759254816.214286</v>
      </c>
      <c r="DR358">
        <v>806.4678571428573</v>
      </c>
      <c r="DS358">
        <v>859.8028214285714</v>
      </c>
      <c r="DT358">
        <v>22.741125</v>
      </c>
      <c r="DU358">
        <v>16.94610357142857</v>
      </c>
      <c r="DV358">
        <v>805.75375</v>
      </c>
      <c r="DW358">
        <v>22.52508928571428</v>
      </c>
      <c r="DX358">
        <v>500.0202857142857</v>
      </c>
      <c r="DY358">
        <v>90.847875</v>
      </c>
      <c r="DZ358">
        <v>0.05182951785714286</v>
      </c>
      <c r="EA358">
        <v>29.80206071428571</v>
      </c>
      <c r="EB358">
        <v>30.14255357142857</v>
      </c>
      <c r="EC358">
        <v>999.9000000000002</v>
      </c>
      <c r="ED358">
        <v>0</v>
      </c>
      <c r="EE358">
        <v>0</v>
      </c>
      <c r="EF358">
        <v>9986.899999999998</v>
      </c>
      <c r="EG358">
        <v>0</v>
      </c>
      <c r="EH358">
        <v>11.6948</v>
      </c>
      <c r="EI358">
        <v>-53.33487499999999</v>
      </c>
      <c r="EJ358">
        <v>825.2346428571428</v>
      </c>
      <c r="EK358">
        <v>874.6265357142858</v>
      </c>
      <c r="EL358">
        <v>5.79504</v>
      </c>
      <c r="EM358">
        <v>859.8028214285714</v>
      </c>
      <c r="EN358">
        <v>16.94610357142857</v>
      </c>
      <c r="EO358">
        <v>2.065983214285715</v>
      </c>
      <c r="EP358">
        <v>1.539515714285714</v>
      </c>
      <c r="EQ358">
        <v>17.95930357142857</v>
      </c>
      <c r="ER358">
        <v>13.36584642857143</v>
      </c>
      <c r="ES358">
        <v>1999.9525</v>
      </c>
      <c r="ET358">
        <v>0.97999775</v>
      </c>
      <c r="EU358">
        <v>0.02000245</v>
      </c>
      <c r="EV358">
        <v>0</v>
      </c>
      <c r="EW358">
        <v>1231.300357142857</v>
      </c>
      <c r="EX358">
        <v>5.000560000000001</v>
      </c>
      <c r="EY358">
        <v>25104.59642857143</v>
      </c>
      <c r="EZ358">
        <v>17294.44285714285</v>
      </c>
      <c r="FA358">
        <v>41.28321428571428</v>
      </c>
      <c r="FB358">
        <v>41.71175</v>
      </c>
      <c r="FC358">
        <v>41.23624999999998</v>
      </c>
      <c r="FD358">
        <v>40.80778571428571</v>
      </c>
      <c r="FE358">
        <v>42.31224999999999</v>
      </c>
      <c r="FF358">
        <v>1955.0525</v>
      </c>
      <c r="FG358">
        <v>39.9</v>
      </c>
      <c r="FH358">
        <v>0</v>
      </c>
      <c r="FI358">
        <v>1759254838</v>
      </c>
      <c r="FJ358">
        <v>0</v>
      </c>
      <c r="FK358">
        <v>1231.312307692308</v>
      </c>
      <c r="FL358">
        <v>0.4458119603120659</v>
      </c>
      <c r="FM358">
        <v>22.44786322722496</v>
      </c>
      <c r="FN358">
        <v>25105.1</v>
      </c>
      <c r="FO358">
        <v>15</v>
      </c>
      <c r="FP358">
        <v>0</v>
      </c>
      <c r="FQ358" t="s">
        <v>439</v>
      </c>
      <c r="FR358">
        <v>1747148579.5</v>
      </c>
      <c r="FS358">
        <v>1747148584.5</v>
      </c>
      <c r="FT358">
        <v>0</v>
      </c>
      <c r="FU358">
        <v>0.162</v>
      </c>
      <c r="FV358">
        <v>-0.001</v>
      </c>
      <c r="FW358">
        <v>0.139</v>
      </c>
      <c r="FX358">
        <v>0.058</v>
      </c>
      <c r="FY358">
        <v>420</v>
      </c>
      <c r="FZ358">
        <v>16</v>
      </c>
      <c r="GA358">
        <v>0.19</v>
      </c>
      <c r="GB358">
        <v>0.02</v>
      </c>
      <c r="GC358">
        <v>-53.292795</v>
      </c>
      <c r="GD358">
        <v>-1.150955347091841</v>
      </c>
      <c r="GE358">
        <v>0.120637550020713</v>
      </c>
      <c r="GF358">
        <v>0</v>
      </c>
      <c r="GG358">
        <v>1231.203823529412</v>
      </c>
      <c r="GH358">
        <v>1.743773871490159</v>
      </c>
      <c r="GI358">
        <v>0.2716508865294679</v>
      </c>
      <c r="GJ358">
        <v>0</v>
      </c>
      <c r="GK358">
        <v>5.8984125</v>
      </c>
      <c r="GL358">
        <v>-2.325850356472805</v>
      </c>
      <c r="GM358">
        <v>0.2254329126785838</v>
      </c>
      <c r="GN358">
        <v>0</v>
      </c>
      <c r="GO358">
        <v>0</v>
      </c>
      <c r="GP358">
        <v>3</v>
      </c>
      <c r="GQ358" t="s">
        <v>490</v>
      </c>
      <c r="GR358">
        <v>3.12869</v>
      </c>
      <c r="GS358">
        <v>2.72935</v>
      </c>
      <c r="GT358">
        <v>0.139357</v>
      </c>
      <c r="GU358">
        <v>0.146039</v>
      </c>
      <c r="GV358">
        <v>0.103441</v>
      </c>
      <c r="GW358">
        <v>0.08545700000000001</v>
      </c>
      <c r="GX358">
        <v>25810.8</v>
      </c>
      <c r="GY358">
        <v>24856.7</v>
      </c>
      <c r="GZ358">
        <v>30531.6</v>
      </c>
      <c r="HA358">
        <v>29362.1</v>
      </c>
      <c r="HB358">
        <v>37779</v>
      </c>
      <c r="HC358">
        <v>35338</v>
      </c>
      <c r="HD358">
        <v>46704.7</v>
      </c>
      <c r="HE358">
        <v>43629.5</v>
      </c>
      <c r="HF358">
        <v>1.82962</v>
      </c>
      <c r="HG358">
        <v>1.8291</v>
      </c>
      <c r="HH358">
        <v>0.144981</v>
      </c>
      <c r="HI358">
        <v>0</v>
      </c>
      <c r="HJ358">
        <v>27.7746</v>
      </c>
      <c r="HK358">
        <v>999.9</v>
      </c>
      <c r="HL358">
        <v>48.1</v>
      </c>
      <c r="HM358">
        <v>31.4</v>
      </c>
      <c r="HN358">
        <v>24.4351</v>
      </c>
      <c r="HO358">
        <v>62.4703</v>
      </c>
      <c r="HP358">
        <v>17.7324</v>
      </c>
      <c r="HQ358">
        <v>1</v>
      </c>
      <c r="HR358">
        <v>0.138158</v>
      </c>
      <c r="HS358">
        <v>0.874785</v>
      </c>
      <c r="HT358">
        <v>20.198</v>
      </c>
      <c r="HU358">
        <v>5.22792</v>
      </c>
      <c r="HV358">
        <v>11.974</v>
      </c>
      <c r="HW358">
        <v>4.96955</v>
      </c>
      <c r="HX358">
        <v>3.2895</v>
      </c>
      <c r="HY358">
        <v>9999</v>
      </c>
      <c r="HZ358">
        <v>9999</v>
      </c>
      <c r="IA358">
        <v>9999</v>
      </c>
      <c r="IB358">
        <v>19.7</v>
      </c>
      <c r="IC358">
        <v>4.97289</v>
      </c>
      <c r="ID358">
        <v>1.87716</v>
      </c>
      <c r="IE358">
        <v>1.87531</v>
      </c>
      <c r="IF358">
        <v>1.87806</v>
      </c>
      <c r="IG358">
        <v>1.87485</v>
      </c>
      <c r="IH358">
        <v>1.87842</v>
      </c>
      <c r="II358">
        <v>1.87546</v>
      </c>
      <c r="IJ358">
        <v>1.87668</v>
      </c>
      <c r="IK358">
        <v>0</v>
      </c>
      <c r="IL358">
        <v>0</v>
      </c>
      <c r="IM358">
        <v>0</v>
      </c>
      <c r="IN358">
        <v>0</v>
      </c>
      <c r="IO358" t="s">
        <v>441</v>
      </c>
      <c r="IP358" t="s">
        <v>442</v>
      </c>
      <c r="IQ358" t="s">
        <v>443</v>
      </c>
      <c r="IR358" t="s">
        <v>443</v>
      </c>
      <c r="IS358" t="s">
        <v>443</v>
      </c>
      <c r="IT358" t="s">
        <v>443</v>
      </c>
      <c r="IU358">
        <v>0</v>
      </c>
      <c r="IV358">
        <v>100</v>
      </c>
      <c r="IW358">
        <v>100</v>
      </c>
      <c r="IX358">
        <v>0.738</v>
      </c>
      <c r="IY358">
        <v>0.2158</v>
      </c>
      <c r="IZ358">
        <v>-0.1222274518627452</v>
      </c>
      <c r="JA358">
        <v>0.001328938755811441</v>
      </c>
      <c r="JB358">
        <v>-5.633165956792918E-07</v>
      </c>
      <c r="JC358">
        <v>2.510553891376428E-10</v>
      </c>
      <c r="JD358">
        <v>-0.04678033270444259</v>
      </c>
      <c r="JE358">
        <v>-0.0009625096320519332</v>
      </c>
      <c r="JF358">
        <v>0.0006953178313022573</v>
      </c>
      <c r="JG358">
        <v>-5.973937232829655E-06</v>
      </c>
      <c r="JH358">
        <v>1</v>
      </c>
      <c r="JI358">
        <v>2112</v>
      </c>
      <c r="JJ358">
        <v>1</v>
      </c>
      <c r="JK358">
        <v>26</v>
      </c>
      <c r="JL358">
        <v>201770.7</v>
      </c>
      <c r="JM358">
        <v>201770.7</v>
      </c>
      <c r="JN358">
        <v>2.00928</v>
      </c>
      <c r="JO358">
        <v>2.53906</v>
      </c>
      <c r="JP358">
        <v>1.39893</v>
      </c>
      <c r="JQ358">
        <v>2.32666</v>
      </c>
      <c r="JR358">
        <v>1.44897</v>
      </c>
      <c r="JS358">
        <v>2.48901</v>
      </c>
      <c r="JT358">
        <v>36.8366</v>
      </c>
      <c r="JU358">
        <v>23.9737</v>
      </c>
      <c r="JV358">
        <v>18</v>
      </c>
      <c r="JW358">
        <v>480.698</v>
      </c>
      <c r="JX358">
        <v>450.334</v>
      </c>
      <c r="JY358">
        <v>27.4895</v>
      </c>
      <c r="JZ358">
        <v>28.9816</v>
      </c>
      <c r="KA358">
        <v>30.0002</v>
      </c>
      <c r="KB358">
        <v>28.6573</v>
      </c>
      <c r="KC358">
        <v>28.7257</v>
      </c>
      <c r="KD358">
        <v>40.3915</v>
      </c>
      <c r="KE358">
        <v>33.5674</v>
      </c>
      <c r="KF358">
        <v>0</v>
      </c>
      <c r="KG358">
        <v>27.4514</v>
      </c>
      <c r="KH358">
        <v>907.842</v>
      </c>
      <c r="KI358">
        <v>17.4098</v>
      </c>
      <c r="KJ358">
        <v>100.934</v>
      </c>
      <c r="KK358">
        <v>100.356</v>
      </c>
    </row>
    <row r="359" spans="1:297">
      <c r="A359">
        <v>343</v>
      </c>
      <c r="B359">
        <v>1759254829</v>
      </c>
      <c r="C359">
        <v>8013.400000095367</v>
      </c>
      <c r="D359" t="s">
        <v>1132</v>
      </c>
      <c r="E359" t="s">
        <v>1133</v>
      </c>
      <c r="F359">
        <v>5</v>
      </c>
      <c r="G359" t="s">
        <v>1025</v>
      </c>
      <c r="H359" t="s">
        <v>436</v>
      </c>
      <c r="I359">
        <v>1759254821.5</v>
      </c>
      <c r="J359">
        <f>(K359)/1000</f>
        <v>0</v>
      </c>
      <c r="K359">
        <f>IF(DP359, AN359, AH359)</f>
        <v>0</v>
      </c>
      <c r="L359">
        <f>IF(DP359, AI359, AG359)</f>
        <v>0</v>
      </c>
      <c r="M359">
        <f>DR359 - IF(AU359&gt;1, L359*DL359*100.0/(AW359), 0)</f>
        <v>0</v>
      </c>
      <c r="N359">
        <f>((T359-J359/2)*M359-L359)/(T359+J359/2)</f>
        <v>0</v>
      </c>
      <c r="O359">
        <f>N359*(DY359+DZ359)/1000.0</f>
        <v>0</v>
      </c>
      <c r="P359">
        <f>(DR359 - IF(AU359&gt;1, L359*DL359*100.0/(AW359), 0))*(DY359+DZ359)/1000.0</f>
        <v>0</v>
      </c>
      <c r="Q359">
        <f>2.0/((1/S359-1/R359)+SIGN(S359)*SQRT((1/S359-1/R359)*(1/S359-1/R359) + 4*DM359/((DM359+1)*(DM359+1))*(2*1/S359*1/R359-1/R359*1/R359)))</f>
        <v>0</v>
      </c>
      <c r="R359">
        <f>IF(LEFT(DN359,1)&lt;&gt;"0",IF(LEFT(DN359,1)="1",3.0,DO359),$D$5+$E$5*(EF359*DY359/($K$5*1000))+$F$5*(EF359*DY359/($K$5*1000))*MAX(MIN(DL359,$J$5),$I$5)*MAX(MIN(DL359,$J$5),$I$5)+$G$5*MAX(MIN(DL359,$J$5),$I$5)*(EF359*DY359/($K$5*1000))+$H$5*(EF359*DY359/($K$5*1000))*(EF359*DY359/($K$5*1000)))</f>
        <v>0</v>
      </c>
      <c r="S359">
        <f>J359*(1000-(1000*0.61365*exp(17.502*W359/(240.97+W359))/(DY359+DZ359)+DT359)/2)/(1000*0.61365*exp(17.502*W359/(240.97+W359))/(DY359+DZ359)-DT359)</f>
        <v>0</v>
      </c>
      <c r="T359">
        <f>1/((DM359+1)/(Q359/1.6)+1/(R359/1.37)) + DM359/((DM359+1)/(Q359/1.6) + DM359/(R359/1.37))</f>
        <v>0</v>
      </c>
      <c r="U359">
        <f>(DH359*DK359)</f>
        <v>0</v>
      </c>
      <c r="V359">
        <f>(EA359+(U359+2*0.95*5.67E-8*(((EA359+$B$7)+273)^4-(EA359+273)^4)-44100*J359)/(1.84*29.3*R359+8*0.95*5.67E-8*(EA359+273)^3))</f>
        <v>0</v>
      </c>
      <c r="W359">
        <f>($C$7*EB359+$D$7*EC359+$E$7*V359)</f>
        <v>0</v>
      </c>
      <c r="X359">
        <f>0.61365*exp(17.502*W359/(240.97+W359))</f>
        <v>0</v>
      </c>
      <c r="Y359">
        <f>(Z359/AA359*100)</f>
        <v>0</v>
      </c>
      <c r="Z359">
        <f>DT359*(DY359+DZ359)/1000</f>
        <v>0</v>
      </c>
      <c r="AA359">
        <f>0.61365*exp(17.502*EA359/(240.97+EA359))</f>
        <v>0</v>
      </c>
      <c r="AB359">
        <f>(X359-DT359*(DY359+DZ359)/1000)</f>
        <v>0</v>
      </c>
      <c r="AC359">
        <f>(-J359*44100)</f>
        <v>0</v>
      </c>
      <c r="AD359">
        <f>2*29.3*R359*0.92*(EA359-W359)</f>
        <v>0</v>
      </c>
      <c r="AE359">
        <f>2*0.95*5.67E-8*(((EA359+$B$7)+273)^4-(W359+273)^4)</f>
        <v>0</v>
      </c>
      <c r="AF359">
        <f>U359+AE359+AC359+AD359</f>
        <v>0</v>
      </c>
      <c r="AG359">
        <f>DX359*AU359*(DS359-DR359*(1000-AU359*DU359)/(1000-AU359*DT359))/(100*DL359)</f>
        <v>0</v>
      </c>
      <c r="AH359">
        <f>1000*DX359*AU359*(DT359-DU359)/(100*DL359*(1000-AU359*DT359))</f>
        <v>0</v>
      </c>
      <c r="AI359">
        <f>(AJ359 - AK359 - DY359*1E3/(8.314*(EA359+273.15)) * AM359/DX359 * AL359) * DX359/(100*DL359) * (1000 - DU359)/1000</f>
        <v>0</v>
      </c>
      <c r="AJ359">
        <v>908.096996408705</v>
      </c>
      <c r="AK359">
        <v>867.1849757575756</v>
      </c>
      <c r="AL359">
        <v>3.415419748708717</v>
      </c>
      <c r="AM359">
        <v>65.50466669720001</v>
      </c>
      <c r="AN359">
        <f>(AP359 - AO359 + DY359*1E3/(8.314*(EA359+273.15)) * AR359/DX359 * AQ359) * DX359/(100*DL359) * 1000/(1000 - AP359)</f>
        <v>0</v>
      </c>
      <c r="AO359">
        <v>17.27898533603565</v>
      </c>
      <c r="AP359">
        <v>22.72688666666665</v>
      </c>
      <c r="AQ359">
        <v>-0.0001288709012674306</v>
      </c>
      <c r="AR359">
        <v>120.5504715061294</v>
      </c>
      <c r="AS359">
        <v>1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MAX(0,($B$13+$C$13*EF359)/(1+$D$13*EF359)*DY359/(EA359+273)*$E$13)</f>
        <v>0</v>
      </c>
      <c r="AX359" t="s">
        <v>437</v>
      </c>
      <c r="AY359" t="s">
        <v>437</v>
      </c>
      <c r="AZ359">
        <v>0</v>
      </c>
      <c r="BA359">
        <v>0</v>
      </c>
      <c r="BB359">
        <f>1-AZ359/BA359</f>
        <v>0</v>
      </c>
      <c r="BC359">
        <v>0</v>
      </c>
      <c r="BD359" t="s">
        <v>437</v>
      </c>
      <c r="BE359" t="s">
        <v>437</v>
      </c>
      <c r="BF359">
        <v>0</v>
      </c>
      <c r="BG359">
        <v>0</v>
      </c>
      <c r="BH359">
        <f>1-BF359/BG359</f>
        <v>0</v>
      </c>
      <c r="BI359">
        <v>0.5</v>
      </c>
      <c r="BJ359">
        <f>DI359</f>
        <v>0</v>
      </c>
      <c r="BK359">
        <f>L359</f>
        <v>0</v>
      </c>
      <c r="BL359">
        <f>BH359*BI359*BJ359</f>
        <v>0</v>
      </c>
      <c r="BM359">
        <f>(BK359-BC359)/BJ359</f>
        <v>0</v>
      </c>
      <c r="BN359">
        <f>(BA359-BG359)/BG359</f>
        <v>0</v>
      </c>
      <c r="BO359">
        <f>AZ359/(BB359+AZ359/BG359)</f>
        <v>0</v>
      </c>
      <c r="BP359" t="s">
        <v>437</v>
      </c>
      <c r="BQ359">
        <v>0</v>
      </c>
      <c r="BR359">
        <f>IF(BQ359&lt;&gt;0, BQ359, BO359)</f>
        <v>0</v>
      </c>
      <c r="BS359">
        <f>1-BR359/BG359</f>
        <v>0</v>
      </c>
      <c r="BT359">
        <f>(BG359-BF359)/(BG359-BR359)</f>
        <v>0</v>
      </c>
      <c r="BU359">
        <f>(BA359-BG359)/(BA359-BR359)</f>
        <v>0</v>
      </c>
      <c r="BV359">
        <f>(BG359-BF359)/(BG359-AZ359)</f>
        <v>0</v>
      </c>
      <c r="BW359">
        <f>(BA359-BG359)/(BA359-AZ359)</f>
        <v>0</v>
      </c>
      <c r="BX359">
        <f>(BT359*BR359/BF359)</f>
        <v>0</v>
      </c>
      <c r="BY359">
        <f>(1-BX359)</f>
        <v>0</v>
      </c>
      <c r="DH359">
        <f>$B$11*EG359+$C$11*EH359+$F$11*ES359*(1-EV359)</f>
        <v>0</v>
      </c>
      <c r="DI359">
        <f>DH359*DJ359</f>
        <v>0</v>
      </c>
      <c r="DJ359">
        <f>($B$11*$D$9+$C$11*$D$9+$F$11*((FF359+EX359)/MAX(FF359+EX359+FG359, 0.1)*$I$9+FG359/MAX(FF359+EX359+FG359, 0.1)*$J$9))/($B$11+$C$11+$F$11)</f>
        <v>0</v>
      </c>
      <c r="DK359">
        <f>($B$11*$K$9+$C$11*$K$9+$F$11*((FF359+EX359)/MAX(FF359+EX359+FG359, 0.1)*$P$9+FG359/MAX(FF359+EX359+FG359, 0.1)*$Q$9))/($B$11+$C$11+$F$11)</f>
        <v>0</v>
      </c>
      <c r="DL359">
        <v>5.66</v>
      </c>
      <c r="DM359">
        <v>0.5</v>
      </c>
      <c r="DN359" t="s">
        <v>438</v>
      </c>
      <c r="DO359">
        <v>2</v>
      </c>
      <c r="DP359" t="b">
        <v>1</v>
      </c>
      <c r="DQ359">
        <v>1759254821.5</v>
      </c>
      <c r="DR359">
        <v>824.1077037037038</v>
      </c>
      <c r="DS359">
        <v>877.5780000000001</v>
      </c>
      <c r="DT359">
        <v>22.73604444444445</v>
      </c>
      <c r="DU359">
        <v>17.11570740740741</v>
      </c>
      <c r="DV359">
        <v>823.3775555555557</v>
      </c>
      <c r="DW359">
        <v>22.5201037037037</v>
      </c>
      <c r="DX359">
        <v>500.0214074074074</v>
      </c>
      <c r="DY359">
        <v>90.84666666666669</v>
      </c>
      <c r="DZ359">
        <v>0.05184313333333333</v>
      </c>
      <c r="EA359">
        <v>29.78501481481481</v>
      </c>
      <c r="EB359">
        <v>30.14108148148148</v>
      </c>
      <c r="EC359">
        <v>999.9000000000001</v>
      </c>
      <c r="ED359">
        <v>0</v>
      </c>
      <c r="EE359">
        <v>0</v>
      </c>
      <c r="EF359">
        <v>9989.516666666666</v>
      </c>
      <c r="EG359">
        <v>0</v>
      </c>
      <c r="EH359">
        <v>11.6948</v>
      </c>
      <c r="EI359">
        <v>-53.47016666666666</v>
      </c>
      <c r="EJ359">
        <v>843.2805925925925</v>
      </c>
      <c r="EK359">
        <v>892.8617407407409</v>
      </c>
      <c r="EL359">
        <v>5.620342962962963</v>
      </c>
      <c r="EM359">
        <v>877.5780000000001</v>
      </c>
      <c r="EN359">
        <v>17.11570740740741</v>
      </c>
      <c r="EO359">
        <v>2.065494074074074</v>
      </c>
      <c r="EP359">
        <v>1.554904074074074</v>
      </c>
      <c r="EQ359">
        <v>17.95553703703704</v>
      </c>
      <c r="ER359">
        <v>13.51864444444444</v>
      </c>
      <c r="ES359">
        <v>1999.978518518519</v>
      </c>
      <c r="ET359">
        <v>0.9799981111111111</v>
      </c>
      <c r="EU359">
        <v>0.02000209259259259</v>
      </c>
      <c r="EV359">
        <v>0</v>
      </c>
      <c r="EW359">
        <v>1231.317777777778</v>
      </c>
      <c r="EX359">
        <v>5.000560000000001</v>
      </c>
      <c r="EY359">
        <v>25105.77777777778</v>
      </c>
      <c r="EZ359">
        <v>17294.68518518518</v>
      </c>
      <c r="FA359">
        <v>41.22418518518517</v>
      </c>
      <c r="FB359">
        <v>41.70566666666665</v>
      </c>
      <c r="FC359">
        <v>41.19414814814814</v>
      </c>
      <c r="FD359">
        <v>40.79133333333333</v>
      </c>
      <c r="FE359">
        <v>42.27755555555555</v>
      </c>
      <c r="FF359">
        <v>1955.078518518518</v>
      </c>
      <c r="FG359">
        <v>39.9</v>
      </c>
      <c r="FH359">
        <v>0</v>
      </c>
      <c r="FI359">
        <v>1759254842.8</v>
      </c>
      <c r="FJ359">
        <v>0</v>
      </c>
      <c r="FK359">
        <v>1231.328076923077</v>
      </c>
      <c r="FL359">
        <v>-0.5794871916980147</v>
      </c>
      <c r="FM359">
        <v>-6.731623839274183</v>
      </c>
      <c r="FN359">
        <v>25105.98846153847</v>
      </c>
      <c r="FO359">
        <v>15</v>
      </c>
      <c r="FP359">
        <v>0</v>
      </c>
      <c r="FQ359" t="s">
        <v>439</v>
      </c>
      <c r="FR359">
        <v>1747148579.5</v>
      </c>
      <c r="FS359">
        <v>1747148584.5</v>
      </c>
      <c r="FT359">
        <v>0</v>
      </c>
      <c r="FU359">
        <v>0.162</v>
      </c>
      <c r="FV359">
        <v>-0.001</v>
      </c>
      <c r="FW359">
        <v>0.139</v>
      </c>
      <c r="FX359">
        <v>0.058</v>
      </c>
      <c r="FY359">
        <v>420</v>
      </c>
      <c r="FZ359">
        <v>16</v>
      </c>
      <c r="GA359">
        <v>0.19</v>
      </c>
      <c r="GB359">
        <v>0.02</v>
      </c>
      <c r="GC359">
        <v>-53.372925</v>
      </c>
      <c r="GD359">
        <v>-1.449726078799241</v>
      </c>
      <c r="GE359">
        <v>0.1482268780451104</v>
      </c>
      <c r="GF359">
        <v>0</v>
      </c>
      <c r="GG359">
        <v>1231.281764705882</v>
      </c>
      <c r="GH359">
        <v>0.6869365886680856</v>
      </c>
      <c r="GI359">
        <v>0.2121801480461986</v>
      </c>
      <c r="GJ359">
        <v>1</v>
      </c>
      <c r="GK359">
        <v>5.74861625</v>
      </c>
      <c r="GL359">
        <v>-2.050636435272067</v>
      </c>
      <c r="GM359">
        <v>0.1984132350132861</v>
      </c>
      <c r="GN359">
        <v>0</v>
      </c>
      <c r="GO359">
        <v>1</v>
      </c>
      <c r="GP359">
        <v>3</v>
      </c>
      <c r="GQ359" t="s">
        <v>463</v>
      </c>
      <c r="GR359">
        <v>3.12844</v>
      </c>
      <c r="GS359">
        <v>2.72953</v>
      </c>
      <c r="GT359">
        <v>0.141187</v>
      </c>
      <c r="GU359">
        <v>0.147839</v>
      </c>
      <c r="GV359">
        <v>0.103423</v>
      </c>
      <c r="GW359">
        <v>0.0859689</v>
      </c>
      <c r="GX359">
        <v>25756</v>
      </c>
      <c r="GY359">
        <v>24804.1</v>
      </c>
      <c r="GZ359">
        <v>30531.7</v>
      </c>
      <c r="HA359">
        <v>29361.9</v>
      </c>
      <c r="HB359">
        <v>37779.9</v>
      </c>
      <c r="HC359">
        <v>35318</v>
      </c>
      <c r="HD359">
        <v>46704.6</v>
      </c>
      <c r="HE359">
        <v>43629.2</v>
      </c>
      <c r="HF359">
        <v>1.82895</v>
      </c>
      <c r="HG359">
        <v>1.82978</v>
      </c>
      <c r="HH359">
        <v>0.145033</v>
      </c>
      <c r="HI359">
        <v>0</v>
      </c>
      <c r="HJ359">
        <v>27.7775</v>
      </c>
      <c r="HK359">
        <v>999.9</v>
      </c>
      <c r="HL359">
        <v>48.1</v>
      </c>
      <c r="HM359">
        <v>31.4</v>
      </c>
      <c r="HN359">
        <v>24.4343</v>
      </c>
      <c r="HO359">
        <v>63.1103</v>
      </c>
      <c r="HP359">
        <v>17.5</v>
      </c>
      <c r="HQ359">
        <v>1</v>
      </c>
      <c r="HR359">
        <v>0.138443</v>
      </c>
      <c r="HS359">
        <v>0.974338</v>
      </c>
      <c r="HT359">
        <v>20.1973</v>
      </c>
      <c r="HU359">
        <v>5.22852</v>
      </c>
      <c r="HV359">
        <v>11.974</v>
      </c>
      <c r="HW359">
        <v>4.9695</v>
      </c>
      <c r="HX359">
        <v>3.28955</v>
      </c>
      <c r="HY359">
        <v>9999</v>
      </c>
      <c r="HZ359">
        <v>9999</v>
      </c>
      <c r="IA359">
        <v>9999</v>
      </c>
      <c r="IB359">
        <v>19.7</v>
      </c>
      <c r="IC359">
        <v>4.97289</v>
      </c>
      <c r="ID359">
        <v>1.87715</v>
      </c>
      <c r="IE359">
        <v>1.87529</v>
      </c>
      <c r="IF359">
        <v>1.87805</v>
      </c>
      <c r="IG359">
        <v>1.87482</v>
      </c>
      <c r="IH359">
        <v>1.8784</v>
      </c>
      <c r="II359">
        <v>1.87546</v>
      </c>
      <c r="IJ359">
        <v>1.87666</v>
      </c>
      <c r="IK359">
        <v>0</v>
      </c>
      <c r="IL359">
        <v>0</v>
      </c>
      <c r="IM359">
        <v>0</v>
      </c>
      <c r="IN359">
        <v>0</v>
      </c>
      <c r="IO359" t="s">
        <v>441</v>
      </c>
      <c r="IP359" t="s">
        <v>442</v>
      </c>
      <c r="IQ359" t="s">
        <v>443</v>
      </c>
      <c r="IR359" t="s">
        <v>443</v>
      </c>
      <c r="IS359" t="s">
        <v>443</v>
      </c>
      <c r="IT359" t="s">
        <v>443</v>
      </c>
      <c r="IU359">
        <v>0</v>
      </c>
      <c r="IV359">
        <v>100</v>
      </c>
      <c r="IW359">
        <v>100</v>
      </c>
      <c r="IX359">
        <v>0.753</v>
      </c>
      <c r="IY359">
        <v>0.2157</v>
      </c>
      <c r="IZ359">
        <v>-0.1222274518627452</v>
      </c>
      <c r="JA359">
        <v>0.001328938755811441</v>
      </c>
      <c r="JB359">
        <v>-5.633165956792918E-07</v>
      </c>
      <c r="JC359">
        <v>2.510553891376428E-10</v>
      </c>
      <c r="JD359">
        <v>-0.04678033270444259</v>
      </c>
      <c r="JE359">
        <v>-0.0009625096320519332</v>
      </c>
      <c r="JF359">
        <v>0.0006953178313022573</v>
      </c>
      <c r="JG359">
        <v>-5.973937232829655E-06</v>
      </c>
      <c r="JH359">
        <v>1</v>
      </c>
      <c r="JI359">
        <v>2112</v>
      </c>
      <c r="JJ359">
        <v>1</v>
      </c>
      <c r="JK359">
        <v>26</v>
      </c>
      <c r="JL359">
        <v>201770.8</v>
      </c>
      <c r="JM359">
        <v>201770.7</v>
      </c>
      <c r="JN359">
        <v>2.04346</v>
      </c>
      <c r="JO359">
        <v>2.53174</v>
      </c>
      <c r="JP359">
        <v>1.39893</v>
      </c>
      <c r="JQ359">
        <v>2.32666</v>
      </c>
      <c r="JR359">
        <v>1.44897</v>
      </c>
      <c r="JS359">
        <v>2.58911</v>
      </c>
      <c r="JT359">
        <v>36.8604</v>
      </c>
      <c r="JU359">
        <v>23.9737</v>
      </c>
      <c r="JV359">
        <v>18</v>
      </c>
      <c r="JW359">
        <v>480.339</v>
      </c>
      <c r="JX359">
        <v>450.761</v>
      </c>
      <c r="JY359">
        <v>27.3449</v>
      </c>
      <c r="JZ359">
        <v>28.9816</v>
      </c>
      <c r="KA359">
        <v>30.0003</v>
      </c>
      <c r="KB359">
        <v>28.6592</v>
      </c>
      <c r="KC359">
        <v>28.7257</v>
      </c>
      <c r="KD359">
        <v>40.9543</v>
      </c>
      <c r="KE359">
        <v>32.9762</v>
      </c>
      <c r="KF359">
        <v>0</v>
      </c>
      <c r="KG359">
        <v>27.3075</v>
      </c>
      <c r="KH359">
        <v>921.2</v>
      </c>
      <c r="KI359">
        <v>17.5564</v>
      </c>
      <c r="KJ359">
        <v>100.934</v>
      </c>
      <c r="KK359">
        <v>100.355</v>
      </c>
    </row>
    <row r="360" spans="1:297">
      <c r="A360">
        <v>344</v>
      </c>
      <c r="B360">
        <v>1759254834</v>
      </c>
      <c r="C360">
        <v>8018.400000095367</v>
      </c>
      <c r="D360" t="s">
        <v>1134</v>
      </c>
      <c r="E360" t="s">
        <v>1135</v>
      </c>
      <c r="F360">
        <v>5</v>
      </c>
      <c r="G360" t="s">
        <v>1025</v>
      </c>
      <c r="H360" t="s">
        <v>436</v>
      </c>
      <c r="I360">
        <v>1759254826.214286</v>
      </c>
      <c r="J360">
        <f>(K360)/1000</f>
        <v>0</v>
      </c>
      <c r="K360">
        <f>IF(DP360, AN360, AH360)</f>
        <v>0</v>
      </c>
      <c r="L360">
        <f>IF(DP360, AI360, AG360)</f>
        <v>0</v>
      </c>
      <c r="M360">
        <f>DR360 - IF(AU360&gt;1, L360*DL360*100.0/(AW360), 0)</f>
        <v>0</v>
      </c>
      <c r="N360">
        <f>((T360-J360/2)*M360-L360)/(T360+J360/2)</f>
        <v>0</v>
      </c>
      <c r="O360">
        <f>N360*(DY360+DZ360)/1000.0</f>
        <v>0</v>
      </c>
      <c r="P360">
        <f>(DR360 - IF(AU360&gt;1, L360*DL360*100.0/(AW360), 0))*(DY360+DZ360)/1000.0</f>
        <v>0</v>
      </c>
      <c r="Q360">
        <f>2.0/((1/S360-1/R360)+SIGN(S360)*SQRT((1/S360-1/R360)*(1/S360-1/R360) + 4*DM360/((DM360+1)*(DM360+1))*(2*1/S360*1/R360-1/R360*1/R360)))</f>
        <v>0</v>
      </c>
      <c r="R360">
        <f>IF(LEFT(DN360,1)&lt;&gt;"0",IF(LEFT(DN360,1)="1",3.0,DO360),$D$5+$E$5*(EF360*DY360/($K$5*1000))+$F$5*(EF360*DY360/($K$5*1000))*MAX(MIN(DL360,$J$5),$I$5)*MAX(MIN(DL360,$J$5),$I$5)+$G$5*MAX(MIN(DL360,$J$5),$I$5)*(EF360*DY360/($K$5*1000))+$H$5*(EF360*DY360/($K$5*1000))*(EF360*DY360/($K$5*1000)))</f>
        <v>0</v>
      </c>
      <c r="S360">
        <f>J360*(1000-(1000*0.61365*exp(17.502*W360/(240.97+W360))/(DY360+DZ360)+DT360)/2)/(1000*0.61365*exp(17.502*W360/(240.97+W360))/(DY360+DZ360)-DT360)</f>
        <v>0</v>
      </c>
      <c r="T360">
        <f>1/((DM360+1)/(Q360/1.6)+1/(R360/1.37)) + DM360/((DM360+1)/(Q360/1.6) + DM360/(R360/1.37))</f>
        <v>0</v>
      </c>
      <c r="U360">
        <f>(DH360*DK360)</f>
        <v>0</v>
      </c>
      <c r="V360">
        <f>(EA360+(U360+2*0.95*5.67E-8*(((EA360+$B$7)+273)^4-(EA360+273)^4)-44100*J360)/(1.84*29.3*R360+8*0.95*5.67E-8*(EA360+273)^3))</f>
        <v>0</v>
      </c>
      <c r="W360">
        <f>($C$7*EB360+$D$7*EC360+$E$7*V360)</f>
        <v>0</v>
      </c>
      <c r="X360">
        <f>0.61365*exp(17.502*W360/(240.97+W360))</f>
        <v>0</v>
      </c>
      <c r="Y360">
        <f>(Z360/AA360*100)</f>
        <v>0</v>
      </c>
      <c r="Z360">
        <f>DT360*(DY360+DZ360)/1000</f>
        <v>0</v>
      </c>
      <c r="AA360">
        <f>0.61365*exp(17.502*EA360/(240.97+EA360))</f>
        <v>0</v>
      </c>
      <c r="AB360">
        <f>(X360-DT360*(DY360+DZ360)/1000)</f>
        <v>0</v>
      </c>
      <c r="AC360">
        <f>(-J360*44100)</f>
        <v>0</v>
      </c>
      <c r="AD360">
        <f>2*29.3*R360*0.92*(EA360-W360)</f>
        <v>0</v>
      </c>
      <c r="AE360">
        <f>2*0.95*5.67E-8*(((EA360+$B$7)+273)^4-(W360+273)^4)</f>
        <v>0</v>
      </c>
      <c r="AF360">
        <f>U360+AE360+AC360+AD360</f>
        <v>0</v>
      </c>
      <c r="AG360">
        <f>DX360*AU360*(DS360-DR360*(1000-AU360*DU360)/(1000-AU360*DT360))/(100*DL360)</f>
        <v>0</v>
      </c>
      <c r="AH360">
        <f>1000*DX360*AU360*(DT360-DU360)/(100*DL360*(1000-AU360*DT360))</f>
        <v>0</v>
      </c>
      <c r="AI360">
        <f>(AJ360 - AK360 - DY360*1E3/(8.314*(EA360+273.15)) * AM360/DX360 * AL360) * DX360/(100*DL360) * (1000 - DU360)/1000</f>
        <v>0</v>
      </c>
      <c r="AJ360">
        <v>925.1522671268615</v>
      </c>
      <c r="AK360">
        <v>884.3057454545451</v>
      </c>
      <c r="AL360">
        <v>3.42032973397505</v>
      </c>
      <c r="AM360">
        <v>65.50466669720001</v>
      </c>
      <c r="AN360">
        <f>(AP360 - AO360 + DY360*1E3/(8.314*(EA360+273.15)) * AR360/DX360 * AQ360) * DX360/(100*DL360) * 1000/(1000 - AP360)</f>
        <v>0</v>
      </c>
      <c r="AO360">
        <v>17.41496942095986</v>
      </c>
      <c r="AP360">
        <v>22.71480545454544</v>
      </c>
      <c r="AQ360">
        <v>-0.0002125737646423445</v>
      </c>
      <c r="AR360">
        <v>120.5504715061294</v>
      </c>
      <c r="AS360">
        <v>1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MAX(0,($B$13+$C$13*EF360)/(1+$D$13*EF360)*DY360/(EA360+273)*$E$13)</f>
        <v>0</v>
      </c>
      <c r="AX360" t="s">
        <v>437</v>
      </c>
      <c r="AY360" t="s">
        <v>437</v>
      </c>
      <c r="AZ360">
        <v>0</v>
      </c>
      <c r="BA360">
        <v>0</v>
      </c>
      <c r="BB360">
        <f>1-AZ360/BA360</f>
        <v>0</v>
      </c>
      <c r="BC360">
        <v>0</v>
      </c>
      <c r="BD360" t="s">
        <v>437</v>
      </c>
      <c r="BE360" t="s">
        <v>437</v>
      </c>
      <c r="BF360">
        <v>0</v>
      </c>
      <c r="BG360">
        <v>0</v>
      </c>
      <c r="BH360">
        <f>1-BF360/BG360</f>
        <v>0</v>
      </c>
      <c r="BI360">
        <v>0.5</v>
      </c>
      <c r="BJ360">
        <f>DI360</f>
        <v>0</v>
      </c>
      <c r="BK360">
        <f>L360</f>
        <v>0</v>
      </c>
      <c r="BL360">
        <f>BH360*BI360*BJ360</f>
        <v>0</v>
      </c>
      <c r="BM360">
        <f>(BK360-BC360)/BJ360</f>
        <v>0</v>
      </c>
      <c r="BN360">
        <f>(BA360-BG360)/BG360</f>
        <v>0</v>
      </c>
      <c r="BO360">
        <f>AZ360/(BB360+AZ360/BG360)</f>
        <v>0</v>
      </c>
      <c r="BP360" t="s">
        <v>437</v>
      </c>
      <c r="BQ360">
        <v>0</v>
      </c>
      <c r="BR360">
        <f>IF(BQ360&lt;&gt;0, BQ360, BO360)</f>
        <v>0</v>
      </c>
      <c r="BS360">
        <f>1-BR360/BG360</f>
        <v>0</v>
      </c>
      <c r="BT360">
        <f>(BG360-BF360)/(BG360-BR360)</f>
        <v>0</v>
      </c>
      <c r="BU360">
        <f>(BA360-BG360)/(BA360-BR360)</f>
        <v>0</v>
      </c>
      <c r="BV360">
        <f>(BG360-BF360)/(BG360-AZ360)</f>
        <v>0</v>
      </c>
      <c r="BW360">
        <f>(BA360-BG360)/(BA360-AZ360)</f>
        <v>0</v>
      </c>
      <c r="BX360">
        <f>(BT360*BR360/BF360)</f>
        <v>0</v>
      </c>
      <c r="BY360">
        <f>(1-BX360)</f>
        <v>0</v>
      </c>
      <c r="DH360">
        <f>$B$11*EG360+$C$11*EH360+$F$11*ES360*(1-EV360)</f>
        <v>0</v>
      </c>
      <c r="DI360">
        <f>DH360*DJ360</f>
        <v>0</v>
      </c>
      <c r="DJ360">
        <f>($B$11*$D$9+$C$11*$D$9+$F$11*((FF360+EX360)/MAX(FF360+EX360+FG360, 0.1)*$I$9+FG360/MAX(FF360+EX360+FG360, 0.1)*$J$9))/($B$11+$C$11+$F$11)</f>
        <v>0</v>
      </c>
      <c r="DK360">
        <f>($B$11*$K$9+$C$11*$K$9+$F$11*((FF360+EX360)/MAX(FF360+EX360+FG360, 0.1)*$P$9+FG360/MAX(FF360+EX360+FG360, 0.1)*$Q$9))/($B$11+$C$11+$F$11)</f>
        <v>0</v>
      </c>
      <c r="DL360">
        <v>5.66</v>
      </c>
      <c r="DM360">
        <v>0.5</v>
      </c>
      <c r="DN360" t="s">
        <v>438</v>
      </c>
      <c r="DO360">
        <v>2</v>
      </c>
      <c r="DP360" t="b">
        <v>1</v>
      </c>
      <c r="DQ360">
        <v>1759254826.214286</v>
      </c>
      <c r="DR360">
        <v>839.8648571428572</v>
      </c>
      <c r="DS360">
        <v>893.3631428571427</v>
      </c>
      <c r="DT360">
        <v>22.72859642857143</v>
      </c>
      <c r="DU360">
        <v>17.25395714285714</v>
      </c>
      <c r="DV360">
        <v>839.1203214285714</v>
      </c>
      <c r="DW360">
        <v>22.51281785714286</v>
      </c>
      <c r="DX360">
        <v>500.0557857142856</v>
      </c>
      <c r="DY360">
        <v>90.84606428571426</v>
      </c>
      <c r="DZ360">
        <v>0.05179334642857143</v>
      </c>
      <c r="EA360">
        <v>29.76779285714286</v>
      </c>
      <c r="EB360">
        <v>30.14373928571428</v>
      </c>
      <c r="EC360">
        <v>999.9000000000002</v>
      </c>
      <c r="ED360">
        <v>0</v>
      </c>
      <c r="EE360">
        <v>0</v>
      </c>
      <c r="EF360">
        <v>9984.283928571429</v>
      </c>
      <c r="EG360">
        <v>0</v>
      </c>
      <c r="EH360">
        <v>11.6948</v>
      </c>
      <c r="EI360">
        <v>-53.49817500000001</v>
      </c>
      <c r="EJ360">
        <v>859.39775</v>
      </c>
      <c r="EK360">
        <v>909.0497142857142</v>
      </c>
      <c r="EL360">
        <v>5.474644642857143</v>
      </c>
      <c r="EM360">
        <v>893.3631428571427</v>
      </c>
      <c r="EN360">
        <v>17.25395714285714</v>
      </c>
      <c r="EO360">
        <v>2.064804642857143</v>
      </c>
      <c r="EP360">
        <v>1.567453571428571</v>
      </c>
      <c r="EQ360">
        <v>17.95023214285714</v>
      </c>
      <c r="ER360">
        <v>13.64214285714286</v>
      </c>
      <c r="ES360">
        <v>1999.9925</v>
      </c>
      <c r="ET360">
        <v>0.9799983928571431</v>
      </c>
      <c r="EU360">
        <v>0.02000181071428572</v>
      </c>
      <c r="EV360">
        <v>0</v>
      </c>
      <c r="EW360">
        <v>1231.174642857143</v>
      </c>
      <c r="EX360">
        <v>5.000560000000001</v>
      </c>
      <c r="EY360">
        <v>25104.41785714286</v>
      </c>
      <c r="EZ360">
        <v>17294.80357142857</v>
      </c>
      <c r="FA360">
        <v>41.21846428571428</v>
      </c>
      <c r="FB360">
        <v>41.70057142857141</v>
      </c>
      <c r="FC360">
        <v>41.18710714285713</v>
      </c>
      <c r="FD360">
        <v>40.76764285714285</v>
      </c>
      <c r="FE360">
        <v>42.26103571428571</v>
      </c>
      <c r="FF360">
        <v>1955.0925</v>
      </c>
      <c r="FG360">
        <v>39.9</v>
      </c>
      <c r="FH360">
        <v>0</v>
      </c>
      <c r="FI360">
        <v>1759254848.2</v>
      </c>
      <c r="FJ360">
        <v>0</v>
      </c>
      <c r="FK360">
        <v>1231.1716</v>
      </c>
      <c r="FL360">
        <v>-2.088461549461747</v>
      </c>
      <c r="FM360">
        <v>-36.37692292837729</v>
      </c>
      <c r="FN360">
        <v>25104.088</v>
      </c>
      <c r="FO360">
        <v>15</v>
      </c>
      <c r="FP360">
        <v>0</v>
      </c>
      <c r="FQ360" t="s">
        <v>439</v>
      </c>
      <c r="FR360">
        <v>1747148579.5</v>
      </c>
      <c r="FS360">
        <v>1747148584.5</v>
      </c>
      <c r="FT360">
        <v>0</v>
      </c>
      <c r="FU360">
        <v>0.162</v>
      </c>
      <c r="FV360">
        <v>-0.001</v>
      </c>
      <c r="FW360">
        <v>0.139</v>
      </c>
      <c r="FX360">
        <v>0.058</v>
      </c>
      <c r="FY360">
        <v>420</v>
      </c>
      <c r="FZ360">
        <v>16</v>
      </c>
      <c r="GA360">
        <v>0.19</v>
      </c>
      <c r="GB360">
        <v>0.02</v>
      </c>
      <c r="GC360">
        <v>-53.45951951219511</v>
      </c>
      <c r="GD360">
        <v>-0.6965205574914772</v>
      </c>
      <c r="GE360">
        <v>0.1021178138816005</v>
      </c>
      <c r="GF360">
        <v>0</v>
      </c>
      <c r="GG360">
        <v>1231.260882352941</v>
      </c>
      <c r="GH360">
        <v>-1.234988547747</v>
      </c>
      <c r="GI360">
        <v>0.2598570607882806</v>
      </c>
      <c r="GJ360">
        <v>0</v>
      </c>
      <c r="GK360">
        <v>5.574723902439024</v>
      </c>
      <c r="GL360">
        <v>-1.847165435540065</v>
      </c>
      <c r="GM360">
        <v>0.1822193713548757</v>
      </c>
      <c r="GN360">
        <v>0</v>
      </c>
      <c r="GO360">
        <v>0</v>
      </c>
      <c r="GP360">
        <v>3</v>
      </c>
      <c r="GQ360" t="s">
        <v>490</v>
      </c>
      <c r="GR360">
        <v>3.12855</v>
      </c>
      <c r="GS360">
        <v>2.72939</v>
      </c>
      <c r="GT360">
        <v>0.143002</v>
      </c>
      <c r="GU360">
        <v>0.149605</v>
      </c>
      <c r="GV360">
        <v>0.103387</v>
      </c>
      <c r="GW360">
        <v>0.0865026</v>
      </c>
      <c r="GX360">
        <v>25701.1</v>
      </c>
      <c r="GY360">
        <v>24752.4</v>
      </c>
      <c r="GZ360">
        <v>30531.2</v>
      </c>
      <c r="HA360">
        <v>29361.6</v>
      </c>
      <c r="HB360">
        <v>37781.3</v>
      </c>
      <c r="HC360">
        <v>35297.2</v>
      </c>
      <c r="HD360">
        <v>46704.3</v>
      </c>
      <c r="HE360">
        <v>43629</v>
      </c>
      <c r="HF360">
        <v>1.82903</v>
      </c>
      <c r="HG360">
        <v>1.82995</v>
      </c>
      <c r="HH360">
        <v>0.145279</v>
      </c>
      <c r="HI360">
        <v>0</v>
      </c>
      <c r="HJ360">
        <v>27.7799</v>
      </c>
      <c r="HK360">
        <v>999.9</v>
      </c>
      <c r="HL360">
        <v>48.1</v>
      </c>
      <c r="HM360">
        <v>31.4</v>
      </c>
      <c r="HN360">
        <v>24.4357</v>
      </c>
      <c r="HO360">
        <v>62.9103</v>
      </c>
      <c r="HP360">
        <v>17.6242</v>
      </c>
      <c r="HQ360">
        <v>1</v>
      </c>
      <c r="HR360">
        <v>0.138425</v>
      </c>
      <c r="HS360">
        <v>1.04706</v>
      </c>
      <c r="HT360">
        <v>20.1967</v>
      </c>
      <c r="HU360">
        <v>5.22822</v>
      </c>
      <c r="HV360">
        <v>11.974</v>
      </c>
      <c r="HW360">
        <v>4.9696</v>
      </c>
      <c r="HX360">
        <v>3.2895</v>
      </c>
      <c r="HY360">
        <v>9999</v>
      </c>
      <c r="HZ360">
        <v>9999</v>
      </c>
      <c r="IA360">
        <v>9999</v>
      </c>
      <c r="IB360">
        <v>19.7</v>
      </c>
      <c r="IC360">
        <v>4.97288</v>
      </c>
      <c r="ID360">
        <v>1.87715</v>
      </c>
      <c r="IE360">
        <v>1.8753</v>
      </c>
      <c r="IF360">
        <v>1.87806</v>
      </c>
      <c r="IG360">
        <v>1.87483</v>
      </c>
      <c r="IH360">
        <v>1.87839</v>
      </c>
      <c r="II360">
        <v>1.87547</v>
      </c>
      <c r="IJ360">
        <v>1.87667</v>
      </c>
      <c r="IK360">
        <v>0</v>
      </c>
      <c r="IL360">
        <v>0</v>
      </c>
      <c r="IM360">
        <v>0</v>
      </c>
      <c r="IN360">
        <v>0</v>
      </c>
      <c r="IO360" t="s">
        <v>441</v>
      </c>
      <c r="IP360" t="s">
        <v>442</v>
      </c>
      <c r="IQ360" t="s">
        <v>443</v>
      </c>
      <c r="IR360" t="s">
        <v>443</v>
      </c>
      <c r="IS360" t="s">
        <v>443</v>
      </c>
      <c r="IT360" t="s">
        <v>443</v>
      </c>
      <c r="IU360">
        <v>0</v>
      </c>
      <c r="IV360">
        <v>100</v>
      </c>
      <c r="IW360">
        <v>100</v>
      </c>
      <c r="IX360">
        <v>0.769</v>
      </c>
      <c r="IY360">
        <v>0.2155</v>
      </c>
      <c r="IZ360">
        <v>-0.1222274518627452</v>
      </c>
      <c r="JA360">
        <v>0.001328938755811441</v>
      </c>
      <c r="JB360">
        <v>-5.633165956792918E-07</v>
      </c>
      <c r="JC360">
        <v>2.510553891376428E-10</v>
      </c>
      <c r="JD360">
        <v>-0.04678033270444259</v>
      </c>
      <c r="JE360">
        <v>-0.0009625096320519332</v>
      </c>
      <c r="JF360">
        <v>0.0006953178313022573</v>
      </c>
      <c r="JG360">
        <v>-5.973937232829655E-06</v>
      </c>
      <c r="JH360">
        <v>1</v>
      </c>
      <c r="JI360">
        <v>2112</v>
      </c>
      <c r="JJ360">
        <v>1</v>
      </c>
      <c r="JK360">
        <v>26</v>
      </c>
      <c r="JL360">
        <v>201770.9</v>
      </c>
      <c r="JM360">
        <v>201770.8</v>
      </c>
      <c r="JN360">
        <v>2.06909</v>
      </c>
      <c r="JO360">
        <v>2.54028</v>
      </c>
      <c r="JP360">
        <v>1.39893</v>
      </c>
      <c r="JQ360">
        <v>2.32666</v>
      </c>
      <c r="JR360">
        <v>1.44897</v>
      </c>
      <c r="JS360">
        <v>2.55737</v>
      </c>
      <c r="JT360">
        <v>36.8604</v>
      </c>
      <c r="JU360">
        <v>23.9824</v>
      </c>
      <c r="JV360">
        <v>18</v>
      </c>
      <c r="JW360">
        <v>480.385</v>
      </c>
      <c r="JX360">
        <v>450.891</v>
      </c>
      <c r="JY360">
        <v>27.2015</v>
      </c>
      <c r="JZ360">
        <v>28.982</v>
      </c>
      <c r="KA360">
        <v>30.0002</v>
      </c>
      <c r="KB360">
        <v>28.6598</v>
      </c>
      <c r="KC360">
        <v>28.7282</v>
      </c>
      <c r="KD360">
        <v>41.6049</v>
      </c>
      <c r="KE360">
        <v>32.6683</v>
      </c>
      <c r="KF360">
        <v>0</v>
      </c>
      <c r="KG360">
        <v>27.1685</v>
      </c>
      <c r="KH360">
        <v>941.235</v>
      </c>
      <c r="KI360">
        <v>17.7065</v>
      </c>
      <c r="KJ360">
        <v>100.933</v>
      </c>
      <c r="KK360">
        <v>100.355</v>
      </c>
    </row>
    <row r="361" spans="1:297">
      <c r="A361">
        <v>345</v>
      </c>
      <c r="B361">
        <v>1759254839</v>
      </c>
      <c r="C361">
        <v>8023.400000095367</v>
      </c>
      <c r="D361" t="s">
        <v>1136</v>
      </c>
      <c r="E361" t="s">
        <v>1137</v>
      </c>
      <c r="F361">
        <v>5</v>
      </c>
      <c r="G361" t="s">
        <v>1025</v>
      </c>
      <c r="H361" t="s">
        <v>436</v>
      </c>
      <c r="I361">
        <v>1759254831.5</v>
      </c>
      <c r="J361">
        <f>(K361)/1000</f>
        <v>0</v>
      </c>
      <c r="K361">
        <f>IF(DP361, AN361, AH361)</f>
        <v>0</v>
      </c>
      <c r="L361">
        <f>IF(DP361, AI361, AG361)</f>
        <v>0</v>
      </c>
      <c r="M361">
        <f>DR361 - IF(AU361&gt;1, L361*DL361*100.0/(AW361), 0)</f>
        <v>0</v>
      </c>
      <c r="N361">
        <f>((T361-J361/2)*M361-L361)/(T361+J361/2)</f>
        <v>0</v>
      </c>
      <c r="O361">
        <f>N361*(DY361+DZ361)/1000.0</f>
        <v>0</v>
      </c>
      <c r="P361">
        <f>(DR361 - IF(AU361&gt;1, L361*DL361*100.0/(AW361), 0))*(DY361+DZ361)/1000.0</f>
        <v>0</v>
      </c>
      <c r="Q361">
        <f>2.0/((1/S361-1/R361)+SIGN(S361)*SQRT((1/S361-1/R361)*(1/S361-1/R361) + 4*DM361/((DM361+1)*(DM361+1))*(2*1/S361*1/R361-1/R361*1/R361)))</f>
        <v>0</v>
      </c>
      <c r="R361">
        <f>IF(LEFT(DN361,1)&lt;&gt;"0",IF(LEFT(DN361,1)="1",3.0,DO361),$D$5+$E$5*(EF361*DY361/($K$5*1000))+$F$5*(EF361*DY361/($K$5*1000))*MAX(MIN(DL361,$J$5),$I$5)*MAX(MIN(DL361,$J$5),$I$5)+$G$5*MAX(MIN(DL361,$J$5),$I$5)*(EF361*DY361/($K$5*1000))+$H$5*(EF361*DY361/($K$5*1000))*(EF361*DY361/($K$5*1000)))</f>
        <v>0</v>
      </c>
      <c r="S361">
        <f>J361*(1000-(1000*0.61365*exp(17.502*W361/(240.97+W361))/(DY361+DZ361)+DT361)/2)/(1000*0.61365*exp(17.502*W361/(240.97+W361))/(DY361+DZ361)-DT361)</f>
        <v>0</v>
      </c>
      <c r="T361">
        <f>1/((DM361+1)/(Q361/1.6)+1/(R361/1.37)) + DM361/((DM361+1)/(Q361/1.6) + DM361/(R361/1.37))</f>
        <v>0</v>
      </c>
      <c r="U361">
        <f>(DH361*DK361)</f>
        <v>0</v>
      </c>
      <c r="V361">
        <f>(EA361+(U361+2*0.95*5.67E-8*(((EA361+$B$7)+273)^4-(EA361+273)^4)-44100*J361)/(1.84*29.3*R361+8*0.95*5.67E-8*(EA361+273)^3))</f>
        <v>0</v>
      </c>
      <c r="W361">
        <f>($C$7*EB361+$D$7*EC361+$E$7*V361)</f>
        <v>0</v>
      </c>
      <c r="X361">
        <f>0.61365*exp(17.502*W361/(240.97+W361))</f>
        <v>0</v>
      </c>
      <c r="Y361">
        <f>(Z361/AA361*100)</f>
        <v>0</v>
      </c>
      <c r="Z361">
        <f>DT361*(DY361+DZ361)/1000</f>
        <v>0</v>
      </c>
      <c r="AA361">
        <f>0.61365*exp(17.502*EA361/(240.97+EA361))</f>
        <v>0</v>
      </c>
      <c r="AB361">
        <f>(X361-DT361*(DY361+DZ361)/1000)</f>
        <v>0</v>
      </c>
      <c r="AC361">
        <f>(-J361*44100)</f>
        <v>0</v>
      </c>
      <c r="AD361">
        <f>2*29.3*R361*0.92*(EA361-W361)</f>
        <v>0</v>
      </c>
      <c r="AE361">
        <f>2*0.95*5.67E-8*(((EA361+$B$7)+273)^4-(W361+273)^4)</f>
        <v>0</v>
      </c>
      <c r="AF361">
        <f>U361+AE361+AC361+AD361</f>
        <v>0</v>
      </c>
      <c r="AG361">
        <f>DX361*AU361*(DS361-DR361*(1000-AU361*DU361)/(1000-AU361*DT361))/(100*DL361)</f>
        <v>0</v>
      </c>
      <c r="AH361">
        <f>1000*DX361*AU361*(DT361-DU361)/(100*DL361*(1000-AU361*DT361))</f>
        <v>0</v>
      </c>
      <c r="AI361">
        <f>(AJ361 - AK361 - DY361*1E3/(8.314*(EA361+273.15)) * AM361/DX361 * AL361) * DX361/(100*DL361) * (1000 - DU361)/1000</f>
        <v>0</v>
      </c>
      <c r="AJ361">
        <v>942.3661879991901</v>
      </c>
      <c r="AK361">
        <v>901.2507090909085</v>
      </c>
      <c r="AL361">
        <v>3.398394254066596</v>
      </c>
      <c r="AM361">
        <v>65.50466669720001</v>
      </c>
      <c r="AN361">
        <f>(AP361 - AO361 + DY361*1E3/(8.314*(EA361+273.15)) * AR361/DX361 * AQ361) * DX361/(100*DL361) * 1000/(1000 - AP361)</f>
        <v>0</v>
      </c>
      <c r="AO361">
        <v>17.56593592193658</v>
      </c>
      <c r="AP361">
        <v>22.70845272727273</v>
      </c>
      <c r="AQ361">
        <v>-0.000113702736414924</v>
      </c>
      <c r="AR361">
        <v>120.5504715061294</v>
      </c>
      <c r="AS361">
        <v>1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MAX(0,($B$13+$C$13*EF361)/(1+$D$13*EF361)*DY361/(EA361+273)*$E$13)</f>
        <v>0</v>
      </c>
      <c r="AX361" t="s">
        <v>437</v>
      </c>
      <c r="AY361" t="s">
        <v>437</v>
      </c>
      <c r="AZ361">
        <v>0</v>
      </c>
      <c r="BA361">
        <v>0</v>
      </c>
      <c r="BB361">
        <f>1-AZ361/BA361</f>
        <v>0</v>
      </c>
      <c r="BC361">
        <v>0</v>
      </c>
      <c r="BD361" t="s">
        <v>437</v>
      </c>
      <c r="BE361" t="s">
        <v>437</v>
      </c>
      <c r="BF361">
        <v>0</v>
      </c>
      <c r="BG361">
        <v>0</v>
      </c>
      <c r="BH361">
        <f>1-BF361/BG361</f>
        <v>0</v>
      </c>
      <c r="BI361">
        <v>0.5</v>
      </c>
      <c r="BJ361">
        <f>DI361</f>
        <v>0</v>
      </c>
      <c r="BK361">
        <f>L361</f>
        <v>0</v>
      </c>
      <c r="BL361">
        <f>BH361*BI361*BJ361</f>
        <v>0</v>
      </c>
      <c r="BM361">
        <f>(BK361-BC361)/BJ361</f>
        <v>0</v>
      </c>
      <c r="BN361">
        <f>(BA361-BG361)/BG361</f>
        <v>0</v>
      </c>
      <c r="BO361">
        <f>AZ361/(BB361+AZ361/BG361)</f>
        <v>0</v>
      </c>
      <c r="BP361" t="s">
        <v>437</v>
      </c>
      <c r="BQ361">
        <v>0</v>
      </c>
      <c r="BR361">
        <f>IF(BQ361&lt;&gt;0, BQ361, BO361)</f>
        <v>0</v>
      </c>
      <c r="BS361">
        <f>1-BR361/BG361</f>
        <v>0</v>
      </c>
      <c r="BT361">
        <f>(BG361-BF361)/(BG361-BR361)</f>
        <v>0</v>
      </c>
      <c r="BU361">
        <f>(BA361-BG361)/(BA361-BR361)</f>
        <v>0</v>
      </c>
      <c r="BV361">
        <f>(BG361-BF361)/(BG361-AZ361)</f>
        <v>0</v>
      </c>
      <c r="BW361">
        <f>(BA361-BG361)/(BA361-AZ361)</f>
        <v>0</v>
      </c>
      <c r="BX361">
        <f>(BT361*BR361/BF361)</f>
        <v>0</v>
      </c>
      <c r="BY361">
        <f>(1-BX361)</f>
        <v>0</v>
      </c>
      <c r="DH361">
        <f>$B$11*EG361+$C$11*EH361+$F$11*ES361*(1-EV361)</f>
        <v>0</v>
      </c>
      <c r="DI361">
        <f>DH361*DJ361</f>
        <v>0</v>
      </c>
      <c r="DJ361">
        <f>($B$11*$D$9+$C$11*$D$9+$F$11*((FF361+EX361)/MAX(FF361+EX361+FG361, 0.1)*$I$9+FG361/MAX(FF361+EX361+FG361, 0.1)*$J$9))/($B$11+$C$11+$F$11)</f>
        <v>0</v>
      </c>
      <c r="DK361">
        <f>($B$11*$K$9+$C$11*$K$9+$F$11*((FF361+EX361)/MAX(FF361+EX361+FG361, 0.1)*$P$9+FG361/MAX(FF361+EX361+FG361, 0.1)*$Q$9))/($B$11+$C$11+$F$11)</f>
        <v>0</v>
      </c>
      <c r="DL361">
        <v>5.66</v>
      </c>
      <c r="DM361">
        <v>0.5</v>
      </c>
      <c r="DN361" t="s">
        <v>438</v>
      </c>
      <c r="DO361">
        <v>2</v>
      </c>
      <c r="DP361" t="b">
        <v>1</v>
      </c>
      <c r="DQ361">
        <v>1759254831.5</v>
      </c>
      <c r="DR361">
        <v>857.492074074074</v>
      </c>
      <c r="DS361">
        <v>911.0548148148147</v>
      </c>
      <c r="DT361">
        <v>22.71981851851852</v>
      </c>
      <c r="DU361">
        <v>17.40857037037037</v>
      </c>
      <c r="DV361">
        <v>856.7314444444445</v>
      </c>
      <c r="DW361">
        <v>22.50420740740741</v>
      </c>
      <c r="DX361">
        <v>500.0035925925926</v>
      </c>
      <c r="DY361">
        <v>90.84686296296296</v>
      </c>
      <c r="DZ361">
        <v>0.05179925185185185</v>
      </c>
      <c r="EA361">
        <v>29.74746296296296</v>
      </c>
      <c r="EB361">
        <v>30.1388962962963</v>
      </c>
      <c r="EC361">
        <v>999.9000000000001</v>
      </c>
      <c r="ED361">
        <v>0</v>
      </c>
      <c r="EE361">
        <v>0</v>
      </c>
      <c r="EF361">
        <v>9981.805555555555</v>
      </c>
      <c r="EG361">
        <v>0</v>
      </c>
      <c r="EH361">
        <v>11.6948</v>
      </c>
      <c r="EI361">
        <v>-53.56268518518519</v>
      </c>
      <c r="EJ361">
        <v>877.4270370370372</v>
      </c>
      <c r="EK361">
        <v>927.1978148148148</v>
      </c>
      <c r="EL361">
        <v>5.311234814814815</v>
      </c>
      <c r="EM361">
        <v>911.0548148148147</v>
      </c>
      <c r="EN361">
        <v>17.40857037037037</v>
      </c>
      <c r="EO361">
        <v>2.064024074074074</v>
      </c>
      <c r="EP361">
        <v>1.581513703703703</v>
      </c>
      <c r="EQ361">
        <v>17.94422222222222</v>
      </c>
      <c r="ER361">
        <v>13.77951111111111</v>
      </c>
      <c r="ES361">
        <v>2000.027037037037</v>
      </c>
      <c r="ET361">
        <v>0.979998888888889</v>
      </c>
      <c r="EU361">
        <v>0.02000131851851851</v>
      </c>
      <c r="EV361">
        <v>0</v>
      </c>
      <c r="EW361">
        <v>1230.986666666667</v>
      </c>
      <c r="EX361">
        <v>5.000560000000001</v>
      </c>
      <c r="EY361">
        <v>25101.58518518519</v>
      </c>
      <c r="EZ361">
        <v>17295.10740740741</v>
      </c>
      <c r="FA361">
        <v>41.20799999999999</v>
      </c>
      <c r="FB361">
        <v>41.69174074074073</v>
      </c>
      <c r="FC361">
        <v>41.19414814814814</v>
      </c>
      <c r="FD361">
        <v>40.76829629629629</v>
      </c>
      <c r="FE361">
        <v>42.273</v>
      </c>
      <c r="FF361">
        <v>1955.127037037037</v>
      </c>
      <c r="FG361">
        <v>39.9</v>
      </c>
      <c r="FH361">
        <v>0</v>
      </c>
      <c r="FI361">
        <v>1759254853</v>
      </c>
      <c r="FJ361">
        <v>0</v>
      </c>
      <c r="FK361">
        <v>1231.0096</v>
      </c>
      <c r="FL361">
        <v>-2.921538457077383</v>
      </c>
      <c r="FM361">
        <v>-44.238461360572</v>
      </c>
      <c r="FN361">
        <v>25101.208</v>
      </c>
      <c r="FO361">
        <v>15</v>
      </c>
      <c r="FP361">
        <v>0</v>
      </c>
      <c r="FQ361" t="s">
        <v>439</v>
      </c>
      <c r="FR361">
        <v>1747148579.5</v>
      </c>
      <c r="FS361">
        <v>1747148584.5</v>
      </c>
      <c r="FT361">
        <v>0</v>
      </c>
      <c r="FU361">
        <v>0.162</v>
      </c>
      <c r="FV361">
        <v>-0.001</v>
      </c>
      <c r="FW361">
        <v>0.139</v>
      </c>
      <c r="FX361">
        <v>0.058</v>
      </c>
      <c r="FY361">
        <v>420</v>
      </c>
      <c r="FZ361">
        <v>16</v>
      </c>
      <c r="GA361">
        <v>0.19</v>
      </c>
      <c r="GB361">
        <v>0.02</v>
      </c>
      <c r="GC361">
        <v>-53.52737999999999</v>
      </c>
      <c r="GD361">
        <v>-0.5739309568479675</v>
      </c>
      <c r="GE361">
        <v>0.09262383116671419</v>
      </c>
      <c r="GF361">
        <v>0</v>
      </c>
      <c r="GG361">
        <v>1231.110294117647</v>
      </c>
      <c r="GH361">
        <v>-2.080519478511178</v>
      </c>
      <c r="GI361">
        <v>0.3135047170497727</v>
      </c>
      <c r="GJ361">
        <v>0</v>
      </c>
      <c r="GK361">
        <v>5.396052</v>
      </c>
      <c r="GL361">
        <v>-1.85659789868669</v>
      </c>
      <c r="GM361">
        <v>0.1786566346263133</v>
      </c>
      <c r="GN361">
        <v>0</v>
      </c>
      <c r="GO361">
        <v>0</v>
      </c>
      <c r="GP361">
        <v>3</v>
      </c>
      <c r="GQ361" t="s">
        <v>490</v>
      </c>
      <c r="GR361">
        <v>3.12834</v>
      </c>
      <c r="GS361">
        <v>2.72964</v>
      </c>
      <c r="GT361">
        <v>0.144783</v>
      </c>
      <c r="GU361">
        <v>0.151358</v>
      </c>
      <c r="GV361">
        <v>0.103364</v>
      </c>
      <c r="GW361">
        <v>0.0870797</v>
      </c>
      <c r="GX361">
        <v>25647.6</v>
      </c>
      <c r="GY361">
        <v>24701.2</v>
      </c>
      <c r="GZ361">
        <v>30531.1</v>
      </c>
      <c r="HA361">
        <v>29361.4</v>
      </c>
      <c r="HB361">
        <v>37782.2</v>
      </c>
      <c r="HC361">
        <v>35274.5</v>
      </c>
      <c r="HD361">
        <v>46704.1</v>
      </c>
      <c r="HE361">
        <v>43628.7</v>
      </c>
      <c r="HF361">
        <v>1.82857</v>
      </c>
      <c r="HG361">
        <v>1.83065</v>
      </c>
      <c r="HH361">
        <v>0.143424</v>
      </c>
      <c r="HI361">
        <v>0</v>
      </c>
      <c r="HJ361">
        <v>27.7814</v>
      </c>
      <c r="HK361">
        <v>999.9</v>
      </c>
      <c r="HL361">
        <v>48.1</v>
      </c>
      <c r="HM361">
        <v>31.4</v>
      </c>
      <c r="HN361">
        <v>24.4363</v>
      </c>
      <c r="HO361">
        <v>62.9803</v>
      </c>
      <c r="HP361">
        <v>17.8766</v>
      </c>
      <c r="HQ361">
        <v>1</v>
      </c>
      <c r="HR361">
        <v>0.138704</v>
      </c>
      <c r="HS361">
        <v>1.15843</v>
      </c>
      <c r="HT361">
        <v>20.196</v>
      </c>
      <c r="HU361">
        <v>5.22867</v>
      </c>
      <c r="HV361">
        <v>11.974</v>
      </c>
      <c r="HW361">
        <v>4.96935</v>
      </c>
      <c r="HX361">
        <v>3.28953</v>
      </c>
      <c r="HY361">
        <v>9999</v>
      </c>
      <c r="HZ361">
        <v>9999</v>
      </c>
      <c r="IA361">
        <v>9999</v>
      </c>
      <c r="IB361">
        <v>19.7</v>
      </c>
      <c r="IC361">
        <v>4.97289</v>
      </c>
      <c r="ID361">
        <v>1.87714</v>
      </c>
      <c r="IE361">
        <v>1.87529</v>
      </c>
      <c r="IF361">
        <v>1.87805</v>
      </c>
      <c r="IG361">
        <v>1.87481</v>
      </c>
      <c r="IH361">
        <v>1.87839</v>
      </c>
      <c r="II361">
        <v>1.87546</v>
      </c>
      <c r="IJ361">
        <v>1.87664</v>
      </c>
      <c r="IK361">
        <v>0</v>
      </c>
      <c r="IL361">
        <v>0</v>
      </c>
      <c r="IM361">
        <v>0</v>
      </c>
      <c r="IN361">
        <v>0</v>
      </c>
      <c r="IO361" t="s">
        <v>441</v>
      </c>
      <c r="IP361" t="s">
        <v>442</v>
      </c>
      <c r="IQ361" t="s">
        <v>443</v>
      </c>
      <c r="IR361" t="s">
        <v>443</v>
      </c>
      <c r="IS361" t="s">
        <v>443</v>
      </c>
      <c r="IT361" t="s">
        <v>443</v>
      </c>
      <c r="IU361">
        <v>0</v>
      </c>
      <c r="IV361">
        <v>100</v>
      </c>
      <c r="IW361">
        <v>100</v>
      </c>
      <c r="IX361">
        <v>0.784</v>
      </c>
      <c r="IY361">
        <v>0.2154</v>
      </c>
      <c r="IZ361">
        <v>-0.1222274518627452</v>
      </c>
      <c r="JA361">
        <v>0.001328938755811441</v>
      </c>
      <c r="JB361">
        <v>-5.633165956792918E-07</v>
      </c>
      <c r="JC361">
        <v>2.510553891376428E-10</v>
      </c>
      <c r="JD361">
        <v>-0.04678033270444259</v>
      </c>
      <c r="JE361">
        <v>-0.0009625096320519332</v>
      </c>
      <c r="JF361">
        <v>0.0006953178313022573</v>
      </c>
      <c r="JG361">
        <v>-5.973937232829655E-06</v>
      </c>
      <c r="JH361">
        <v>1</v>
      </c>
      <c r="JI361">
        <v>2112</v>
      </c>
      <c r="JJ361">
        <v>1</v>
      </c>
      <c r="JK361">
        <v>26</v>
      </c>
      <c r="JL361">
        <v>201771</v>
      </c>
      <c r="JM361">
        <v>201770.9</v>
      </c>
      <c r="JN361">
        <v>2.10449</v>
      </c>
      <c r="JO361">
        <v>2.54761</v>
      </c>
      <c r="JP361">
        <v>1.39893</v>
      </c>
      <c r="JQ361">
        <v>2.32666</v>
      </c>
      <c r="JR361">
        <v>1.44897</v>
      </c>
      <c r="JS361">
        <v>2.45972</v>
      </c>
      <c r="JT361">
        <v>36.8604</v>
      </c>
      <c r="JU361">
        <v>23.9649</v>
      </c>
      <c r="JV361">
        <v>18</v>
      </c>
      <c r="JW361">
        <v>480.138</v>
      </c>
      <c r="JX361">
        <v>451.333</v>
      </c>
      <c r="JY361">
        <v>27.0585</v>
      </c>
      <c r="JZ361">
        <v>28.9841</v>
      </c>
      <c r="KA361">
        <v>30.0002</v>
      </c>
      <c r="KB361">
        <v>28.6598</v>
      </c>
      <c r="KC361">
        <v>28.7282</v>
      </c>
      <c r="KD361">
        <v>42.1659</v>
      </c>
      <c r="KE361">
        <v>32.0864</v>
      </c>
      <c r="KF361">
        <v>0</v>
      </c>
      <c r="KG361">
        <v>27.0216</v>
      </c>
      <c r="KH361">
        <v>954.591</v>
      </c>
      <c r="KI361">
        <v>17.8621</v>
      </c>
      <c r="KJ361">
        <v>100.932</v>
      </c>
      <c r="KK361">
        <v>100.354</v>
      </c>
    </row>
    <row r="362" spans="1:297">
      <c r="A362">
        <v>346</v>
      </c>
      <c r="B362">
        <v>1759254844</v>
      </c>
      <c r="C362">
        <v>8028.400000095367</v>
      </c>
      <c r="D362" t="s">
        <v>1138</v>
      </c>
      <c r="E362" t="s">
        <v>1139</v>
      </c>
      <c r="F362">
        <v>5</v>
      </c>
      <c r="G362" t="s">
        <v>1025</v>
      </c>
      <c r="H362" t="s">
        <v>436</v>
      </c>
      <c r="I362">
        <v>1759254836.214286</v>
      </c>
      <c r="J362">
        <f>(K362)/1000</f>
        <v>0</v>
      </c>
      <c r="K362">
        <f>IF(DP362, AN362, AH362)</f>
        <v>0</v>
      </c>
      <c r="L362">
        <f>IF(DP362, AI362, AG362)</f>
        <v>0</v>
      </c>
      <c r="M362">
        <f>DR362 - IF(AU362&gt;1, L362*DL362*100.0/(AW362), 0)</f>
        <v>0</v>
      </c>
      <c r="N362">
        <f>((T362-J362/2)*M362-L362)/(T362+J362/2)</f>
        <v>0</v>
      </c>
      <c r="O362">
        <f>N362*(DY362+DZ362)/1000.0</f>
        <v>0</v>
      </c>
      <c r="P362">
        <f>(DR362 - IF(AU362&gt;1, L362*DL362*100.0/(AW362), 0))*(DY362+DZ362)/1000.0</f>
        <v>0</v>
      </c>
      <c r="Q362">
        <f>2.0/((1/S362-1/R362)+SIGN(S362)*SQRT((1/S362-1/R362)*(1/S362-1/R362) + 4*DM362/((DM362+1)*(DM362+1))*(2*1/S362*1/R362-1/R362*1/R362)))</f>
        <v>0</v>
      </c>
      <c r="R362">
        <f>IF(LEFT(DN362,1)&lt;&gt;"0",IF(LEFT(DN362,1)="1",3.0,DO362),$D$5+$E$5*(EF362*DY362/($K$5*1000))+$F$5*(EF362*DY362/($K$5*1000))*MAX(MIN(DL362,$J$5),$I$5)*MAX(MIN(DL362,$J$5),$I$5)+$G$5*MAX(MIN(DL362,$J$5),$I$5)*(EF362*DY362/($K$5*1000))+$H$5*(EF362*DY362/($K$5*1000))*(EF362*DY362/($K$5*1000)))</f>
        <v>0</v>
      </c>
      <c r="S362">
        <f>J362*(1000-(1000*0.61365*exp(17.502*W362/(240.97+W362))/(DY362+DZ362)+DT362)/2)/(1000*0.61365*exp(17.502*W362/(240.97+W362))/(DY362+DZ362)-DT362)</f>
        <v>0</v>
      </c>
      <c r="T362">
        <f>1/((DM362+1)/(Q362/1.6)+1/(R362/1.37)) + DM362/((DM362+1)/(Q362/1.6) + DM362/(R362/1.37))</f>
        <v>0</v>
      </c>
      <c r="U362">
        <f>(DH362*DK362)</f>
        <v>0</v>
      </c>
      <c r="V362">
        <f>(EA362+(U362+2*0.95*5.67E-8*(((EA362+$B$7)+273)^4-(EA362+273)^4)-44100*J362)/(1.84*29.3*R362+8*0.95*5.67E-8*(EA362+273)^3))</f>
        <v>0</v>
      </c>
      <c r="W362">
        <f>($C$7*EB362+$D$7*EC362+$E$7*V362)</f>
        <v>0</v>
      </c>
      <c r="X362">
        <f>0.61365*exp(17.502*W362/(240.97+W362))</f>
        <v>0</v>
      </c>
      <c r="Y362">
        <f>(Z362/AA362*100)</f>
        <v>0</v>
      </c>
      <c r="Z362">
        <f>DT362*(DY362+DZ362)/1000</f>
        <v>0</v>
      </c>
      <c r="AA362">
        <f>0.61365*exp(17.502*EA362/(240.97+EA362))</f>
        <v>0</v>
      </c>
      <c r="AB362">
        <f>(X362-DT362*(DY362+DZ362)/1000)</f>
        <v>0</v>
      </c>
      <c r="AC362">
        <f>(-J362*44100)</f>
        <v>0</v>
      </c>
      <c r="AD362">
        <f>2*29.3*R362*0.92*(EA362-W362)</f>
        <v>0</v>
      </c>
      <c r="AE362">
        <f>2*0.95*5.67E-8*(((EA362+$B$7)+273)^4-(W362+273)^4)</f>
        <v>0</v>
      </c>
      <c r="AF362">
        <f>U362+AE362+AC362+AD362</f>
        <v>0</v>
      </c>
      <c r="AG362">
        <f>DX362*AU362*(DS362-DR362*(1000-AU362*DU362)/(1000-AU362*DT362))/(100*DL362)</f>
        <v>0</v>
      </c>
      <c r="AH362">
        <f>1000*DX362*AU362*(DT362-DU362)/(100*DL362*(1000-AU362*DT362))</f>
        <v>0</v>
      </c>
      <c r="AI362">
        <f>(AJ362 - AK362 - DY362*1E3/(8.314*(EA362+273.15)) * AM362/DX362 * AL362) * DX362/(100*DL362) * (1000 - DU362)/1000</f>
        <v>0</v>
      </c>
      <c r="AJ362">
        <v>959.6312478056011</v>
      </c>
      <c r="AK362">
        <v>918.4444242424237</v>
      </c>
      <c r="AL362">
        <v>3.448267878411914</v>
      </c>
      <c r="AM362">
        <v>65.50466669720001</v>
      </c>
      <c r="AN362">
        <f>(AP362 - AO362 + DY362*1E3/(8.314*(EA362+273.15)) * AR362/DX362 * AQ362) * DX362/(100*DL362) * 1000/(1000 - AP362)</f>
        <v>0</v>
      </c>
      <c r="AO362">
        <v>17.74520891313269</v>
      </c>
      <c r="AP362">
        <v>22.72056060606061</v>
      </c>
      <c r="AQ362">
        <v>0.0001767407404268451</v>
      </c>
      <c r="AR362">
        <v>120.5504715061294</v>
      </c>
      <c r="AS362">
        <v>2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MAX(0,($B$13+$C$13*EF362)/(1+$D$13*EF362)*DY362/(EA362+273)*$E$13)</f>
        <v>0</v>
      </c>
      <c r="AX362" t="s">
        <v>437</v>
      </c>
      <c r="AY362" t="s">
        <v>437</v>
      </c>
      <c r="AZ362">
        <v>0</v>
      </c>
      <c r="BA362">
        <v>0</v>
      </c>
      <c r="BB362">
        <f>1-AZ362/BA362</f>
        <v>0</v>
      </c>
      <c r="BC362">
        <v>0</v>
      </c>
      <c r="BD362" t="s">
        <v>437</v>
      </c>
      <c r="BE362" t="s">
        <v>437</v>
      </c>
      <c r="BF362">
        <v>0</v>
      </c>
      <c r="BG362">
        <v>0</v>
      </c>
      <c r="BH362">
        <f>1-BF362/BG362</f>
        <v>0</v>
      </c>
      <c r="BI362">
        <v>0.5</v>
      </c>
      <c r="BJ362">
        <f>DI362</f>
        <v>0</v>
      </c>
      <c r="BK362">
        <f>L362</f>
        <v>0</v>
      </c>
      <c r="BL362">
        <f>BH362*BI362*BJ362</f>
        <v>0</v>
      </c>
      <c r="BM362">
        <f>(BK362-BC362)/BJ362</f>
        <v>0</v>
      </c>
      <c r="BN362">
        <f>(BA362-BG362)/BG362</f>
        <v>0</v>
      </c>
      <c r="BO362">
        <f>AZ362/(BB362+AZ362/BG362)</f>
        <v>0</v>
      </c>
      <c r="BP362" t="s">
        <v>437</v>
      </c>
      <c r="BQ362">
        <v>0</v>
      </c>
      <c r="BR362">
        <f>IF(BQ362&lt;&gt;0, BQ362, BO362)</f>
        <v>0</v>
      </c>
      <c r="BS362">
        <f>1-BR362/BG362</f>
        <v>0</v>
      </c>
      <c r="BT362">
        <f>(BG362-BF362)/(BG362-BR362)</f>
        <v>0</v>
      </c>
      <c r="BU362">
        <f>(BA362-BG362)/(BA362-BR362)</f>
        <v>0</v>
      </c>
      <c r="BV362">
        <f>(BG362-BF362)/(BG362-AZ362)</f>
        <v>0</v>
      </c>
      <c r="BW362">
        <f>(BA362-BG362)/(BA362-AZ362)</f>
        <v>0</v>
      </c>
      <c r="BX362">
        <f>(BT362*BR362/BF362)</f>
        <v>0</v>
      </c>
      <c r="BY362">
        <f>(1-BX362)</f>
        <v>0</v>
      </c>
      <c r="DH362">
        <f>$B$11*EG362+$C$11*EH362+$F$11*ES362*(1-EV362)</f>
        <v>0</v>
      </c>
      <c r="DI362">
        <f>DH362*DJ362</f>
        <v>0</v>
      </c>
      <c r="DJ362">
        <f>($B$11*$D$9+$C$11*$D$9+$F$11*((FF362+EX362)/MAX(FF362+EX362+FG362, 0.1)*$I$9+FG362/MAX(FF362+EX362+FG362, 0.1)*$J$9))/($B$11+$C$11+$F$11)</f>
        <v>0</v>
      </c>
      <c r="DK362">
        <f>($B$11*$K$9+$C$11*$K$9+$F$11*((FF362+EX362)/MAX(FF362+EX362+FG362, 0.1)*$P$9+FG362/MAX(FF362+EX362+FG362, 0.1)*$Q$9))/($B$11+$C$11+$F$11)</f>
        <v>0</v>
      </c>
      <c r="DL362">
        <v>5.66</v>
      </c>
      <c r="DM362">
        <v>0.5</v>
      </c>
      <c r="DN362" t="s">
        <v>438</v>
      </c>
      <c r="DO362">
        <v>2</v>
      </c>
      <c r="DP362" t="b">
        <v>1</v>
      </c>
      <c r="DQ362">
        <v>1759254836.214286</v>
      </c>
      <c r="DR362">
        <v>873.2234642857144</v>
      </c>
      <c r="DS362">
        <v>926.8445714285715</v>
      </c>
      <c r="DT362">
        <v>22.71510714285715</v>
      </c>
      <c r="DU362">
        <v>17.55510714285714</v>
      </c>
      <c r="DV362">
        <v>872.4482857142856</v>
      </c>
      <c r="DW362">
        <v>22.4996</v>
      </c>
      <c r="DX362">
        <v>499.9906785714285</v>
      </c>
      <c r="DY362">
        <v>90.84683571428572</v>
      </c>
      <c r="DZ362">
        <v>0.05178401785714287</v>
      </c>
      <c r="EA362">
        <v>29.72543214285714</v>
      </c>
      <c r="EB362">
        <v>30.13186785714285</v>
      </c>
      <c r="EC362">
        <v>999.9000000000002</v>
      </c>
      <c r="ED362">
        <v>0</v>
      </c>
      <c r="EE362">
        <v>0</v>
      </c>
      <c r="EF362">
        <v>9992.191071428571</v>
      </c>
      <c r="EG362">
        <v>0</v>
      </c>
      <c r="EH362">
        <v>11.6948</v>
      </c>
      <c r="EI362">
        <v>-53.62112500000001</v>
      </c>
      <c r="EJ362">
        <v>893.5198928571427</v>
      </c>
      <c r="EK362">
        <v>943.4083928571426</v>
      </c>
      <c r="EL362">
        <v>5.159996785714286</v>
      </c>
      <c r="EM362">
        <v>926.8445714285715</v>
      </c>
      <c r="EN362">
        <v>17.55510714285714</v>
      </c>
      <c r="EO362">
        <v>2.063595357142857</v>
      </c>
      <c r="EP362">
        <v>1.594825714285714</v>
      </c>
      <c r="EQ362">
        <v>17.94092857142857</v>
      </c>
      <c r="ER362">
        <v>13.90845</v>
      </c>
      <c r="ES362">
        <v>2000.026785714286</v>
      </c>
      <c r="ET362">
        <v>0.9799990357142858</v>
      </c>
      <c r="EU362">
        <v>0.02000116785714286</v>
      </c>
      <c r="EV362">
        <v>0</v>
      </c>
      <c r="EW362">
        <v>1230.773928571429</v>
      </c>
      <c r="EX362">
        <v>5.000560000000001</v>
      </c>
      <c r="EY362">
        <v>25097.6</v>
      </c>
      <c r="EZ362">
        <v>17295.1</v>
      </c>
      <c r="FA362">
        <v>41.24971428571428</v>
      </c>
      <c r="FB362">
        <v>41.69607142857141</v>
      </c>
      <c r="FC362">
        <v>41.19614285714285</v>
      </c>
      <c r="FD362">
        <v>40.79892857142857</v>
      </c>
      <c r="FE362">
        <v>42.27</v>
      </c>
      <c r="FF362">
        <v>1955.126785714286</v>
      </c>
      <c r="FG362">
        <v>39.9</v>
      </c>
      <c r="FH362">
        <v>0</v>
      </c>
      <c r="FI362">
        <v>1759254857.8</v>
      </c>
      <c r="FJ362">
        <v>0</v>
      </c>
      <c r="FK362">
        <v>1230.7844</v>
      </c>
      <c r="FL362">
        <v>-2.655384609620416</v>
      </c>
      <c r="FM362">
        <v>-49.96923081072597</v>
      </c>
      <c r="FN362">
        <v>25097.28</v>
      </c>
      <c r="FO362">
        <v>15</v>
      </c>
      <c r="FP362">
        <v>0</v>
      </c>
      <c r="FQ362" t="s">
        <v>439</v>
      </c>
      <c r="FR362">
        <v>1747148579.5</v>
      </c>
      <c r="FS362">
        <v>1747148584.5</v>
      </c>
      <c r="FT362">
        <v>0</v>
      </c>
      <c r="FU362">
        <v>0.162</v>
      </c>
      <c r="FV362">
        <v>-0.001</v>
      </c>
      <c r="FW362">
        <v>0.139</v>
      </c>
      <c r="FX362">
        <v>0.058</v>
      </c>
      <c r="FY362">
        <v>420</v>
      </c>
      <c r="FZ362">
        <v>16</v>
      </c>
      <c r="GA362">
        <v>0.19</v>
      </c>
      <c r="GB362">
        <v>0.02</v>
      </c>
      <c r="GC362">
        <v>-53.60836500000001</v>
      </c>
      <c r="GD362">
        <v>-0.803669043152021</v>
      </c>
      <c r="GE362">
        <v>0.1139846142029705</v>
      </c>
      <c r="GF362">
        <v>0</v>
      </c>
      <c r="GG362">
        <v>1230.91</v>
      </c>
      <c r="GH362">
        <v>-2.654545453357572</v>
      </c>
      <c r="GI362">
        <v>0.347723690170635</v>
      </c>
      <c r="GJ362">
        <v>0</v>
      </c>
      <c r="GK362">
        <v>5.2369815</v>
      </c>
      <c r="GL362">
        <v>-1.919678048780512</v>
      </c>
      <c r="GM362">
        <v>0.1848457243967249</v>
      </c>
      <c r="GN362">
        <v>0</v>
      </c>
      <c r="GO362">
        <v>0</v>
      </c>
      <c r="GP362">
        <v>3</v>
      </c>
      <c r="GQ362" t="s">
        <v>490</v>
      </c>
      <c r="GR362">
        <v>3.12833</v>
      </c>
      <c r="GS362">
        <v>2.72959</v>
      </c>
      <c r="GT362">
        <v>0.146569</v>
      </c>
      <c r="GU362">
        <v>0.15312</v>
      </c>
      <c r="GV362">
        <v>0.103406</v>
      </c>
      <c r="GW362">
        <v>0.0875682</v>
      </c>
      <c r="GX362">
        <v>25594.2</v>
      </c>
      <c r="GY362">
        <v>24649.9</v>
      </c>
      <c r="GZ362">
        <v>30531.3</v>
      </c>
      <c r="HA362">
        <v>29361.4</v>
      </c>
      <c r="HB362">
        <v>37780.8</v>
      </c>
      <c r="HC362">
        <v>35255.5</v>
      </c>
      <c r="HD362">
        <v>46704.3</v>
      </c>
      <c r="HE362">
        <v>43628.6</v>
      </c>
      <c r="HF362">
        <v>1.82827</v>
      </c>
      <c r="HG362">
        <v>1.83088</v>
      </c>
      <c r="HH362">
        <v>0.14247</v>
      </c>
      <c r="HI362">
        <v>0</v>
      </c>
      <c r="HJ362">
        <v>27.7814</v>
      </c>
      <c r="HK362">
        <v>999.9</v>
      </c>
      <c r="HL362">
        <v>48.1</v>
      </c>
      <c r="HM362">
        <v>31.4</v>
      </c>
      <c r="HN362">
        <v>24.437</v>
      </c>
      <c r="HO362">
        <v>62.9003</v>
      </c>
      <c r="HP362">
        <v>17.6522</v>
      </c>
      <c r="HQ362">
        <v>1</v>
      </c>
      <c r="HR362">
        <v>0.138872</v>
      </c>
      <c r="HS362">
        <v>1.16678</v>
      </c>
      <c r="HT362">
        <v>20.196</v>
      </c>
      <c r="HU362">
        <v>5.22702</v>
      </c>
      <c r="HV362">
        <v>11.974</v>
      </c>
      <c r="HW362">
        <v>4.96925</v>
      </c>
      <c r="HX362">
        <v>3.28925</v>
      </c>
      <c r="HY362">
        <v>9999</v>
      </c>
      <c r="HZ362">
        <v>9999</v>
      </c>
      <c r="IA362">
        <v>9999</v>
      </c>
      <c r="IB362">
        <v>19.7</v>
      </c>
      <c r="IC362">
        <v>4.97288</v>
      </c>
      <c r="ID362">
        <v>1.87714</v>
      </c>
      <c r="IE362">
        <v>1.87528</v>
      </c>
      <c r="IF362">
        <v>1.87805</v>
      </c>
      <c r="IG362">
        <v>1.87481</v>
      </c>
      <c r="IH362">
        <v>1.87837</v>
      </c>
      <c r="II362">
        <v>1.87546</v>
      </c>
      <c r="IJ362">
        <v>1.87667</v>
      </c>
      <c r="IK362">
        <v>0</v>
      </c>
      <c r="IL362">
        <v>0</v>
      </c>
      <c r="IM362">
        <v>0</v>
      </c>
      <c r="IN362">
        <v>0</v>
      </c>
      <c r="IO362" t="s">
        <v>441</v>
      </c>
      <c r="IP362" t="s">
        <v>442</v>
      </c>
      <c r="IQ362" t="s">
        <v>443</v>
      </c>
      <c r="IR362" t="s">
        <v>443</v>
      </c>
      <c r="IS362" t="s">
        <v>443</v>
      </c>
      <c r="IT362" t="s">
        <v>443</v>
      </c>
      <c r="IU362">
        <v>0</v>
      </c>
      <c r="IV362">
        <v>100</v>
      </c>
      <c r="IW362">
        <v>100</v>
      </c>
      <c r="IX362">
        <v>0.799</v>
      </c>
      <c r="IY362">
        <v>0.2156</v>
      </c>
      <c r="IZ362">
        <v>-0.1222274518627452</v>
      </c>
      <c r="JA362">
        <v>0.001328938755811441</v>
      </c>
      <c r="JB362">
        <v>-5.633165956792918E-07</v>
      </c>
      <c r="JC362">
        <v>2.510553891376428E-10</v>
      </c>
      <c r="JD362">
        <v>-0.04678033270444259</v>
      </c>
      <c r="JE362">
        <v>-0.0009625096320519332</v>
      </c>
      <c r="JF362">
        <v>0.0006953178313022573</v>
      </c>
      <c r="JG362">
        <v>-5.973937232829655E-06</v>
      </c>
      <c r="JH362">
        <v>1</v>
      </c>
      <c r="JI362">
        <v>2112</v>
      </c>
      <c r="JJ362">
        <v>1</v>
      </c>
      <c r="JK362">
        <v>26</v>
      </c>
      <c r="JL362">
        <v>201771.1</v>
      </c>
      <c r="JM362">
        <v>201771</v>
      </c>
      <c r="JN362">
        <v>2.12891</v>
      </c>
      <c r="JO362">
        <v>2.53296</v>
      </c>
      <c r="JP362">
        <v>1.39893</v>
      </c>
      <c r="JQ362">
        <v>2.32666</v>
      </c>
      <c r="JR362">
        <v>1.44897</v>
      </c>
      <c r="JS362">
        <v>2.53296</v>
      </c>
      <c r="JT362">
        <v>36.8604</v>
      </c>
      <c r="JU362">
        <v>23.9824</v>
      </c>
      <c r="JV362">
        <v>18</v>
      </c>
      <c r="JW362">
        <v>479.973</v>
      </c>
      <c r="JX362">
        <v>451.475</v>
      </c>
      <c r="JY362">
        <v>26.9233</v>
      </c>
      <c r="JZ362">
        <v>28.9841</v>
      </c>
      <c r="KA362">
        <v>30.0003</v>
      </c>
      <c r="KB362">
        <v>28.6598</v>
      </c>
      <c r="KC362">
        <v>28.7282</v>
      </c>
      <c r="KD362">
        <v>42.7992</v>
      </c>
      <c r="KE362">
        <v>32.0864</v>
      </c>
      <c r="KF362">
        <v>0</v>
      </c>
      <c r="KG362">
        <v>26.8949</v>
      </c>
      <c r="KH362">
        <v>974.63</v>
      </c>
      <c r="KI362">
        <v>17.8557</v>
      </c>
      <c r="KJ362">
        <v>100.933</v>
      </c>
      <c r="KK362">
        <v>100.354</v>
      </c>
    </row>
    <row r="363" spans="1:297">
      <c r="A363">
        <v>347</v>
      </c>
      <c r="B363">
        <v>1759254849</v>
      </c>
      <c r="C363">
        <v>8033.400000095367</v>
      </c>
      <c r="D363" t="s">
        <v>1140</v>
      </c>
      <c r="E363" t="s">
        <v>1141</v>
      </c>
      <c r="F363">
        <v>5</v>
      </c>
      <c r="G363" t="s">
        <v>1025</v>
      </c>
      <c r="H363" t="s">
        <v>436</v>
      </c>
      <c r="I363">
        <v>1759254841.5</v>
      </c>
      <c r="J363">
        <f>(K363)/1000</f>
        <v>0</v>
      </c>
      <c r="K363">
        <f>IF(DP363, AN363, AH363)</f>
        <v>0</v>
      </c>
      <c r="L363">
        <f>IF(DP363, AI363, AG363)</f>
        <v>0</v>
      </c>
      <c r="M363">
        <f>DR363 - IF(AU363&gt;1, L363*DL363*100.0/(AW363), 0)</f>
        <v>0</v>
      </c>
      <c r="N363">
        <f>((T363-J363/2)*M363-L363)/(T363+J363/2)</f>
        <v>0</v>
      </c>
      <c r="O363">
        <f>N363*(DY363+DZ363)/1000.0</f>
        <v>0</v>
      </c>
      <c r="P363">
        <f>(DR363 - IF(AU363&gt;1, L363*DL363*100.0/(AW363), 0))*(DY363+DZ363)/1000.0</f>
        <v>0</v>
      </c>
      <c r="Q363">
        <f>2.0/((1/S363-1/R363)+SIGN(S363)*SQRT((1/S363-1/R363)*(1/S363-1/R363) + 4*DM363/((DM363+1)*(DM363+1))*(2*1/S363*1/R363-1/R363*1/R363)))</f>
        <v>0</v>
      </c>
      <c r="R363">
        <f>IF(LEFT(DN363,1)&lt;&gt;"0",IF(LEFT(DN363,1)="1",3.0,DO363),$D$5+$E$5*(EF363*DY363/($K$5*1000))+$F$5*(EF363*DY363/($K$5*1000))*MAX(MIN(DL363,$J$5),$I$5)*MAX(MIN(DL363,$J$5),$I$5)+$G$5*MAX(MIN(DL363,$J$5),$I$5)*(EF363*DY363/($K$5*1000))+$H$5*(EF363*DY363/($K$5*1000))*(EF363*DY363/($K$5*1000)))</f>
        <v>0</v>
      </c>
      <c r="S363">
        <f>J363*(1000-(1000*0.61365*exp(17.502*W363/(240.97+W363))/(DY363+DZ363)+DT363)/2)/(1000*0.61365*exp(17.502*W363/(240.97+W363))/(DY363+DZ363)-DT363)</f>
        <v>0</v>
      </c>
      <c r="T363">
        <f>1/((DM363+1)/(Q363/1.6)+1/(R363/1.37)) + DM363/((DM363+1)/(Q363/1.6) + DM363/(R363/1.37))</f>
        <v>0</v>
      </c>
      <c r="U363">
        <f>(DH363*DK363)</f>
        <v>0</v>
      </c>
      <c r="V363">
        <f>(EA363+(U363+2*0.95*5.67E-8*(((EA363+$B$7)+273)^4-(EA363+273)^4)-44100*J363)/(1.84*29.3*R363+8*0.95*5.67E-8*(EA363+273)^3))</f>
        <v>0</v>
      </c>
      <c r="W363">
        <f>($C$7*EB363+$D$7*EC363+$E$7*V363)</f>
        <v>0</v>
      </c>
      <c r="X363">
        <f>0.61365*exp(17.502*W363/(240.97+W363))</f>
        <v>0</v>
      </c>
      <c r="Y363">
        <f>(Z363/AA363*100)</f>
        <v>0</v>
      </c>
      <c r="Z363">
        <f>DT363*(DY363+DZ363)/1000</f>
        <v>0</v>
      </c>
      <c r="AA363">
        <f>0.61365*exp(17.502*EA363/(240.97+EA363))</f>
        <v>0</v>
      </c>
      <c r="AB363">
        <f>(X363-DT363*(DY363+DZ363)/1000)</f>
        <v>0</v>
      </c>
      <c r="AC363">
        <f>(-J363*44100)</f>
        <v>0</v>
      </c>
      <c r="AD363">
        <f>2*29.3*R363*0.92*(EA363-W363)</f>
        <v>0</v>
      </c>
      <c r="AE363">
        <f>2*0.95*5.67E-8*(((EA363+$B$7)+273)^4-(W363+273)^4)</f>
        <v>0</v>
      </c>
      <c r="AF363">
        <f>U363+AE363+AC363+AD363</f>
        <v>0</v>
      </c>
      <c r="AG363">
        <f>DX363*AU363*(DS363-DR363*(1000-AU363*DU363)/(1000-AU363*DT363))/(100*DL363)</f>
        <v>0</v>
      </c>
      <c r="AH363">
        <f>1000*DX363*AU363*(DT363-DU363)/(100*DL363*(1000-AU363*DT363))</f>
        <v>0</v>
      </c>
      <c r="AI363">
        <f>(AJ363 - AK363 - DY363*1E3/(8.314*(EA363+273.15)) * AM363/DX363 * AL363) * DX363/(100*DL363) * (1000 - DU363)/1000</f>
        <v>0</v>
      </c>
      <c r="AJ363">
        <v>976.9138808323701</v>
      </c>
      <c r="AK363">
        <v>935.5758363636365</v>
      </c>
      <c r="AL363">
        <v>3.418454502225466</v>
      </c>
      <c r="AM363">
        <v>65.50466669720001</v>
      </c>
      <c r="AN363">
        <f>(AP363 - AO363 + DY363*1E3/(8.314*(EA363+273.15)) * AR363/DX363 * AQ363) * DX363/(100*DL363) * 1000/(1000 - AP363)</f>
        <v>0</v>
      </c>
      <c r="AO363">
        <v>17.82732070337548</v>
      </c>
      <c r="AP363">
        <v>22.71772424242424</v>
      </c>
      <c r="AQ363">
        <v>-4.007265162237522E-05</v>
      </c>
      <c r="AR363">
        <v>120.5504715061294</v>
      </c>
      <c r="AS363">
        <v>2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MAX(0,($B$13+$C$13*EF363)/(1+$D$13*EF363)*DY363/(EA363+273)*$E$13)</f>
        <v>0</v>
      </c>
      <c r="AX363" t="s">
        <v>437</v>
      </c>
      <c r="AY363" t="s">
        <v>437</v>
      </c>
      <c r="AZ363">
        <v>0</v>
      </c>
      <c r="BA363">
        <v>0</v>
      </c>
      <c r="BB363">
        <f>1-AZ363/BA363</f>
        <v>0</v>
      </c>
      <c r="BC363">
        <v>0</v>
      </c>
      <c r="BD363" t="s">
        <v>437</v>
      </c>
      <c r="BE363" t="s">
        <v>437</v>
      </c>
      <c r="BF363">
        <v>0</v>
      </c>
      <c r="BG363">
        <v>0</v>
      </c>
      <c r="BH363">
        <f>1-BF363/BG363</f>
        <v>0</v>
      </c>
      <c r="BI363">
        <v>0.5</v>
      </c>
      <c r="BJ363">
        <f>DI363</f>
        <v>0</v>
      </c>
      <c r="BK363">
        <f>L363</f>
        <v>0</v>
      </c>
      <c r="BL363">
        <f>BH363*BI363*BJ363</f>
        <v>0</v>
      </c>
      <c r="BM363">
        <f>(BK363-BC363)/BJ363</f>
        <v>0</v>
      </c>
      <c r="BN363">
        <f>(BA363-BG363)/BG363</f>
        <v>0</v>
      </c>
      <c r="BO363">
        <f>AZ363/(BB363+AZ363/BG363)</f>
        <v>0</v>
      </c>
      <c r="BP363" t="s">
        <v>437</v>
      </c>
      <c r="BQ363">
        <v>0</v>
      </c>
      <c r="BR363">
        <f>IF(BQ363&lt;&gt;0, BQ363, BO363)</f>
        <v>0</v>
      </c>
      <c r="BS363">
        <f>1-BR363/BG363</f>
        <v>0</v>
      </c>
      <c r="BT363">
        <f>(BG363-BF363)/(BG363-BR363)</f>
        <v>0</v>
      </c>
      <c r="BU363">
        <f>(BA363-BG363)/(BA363-BR363)</f>
        <v>0</v>
      </c>
      <c r="BV363">
        <f>(BG363-BF363)/(BG363-AZ363)</f>
        <v>0</v>
      </c>
      <c r="BW363">
        <f>(BA363-BG363)/(BA363-AZ363)</f>
        <v>0</v>
      </c>
      <c r="BX363">
        <f>(BT363*BR363/BF363)</f>
        <v>0</v>
      </c>
      <c r="BY363">
        <f>(1-BX363)</f>
        <v>0</v>
      </c>
      <c r="DH363">
        <f>$B$11*EG363+$C$11*EH363+$F$11*ES363*(1-EV363)</f>
        <v>0</v>
      </c>
      <c r="DI363">
        <f>DH363*DJ363</f>
        <v>0</v>
      </c>
      <c r="DJ363">
        <f>($B$11*$D$9+$C$11*$D$9+$F$11*((FF363+EX363)/MAX(FF363+EX363+FG363, 0.1)*$I$9+FG363/MAX(FF363+EX363+FG363, 0.1)*$J$9))/($B$11+$C$11+$F$11)</f>
        <v>0</v>
      </c>
      <c r="DK363">
        <f>($B$11*$K$9+$C$11*$K$9+$F$11*((FF363+EX363)/MAX(FF363+EX363+FG363, 0.1)*$P$9+FG363/MAX(FF363+EX363+FG363, 0.1)*$Q$9))/($B$11+$C$11+$F$11)</f>
        <v>0</v>
      </c>
      <c r="DL363">
        <v>5.66</v>
      </c>
      <c r="DM363">
        <v>0.5</v>
      </c>
      <c r="DN363" t="s">
        <v>438</v>
      </c>
      <c r="DO363">
        <v>2</v>
      </c>
      <c r="DP363" t="b">
        <v>1</v>
      </c>
      <c r="DQ363">
        <v>1759254841.5</v>
      </c>
      <c r="DR363">
        <v>890.8775925925925</v>
      </c>
      <c r="DS363">
        <v>944.597296296296</v>
      </c>
      <c r="DT363">
        <v>22.71589259259259</v>
      </c>
      <c r="DU363">
        <v>17.7023</v>
      </c>
      <c r="DV363">
        <v>890.0862592592595</v>
      </c>
      <c r="DW363">
        <v>22.50036296296296</v>
      </c>
      <c r="DX363">
        <v>500.0123703703703</v>
      </c>
      <c r="DY363">
        <v>90.84685555555555</v>
      </c>
      <c r="DZ363">
        <v>0.05176512962962963</v>
      </c>
      <c r="EA363">
        <v>29.69902962962963</v>
      </c>
      <c r="EB363">
        <v>30.11511851851852</v>
      </c>
      <c r="EC363">
        <v>999.9000000000001</v>
      </c>
      <c r="ED363">
        <v>0</v>
      </c>
      <c r="EE363">
        <v>0</v>
      </c>
      <c r="EF363">
        <v>10004.67962962963</v>
      </c>
      <c r="EG363">
        <v>0</v>
      </c>
      <c r="EH363">
        <v>11.6948</v>
      </c>
      <c r="EI363">
        <v>-53.71968518518518</v>
      </c>
      <c r="EJ363">
        <v>911.5852592592593</v>
      </c>
      <c r="EK363">
        <v>961.6218888888891</v>
      </c>
      <c r="EL363">
        <v>5.013585555555556</v>
      </c>
      <c r="EM363">
        <v>944.597296296296</v>
      </c>
      <c r="EN363">
        <v>17.7023</v>
      </c>
      <c r="EO363">
        <v>2.063666296296296</v>
      </c>
      <c r="EP363">
        <v>1.608198518518519</v>
      </c>
      <c r="EQ363">
        <v>17.94147407407408</v>
      </c>
      <c r="ER363">
        <v>14.03730740740741</v>
      </c>
      <c r="ES363">
        <v>2000.023333333334</v>
      </c>
      <c r="ET363">
        <v>0.9799991111111112</v>
      </c>
      <c r="EU363">
        <v>0.02000109259259259</v>
      </c>
      <c r="EV363">
        <v>0</v>
      </c>
      <c r="EW363">
        <v>1230.550740740741</v>
      </c>
      <c r="EX363">
        <v>5.000560000000001</v>
      </c>
      <c r="EY363">
        <v>25092.44074074074</v>
      </c>
      <c r="EZ363">
        <v>17295.07037037037</v>
      </c>
      <c r="FA363">
        <v>41.28437037037037</v>
      </c>
      <c r="FB363">
        <v>41.71033333333333</v>
      </c>
      <c r="FC363">
        <v>41.19651851851851</v>
      </c>
      <c r="FD363">
        <v>40.81688888888888</v>
      </c>
      <c r="FE363">
        <v>42.27533333333332</v>
      </c>
      <c r="FF363">
        <v>1955.123333333333</v>
      </c>
      <c r="FG363">
        <v>39.9</v>
      </c>
      <c r="FH363">
        <v>0</v>
      </c>
      <c r="FI363">
        <v>1759254863.2</v>
      </c>
      <c r="FJ363">
        <v>0</v>
      </c>
      <c r="FK363">
        <v>1230.558076923077</v>
      </c>
      <c r="FL363">
        <v>-2.89333333409734</v>
      </c>
      <c r="FM363">
        <v>-64.63931629251358</v>
      </c>
      <c r="FN363">
        <v>25092.32692307692</v>
      </c>
      <c r="FO363">
        <v>15</v>
      </c>
      <c r="FP363">
        <v>0</v>
      </c>
      <c r="FQ363" t="s">
        <v>439</v>
      </c>
      <c r="FR363">
        <v>1747148579.5</v>
      </c>
      <c r="FS363">
        <v>1747148584.5</v>
      </c>
      <c r="FT363">
        <v>0</v>
      </c>
      <c r="FU363">
        <v>0.162</v>
      </c>
      <c r="FV363">
        <v>-0.001</v>
      </c>
      <c r="FW363">
        <v>0.139</v>
      </c>
      <c r="FX363">
        <v>0.058</v>
      </c>
      <c r="FY363">
        <v>420</v>
      </c>
      <c r="FZ363">
        <v>16</v>
      </c>
      <c r="GA363">
        <v>0.19</v>
      </c>
      <c r="GB363">
        <v>0.02</v>
      </c>
      <c r="GC363">
        <v>-53.6498325</v>
      </c>
      <c r="GD363">
        <v>-1.095405253283276</v>
      </c>
      <c r="GE363">
        <v>0.1232977825986747</v>
      </c>
      <c r="GF363">
        <v>0</v>
      </c>
      <c r="GG363">
        <v>1230.713823529412</v>
      </c>
      <c r="GH363">
        <v>-2.875935827265348</v>
      </c>
      <c r="GI363">
        <v>0.367831600743037</v>
      </c>
      <c r="GJ363">
        <v>0</v>
      </c>
      <c r="GK363">
        <v>5.121468500000001</v>
      </c>
      <c r="GL363">
        <v>-1.770133058161372</v>
      </c>
      <c r="GM363">
        <v>0.1715947032042364</v>
      </c>
      <c r="GN363">
        <v>0</v>
      </c>
      <c r="GO363">
        <v>0</v>
      </c>
      <c r="GP363">
        <v>3</v>
      </c>
      <c r="GQ363" t="s">
        <v>490</v>
      </c>
      <c r="GR363">
        <v>3.12861</v>
      </c>
      <c r="GS363">
        <v>2.72932</v>
      </c>
      <c r="GT363">
        <v>0.148337</v>
      </c>
      <c r="GU363">
        <v>0.154842</v>
      </c>
      <c r="GV363">
        <v>0.103392</v>
      </c>
      <c r="GW363">
        <v>0.0877314</v>
      </c>
      <c r="GX363">
        <v>25541.1</v>
      </c>
      <c r="GY363">
        <v>24599.5</v>
      </c>
      <c r="GZ363">
        <v>30531.2</v>
      </c>
      <c r="HA363">
        <v>29361.1</v>
      </c>
      <c r="HB363">
        <v>37781.1</v>
      </c>
      <c r="HC363">
        <v>35248.8</v>
      </c>
      <c r="HD363">
        <v>46703.8</v>
      </c>
      <c r="HE363">
        <v>43628</v>
      </c>
      <c r="HF363">
        <v>1.82873</v>
      </c>
      <c r="HG363">
        <v>1.83055</v>
      </c>
      <c r="HH363">
        <v>0.141777</v>
      </c>
      <c r="HI363">
        <v>0</v>
      </c>
      <c r="HJ363">
        <v>27.7791</v>
      </c>
      <c r="HK363">
        <v>999.9</v>
      </c>
      <c r="HL363">
        <v>48.1</v>
      </c>
      <c r="HM363">
        <v>31.4</v>
      </c>
      <c r="HN363">
        <v>24.4391</v>
      </c>
      <c r="HO363">
        <v>63.2103</v>
      </c>
      <c r="HP363">
        <v>17.4319</v>
      </c>
      <c r="HQ363">
        <v>1</v>
      </c>
      <c r="HR363">
        <v>0.139062</v>
      </c>
      <c r="HS363">
        <v>1.16516</v>
      </c>
      <c r="HT363">
        <v>20.1964</v>
      </c>
      <c r="HU363">
        <v>5.22912</v>
      </c>
      <c r="HV363">
        <v>11.974</v>
      </c>
      <c r="HW363">
        <v>4.96965</v>
      </c>
      <c r="HX363">
        <v>3.2896</v>
      </c>
      <c r="HY363">
        <v>9999</v>
      </c>
      <c r="HZ363">
        <v>9999</v>
      </c>
      <c r="IA363">
        <v>9999</v>
      </c>
      <c r="IB363">
        <v>19.7</v>
      </c>
      <c r="IC363">
        <v>4.9729</v>
      </c>
      <c r="ID363">
        <v>1.87714</v>
      </c>
      <c r="IE363">
        <v>1.8753</v>
      </c>
      <c r="IF363">
        <v>1.87805</v>
      </c>
      <c r="IG363">
        <v>1.87481</v>
      </c>
      <c r="IH363">
        <v>1.87837</v>
      </c>
      <c r="II363">
        <v>1.87546</v>
      </c>
      <c r="IJ363">
        <v>1.87667</v>
      </c>
      <c r="IK363">
        <v>0</v>
      </c>
      <c r="IL363">
        <v>0</v>
      </c>
      <c r="IM363">
        <v>0</v>
      </c>
      <c r="IN363">
        <v>0</v>
      </c>
      <c r="IO363" t="s">
        <v>441</v>
      </c>
      <c r="IP363" t="s">
        <v>442</v>
      </c>
      <c r="IQ363" t="s">
        <v>443</v>
      </c>
      <c r="IR363" t="s">
        <v>443</v>
      </c>
      <c r="IS363" t="s">
        <v>443</v>
      </c>
      <c r="IT363" t="s">
        <v>443</v>
      </c>
      <c r="IU363">
        <v>0</v>
      </c>
      <c r="IV363">
        <v>100</v>
      </c>
      <c r="IW363">
        <v>100</v>
      </c>
      <c r="IX363">
        <v>0.8149999999999999</v>
      </c>
      <c r="IY363">
        <v>0.2155</v>
      </c>
      <c r="IZ363">
        <v>-0.1222274518627452</v>
      </c>
      <c r="JA363">
        <v>0.001328938755811441</v>
      </c>
      <c r="JB363">
        <v>-5.633165956792918E-07</v>
      </c>
      <c r="JC363">
        <v>2.510553891376428E-10</v>
      </c>
      <c r="JD363">
        <v>-0.04678033270444259</v>
      </c>
      <c r="JE363">
        <v>-0.0009625096320519332</v>
      </c>
      <c r="JF363">
        <v>0.0006953178313022573</v>
      </c>
      <c r="JG363">
        <v>-5.973937232829655E-06</v>
      </c>
      <c r="JH363">
        <v>1</v>
      </c>
      <c r="JI363">
        <v>2112</v>
      </c>
      <c r="JJ363">
        <v>1</v>
      </c>
      <c r="JK363">
        <v>26</v>
      </c>
      <c r="JL363">
        <v>201771.2</v>
      </c>
      <c r="JM363">
        <v>201771.1</v>
      </c>
      <c r="JN363">
        <v>2.16309</v>
      </c>
      <c r="JO363">
        <v>2.5354</v>
      </c>
      <c r="JP363">
        <v>1.39893</v>
      </c>
      <c r="JQ363">
        <v>2.32666</v>
      </c>
      <c r="JR363">
        <v>1.44897</v>
      </c>
      <c r="JS363">
        <v>2.60132</v>
      </c>
      <c r="JT363">
        <v>36.8604</v>
      </c>
      <c r="JU363">
        <v>23.9824</v>
      </c>
      <c r="JV363">
        <v>18</v>
      </c>
      <c r="JW363">
        <v>480.226</v>
      </c>
      <c r="JX363">
        <v>451.27</v>
      </c>
      <c r="JY363">
        <v>26.8001</v>
      </c>
      <c r="JZ363">
        <v>28.9851</v>
      </c>
      <c r="KA363">
        <v>30.0004</v>
      </c>
      <c r="KB363">
        <v>28.6608</v>
      </c>
      <c r="KC363">
        <v>28.7282</v>
      </c>
      <c r="KD363">
        <v>43.3548</v>
      </c>
      <c r="KE363">
        <v>32.0864</v>
      </c>
      <c r="KF363">
        <v>0</v>
      </c>
      <c r="KG363">
        <v>26.7845</v>
      </c>
      <c r="KH363">
        <v>987.987</v>
      </c>
      <c r="KI363">
        <v>17.9699</v>
      </c>
      <c r="KJ363">
        <v>100.932</v>
      </c>
      <c r="KK363">
        <v>100.353</v>
      </c>
    </row>
    <row r="364" spans="1:297">
      <c r="A364">
        <v>348</v>
      </c>
      <c r="B364">
        <v>1759254854</v>
      </c>
      <c r="C364">
        <v>8038.400000095367</v>
      </c>
      <c r="D364" t="s">
        <v>1142</v>
      </c>
      <c r="E364" t="s">
        <v>1143</v>
      </c>
      <c r="F364">
        <v>5</v>
      </c>
      <c r="G364" t="s">
        <v>1025</v>
      </c>
      <c r="H364" t="s">
        <v>436</v>
      </c>
      <c r="I364">
        <v>1759254846.214286</v>
      </c>
      <c r="J364">
        <f>(K364)/1000</f>
        <v>0</v>
      </c>
      <c r="K364">
        <f>IF(DP364, AN364, AH364)</f>
        <v>0</v>
      </c>
      <c r="L364">
        <f>IF(DP364, AI364, AG364)</f>
        <v>0</v>
      </c>
      <c r="M364">
        <f>DR364 - IF(AU364&gt;1, L364*DL364*100.0/(AW364), 0)</f>
        <v>0</v>
      </c>
      <c r="N364">
        <f>((T364-J364/2)*M364-L364)/(T364+J364/2)</f>
        <v>0</v>
      </c>
      <c r="O364">
        <f>N364*(DY364+DZ364)/1000.0</f>
        <v>0</v>
      </c>
      <c r="P364">
        <f>(DR364 - IF(AU364&gt;1, L364*DL364*100.0/(AW364), 0))*(DY364+DZ364)/1000.0</f>
        <v>0</v>
      </c>
      <c r="Q364">
        <f>2.0/((1/S364-1/R364)+SIGN(S364)*SQRT((1/S364-1/R364)*(1/S364-1/R364) + 4*DM364/((DM364+1)*(DM364+1))*(2*1/S364*1/R364-1/R364*1/R364)))</f>
        <v>0</v>
      </c>
      <c r="R364">
        <f>IF(LEFT(DN364,1)&lt;&gt;"0",IF(LEFT(DN364,1)="1",3.0,DO364),$D$5+$E$5*(EF364*DY364/($K$5*1000))+$F$5*(EF364*DY364/($K$5*1000))*MAX(MIN(DL364,$J$5),$I$5)*MAX(MIN(DL364,$J$5),$I$5)+$G$5*MAX(MIN(DL364,$J$5),$I$5)*(EF364*DY364/($K$5*1000))+$H$5*(EF364*DY364/($K$5*1000))*(EF364*DY364/($K$5*1000)))</f>
        <v>0</v>
      </c>
      <c r="S364">
        <f>J364*(1000-(1000*0.61365*exp(17.502*W364/(240.97+W364))/(DY364+DZ364)+DT364)/2)/(1000*0.61365*exp(17.502*W364/(240.97+W364))/(DY364+DZ364)-DT364)</f>
        <v>0</v>
      </c>
      <c r="T364">
        <f>1/((DM364+1)/(Q364/1.6)+1/(R364/1.37)) + DM364/((DM364+1)/(Q364/1.6) + DM364/(R364/1.37))</f>
        <v>0</v>
      </c>
      <c r="U364">
        <f>(DH364*DK364)</f>
        <v>0</v>
      </c>
      <c r="V364">
        <f>(EA364+(U364+2*0.95*5.67E-8*(((EA364+$B$7)+273)^4-(EA364+273)^4)-44100*J364)/(1.84*29.3*R364+8*0.95*5.67E-8*(EA364+273)^3))</f>
        <v>0</v>
      </c>
      <c r="W364">
        <f>($C$7*EB364+$D$7*EC364+$E$7*V364)</f>
        <v>0</v>
      </c>
      <c r="X364">
        <f>0.61365*exp(17.502*W364/(240.97+W364))</f>
        <v>0</v>
      </c>
      <c r="Y364">
        <f>(Z364/AA364*100)</f>
        <v>0</v>
      </c>
      <c r="Z364">
        <f>DT364*(DY364+DZ364)/1000</f>
        <v>0</v>
      </c>
      <c r="AA364">
        <f>0.61365*exp(17.502*EA364/(240.97+EA364))</f>
        <v>0</v>
      </c>
      <c r="AB364">
        <f>(X364-DT364*(DY364+DZ364)/1000)</f>
        <v>0</v>
      </c>
      <c r="AC364">
        <f>(-J364*44100)</f>
        <v>0</v>
      </c>
      <c r="AD364">
        <f>2*29.3*R364*0.92*(EA364-W364)</f>
        <v>0</v>
      </c>
      <c r="AE364">
        <f>2*0.95*5.67E-8*(((EA364+$B$7)+273)^4-(W364+273)^4)</f>
        <v>0</v>
      </c>
      <c r="AF364">
        <f>U364+AE364+AC364+AD364</f>
        <v>0</v>
      </c>
      <c r="AG364">
        <f>DX364*AU364*(DS364-DR364*(1000-AU364*DU364)/(1000-AU364*DT364))/(100*DL364)</f>
        <v>0</v>
      </c>
      <c r="AH364">
        <f>1000*DX364*AU364*(DT364-DU364)/(100*DL364*(1000-AU364*DT364))</f>
        <v>0</v>
      </c>
      <c r="AI364">
        <f>(AJ364 - AK364 - DY364*1E3/(8.314*(EA364+273.15)) * AM364/DX364 * AL364) * DX364/(100*DL364) * (1000 - DU364)/1000</f>
        <v>0</v>
      </c>
      <c r="AJ364">
        <v>993.9823015173953</v>
      </c>
      <c r="AK364">
        <v>952.6591090909091</v>
      </c>
      <c r="AL364">
        <v>3.408022167646352</v>
      </c>
      <c r="AM364">
        <v>65.50466669720001</v>
      </c>
      <c r="AN364">
        <f>(AP364 - AO364 + DY364*1E3/(8.314*(EA364+273.15)) * AR364/DX364 * AQ364) * DX364/(100*DL364) * 1000/(1000 - AP364)</f>
        <v>0</v>
      </c>
      <c r="AO364">
        <v>17.84303500061522</v>
      </c>
      <c r="AP364">
        <v>22.68429393939394</v>
      </c>
      <c r="AQ364">
        <v>-0.006916744489127156</v>
      </c>
      <c r="AR364">
        <v>120.5504715061294</v>
      </c>
      <c r="AS364">
        <v>2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MAX(0,($B$13+$C$13*EF364)/(1+$D$13*EF364)*DY364/(EA364+273)*$E$13)</f>
        <v>0</v>
      </c>
      <c r="AX364" t="s">
        <v>437</v>
      </c>
      <c r="AY364" t="s">
        <v>437</v>
      </c>
      <c r="AZ364">
        <v>0</v>
      </c>
      <c r="BA364">
        <v>0</v>
      </c>
      <c r="BB364">
        <f>1-AZ364/BA364</f>
        <v>0</v>
      </c>
      <c r="BC364">
        <v>0</v>
      </c>
      <c r="BD364" t="s">
        <v>437</v>
      </c>
      <c r="BE364" t="s">
        <v>437</v>
      </c>
      <c r="BF364">
        <v>0</v>
      </c>
      <c r="BG364">
        <v>0</v>
      </c>
      <c r="BH364">
        <f>1-BF364/BG364</f>
        <v>0</v>
      </c>
      <c r="BI364">
        <v>0.5</v>
      </c>
      <c r="BJ364">
        <f>DI364</f>
        <v>0</v>
      </c>
      <c r="BK364">
        <f>L364</f>
        <v>0</v>
      </c>
      <c r="BL364">
        <f>BH364*BI364*BJ364</f>
        <v>0</v>
      </c>
      <c r="BM364">
        <f>(BK364-BC364)/BJ364</f>
        <v>0</v>
      </c>
      <c r="BN364">
        <f>(BA364-BG364)/BG364</f>
        <v>0</v>
      </c>
      <c r="BO364">
        <f>AZ364/(BB364+AZ364/BG364)</f>
        <v>0</v>
      </c>
      <c r="BP364" t="s">
        <v>437</v>
      </c>
      <c r="BQ364">
        <v>0</v>
      </c>
      <c r="BR364">
        <f>IF(BQ364&lt;&gt;0, BQ364, BO364)</f>
        <v>0</v>
      </c>
      <c r="BS364">
        <f>1-BR364/BG364</f>
        <v>0</v>
      </c>
      <c r="BT364">
        <f>(BG364-BF364)/(BG364-BR364)</f>
        <v>0</v>
      </c>
      <c r="BU364">
        <f>(BA364-BG364)/(BA364-BR364)</f>
        <v>0</v>
      </c>
      <c r="BV364">
        <f>(BG364-BF364)/(BG364-AZ364)</f>
        <v>0</v>
      </c>
      <c r="BW364">
        <f>(BA364-BG364)/(BA364-AZ364)</f>
        <v>0</v>
      </c>
      <c r="BX364">
        <f>(BT364*BR364/BF364)</f>
        <v>0</v>
      </c>
      <c r="BY364">
        <f>(1-BX364)</f>
        <v>0</v>
      </c>
      <c r="DH364">
        <f>$B$11*EG364+$C$11*EH364+$F$11*ES364*(1-EV364)</f>
        <v>0</v>
      </c>
      <c r="DI364">
        <f>DH364*DJ364</f>
        <v>0</v>
      </c>
      <c r="DJ364">
        <f>($B$11*$D$9+$C$11*$D$9+$F$11*((FF364+EX364)/MAX(FF364+EX364+FG364, 0.1)*$I$9+FG364/MAX(FF364+EX364+FG364, 0.1)*$J$9))/($B$11+$C$11+$F$11)</f>
        <v>0</v>
      </c>
      <c r="DK364">
        <f>($B$11*$K$9+$C$11*$K$9+$F$11*((FF364+EX364)/MAX(FF364+EX364+FG364, 0.1)*$P$9+FG364/MAX(FF364+EX364+FG364, 0.1)*$Q$9))/($B$11+$C$11+$F$11)</f>
        <v>0</v>
      </c>
      <c r="DL364">
        <v>5.66</v>
      </c>
      <c r="DM364">
        <v>0.5</v>
      </c>
      <c r="DN364" t="s">
        <v>438</v>
      </c>
      <c r="DO364">
        <v>2</v>
      </c>
      <c r="DP364" t="b">
        <v>1</v>
      </c>
      <c r="DQ364">
        <v>1759254846.214286</v>
      </c>
      <c r="DR364">
        <v>906.6692499999999</v>
      </c>
      <c r="DS364">
        <v>960.4134999999999</v>
      </c>
      <c r="DT364">
        <v>22.71171785714286</v>
      </c>
      <c r="DU364">
        <v>17.79161785714286</v>
      </c>
      <c r="DV364">
        <v>905.86325</v>
      </c>
      <c r="DW364">
        <v>22.49628214285714</v>
      </c>
      <c r="DX364">
        <v>500.0203571428571</v>
      </c>
      <c r="DY364">
        <v>90.84668571428571</v>
      </c>
      <c r="DZ364">
        <v>0.05176035714285714</v>
      </c>
      <c r="EA364">
        <v>29.67385</v>
      </c>
      <c r="EB364">
        <v>30.09919285714286</v>
      </c>
      <c r="EC364">
        <v>999.9000000000002</v>
      </c>
      <c r="ED364">
        <v>0</v>
      </c>
      <c r="EE364">
        <v>0</v>
      </c>
      <c r="EF364">
        <v>9999.737499999999</v>
      </c>
      <c r="EG364">
        <v>0</v>
      </c>
      <c r="EH364">
        <v>11.6948</v>
      </c>
      <c r="EI364">
        <v>-53.74426428571429</v>
      </c>
      <c r="EJ364">
        <v>927.739857142857</v>
      </c>
      <c r="EK364">
        <v>977.8113214285714</v>
      </c>
      <c r="EL364">
        <v>4.920101428571428</v>
      </c>
      <c r="EM364">
        <v>960.4134999999999</v>
      </c>
      <c r="EN364">
        <v>17.79161785714286</v>
      </c>
      <c r="EO364">
        <v>2.063283928571429</v>
      </c>
      <c r="EP364">
        <v>1.616310357142857</v>
      </c>
      <c r="EQ364">
        <v>17.93852142857143</v>
      </c>
      <c r="ER364">
        <v>14.11510357142857</v>
      </c>
      <c r="ES364">
        <v>2000.024642857143</v>
      </c>
      <c r="ET364">
        <v>0.97999925</v>
      </c>
      <c r="EU364">
        <v>0.02000095357142857</v>
      </c>
      <c r="EV364">
        <v>0</v>
      </c>
      <c r="EW364">
        <v>1230.338571428571</v>
      </c>
      <c r="EX364">
        <v>5.000560000000001</v>
      </c>
      <c r="EY364">
        <v>25087.35714285714</v>
      </c>
      <c r="EZ364">
        <v>17295.08928571428</v>
      </c>
      <c r="FA364">
        <v>41.33224999999999</v>
      </c>
      <c r="FB364">
        <v>41.71625</v>
      </c>
      <c r="FC364">
        <v>41.26085714285713</v>
      </c>
      <c r="FD364">
        <v>40.90596428571428</v>
      </c>
      <c r="FE364">
        <v>42.34142857142857</v>
      </c>
      <c r="FF364">
        <v>1955.124642857143</v>
      </c>
      <c r="FG364">
        <v>39.9</v>
      </c>
      <c r="FH364">
        <v>0</v>
      </c>
      <c r="FI364">
        <v>1759254868</v>
      </c>
      <c r="FJ364">
        <v>0</v>
      </c>
      <c r="FK364">
        <v>1230.318461538462</v>
      </c>
      <c r="FL364">
        <v>-3.394188037842862</v>
      </c>
      <c r="FM364">
        <v>-72.42051266274595</v>
      </c>
      <c r="FN364">
        <v>25087.09615384615</v>
      </c>
      <c r="FO364">
        <v>15</v>
      </c>
      <c r="FP364">
        <v>0</v>
      </c>
      <c r="FQ364" t="s">
        <v>439</v>
      </c>
      <c r="FR364">
        <v>1747148579.5</v>
      </c>
      <c r="FS364">
        <v>1747148584.5</v>
      </c>
      <c r="FT364">
        <v>0</v>
      </c>
      <c r="FU364">
        <v>0.162</v>
      </c>
      <c r="FV364">
        <v>-0.001</v>
      </c>
      <c r="FW364">
        <v>0.139</v>
      </c>
      <c r="FX364">
        <v>0.058</v>
      </c>
      <c r="FY364">
        <v>420</v>
      </c>
      <c r="FZ364">
        <v>16</v>
      </c>
      <c r="GA364">
        <v>0.19</v>
      </c>
      <c r="GB364">
        <v>0.02</v>
      </c>
      <c r="GC364">
        <v>-53.70575853658537</v>
      </c>
      <c r="GD364">
        <v>-0.5850355400697613</v>
      </c>
      <c r="GE364">
        <v>0.08810103118249742</v>
      </c>
      <c r="GF364">
        <v>0</v>
      </c>
      <c r="GG364">
        <v>1230.461470588235</v>
      </c>
      <c r="GH364">
        <v>-3.084950341781592</v>
      </c>
      <c r="GI364">
        <v>0.3785353534887224</v>
      </c>
      <c r="GJ364">
        <v>0</v>
      </c>
      <c r="GK364">
        <v>4.996559512195121</v>
      </c>
      <c r="GL364">
        <v>-1.266634285714283</v>
      </c>
      <c r="GM364">
        <v>0.1299842014218429</v>
      </c>
      <c r="GN364">
        <v>0</v>
      </c>
      <c r="GO364">
        <v>0</v>
      </c>
      <c r="GP364">
        <v>3</v>
      </c>
      <c r="GQ364" t="s">
        <v>490</v>
      </c>
      <c r="GR364">
        <v>3.12829</v>
      </c>
      <c r="GS364">
        <v>2.72966</v>
      </c>
      <c r="GT364">
        <v>0.150072</v>
      </c>
      <c r="GU364">
        <v>0.156504</v>
      </c>
      <c r="GV364">
        <v>0.103273</v>
      </c>
      <c r="GW364">
        <v>0.08782420000000001</v>
      </c>
      <c r="GX364">
        <v>25489.1</v>
      </c>
      <c r="GY364">
        <v>24551</v>
      </c>
      <c r="GZ364">
        <v>30531.4</v>
      </c>
      <c r="HA364">
        <v>29361</v>
      </c>
      <c r="HB364">
        <v>37786.9</v>
      </c>
      <c r="HC364">
        <v>35245.2</v>
      </c>
      <c r="HD364">
        <v>46704.6</v>
      </c>
      <c r="HE364">
        <v>43627.8</v>
      </c>
      <c r="HF364">
        <v>1.82822</v>
      </c>
      <c r="HG364">
        <v>1.83155</v>
      </c>
      <c r="HH364">
        <v>0.140451</v>
      </c>
      <c r="HI364">
        <v>0</v>
      </c>
      <c r="HJ364">
        <v>27.7768</v>
      </c>
      <c r="HK364">
        <v>999.9</v>
      </c>
      <c r="HL364">
        <v>48.1</v>
      </c>
      <c r="HM364">
        <v>31.4</v>
      </c>
      <c r="HN364">
        <v>24.4345</v>
      </c>
      <c r="HO364">
        <v>63.3403</v>
      </c>
      <c r="HP364">
        <v>17.7324</v>
      </c>
      <c r="HQ364">
        <v>1</v>
      </c>
      <c r="HR364">
        <v>0.138747</v>
      </c>
      <c r="HS364">
        <v>1.13076</v>
      </c>
      <c r="HT364">
        <v>20.1968</v>
      </c>
      <c r="HU364">
        <v>5.22882</v>
      </c>
      <c r="HV364">
        <v>11.974</v>
      </c>
      <c r="HW364">
        <v>4.9697</v>
      </c>
      <c r="HX364">
        <v>3.28963</v>
      </c>
      <c r="HY364">
        <v>9999</v>
      </c>
      <c r="HZ364">
        <v>9999</v>
      </c>
      <c r="IA364">
        <v>9999</v>
      </c>
      <c r="IB364">
        <v>19.7</v>
      </c>
      <c r="IC364">
        <v>4.9729</v>
      </c>
      <c r="ID364">
        <v>1.87715</v>
      </c>
      <c r="IE364">
        <v>1.87526</v>
      </c>
      <c r="IF364">
        <v>1.87805</v>
      </c>
      <c r="IG364">
        <v>1.87483</v>
      </c>
      <c r="IH364">
        <v>1.87837</v>
      </c>
      <c r="II364">
        <v>1.87546</v>
      </c>
      <c r="IJ364">
        <v>1.87668</v>
      </c>
      <c r="IK364">
        <v>0</v>
      </c>
      <c r="IL364">
        <v>0</v>
      </c>
      <c r="IM364">
        <v>0</v>
      </c>
      <c r="IN364">
        <v>0</v>
      </c>
      <c r="IO364" t="s">
        <v>441</v>
      </c>
      <c r="IP364" t="s">
        <v>442</v>
      </c>
      <c r="IQ364" t="s">
        <v>443</v>
      </c>
      <c r="IR364" t="s">
        <v>443</v>
      </c>
      <c r="IS364" t="s">
        <v>443</v>
      </c>
      <c r="IT364" t="s">
        <v>443</v>
      </c>
      <c r="IU364">
        <v>0</v>
      </c>
      <c r="IV364">
        <v>100</v>
      </c>
      <c r="IW364">
        <v>100</v>
      </c>
      <c r="IX364">
        <v>0.83</v>
      </c>
      <c r="IY364">
        <v>0.2148</v>
      </c>
      <c r="IZ364">
        <v>-0.1222274518627452</v>
      </c>
      <c r="JA364">
        <v>0.001328938755811441</v>
      </c>
      <c r="JB364">
        <v>-5.633165956792918E-07</v>
      </c>
      <c r="JC364">
        <v>2.510553891376428E-10</v>
      </c>
      <c r="JD364">
        <v>-0.04678033270444259</v>
      </c>
      <c r="JE364">
        <v>-0.0009625096320519332</v>
      </c>
      <c r="JF364">
        <v>0.0006953178313022573</v>
      </c>
      <c r="JG364">
        <v>-5.973937232829655E-06</v>
      </c>
      <c r="JH364">
        <v>1</v>
      </c>
      <c r="JI364">
        <v>2112</v>
      </c>
      <c r="JJ364">
        <v>1</v>
      </c>
      <c r="JK364">
        <v>26</v>
      </c>
      <c r="JL364">
        <v>201771.2</v>
      </c>
      <c r="JM364">
        <v>201771.2</v>
      </c>
      <c r="JN364">
        <v>2.18628</v>
      </c>
      <c r="JO364">
        <v>2.54517</v>
      </c>
      <c r="JP364">
        <v>1.39893</v>
      </c>
      <c r="JQ364">
        <v>2.32666</v>
      </c>
      <c r="JR364">
        <v>1.44897</v>
      </c>
      <c r="JS364">
        <v>2.5293</v>
      </c>
      <c r="JT364">
        <v>36.8842</v>
      </c>
      <c r="JU364">
        <v>23.9649</v>
      </c>
      <c r="JV364">
        <v>18</v>
      </c>
      <c r="JW364">
        <v>479.962</v>
      </c>
      <c r="JX364">
        <v>451.902</v>
      </c>
      <c r="JY364">
        <v>26.699</v>
      </c>
      <c r="JZ364">
        <v>28.9865</v>
      </c>
      <c r="KA364">
        <v>30</v>
      </c>
      <c r="KB364">
        <v>28.6622</v>
      </c>
      <c r="KC364">
        <v>28.7282</v>
      </c>
      <c r="KD364">
        <v>43.9372</v>
      </c>
      <c r="KE364">
        <v>31.4118</v>
      </c>
      <c r="KF364">
        <v>0</v>
      </c>
      <c r="KG364">
        <v>26.6906</v>
      </c>
      <c r="KH364">
        <v>1008.02</v>
      </c>
      <c r="KI364">
        <v>18.1127</v>
      </c>
      <c r="KJ364">
        <v>100.933</v>
      </c>
      <c r="KK364">
        <v>100.352</v>
      </c>
    </row>
    <row r="365" spans="1:297">
      <c r="A365">
        <v>349</v>
      </c>
      <c r="B365">
        <v>1759254859</v>
      </c>
      <c r="C365">
        <v>8043.400000095367</v>
      </c>
      <c r="D365" t="s">
        <v>1144</v>
      </c>
      <c r="E365" t="s">
        <v>1145</v>
      </c>
      <c r="F365">
        <v>5</v>
      </c>
      <c r="G365" t="s">
        <v>1025</v>
      </c>
      <c r="H365" t="s">
        <v>436</v>
      </c>
      <c r="I365">
        <v>1759254851.5</v>
      </c>
      <c r="J365">
        <f>(K365)/1000</f>
        <v>0</v>
      </c>
      <c r="K365">
        <f>IF(DP365, AN365, AH365)</f>
        <v>0</v>
      </c>
      <c r="L365">
        <f>IF(DP365, AI365, AG365)</f>
        <v>0</v>
      </c>
      <c r="M365">
        <f>DR365 - IF(AU365&gt;1, L365*DL365*100.0/(AW365), 0)</f>
        <v>0</v>
      </c>
      <c r="N365">
        <f>((T365-J365/2)*M365-L365)/(T365+J365/2)</f>
        <v>0</v>
      </c>
      <c r="O365">
        <f>N365*(DY365+DZ365)/1000.0</f>
        <v>0</v>
      </c>
      <c r="P365">
        <f>(DR365 - IF(AU365&gt;1, L365*DL365*100.0/(AW365), 0))*(DY365+DZ365)/1000.0</f>
        <v>0</v>
      </c>
      <c r="Q365">
        <f>2.0/((1/S365-1/R365)+SIGN(S365)*SQRT((1/S365-1/R365)*(1/S365-1/R365) + 4*DM365/((DM365+1)*(DM365+1))*(2*1/S365*1/R365-1/R365*1/R365)))</f>
        <v>0</v>
      </c>
      <c r="R365">
        <f>IF(LEFT(DN365,1)&lt;&gt;"0",IF(LEFT(DN365,1)="1",3.0,DO365),$D$5+$E$5*(EF365*DY365/($K$5*1000))+$F$5*(EF365*DY365/($K$5*1000))*MAX(MIN(DL365,$J$5),$I$5)*MAX(MIN(DL365,$J$5),$I$5)+$G$5*MAX(MIN(DL365,$J$5),$I$5)*(EF365*DY365/($K$5*1000))+$H$5*(EF365*DY365/($K$5*1000))*(EF365*DY365/($K$5*1000)))</f>
        <v>0</v>
      </c>
      <c r="S365">
        <f>J365*(1000-(1000*0.61365*exp(17.502*W365/(240.97+W365))/(DY365+DZ365)+DT365)/2)/(1000*0.61365*exp(17.502*W365/(240.97+W365))/(DY365+DZ365)-DT365)</f>
        <v>0</v>
      </c>
      <c r="T365">
        <f>1/((DM365+1)/(Q365/1.6)+1/(R365/1.37)) + DM365/((DM365+1)/(Q365/1.6) + DM365/(R365/1.37))</f>
        <v>0</v>
      </c>
      <c r="U365">
        <f>(DH365*DK365)</f>
        <v>0</v>
      </c>
      <c r="V365">
        <f>(EA365+(U365+2*0.95*5.67E-8*(((EA365+$B$7)+273)^4-(EA365+273)^4)-44100*J365)/(1.84*29.3*R365+8*0.95*5.67E-8*(EA365+273)^3))</f>
        <v>0</v>
      </c>
      <c r="W365">
        <f>($C$7*EB365+$D$7*EC365+$E$7*V365)</f>
        <v>0</v>
      </c>
      <c r="X365">
        <f>0.61365*exp(17.502*W365/(240.97+W365))</f>
        <v>0</v>
      </c>
      <c r="Y365">
        <f>(Z365/AA365*100)</f>
        <v>0</v>
      </c>
      <c r="Z365">
        <f>DT365*(DY365+DZ365)/1000</f>
        <v>0</v>
      </c>
      <c r="AA365">
        <f>0.61365*exp(17.502*EA365/(240.97+EA365))</f>
        <v>0</v>
      </c>
      <c r="AB365">
        <f>(X365-DT365*(DY365+DZ365)/1000)</f>
        <v>0</v>
      </c>
      <c r="AC365">
        <f>(-J365*44100)</f>
        <v>0</v>
      </c>
      <c r="AD365">
        <f>2*29.3*R365*0.92*(EA365-W365)</f>
        <v>0</v>
      </c>
      <c r="AE365">
        <f>2*0.95*5.67E-8*(((EA365+$B$7)+273)^4-(W365+273)^4)</f>
        <v>0</v>
      </c>
      <c r="AF365">
        <f>U365+AE365+AC365+AD365</f>
        <v>0</v>
      </c>
      <c r="AG365">
        <f>DX365*AU365*(DS365-DR365*(1000-AU365*DU365)/(1000-AU365*DT365))/(100*DL365)</f>
        <v>0</v>
      </c>
      <c r="AH365">
        <f>1000*DX365*AU365*(DT365-DU365)/(100*DL365*(1000-AU365*DT365))</f>
        <v>0</v>
      </c>
      <c r="AI365">
        <f>(AJ365 - AK365 - DY365*1E3/(8.314*(EA365+273.15)) * AM365/DX365 * AL365) * DX365/(100*DL365) * (1000 - DU365)/1000</f>
        <v>0</v>
      </c>
      <c r="AJ365">
        <v>1009.816436652447</v>
      </c>
      <c r="AK365">
        <v>969.2360545454541</v>
      </c>
      <c r="AL365">
        <v>3.305285589181058</v>
      </c>
      <c r="AM365">
        <v>65.50466669720001</v>
      </c>
      <c r="AN365">
        <f>(AP365 - AO365 + DY365*1E3/(8.314*(EA365+273.15)) * AR365/DX365 * AQ365) * DX365/(100*DL365) * 1000/(1000 - AP365)</f>
        <v>0</v>
      </c>
      <c r="AO365">
        <v>17.9554616952828</v>
      </c>
      <c r="AP365">
        <v>22.65161878787879</v>
      </c>
      <c r="AQ365">
        <v>-0.006379613085664926</v>
      </c>
      <c r="AR365">
        <v>120.5504715061294</v>
      </c>
      <c r="AS365">
        <v>2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MAX(0,($B$13+$C$13*EF365)/(1+$D$13*EF365)*DY365/(EA365+273)*$E$13)</f>
        <v>0</v>
      </c>
      <c r="AX365" t="s">
        <v>437</v>
      </c>
      <c r="AY365" t="s">
        <v>437</v>
      </c>
      <c r="AZ365">
        <v>0</v>
      </c>
      <c r="BA365">
        <v>0</v>
      </c>
      <c r="BB365">
        <f>1-AZ365/BA365</f>
        <v>0</v>
      </c>
      <c r="BC365">
        <v>0</v>
      </c>
      <c r="BD365" t="s">
        <v>437</v>
      </c>
      <c r="BE365" t="s">
        <v>437</v>
      </c>
      <c r="BF365">
        <v>0</v>
      </c>
      <c r="BG365">
        <v>0</v>
      </c>
      <c r="BH365">
        <f>1-BF365/BG365</f>
        <v>0</v>
      </c>
      <c r="BI365">
        <v>0.5</v>
      </c>
      <c r="BJ365">
        <f>DI365</f>
        <v>0</v>
      </c>
      <c r="BK365">
        <f>L365</f>
        <v>0</v>
      </c>
      <c r="BL365">
        <f>BH365*BI365*BJ365</f>
        <v>0</v>
      </c>
      <c r="BM365">
        <f>(BK365-BC365)/BJ365</f>
        <v>0</v>
      </c>
      <c r="BN365">
        <f>(BA365-BG365)/BG365</f>
        <v>0</v>
      </c>
      <c r="BO365">
        <f>AZ365/(BB365+AZ365/BG365)</f>
        <v>0</v>
      </c>
      <c r="BP365" t="s">
        <v>437</v>
      </c>
      <c r="BQ365">
        <v>0</v>
      </c>
      <c r="BR365">
        <f>IF(BQ365&lt;&gt;0, BQ365, BO365)</f>
        <v>0</v>
      </c>
      <c r="BS365">
        <f>1-BR365/BG365</f>
        <v>0</v>
      </c>
      <c r="BT365">
        <f>(BG365-BF365)/(BG365-BR365)</f>
        <v>0</v>
      </c>
      <c r="BU365">
        <f>(BA365-BG365)/(BA365-BR365)</f>
        <v>0</v>
      </c>
      <c r="BV365">
        <f>(BG365-BF365)/(BG365-AZ365)</f>
        <v>0</v>
      </c>
      <c r="BW365">
        <f>(BA365-BG365)/(BA365-AZ365)</f>
        <v>0</v>
      </c>
      <c r="BX365">
        <f>(BT365*BR365/BF365)</f>
        <v>0</v>
      </c>
      <c r="BY365">
        <f>(1-BX365)</f>
        <v>0</v>
      </c>
      <c r="DH365">
        <f>$B$11*EG365+$C$11*EH365+$F$11*ES365*(1-EV365)</f>
        <v>0</v>
      </c>
      <c r="DI365">
        <f>DH365*DJ365</f>
        <v>0</v>
      </c>
      <c r="DJ365">
        <f>($B$11*$D$9+$C$11*$D$9+$F$11*((FF365+EX365)/MAX(FF365+EX365+FG365, 0.1)*$I$9+FG365/MAX(FF365+EX365+FG365, 0.1)*$J$9))/($B$11+$C$11+$F$11)</f>
        <v>0</v>
      </c>
      <c r="DK365">
        <f>($B$11*$K$9+$C$11*$K$9+$F$11*((FF365+EX365)/MAX(FF365+EX365+FG365, 0.1)*$P$9+FG365/MAX(FF365+EX365+FG365, 0.1)*$Q$9))/($B$11+$C$11+$F$11)</f>
        <v>0</v>
      </c>
      <c r="DL365">
        <v>5.66</v>
      </c>
      <c r="DM365">
        <v>0.5</v>
      </c>
      <c r="DN365" t="s">
        <v>438</v>
      </c>
      <c r="DO365">
        <v>2</v>
      </c>
      <c r="DP365" t="b">
        <v>1</v>
      </c>
      <c r="DQ365">
        <v>1759254851.5</v>
      </c>
      <c r="DR365">
        <v>924.3001851851853</v>
      </c>
      <c r="DS365">
        <v>977.7142962962964</v>
      </c>
      <c r="DT365">
        <v>22.69422592592593</v>
      </c>
      <c r="DU365">
        <v>17.86829259259259</v>
      </c>
      <c r="DV365">
        <v>923.4778518518518</v>
      </c>
      <c r="DW365">
        <v>22.47915185185185</v>
      </c>
      <c r="DX365">
        <v>499.9997407407408</v>
      </c>
      <c r="DY365">
        <v>90.84612592592593</v>
      </c>
      <c r="DZ365">
        <v>0.05197263333333334</v>
      </c>
      <c r="EA365">
        <v>29.64447037037037</v>
      </c>
      <c r="EB365">
        <v>30.07865925925926</v>
      </c>
      <c r="EC365">
        <v>999.9000000000001</v>
      </c>
      <c r="ED365">
        <v>0</v>
      </c>
      <c r="EE365">
        <v>0</v>
      </c>
      <c r="EF365">
        <v>9994.907407407407</v>
      </c>
      <c r="EG365">
        <v>0</v>
      </c>
      <c r="EH365">
        <v>11.6948</v>
      </c>
      <c r="EI365">
        <v>-53.41397037037037</v>
      </c>
      <c r="EJ365">
        <v>945.7632222222221</v>
      </c>
      <c r="EK365">
        <v>995.5024074074073</v>
      </c>
      <c r="EL365">
        <v>4.825938888888889</v>
      </c>
      <c r="EM365">
        <v>977.7142962962964</v>
      </c>
      <c r="EN365">
        <v>17.86829259259259</v>
      </c>
      <c r="EO365">
        <v>2.061682962962963</v>
      </c>
      <c r="EP365">
        <v>1.623265555555556</v>
      </c>
      <c r="EQ365">
        <v>17.92617407407408</v>
      </c>
      <c r="ER365">
        <v>14.18137777777777</v>
      </c>
      <c r="ES365">
        <v>2000.031851851852</v>
      </c>
      <c r="ET365">
        <v>0.9799994444444444</v>
      </c>
      <c r="EU365">
        <v>0.02000075555555556</v>
      </c>
      <c r="EV365">
        <v>0</v>
      </c>
      <c r="EW365">
        <v>1230.057037037037</v>
      </c>
      <c r="EX365">
        <v>5.000560000000001</v>
      </c>
      <c r="EY365">
        <v>25081.46666666667</v>
      </c>
      <c r="EZ365">
        <v>17295.14074074074</v>
      </c>
      <c r="FA365">
        <v>41.30522222222221</v>
      </c>
      <c r="FB365">
        <v>41.715</v>
      </c>
      <c r="FC365">
        <v>41.26592592592593</v>
      </c>
      <c r="FD365">
        <v>40.88396296296296</v>
      </c>
      <c r="FE365">
        <v>42.34711111111111</v>
      </c>
      <c r="FF365">
        <v>1955.131851851852</v>
      </c>
      <c r="FG365">
        <v>39.9</v>
      </c>
      <c r="FH365">
        <v>0</v>
      </c>
      <c r="FI365">
        <v>1759254872.8</v>
      </c>
      <c r="FJ365">
        <v>0</v>
      </c>
      <c r="FK365">
        <v>1230.061538461538</v>
      </c>
      <c r="FL365">
        <v>-3.697777793283496</v>
      </c>
      <c r="FM365">
        <v>-67.80512827267118</v>
      </c>
      <c r="FN365">
        <v>25081.61153846153</v>
      </c>
      <c r="FO365">
        <v>15</v>
      </c>
      <c r="FP365">
        <v>0</v>
      </c>
      <c r="FQ365" t="s">
        <v>439</v>
      </c>
      <c r="FR365">
        <v>1747148579.5</v>
      </c>
      <c r="FS365">
        <v>1747148584.5</v>
      </c>
      <c r="FT365">
        <v>0</v>
      </c>
      <c r="FU365">
        <v>0.162</v>
      </c>
      <c r="FV365">
        <v>-0.001</v>
      </c>
      <c r="FW365">
        <v>0.139</v>
      </c>
      <c r="FX365">
        <v>0.058</v>
      </c>
      <c r="FY365">
        <v>420</v>
      </c>
      <c r="FZ365">
        <v>16</v>
      </c>
      <c r="GA365">
        <v>0.19</v>
      </c>
      <c r="GB365">
        <v>0.02</v>
      </c>
      <c r="GC365">
        <v>-53.53792926829269</v>
      </c>
      <c r="GD365">
        <v>2.860151916376521</v>
      </c>
      <c r="GE365">
        <v>0.3990408764708031</v>
      </c>
      <c r="GF365">
        <v>0</v>
      </c>
      <c r="GG365">
        <v>1230.204411764706</v>
      </c>
      <c r="GH365">
        <v>-3.482200157678329</v>
      </c>
      <c r="GI365">
        <v>0.3974121521608511</v>
      </c>
      <c r="GJ365">
        <v>0</v>
      </c>
      <c r="GK365">
        <v>4.887597804878049</v>
      </c>
      <c r="GL365">
        <v>-1.025337282229954</v>
      </c>
      <c r="GM365">
        <v>0.10448606651215</v>
      </c>
      <c r="GN365">
        <v>0</v>
      </c>
      <c r="GO365">
        <v>0</v>
      </c>
      <c r="GP365">
        <v>3</v>
      </c>
      <c r="GQ365" t="s">
        <v>490</v>
      </c>
      <c r="GR365">
        <v>3.12832</v>
      </c>
      <c r="GS365">
        <v>2.73009</v>
      </c>
      <c r="GT365">
        <v>0.151744</v>
      </c>
      <c r="GU365">
        <v>0.158095</v>
      </c>
      <c r="GV365">
        <v>0.103187</v>
      </c>
      <c r="GW365">
        <v>0.0884152</v>
      </c>
      <c r="GX365">
        <v>25439.6</v>
      </c>
      <c r="GY365">
        <v>24504.7</v>
      </c>
      <c r="GZ365">
        <v>30532.2</v>
      </c>
      <c r="HA365">
        <v>29361</v>
      </c>
      <c r="HB365">
        <v>37791.4</v>
      </c>
      <c r="HC365">
        <v>35222.2</v>
      </c>
      <c r="HD365">
        <v>46705.4</v>
      </c>
      <c r="HE365">
        <v>43627.7</v>
      </c>
      <c r="HF365">
        <v>1.82815</v>
      </c>
      <c r="HG365">
        <v>1.83145</v>
      </c>
      <c r="HH365">
        <v>0.140041</v>
      </c>
      <c r="HI365">
        <v>0</v>
      </c>
      <c r="HJ365">
        <v>27.7721</v>
      </c>
      <c r="HK365">
        <v>999.9</v>
      </c>
      <c r="HL365">
        <v>48.1</v>
      </c>
      <c r="HM365">
        <v>31.4</v>
      </c>
      <c r="HN365">
        <v>24.4368</v>
      </c>
      <c r="HO365">
        <v>63.4403</v>
      </c>
      <c r="HP365">
        <v>17.8165</v>
      </c>
      <c r="HQ365">
        <v>1</v>
      </c>
      <c r="HR365">
        <v>0.139035</v>
      </c>
      <c r="HS365">
        <v>1.08054</v>
      </c>
      <c r="HT365">
        <v>20.1968</v>
      </c>
      <c r="HU365">
        <v>5.22672</v>
      </c>
      <c r="HV365">
        <v>11.974</v>
      </c>
      <c r="HW365">
        <v>4.96935</v>
      </c>
      <c r="HX365">
        <v>3.2893</v>
      </c>
      <c r="HY365">
        <v>9999</v>
      </c>
      <c r="HZ365">
        <v>9999</v>
      </c>
      <c r="IA365">
        <v>9999</v>
      </c>
      <c r="IB365">
        <v>19.7</v>
      </c>
      <c r="IC365">
        <v>4.97288</v>
      </c>
      <c r="ID365">
        <v>1.87714</v>
      </c>
      <c r="IE365">
        <v>1.87526</v>
      </c>
      <c r="IF365">
        <v>1.87805</v>
      </c>
      <c r="IG365">
        <v>1.87481</v>
      </c>
      <c r="IH365">
        <v>1.87836</v>
      </c>
      <c r="II365">
        <v>1.87546</v>
      </c>
      <c r="IJ365">
        <v>1.87666</v>
      </c>
      <c r="IK365">
        <v>0</v>
      </c>
      <c r="IL365">
        <v>0</v>
      </c>
      <c r="IM365">
        <v>0</v>
      </c>
      <c r="IN365">
        <v>0</v>
      </c>
      <c r="IO365" t="s">
        <v>441</v>
      </c>
      <c r="IP365" t="s">
        <v>442</v>
      </c>
      <c r="IQ365" t="s">
        <v>443</v>
      </c>
      <c r="IR365" t="s">
        <v>443</v>
      </c>
      <c r="IS365" t="s">
        <v>443</v>
      </c>
      <c r="IT365" t="s">
        <v>443</v>
      </c>
      <c r="IU365">
        <v>0</v>
      </c>
      <c r="IV365">
        <v>100</v>
      </c>
      <c r="IW365">
        <v>100</v>
      </c>
      <c r="IX365">
        <v>0.845</v>
      </c>
      <c r="IY365">
        <v>0.2142</v>
      </c>
      <c r="IZ365">
        <v>-0.1222274518627452</v>
      </c>
      <c r="JA365">
        <v>0.001328938755811441</v>
      </c>
      <c r="JB365">
        <v>-5.633165956792918E-07</v>
      </c>
      <c r="JC365">
        <v>2.510553891376428E-10</v>
      </c>
      <c r="JD365">
        <v>-0.04678033270444259</v>
      </c>
      <c r="JE365">
        <v>-0.0009625096320519332</v>
      </c>
      <c r="JF365">
        <v>0.0006953178313022573</v>
      </c>
      <c r="JG365">
        <v>-5.973937232829655E-06</v>
      </c>
      <c r="JH365">
        <v>1</v>
      </c>
      <c r="JI365">
        <v>2112</v>
      </c>
      <c r="JJ365">
        <v>1</v>
      </c>
      <c r="JK365">
        <v>26</v>
      </c>
      <c r="JL365">
        <v>201771.3</v>
      </c>
      <c r="JM365">
        <v>201771.2</v>
      </c>
      <c r="JN365">
        <v>2.22046</v>
      </c>
      <c r="JO365">
        <v>2.53052</v>
      </c>
      <c r="JP365">
        <v>1.39893</v>
      </c>
      <c r="JQ365">
        <v>2.32666</v>
      </c>
      <c r="JR365">
        <v>1.44897</v>
      </c>
      <c r="JS365">
        <v>2.51221</v>
      </c>
      <c r="JT365">
        <v>36.8842</v>
      </c>
      <c r="JU365">
        <v>23.9649</v>
      </c>
      <c r="JV365">
        <v>18</v>
      </c>
      <c r="JW365">
        <v>479.92</v>
      </c>
      <c r="JX365">
        <v>451.858</v>
      </c>
      <c r="JY365">
        <v>26.617</v>
      </c>
      <c r="JZ365">
        <v>28.9865</v>
      </c>
      <c r="KA365">
        <v>30.0002</v>
      </c>
      <c r="KB365">
        <v>28.6622</v>
      </c>
      <c r="KC365">
        <v>28.7307</v>
      </c>
      <c r="KD365">
        <v>44.4882</v>
      </c>
      <c r="KE365">
        <v>31.1359</v>
      </c>
      <c r="KF365">
        <v>0</v>
      </c>
      <c r="KG365">
        <v>26.6147</v>
      </c>
      <c r="KH365">
        <v>1021.38</v>
      </c>
      <c r="KI365">
        <v>18.134</v>
      </c>
      <c r="KJ365">
        <v>100.936</v>
      </c>
      <c r="KK365">
        <v>100.352</v>
      </c>
    </row>
    <row r="366" spans="1:297">
      <c r="A366">
        <v>350</v>
      </c>
      <c r="B366">
        <v>1759254864</v>
      </c>
      <c r="C366">
        <v>8048.400000095367</v>
      </c>
      <c r="D366" t="s">
        <v>1146</v>
      </c>
      <c r="E366" t="s">
        <v>1147</v>
      </c>
      <c r="F366">
        <v>5</v>
      </c>
      <c r="G366" t="s">
        <v>1025</v>
      </c>
      <c r="H366" t="s">
        <v>436</v>
      </c>
      <c r="I366">
        <v>1759254856.214286</v>
      </c>
      <c r="J366">
        <f>(K366)/1000</f>
        <v>0</v>
      </c>
      <c r="K366">
        <f>IF(DP366, AN366, AH366)</f>
        <v>0</v>
      </c>
      <c r="L366">
        <f>IF(DP366, AI366, AG366)</f>
        <v>0</v>
      </c>
      <c r="M366">
        <f>DR366 - IF(AU366&gt;1, L366*DL366*100.0/(AW366), 0)</f>
        <v>0</v>
      </c>
      <c r="N366">
        <f>((T366-J366/2)*M366-L366)/(T366+J366/2)</f>
        <v>0</v>
      </c>
      <c r="O366">
        <f>N366*(DY366+DZ366)/1000.0</f>
        <v>0</v>
      </c>
      <c r="P366">
        <f>(DR366 - IF(AU366&gt;1, L366*DL366*100.0/(AW366), 0))*(DY366+DZ366)/1000.0</f>
        <v>0</v>
      </c>
      <c r="Q366">
        <f>2.0/((1/S366-1/R366)+SIGN(S366)*SQRT((1/S366-1/R366)*(1/S366-1/R366) + 4*DM366/((DM366+1)*(DM366+1))*(2*1/S366*1/R366-1/R366*1/R366)))</f>
        <v>0</v>
      </c>
      <c r="R366">
        <f>IF(LEFT(DN366,1)&lt;&gt;"0",IF(LEFT(DN366,1)="1",3.0,DO366),$D$5+$E$5*(EF366*DY366/($K$5*1000))+$F$5*(EF366*DY366/($K$5*1000))*MAX(MIN(DL366,$J$5),$I$5)*MAX(MIN(DL366,$J$5),$I$5)+$G$5*MAX(MIN(DL366,$J$5),$I$5)*(EF366*DY366/($K$5*1000))+$H$5*(EF366*DY366/($K$5*1000))*(EF366*DY366/($K$5*1000)))</f>
        <v>0</v>
      </c>
      <c r="S366">
        <f>J366*(1000-(1000*0.61365*exp(17.502*W366/(240.97+W366))/(DY366+DZ366)+DT366)/2)/(1000*0.61365*exp(17.502*W366/(240.97+W366))/(DY366+DZ366)-DT366)</f>
        <v>0</v>
      </c>
      <c r="T366">
        <f>1/((DM366+1)/(Q366/1.6)+1/(R366/1.37)) + DM366/((DM366+1)/(Q366/1.6) + DM366/(R366/1.37))</f>
        <v>0</v>
      </c>
      <c r="U366">
        <f>(DH366*DK366)</f>
        <v>0</v>
      </c>
      <c r="V366">
        <f>(EA366+(U366+2*0.95*5.67E-8*(((EA366+$B$7)+273)^4-(EA366+273)^4)-44100*J366)/(1.84*29.3*R366+8*0.95*5.67E-8*(EA366+273)^3))</f>
        <v>0</v>
      </c>
      <c r="W366">
        <f>($C$7*EB366+$D$7*EC366+$E$7*V366)</f>
        <v>0</v>
      </c>
      <c r="X366">
        <f>0.61365*exp(17.502*W366/(240.97+W366))</f>
        <v>0</v>
      </c>
      <c r="Y366">
        <f>(Z366/AA366*100)</f>
        <v>0</v>
      </c>
      <c r="Z366">
        <f>DT366*(DY366+DZ366)/1000</f>
        <v>0</v>
      </c>
      <c r="AA366">
        <f>0.61365*exp(17.502*EA366/(240.97+EA366))</f>
        <v>0</v>
      </c>
      <c r="AB366">
        <f>(X366-DT366*(DY366+DZ366)/1000)</f>
        <v>0</v>
      </c>
      <c r="AC366">
        <f>(-J366*44100)</f>
        <v>0</v>
      </c>
      <c r="AD366">
        <f>2*29.3*R366*0.92*(EA366-W366)</f>
        <v>0</v>
      </c>
      <c r="AE366">
        <f>2*0.95*5.67E-8*(((EA366+$B$7)+273)^4-(W366+273)^4)</f>
        <v>0</v>
      </c>
      <c r="AF366">
        <f>U366+AE366+AC366+AD366</f>
        <v>0</v>
      </c>
      <c r="AG366">
        <f>DX366*AU366*(DS366-DR366*(1000-AU366*DU366)/(1000-AU366*DT366))/(100*DL366)</f>
        <v>0</v>
      </c>
      <c r="AH366">
        <f>1000*DX366*AU366*(DT366-DU366)/(100*DL366*(1000-AU366*DT366))</f>
        <v>0</v>
      </c>
      <c r="AI366">
        <f>(AJ366 - AK366 - DY366*1E3/(8.314*(EA366+273.15)) * AM366/DX366 * AL366) * DX366/(100*DL366) * (1000 - DU366)/1000</f>
        <v>0</v>
      </c>
      <c r="AJ366">
        <v>1026.648870970349</v>
      </c>
      <c r="AK366">
        <v>985.6864848484844</v>
      </c>
      <c r="AL366">
        <v>3.302520464992657</v>
      </c>
      <c r="AM366">
        <v>65.50466669720001</v>
      </c>
      <c r="AN366">
        <f>(AP366 - AO366 + DY366*1E3/(8.314*(EA366+273.15)) * AR366/DX366 * AQ366) * DX366/(100*DL366) * 1000/(1000 - AP366)</f>
        <v>0</v>
      </c>
      <c r="AO366">
        <v>18.0820570273986</v>
      </c>
      <c r="AP366">
        <v>22.65871151515151</v>
      </c>
      <c r="AQ366">
        <v>0.0005490723294052818</v>
      </c>
      <c r="AR366">
        <v>120.5504715061294</v>
      </c>
      <c r="AS366">
        <v>2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MAX(0,($B$13+$C$13*EF366)/(1+$D$13*EF366)*DY366/(EA366+273)*$E$13)</f>
        <v>0</v>
      </c>
      <c r="AX366" t="s">
        <v>437</v>
      </c>
      <c r="AY366" t="s">
        <v>437</v>
      </c>
      <c r="AZ366">
        <v>0</v>
      </c>
      <c r="BA366">
        <v>0</v>
      </c>
      <c r="BB366">
        <f>1-AZ366/BA366</f>
        <v>0</v>
      </c>
      <c r="BC366">
        <v>0</v>
      </c>
      <c r="BD366" t="s">
        <v>437</v>
      </c>
      <c r="BE366" t="s">
        <v>437</v>
      </c>
      <c r="BF366">
        <v>0</v>
      </c>
      <c r="BG366">
        <v>0</v>
      </c>
      <c r="BH366">
        <f>1-BF366/BG366</f>
        <v>0</v>
      </c>
      <c r="BI366">
        <v>0.5</v>
      </c>
      <c r="BJ366">
        <f>DI366</f>
        <v>0</v>
      </c>
      <c r="BK366">
        <f>L366</f>
        <v>0</v>
      </c>
      <c r="BL366">
        <f>BH366*BI366*BJ366</f>
        <v>0</v>
      </c>
      <c r="BM366">
        <f>(BK366-BC366)/BJ366</f>
        <v>0</v>
      </c>
      <c r="BN366">
        <f>(BA366-BG366)/BG366</f>
        <v>0</v>
      </c>
      <c r="BO366">
        <f>AZ366/(BB366+AZ366/BG366)</f>
        <v>0</v>
      </c>
      <c r="BP366" t="s">
        <v>437</v>
      </c>
      <c r="BQ366">
        <v>0</v>
      </c>
      <c r="BR366">
        <f>IF(BQ366&lt;&gt;0, BQ366, BO366)</f>
        <v>0</v>
      </c>
      <c r="BS366">
        <f>1-BR366/BG366</f>
        <v>0</v>
      </c>
      <c r="BT366">
        <f>(BG366-BF366)/(BG366-BR366)</f>
        <v>0</v>
      </c>
      <c r="BU366">
        <f>(BA366-BG366)/(BA366-BR366)</f>
        <v>0</v>
      </c>
      <c r="BV366">
        <f>(BG366-BF366)/(BG366-AZ366)</f>
        <v>0</v>
      </c>
      <c r="BW366">
        <f>(BA366-BG366)/(BA366-AZ366)</f>
        <v>0</v>
      </c>
      <c r="BX366">
        <f>(BT366*BR366/BF366)</f>
        <v>0</v>
      </c>
      <c r="BY366">
        <f>(1-BX366)</f>
        <v>0</v>
      </c>
      <c r="DH366">
        <f>$B$11*EG366+$C$11*EH366+$F$11*ES366*(1-EV366)</f>
        <v>0</v>
      </c>
      <c r="DI366">
        <f>DH366*DJ366</f>
        <v>0</v>
      </c>
      <c r="DJ366">
        <f>($B$11*$D$9+$C$11*$D$9+$F$11*((FF366+EX366)/MAX(FF366+EX366+FG366, 0.1)*$I$9+FG366/MAX(FF366+EX366+FG366, 0.1)*$J$9))/($B$11+$C$11+$F$11)</f>
        <v>0</v>
      </c>
      <c r="DK366">
        <f>($B$11*$K$9+$C$11*$K$9+$F$11*((FF366+EX366)/MAX(FF366+EX366+FG366, 0.1)*$P$9+FG366/MAX(FF366+EX366+FG366, 0.1)*$Q$9))/($B$11+$C$11+$F$11)</f>
        <v>0</v>
      </c>
      <c r="DL366">
        <v>5.66</v>
      </c>
      <c r="DM366">
        <v>0.5</v>
      </c>
      <c r="DN366" t="s">
        <v>438</v>
      </c>
      <c r="DO366">
        <v>2</v>
      </c>
      <c r="DP366" t="b">
        <v>1</v>
      </c>
      <c r="DQ366">
        <v>1759254856.214286</v>
      </c>
      <c r="DR366">
        <v>939.7635357142857</v>
      </c>
      <c r="DS366">
        <v>992.9915357142856</v>
      </c>
      <c r="DT366">
        <v>22.67366428571429</v>
      </c>
      <c r="DU366">
        <v>17.94836428571428</v>
      </c>
      <c r="DV366">
        <v>938.9267857142858</v>
      </c>
      <c r="DW366">
        <v>22.45901785714286</v>
      </c>
      <c r="DX366">
        <v>499.998</v>
      </c>
      <c r="DY366">
        <v>90.84601071428571</v>
      </c>
      <c r="DZ366">
        <v>0.05189975714285714</v>
      </c>
      <c r="EA366">
        <v>29.617875</v>
      </c>
      <c r="EB366">
        <v>30.06178928571429</v>
      </c>
      <c r="EC366">
        <v>999.9000000000002</v>
      </c>
      <c r="ED366">
        <v>0</v>
      </c>
      <c r="EE366">
        <v>0</v>
      </c>
      <c r="EF366">
        <v>10005.04642857143</v>
      </c>
      <c r="EG366">
        <v>0</v>
      </c>
      <c r="EH366">
        <v>11.6948</v>
      </c>
      <c r="EI366">
        <v>-53.22747857142856</v>
      </c>
      <c r="EJ366">
        <v>961.5654285714285</v>
      </c>
      <c r="EK366">
        <v>1011.140464285714</v>
      </c>
      <c r="EL366">
        <v>4.725312142857144</v>
      </c>
      <c r="EM366">
        <v>992.9915357142856</v>
      </c>
      <c r="EN366">
        <v>17.94836428571428</v>
      </c>
      <c r="EO366">
        <v>2.0598125</v>
      </c>
      <c r="EP366">
        <v>1.630537142857143</v>
      </c>
      <c r="EQ366">
        <v>17.91175357142857</v>
      </c>
      <c r="ER366">
        <v>14.25025714285714</v>
      </c>
      <c r="ES366">
        <v>2000.043928571429</v>
      </c>
      <c r="ET366">
        <v>0.9799996785714286</v>
      </c>
      <c r="EU366">
        <v>0.02000052142857143</v>
      </c>
      <c r="EV366">
        <v>0</v>
      </c>
      <c r="EW366">
        <v>1229.832142857143</v>
      </c>
      <c r="EX366">
        <v>5.000560000000001</v>
      </c>
      <c r="EY366">
        <v>25075.93214285714</v>
      </c>
      <c r="EZ366">
        <v>17295.24642857143</v>
      </c>
      <c r="FA366">
        <v>41.29432142857142</v>
      </c>
      <c r="FB366">
        <v>41.70499999999998</v>
      </c>
      <c r="FC366">
        <v>41.26314285714284</v>
      </c>
      <c r="FD366">
        <v>40.8725</v>
      </c>
      <c r="FE366">
        <v>42.34585714285714</v>
      </c>
      <c r="FF366">
        <v>1955.143928571429</v>
      </c>
      <c r="FG366">
        <v>39.9</v>
      </c>
      <c r="FH366">
        <v>0</v>
      </c>
      <c r="FI366">
        <v>1759254878.2</v>
      </c>
      <c r="FJ366">
        <v>0</v>
      </c>
      <c r="FK366">
        <v>1229.7816</v>
      </c>
      <c r="FL366">
        <v>-2.597692308365972</v>
      </c>
      <c r="FM366">
        <v>-78.44615389140003</v>
      </c>
      <c r="FN366">
        <v>25074.688</v>
      </c>
      <c r="FO366">
        <v>15</v>
      </c>
      <c r="FP366">
        <v>0</v>
      </c>
      <c r="FQ366" t="s">
        <v>439</v>
      </c>
      <c r="FR366">
        <v>1747148579.5</v>
      </c>
      <c r="FS366">
        <v>1747148584.5</v>
      </c>
      <c r="FT366">
        <v>0</v>
      </c>
      <c r="FU366">
        <v>0.162</v>
      </c>
      <c r="FV366">
        <v>-0.001</v>
      </c>
      <c r="FW366">
        <v>0.139</v>
      </c>
      <c r="FX366">
        <v>0.058</v>
      </c>
      <c r="FY366">
        <v>420</v>
      </c>
      <c r="FZ366">
        <v>16</v>
      </c>
      <c r="GA366">
        <v>0.19</v>
      </c>
      <c r="GB366">
        <v>0.02</v>
      </c>
      <c r="GC366">
        <v>-53.3576875</v>
      </c>
      <c r="GD366">
        <v>3.241156097561131</v>
      </c>
      <c r="GE366">
        <v>0.4247674806217517</v>
      </c>
      <c r="GF366">
        <v>0</v>
      </c>
      <c r="GG366">
        <v>1229.952941176471</v>
      </c>
      <c r="GH366">
        <v>-3.165469830548349</v>
      </c>
      <c r="GI366">
        <v>0.3830414615230027</v>
      </c>
      <c r="GJ366">
        <v>0</v>
      </c>
      <c r="GK366">
        <v>4.7698655</v>
      </c>
      <c r="GL366">
        <v>-1.293918574108819</v>
      </c>
      <c r="GM366">
        <v>0.1286437397612102</v>
      </c>
      <c r="GN366">
        <v>0</v>
      </c>
      <c r="GO366">
        <v>0</v>
      </c>
      <c r="GP366">
        <v>3</v>
      </c>
      <c r="GQ366" t="s">
        <v>490</v>
      </c>
      <c r="GR366">
        <v>3.12844</v>
      </c>
      <c r="GS366">
        <v>2.72957</v>
      </c>
      <c r="GT366">
        <v>0.153392</v>
      </c>
      <c r="GU366">
        <v>0.15976</v>
      </c>
      <c r="GV366">
        <v>0.103207</v>
      </c>
      <c r="GW366">
        <v>0.088631</v>
      </c>
      <c r="GX366">
        <v>25390.1</v>
      </c>
      <c r="GY366">
        <v>24456.3</v>
      </c>
      <c r="GZ366">
        <v>30532.1</v>
      </c>
      <c r="HA366">
        <v>29361.2</v>
      </c>
      <c r="HB366">
        <v>37790.4</v>
      </c>
      <c r="HC366">
        <v>35214.1</v>
      </c>
      <c r="HD366">
        <v>46705.1</v>
      </c>
      <c r="HE366">
        <v>43628</v>
      </c>
      <c r="HF366">
        <v>1.82817</v>
      </c>
      <c r="HG366">
        <v>1.83137</v>
      </c>
      <c r="HH366">
        <v>0.138618</v>
      </c>
      <c r="HI366">
        <v>0</v>
      </c>
      <c r="HJ366">
        <v>27.7665</v>
      </c>
      <c r="HK366">
        <v>999.9</v>
      </c>
      <c r="HL366">
        <v>48.2</v>
      </c>
      <c r="HM366">
        <v>31.4</v>
      </c>
      <c r="HN366">
        <v>24.4878</v>
      </c>
      <c r="HO366">
        <v>63.3003</v>
      </c>
      <c r="HP366">
        <v>17.508</v>
      </c>
      <c r="HQ366">
        <v>1</v>
      </c>
      <c r="HR366">
        <v>0.138471</v>
      </c>
      <c r="HS366">
        <v>0.998053</v>
      </c>
      <c r="HT366">
        <v>20.1978</v>
      </c>
      <c r="HU366">
        <v>5.22867</v>
      </c>
      <c r="HV366">
        <v>11.974</v>
      </c>
      <c r="HW366">
        <v>4.9699</v>
      </c>
      <c r="HX366">
        <v>3.2895</v>
      </c>
      <c r="HY366">
        <v>9999</v>
      </c>
      <c r="HZ366">
        <v>9999</v>
      </c>
      <c r="IA366">
        <v>9999</v>
      </c>
      <c r="IB366">
        <v>19.7</v>
      </c>
      <c r="IC366">
        <v>4.97289</v>
      </c>
      <c r="ID366">
        <v>1.87714</v>
      </c>
      <c r="IE366">
        <v>1.87523</v>
      </c>
      <c r="IF366">
        <v>1.87804</v>
      </c>
      <c r="IG366">
        <v>1.87481</v>
      </c>
      <c r="IH366">
        <v>1.87836</v>
      </c>
      <c r="II366">
        <v>1.87545</v>
      </c>
      <c r="IJ366">
        <v>1.87665</v>
      </c>
      <c r="IK366">
        <v>0</v>
      </c>
      <c r="IL366">
        <v>0</v>
      </c>
      <c r="IM366">
        <v>0</v>
      </c>
      <c r="IN366">
        <v>0</v>
      </c>
      <c r="IO366" t="s">
        <v>441</v>
      </c>
      <c r="IP366" t="s">
        <v>442</v>
      </c>
      <c r="IQ366" t="s">
        <v>443</v>
      </c>
      <c r="IR366" t="s">
        <v>443</v>
      </c>
      <c r="IS366" t="s">
        <v>443</v>
      </c>
      <c r="IT366" t="s">
        <v>443</v>
      </c>
      <c r="IU366">
        <v>0</v>
      </c>
      <c r="IV366">
        <v>100</v>
      </c>
      <c r="IW366">
        <v>100</v>
      </c>
      <c r="IX366">
        <v>0.86</v>
      </c>
      <c r="IY366">
        <v>0.2143</v>
      </c>
      <c r="IZ366">
        <v>-0.1222274518627452</v>
      </c>
      <c r="JA366">
        <v>0.001328938755811441</v>
      </c>
      <c r="JB366">
        <v>-5.633165956792918E-07</v>
      </c>
      <c r="JC366">
        <v>2.510553891376428E-10</v>
      </c>
      <c r="JD366">
        <v>-0.04678033270444259</v>
      </c>
      <c r="JE366">
        <v>-0.0009625096320519332</v>
      </c>
      <c r="JF366">
        <v>0.0006953178313022573</v>
      </c>
      <c r="JG366">
        <v>-5.973937232829655E-06</v>
      </c>
      <c r="JH366">
        <v>1</v>
      </c>
      <c r="JI366">
        <v>2112</v>
      </c>
      <c r="JJ366">
        <v>1</v>
      </c>
      <c r="JK366">
        <v>26</v>
      </c>
      <c r="JL366">
        <v>201771.4</v>
      </c>
      <c r="JM366">
        <v>201771.3</v>
      </c>
      <c r="JN366">
        <v>2.24609</v>
      </c>
      <c r="JO366">
        <v>2.53052</v>
      </c>
      <c r="JP366">
        <v>1.39893</v>
      </c>
      <c r="JQ366">
        <v>2.32666</v>
      </c>
      <c r="JR366">
        <v>1.44897</v>
      </c>
      <c r="JS366">
        <v>2.57446</v>
      </c>
      <c r="JT366">
        <v>36.8842</v>
      </c>
      <c r="JU366">
        <v>23.9824</v>
      </c>
      <c r="JV366">
        <v>18</v>
      </c>
      <c r="JW366">
        <v>479.934</v>
      </c>
      <c r="JX366">
        <v>451.81</v>
      </c>
      <c r="JY366">
        <v>26.5551</v>
      </c>
      <c r="JZ366">
        <v>28.989</v>
      </c>
      <c r="KA366">
        <v>30</v>
      </c>
      <c r="KB366">
        <v>28.6622</v>
      </c>
      <c r="KC366">
        <v>28.7307</v>
      </c>
      <c r="KD366">
        <v>45.1098</v>
      </c>
      <c r="KE366">
        <v>31.1359</v>
      </c>
      <c r="KF366">
        <v>0</v>
      </c>
      <c r="KG366">
        <v>26.5606</v>
      </c>
      <c r="KH366">
        <v>1041.41</v>
      </c>
      <c r="KI366">
        <v>18.2072</v>
      </c>
      <c r="KJ366">
        <v>100.935</v>
      </c>
      <c r="KK366">
        <v>100.353</v>
      </c>
    </row>
    <row r="367" spans="1:297">
      <c r="A367">
        <v>351</v>
      </c>
      <c r="B367">
        <v>1759254869</v>
      </c>
      <c r="C367">
        <v>8053.400000095367</v>
      </c>
      <c r="D367" t="s">
        <v>1148</v>
      </c>
      <c r="E367" t="s">
        <v>1149</v>
      </c>
      <c r="F367">
        <v>5</v>
      </c>
      <c r="G367" t="s">
        <v>1025</v>
      </c>
      <c r="H367" t="s">
        <v>436</v>
      </c>
      <c r="I367">
        <v>1759254861.5</v>
      </c>
      <c r="J367">
        <f>(K367)/1000</f>
        <v>0</v>
      </c>
      <c r="K367">
        <f>IF(DP367, AN367, AH367)</f>
        <v>0</v>
      </c>
      <c r="L367">
        <f>IF(DP367, AI367, AG367)</f>
        <v>0</v>
      </c>
      <c r="M367">
        <f>DR367 - IF(AU367&gt;1, L367*DL367*100.0/(AW367), 0)</f>
        <v>0</v>
      </c>
      <c r="N367">
        <f>((T367-J367/2)*M367-L367)/(T367+J367/2)</f>
        <v>0</v>
      </c>
      <c r="O367">
        <f>N367*(DY367+DZ367)/1000.0</f>
        <v>0</v>
      </c>
      <c r="P367">
        <f>(DR367 - IF(AU367&gt;1, L367*DL367*100.0/(AW367), 0))*(DY367+DZ367)/1000.0</f>
        <v>0</v>
      </c>
      <c r="Q367">
        <f>2.0/((1/S367-1/R367)+SIGN(S367)*SQRT((1/S367-1/R367)*(1/S367-1/R367) + 4*DM367/((DM367+1)*(DM367+1))*(2*1/S367*1/R367-1/R367*1/R367)))</f>
        <v>0</v>
      </c>
      <c r="R367">
        <f>IF(LEFT(DN367,1)&lt;&gt;"0",IF(LEFT(DN367,1)="1",3.0,DO367),$D$5+$E$5*(EF367*DY367/($K$5*1000))+$F$5*(EF367*DY367/($K$5*1000))*MAX(MIN(DL367,$J$5),$I$5)*MAX(MIN(DL367,$J$5),$I$5)+$G$5*MAX(MIN(DL367,$J$5),$I$5)*(EF367*DY367/($K$5*1000))+$H$5*(EF367*DY367/($K$5*1000))*(EF367*DY367/($K$5*1000)))</f>
        <v>0</v>
      </c>
      <c r="S367">
        <f>J367*(1000-(1000*0.61365*exp(17.502*W367/(240.97+W367))/(DY367+DZ367)+DT367)/2)/(1000*0.61365*exp(17.502*W367/(240.97+W367))/(DY367+DZ367)-DT367)</f>
        <v>0</v>
      </c>
      <c r="T367">
        <f>1/((DM367+1)/(Q367/1.6)+1/(R367/1.37)) + DM367/((DM367+1)/(Q367/1.6) + DM367/(R367/1.37))</f>
        <v>0</v>
      </c>
      <c r="U367">
        <f>(DH367*DK367)</f>
        <v>0</v>
      </c>
      <c r="V367">
        <f>(EA367+(U367+2*0.95*5.67E-8*(((EA367+$B$7)+273)^4-(EA367+273)^4)-44100*J367)/(1.84*29.3*R367+8*0.95*5.67E-8*(EA367+273)^3))</f>
        <v>0</v>
      </c>
      <c r="W367">
        <f>($C$7*EB367+$D$7*EC367+$E$7*V367)</f>
        <v>0</v>
      </c>
      <c r="X367">
        <f>0.61365*exp(17.502*W367/(240.97+W367))</f>
        <v>0</v>
      </c>
      <c r="Y367">
        <f>(Z367/AA367*100)</f>
        <v>0</v>
      </c>
      <c r="Z367">
        <f>DT367*(DY367+DZ367)/1000</f>
        <v>0</v>
      </c>
      <c r="AA367">
        <f>0.61365*exp(17.502*EA367/(240.97+EA367))</f>
        <v>0</v>
      </c>
      <c r="AB367">
        <f>(X367-DT367*(DY367+DZ367)/1000)</f>
        <v>0</v>
      </c>
      <c r="AC367">
        <f>(-J367*44100)</f>
        <v>0</v>
      </c>
      <c r="AD367">
        <f>2*29.3*R367*0.92*(EA367-W367)</f>
        <v>0</v>
      </c>
      <c r="AE367">
        <f>2*0.95*5.67E-8*(((EA367+$B$7)+273)^4-(W367+273)^4)</f>
        <v>0</v>
      </c>
      <c r="AF367">
        <f>U367+AE367+AC367+AD367</f>
        <v>0</v>
      </c>
      <c r="AG367">
        <f>DX367*AU367*(DS367-DR367*(1000-AU367*DU367)/(1000-AU367*DT367))/(100*DL367)</f>
        <v>0</v>
      </c>
      <c r="AH367">
        <f>1000*DX367*AU367*(DT367-DU367)/(100*DL367*(1000-AU367*DT367))</f>
        <v>0</v>
      </c>
      <c r="AI367">
        <f>(AJ367 - AK367 - DY367*1E3/(8.314*(EA367+273.15)) * AM367/DX367 * AL367) * DX367/(100*DL367) * (1000 - DU367)/1000</f>
        <v>0</v>
      </c>
      <c r="AJ367">
        <v>1043.729570059577</v>
      </c>
      <c r="AK367">
        <v>1002.466509090909</v>
      </c>
      <c r="AL367">
        <v>3.35873003666105</v>
      </c>
      <c r="AM367">
        <v>65.50466669720001</v>
      </c>
      <c r="AN367">
        <f>(AP367 - AO367 + DY367*1E3/(8.314*(EA367+273.15)) * AR367/DX367 * AQ367) * DX367/(100*DL367) * 1000/(1000 - AP367)</f>
        <v>0</v>
      </c>
      <c r="AO367">
        <v>18.10555096364055</v>
      </c>
      <c r="AP367">
        <v>22.64614424242424</v>
      </c>
      <c r="AQ367">
        <v>-0.0004794414488895914</v>
      </c>
      <c r="AR367">
        <v>120.5504715061294</v>
      </c>
      <c r="AS367">
        <v>2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MAX(0,($B$13+$C$13*EF367)/(1+$D$13*EF367)*DY367/(EA367+273)*$E$13)</f>
        <v>0</v>
      </c>
      <c r="AX367" t="s">
        <v>437</v>
      </c>
      <c r="AY367" t="s">
        <v>437</v>
      </c>
      <c r="AZ367">
        <v>0</v>
      </c>
      <c r="BA367">
        <v>0</v>
      </c>
      <c r="BB367">
        <f>1-AZ367/BA367</f>
        <v>0</v>
      </c>
      <c r="BC367">
        <v>0</v>
      </c>
      <c r="BD367" t="s">
        <v>437</v>
      </c>
      <c r="BE367" t="s">
        <v>437</v>
      </c>
      <c r="BF367">
        <v>0</v>
      </c>
      <c r="BG367">
        <v>0</v>
      </c>
      <c r="BH367">
        <f>1-BF367/BG367</f>
        <v>0</v>
      </c>
      <c r="BI367">
        <v>0.5</v>
      </c>
      <c r="BJ367">
        <f>DI367</f>
        <v>0</v>
      </c>
      <c r="BK367">
        <f>L367</f>
        <v>0</v>
      </c>
      <c r="BL367">
        <f>BH367*BI367*BJ367</f>
        <v>0</v>
      </c>
      <c r="BM367">
        <f>(BK367-BC367)/BJ367</f>
        <v>0</v>
      </c>
      <c r="BN367">
        <f>(BA367-BG367)/BG367</f>
        <v>0</v>
      </c>
      <c r="BO367">
        <f>AZ367/(BB367+AZ367/BG367)</f>
        <v>0</v>
      </c>
      <c r="BP367" t="s">
        <v>437</v>
      </c>
      <c r="BQ367">
        <v>0</v>
      </c>
      <c r="BR367">
        <f>IF(BQ367&lt;&gt;0, BQ367, BO367)</f>
        <v>0</v>
      </c>
      <c r="BS367">
        <f>1-BR367/BG367</f>
        <v>0</v>
      </c>
      <c r="BT367">
        <f>(BG367-BF367)/(BG367-BR367)</f>
        <v>0</v>
      </c>
      <c r="BU367">
        <f>(BA367-BG367)/(BA367-BR367)</f>
        <v>0</v>
      </c>
      <c r="BV367">
        <f>(BG367-BF367)/(BG367-AZ367)</f>
        <v>0</v>
      </c>
      <c r="BW367">
        <f>(BA367-BG367)/(BA367-AZ367)</f>
        <v>0</v>
      </c>
      <c r="BX367">
        <f>(BT367*BR367/BF367)</f>
        <v>0</v>
      </c>
      <c r="BY367">
        <f>(1-BX367)</f>
        <v>0</v>
      </c>
      <c r="DH367">
        <f>$B$11*EG367+$C$11*EH367+$F$11*ES367*(1-EV367)</f>
        <v>0</v>
      </c>
      <c r="DI367">
        <f>DH367*DJ367</f>
        <v>0</v>
      </c>
      <c r="DJ367">
        <f>($B$11*$D$9+$C$11*$D$9+$F$11*((FF367+EX367)/MAX(FF367+EX367+FG367, 0.1)*$I$9+FG367/MAX(FF367+EX367+FG367, 0.1)*$J$9))/($B$11+$C$11+$F$11)</f>
        <v>0</v>
      </c>
      <c r="DK367">
        <f>($B$11*$K$9+$C$11*$K$9+$F$11*((FF367+EX367)/MAX(FF367+EX367+FG367, 0.1)*$P$9+FG367/MAX(FF367+EX367+FG367, 0.1)*$Q$9))/($B$11+$C$11+$F$11)</f>
        <v>0</v>
      </c>
      <c r="DL367">
        <v>5.66</v>
      </c>
      <c r="DM367">
        <v>0.5</v>
      </c>
      <c r="DN367" t="s">
        <v>438</v>
      </c>
      <c r="DO367">
        <v>2</v>
      </c>
      <c r="DP367" t="b">
        <v>1</v>
      </c>
      <c r="DQ367">
        <v>1759254861.5</v>
      </c>
      <c r="DR367">
        <v>956.9696296296296</v>
      </c>
      <c r="DS367">
        <v>1010.132296296296</v>
      </c>
      <c r="DT367">
        <v>22.65644074074075</v>
      </c>
      <c r="DU367">
        <v>18.04052592592593</v>
      </c>
      <c r="DV367">
        <v>956.1168518518519</v>
      </c>
      <c r="DW367">
        <v>22.44215185185185</v>
      </c>
      <c r="DX367">
        <v>500.0137777777778</v>
      </c>
      <c r="DY367">
        <v>90.84574814814816</v>
      </c>
      <c r="DZ367">
        <v>0.05198732962962963</v>
      </c>
      <c r="EA367">
        <v>29.58692592592593</v>
      </c>
      <c r="EB367">
        <v>30.03882592592593</v>
      </c>
      <c r="EC367">
        <v>999.9000000000001</v>
      </c>
      <c r="ED367">
        <v>0</v>
      </c>
      <c r="EE367">
        <v>0</v>
      </c>
      <c r="EF367">
        <v>10016.43703703704</v>
      </c>
      <c r="EG367">
        <v>0</v>
      </c>
      <c r="EH367">
        <v>11.6948</v>
      </c>
      <c r="EI367">
        <v>-53.16194814814815</v>
      </c>
      <c r="EJ367">
        <v>979.1538888888889</v>
      </c>
      <c r="EK367">
        <v>1028.69037037037</v>
      </c>
      <c r="EL367">
        <v>4.615931111111111</v>
      </c>
      <c r="EM367">
        <v>1010.132296296296</v>
      </c>
      <c r="EN367">
        <v>18.04052592592593</v>
      </c>
      <c r="EO367">
        <v>2.058241851851852</v>
      </c>
      <c r="EP367">
        <v>1.638904444444444</v>
      </c>
      <c r="EQ367">
        <v>17.89964074074074</v>
      </c>
      <c r="ER367">
        <v>14.32941851851852</v>
      </c>
      <c r="ES367">
        <v>2000.031851851852</v>
      </c>
      <c r="ET367">
        <v>0.9799996666666666</v>
      </c>
      <c r="EU367">
        <v>0.02000053333333333</v>
      </c>
      <c r="EV367">
        <v>0</v>
      </c>
      <c r="EW367">
        <v>1229.474444444444</v>
      </c>
      <c r="EX367">
        <v>5.000560000000001</v>
      </c>
      <c r="EY367">
        <v>25068.97037037037</v>
      </c>
      <c r="EZ367">
        <v>17295.13703703704</v>
      </c>
      <c r="FA367">
        <v>41.27285185185184</v>
      </c>
      <c r="FB367">
        <v>41.69866666666666</v>
      </c>
      <c r="FC367">
        <v>41.22192592592592</v>
      </c>
      <c r="FD367">
        <v>40.78451851851851</v>
      </c>
      <c r="FE367">
        <v>42.30540740740739</v>
      </c>
      <c r="FF367">
        <v>1955.131851851852</v>
      </c>
      <c r="FG367">
        <v>39.9</v>
      </c>
      <c r="FH367">
        <v>0</v>
      </c>
      <c r="FI367">
        <v>1759254883</v>
      </c>
      <c r="FJ367">
        <v>0</v>
      </c>
      <c r="FK367">
        <v>1229.4712</v>
      </c>
      <c r="FL367">
        <v>-3.799230777182679</v>
      </c>
      <c r="FM367">
        <v>-87.6230769175957</v>
      </c>
      <c r="FN367">
        <v>25068.384</v>
      </c>
      <c r="FO367">
        <v>15</v>
      </c>
      <c r="FP367">
        <v>0</v>
      </c>
      <c r="FQ367" t="s">
        <v>439</v>
      </c>
      <c r="FR367">
        <v>1747148579.5</v>
      </c>
      <c r="FS367">
        <v>1747148584.5</v>
      </c>
      <c r="FT367">
        <v>0</v>
      </c>
      <c r="FU367">
        <v>0.162</v>
      </c>
      <c r="FV367">
        <v>-0.001</v>
      </c>
      <c r="FW367">
        <v>0.139</v>
      </c>
      <c r="FX367">
        <v>0.058</v>
      </c>
      <c r="FY367">
        <v>420</v>
      </c>
      <c r="FZ367">
        <v>16</v>
      </c>
      <c r="GA367">
        <v>0.19</v>
      </c>
      <c r="GB367">
        <v>0.02</v>
      </c>
      <c r="GC367">
        <v>-53.31708780487806</v>
      </c>
      <c r="GD367">
        <v>0.6913839721255342</v>
      </c>
      <c r="GE367">
        <v>0.3855378562888046</v>
      </c>
      <c r="GF367">
        <v>0</v>
      </c>
      <c r="GG367">
        <v>1229.709411764706</v>
      </c>
      <c r="GH367">
        <v>-3.349121473183573</v>
      </c>
      <c r="GI367">
        <v>0.3930943695742951</v>
      </c>
      <c r="GJ367">
        <v>0</v>
      </c>
      <c r="GK367">
        <v>4.694765609756097</v>
      </c>
      <c r="GL367">
        <v>-1.283894006968638</v>
      </c>
      <c r="GM367">
        <v>0.1307251560512673</v>
      </c>
      <c r="GN367">
        <v>0</v>
      </c>
      <c r="GO367">
        <v>0</v>
      </c>
      <c r="GP367">
        <v>3</v>
      </c>
      <c r="GQ367" t="s">
        <v>490</v>
      </c>
      <c r="GR367">
        <v>3.12846</v>
      </c>
      <c r="GS367">
        <v>2.72994</v>
      </c>
      <c r="GT367">
        <v>0.155062</v>
      </c>
      <c r="GU367">
        <v>0.161422</v>
      </c>
      <c r="GV367">
        <v>0.103162</v>
      </c>
      <c r="GW367">
        <v>0.0887935</v>
      </c>
      <c r="GX367">
        <v>25340.1</v>
      </c>
      <c r="GY367">
        <v>24407.8</v>
      </c>
      <c r="GZ367">
        <v>30532.2</v>
      </c>
      <c r="HA367">
        <v>29361.1</v>
      </c>
      <c r="HB367">
        <v>37793.1</v>
      </c>
      <c r="HC367">
        <v>35207.8</v>
      </c>
      <c r="HD367">
        <v>46705.9</v>
      </c>
      <c r="HE367">
        <v>43627.9</v>
      </c>
      <c r="HF367">
        <v>1.82792</v>
      </c>
      <c r="HG367">
        <v>1.8317</v>
      </c>
      <c r="HH367">
        <v>0.138335</v>
      </c>
      <c r="HI367">
        <v>0</v>
      </c>
      <c r="HJ367">
        <v>27.7582</v>
      </c>
      <c r="HK367">
        <v>999.9</v>
      </c>
      <c r="HL367">
        <v>48.1</v>
      </c>
      <c r="HM367">
        <v>31.4</v>
      </c>
      <c r="HN367">
        <v>24.4339</v>
      </c>
      <c r="HO367">
        <v>63.2803</v>
      </c>
      <c r="HP367">
        <v>17.512</v>
      </c>
      <c r="HQ367">
        <v>1</v>
      </c>
      <c r="HR367">
        <v>0.138666</v>
      </c>
      <c r="HS367">
        <v>0.909886</v>
      </c>
      <c r="HT367">
        <v>20.1985</v>
      </c>
      <c r="HU367">
        <v>5.22882</v>
      </c>
      <c r="HV367">
        <v>11.974</v>
      </c>
      <c r="HW367">
        <v>4.96985</v>
      </c>
      <c r="HX367">
        <v>3.28955</v>
      </c>
      <c r="HY367">
        <v>9999</v>
      </c>
      <c r="HZ367">
        <v>9999</v>
      </c>
      <c r="IA367">
        <v>9999</v>
      </c>
      <c r="IB367">
        <v>19.7</v>
      </c>
      <c r="IC367">
        <v>4.9729</v>
      </c>
      <c r="ID367">
        <v>1.87716</v>
      </c>
      <c r="IE367">
        <v>1.8753</v>
      </c>
      <c r="IF367">
        <v>1.87805</v>
      </c>
      <c r="IG367">
        <v>1.87485</v>
      </c>
      <c r="IH367">
        <v>1.87839</v>
      </c>
      <c r="II367">
        <v>1.87547</v>
      </c>
      <c r="IJ367">
        <v>1.87668</v>
      </c>
      <c r="IK367">
        <v>0</v>
      </c>
      <c r="IL367">
        <v>0</v>
      </c>
      <c r="IM367">
        <v>0</v>
      </c>
      <c r="IN367">
        <v>0</v>
      </c>
      <c r="IO367" t="s">
        <v>441</v>
      </c>
      <c r="IP367" t="s">
        <v>442</v>
      </c>
      <c r="IQ367" t="s">
        <v>443</v>
      </c>
      <c r="IR367" t="s">
        <v>443</v>
      </c>
      <c r="IS367" t="s">
        <v>443</v>
      </c>
      <c r="IT367" t="s">
        <v>443</v>
      </c>
      <c r="IU367">
        <v>0</v>
      </c>
      <c r="IV367">
        <v>100</v>
      </c>
      <c r="IW367">
        <v>100</v>
      </c>
      <c r="IX367">
        <v>0.876</v>
      </c>
      <c r="IY367">
        <v>0.2141</v>
      </c>
      <c r="IZ367">
        <v>-0.1222274518627452</v>
      </c>
      <c r="JA367">
        <v>0.001328938755811441</v>
      </c>
      <c r="JB367">
        <v>-5.633165956792918E-07</v>
      </c>
      <c r="JC367">
        <v>2.510553891376428E-10</v>
      </c>
      <c r="JD367">
        <v>-0.04678033270444259</v>
      </c>
      <c r="JE367">
        <v>-0.0009625096320519332</v>
      </c>
      <c r="JF367">
        <v>0.0006953178313022573</v>
      </c>
      <c r="JG367">
        <v>-5.973937232829655E-06</v>
      </c>
      <c r="JH367">
        <v>1</v>
      </c>
      <c r="JI367">
        <v>2112</v>
      </c>
      <c r="JJ367">
        <v>1</v>
      </c>
      <c r="JK367">
        <v>26</v>
      </c>
      <c r="JL367">
        <v>201771.5</v>
      </c>
      <c r="JM367">
        <v>201771.4</v>
      </c>
      <c r="JN367">
        <v>2.27905</v>
      </c>
      <c r="JO367">
        <v>2.5354</v>
      </c>
      <c r="JP367">
        <v>1.39893</v>
      </c>
      <c r="JQ367">
        <v>2.32666</v>
      </c>
      <c r="JR367">
        <v>1.44897</v>
      </c>
      <c r="JS367">
        <v>2.58545</v>
      </c>
      <c r="JT367">
        <v>36.8842</v>
      </c>
      <c r="JU367">
        <v>23.9737</v>
      </c>
      <c r="JV367">
        <v>18</v>
      </c>
      <c r="JW367">
        <v>479.797</v>
      </c>
      <c r="JX367">
        <v>452.016</v>
      </c>
      <c r="JY367">
        <v>26.515</v>
      </c>
      <c r="JZ367">
        <v>28.989</v>
      </c>
      <c r="KA367">
        <v>30.0001</v>
      </c>
      <c r="KB367">
        <v>28.6622</v>
      </c>
      <c r="KC367">
        <v>28.7307</v>
      </c>
      <c r="KD367">
        <v>45.6624</v>
      </c>
      <c r="KE367">
        <v>30.5609</v>
      </c>
      <c r="KF367">
        <v>0</v>
      </c>
      <c r="KG367">
        <v>26.5255</v>
      </c>
      <c r="KH367">
        <v>1054.77</v>
      </c>
      <c r="KI367">
        <v>18.3016</v>
      </c>
      <c r="KJ367">
        <v>100.936</v>
      </c>
      <c r="KK367">
        <v>100.353</v>
      </c>
    </row>
    <row r="368" spans="1:297">
      <c r="A368">
        <v>352</v>
      </c>
      <c r="B368">
        <v>1759254874</v>
      </c>
      <c r="C368">
        <v>8058.400000095367</v>
      </c>
      <c r="D368" t="s">
        <v>1150</v>
      </c>
      <c r="E368" t="s">
        <v>1151</v>
      </c>
      <c r="F368">
        <v>5</v>
      </c>
      <c r="G368" t="s">
        <v>1025</v>
      </c>
      <c r="H368" t="s">
        <v>436</v>
      </c>
      <c r="I368">
        <v>1759254866.214286</v>
      </c>
      <c r="J368">
        <f>(K368)/1000</f>
        <v>0</v>
      </c>
      <c r="K368">
        <f>IF(DP368, AN368, AH368)</f>
        <v>0</v>
      </c>
      <c r="L368">
        <f>IF(DP368, AI368, AG368)</f>
        <v>0</v>
      </c>
      <c r="M368">
        <f>DR368 - IF(AU368&gt;1, L368*DL368*100.0/(AW368), 0)</f>
        <v>0</v>
      </c>
      <c r="N368">
        <f>((T368-J368/2)*M368-L368)/(T368+J368/2)</f>
        <v>0</v>
      </c>
      <c r="O368">
        <f>N368*(DY368+DZ368)/1000.0</f>
        <v>0</v>
      </c>
      <c r="P368">
        <f>(DR368 - IF(AU368&gt;1, L368*DL368*100.0/(AW368), 0))*(DY368+DZ368)/1000.0</f>
        <v>0</v>
      </c>
      <c r="Q368">
        <f>2.0/((1/S368-1/R368)+SIGN(S368)*SQRT((1/S368-1/R368)*(1/S368-1/R368) + 4*DM368/((DM368+1)*(DM368+1))*(2*1/S368*1/R368-1/R368*1/R368)))</f>
        <v>0</v>
      </c>
      <c r="R368">
        <f>IF(LEFT(DN368,1)&lt;&gt;"0",IF(LEFT(DN368,1)="1",3.0,DO368),$D$5+$E$5*(EF368*DY368/($K$5*1000))+$F$5*(EF368*DY368/($K$5*1000))*MAX(MIN(DL368,$J$5),$I$5)*MAX(MIN(DL368,$J$5),$I$5)+$G$5*MAX(MIN(DL368,$J$5),$I$5)*(EF368*DY368/($K$5*1000))+$H$5*(EF368*DY368/($K$5*1000))*(EF368*DY368/($K$5*1000)))</f>
        <v>0</v>
      </c>
      <c r="S368">
        <f>J368*(1000-(1000*0.61365*exp(17.502*W368/(240.97+W368))/(DY368+DZ368)+DT368)/2)/(1000*0.61365*exp(17.502*W368/(240.97+W368))/(DY368+DZ368)-DT368)</f>
        <v>0</v>
      </c>
      <c r="T368">
        <f>1/((DM368+1)/(Q368/1.6)+1/(R368/1.37)) + DM368/((DM368+1)/(Q368/1.6) + DM368/(R368/1.37))</f>
        <v>0</v>
      </c>
      <c r="U368">
        <f>(DH368*DK368)</f>
        <v>0</v>
      </c>
      <c r="V368">
        <f>(EA368+(U368+2*0.95*5.67E-8*(((EA368+$B$7)+273)^4-(EA368+273)^4)-44100*J368)/(1.84*29.3*R368+8*0.95*5.67E-8*(EA368+273)^3))</f>
        <v>0</v>
      </c>
      <c r="W368">
        <f>($C$7*EB368+$D$7*EC368+$E$7*V368)</f>
        <v>0</v>
      </c>
      <c r="X368">
        <f>0.61365*exp(17.502*W368/(240.97+W368))</f>
        <v>0</v>
      </c>
      <c r="Y368">
        <f>(Z368/AA368*100)</f>
        <v>0</v>
      </c>
      <c r="Z368">
        <f>DT368*(DY368+DZ368)/1000</f>
        <v>0</v>
      </c>
      <c r="AA368">
        <f>0.61365*exp(17.502*EA368/(240.97+EA368))</f>
        <v>0</v>
      </c>
      <c r="AB368">
        <f>(X368-DT368*(DY368+DZ368)/1000)</f>
        <v>0</v>
      </c>
      <c r="AC368">
        <f>(-J368*44100)</f>
        <v>0</v>
      </c>
      <c r="AD368">
        <f>2*29.3*R368*0.92*(EA368-W368)</f>
        <v>0</v>
      </c>
      <c r="AE368">
        <f>2*0.95*5.67E-8*(((EA368+$B$7)+273)^4-(W368+273)^4)</f>
        <v>0</v>
      </c>
      <c r="AF368">
        <f>U368+AE368+AC368+AD368</f>
        <v>0</v>
      </c>
      <c r="AG368">
        <f>DX368*AU368*(DS368-DR368*(1000-AU368*DU368)/(1000-AU368*DT368))/(100*DL368)</f>
        <v>0</v>
      </c>
      <c r="AH368">
        <f>1000*DX368*AU368*(DT368-DU368)/(100*DL368*(1000-AU368*DT368))</f>
        <v>0</v>
      </c>
      <c r="AI368">
        <f>(AJ368 - AK368 - DY368*1E3/(8.314*(EA368+273.15)) * AM368/DX368 * AL368) * DX368/(100*DL368) * (1000 - DU368)/1000</f>
        <v>0</v>
      </c>
      <c r="AJ368">
        <v>1060.958077609049</v>
      </c>
      <c r="AK368">
        <v>1019.518121212121</v>
      </c>
      <c r="AL368">
        <v>3.41299381242213</v>
      </c>
      <c r="AM368">
        <v>65.50466669720001</v>
      </c>
      <c r="AN368">
        <f>(AP368 - AO368 + DY368*1E3/(8.314*(EA368+273.15)) * AR368/DX368 * AQ368) * DX368/(100*DL368) * 1000/(1000 - AP368)</f>
        <v>0</v>
      </c>
      <c r="AO368">
        <v>18.20027359012162</v>
      </c>
      <c r="AP368">
        <v>22.63756181818181</v>
      </c>
      <c r="AQ368">
        <v>-0.0001495156215155043</v>
      </c>
      <c r="AR368">
        <v>120.5504715061294</v>
      </c>
      <c r="AS368">
        <v>2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MAX(0,($B$13+$C$13*EF368)/(1+$D$13*EF368)*DY368/(EA368+273)*$E$13)</f>
        <v>0</v>
      </c>
      <c r="AX368" t="s">
        <v>437</v>
      </c>
      <c r="AY368" t="s">
        <v>437</v>
      </c>
      <c r="AZ368">
        <v>0</v>
      </c>
      <c r="BA368">
        <v>0</v>
      </c>
      <c r="BB368">
        <f>1-AZ368/BA368</f>
        <v>0</v>
      </c>
      <c r="BC368">
        <v>0</v>
      </c>
      <c r="BD368" t="s">
        <v>437</v>
      </c>
      <c r="BE368" t="s">
        <v>437</v>
      </c>
      <c r="BF368">
        <v>0</v>
      </c>
      <c r="BG368">
        <v>0</v>
      </c>
      <c r="BH368">
        <f>1-BF368/BG368</f>
        <v>0</v>
      </c>
      <c r="BI368">
        <v>0.5</v>
      </c>
      <c r="BJ368">
        <f>DI368</f>
        <v>0</v>
      </c>
      <c r="BK368">
        <f>L368</f>
        <v>0</v>
      </c>
      <c r="BL368">
        <f>BH368*BI368*BJ368</f>
        <v>0</v>
      </c>
      <c r="BM368">
        <f>(BK368-BC368)/BJ368</f>
        <v>0</v>
      </c>
      <c r="BN368">
        <f>(BA368-BG368)/BG368</f>
        <v>0</v>
      </c>
      <c r="BO368">
        <f>AZ368/(BB368+AZ368/BG368)</f>
        <v>0</v>
      </c>
      <c r="BP368" t="s">
        <v>437</v>
      </c>
      <c r="BQ368">
        <v>0</v>
      </c>
      <c r="BR368">
        <f>IF(BQ368&lt;&gt;0, BQ368, BO368)</f>
        <v>0</v>
      </c>
      <c r="BS368">
        <f>1-BR368/BG368</f>
        <v>0</v>
      </c>
      <c r="BT368">
        <f>(BG368-BF368)/(BG368-BR368)</f>
        <v>0</v>
      </c>
      <c r="BU368">
        <f>(BA368-BG368)/(BA368-BR368)</f>
        <v>0</v>
      </c>
      <c r="BV368">
        <f>(BG368-BF368)/(BG368-AZ368)</f>
        <v>0</v>
      </c>
      <c r="BW368">
        <f>(BA368-BG368)/(BA368-AZ368)</f>
        <v>0</v>
      </c>
      <c r="BX368">
        <f>(BT368*BR368/BF368)</f>
        <v>0</v>
      </c>
      <c r="BY368">
        <f>(1-BX368)</f>
        <v>0</v>
      </c>
      <c r="DH368">
        <f>$B$11*EG368+$C$11*EH368+$F$11*ES368*(1-EV368)</f>
        <v>0</v>
      </c>
      <c r="DI368">
        <f>DH368*DJ368</f>
        <v>0</v>
      </c>
      <c r="DJ368">
        <f>($B$11*$D$9+$C$11*$D$9+$F$11*((FF368+EX368)/MAX(FF368+EX368+FG368, 0.1)*$I$9+FG368/MAX(FF368+EX368+FG368, 0.1)*$J$9))/($B$11+$C$11+$F$11)</f>
        <v>0</v>
      </c>
      <c r="DK368">
        <f>($B$11*$K$9+$C$11*$K$9+$F$11*((FF368+EX368)/MAX(FF368+EX368+FG368, 0.1)*$P$9+FG368/MAX(FF368+EX368+FG368, 0.1)*$Q$9))/($B$11+$C$11+$F$11)</f>
        <v>0</v>
      </c>
      <c r="DL368">
        <v>5.66</v>
      </c>
      <c r="DM368">
        <v>0.5</v>
      </c>
      <c r="DN368" t="s">
        <v>438</v>
      </c>
      <c r="DO368">
        <v>2</v>
      </c>
      <c r="DP368" t="b">
        <v>1</v>
      </c>
      <c r="DQ368">
        <v>1759254866.214286</v>
      </c>
      <c r="DR368">
        <v>972.3475357142859</v>
      </c>
      <c r="DS368">
        <v>1025.839285714286</v>
      </c>
      <c r="DT368">
        <v>22.64915714285715</v>
      </c>
      <c r="DU368">
        <v>18.11969642857143</v>
      </c>
      <c r="DV368">
        <v>971.4803214285714</v>
      </c>
      <c r="DW368">
        <v>22.43501785714286</v>
      </c>
      <c r="DX368">
        <v>500.0423571428572</v>
      </c>
      <c r="DY368">
        <v>90.84613571428569</v>
      </c>
      <c r="DZ368">
        <v>0.05188524999999999</v>
      </c>
      <c r="EA368">
        <v>29.55888214285714</v>
      </c>
      <c r="EB368">
        <v>30.02154285714285</v>
      </c>
      <c r="EC368">
        <v>999.9000000000002</v>
      </c>
      <c r="ED368">
        <v>0</v>
      </c>
      <c r="EE368">
        <v>0</v>
      </c>
      <c r="EF368">
        <v>10016.85285714286</v>
      </c>
      <c r="EG368">
        <v>0</v>
      </c>
      <c r="EH368">
        <v>11.6948</v>
      </c>
      <c r="EI368">
        <v>-53.49082857142857</v>
      </c>
      <c r="EJ368">
        <v>994.8806428571427</v>
      </c>
      <c r="EK368">
        <v>1044.770357142857</v>
      </c>
      <c r="EL368">
        <v>4.529479285714286</v>
      </c>
      <c r="EM368">
        <v>1025.839285714286</v>
      </c>
      <c r="EN368">
        <v>18.11969642857143</v>
      </c>
      <c r="EO368">
        <v>2.057588928571428</v>
      </c>
      <c r="EP368">
        <v>1.646103928571428</v>
      </c>
      <c r="EQ368">
        <v>17.89459642857143</v>
      </c>
      <c r="ER368">
        <v>14.39723214285714</v>
      </c>
      <c r="ES368">
        <v>2000.025</v>
      </c>
      <c r="ET368">
        <v>0.9799996785714286</v>
      </c>
      <c r="EU368">
        <v>0.02000052142857143</v>
      </c>
      <c r="EV368">
        <v>0</v>
      </c>
      <c r="EW368">
        <v>1229.201428571429</v>
      </c>
      <c r="EX368">
        <v>5.000560000000001</v>
      </c>
      <c r="EY368">
        <v>25061.73928571428</v>
      </c>
      <c r="EZ368">
        <v>17295.08214285714</v>
      </c>
      <c r="FA368">
        <v>41.2855</v>
      </c>
      <c r="FB368">
        <v>41.70499999999999</v>
      </c>
      <c r="FC368">
        <v>41.21171428571428</v>
      </c>
      <c r="FD368">
        <v>40.77878571428571</v>
      </c>
      <c r="FE368">
        <v>42.3122857142857</v>
      </c>
      <c r="FF368">
        <v>1955.125</v>
      </c>
      <c r="FG368">
        <v>39.9</v>
      </c>
      <c r="FH368">
        <v>0</v>
      </c>
      <c r="FI368">
        <v>1759254887.8</v>
      </c>
      <c r="FJ368">
        <v>0</v>
      </c>
      <c r="FK368">
        <v>1229.1676</v>
      </c>
      <c r="FL368">
        <v>-4.937692328898401</v>
      </c>
      <c r="FM368">
        <v>-97.57692335625359</v>
      </c>
      <c r="FN368">
        <v>25060.988</v>
      </c>
      <c r="FO368">
        <v>15</v>
      </c>
      <c r="FP368">
        <v>0</v>
      </c>
      <c r="FQ368" t="s">
        <v>439</v>
      </c>
      <c r="FR368">
        <v>1747148579.5</v>
      </c>
      <c r="FS368">
        <v>1747148584.5</v>
      </c>
      <c r="FT368">
        <v>0</v>
      </c>
      <c r="FU368">
        <v>0.162</v>
      </c>
      <c r="FV368">
        <v>-0.001</v>
      </c>
      <c r="FW368">
        <v>0.139</v>
      </c>
      <c r="FX368">
        <v>0.058</v>
      </c>
      <c r="FY368">
        <v>420</v>
      </c>
      <c r="FZ368">
        <v>16</v>
      </c>
      <c r="GA368">
        <v>0.19</v>
      </c>
      <c r="GB368">
        <v>0.02</v>
      </c>
      <c r="GC368">
        <v>-53.3294675</v>
      </c>
      <c r="GD368">
        <v>-3.867105816134975</v>
      </c>
      <c r="GE368">
        <v>0.4103818571693323</v>
      </c>
      <c r="GF368">
        <v>0</v>
      </c>
      <c r="GG368">
        <v>1229.325588235294</v>
      </c>
      <c r="GH368">
        <v>-4.007181059069845</v>
      </c>
      <c r="GI368">
        <v>0.4523480646872634</v>
      </c>
      <c r="GJ368">
        <v>0</v>
      </c>
      <c r="GK368">
        <v>4.579070499999999</v>
      </c>
      <c r="GL368">
        <v>-1.04966859287055</v>
      </c>
      <c r="GM368">
        <v>0.1050799114471933</v>
      </c>
      <c r="GN368">
        <v>0</v>
      </c>
      <c r="GO368">
        <v>0</v>
      </c>
      <c r="GP368">
        <v>3</v>
      </c>
      <c r="GQ368" t="s">
        <v>490</v>
      </c>
      <c r="GR368">
        <v>3.12836</v>
      </c>
      <c r="GS368">
        <v>2.72966</v>
      </c>
      <c r="GT368">
        <v>0.156736</v>
      </c>
      <c r="GU368">
        <v>0.163087</v>
      </c>
      <c r="GV368">
        <v>0.10314</v>
      </c>
      <c r="GW368">
        <v>0.08910079999999999</v>
      </c>
      <c r="GX368">
        <v>25289.8</v>
      </c>
      <c r="GY368">
        <v>24359.1</v>
      </c>
      <c r="GZ368">
        <v>30532.2</v>
      </c>
      <c r="HA368">
        <v>29360.9</v>
      </c>
      <c r="HB368">
        <v>37793.9</v>
      </c>
      <c r="HC368">
        <v>35195.5</v>
      </c>
      <c r="HD368">
        <v>46705.6</v>
      </c>
      <c r="HE368">
        <v>43627.4</v>
      </c>
      <c r="HF368">
        <v>1.82798</v>
      </c>
      <c r="HG368">
        <v>1.83202</v>
      </c>
      <c r="HH368">
        <v>0.138238</v>
      </c>
      <c r="HI368">
        <v>0</v>
      </c>
      <c r="HJ368">
        <v>27.75</v>
      </c>
      <c r="HK368">
        <v>999.9</v>
      </c>
      <c r="HL368">
        <v>48.1</v>
      </c>
      <c r="HM368">
        <v>31.4</v>
      </c>
      <c r="HN368">
        <v>24.4363</v>
      </c>
      <c r="HO368">
        <v>62.8403</v>
      </c>
      <c r="HP368">
        <v>17.7604</v>
      </c>
      <c r="HQ368">
        <v>1</v>
      </c>
      <c r="HR368">
        <v>0.13875</v>
      </c>
      <c r="HS368">
        <v>0.803361</v>
      </c>
      <c r="HT368">
        <v>20.199</v>
      </c>
      <c r="HU368">
        <v>5.22927</v>
      </c>
      <c r="HV368">
        <v>11.974</v>
      </c>
      <c r="HW368">
        <v>4.97015</v>
      </c>
      <c r="HX368">
        <v>3.28965</v>
      </c>
      <c r="HY368">
        <v>9999</v>
      </c>
      <c r="HZ368">
        <v>9999</v>
      </c>
      <c r="IA368">
        <v>9999</v>
      </c>
      <c r="IB368">
        <v>19.7</v>
      </c>
      <c r="IC368">
        <v>4.97291</v>
      </c>
      <c r="ID368">
        <v>1.87722</v>
      </c>
      <c r="IE368">
        <v>1.87531</v>
      </c>
      <c r="IF368">
        <v>1.87807</v>
      </c>
      <c r="IG368">
        <v>1.87485</v>
      </c>
      <c r="IH368">
        <v>1.87846</v>
      </c>
      <c r="II368">
        <v>1.87552</v>
      </c>
      <c r="IJ368">
        <v>1.87668</v>
      </c>
      <c r="IK368">
        <v>0</v>
      </c>
      <c r="IL368">
        <v>0</v>
      </c>
      <c r="IM368">
        <v>0</v>
      </c>
      <c r="IN368">
        <v>0</v>
      </c>
      <c r="IO368" t="s">
        <v>441</v>
      </c>
      <c r="IP368" t="s">
        <v>442</v>
      </c>
      <c r="IQ368" t="s">
        <v>443</v>
      </c>
      <c r="IR368" t="s">
        <v>443</v>
      </c>
      <c r="IS368" t="s">
        <v>443</v>
      </c>
      <c r="IT368" t="s">
        <v>443</v>
      </c>
      <c r="IU368">
        <v>0</v>
      </c>
      <c r="IV368">
        <v>100</v>
      </c>
      <c r="IW368">
        <v>100</v>
      </c>
      <c r="IX368">
        <v>0.892</v>
      </c>
      <c r="IY368">
        <v>0.2139</v>
      </c>
      <c r="IZ368">
        <v>-0.1222274518627452</v>
      </c>
      <c r="JA368">
        <v>0.001328938755811441</v>
      </c>
      <c r="JB368">
        <v>-5.633165956792918E-07</v>
      </c>
      <c r="JC368">
        <v>2.510553891376428E-10</v>
      </c>
      <c r="JD368">
        <v>-0.04678033270444259</v>
      </c>
      <c r="JE368">
        <v>-0.0009625096320519332</v>
      </c>
      <c r="JF368">
        <v>0.0006953178313022573</v>
      </c>
      <c r="JG368">
        <v>-5.973937232829655E-06</v>
      </c>
      <c r="JH368">
        <v>1</v>
      </c>
      <c r="JI368">
        <v>2112</v>
      </c>
      <c r="JJ368">
        <v>1</v>
      </c>
      <c r="JK368">
        <v>26</v>
      </c>
      <c r="JL368">
        <v>201771.6</v>
      </c>
      <c r="JM368">
        <v>201771.5</v>
      </c>
      <c r="JN368">
        <v>2.30591</v>
      </c>
      <c r="JO368">
        <v>2.54639</v>
      </c>
      <c r="JP368">
        <v>1.39893</v>
      </c>
      <c r="JQ368">
        <v>2.32666</v>
      </c>
      <c r="JR368">
        <v>1.44897</v>
      </c>
      <c r="JS368">
        <v>2.49146</v>
      </c>
      <c r="JT368">
        <v>36.8842</v>
      </c>
      <c r="JU368">
        <v>23.9649</v>
      </c>
      <c r="JV368">
        <v>18</v>
      </c>
      <c r="JW368">
        <v>479.841</v>
      </c>
      <c r="JX368">
        <v>452.228</v>
      </c>
      <c r="JY368">
        <v>26.4946</v>
      </c>
      <c r="JZ368">
        <v>28.9913</v>
      </c>
      <c r="KA368">
        <v>30.0002</v>
      </c>
      <c r="KB368">
        <v>28.6647</v>
      </c>
      <c r="KC368">
        <v>28.7315</v>
      </c>
      <c r="KD368">
        <v>46.2743</v>
      </c>
      <c r="KE368">
        <v>30.2778</v>
      </c>
      <c r="KF368">
        <v>0</v>
      </c>
      <c r="KG368">
        <v>26.5109</v>
      </c>
      <c r="KH368">
        <v>1074.87</v>
      </c>
      <c r="KI368">
        <v>18.3853</v>
      </c>
      <c r="KJ368">
        <v>100.936</v>
      </c>
      <c r="KK368">
        <v>100.352</v>
      </c>
    </row>
    <row r="369" spans="1:297">
      <c r="A369">
        <v>353</v>
      </c>
      <c r="B369">
        <v>1759254879</v>
      </c>
      <c r="C369">
        <v>8063.400000095367</v>
      </c>
      <c r="D369" t="s">
        <v>1152</v>
      </c>
      <c r="E369" t="s">
        <v>1153</v>
      </c>
      <c r="F369">
        <v>5</v>
      </c>
      <c r="G369" t="s">
        <v>1025</v>
      </c>
      <c r="H369" t="s">
        <v>436</v>
      </c>
      <c r="I369">
        <v>1759254871.5</v>
      </c>
      <c r="J369">
        <f>(K369)/1000</f>
        <v>0</v>
      </c>
      <c r="K369">
        <f>IF(DP369, AN369, AH369)</f>
        <v>0</v>
      </c>
      <c r="L369">
        <f>IF(DP369, AI369, AG369)</f>
        <v>0</v>
      </c>
      <c r="M369">
        <f>DR369 - IF(AU369&gt;1, L369*DL369*100.0/(AW369), 0)</f>
        <v>0</v>
      </c>
      <c r="N369">
        <f>((T369-J369/2)*M369-L369)/(T369+J369/2)</f>
        <v>0</v>
      </c>
      <c r="O369">
        <f>N369*(DY369+DZ369)/1000.0</f>
        <v>0</v>
      </c>
      <c r="P369">
        <f>(DR369 - IF(AU369&gt;1, L369*DL369*100.0/(AW369), 0))*(DY369+DZ369)/1000.0</f>
        <v>0</v>
      </c>
      <c r="Q369">
        <f>2.0/((1/S369-1/R369)+SIGN(S369)*SQRT((1/S369-1/R369)*(1/S369-1/R369) + 4*DM369/((DM369+1)*(DM369+1))*(2*1/S369*1/R369-1/R369*1/R369)))</f>
        <v>0</v>
      </c>
      <c r="R369">
        <f>IF(LEFT(DN369,1)&lt;&gt;"0",IF(LEFT(DN369,1)="1",3.0,DO369),$D$5+$E$5*(EF369*DY369/($K$5*1000))+$F$5*(EF369*DY369/($K$5*1000))*MAX(MIN(DL369,$J$5),$I$5)*MAX(MIN(DL369,$J$5),$I$5)+$G$5*MAX(MIN(DL369,$J$5),$I$5)*(EF369*DY369/($K$5*1000))+$H$5*(EF369*DY369/($K$5*1000))*(EF369*DY369/($K$5*1000)))</f>
        <v>0</v>
      </c>
      <c r="S369">
        <f>J369*(1000-(1000*0.61365*exp(17.502*W369/(240.97+W369))/(DY369+DZ369)+DT369)/2)/(1000*0.61365*exp(17.502*W369/(240.97+W369))/(DY369+DZ369)-DT369)</f>
        <v>0</v>
      </c>
      <c r="T369">
        <f>1/((DM369+1)/(Q369/1.6)+1/(R369/1.37)) + DM369/((DM369+1)/(Q369/1.6) + DM369/(R369/1.37))</f>
        <v>0</v>
      </c>
      <c r="U369">
        <f>(DH369*DK369)</f>
        <v>0</v>
      </c>
      <c r="V369">
        <f>(EA369+(U369+2*0.95*5.67E-8*(((EA369+$B$7)+273)^4-(EA369+273)^4)-44100*J369)/(1.84*29.3*R369+8*0.95*5.67E-8*(EA369+273)^3))</f>
        <v>0</v>
      </c>
      <c r="W369">
        <f>($C$7*EB369+$D$7*EC369+$E$7*V369)</f>
        <v>0</v>
      </c>
      <c r="X369">
        <f>0.61365*exp(17.502*W369/(240.97+W369))</f>
        <v>0</v>
      </c>
      <c r="Y369">
        <f>(Z369/AA369*100)</f>
        <v>0</v>
      </c>
      <c r="Z369">
        <f>DT369*(DY369+DZ369)/1000</f>
        <v>0</v>
      </c>
      <c r="AA369">
        <f>0.61365*exp(17.502*EA369/(240.97+EA369))</f>
        <v>0</v>
      </c>
      <c r="AB369">
        <f>(X369-DT369*(DY369+DZ369)/1000)</f>
        <v>0</v>
      </c>
      <c r="AC369">
        <f>(-J369*44100)</f>
        <v>0</v>
      </c>
      <c r="AD369">
        <f>2*29.3*R369*0.92*(EA369-W369)</f>
        <v>0</v>
      </c>
      <c r="AE369">
        <f>2*0.95*5.67E-8*(((EA369+$B$7)+273)^4-(W369+273)^4)</f>
        <v>0</v>
      </c>
      <c r="AF369">
        <f>U369+AE369+AC369+AD369</f>
        <v>0</v>
      </c>
      <c r="AG369">
        <f>DX369*AU369*(DS369-DR369*(1000-AU369*DU369)/(1000-AU369*DT369))/(100*DL369)</f>
        <v>0</v>
      </c>
      <c r="AH369">
        <f>1000*DX369*AU369*(DT369-DU369)/(100*DL369*(1000-AU369*DT369))</f>
        <v>0</v>
      </c>
      <c r="AI369">
        <f>(AJ369 - AK369 - DY369*1E3/(8.314*(EA369+273.15)) * AM369/DX369 * AL369) * DX369/(100*DL369) * (1000 - DU369)/1000</f>
        <v>0</v>
      </c>
      <c r="AJ369">
        <v>1078.000546263867</v>
      </c>
      <c r="AK369">
        <v>1036.530787878788</v>
      </c>
      <c r="AL369">
        <v>3.399531335824627</v>
      </c>
      <c r="AM369">
        <v>65.50466669720001</v>
      </c>
      <c r="AN369">
        <f>(AP369 - AO369 + DY369*1E3/(8.314*(EA369+273.15)) * AR369/DX369 * AQ369) * DX369/(100*DL369) * 1000/(1000 - AP369)</f>
        <v>0</v>
      </c>
      <c r="AO369">
        <v>18.2694520490296</v>
      </c>
      <c r="AP369">
        <v>22.64031575757576</v>
      </c>
      <c r="AQ369">
        <v>4.795747722438424E-05</v>
      </c>
      <c r="AR369">
        <v>120.5504715061294</v>
      </c>
      <c r="AS369">
        <v>2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MAX(0,($B$13+$C$13*EF369)/(1+$D$13*EF369)*DY369/(EA369+273)*$E$13)</f>
        <v>0</v>
      </c>
      <c r="AX369" t="s">
        <v>437</v>
      </c>
      <c r="AY369" t="s">
        <v>437</v>
      </c>
      <c r="AZ369">
        <v>0</v>
      </c>
      <c r="BA369">
        <v>0</v>
      </c>
      <c r="BB369">
        <f>1-AZ369/BA369</f>
        <v>0</v>
      </c>
      <c r="BC369">
        <v>0</v>
      </c>
      <c r="BD369" t="s">
        <v>437</v>
      </c>
      <c r="BE369" t="s">
        <v>437</v>
      </c>
      <c r="BF369">
        <v>0</v>
      </c>
      <c r="BG369">
        <v>0</v>
      </c>
      <c r="BH369">
        <f>1-BF369/BG369</f>
        <v>0</v>
      </c>
      <c r="BI369">
        <v>0.5</v>
      </c>
      <c r="BJ369">
        <f>DI369</f>
        <v>0</v>
      </c>
      <c r="BK369">
        <f>L369</f>
        <v>0</v>
      </c>
      <c r="BL369">
        <f>BH369*BI369*BJ369</f>
        <v>0</v>
      </c>
      <c r="BM369">
        <f>(BK369-BC369)/BJ369</f>
        <v>0</v>
      </c>
      <c r="BN369">
        <f>(BA369-BG369)/BG369</f>
        <v>0</v>
      </c>
      <c r="BO369">
        <f>AZ369/(BB369+AZ369/BG369)</f>
        <v>0</v>
      </c>
      <c r="BP369" t="s">
        <v>437</v>
      </c>
      <c r="BQ369">
        <v>0</v>
      </c>
      <c r="BR369">
        <f>IF(BQ369&lt;&gt;0, BQ369, BO369)</f>
        <v>0</v>
      </c>
      <c r="BS369">
        <f>1-BR369/BG369</f>
        <v>0</v>
      </c>
      <c r="BT369">
        <f>(BG369-BF369)/(BG369-BR369)</f>
        <v>0</v>
      </c>
      <c r="BU369">
        <f>(BA369-BG369)/(BA369-BR369)</f>
        <v>0</v>
      </c>
      <c r="BV369">
        <f>(BG369-BF369)/(BG369-AZ369)</f>
        <v>0</v>
      </c>
      <c r="BW369">
        <f>(BA369-BG369)/(BA369-AZ369)</f>
        <v>0</v>
      </c>
      <c r="BX369">
        <f>(BT369*BR369/BF369)</f>
        <v>0</v>
      </c>
      <c r="BY369">
        <f>(1-BX369)</f>
        <v>0</v>
      </c>
      <c r="DH369">
        <f>$B$11*EG369+$C$11*EH369+$F$11*ES369*(1-EV369)</f>
        <v>0</v>
      </c>
      <c r="DI369">
        <f>DH369*DJ369</f>
        <v>0</v>
      </c>
      <c r="DJ369">
        <f>($B$11*$D$9+$C$11*$D$9+$F$11*((FF369+EX369)/MAX(FF369+EX369+FG369, 0.1)*$I$9+FG369/MAX(FF369+EX369+FG369, 0.1)*$J$9))/($B$11+$C$11+$F$11)</f>
        <v>0</v>
      </c>
      <c r="DK369">
        <f>($B$11*$K$9+$C$11*$K$9+$F$11*((FF369+EX369)/MAX(FF369+EX369+FG369, 0.1)*$P$9+FG369/MAX(FF369+EX369+FG369, 0.1)*$Q$9))/($B$11+$C$11+$F$11)</f>
        <v>0</v>
      </c>
      <c r="DL369">
        <v>5.66</v>
      </c>
      <c r="DM369">
        <v>0.5</v>
      </c>
      <c r="DN369" t="s">
        <v>438</v>
      </c>
      <c r="DO369">
        <v>2</v>
      </c>
      <c r="DP369" t="b">
        <v>1</v>
      </c>
      <c r="DQ369">
        <v>1759254871.5</v>
      </c>
      <c r="DR369">
        <v>989.7907407407407</v>
      </c>
      <c r="DS369">
        <v>1043.535555555555</v>
      </c>
      <c r="DT369">
        <v>22.64295555555556</v>
      </c>
      <c r="DU369">
        <v>18.18765555555555</v>
      </c>
      <c r="DV369">
        <v>988.9067037037037</v>
      </c>
      <c r="DW369">
        <v>22.42894444444444</v>
      </c>
      <c r="DX369">
        <v>500.0358148148148</v>
      </c>
      <c r="DY369">
        <v>90.84618518518519</v>
      </c>
      <c r="DZ369">
        <v>0.05183638148148148</v>
      </c>
      <c r="EA369">
        <v>29.53072962962963</v>
      </c>
      <c r="EB369">
        <v>30.00434074074074</v>
      </c>
      <c r="EC369">
        <v>999.9000000000001</v>
      </c>
      <c r="ED369">
        <v>0</v>
      </c>
      <c r="EE369">
        <v>0</v>
      </c>
      <c r="EF369">
        <v>10007.24074074074</v>
      </c>
      <c r="EG369">
        <v>0</v>
      </c>
      <c r="EH369">
        <v>11.6948</v>
      </c>
      <c r="EI369">
        <v>-53.74457777777778</v>
      </c>
      <c r="EJ369">
        <v>1012.721333333333</v>
      </c>
      <c r="EK369">
        <v>1062.867407407407</v>
      </c>
      <c r="EL369">
        <v>4.455311481481481</v>
      </c>
      <c r="EM369">
        <v>1043.535555555555</v>
      </c>
      <c r="EN369">
        <v>18.18765555555555</v>
      </c>
      <c r="EO369">
        <v>2.057026296296296</v>
      </c>
      <c r="EP369">
        <v>1.652279259259259</v>
      </c>
      <c r="EQ369">
        <v>17.89025185185185</v>
      </c>
      <c r="ER369">
        <v>14.45511481481482</v>
      </c>
      <c r="ES369">
        <v>2000.025185185185</v>
      </c>
      <c r="ET369">
        <v>0.9799997777777777</v>
      </c>
      <c r="EU369">
        <v>0.02000042222222222</v>
      </c>
      <c r="EV369">
        <v>0</v>
      </c>
      <c r="EW369">
        <v>1228.636296296296</v>
      </c>
      <c r="EX369">
        <v>5.000560000000001</v>
      </c>
      <c r="EY369">
        <v>25053.04444444445</v>
      </c>
      <c r="EZ369">
        <v>17295.09259259259</v>
      </c>
      <c r="FA369">
        <v>41.32388888888889</v>
      </c>
      <c r="FB369">
        <v>41.70799999999999</v>
      </c>
      <c r="FC369">
        <v>41.2334074074074</v>
      </c>
      <c r="FD369">
        <v>40.80755555555555</v>
      </c>
      <c r="FE369">
        <v>42.35166666666666</v>
      </c>
      <c r="FF369">
        <v>1955.125185185185</v>
      </c>
      <c r="FG369">
        <v>39.9</v>
      </c>
      <c r="FH369">
        <v>0</v>
      </c>
      <c r="FI369">
        <v>1759254893.2</v>
      </c>
      <c r="FJ369">
        <v>0</v>
      </c>
      <c r="FK369">
        <v>1228.623076923077</v>
      </c>
      <c r="FL369">
        <v>-6.741880363663142</v>
      </c>
      <c r="FM369">
        <v>-106.625641195756</v>
      </c>
      <c r="FN369">
        <v>25052.36153846154</v>
      </c>
      <c r="FO369">
        <v>15</v>
      </c>
      <c r="FP369">
        <v>0</v>
      </c>
      <c r="FQ369" t="s">
        <v>439</v>
      </c>
      <c r="FR369">
        <v>1747148579.5</v>
      </c>
      <c r="FS369">
        <v>1747148584.5</v>
      </c>
      <c r="FT369">
        <v>0</v>
      </c>
      <c r="FU369">
        <v>0.162</v>
      </c>
      <c r="FV369">
        <v>-0.001</v>
      </c>
      <c r="FW369">
        <v>0.139</v>
      </c>
      <c r="FX369">
        <v>0.058</v>
      </c>
      <c r="FY369">
        <v>420</v>
      </c>
      <c r="FZ369">
        <v>16</v>
      </c>
      <c r="GA369">
        <v>0.19</v>
      </c>
      <c r="GB369">
        <v>0.02</v>
      </c>
      <c r="GC369">
        <v>-53.58397249999999</v>
      </c>
      <c r="GD369">
        <v>-2.869176360225014</v>
      </c>
      <c r="GE369">
        <v>0.3007165359499709</v>
      </c>
      <c r="GF369">
        <v>0</v>
      </c>
      <c r="GG369">
        <v>1228.924117647059</v>
      </c>
      <c r="GH369">
        <v>-6.040641720607208</v>
      </c>
      <c r="GI369">
        <v>0.6360453075198358</v>
      </c>
      <c r="GJ369">
        <v>0</v>
      </c>
      <c r="GK369">
        <v>4.490777</v>
      </c>
      <c r="GL369">
        <v>-0.872261988742969</v>
      </c>
      <c r="GM369">
        <v>0.08520091716642493</v>
      </c>
      <c r="GN369">
        <v>0</v>
      </c>
      <c r="GO369">
        <v>0</v>
      </c>
      <c r="GP369">
        <v>3</v>
      </c>
      <c r="GQ369" t="s">
        <v>490</v>
      </c>
      <c r="GR369">
        <v>3.12825</v>
      </c>
      <c r="GS369">
        <v>2.7293</v>
      </c>
      <c r="GT369">
        <v>0.158394</v>
      </c>
      <c r="GU369">
        <v>0.164708</v>
      </c>
      <c r="GV369">
        <v>0.103159</v>
      </c>
      <c r="GW369">
        <v>0.0894031</v>
      </c>
      <c r="GX369">
        <v>25240.2</v>
      </c>
      <c r="GY369">
        <v>24311.8</v>
      </c>
      <c r="GZ369">
        <v>30532.4</v>
      </c>
      <c r="HA369">
        <v>29360.7</v>
      </c>
      <c r="HB369">
        <v>37793.5</v>
      </c>
      <c r="HC369">
        <v>35183.8</v>
      </c>
      <c r="HD369">
        <v>46705.9</v>
      </c>
      <c r="HE369">
        <v>43627.3</v>
      </c>
      <c r="HF369">
        <v>1.82785</v>
      </c>
      <c r="HG369">
        <v>1.83232</v>
      </c>
      <c r="HH369">
        <v>0.137366</v>
      </c>
      <c r="HI369">
        <v>0</v>
      </c>
      <c r="HJ369">
        <v>27.7411</v>
      </c>
      <c r="HK369">
        <v>999.9</v>
      </c>
      <c r="HL369">
        <v>48.1</v>
      </c>
      <c r="HM369">
        <v>31.4</v>
      </c>
      <c r="HN369">
        <v>24.4367</v>
      </c>
      <c r="HO369">
        <v>63.3603</v>
      </c>
      <c r="HP369">
        <v>17.6202</v>
      </c>
      <c r="HQ369">
        <v>1</v>
      </c>
      <c r="HR369">
        <v>0.140955</v>
      </c>
      <c r="HS369">
        <v>-3.11295</v>
      </c>
      <c r="HT369">
        <v>20.1644</v>
      </c>
      <c r="HU369">
        <v>5.22792</v>
      </c>
      <c r="HV369">
        <v>11.974</v>
      </c>
      <c r="HW369">
        <v>4.9699</v>
      </c>
      <c r="HX369">
        <v>3.28945</v>
      </c>
      <c r="HY369">
        <v>9999</v>
      </c>
      <c r="HZ369">
        <v>9999</v>
      </c>
      <c r="IA369">
        <v>9999</v>
      </c>
      <c r="IB369">
        <v>19.7</v>
      </c>
      <c r="IC369">
        <v>4.9729</v>
      </c>
      <c r="ID369">
        <v>1.8772</v>
      </c>
      <c r="IE369">
        <v>1.87531</v>
      </c>
      <c r="IF369">
        <v>1.87809</v>
      </c>
      <c r="IG369">
        <v>1.87485</v>
      </c>
      <c r="IH369">
        <v>1.87846</v>
      </c>
      <c r="II369">
        <v>1.87549</v>
      </c>
      <c r="IJ369">
        <v>1.87668</v>
      </c>
      <c r="IK369">
        <v>0</v>
      </c>
      <c r="IL369">
        <v>0</v>
      </c>
      <c r="IM369">
        <v>0</v>
      </c>
      <c r="IN369">
        <v>0</v>
      </c>
      <c r="IO369" t="s">
        <v>441</v>
      </c>
      <c r="IP369" t="s">
        <v>442</v>
      </c>
      <c r="IQ369" t="s">
        <v>443</v>
      </c>
      <c r="IR369" t="s">
        <v>443</v>
      </c>
      <c r="IS369" t="s">
        <v>443</v>
      </c>
      <c r="IT369" t="s">
        <v>443</v>
      </c>
      <c r="IU369">
        <v>0</v>
      </c>
      <c r="IV369">
        <v>100</v>
      </c>
      <c r="IW369">
        <v>100</v>
      </c>
      <c r="IX369">
        <v>0.91</v>
      </c>
      <c r="IY369">
        <v>0.214</v>
      </c>
      <c r="IZ369">
        <v>-0.1222274518627452</v>
      </c>
      <c r="JA369">
        <v>0.001328938755811441</v>
      </c>
      <c r="JB369">
        <v>-5.633165956792918E-07</v>
      </c>
      <c r="JC369">
        <v>2.510553891376428E-10</v>
      </c>
      <c r="JD369">
        <v>-0.04678033270444259</v>
      </c>
      <c r="JE369">
        <v>-0.0009625096320519332</v>
      </c>
      <c r="JF369">
        <v>0.0006953178313022573</v>
      </c>
      <c r="JG369">
        <v>-5.973937232829655E-06</v>
      </c>
      <c r="JH369">
        <v>1</v>
      </c>
      <c r="JI369">
        <v>2112</v>
      </c>
      <c r="JJ369">
        <v>1</v>
      </c>
      <c r="JK369">
        <v>26</v>
      </c>
      <c r="JL369">
        <v>201771.7</v>
      </c>
      <c r="JM369">
        <v>201771.6</v>
      </c>
      <c r="JN369">
        <v>2.33765</v>
      </c>
      <c r="JO369">
        <v>2.53174</v>
      </c>
      <c r="JP369">
        <v>1.39893</v>
      </c>
      <c r="JQ369">
        <v>2.32666</v>
      </c>
      <c r="JR369">
        <v>1.44897</v>
      </c>
      <c r="JS369">
        <v>2.51465</v>
      </c>
      <c r="JT369">
        <v>36.8842</v>
      </c>
      <c r="JU369">
        <v>23.9649</v>
      </c>
      <c r="JV369">
        <v>18</v>
      </c>
      <c r="JW369">
        <v>479.772</v>
      </c>
      <c r="JX369">
        <v>452.431</v>
      </c>
      <c r="JY369">
        <v>26.9306</v>
      </c>
      <c r="JZ369">
        <v>28.9915</v>
      </c>
      <c r="KA369">
        <v>30.0017</v>
      </c>
      <c r="KB369">
        <v>28.6647</v>
      </c>
      <c r="KC369">
        <v>28.7331</v>
      </c>
      <c r="KD369">
        <v>46.8365</v>
      </c>
      <c r="KE369">
        <v>30.2778</v>
      </c>
      <c r="KF369">
        <v>0</v>
      </c>
      <c r="KG369">
        <v>27.4904</v>
      </c>
      <c r="KH369">
        <v>1088.34</v>
      </c>
      <c r="KI369">
        <v>18.3256</v>
      </c>
      <c r="KJ369">
        <v>100.936</v>
      </c>
      <c r="KK369">
        <v>100.351</v>
      </c>
    </row>
    <row r="370" spans="1:297">
      <c r="A370">
        <v>354</v>
      </c>
      <c r="B370">
        <v>1759254884</v>
      </c>
      <c r="C370">
        <v>8068.400000095367</v>
      </c>
      <c r="D370" t="s">
        <v>1154</v>
      </c>
      <c r="E370" t="s">
        <v>1155</v>
      </c>
      <c r="F370">
        <v>5</v>
      </c>
      <c r="G370" t="s">
        <v>1025</v>
      </c>
      <c r="H370" t="s">
        <v>436</v>
      </c>
      <c r="I370">
        <v>1759254876.214286</v>
      </c>
      <c r="J370">
        <f>(K370)/1000</f>
        <v>0</v>
      </c>
      <c r="K370">
        <f>IF(DP370, AN370, AH370)</f>
        <v>0</v>
      </c>
      <c r="L370">
        <f>IF(DP370, AI370, AG370)</f>
        <v>0</v>
      </c>
      <c r="M370">
        <f>DR370 - IF(AU370&gt;1, L370*DL370*100.0/(AW370), 0)</f>
        <v>0</v>
      </c>
      <c r="N370">
        <f>((T370-J370/2)*M370-L370)/(T370+J370/2)</f>
        <v>0</v>
      </c>
      <c r="O370">
        <f>N370*(DY370+DZ370)/1000.0</f>
        <v>0</v>
      </c>
      <c r="P370">
        <f>(DR370 - IF(AU370&gt;1, L370*DL370*100.0/(AW370), 0))*(DY370+DZ370)/1000.0</f>
        <v>0</v>
      </c>
      <c r="Q370">
        <f>2.0/((1/S370-1/R370)+SIGN(S370)*SQRT((1/S370-1/R370)*(1/S370-1/R370) + 4*DM370/((DM370+1)*(DM370+1))*(2*1/S370*1/R370-1/R370*1/R370)))</f>
        <v>0</v>
      </c>
      <c r="R370">
        <f>IF(LEFT(DN370,1)&lt;&gt;"0",IF(LEFT(DN370,1)="1",3.0,DO370),$D$5+$E$5*(EF370*DY370/($K$5*1000))+$F$5*(EF370*DY370/($K$5*1000))*MAX(MIN(DL370,$J$5),$I$5)*MAX(MIN(DL370,$J$5),$I$5)+$G$5*MAX(MIN(DL370,$J$5),$I$5)*(EF370*DY370/($K$5*1000))+$H$5*(EF370*DY370/($K$5*1000))*(EF370*DY370/($K$5*1000)))</f>
        <v>0</v>
      </c>
      <c r="S370">
        <f>J370*(1000-(1000*0.61365*exp(17.502*W370/(240.97+W370))/(DY370+DZ370)+DT370)/2)/(1000*0.61365*exp(17.502*W370/(240.97+W370))/(DY370+DZ370)-DT370)</f>
        <v>0</v>
      </c>
      <c r="T370">
        <f>1/((DM370+1)/(Q370/1.6)+1/(R370/1.37)) + DM370/((DM370+1)/(Q370/1.6) + DM370/(R370/1.37))</f>
        <v>0</v>
      </c>
      <c r="U370">
        <f>(DH370*DK370)</f>
        <v>0</v>
      </c>
      <c r="V370">
        <f>(EA370+(U370+2*0.95*5.67E-8*(((EA370+$B$7)+273)^4-(EA370+273)^4)-44100*J370)/(1.84*29.3*R370+8*0.95*5.67E-8*(EA370+273)^3))</f>
        <v>0</v>
      </c>
      <c r="W370">
        <f>($C$7*EB370+$D$7*EC370+$E$7*V370)</f>
        <v>0</v>
      </c>
      <c r="X370">
        <f>0.61365*exp(17.502*W370/(240.97+W370))</f>
        <v>0</v>
      </c>
      <c r="Y370">
        <f>(Z370/AA370*100)</f>
        <v>0</v>
      </c>
      <c r="Z370">
        <f>DT370*(DY370+DZ370)/1000</f>
        <v>0</v>
      </c>
      <c r="AA370">
        <f>0.61365*exp(17.502*EA370/(240.97+EA370))</f>
        <v>0</v>
      </c>
      <c r="AB370">
        <f>(X370-DT370*(DY370+DZ370)/1000)</f>
        <v>0</v>
      </c>
      <c r="AC370">
        <f>(-J370*44100)</f>
        <v>0</v>
      </c>
      <c r="AD370">
        <f>2*29.3*R370*0.92*(EA370-W370)</f>
        <v>0</v>
      </c>
      <c r="AE370">
        <f>2*0.95*5.67E-8*(((EA370+$B$7)+273)^4-(W370+273)^4)</f>
        <v>0</v>
      </c>
      <c r="AF370">
        <f>U370+AE370+AC370+AD370</f>
        <v>0</v>
      </c>
      <c r="AG370">
        <f>DX370*AU370*(DS370-DR370*(1000-AU370*DU370)/(1000-AU370*DT370))/(100*DL370)</f>
        <v>0</v>
      </c>
      <c r="AH370">
        <f>1000*DX370*AU370*(DT370-DU370)/(100*DL370*(1000-AU370*DT370))</f>
        <v>0</v>
      </c>
      <c r="AI370">
        <f>(AJ370 - AK370 - DY370*1E3/(8.314*(EA370+273.15)) * AM370/DX370 * AL370) * DX370/(100*DL370) * (1000 - DU370)/1000</f>
        <v>0</v>
      </c>
      <c r="AJ370">
        <v>1095.1013777039</v>
      </c>
      <c r="AK370">
        <v>1053.626303030303</v>
      </c>
      <c r="AL370">
        <v>3.417304783056976</v>
      </c>
      <c r="AM370">
        <v>65.50466669720001</v>
      </c>
      <c r="AN370">
        <f>(AP370 - AO370 + DY370*1E3/(8.314*(EA370+273.15)) * AR370/DX370 * AQ370) * DX370/(100*DL370) * 1000/(1000 - AP370)</f>
        <v>0</v>
      </c>
      <c r="AO370">
        <v>18.36140093704079</v>
      </c>
      <c r="AP370">
        <v>22.68631999999999</v>
      </c>
      <c r="AQ370">
        <v>0.01006692106302178</v>
      </c>
      <c r="AR370">
        <v>120.5504715061294</v>
      </c>
      <c r="AS370">
        <v>2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MAX(0,($B$13+$C$13*EF370)/(1+$D$13*EF370)*DY370/(EA370+273)*$E$13)</f>
        <v>0</v>
      </c>
      <c r="AX370" t="s">
        <v>437</v>
      </c>
      <c r="AY370" t="s">
        <v>437</v>
      </c>
      <c r="AZ370">
        <v>0</v>
      </c>
      <c r="BA370">
        <v>0</v>
      </c>
      <c r="BB370">
        <f>1-AZ370/BA370</f>
        <v>0</v>
      </c>
      <c r="BC370">
        <v>0</v>
      </c>
      <c r="BD370" t="s">
        <v>437</v>
      </c>
      <c r="BE370" t="s">
        <v>437</v>
      </c>
      <c r="BF370">
        <v>0</v>
      </c>
      <c r="BG370">
        <v>0</v>
      </c>
      <c r="BH370">
        <f>1-BF370/BG370</f>
        <v>0</v>
      </c>
      <c r="BI370">
        <v>0.5</v>
      </c>
      <c r="BJ370">
        <f>DI370</f>
        <v>0</v>
      </c>
      <c r="BK370">
        <f>L370</f>
        <v>0</v>
      </c>
      <c r="BL370">
        <f>BH370*BI370*BJ370</f>
        <v>0</v>
      </c>
      <c r="BM370">
        <f>(BK370-BC370)/BJ370</f>
        <v>0</v>
      </c>
      <c r="BN370">
        <f>(BA370-BG370)/BG370</f>
        <v>0</v>
      </c>
      <c r="BO370">
        <f>AZ370/(BB370+AZ370/BG370)</f>
        <v>0</v>
      </c>
      <c r="BP370" t="s">
        <v>437</v>
      </c>
      <c r="BQ370">
        <v>0</v>
      </c>
      <c r="BR370">
        <f>IF(BQ370&lt;&gt;0, BQ370, BO370)</f>
        <v>0</v>
      </c>
      <c r="BS370">
        <f>1-BR370/BG370</f>
        <v>0</v>
      </c>
      <c r="BT370">
        <f>(BG370-BF370)/(BG370-BR370)</f>
        <v>0</v>
      </c>
      <c r="BU370">
        <f>(BA370-BG370)/(BA370-BR370)</f>
        <v>0</v>
      </c>
      <c r="BV370">
        <f>(BG370-BF370)/(BG370-AZ370)</f>
        <v>0</v>
      </c>
      <c r="BW370">
        <f>(BA370-BG370)/(BA370-AZ370)</f>
        <v>0</v>
      </c>
      <c r="BX370">
        <f>(BT370*BR370/BF370)</f>
        <v>0</v>
      </c>
      <c r="BY370">
        <f>(1-BX370)</f>
        <v>0</v>
      </c>
      <c r="DH370">
        <f>$B$11*EG370+$C$11*EH370+$F$11*ES370*(1-EV370)</f>
        <v>0</v>
      </c>
      <c r="DI370">
        <f>DH370*DJ370</f>
        <v>0</v>
      </c>
      <c r="DJ370">
        <f>($B$11*$D$9+$C$11*$D$9+$F$11*((FF370+EX370)/MAX(FF370+EX370+FG370, 0.1)*$I$9+FG370/MAX(FF370+EX370+FG370, 0.1)*$J$9))/($B$11+$C$11+$F$11)</f>
        <v>0</v>
      </c>
      <c r="DK370">
        <f>($B$11*$K$9+$C$11*$K$9+$F$11*((FF370+EX370)/MAX(FF370+EX370+FG370, 0.1)*$P$9+FG370/MAX(FF370+EX370+FG370, 0.1)*$Q$9))/($B$11+$C$11+$F$11)</f>
        <v>0</v>
      </c>
      <c r="DL370">
        <v>5.66</v>
      </c>
      <c r="DM370">
        <v>0.5</v>
      </c>
      <c r="DN370" t="s">
        <v>438</v>
      </c>
      <c r="DO370">
        <v>2</v>
      </c>
      <c r="DP370" t="b">
        <v>1</v>
      </c>
      <c r="DQ370">
        <v>1759254876.214286</v>
      </c>
      <c r="DR370">
        <v>1005.461464285714</v>
      </c>
      <c r="DS370">
        <v>1059.345357142857</v>
      </c>
      <c r="DT370">
        <v>22.64701785714286</v>
      </c>
      <c r="DU370">
        <v>18.26524285714286</v>
      </c>
      <c r="DV370">
        <v>1004.5625</v>
      </c>
      <c r="DW370">
        <v>22.43291428571429</v>
      </c>
      <c r="DX370">
        <v>500.0267857142858</v>
      </c>
      <c r="DY370">
        <v>90.84608928571431</v>
      </c>
      <c r="DZ370">
        <v>0.05176626071428571</v>
      </c>
      <c r="EA370">
        <v>29.51617857142857</v>
      </c>
      <c r="EB370">
        <v>29.99417142857143</v>
      </c>
      <c r="EC370">
        <v>999.9000000000002</v>
      </c>
      <c r="ED370">
        <v>0</v>
      </c>
      <c r="EE370">
        <v>0</v>
      </c>
      <c r="EF370">
        <v>10002.76642857143</v>
      </c>
      <c r="EG370">
        <v>0</v>
      </c>
      <c r="EH370">
        <v>11.6948</v>
      </c>
      <c r="EI370">
        <v>-53.88348571428571</v>
      </c>
      <c r="EJ370">
        <v>1028.76</v>
      </c>
      <c r="EK370">
        <v>1079.055714285714</v>
      </c>
      <c r="EL370">
        <v>4.381780357142858</v>
      </c>
      <c r="EM370">
        <v>1059.345357142857</v>
      </c>
      <c r="EN370">
        <v>18.26524285714286</v>
      </c>
      <c r="EO370">
        <v>2.057392857142857</v>
      </c>
      <c r="EP370">
        <v>1.659325714285715</v>
      </c>
      <c r="EQ370">
        <v>17.89308571428571</v>
      </c>
      <c r="ER370">
        <v>14.52095357142857</v>
      </c>
      <c r="ES370">
        <v>1999.995</v>
      </c>
      <c r="ET370">
        <v>0.9799995714285714</v>
      </c>
      <c r="EU370">
        <v>0.02000062857142857</v>
      </c>
      <c r="EV370">
        <v>0</v>
      </c>
      <c r="EW370">
        <v>1228.168571428571</v>
      </c>
      <c r="EX370">
        <v>5.000560000000001</v>
      </c>
      <c r="EY370">
        <v>25042.96071428572</v>
      </c>
      <c r="EZ370">
        <v>17294.83928571428</v>
      </c>
      <c r="FA370">
        <v>41.33021428571428</v>
      </c>
      <c r="FB370">
        <v>41.714</v>
      </c>
      <c r="FC370">
        <v>41.23407142857143</v>
      </c>
      <c r="FD370">
        <v>40.79882142857142</v>
      </c>
      <c r="FE370">
        <v>42.32796428571429</v>
      </c>
      <c r="FF370">
        <v>1955.095</v>
      </c>
      <c r="FG370">
        <v>39.9</v>
      </c>
      <c r="FH370">
        <v>0</v>
      </c>
      <c r="FI370">
        <v>1759254898</v>
      </c>
      <c r="FJ370">
        <v>0</v>
      </c>
      <c r="FK370">
        <v>1228.189230769231</v>
      </c>
      <c r="FL370">
        <v>-6.125128193590738</v>
      </c>
      <c r="FM370">
        <v>-133.9316237360824</v>
      </c>
      <c r="FN370">
        <v>25042.57307692308</v>
      </c>
      <c r="FO370">
        <v>15</v>
      </c>
      <c r="FP370">
        <v>0</v>
      </c>
      <c r="FQ370" t="s">
        <v>439</v>
      </c>
      <c r="FR370">
        <v>1747148579.5</v>
      </c>
      <c r="FS370">
        <v>1747148584.5</v>
      </c>
      <c r="FT370">
        <v>0</v>
      </c>
      <c r="FU370">
        <v>0.162</v>
      </c>
      <c r="FV370">
        <v>-0.001</v>
      </c>
      <c r="FW370">
        <v>0.139</v>
      </c>
      <c r="FX370">
        <v>0.058</v>
      </c>
      <c r="FY370">
        <v>420</v>
      </c>
      <c r="FZ370">
        <v>16</v>
      </c>
      <c r="GA370">
        <v>0.19</v>
      </c>
      <c r="GB370">
        <v>0.02</v>
      </c>
      <c r="GC370">
        <v>-53.76597317073171</v>
      </c>
      <c r="GD370">
        <v>-1.754057142857154</v>
      </c>
      <c r="GE370">
        <v>0.1942548037820058</v>
      </c>
      <c r="GF370">
        <v>0</v>
      </c>
      <c r="GG370">
        <v>1228.497941176471</v>
      </c>
      <c r="GH370">
        <v>-6.355538584832432</v>
      </c>
      <c r="GI370">
        <v>0.6645422104584232</v>
      </c>
      <c r="GJ370">
        <v>0</v>
      </c>
      <c r="GK370">
        <v>4.432069024390244</v>
      </c>
      <c r="GL370">
        <v>-0.9331369337978996</v>
      </c>
      <c r="GM370">
        <v>0.09297729785340805</v>
      </c>
      <c r="GN370">
        <v>0</v>
      </c>
      <c r="GO370">
        <v>0</v>
      </c>
      <c r="GP370">
        <v>3</v>
      </c>
      <c r="GQ370" t="s">
        <v>490</v>
      </c>
      <c r="GR370">
        <v>3.12844</v>
      </c>
      <c r="GS370">
        <v>2.72943</v>
      </c>
      <c r="GT370">
        <v>0.160044</v>
      </c>
      <c r="GU370">
        <v>0.166375</v>
      </c>
      <c r="GV370">
        <v>0.103305</v>
      </c>
      <c r="GW370">
        <v>0.0895859</v>
      </c>
      <c r="GX370">
        <v>25190.4</v>
      </c>
      <c r="GY370">
        <v>24263</v>
      </c>
      <c r="GZ370">
        <v>30532</v>
      </c>
      <c r="HA370">
        <v>29360.5</v>
      </c>
      <c r="HB370">
        <v>37787</v>
      </c>
      <c r="HC370">
        <v>35176.5</v>
      </c>
      <c r="HD370">
        <v>46705.4</v>
      </c>
      <c r="HE370">
        <v>43626.9</v>
      </c>
      <c r="HF370">
        <v>1.82805</v>
      </c>
      <c r="HG370">
        <v>1.8322</v>
      </c>
      <c r="HH370">
        <v>0.139222</v>
      </c>
      <c r="HI370">
        <v>0</v>
      </c>
      <c r="HJ370">
        <v>27.7329</v>
      </c>
      <c r="HK370">
        <v>999.9</v>
      </c>
      <c r="HL370">
        <v>48.2</v>
      </c>
      <c r="HM370">
        <v>31.4</v>
      </c>
      <c r="HN370">
        <v>24.4889</v>
      </c>
      <c r="HO370">
        <v>62.3203</v>
      </c>
      <c r="HP370">
        <v>17.4038</v>
      </c>
      <c r="HQ370">
        <v>1</v>
      </c>
      <c r="HR370">
        <v>0.138727</v>
      </c>
      <c r="HS370">
        <v>-1.05622</v>
      </c>
      <c r="HT370">
        <v>20.197</v>
      </c>
      <c r="HU370">
        <v>5.22807</v>
      </c>
      <c r="HV370">
        <v>11.974</v>
      </c>
      <c r="HW370">
        <v>4.9696</v>
      </c>
      <c r="HX370">
        <v>3.28948</v>
      </c>
      <c r="HY370">
        <v>9999</v>
      </c>
      <c r="HZ370">
        <v>9999</v>
      </c>
      <c r="IA370">
        <v>9999</v>
      </c>
      <c r="IB370">
        <v>19.7</v>
      </c>
      <c r="IC370">
        <v>4.97289</v>
      </c>
      <c r="ID370">
        <v>1.87716</v>
      </c>
      <c r="IE370">
        <v>1.87531</v>
      </c>
      <c r="IF370">
        <v>1.87805</v>
      </c>
      <c r="IG370">
        <v>1.87485</v>
      </c>
      <c r="IH370">
        <v>1.87839</v>
      </c>
      <c r="II370">
        <v>1.87546</v>
      </c>
      <c r="IJ370">
        <v>1.87668</v>
      </c>
      <c r="IK370">
        <v>0</v>
      </c>
      <c r="IL370">
        <v>0</v>
      </c>
      <c r="IM370">
        <v>0</v>
      </c>
      <c r="IN370">
        <v>0</v>
      </c>
      <c r="IO370" t="s">
        <v>441</v>
      </c>
      <c r="IP370" t="s">
        <v>442</v>
      </c>
      <c r="IQ370" t="s">
        <v>443</v>
      </c>
      <c r="IR370" t="s">
        <v>443</v>
      </c>
      <c r="IS370" t="s">
        <v>443</v>
      </c>
      <c r="IT370" t="s">
        <v>443</v>
      </c>
      <c r="IU370">
        <v>0</v>
      </c>
      <c r="IV370">
        <v>100</v>
      </c>
      <c r="IW370">
        <v>100</v>
      </c>
      <c r="IX370">
        <v>0.92</v>
      </c>
      <c r="IY370">
        <v>0.215</v>
      </c>
      <c r="IZ370">
        <v>-0.1222274518627452</v>
      </c>
      <c r="JA370">
        <v>0.001328938755811441</v>
      </c>
      <c r="JB370">
        <v>-5.633165956792918E-07</v>
      </c>
      <c r="JC370">
        <v>2.510553891376428E-10</v>
      </c>
      <c r="JD370">
        <v>-0.04678033270444259</v>
      </c>
      <c r="JE370">
        <v>-0.0009625096320519332</v>
      </c>
      <c r="JF370">
        <v>0.0006953178313022573</v>
      </c>
      <c r="JG370">
        <v>-5.973937232829655E-06</v>
      </c>
      <c r="JH370">
        <v>1</v>
      </c>
      <c r="JI370">
        <v>2112</v>
      </c>
      <c r="JJ370">
        <v>1</v>
      </c>
      <c r="JK370">
        <v>26</v>
      </c>
      <c r="JL370">
        <v>201771.7</v>
      </c>
      <c r="JM370">
        <v>201771.7</v>
      </c>
      <c r="JN370">
        <v>2.3645</v>
      </c>
      <c r="JO370">
        <v>2.5293</v>
      </c>
      <c r="JP370">
        <v>1.39893</v>
      </c>
      <c r="JQ370">
        <v>2.32666</v>
      </c>
      <c r="JR370">
        <v>1.44897</v>
      </c>
      <c r="JS370">
        <v>2.60498</v>
      </c>
      <c r="JT370">
        <v>36.8842</v>
      </c>
      <c r="JU370">
        <v>23.9737</v>
      </c>
      <c r="JV370">
        <v>18</v>
      </c>
      <c r="JW370">
        <v>479.883</v>
      </c>
      <c r="JX370">
        <v>452.351</v>
      </c>
      <c r="JY370">
        <v>27.5371</v>
      </c>
      <c r="JZ370">
        <v>28.9931</v>
      </c>
      <c r="KA370">
        <v>29.9989</v>
      </c>
      <c r="KB370">
        <v>28.6651</v>
      </c>
      <c r="KC370">
        <v>28.7331</v>
      </c>
      <c r="KD370">
        <v>47.4431</v>
      </c>
      <c r="KE370">
        <v>30.2778</v>
      </c>
      <c r="KF370">
        <v>0</v>
      </c>
      <c r="KG370">
        <v>27.4982</v>
      </c>
      <c r="KH370">
        <v>1108.63</v>
      </c>
      <c r="KI370">
        <v>18.3191</v>
      </c>
      <c r="KJ370">
        <v>100.935</v>
      </c>
      <c r="KK370">
        <v>100.35</v>
      </c>
    </row>
    <row r="371" spans="1:297">
      <c r="A371">
        <v>355</v>
      </c>
      <c r="B371">
        <v>1759254889</v>
      </c>
      <c r="C371">
        <v>8073.400000095367</v>
      </c>
      <c r="D371" t="s">
        <v>1156</v>
      </c>
      <c r="E371" t="s">
        <v>1157</v>
      </c>
      <c r="F371">
        <v>5</v>
      </c>
      <c r="G371" t="s">
        <v>1025</v>
      </c>
      <c r="H371" t="s">
        <v>436</v>
      </c>
      <c r="I371">
        <v>1759254881.5</v>
      </c>
      <c r="J371">
        <f>(K371)/1000</f>
        <v>0</v>
      </c>
      <c r="K371">
        <f>IF(DP371, AN371, AH371)</f>
        <v>0</v>
      </c>
      <c r="L371">
        <f>IF(DP371, AI371, AG371)</f>
        <v>0</v>
      </c>
      <c r="M371">
        <f>DR371 - IF(AU371&gt;1, L371*DL371*100.0/(AW371), 0)</f>
        <v>0</v>
      </c>
      <c r="N371">
        <f>((T371-J371/2)*M371-L371)/(T371+J371/2)</f>
        <v>0</v>
      </c>
      <c r="O371">
        <f>N371*(DY371+DZ371)/1000.0</f>
        <v>0</v>
      </c>
      <c r="P371">
        <f>(DR371 - IF(AU371&gt;1, L371*DL371*100.0/(AW371), 0))*(DY371+DZ371)/1000.0</f>
        <v>0</v>
      </c>
      <c r="Q371">
        <f>2.0/((1/S371-1/R371)+SIGN(S371)*SQRT((1/S371-1/R371)*(1/S371-1/R371) + 4*DM371/((DM371+1)*(DM371+1))*(2*1/S371*1/R371-1/R371*1/R371)))</f>
        <v>0</v>
      </c>
      <c r="R371">
        <f>IF(LEFT(DN371,1)&lt;&gt;"0",IF(LEFT(DN371,1)="1",3.0,DO371),$D$5+$E$5*(EF371*DY371/($K$5*1000))+$F$5*(EF371*DY371/($K$5*1000))*MAX(MIN(DL371,$J$5),$I$5)*MAX(MIN(DL371,$J$5),$I$5)+$G$5*MAX(MIN(DL371,$J$5),$I$5)*(EF371*DY371/($K$5*1000))+$H$5*(EF371*DY371/($K$5*1000))*(EF371*DY371/($K$5*1000)))</f>
        <v>0</v>
      </c>
      <c r="S371">
        <f>J371*(1000-(1000*0.61365*exp(17.502*W371/(240.97+W371))/(DY371+DZ371)+DT371)/2)/(1000*0.61365*exp(17.502*W371/(240.97+W371))/(DY371+DZ371)-DT371)</f>
        <v>0</v>
      </c>
      <c r="T371">
        <f>1/((DM371+1)/(Q371/1.6)+1/(R371/1.37)) + DM371/((DM371+1)/(Q371/1.6) + DM371/(R371/1.37))</f>
        <v>0</v>
      </c>
      <c r="U371">
        <f>(DH371*DK371)</f>
        <v>0</v>
      </c>
      <c r="V371">
        <f>(EA371+(U371+2*0.95*5.67E-8*(((EA371+$B$7)+273)^4-(EA371+273)^4)-44100*J371)/(1.84*29.3*R371+8*0.95*5.67E-8*(EA371+273)^3))</f>
        <v>0</v>
      </c>
      <c r="W371">
        <f>($C$7*EB371+$D$7*EC371+$E$7*V371)</f>
        <v>0</v>
      </c>
      <c r="X371">
        <f>0.61365*exp(17.502*W371/(240.97+W371))</f>
        <v>0</v>
      </c>
      <c r="Y371">
        <f>(Z371/AA371*100)</f>
        <v>0</v>
      </c>
      <c r="Z371">
        <f>DT371*(DY371+DZ371)/1000</f>
        <v>0</v>
      </c>
      <c r="AA371">
        <f>0.61365*exp(17.502*EA371/(240.97+EA371))</f>
        <v>0</v>
      </c>
      <c r="AB371">
        <f>(X371-DT371*(DY371+DZ371)/1000)</f>
        <v>0</v>
      </c>
      <c r="AC371">
        <f>(-J371*44100)</f>
        <v>0</v>
      </c>
      <c r="AD371">
        <f>2*29.3*R371*0.92*(EA371-W371)</f>
        <v>0</v>
      </c>
      <c r="AE371">
        <f>2*0.95*5.67E-8*(((EA371+$B$7)+273)^4-(W371+273)^4)</f>
        <v>0</v>
      </c>
      <c r="AF371">
        <f>U371+AE371+AC371+AD371</f>
        <v>0</v>
      </c>
      <c r="AG371">
        <f>DX371*AU371*(DS371-DR371*(1000-AU371*DU371)/(1000-AU371*DT371))/(100*DL371)</f>
        <v>0</v>
      </c>
      <c r="AH371">
        <f>1000*DX371*AU371*(DT371-DU371)/(100*DL371*(1000-AU371*DT371))</f>
        <v>0</v>
      </c>
      <c r="AI371">
        <f>(AJ371 - AK371 - DY371*1E3/(8.314*(EA371+273.15)) * AM371/DX371 * AL371) * DX371/(100*DL371) * (1000 - DU371)/1000</f>
        <v>0</v>
      </c>
      <c r="AJ371">
        <v>1112.78351544887</v>
      </c>
      <c r="AK371">
        <v>1070.995636363636</v>
      </c>
      <c r="AL371">
        <v>3.477105805304544</v>
      </c>
      <c r="AM371">
        <v>65.50466669720001</v>
      </c>
      <c r="AN371">
        <f>(AP371 - AO371 + DY371*1E3/(8.314*(EA371+273.15)) * AR371/DX371 * AQ371) * DX371/(100*DL371) * 1000/(1000 - AP371)</f>
        <v>0</v>
      </c>
      <c r="AO371">
        <v>18.37590763228326</v>
      </c>
      <c r="AP371">
        <v>22.70186909090909</v>
      </c>
      <c r="AQ371">
        <v>0.001404615218313342</v>
      </c>
      <c r="AR371">
        <v>120.5504715061294</v>
      </c>
      <c r="AS371">
        <v>2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MAX(0,($B$13+$C$13*EF371)/(1+$D$13*EF371)*DY371/(EA371+273)*$E$13)</f>
        <v>0</v>
      </c>
      <c r="AX371" t="s">
        <v>437</v>
      </c>
      <c r="AY371" t="s">
        <v>437</v>
      </c>
      <c r="AZ371">
        <v>0</v>
      </c>
      <c r="BA371">
        <v>0</v>
      </c>
      <c r="BB371">
        <f>1-AZ371/BA371</f>
        <v>0</v>
      </c>
      <c r="BC371">
        <v>0</v>
      </c>
      <c r="BD371" t="s">
        <v>437</v>
      </c>
      <c r="BE371" t="s">
        <v>437</v>
      </c>
      <c r="BF371">
        <v>0</v>
      </c>
      <c r="BG371">
        <v>0</v>
      </c>
      <c r="BH371">
        <f>1-BF371/BG371</f>
        <v>0</v>
      </c>
      <c r="BI371">
        <v>0.5</v>
      </c>
      <c r="BJ371">
        <f>DI371</f>
        <v>0</v>
      </c>
      <c r="BK371">
        <f>L371</f>
        <v>0</v>
      </c>
      <c r="BL371">
        <f>BH371*BI371*BJ371</f>
        <v>0</v>
      </c>
      <c r="BM371">
        <f>(BK371-BC371)/BJ371</f>
        <v>0</v>
      </c>
      <c r="BN371">
        <f>(BA371-BG371)/BG371</f>
        <v>0</v>
      </c>
      <c r="BO371">
        <f>AZ371/(BB371+AZ371/BG371)</f>
        <v>0</v>
      </c>
      <c r="BP371" t="s">
        <v>437</v>
      </c>
      <c r="BQ371">
        <v>0</v>
      </c>
      <c r="BR371">
        <f>IF(BQ371&lt;&gt;0, BQ371, BO371)</f>
        <v>0</v>
      </c>
      <c r="BS371">
        <f>1-BR371/BG371</f>
        <v>0</v>
      </c>
      <c r="BT371">
        <f>(BG371-BF371)/(BG371-BR371)</f>
        <v>0</v>
      </c>
      <c r="BU371">
        <f>(BA371-BG371)/(BA371-BR371)</f>
        <v>0</v>
      </c>
      <c r="BV371">
        <f>(BG371-BF371)/(BG371-AZ371)</f>
        <v>0</v>
      </c>
      <c r="BW371">
        <f>(BA371-BG371)/(BA371-AZ371)</f>
        <v>0</v>
      </c>
      <c r="BX371">
        <f>(BT371*BR371/BF371)</f>
        <v>0</v>
      </c>
      <c r="BY371">
        <f>(1-BX371)</f>
        <v>0</v>
      </c>
      <c r="DH371">
        <f>$B$11*EG371+$C$11*EH371+$F$11*ES371*(1-EV371)</f>
        <v>0</v>
      </c>
      <c r="DI371">
        <f>DH371*DJ371</f>
        <v>0</v>
      </c>
      <c r="DJ371">
        <f>($B$11*$D$9+$C$11*$D$9+$F$11*((FF371+EX371)/MAX(FF371+EX371+FG371, 0.1)*$I$9+FG371/MAX(FF371+EX371+FG371, 0.1)*$J$9))/($B$11+$C$11+$F$11)</f>
        <v>0</v>
      </c>
      <c r="DK371">
        <f>($B$11*$K$9+$C$11*$K$9+$F$11*((FF371+EX371)/MAX(FF371+EX371+FG371, 0.1)*$P$9+FG371/MAX(FF371+EX371+FG371, 0.1)*$Q$9))/($B$11+$C$11+$F$11)</f>
        <v>0</v>
      </c>
      <c r="DL371">
        <v>5.66</v>
      </c>
      <c r="DM371">
        <v>0.5</v>
      </c>
      <c r="DN371" t="s">
        <v>438</v>
      </c>
      <c r="DO371">
        <v>2</v>
      </c>
      <c r="DP371" t="b">
        <v>1</v>
      </c>
      <c r="DQ371">
        <v>1759254881.5</v>
      </c>
      <c r="DR371">
        <v>1023.129740740741</v>
      </c>
      <c r="DS371">
        <v>1077.18037037037</v>
      </c>
      <c r="DT371">
        <v>22.66767777777778</v>
      </c>
      <c r="DU371">
        <v>18.3315962962963</v>
      </c>
      <c r="DV371">
        <v>1022.213296296296</v>
      </c>
      <c r="DW371">
        <v>22.45314814814815</v>
      </c>
      <c r="DX371">
        <v>500.072962962963</v>
      </c>
      <c r="DY371">
        <v>90.84557037037038</v>
      </c>
      <c r="DZ371">
        <v>0.0516014925925926</v>
      </c>
      <c r="EA371">
        <v>29.5163</v>
      </c>
      <c r="EB371">
        <v>30.00253333333333</v>
      </c>
      <c r="EC371">
        <v>999.9000000000001</v>
      </c>
      <c r="ED371">
        <v>0</v>
      </c>
      <c r="EE371">
        <v>0</v>
      </c>
      <c r="EF371">
        <v>9998.475185185185</v>
      </c>
      <c r="EG371">
        <v>0</v>
      </c>
      <c r="EH371">
        <v>11.87177777777778</v>
      </c>
      <c r="EI371">
        <v>-54.05022962962963</v>
      </c>
      <c r="EJ371">
        <v>1046.86</v>
      </c>
      <c r="EK371">
        <v>1097.295925925926</v>
      </c>
      <c r="EL371">
        <v>4.336076666666667</v>
      </c>
      <c r="EM371">
        <v>1077.18037037037</v>
      </c>
      <c r="EN371">
        <v>18.3315962962963</v>
      </c>
      <c r="EO371">
        <v>2.059258518518519</v>
      </c>
      <c r="EP371">
        <v>1.665344074074074</v>
      </c>
      <c r="EQ371">
        <v>17.90747407407407</v>
      </c>
      <c r="ER371">
        <v>14.57707037037037</v>
      </c>
      <c r="ES371">
        <v>1999.994814814815</v>
      </c>
      <c r="ET371">
        <v>0.9799996666666666</v>
      </c>
      <c r="EU371">
        <v>0.02000053333333333</v>
      </c>
      <c r="EV371">
        <v>0</v>
      </c>
      <c r="EW371">
        <v>1227.475925925926</v>
      </c>
      <c r="EX371">
        <v>5.000560000000001</v>
      </c>
      <c r="EY371">
        <v>25030.12222222222</v>
      </c>
      <c r="EZ371">
        <v>17294.82592592592</v>
      </c>
      <c r="FA371">
        <v>41.31459259259259</v>
      </c>
      <c r="FB371">
        <v>41.71733333333333</v>
      </c>
      <c r="FC371">
        <v>41.24507407407406</v>
      </c>
      <c r="FD371">
        <v>40.8007037037037</v>
      </c>
      <c r="FE371">
        <v>42.32166666666667</v>
      </c>
      <c r="FF371">
        <v>1955.094814814815</v>
      </c>
      <c r="FG371">
        <v>39.9</v>
      </c>
      <c r="FH371">
        <v>0</v>
      </c>
      <c r="FI371">
        <v>1759254902.8</v>
      </c>
      <c r="FJ371">
        <v>0</v>
      </c>
      <c r="FK371">
        <v>1227.533461538462</v>
      </c>
      <c r="FL371">
        <v>-7.026666668102743</v>
      </c>
      <c r="FM371">
        <v>-166.2564103710438</v>
      </c>
      <c r="FN371">
        <v>25030.8</v>
      </c>
      <c r="FO371">
        <v>15</v>
      </c>
      <c r="FP371">
        <v>0</v>
      </c>
      <c r="FQ371" t="s">
        <v>439</v>
      </c>
      <c r="FR371">
        <v>1747148579.5</v>
      </c>
      <c r="FS371">
        <v>1747148584.5</v>
      </c>
      <c r="FT371">
        <v>0</v>
      </c>
      <c r="FU371">
        <v>0.162</v>
      </c>
      <c r="FV371">
        <v>-0.001</v>
      </c>
      <c r="FW371">
        <v>0.139</v>
      </c>
      <c r="FX371">
        <v>0.058</v>
      </c>
      <c r="FY371">
        <v>420</v>
      </c>
      <c r="FZ371">
        <v>16</v>
      </c>
      <c r="GA371">
        <v>0.19</v>
      </c>
      <c r="GB371">
        <v>0.02</v>
      </c>
      <c r="GC371">
        <v>-53.97000243902438</v>
      </c>
      <c r="GD371">
        <v>-2.006918466898957</v>
      </c>
      <c r="GE371">
        <v>0.2372080598390105</v>
      </c>
      <c r="GF371">
        <v>0</v>
      </c>
      <c r="GG371">
        <v>1227.909117647059</v>
      </c>
      <c r="GH371">
        <v>-7.190068759257515</v>
      </c>
      <c r="GI371">
        <v>0.7671466139765154</v>
      </c>
      <c r="GJ371">
        <v>0</v>
      </c>
      <c r="GK371">
        <v>4.375109756097562</v>
      </c>
      <c r="GL371">
        <v>-0.6074259930313461</v>
      </c>
      <c r="GM371">
        <v>0.06622882286428838</v>
      </c>
      <c r="GN371">
        <v>0</v>
      </c>
      <c r="GO371">
        <v>0</v>
      </c>
      <c r="GP371">
        <v>3</v>
      </c>
      <c r="GQ371" t="s">
        <v>490</v>
      </c>
      <c r="GR371">
        <v>3.12796</v>
      </c>
      <c r="GS371">
        <v>2.72932</v>
      </c>
      <c r="GT371">
        <v>0.161707</v>
      </c>
      <c r="GU371">
        <v>0.167979</v>
      </c>
      <c r="GV371">
        <v>0.103348</v>
      </c>
      <c r="GW371">
        <v>0.0896185</v>
      </c>
      <c r="GX371">
        <v>25140.2</v>
      </c>
      <c r="GY371">
        <v>24216.3</v>
      </c>
      <c r="GZ371">
        <v>30531.7</v>
      </c>
      <c r="HA371">
        <v>29360.5</v>
      </c>
      <c r="HB371">
        <v>37785</v>
      </c>
      <c r="HC371">
        <v>35175.1</v>
      </c>
      <c r="HD371">
        <v>46705.1</v>
      </c>
      <c r="HE371">
        <v>43626.7</v>
      </c>
      <c r="HF371">
        <v>1.8273</v>
      </c>
      <c r="HG371">
        <v>1.8329</v>
      </c>
      <c r="HH371">
        <v>0.142701</v>
      </c>
      <c r="HI371">
        <v>0</v>
      </c>
      <c r="HJ371">
        <v>27.7254</v>
      </c>
      <c r="HK371">
        <v>999.9</v>
      </c>
      <c r="HL371">
        <v>48.2</v>
      </c>
      <c r="HM371">
        <v>31.4</v>
      </c>
      <c r="HN371">
        <v>24.4884</v>
      </c>
      <c r="HO371">
        <v>62.9303</v>
      </c>
      <c r="HP371">
        <v>17.6603</v>
      </c>
      <c r="HQ371">
        <v>1</v>
      </c>
      <c r="HR371">
        <v>0.137886</v>
      </c>
      <c r="HS371">
        <v>-0.38027</v>
      </c>
      <c r="HT371">
        <v>20.2004</v>
      </c>
      <c r="HU371">
        <v>5.22867</v>
      </c>
      <c r="HV371">
        <v>11.974</v>
      </c>
      <c r="HW371">
        <v>4.96975</v>
      </c>
      <c r="HX371">
        <v>3.28948</v>
      </c>
      <c r="HY371">
        <v>9999</v>
      </c>
      <c r="HZ371">
        <v>9999</v>
      </c>
      <c r="IA371">
        <v>9999</v>
      </c>
      <c r="IB371">
        <v>19.7</v>
      </c>
      <c r="IC371">
        <v>4.97288</v>
      </c>
      <c r="ID371">
        <v>1.87715</v>
      </c>
      <c r="IE371">
        <v>1.87531</v>
      </c>
      <c r="IF371">
        <v>1.87806</v>
      </c>
      <c r="IG371">
        <v>1.87485</v>
      </c>
      <c r="IH371">
        <v>1.87842</v>
      </c>
      <c r="II371">
        <v>1.87546</v>
      </c>
      <c r="IJ371">
        <v>1.87668</v>
      </c>
      <c r="IK371">
        <v>0</v>
      </c>
      <c r="IL371">
        <v>0</v>
      </c>
      <c r="IM371">
        <v>0</v>
      </c>
      <c r="IN371">
        <v>0</v>
      </c>
      <c r="IO371" t="s">
        <v>441</v>
      </c>
      <c r="IP371" t="s">
        <v>442</v>
      </c>
      <c r="IQ371" t="s">
        <v>443</v>
      </c>
      <c r="IR371" t="s">
        <v>443</v>
      </c>
      <c r="IS371" t="s">
        <v>443</v>
      </c>
      <c r="IT371" t="s">
        <v>443</v>
      </c>
      <c r="IU371">
        <v>0</v>
      </c>
      <c r="IV371">
        <v>100</v>
      </c>
      <c r="IW371">
        <v>100</v>
      </c>
      <c r="IX371">
        <v>0.9399999999999999</v>
      </c>
      <c r="IY371">
        <v>0.2153</v>
      </c>
      <c r="IZ371">
        <v>-0.1222274518627452</v>
      </c>
      <c r="JA371">
        <v>0.001328938755811441</v>
      </c>
      <c r="JB371">
        <v>-5.633165956792918E-07</v>
      </c>
      <c r="JC371">
        <v>2.510553891376428E-10</v>
      </c>
      <c r="JD371">
        <v>-0.04678033270444259</v>
      </c>
      <c r="JE371">
        <v>-0.0009625096320519332</v>
      </c>
      <c r="JF371">
        <v>0.0006953178313022573</v>
      </c>
      <c r="JG371">
        <v>-5.973937232829655E-06</v>
      </c>
      <c r="JH371">
        <v>1</v>
      </c>
      <c r="JI371">
        <v>2112</v>
      </c>
      <c r="JJ371">
        <v>1</v>
      </c>
      <c r="JK371">
        <v>26</v>
      </c>
      <c r="JL371">
        <v>201771.8</v>
      </c>
      <c r="JM371">
        <v>201771.7</v>
      </c>
      <c r="JN371">
        <v>2.39624</v>
      </c>
      <c r="JO371">
        <v>2.54028</v>
      </c>
      <c r="JP371">
        <v>1.39893</v>
      </c>
      <c r="JQ371">
        <v>2.32666</v>
      </c>
      <c r="JR371">
        <v>1.44897</v>
      </c>
      <c r="JS371">
        <v>2.54517</v>
      </c>
      <c r="JT371">
        <v>36.8842</v>
      </c>
      <c r="JU371">
        <v>23.9737</v>
      </c>
      <c r="JV371">
        <v>18</v>
      </c>
      <c r="JW371">
        <v>479.486</v>
      </c>
      <c r="JX371">
        <v>452.795</v>
      </c>
      <c r="JY371">
        <v>27.6068</v>
      </c>
      <c r="JZ371">
        <v>28.994</v>
      </c>
      <c r="KA371">
        <v>29.9993</v>
      </c>
      <c r="KB371">
        <v>28.6671</v>
      </c>
      <c r="KC371">
        <v>28.7331</v>
      </c>
      <c r="KD371">
        <v>47.9964</v>
      </c>
      <c r="KE371">
        <v>30.2778</v>
      </c>
      <c r="KF371">
        <v>0</v>
      </c>
      <c r="KG371">
        <v>27.5035</v>
      </c>
      <c r="KH371">
        <v>1122.01</v>
      </c>
      <c r="KI371">
        <v>18.3339</v>
      </c>
      <c r="KJ371">
        <v>100.934</v>
      </c>
      <c r="KK371">
        <v>100.35</v>
      </c>
    </row>
    <row r="372" spans="1:297">
      <c r="A372">
        <v>356</v>
      </c>
      <c r="B372">
        <v>1759254894</v>
      </c>
      <c r="C372">
        <v>8078.400000095367</v>
      </c>
      <c r="D372" t="s">
        <v>1158</v>
      </c>
      <c r="E372" t="s">
        <v>1159</v>
      </c>
      <c r="F372">
        <v>5</v>
      </c>
      <c r="G372" t="s">
        <v>1025</v>
      </c>
      <c r="H372" t="s">
        <v>436</v>
      </c>
      <c r="I372">
        <v>1759254886.214286</v>
      </c>
      <c r="J372">
        <f>(K372)/1000</f>
        <v>0</v>
      </c>
      <c r="K372">
        <f>IF(DP372, AN372, AH372)</f>
        <v>0</v>
      </c>
      <c r="L372">
        <f>IF(DP372, AI372, AG372)</f>
        <v>0</v>
      </c>
      <c r="M372">
        <f>DR372 - IF(AU372&gt;1, L372*DL372*100.0/(AW372), 0)</f>
        <v>0</v>
      </c>
      <c r="N372">
        <f>((T372-J372/2)*M372-L372)/(T372+J372/2)</f>
        <v>0</v>
      </c>
      <c r="O372">
        <f>N372*(DY372+DZ372)/1000.0</f>
        <v>0</v>
      </c>
      <c r="P372">
        <f>(DR372 - IF(AU372&gt;1, L372*DL372*100.0/(AW372), 0))*(DY372+DZ372)/1000.0</f>
        <v>0</v>
      </c>
      <c r="Q372">
        <f>2.0/((1/S372-1/R372)+SIGN(S372)*SQRT((1/S372-1/R372)*(1/S372-1/R372) + 4*DM372/((DM372+1)*(DM372+1))*(2*1/S372*1/R372-1/R372*1/R372)))</f>
        <v>0</v>
      </c>
      <c r="R372">
        <f>IF(LEFT(DN372,1)&lt;&gt;"0",IF(LEFT(DN372,1)="1",3.0,DO372),$D$5+$E$5*(EF372*DY372/($K$5*1000))+$F$5*(EF372*DY372/($K$5*1000))*MAX(MIN(DL372,$J$5),$I$5)*MAX(MIN(DL372,$J$5),$I$5)+$G$5*MAX(MIN(DL372,$J$5),$I$5)*(EF372*DY372/($K$5*1000))+$H$5*(EF372*DY372/($K$5*1000))*(EF372*DY372/($K$5*1000)))</f>
        <v>0</v>
      </c>
      <c r="S372">
        <f>J372*(1000-(1000*0.61365*exp(17.502*W372/(240.97+W372))/(DY372+DZ372)+DT372)/2)/(1000*0.61365*exp(17.502*W372/(240.97+W372))/(DY372+DZ372)-DT372)</f>
        <v>0</v>
      </c>
      <c r="T372">
        <f>1/((DM372+1)/(Q372/1.6)+1/(R372/1.37)) + DM372/((DM372+1)/(Q372/1.6) + DM372/(R372/1.37))</f>
        <v>0</v>
      </c>
      <c r="U372">
        <f>(DH372*DK372)</f>
        <v>0</v>
      </c>
      <c r="V372">
        <f>(EA372+(U372+2*0.95*5.67E-8*(((EA372+$B$7)+273)^4-(EA372+273)^4)-44100*J372)/(1.84*29.3*R372+8*0.95*5.67E-8*(EA372+273)^3))</f>
        <v>0</v>
      </c>
      <c r="W372">
        <f>($C$7*EB372+$D$7*EC372+$E$7*V372)</f>
        <v>0</v>
      </c>
      <c r="X372">
        <f>0.61365*exp(17.502*W372/(240.97+W372))</f>
        <v>0</v>
      </c>
      <c r="Y372">
        <f>(Z372/AA372*100)</f>
        <v>0</v>
      </c>
      <c r="Z372">
        <f>DT372*(DY372+DZ372)/1000</f>
        <v>0</v>
      </c>
      <c r="AA372">
        <f>0.61365*exp(17.502*EA372/(240.97+EA372))</f>
        <v>0</v>
      </c>
      <c r="AB372">
        <f>(X372-DT372*(DY372+DZ372)/1000)</f>
        <v>0</v>
      </c>
      <c r="AC372">
        <f>(-J372*44100)</f>
        <v>0</v>
      </c>
      <c r="AD372">
        <f>2*29.3*R372*0.92*(EA372-W372)</f>
        <v>0</v>
      </c>
      <c r="AE372">
        <f>2*0.95*5.67E-8*(((EA372+$B$7)+273)^4-(W372+273)^4)</f>
        <v>0</v>
      </c>
      <c r="AF372">
        <f>U372+AE372+AC372+AD372</f>
        <v>0</v>
      </c>
      <c r="AG372">
        <f>DX372*AU372*(DS372-DR372*(1000-AU372*DU372)/(1000-AU372*DT372))/(100*DL372)</f>
        <v>0</v>
      </c>
      <c r="AH372">
        <f>1000*DX372*AU372*(DT372-DU372)/(100*DL372*(1000-AU372*DT372))</f>
        <v>0</v>
      </c>
      <c r="AI372">
        <f>(AJ372 - AK372 - DY372*1E3/(8.314*(EA372+273.15)) * AM372/DX372 * AL372) * DX372/(100*DL372) * (1000 - DU372)/1000</f>
        <v>0</v>
      </c>
      <c r="AJ372">
        <v>1129.704108701917</v>
      </c>
      <c r="AK372">
        <v>1087.966848484848</v>
      </c>
      <c r="AL372">
        <v>3.391672237763414</v>
      </c>
      <c r="AM372">
        <v>65.50466669720001</v>
      </c>
      <c r="AN372">
        <f>(AP372 - AO372 + DY372*1E3/(8.314*(EA372+273.15)) * AR372/DX372 * AQ372) * DX372/(100*DL372) * 1000/(1000 - AP372)</f>
        <v>0</v>
      </c>
      <c r="AO372">
        <v>18.38297967630837</v>
      </c>
      <c r="AP372">
        <v>22.69088666666666</v>
      </c>
      <c r="AQ372">
        <v>-0.0005861023386327801</v>
      </c>
      <c r="AR372">
        <v>120.5504715061294</v>
      </c>
      <c r="AS372">
        <v>2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MAX(0,($B$13+$C$13*EF372)/(1+$D$13*EF372)*DY372/(EA372+273)*$E$13)</f>
        <v>0</v>
      </c>
      <c r="AX372" t="s">
        <v>437</v>
      </c>
      <c r="AY372" t="s">
        <v>437</v>
      </c>
      <c r="AZ372">
        <v>0</v>
      </c>
      <c r="BA372">
        <v>0</v>
      </c>
      <c r="BB372">
        <f>1-AZ372/BA372</f>
        <v>0</v>
      </c>
      <c r="BC372">
        <v>0</v>
      </c>
      <c r="BD372" t="s">
        <v>437</v>
      </c>
      <c r="BE372" t="s">
        <v>437</v>
      </c>
      <c r="BF372">
        <v>0</v>
      </c>
      <c r="BG372">
        <v>0</v>
      </c>
      <c r="BH372">
        <f>1-BF372/BG372</f>
        <v>0</v>
      </c>
      <c r="BI372">
        <v>0.5</v>
      </c>
      <c r="BJ372">
        <f>DI372</f>
        <v>0</v>
      </c>
      <c r="BK372">
        <f>L372</f>
        <v>0</v>
      </c>
      <c r="BL372">
        <f>BH372*BI372*BJ372</f>
        <v>0</v>
      </c>
      <c r="BM372">
        <f>(BK372-BC372)/BJ372</f>
        <v>0</v>
      </c>
      <c r="BN372">
        <f>(BA372-BG372)/BG372</f>
        <v>0</v>
      </c>
      <c r="BO372">
        <f>AZ372/(BB372+AZ372/BG372)</f>
        <v>0</v>
      </c>
      <c r="BP372" t="s">
        <v>437</v>
      </c>
      <c r="BQ372">
        <v>0</v>
      </c>
      <c r="BR372">
        <f>IF(BQ372&lt;&gt;0, BQ372, BO372)</f>
        <v>0</v>
      </c>
      <c r="BS372">
        <f>1-BR372/BG372</f>
        <v>0</v>
      </c>
      <c r="BT372">
        <f>(BG372-BF372)/(BG372-BR372)</f>
        <v>0</v>
      </c>
      <c r="BU372">
        <f>(BA372-BG372)/(BA372-BR372)</f>
        <v>0</v>
      </c>
      <c r="BV372">
        <f>(BG372-BF372)/(BG372-AZ372)</f>
        <v>0</v>
      </c>
      <c r="BW372">
        <f>(BA372-BG372)/(BA372-AZ372)</f>
        <v>0</v>
      </c>
      <c r="BX372">
        <f>(BT372*BR372/BF372)</f>
        <v>0</v>
      </c>
      <c r="BY372">
        <f>(1-BX372)</f>
        <v>0</v>
      </c>
      <c r="DH372">
        <f>$B$11*EG372+$C$11*EH372+$F$11*ES372*(1-EV372)</f>
        <v>0</v>
      </c>
      <c r="DI372">
        <f>DH372*DJ372</f>
        <v>0</v>
      </c>
      <c r="DJ372">
        <f>($B$11*$D$9+$C$11*$D$9+$F$11*((FF372+EX372)/MAX(FF372+EX372+FG372, 0.1)*$I$9+FG372/MAX(FF372+EX372+FG372, 0.1)*$J$9))/($B$11+$C$11+$F$11)</f>
        <v>0</v>
      </c>
      <c r="DK372">
        <f>($B$11*$K$9+$C$11*$K$9+$F$11*((FF372+EX372)/MAX(FF372+EX372+FG372, 0.1)*$P$9+FG372/MAX(FF372+EX372+FG372, 0.1)*$Q$9))/($B$11+$C$11+$F$11)</f>
        <v>0</v>
      </c>
      <c r="DL372">
        <v>5.66</v>
      </c>
      <c r="DM372">
        <v>0.5</v>
      </c>
      <c r="DN372" t="s">
        <v>438</v>
      </c>
      <c r="DO372">
        <v>2</v>
      </c>
      <c r="DP372" t="b">
        <v>1</v>
      </c>
      <c r="DQ372">
        <v>1759254886.214286</v>
      </c>
      <c r="DR372">
        <v>1038.903571428571</v>
      </c>
      <c r="DS372">
        <v>1093.091785714286</v>
      </c>
      <c r="DT372">
        <v>22.685725</v>
      </c>
      <c r="DU372">
        <v>18.36814285714286</v>
      </c>
      <c r="DV372">
        <v>1037.972142857143</v>
      </c>
      <c r="DW372">
        <v>22.47081785714285</v>
      </c>
      <c r="DX372">
        <v>500.0108571428572</v>
      </c>
      <c r="DY372">
        <v>90.84699642857144</v>
      </c>
      <c r="DZ372">
        <v>0.05171894285714285</v>
      </c>
      <c r="EA372">
        <v>29.53074285714286</v>
      </c>
      <c r="EB372">
        <v>30.02100714285714</v>
      </c>
      <c r="EC372">
        <v>999.9000000000002</v>
      </c>
      <c r="ED372">
        <v>0</v>
      </c>
      <c r="EE372">
        <v>0</v>
      </c>
      <c r="EF372">
        <v>9992.863571428572</v>
      </c>
      <c r="EG372">
        <v>0</v>
      </c>
      <c r="EH372">
        <v>12.104675</v>
      </c>
      <c r="EI372">
        <v>-54.18771785714286</v>
      </c>
      <c r="EJ372">
        <v>1063.019285714286</v>
      </c>
      <c r="EK372">
        <v>1113.545714285714</v>
      </c>
      <c r="EL372">
        <v>4.317577857142857</v>
      </c>
      <c r="EM372">
        <v>1093.091785714286</v>
      </c>
      <c r="EN372">
        <v>18.36814285714286</v>
      </c>
      <c r="EO372">
        <v>2.060930714285715</v>
      </c>
      <c r="EP372">
        <v>1.668690714285714</v>
      </c>
      <c r="EQ372">
        <v>17.920375</v>
      </c>
      <c r="ER372">
        <v>14.6082</v>
      </c>
      <c r="ES372">
        <v>1999.987857142857</v>
      </c>
      <c r="ET372">
        <v>0.9799996785714286</v>
      </c>
      <c r="EU372">
        <v>0.02000052142857143</v>
      </c>
      <c r="EV372">
        <v>0</v>
      </c>
      <c r="EW372">
        <v>1226.875714285714</v>
      </c>
      <c r="EX372">
        <v>5.000560000000001</v>
      </c>
      <c r="EY372">
        <v>25016.00357142857</v>
      </c>
      <c r="EZ372">
        <v>17294.76428571429</v>
      </c>
      <c r="FA372">
        <v>41.31007142857141</v>
      </c>
      <c r="FB372">
        <v>41.72074999999999</v>
      </c>
      <c r="FC372">
        <v>41.24521428571427</v>
      </c>
      <c r="FD372">
        <v>40.79217857142856</v>
      </c>
      <c r="FE372">
        <v>42.31014285714286</v>
      </c>
      <c r="FF372">
        <v>1955.087857142857</v>
      </c>
      <c r="FG372">
        <v>39.9</v>
      </c>
      <c r="FH372">
        <v>0</v>
      </c>
      <c r="FI372">
        <v>1759254908.2</v>
      </c>
      <c r="FJ372">
        <v>0</v>
      </c>
      <c r="FK372">
        <v>1226.7944</v>
      </c>
      <c r="FL372">
        <v>-10.15923076562175</v>
      </c>
      <c r="FM372">
        <v>-190.7384615280338</v>
      </c>
      <c r="FN372">
        <v>25013.836</v>
      </c>
      <c r="FO372">
        <v>15</v>
      </c>
      <c r="FP372">
        <v>0</v>
      </c>
      <c r="FQ372" t="s">
        <v>439</v>
      </c>
      <c r="FR372">
        <v>1747148579.5</v>
      </c>
      <c r="FS372">
        <v>1747148584.5</v>
      </c>
      <c r="FT372">
        <v>0</v>
      </c>
      <c r="FU372">
        <v>0.162</v>
      </c>
      <c r="FV372">
        <v>-0.001</v>
      </c>
      <c r="FW372">
        <v>0.139</v>
      </c>
      <c r="FX372">
        <v>0.058</v>
      </c>
      <c r="FY372">
        <v>420</v>
      </c>
      <c r="FZ372">
        <v>16</v>
      </c>
      <c r="GA372">
        <v>0.19</v>
      </c>
      <c r="GB372">
        <v>0.02</v>
      </c>
      <c r="GC372">
        <v>-54.10496000000001</v>
      </c>
      <c r="GD372">
        <v>-1.843368855534671</v>
      </c>
      <c r="GE372">
        <v>0.224844890758051</v>
      </c>
      <c r="GF372">
        <v>0</v>
      </c>
      <c r="GG372">
        <v>1227.198235294117</v>
      </c>
      <c r="GH372">
        <v>-7.809931246648742</v>
      </c>
      <c r="GI372">
        <v>0.8201379747200006</v>
      </c>
      <c r="GJ372">
        <v>0</v>
      </c>
      <c r="GK372">
        <v>4.33199</v>
      </c>
      <c r="GL372">
        <v>-0.2085953470919371</v>
      </c>
      <c r="GM372">
        <v>0.02828985498372161</v>
      </c>
      <c r="GN372">
        <v>0</v>
      </c>
      <c r="GO372">
        <v>0</v>
      </c>
      <c r="GP372">
        <v>3</v>
      </c>
      <c r="GQ372" t="s">
        <v>490</v>
      </c>
      <c r="GR372">
        <v>3.12828</v>
      </c>
      <c r="GS372">
        <v>2.72977</v>
      </c>
      <c r="GT372">
        <v>0.163327</v>
      </c>
      <c r="GU372">
        <v>0.169587</v>
      </c>
      <c r="GV372">
        <v>0.103307</v>
      </c>
      <c r="GW372">
        <v>0.08964949999999999</v>
      </c>
      <c r="GX372">
        <v>25091.9</v>
      </c>
      <c r="GY372">
        <v>24169.3</v>
      </c>
      <c r="GZ372">
        <v>30532.1</v>
      </c>
      <c r="HA372">
        <v>29360.3</v>
      </c>
      <c r="HB372">
        <v>37787.7</v>
      </c>
      <c r="HC372">
        <v>35173.8</v>
      </c>
      <c r="HD372">
        <v>46706.1</v>
      </c>
      <c r="HE372">
        <v>43626.4</v>
      </c>
      <c r="HF372">
        <v>1.82798</v>
      </c>
      <c r="HG372">
        <v>1.83237</v>
      </c>
      <c r="HH372">
        <v>0.143468</v>
      </c>
      <c r="HI372">
        <v>0</v>
      </c>
      <c r="HJ372">
        <v>27.7209</v>
      </c>
      <c r="HK372">
        <v>999.9</v>
      </c>
      <c r="HL372">
        <v>48.2</v>
      </c>
      <c r="HM372">
        <v>31.4</v>
      </c>
      <c r="HN372">
        <v>24.4869</v>
      </c>
      <c r="HO372">
        <v>62.8503</v>
      </c>
      <c r="HP372">
        <v>17.7564</v>
      </c>
      <c r="HQ372">
        <v>1</v>
      </c>
      <c r="HR372">
        <v>0.137627</v>
      </c>
      <c r="HS372">
        <v>-0.193603</v>
      </c>
      <c r="HT372">
        <v>20.2012</v>
      </c>
      <c r="HU372">
        <v>5.23002</v>
      </c>
      <c r="HV372">
        <v>11.974</v>
      </c>
      <c r="HW372">
        <v>4.9703</v>
      </c>
      <c r="HX372">
        <v>3.28968</v>
      </c>
      <c r="HY372">
        <v>9999</v>
      </c>
      <c r="HZ372">
        <v>9999</v>
      </c>
      <c r="IA372">
        <v>9999</v>
      </c>
      <c r="IB372">
        <v>19.7</v>
      </c>
      <c r="IC372">
        <v>4.97288</v>
      </c>
      <c r="ID372">
        <v>1.87716</v>
      </c>
      <c r="IE372">
        <v>1.87531</v>
      </c>
      <c r="IF372">
        <v>1.87807</v>
      </c>
      <c r="IG372">
        <v>1.87485</v>
      </c>
      <c r="IH372">
        <v>1.87841</v>
      </c>
      <c r="II372">
        <v>1.87547</v>
      </c>
      <c r="IJ372">
        <v>1.87668</v>
      </c>
      <c r="IK372">
        <v>0</v>
      </c>
      <c r="IL372">
        <v>0</v>
      </c>
      <c r="IM372">
        <v>0</v>
      </c>
      <c r="IN372">
        <v>0</v>
      </c>
      <c r="IO372" t="s">
        <v>441</v>
      </c>
      <c r="IP372" t="s">
        <v>442</v>
      </c>
      <c r="IQ372" t="s">
        <v>443</v>
      </c>
      <c r="IR372" t="s">
        <v>443</v>
      </c>
      <c r="IS372" t="s">
        <v>443</v>
      </c>
      <c r="IT372" t="s">
        <v>443</v>
      </c>
      <c r="IU372">
        <v>0</v>
      </c>
      <c r="IV372">
        <v>100</v>
      </c>
      <c r="IW372">
        <v>100</v>
      </c>
      <c r="IX372">
        <v>0.96</v>
      </c>
      <c r="IY372">
        <v>0.2149</v>
      </c>
      <c r="IZ372">
        <v>-0.1222274518627452</v>
      </c>
      <c r="JA372">
        <v>0.001328938755811441</v>
      </c>
      <c r="JB372">
        <v>-5.633165956792918E-07</v>
      </c>
      <c r="JC372">
        <v>2.510553891376428E-10</v>
      </c>
      <c r="JD372">
        <v>-0.04678033270444259</v>
      </c>
      <c r="JE372">
        <v>-0.0009625096320519332</v>
      </c>
      <c r="JF372">
        <v>0.0006953178313022573</v>
      </c>
      <c r="JG372">
        <v>-5.973937232829655E-06</v>
      </c>
      <c r="JH372">
        <v>1</v>
      </c>
      <c r="JI372">
        <v>2112</v>
      </c>
      <c r="JJ372">
        <v>1</v>
      </c>
      <c r="JK372">
        <v>26</v>
      </c>
      <c r="JL372">
        <v>201771.9</v>
      </c>
      <c r="JM372">
        <v>201771.8</v>
      </c>
      <c r="JN372">
        <v>2.42188</v>
      </c>
      <c r="JO372">
        <v>2.54517</v>
      </c>
      <c r="JP372">
        <v>1.39893</v>
      </c>
      <c r="JQ372">
        <v>2.32666</v>
      </c>
      <c r="JR372">
        <v>1.44897</v>
      </c>
      <c r="JS372">
        <v>2.43286</v>
      </c>
      <c r="JT372">
        <v>36.8842</v>
      </c>
      <c r="JU372">
        <v>23.9649</v>
      </c>
      <c r="JV372">
        <v>18</v>
      </c>
      <c r="JW372">
        <v>479.856</v>
      </c>
      <c r="JX372">
        <v>452.464</v>
      </c>
      <c r="JY372">
        <v>27.6079</v>
      </c>
      <c r="JZ372">
        <v>28.9962</v>
      </c>
      <c r="KA372">
        <v>29.9997</v>
      </c>
      <c r="KB372">
        <v>28.6671</v>
      </c>
      <c r="KC372">
        <v>28.7334</v>
      </c>
      <c r="KD372">
        <v>48.6026</v>
      </c>
      <c r="KE372">
        <v>30.2778</v>
      </c>
      <c r="KF372">
        <v>0</v>
      </c>
      <c r="KG372">
        <v>27.5492</v>
      </c>
      <c r="KH372">
        <v>1142.06</v>
      </c>
      <c r="KI372">
        <v>18.3713</v>
      </c>
      <c r="KJ372">
        <v>100.936</v>
      </c>
      <c r="KK372">
        <v>100.349</v>
      </c>
    </row>
    <row r="373" spans="1:297">
      <c r="A373">
        <v>357</v>
      </c>
      <c r="B373">
        <v>1759254899</v>
      </c>
      <c r="C373">
        <v>8083.400000095367</v>
      </c>
      <c r="D373" t="s">
        <v>1160</v>
      </c>
      <c r="E373" t="s">
        <v>1161</v>
      </c>
      <c r="F373">
        <v>5</v>
      </c>
      <c r="G373" t="s">
        <v>1025</v>
      </c>
      <c r="H373" t="s">
        <v>436</v>
      </c>
      <c r="I373">
        <v>1759254891.5</v>
      </c>
      <c r="J373">
        <f>(K373)/1000</f>
        <v>0</v>
      </c>
      <c r="K373">
        <f>IF(DP373, AN373, AH373)</f>
        <v>0</v>
      </c>
      <c r="L373">
        <f>IF(DP373, AI373, AG373)</f>
        <v>0</v>
      </c>
      <c r="M373">
        <f>DR373 - IF(AU373&gt;1, L373*DL373*100.0/(AW373), 0)</f>
        <v>0</v>
      </c>
      <c r="N373">
        <f>((T373-J373/2)*M373-L373)/(T373+J373/2)</f>
        <v>0</v>
      </c>
      <c r="O373">
        <f>N373*(DY373+DZ373)/1000.0</f>
        <v>0</v>
      </c>
      <c r="P373">
        <f>(DR373 - IF(AU373&gt;1, L373*DL373*100.0/(AW373), 0))*(DY373+DZ373)/1000.0</f>
        <v>0</v>
      </c>
      <c r="Q373">
        <f>2.0/((1/S373-1/R373)+SIGN(S373)*SQRT((1/S373-1/R373)*(1/S373-1/R373) + 4*DM373/((DM373+1)*(DM373+1))*(2*1/S373*1/R373-1/R373*1/R373)))</f>
        <v>0</v>
      </c>
      <c r="R373">
        <f>IF(LEFT(DN373,1)&lt;&gt;"0",IF(LEFT(DN373,1)="1",3.0,DO373),$D$5+$E$5*(EF373*DY373/($K$5*1000))+$F$5*(EF373*DY373/($K$5*1000))*MAX(MIN(DL373,$J$5),$I$5)*MAX(MIN(DL373,$J$5),$I$5)+$G$5*MAX(MIN(DL373,$J$5),$I$5)*(EF373*DY373/($K$5*1000))+$H$5*(EF373*DY373/($K$5*1000))*(EF373*DY373/($K$5*1000)))</f>
        <v>0</v>
      </c>
      <c r="S373">
        <f>J373*(1000-(1000*0.61365*exp(17.502*W373/(240.97+W373))/(DY373+DZ373)+DT373)/2)/(1000*0.61365*exp(17.502*W373/(240.97+W373))/(DY373+DZ373)-DT373)</f>
        <v>0</v>
      </c>
      <c r="T373">
        <f>1/((DM373+1)/(Q373/1.6)+1/(R373/1.37)) + DM373/((DM373+1)/(Q373/1.6) + DM373/(R373/1.37))</f>
        <v>0</v>
      </c>
      <c r="U373">
        <f>(DH373*DK373)</f>
        <v>0</v>
      </c>
      <c r="V373">
        <f>(EA373+(U373+2*0.95*5.67E-8*(((EA373+$B$7)+273)^4-(EA373+273)^4)-44100*J373)/(1.84*29.3*R373+8*0.95*5.67E-8*(EA373+273)^3))</f>
        <v>0</v>
      </c>
      <c r="W373">
        <f>($C$7*EB373+$D$7*EC373+$E$7*V373)</f>
        <v>0</v>
      </c>
      <c r="X373">
        <f>0.61365*exp(17.502*W373/(240.97+W373))</f>
        <v>0</v>
      </c>
      <c r="Y373">
        <f>(Z373/AA373*100)</f>
        <v>0</v>
      </c>
      <c r="Z373">
        <f>DT373*(DY373+DZ373)/1000</f>
        <v>0</v>
      </c>
      <c r="AA373">
        <f>0.61365*exp(17.502*EA373/(240.97+EA373))</f>
        <v>0</v>
      </c>
      <c r="AB373">
        <f>(X373-DT373*(DY373+DZ373)/1000)</f>
        <v>0</v>
      </c>
      <c r="AC373">
        <f>(-J373*44100)</f>
        <v>0</v>
      </c>
      <c r="AD373">
        <f>2*29.3*R373*0.92*(EA373-W373)</f>
        <v>0</v>
      </c>
      <c r="AE373">
        <f>2*0.95*5.67E-8*(((EA373+$B$7)+273)^4-(W373+273)^4)</f>
        <v>0</v>
      </c>
      <c r="AF373">
        <f>U373+AE373+AC373+AD373</f>
        <v>0</v>
      </c>
      <c r="AG373">
        <f>DX373*AU373*(DS373-DR373*(1000-AU373*DU373)/(1000-AU373*DT373))/(100*DL373)</f>
        <v>0</v>
      </c>
      <c r="AH373">
        <f>1000*DX373*AU373*(DT373-DU373)/(100*DL373*(1000-AU373*DT373))</f>
        <v>0</v>
      </c>
      <c r="AI373">
        <f>(AJ373 - AK373 - DY373*1E3/(8.314*(EA373+273.15)) * AM373/DX373 * AL373) * DX373/(100*DL373) * (1000 - DU373)/1000</f>
        <v>0</v>
      </c>
      <c r="AJ373">
        <v>1146.911361956324</v>
      </c>
      <c r="AK373">
        <v>1105.170060606061</v>
      </c>
      <c r="AL373">
        <v>3.421009987542661</v>
      </c>
      <c r="AM373">
        <v>65.50466669720001</v>
      </c>
      <c r="AN373">
        <f>(AP373 - AO373 + DY373*1E3/(8.314*(EA373+273.15)) * AR373/DX373 * AQ373) * DX373/(100*DL373) * 1000/(1000 - AP373)</f>
        <v>0</v>
      </c>
      <c r="AO373">
        <v>18.3903453017731</v>
      </c>
      <c r="AP373">
        <v>22.6662096969697</v>
      </c>
      <c r="AQ373">
        <v>-0.0007298769005278866</v>
      </c>
      <c r="AR373">
        <v>120.5504715061294</v>
      </c>
      <c r="AS373">
        <v>2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MAX(0,($B$13+$C$13*EF373)/(1+$D$13*EF373)*DY373/(EA373+273)*$E$13)</f>
        <v>0</v>
      </c>
      <c r="AX373" t="s">
        <v>437</v>
      </c>
      <c r="AY373" t="s">
        <v>437</v>
      </c>
      <c r="AZ373">
        <v>0</v>
      </c>
      <c r="BA373">
        <v>0</v>
      </c>
      <c r="BB373">
        <f>1-AZ373/BA373</f>
        <v>0</v>
      </c>
      <c r="BC373">
        <v>0</v>
      </c>
      <c r="BD373" t="s">
        <v>437</v>
      </c>
      <c r="BE373" t="s">
        <v>437</v>
      </c>
      <c r="BF373">
        <v>0</v>
      </c>
      <c r="BG373">
        <v>0</v>
      </c>
      <c r="BH373">
        <f>1-BF373/BG373</f>
        <v>0</v>
      </c>
      <c r="BI373">
        <v>0.5</v>
      </c>
      <c r="BJ373">
        <f>DI373</f>
        <v>0</v>
      </c>
      <c r="BK373">
        <f>L373</f>
        <v>0</v>
      </c>
      <c r="BL373">
        <f>BH373*BI373*BJ373</f>
        <v>0</v>
      </c>
      <c r="BM373">
        <f>(BK373-BC373)/BJ373</f>
        <v>0</v>
      </c>
      <c r="BN373">
        <f>(BA373-BG373)/BG373</f>
        <v>0</v>
      </c>
      <c r="BO373">
        <f>AZ373/(BB373+AZ373/BG373)</f>
        <v>0</v>
      </c>
      <c r="BP373" t="s">
        <v>437</v>
      </c>
      <c r="BQ373">
        <v>0</v>
      </c>
      <c r="BR373">
        <f>IF(BQ373&lt;&gt;0, BQ373, BO373)</f>
        <v>0</v>
      </c>
      <c r="BS373">
        <f>1-BR373/BG373</f>
        <v>0</v>
      </c>
      <c r="BT373">
        <f>(BG373-BF373)/(BG373-BR373)</f>
        <v>0</v>
      </c>
      <c r="BU373">
        <f>(BA373-BG373)/(BA373-BR373)</f>
        <v>0</v>
      </c>
      <c r="BV373">
        <f>(BG373-BF373)/(BG373-AZ373)</f>
        <v>0</v>
      </c>
      <c r="BW373">
        <f>(BA373-BG373)/(BA373-AZ373)</f>
        <v>0</v>
      </c>
      <c r="BX373">
        <f>(BT373*BR373/BF373)</f>
        <v>0</v>
      </c>
      <c r="BY373">
        <f>(1-BX373)</f>
        <v>0</v>
      </c>
      <c r="DH373">
        <f>$B$11*EG373+$C$11*EH373+$F$11*ES373*(1-EV373)</f>
        <v>0</v>
      </c>
      <c r="DI373">
        <f>DH373*DJ373</f>
        <v>0</v>
      </c>
      <c r="DJ373">
        <f>($B$11*$D$9+$C$11*$D$9+$F$11*((FF373+EX373)/MAX(FF373+EX373+FG373, 0.1)*$I$9+FG373/MAX(FF373+EX373+FG373, 0.1)*$J$9))/($B$11+$C$11+$F$11)</f>
        <v>0</v>
      </c>
      <c r="DK373">
        <f>($B$11*$K$9+$C$11*$K$9+$F$11*((FF373+EX373)/MAX(FF373+EX373+FG373, 0.1)*$P$9+FG373/MAX(FF373+EX373+FG373, 0.1)*$Q$9))/($B$11+$C$11+$F$11)</f>
        <v>0</v>
      </c>
      <c r="DL373">
        <v>5.66</v>
      </c>
      <c r="DM373">
        <v>0.5</v>
      </c>
      <c r="DN373" t="s">
        <v>438</v>
      </c>
      <c r="DO373">
        <v>2</v>
      </c>
      <c r="DP373" t="b">
        <v>1</v>
      </c>
      <c r="DQ373">
        <v>1759254891.5</v>
      </c>
      <c r="DR373">
        <v>1056.654814814815</v>
      </c>
      <c r="DS373">
        <v>1110.965185185185</v>
      </c>
      <c r="DT373">
        <v>22.69109259259259</v>
      </c>
      <c r="DU373">
        <v>18.38243333333333</v>
      </c>
      <c r="DV373">
        <v>1055.706666666667</v>
      </c>
      <c r="DW373">
        <v>22.47608888888889</v>
      </c>
      <c r="DX373">
        <v>500.0204444444444</v>
      </c>
      <c r="DY373">
        <v>90.84820370370369</v>
      </c>
      <c r="DZ373">
        <v>0.05173955555555555</v>
      </c>
      <c r="EA373">
        <v>29.54941481481481</v>
      </c>
      <c r="EB373">
        <v>30.05224074074074</v>
      </c>
      <c r="EC373">
        <v>999.9000000000001</v>
      </c>
      <c r="ED373">
        <v>0</v>
      </c>
      <c r="EE373">
        <v>0</v>
      </c>
      <c r="EF373">
        <v>9998.198148148149</v>
      </c>
      <c r="EG373">
        <v>0</v>
      </c>
      <c r="EH373">
        <v>12.38442592592592</v>
      </c>
      <c r="EI373">
        <v>-54.30948518518518</v>
      </c>
      <c r="EJ373">
        <v>1081.188518518519</v>
      </c>
      <c r="EK373">
        <v>1131.769259259259</v>
      </c>
      <c r="EL373">
        <v>4.308664814814815</v>
      </c>
      <c r="EM373">
        <v>1110.965185185185</v>
      </c>
      <c r="EN373">
        <v>18.38243333333333</v>
      </c>
      <c r="EO373">
        <v>2.061446666666666</v>
      </c>
      <c r="EP373">
        <v>1.670011111111111</v>
      </c>
      <c r="EQ373">
        <v>17.92435925925926</v>
      </c>
      <c r="ER373">
        <v>14.62045555555556</v>
      </c>
      <c r="ES373">
        <v>2000.001481481482</v>
      </c>
      <c r="ET373">
        <v>0.9799998888888888</v>
      </c>
      <c r="EU373">
        <v>0.02000031111111111</v>
      </c>
      <c r="EV373">
        <v>0</v>
      </c>
      <c r="EW373">
        <v>1225.963703703704</v>
      </c>
      <c r="EX373">
        <v>5.000560000000001</v>
      </c>
      <c r="EY373">
        <v>24998.28888888889</v>
      </c>
      <c r="EZ373">
        <v>17294.86666666667</v>
      </c>
      <c r="FA373">
        <v>41.26596296296296</v>
      </c>
      <c r="FB373">
        <v>41.72199999999999</v>
      </c>
      <c r="FC373">
        <v>41.21259259259259</v>
      </c>
      <c r="FD373">
        <v>40.79140740740741</v>
      </c>
      <c r="FE373">
        <v>42.28925925925926</v>
      </c>
      <c r="FF373">
        <v>1955.101481481481</v>
      </c>
      <c r="FG373">
        <v>39.9</v>
      </c>
      <c r="FH373">
        <v>0</v>
      </c>
      <c r="FI373">
        <v>1759254913</v>
      </c>
      <c r="FJ373">
        <v>0</v>
      </c>
      <c r="FK373">
        <v>1225.9168</v>
      </c>
      <c r="FL373">
        <v>-10.64076921512584</v>
      </c>
      <c r="FM373">
        <v>-216.0153843250588</v>
      </c>
      <c r="FN373">
        <v>24997.516</v>
      </c>
      <c r="FO373">
        <v>15</v>
      </c>
      <c r="FP373">
        <v>0</v>
      </c>
      <c r="FQ373" t="s">
        <v>439</v>
      </c>
      <c r="FR373">
        <v>1747148579.5</v>
      </c>
      <c r="FS373">
        <v>1747148584.5</v>
      </c>
      <c r="FT373">
        <v>0</v>
      </c>
      <c r="FU373">
        <v>0.162</v>
      </c>
      <c r="FV373">
        <v>-0.001</v>
      </c>
      <c r="FW373">
        <v>0.139</v>
      </c>
      <c r="FX373">
        <v>0.058</v>
      </c>
      <c r="FY373">
        <v>420</v>
      </c>
      <c r="FZ373">
        <v>16</v>
      </c>
      <c r="GA373">
        <v>0.19</v>
      </c>
      <c r="GB373">
        <v>0.02</v>
      </c>
      <c r="GC373">
        <v>-54.20450243902439</v>
      </c>
      <c r="GD373">
        <v>-1.337195121951442</v>
      </c>
      <c r="GE373">
        <v>0.1930091827561514</v>
      </c>
      <c r="GF373">
        <v>0</v>
      </c>
      <c r="GG373">
        <v>1226.478823529412</v>
      </c>
      <c r="GH373">
        <v>-10.17876240221553</v>
      </c>
      <c r="GI373">
        <v>1.0403782250754</v>
      </c>
      <c r="GJ373">
        <v>0</v>
      </c>
      <c r="GK373">
        <v>4.312496829268293</v>
      </c>
      <c r="GL373">
        <v>-0.1054952613240371</v>
      </c>
      <c r="GM373">
        <v>0.01504146422540114</v>
      </c>
      <c r="GN373">
        <v>0</v>
      </c>
      <c r="GO373">
        <v>0</v>
      </c>
      <c r="GP373">
        <v>3</v>
      </c>
      <c r="GQ373" t="s">
        <v>490</v>
      </c>
      <c r="GR373">
        <v>3.1281</v>
      </c>
      <c r="GS373">
        <v>2.72986</v>
      </c>
      <c r="GT373">
        <v>0.164941</v>
      </c>
      <c r="GU373">
        <v>0.171183</v>
      </c>
      <c r="GV373">
        <v>0.103228</v>
      </c>
      <c r="GW373">
        <v>0.08966830000000001</v>
      </c>
      <c r="GX373">
        <v>25042.9</v>
      </c>
      <c r="GY373">
        <v>24123.2</v>
      </c>
      <c r="GZ373">
        <v>30531.4</v>
      </c>
      <c r="HA373">
        <v>29360.7</v>
      </c>
      <c r="HB373">
        <v>37790.2</v>
      </c>
      <c r="HC373">
        <v>35173.5</v>
      </c>
      <c r="HD373">
        <v>46704.9</v>
      </c>
      <c r="HE373">
        <v>43626.8</v>
      </c>
      <c r="HF373">
        <v>1.82733</v>
      </c>
      <c r="HG373">
        <v>1.8327</v>
      </c>
      <c r="HH373">
        <v>0.145175</v>
      </c>
      <c r="HI373">
        <v>0</v>
      </c>
      <c r="HJ373">
        <v>27.7177</v>
      </c>
      <c r="HK373">
        <v>999.9</v>
      </c>
      <c r="HL373">
        <v>48.2</v>
      </c>
      <c r="HM373">
        <v>31.4</v>
      </c>
      <c r="HN373">
        <v>24.4879</v>
      </c>
      <c r="HO373">
        <v>63.4303</v>
      </c>
      <c r="HP373">
        <v>17.5361</v>
      </c>
      <c r="HQ373">
        <v>1</v>
      </c>
      <c r="HR373">
        <v>0.137934</v>
      </c>
      <c r="HS373">
        <v>0.260487</v>
      </c>
      <c r="HT373">
        <v>20.2011</v>
      </c>
      <c r="HU373">
        <v>5.22927</v>
      </c>
      <c r="HV373">
        <v>11.974</v>
      </c>
      <c r="HW373">
        <v>4.9701</v>
      </c>
      <c r="HX373">
        <v>3.2897</v>
      </c>
      <c r="HY373">
        <v>9999</v>
      </c>
      <c r="HZ373">
        <v>9999</v>
      </c>
      <c r="IA373">
        <v>9999</v>
      </c>
      <c r="IB373">
        <v>19.7</v>
      </c>
      <c r="IC373">
        <v>4.9729</v>
      </c>
      <c r="ID373">
        <v>1.87722</v>
      </c>
      <c r="IE373">
        <v>1.8753</v>
      </c>
      <c r="IF373">
        <v>1.87808</v>
      </c>
      <c r="IG373">
        <v>1.87485</v>
      </c>
      <c r="IH373">
        <v>1.87847</v>
      </c>
      <c r="II373">
        <v>1.87549</v>
      </c>
      <c r="IJ373">
        <v>1.87668</v>
      </c>
      <c r="IK373">
        <v>0</v>
      </c>
      <c r="IL373">
        <v>0</v>
      </c>
      <c r="IM373">
        <v>0</v>
      </c>
      <c r="IN373">
        <v>0</v>
      </c>
      <c r="IO373" t="s">
        <v>441</v>
      </c>
      <c r="IP373" t="s">
        <v>442</v>
      </c>
      <c r="IQ373" t="s">
        <v>443</v>
      </c>
      <c r="IR373" t="s">
        <v>443</v>
      </c>
      <c r="IS373" t="s">
        <v>443</v>
      </c>
      <c r="IT373" t="s">
        <v>443</v>
      </c>
      <c r="IU373">
        <v>0</v>
      </c>
      <c r="IV373">
        <v>100</v>
      </c>
      <c r="IW373">
        <v>100</v>
      </c>
      <c r="IX373">
        <v>0.97</v>
      </c>
      <c r="IY373">
        <v>0.2145</v>
      </c>
      <c r="IZ373">
        <v>-0.1222274518627452</v>
      </c>
      <c r="JA373">
        <v>0.001328938755811441</v>
      </c>
      <c r="JB373">
        <v>-5.633165956792918E-07</v>
      </c>
      <c r="JC373">
        <v>2.510553891376428E-10</v>
      </c>
      <c r="JD373">
        <v>-0.04678033270444259</v>
      </c>
      <c r="JE373">
        <v>-0.0009625096320519332</v>
      </c>
      <c r="JF373">
        <v>0.0006953178313022573</v>
      </c>
      <c r="JG373">
        <v>-5.973937232829655E-06</v>
      </c>
      <c r="JH373">
        <v>1</v>
      </c>
      <c r="JI373">
        <v>2112</v>
      </c>
      <c r="JJ373">
        <v>1</v>
      </c>
      <c r="JK373">
        <v>26</v>
      </c>
      <c r="JL373">
        <v>201772</v>
      </c>
      <c r="JM373">
        <v>201771.9</v>
      </c>
      <c r="JN373">
        <v>2.45239</v>
      </c>
      <c r="JO373">
        <v>2.52441</v>
      </c>
      <c r="JP373">
        <v>1.39893</v>
      </c>
      <c r="JQ373">
        <v>2.32666</v>
      </c>
      <c r="JR373">
        <v>1.44897</v>
      </c>
      <c r="JS373">
        <v>2.54272</v>
      </c>
      <c r="JT373">
        <v>36.908</v>
      </c>
      <c r="JU373">
        <v>23.9737</v>
      </c>
      <c r="JV373">
        <v>18</v>
      </c>
      <c r="JW373">
        <v>479.5</v>
      </c>
      <c r="JX373">
        <v>452.687</v>
      </c>
      <c r="JY373">
        <v>27.5742</v>
      </c>
      <c r="JZ373">
        <v>28.9965</v>
      </c>
      <c r="KA373">
        <v>30.0001</v>
      </c>
      <c r="KB373">
        <v>28.6671</v>
      </c>
      <c r="KC373">
        <v>28.7356</v>
      </c>
      <c r="KD373">
        <v>49.1375</v>
      </c>
      <c r="KE373">
        <v>30.2778</v>
      </c>
      <c r="KF373">
        <v>0</v>
      </c>
      <c r="KG373">
        <v>27.4919</v>
      </c>
      <c r="KH373">
        <v>1155.44</v>
      </c>
      <c r="KI373">
        <v>18.4146</v>
      </c>
      <c r="KJ373">
        <v>100.934</v>
      </c>
      <c r="KK373">
        <v>100.35</v>
      </c>
    </row>
    <row r="374" spans="1:297">
      <c r="A374">
        <v>358</v>
      </c>
      <c r="B374">
        <v>1759254904</v>
      </c>
      <c r="C374">
        <v>8088.400000095367</v>
      </c>
      <c r="D374" t="s">
        <v>1162</v>
      </c>
      <c r="E374" t="s">
        <v>1163</v>
      </c>
      <c r="F374">
        <v>5</v>
      </c>
      <c r="G374" t="s">
        <v>1025</v>
      </c>
      <c r="H374" t="s">
        <v>436</v>
      </c>
      <c r="I374">
        <v>1759254896.214286</v>
      </c>
      <c r="J374">
        <f>(K374)/1000</f>
        <v>0</v>
      </c>
      <c r="K374">
        <f>IF(DP374, AN374, AH374)</f>
        <v>0</v>
      </c>
      <c r="L374">
        <f>IF(DP374, AI374, AG374)</f>
        <v>0</v>
      </c>
      <c r="M374">
        <f>DR374 - IF(AU374&gt;1, L374*DL374*100.0/(AW374), 0)</f>
        <v>0</v>
      </c>
      <c r="N374">
        <f>((T374-J374/2)*M374-L374)/(T374+J374/2)</f>
        <v>0</v>
      </c>
      <c r="O374">
        <f>N374*(DY374+DZ374)/1000.0</f>
        <v>0</v>
      </c>
      <c r="P374">
        <f>(DR374 - IF(AU374&gt;1, L374*DL374*100.0/(AW374), 0))*(DY374+DZ374)/1000.0</f>
        <v>0</v>
      </c>
      <c r="Q374">
        <f>2.0/((1/S374-1/R374)+SIGN(S374)*SQRT((1/S374-1/R374)*(1/S374-1/R374) + 4*DM374/((DM374+1)*(DM374+1))*(2*1/S374*1/R374-1/R374*1/R374)))</f>
        <v>0</v>
      </c>
      <c r="R374">
        <f>IF(LEFT(DN374,1)&lt;&gt;"0",IF(LEFT(DN374,1)="1",3.0,DO374),$D$5+$E$5*(EF374*DY374/($K$5*1000))+$F$5*(EF374*DY374/($K$5*1000))*MAX(MIN(DL374,$J$5),$I$5)*MAX(MIN(DL374,$J$5),$I$5)+$G$5*MAX(MIN(DL374,$J$5),$I$5)*(EF374*DY374/($K$5*1000))+$H$5*(EF374*DY374/($K$5*1000))*(EF374*DY374/($K$5*1000)))</f>
        <v>0</v>
      </c>
      <c r="S374">
        <f>J374*(1000-(1000*0.61365*exp(17.502*W374/(240.97+W374))/(DY374+DZ374)+DT374)/2)/(1000*0.61365*exp(17.502*W374/(240.97+W374))/(DY374+DZ374)-DT374)</f>
        <v>0</v>
      </c>
      <c r="T374">
        <f>1/((DM374+1)/(Q374/1.6)+1/(R374/1.37)) + DM374/((DM374+1)/(Q374/1.6) + DM374/(R374/1.37))</f>
        <v>0</v>
      </c>
      <c r="U374">
        <f>(DH374*DK374)</f>
        <v>0</v>
      </c>
      <c r="V374">
        <f>(EA374+(U374+2*0.95*5.67E-8*(((EA374+$B$7)+273)^4-(EA374+273)^4)-44100*J374)/(1.84*29.3*R374+8*0.95*5.67E-8*(EA374+273)^3))</f>
        <v>0</v>
      </c>
      <c r="W374">
        <f>($C$7*EB374+$D$7*EC374+$E$7*V374)</f>
        <v>0</v>
      </c>
      <c r="X374">
        <f>0.61365*exp(17.502*W374/(240.97+W374))</f>
        <v>0</v>
      </c>
      <c r="Y374">
        <f>(Z374/AA374*100)</f>
        <v>0</v>
      </c>
      <c r="Z374">
        <f>DT374*(DY374+DZ374)/1000</f>
        <v>0</v>
      </c>
      <c r="AA374">
        <f>0.61365*exp(17.502*EA374/(240.97+EA374))</f>
        <v>0</v>
      </c>
      <c r="AB374">
        <f>(X374-DT374*(DY374+DZ374)/1000)</f>
        <v>0</v>
      </c>
      <c r="AC374">
        <f>(-J374*44100)</f>
        <v>0</v>
      </c>
      <c r="AD374">
        <f>2*29.3*R374*0.92*(EA374-W374)</f>
        <v>0</v>
      </c>
      <c r="AE374">
        <f>2*0.95*5.67E-8*(((EA374+$B$7)+273)^4-(W374+273)^4)</f>
        <v>0</v>
      </c>
      <c r="AF374">
        <f>U374+AE374+AC374+AD374</f>
        <v>0</v>
      </c>
      <c r="AG374">
        <f>DX374*AU374*(DS374-DR374*(1000-AU374*DU374)/(1000-AU374*DT374))/(100*DL374)</f>
        <v>0</v>
      </c>
      <c r="AH374">
        <f>1000*DX374*AU374*(DT374-DU374)/(100*DL374*(1000-AU374*DT374))</f>
        <v>0</v>
      </c>
      <c r="AI374">
        <f>(AJ374 - AK374 - DY374*1E3/(8.314*(EA374+273.15)) * AM374/DX374 * AL374) * DX374/(100*DL374) * (1000 - DU374)/1000</f>
        <v>0</v>
      </c>
      <c r="AJ374">
        <v>1163.998277864428</v>
      </c>
      <c r="AK374">
        <v>1122.308666666666</v>
      </c>
      <c r="AL374">
        <v>3.430251303079073</v>
      </c>
      <c r="AM374">
        <v>65.50466669720001</v>
      </c>
      <c r="AN374">
        <f>(AP374 - AO374 + DY374*1E3/(8.314*(EA374+273.15)) * AR374/DX374 * AQ374) * DX374/(100*DL374) * 1000/(1000 - AP374)</f>
        <v>0</v>
      </c>
      <c r="AO374">
        <v>18.39768059293022</v>
      </c>
      <c r="AP374">
        <v>22.63608969696969</v>
      </c>
      <c r="AQ374">
        <v>-0.006154743084775691</v>
      </c>
      <c r="AR374">
        <v>120.5504715061294</v>
      </c>
      <c r="AS374">
        <v>2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MAX(0,($B$13+$C$13*EF374)/(1+$D$13*EF374)*DY374/(EA374+273)*$E$13)</f>
        <v>0</v>
      </c>
      <c r="AX374" t="s">
        <v>437</v>
      </c>
      <c r="AY374" t="s">
        <v>437</v>
      </c>
      <c r="AZ374">
        <v>0</v>
      </c>
      <c r="BA374">
        <v>0</v>
      </c>
      <c r="BB374">
        <f>1-AZ374/BA374</f>
        <v>0</v>
      </c>
      <c r="BC374">
        <v>0</v>
      </c>
      <c r="BD374" t="s">
        <v>437</v>
      </c>
      <c r="BE374" t="s">
        <v>437</v>
      </c>
      <c r="BF374">
        <v>0</v>
      </c>
      <c r="BG374">
        <v>0</v>
      </c>
      <c r="BH374">
        <f>1-BF374/BG374</f>
        <v>0</v>
      </c>
      <c r="BI374">
        <v>0.5</v>
      </c>
      <c r="BJ374">
        <f>DI374</f>
        <v>0</v>
      </c>
      <c r="BK374">
        <f>L374</f>
        <v>0</v>
      </c>
      <c r="BL374">
        <f>BH374*BI374*BJ374</f>
        <v>0</v>
      </c>
      <c r="BM374">
        <f>(BK374-BC374)/BJ374</f>
        <v>0</v>
      </c>
      <c r="BN374">
        <f>(BA374-BG374)/BG374</f>
        <v>0</v>
      </c>
      <c r="BO374">
        <f>AZ374/(BB374+AZ374/BG374)</f>
        <v>0</v>
      </c>
      <c r="BP374" t="s">
        <v>437</v>
      </c>
      <c r="BQ374">
        <v>0</v>
      </c>
      <c r="BR374">
        <f>IF(BQ374&lt;&gt;0, BQ374, BO374)</f>
        <v>0</v>
      </c>
      <c r="BS374">
        <f>1-BR374/BG374</f>
        <v>0</v>
      </c>
      <c r="BT374">
        <f>(BG374-BF374)/(BG374-BR374)</f>
        <v>0</v>
      </c>
      <c r="BU374">
        <f>(BA374-BG374)/(BA374-BR374)</f>
        <v>0</v>
      </c>
      <c r="BV374">
        <f>(BG374-BF374)/(BG374-AZ374)</f>
        <v>0</v>
      </c>
      <c r="BW374">
        <f>(BA374-BG374)/(BA374-AZ374)</f>
        <v>0</v>
      </c>
      <c r="BX374">
        <f>(BT374*BR374/BF374)</f>
        <v>0</v>
      </c>
      <c r="BY374">
        <f>(1-BX374)</f>
        <v>0</v>
      </c>
      <c r="DH374">
        <f>$B$11*EG374+$C$11*EH374+$F$11*ES374*(1-EV374)</f>
        <v>0</v>
      </c>
      <c r="DI374">
        <f>DH374*DJ374</f>
        <v>0</v>
      </c>
      <c r="DJ374">
        <f>($B$11*$D$9+$C$11*$D$9+$F$11*((FF374+EX374)/MAX(FF374+EX374+FG374, 0.1)*$I$9+FG374/MAX(FF374+EX374+FG374, 0.1)*$J$9))/($B$11+$C$11+$F$11)</f>
        <v>0</v>
      </c>
      <c r="DK374">
        <f>($B$11*$K$9+$C$11*$K$9+$F$11*((FF374+EX374)/MAX(FF374+EX374+FG374, 0.1)*$P$9+FG374/MAX(FF374+EX374+FG374, 0.1)*$Q$9))/($B$11+$C$11+$F$11)</f>
        <v>0</v>
      </c>
      <c r="DL374">
        <v>5.66</v>
      </c>
      <c r="DM374">
        <v>0.5</v>
      </c>
      <c r="DN374" t="s">
        <v>438</v>
      </c>
      <c r="DO374">
        <v>2</v>
      </c>
      <c r="DP374" t="b">
        <v>1</v>
      </c>
      <c r="DQ374">
        <v>1759254896.214286</v>
      </c>
      <c r="DR374">
        <v>1072.458214285715</v>
      </c>
      <c r="DS374">
        <v>1126.774642857143</v>
      </c>
      <c r="DT374">
        <v>22.67507857142857</v>
      </c>
      <c r="DU374">
        <v>18.38935357142857</v>
      </c>
      <c r="DV374">
        <v>1071.495357142857</v>
      </c>
      <c r="DW374">
        <v>22.46040714285714</v>
      </c>
      <c r="DX374">
        <v>499.9536428571429</v>
      </c>
      <c r="DY374">
        <v>90.84932142857141</v>
      </c>
      <c r="DZ374">
        <v>0.05192973928571428</v>
      </c>
      <c r="EA374">
        <v>29.55916785714286</v>
      </c>
      <c r="EB374">
        <v>30.07195</v>
      </c>
      <c r="EC374">
        <v>999.9000000000002</v>
      </c>
      <c r="ED374">
        <v>0</v>
      </c>
      <c r="EE374">
        <v>0</v>
      </c>
      <c r="EF374">
        <v>10003.92714285714</v>
      </c>
      <c r="EG374">
        <v>0</v>
      </c>
      <c r="EH374">
        <v>12.55203214285714</v>
      </c>
      <c r="EI374">
        <v>-54.31550357142857</v>
      </c>
      <c r="EJ374">
        <v>1097.341071428571</v>
      </c>
      <c r="EK374">
        <v>1147.882857142857</v>
      </c>
      <c r="EL374">
        <v>4.285727857142858</v>
      </c>
      <c r="EM374">
        <v>1126.774642857143</v>
      </c>
      <c r="EN374">
        <v>18.38935357142857</v>
      </c>
      <c r="EO374">
        <v>2.060016785714286</v>
      </c>
      <c r="EP374">
        <v>1.670660714285714</v>
      </c>
      <c r="EQ374">
        <v>17.91333214285714</v>
      </c>
      <c r="ER374">
        <v>14.62647857142857</v>
      </c>
      <c r="ES374">
        <v>2000.006785714286</v>
      </c>
      <c r="ET374">
        <v>0.9800000000000001</v>
      </c>
      <c r="EU374">
        <v>0.0200002</v>
      </c>
      <c r="EV374">
        <v>0</v>
      </c>
      <c r="EW374">
        <v>1225.093214285714</v>
      </c>
      <c r="EX374">
        <v>5.000560000000001</v>
      </c>
      <c r="EY374">
        <v>24981.31071428571</v>
      </c>
      <c r="EZ374">
        <v>17294.92142857143</v>
      </c>
      <c r="FA374">
        <v>41.28557142857143</v>
      </c>
      <c r="FB374">
        <v>41.70957142857141</v>
      </c>
      <c r="FC374">
        <v>41.22060714285714</v>
      </c>
      <c r="FD374">
        <v>40.79214285714286</v>
      </c>
      <c r="FE374">
        <v>42.28121428571428</v>
      </c>
      <c r="FF374">
        <v>1955.106785714285</v>
      </c>
      <c r="FG374">
        <v>39.9</v>
      </c>
      <c r="FH374">
        <v>0</v>
      </c>
      <c r="FI374">
        <v>1759254918.4</v>
      </c>
      <c r="FJ374">
        <v>0</v>
      </c>
      <c r="FK374">
        <v>1224.988461538461</v>
      </c>
      <c r="FL374">
        <v>-11.90290597457483</v>
      </c>
      <c r="FM374">
        <v>-222.3418803364186</v>
      </c>
      <c r="FN374">
        <v>24979.15</v>
      </c>
      <c r="FO374">
        <v>15</v>
      </c>
      <c r="FP374">
        <v>0</v>
      </c>
      <c r="FQ374" t="s">
        <v>439</v>
      </c>
      <c r="FR374">
        <v>1747148579.5</v>
      </c>
      <c r="FS374">
        <v>1747148584.5</v>
      </c>
      <c r="FT374">
        <v>0</v>
      </c>
      <c r="FU374">
        <v>0.162</v>
      </c>
      <c r="FV374">
        <v>-0.001</v>
      </c>
      <c r="FW374">
        <v>0.139</v>
      </c>
      <c r="FX374">
        <v>0.058</v>
      </c>
      <c r="FY374">
        <v>420</v>
      </c>
      <c r="FZ374">
        <v>16</v>
      </c>
      <c r="GA374">
        <v>0.19</v>
      </c>
      <c r="GB374">
        <v>0.02</v>
      </c>
      <c r="GC374">
        <v>-54.3171325</v>
      </c>
      <c r="GD374">
        <v>-0.1916251407128245</v>
      </c>
      <c r="GE374">
        <v>0.09437799634316216</v>
      </c>
      <c r="GF374">
        <v>1</v>
      </c>
      <c r="GG374">
        <v>1225.534411764706</v>
      </c>
      <c r="GH374">
        <v>-11.48892283917261</v>
      </c>
      <c r="GI374">
        <v>1.154480252745462</v>
      </c>
      <c r="GJ374">
        <v>0</v>
      </c>
      <c r="GK374">
        <v>4.2955055</v>
      </c>
      <c r="GL374">
        <v>-0.2852285178236489</v>
      </c>
      <c r="GM374">
        <v>0.02851807619300427</v>
      </c>
      <c r="GN374">
        <v>0</v>
      </c>
      <c r="GO374">
        <v>1</v>
      </c>
      <c r="GP374">
        <v>3</v>
      </c>
      <c r="GQ374" t="s">
        <v>463</v>
      </c>
      <c r="GR374">
        <v>3.12819</v>
      </c>
      <c r="GS374">
        <v>2.72996</v>
      </c>
      <c r="GT374">
        <v>0.166537</v>
      </c>
      <c r="GU374">
        <v>0.172747</v>
      </c>
      <c r="GV374">
        <v>0.10313</v>
      </c>
      <c r="GW374">
        <v>0.0896913</v>
      </c>
      <c r="GX374">
        <v>24994.8</v>
      </c>
      <c r="GY374">
        <v>24077.4</v>
      </c>
      <c r="GZ374">
        <v>30531.2</v>
      </c>
      <c r="HA374">
        <v>29360.4</v>
      </c>
      <c r="HB374">
        <v>37794.1</v>
      </c>
      <c r="HC374">
        <v>35172.4</v>
      </c>
      <c r="HD374">
        <v>46704.4</v>
      </c>
      <c r="HE374">
        <v>43626.4</v>
      </c>
      <c r="HF374">
        <v>1.82743</v>
      </c>
      <c r="HG374">
        <v>1.83265</v>
      </c>
      <c r="HH374">
        <v>0.145853</v>
      </c>
      <c r="HI374">
        <v>0</v>
      </c>
      <c r="HJ374">
        <v>27.7153</v>
      </c>
      <c r="HK374">
        <v>999.9</v>
      </c>
      <c r="HL374">
        <v>48.2</v>
      </c>
      <c r="HM374">
        <v>31.4</v>
      </c>
      <c r="HN374">
        <v>24.4882</v>
      </c>
      <c r="HO374">
        <v>63.2603</v>
      </c>
      <c r="HP374">
        <v>17.6562</v>
      </c>
      <c r="HQ374">
        <v>1</v>
      </c>
      <c r="HR374">
        <v>0.138537</v>
      </c>
      <c r="HS374">
        <v>0.491865</v>
      </c>
      <c r="HT374">
        <v>20.2004</v>
      </c>
      <c r="HU374">
        <v>5.22822</v>
      </c>
      <c r="HV374">
        <v>11.974</v>
      </c>
      <c r="HW374">
        <v>4.9699</v>
      </c>
      <c r="HX374">
        <v>3.28958</v>
      </c>
      <c r="HY374">
        <v>9999</v>
      </c>
      <c r="HZ374">
        <v>9999</v>
      </c>
      <c r="IA374">
        <v>9999</v>
      </c>
      <c r="IB374">
        <v>19.7</v>
      </c>
      <c r="IC374">
        <v>4.97289</v>
      </c>
      <c r="ID374">
        <v>1.87717</v>
      </c>
      <c r="IE374">
        <v>1.87528</v>
      </c>
      <c r="IF374">
        <v>1.87806</v>
      </c>
      <c r="IG374">
        <v>1.87484</v>
      </c>
      <c r="IH374">
        <v>1.8784</v>
      </c>
      <c r="II374">
        <v>1.87546</v>
      </c>
      <c r="IJ374">
        <v>1.87666</v>
      </c>
      <c r="IK374">
        <v>0</v>
      </c>
      <c r="IL374">
        <v>0</v>
      </c>
      <c r="IM374">
        <v>0</v>
      </c>
      <c r="IN374">
        <v>0</v>
      </c>
      <c r="IO374" t="s">
        <v>441</v>
      </c>
      <c r="IP374" t="s">
        <v>442</v>
      </c>
      <c r="IQ374" t="s">
        <v>443</v>
      </c>
      <c r="IR374" t="s">
        <v>443</v>
      </c>
      <c r="IS374" t="s">
        <v>443</v>
      </c>
      <c r="IT374" t="s">
        <v>443</v>
      </c>
      <c r="IU374">
        <v>0</v>
      </c>
      <c r="IV374">
        <v>100</v>
      </c>
      <c r="IW374">
        <v>100</v>
      </c>
      <c r="IX374">
        <v>0.98</v>
      </c>
      <c r="IY374">
        <v>0.2138</v>
      </c>
      <c r="IZ374">
        <v>-0.1222274518627452</v>
      </c>
      <c r="JA374">
        <v>0.001328938755811441</v>
      </c>
      <c r="JB374">
        <v>-5.633165956792918E-07</v>
      </c>
      <c r="JC374">
        <v>2.510553891376428E-10</v>
      </c>
      <c r="JD374">
        <v>-0.04678033270444259</v>
      </c>
      <c r="JE374">
        <v>-0.0009625096320519332</v>
      </c>
      <c r="JF374">
        <v>0.0006953178313022573</v>
      </c>
      <c r="JG374">
        <v>-5.973937232829655E-06</v>
      </c>
      <c r="JH374">
        <v>1</v>
      </c>
      <c r="JI374">
        <v>2112</v>
      </c>
      <c r="JJ374">
        <v>1</v>
      </c>
      <c r="JK374">
        <v>26</v>
      </c>
      <c r="JL374">
        <v>201772.1</v>
      </c>
      <c r="JM374">
        <v>201772</v>
      </c>
      <c r="JN374">
        <v>2.47925</v>
      </c>
      <c r="JO374">
        <v>2.53052</v>
      </c>
      <c r="JP374">
        <v>1.39893</v>
      </c>
      <c r="JQ374">
        <v>2.32666</v>
      </c>
      <c r="JR374">
        <v>1.44897</v>
      </c>
      <c r="JS374">
        <v>2.60742</v>
      </c>
      <c r="JT374">
        <v>36.8842</v>
      </c>
      <c r="JU374">
        <v>23.9824</v>
      </c>
      <c r="JV374">
        <v>18</v>
      </c>
      <c r="JW374">
        <v>479.571</v>
      </c>
      <c r="JX374">
        <v>452.655</v>
      </c>
      <c r="JY374">
        <v>27.4851</v>
      </c>
      <c r="JZ374">
        <v>28.9986</v>
      </c>
      <c r="KA374">
        <v>30.0005</v>
      </c>
      <c r="KB374">
        <v>28.6696</v>
      </c>
      <c r="KC374">
        <v>28.7356</v>
      </c>
      <c r="KD374">
        <v>49.7359</v>
      </c>
      <c r="KE374">
        <v>30.2778</v>
      </c>
      <c r="KF374">
        <v>0</v>
      </c>
      <c r="KG374">
        <v>27.4124</v>
      </c>
      <c r="KH374">
        <v>1175.49</v>
      </c>
      <c r="KI374">
        <v>18.4741</v>
      </c>
      <c r="KJ374">
        <v>100.933</v>
      </c>
      <c r="KK374">
        <v>100.35</v>
      </c>
    </row>
    <row r="375" spans="1:297">
      <c r="A375">
        <v>359</v>
      </c>
      <c r="B375">
        <v>1759254909</v>
      </c>
      <c r="C375">
        <v>8093.400000095367</v>
      </c>
      <c r="D375" t="s">
        <v>1164</v>
      </c>
      <c r="E375" t="s">
        <v>1165</v>
      </c>
      <c r="F375">
        <v>5</v>
      </c>
      <c r="G375" t="s">
        <v>1025</v>
      </c>
      <c r="H375" t="s">
        <v>436</v>
      </c>
      <c r="I375">
        <v>1759254901.5</v>
      </c>
      <c r="J375">
        <f>(K375)/1000</f>
        <v>0</v>
      </c>
      <c r="K375">
        <f>IF(DP375, AN375, AH375)</f>
        <v>0</v>
      </c>
      <c r="L375">
        <f>IF(DP375, AI375, AG375)</f>
        <v>0</v>
      </c>
      <c r="M375">
        <f>DR375 - IF(AU375&gt;1, L375*DL375*100.0/(AW375), 0)</f>
        <v>0</v>
      </c>
      <c r="N375">
        <f>((T375-J375/2)*M375-L375)/(T375+J375/2)</f>
        <v>0</v>
      </c>
      <c r="O375">
        <f>N375*(DY375+DZ375)/1000.0</f>
        <v>0</v>
      </c>
      <c r="P375">
        <f>(DR375 - IF(AU375&gt;1, L375*DL375*100.0/(AW375), 0))*(DY375+DZ375)/1000.0</f>
        <v>0</v>
      </c>
      <c r="Q375">
        <f>2.0/((1/S375-1/R375)+SIGN(S375)*SQRT((1/S375-1/R375)*(1/S375-1/R375) + 4*DM375/((DM375+1)*(DM375+1))*(2*1/S375*1/R375-1/R375*1/R375)))</f>
        <v>0</v>
      </c>
      <c r="R375">
        <f>IF(LEFT(DN375,1)&lt;&gt;"0",IF(LEFT(DN375,1)="1",3.0,DO375),$D$5+$E$5*(EF375*DY375/($K$5*1000))+$F$5*(EF375*DY375/($K$5*1000))*MAX(MIN(DL375,$J$5),$I$5)*MAX(MIN(DL375,$J$5),$I$5)+$G$5*MAX(MIN(DL375,$J$5),$I$5)*(EF375*DY375/($K$5*1000))+$H$5*(EF375*DY375/($K$5*1000))*(EF375*DY375/($K$5*1000)))</f>
        <v>0</v>
      </c>
      <c r="S375">
        <f>J375*(1000-(1000*0.61365*exp(17.502*W375/(240.97+W375))/(DY375+DZ375)+DT375)/2)/(1000*0.61365*exp(17.502*W375/(240.97+W375))/(DY375+DZ375)-DT375)</f>
        <v>0</v>
      </c>
      <c r="T375">
        <f>1/((DM375+1)/(Q375/1.6)+1/(R375/1.37)) + DM375/((DM375+1)/(Q375/1.6) + DM375/(R375/1.37))</f>
        <v>0</v>
      </c>
      <c r="U375">
        <f>(DH375*DK375)</f>
        <v>0</v>
      </c>
      <c r="V375">
        <f>(EA375+(U375+2*0.95*5.67E-8*(((EA375+$B$7)+273)^4-(EA375+273)^4)-44100*J375)/(1.84*29.3*R375+8*0.95*5.67E-8*(EA375+273)^3))</f>
        <v>0</v>
      </c>
      <c r="W375">
        <f>($C$7*EB375+$D$7*EC375+$E$7*V375)</f>
        <v>0</v>
      </c>
      <c r="X375">
        <f>0.61365*exp(17.502*W375/(240.97+W375))</f>
        <v>0</v>
      </c>
      <c r="Y375">
        <f>(Z375/AA375*100)</f>
        <v>0</v>
      </c>
      <c r="Z375">
        <f>DT375*(DY375+DZ375)/1000</f>
        <v>0</v>
      </c>
      <c r="AA375">
        <f>0.61365*exp(17.502*EA375/(240.97+EA375))</f>
        <v>0</v>
      </c>
      <c r="AB375">
        <f>(X375-DT375*(DY375+DZ375)/1000)</f>
        <v>0</v>
      </c>
      <c r="AC375">
        <f>(-J375*44100)</f>
        <v>0</v>
      </c>
      <c r="AD375">
        <f>2*29.3*R375*0.92*(EA375-W375)</f>
        <v>0</v>
      </c>
      <c r="AE375">
        <f>2*0.95*5.67E-8*(((EA375+$B$7)+273)^4-(W375+273)^4)</f>
        <v>0</v>
      </c>
      <c r="AF375">
        <f>U375+AE375+AC375+AD375</f>
        <v>0</v>
      </c>
      <c r="AG375">
        <f>DX375*AU375*(DS375-DR375*(1000-AU375*DU375)/(1000-AU375*DT375))/(100*DL375)</f>
        <v>0</v>
      </c>
      <c r="AH375">
        <f>1000*DX375*AU375*(DT375-DU375)/(100*DL375*(1000-AU375*DT375))</f>
        <v>0</v>
      </c>
      <c r="AI375">
        <f>(AJ375 - AK375 - DY375*1E3/(8.314*(EA375+273.15)) * AM375/DX375 * AL375) * DX375/(100*DL375) * (1000 - DU375)/1000</f>
        <v>0</v>
      </c>
      <c r="AJ375">
        <v>1180.997014603738</v>
      </c>
      <c r="AK375">
        <v>1139.373878787879</v>
      </c>
      <c r="AL375">
        <v>3.412632724683375</v>
      </c>
      <c r="AM375">
        <v>65.50466669720001</v>
      </c>
      <c r="AN375">
        <f>(AP375 - AO375 + DY375*1E3/(8.314*(EA375+273.15)) * AR375/DX375 * AQ375) * DX375/(100*DL375) * 1000/(1000 - AP375)</f>
        <v>0</v>
      </c>
      <c r="AO375">
        <v>18.40246274782648</v>
      </c>
      <c r="AP375">
        <v>22.59817090909091</v>
      </c>
      <c r="AQ375">
        <v>-0.007922093912119317</v>
      </c>
      <c r="AR375">
        <v>120.5504715061294</v>
      </c>
      <c r="AS375">
        <v>2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MAX(0,($B$13+$C$13*EF375)/(1+$D$13*EF375)*DY375/(EA375+273)*$E$13)</f>
        <v>0</v>
      </c>
      <c r="AX375" t="s">
        <v>437</v>
      </c>
      <c r="AY375" t="s">
        <v>437</v>
      </c>
      <c r="AZ375">
        <v>0</v>
      </c>
      <c r="BA375">
        <v>0</v>
      </c>
      <c r="BB375">
        <f>1-AZ375/BA375</f>
        <v>0</v>
      </c>
      <c r="BC375">
        <v>0</v>
      </c>
      <c r="BD375" t="s">
        <v>437</v>
      </c>
      <c r="BE375" t="s">
        <v>437</v>
      </c>
      <c r="BF375">
        <v>0</v>
      </c>
      <c r="BG375">
        <v>0</v>
      </c>
      <c r="BH375">
        <f>1-BF375/BG375</f>
        <v>0</v>
      </c>
      <c r="BI375">
        <v>0.5</v>
      </c>
      <c r="BJ375">
        <f>DI375</f>
        <v>0</v>
      </c>
      <c r="BK375">
        <f>L375</f>
        <v>0</v>
      </c>
      <c r="BL375">
        <f>BH375*BI375*BJ375</f>
        <v>0</v>
      </c>
      <c r="BM375">
        <f>(BK375-BC375)/BJ375</f>
        <v>0</v>
      </c>
      <c r="BN375">
        <f>(BA375-BG375)/BG375</f>
        <v>0</v>
      </c>
      <c r="BO375">
        <f>AZ375/(BB375+AZ375/BG375)</f>
        <v>0</v>
      </c>
      <c r="BP375" t="s">
        <v>437</v>
      </c>
      <c r="BQ375">
        <v>0</v>
      </c>
      <c r="BR375">
        <f>IF(BQ375&lt;&gt;0, BQ375, BO375)</f>
        <v>0</v>
      </c>
      <c r="BS375">
        <f>1-BR375/BG375</f>
        <v>0</v>
      </c>
      <c r="BT375">
        <f>(BG375-BF375)/(BG375-BR375)</f>
        <v>0</v>
      </c>
      <c r="BU375">
        <f>(BA375-BG375)/(BA375-BR375)</f>
        <v>0</v>
      </c>
      <c r="BV375">
        <f>(BG375-BF375)/(BG375-AZ375)</f>
        <v>0</v>
      </c>
      <c r="BW375">
        <f>(BA375-BG375)/(BA375-AZ375)</f>
        <v>0</v>
      </c>
      <c r="BX375">
        <f>(BT375*BR375/BF375)</f>
        <v>0</v>
      </c>
      <c r="BY375">
        <f>(1-BX375)</f>
        <v>0</v>
      </c>
      <c r="DH375">
        <f>$B$11*EG375+$C$11*EH375+$F$11*ES375*(1-EV375)</f>
        <v>0</v>
      </c>
      <c r="DI375">
        <f>DH375*DJ375</f>
        <v>0</v>
      </c>
      <c r="DJ375">
        <f>($B$11*$D$9+$C$11*$D$9+$F$11*((FF375+EX375)/MAX(FF375+EX375+FG375, 0.1)*$I$9+FG375/MAX(FF375+EX375+FG375, 0.1)*$J$9))/($B$11+$C$11+$F$11)</f>
        <v>0</v>
      </c>
      <c r="DK375">
        <f>($B$11*$K$9+$C$11*$K$9+$F$11*((FF375+EX375)/MAX(FF375+EX375+FG375, 0.1)*$P$9+FG375/MAX(FF375+EX375+FG375, 0.1)*$Q$9))/($B$11+$C$11+$F$11)</f>
        <v>0</v>
      </c>
      <c r="DL375">
        <v>5.66</v>
      </c>
      <c r="DM375">
        <v>0.5</v>
      </c>
      <c r="DN375" t="s">
        <v>438</v>
      </c>
      <c r="DO375">
        <v>2</v>
      </c>
      <c r="DP375" t="b">
        <v>1</v>
      </c>
      <c r="DQ375">
        <v>1759254901.5</v>
      </c>
      <c r="DR375">
        <v>1090.182592592593</v>
      </c>
      <c r="DS375">
        <v>1144.492222222222</v>
      </c>
      <c r="DT375">
        <v>22.64694074074075</v>
      </c>
      <c r="DU375">
        <v>18.39631481481482</v>
      </c>
      <c r="DV375">
        <v>1089.201481481481</v>
      </c>
      <c r="DW375">
        <v>22.43285185185185</v>
      </c>
      <c r="DX375">
        <v>500.034</v>
      </c>
      <c r="DY375">
        <v>90.8486925925926</v>
      </c>
      <c r="DZ375">
        <v>0.05188775925925925</v>
      </c>
      <c r="EA375">
        <v>29.5616962962963</v>
      </c>
      <c r="EB375">
        <v>30.0857074074074</v>
      </c>
      <c r="EC375">
        <v>999.9000000000001</v>
      </c>
      <c r="ED375">
        <v>0</v>
      </c>
      <c r="EE375">
        <v>0</v>
      </c>
      <c r="EF375">
        <v>10012.82444444444</v>
      </c>
      <c r="EG375">
        <v>0</v>
      </c>
      <c r="EH375">
        <v>12.63858518518519</v>
      </c>
      <c r="EI375">
        <v>-54.30985185185185</v>
      </c>
      <c r="EJ375">
        <v>1115.443703703704</v>
      </c>
      <c r="EK375">
        <v>1165.941481481482</v>
      </c>
      <c r="EL375">
        <v>4.250627037037037</v>
      </c>
      <c r="EM375">
        <v>1144.492222222222</v>
      </c>
      <c r="EN375">
        <v>18.39631481481482</v>
      </c>
      <c r="EO375">
        <v>2.057445555555555</v>
      </c>
      <c r="EP375">
        <v>1.671281111111111</v>
      </c>
      <c r="EQ375">
        <v>17.89348888888889</v>
      </c>
      <c r="ER375">
        <v>14.63222962962963</v>
      </c>
      <c r="ES375">
        <v>1999.994814814815</v>
      </c>
      <c r="ET375">
        <v>0.98</v>
      </c>
      <c r="EU375">
        <v>0.0200002</v>
      </c>
      <c r="EV375">
        <v>0</v>
      </c>
      <c r="EW375">
        <v>1224.084814814815</v>
      </c>
      <c r="EX375">
        <v>5.000560000000001</v>
      </c>
      <c r="EY375">
        <v>24961.62962962963</v>
      </c>
      <c r="EZ375">
        <v>17294.82222222222</v>
      </c>
      <c r="FA375">
        <v>41.29151851851852</v>
      </c>
      <c r="FB375">
        <v>41.71274074074073</v>
      </c>
      <c r="FC375">
        <v>41.22644444444444</v>
      </c>
      <c r="FD375">
        <v>40.8122962962963</v>
      </c>
      <c r="FE375">
        <v>42.28925925925926</v>
      </c>
      <c r="FF375">
        <v>1955.094814814815</v>
      </c>
      <c r="FG375">
        <v>39.9</v>
      </c>
      <c r="FH375">
        <v>0</v>
      </c>
      <c r="FI375">
        <v>1759254923.2</v>
      </c>
      <c r="FJ375">
        <v>0</v>
      </c>
      <c r="FK375">
        <v>1224.066538461539</v>
      </c>
      <c r="FL375">
        <v>-10.80170939430343</v>
      </c>
      <c r="FM375">
        <v>-219.8119659620578</v>
      </c>
      <c r="FN375">
        <v>24961.27307692308</v>
      </c>
      <c r="FO375">
        <v>15</v>
      </c>
      <c r="FP375">
        <v>0</v>
      </c>
      <c r="FQ375" t="s">
        <v>439</v>
      </c>
      <c r="FR375">
        <v>1747148579.5</v>
      </c>
      <c r="FS375">
        <v>1747148584.5</v>
      </c>
      <c r="FT375">
        <v>0</v>
      </c>
      <c r="FU375">
        <v>0.162</v>
      </c>
      <c r="FV375">
        <v>-0.001</v>
      </c>
      <c r="FW375">
        <v>0.139</v>
      </c>
      <c r="FX375">
        <v>0.058</v>
      </c>
      <c r="FY375">
        <v>420</v>
      </c>
      <c r="FZ375">
        <v>16</v>
      </c>
      <c r="GA375">
        <v>0.19</v>
      </c>
      <c r="GB375">
        <v>0.02</v>
      </c>
      <c r="GC375">
        <v>-54.30571</v>
      </c>
      <c r="GD375">
        <v>-0.3292863039397949</v>
      </c>
      <c r="GE375">
        <v>0.08202961294556962</v>
      </c>
      <c r="GF375">
        <v>1</v>
      </c>
      <c r="GG375">
        <v>1224.88205882353</v>
      </c>
      <c r="GH375">
        <v>-10.95569135296169</v>
      </c>
      <c r="GI375">
        <v>1.094160380253397</v>
      </c>
      <c r="GJ375">
        <v>0</v>
      </c>
      <c r="GK375">
        <v>4.274543</v>
      </c>
      <c r="GL375">
        <v>-0.3809000375234589</v>
      </c>
      <c r="GM375">
        <v>0.03688494524870541</v>
      </c>
      <c r="GN375">
        <v>0</v>
      </c>
      <c r="GO375">
        <v>1</v>
      </c>
      <c r="GP375">
        <v>3</v>
      </c>
      <c r="GQ375" t="s">
        <v>463</v>
      </c>
      <c r="GR375">
        <v>3.12842</v>
      </c>
      <c r="GS375">
        <v>2.72934</v>
      </c>
      <c r="GT375">
        <v>0.168123</v>
      </c>
      <c r="GU375">
        <v>0.174286</v>
      </c>
      <c r="GV375">
        <v>0.103011</v>
      </c>
      <c r="GW375">
        <v>0.0897126</v>
      </c>
      <c r="GX375">
        <v>24947</v>
      </c>
      <c r="GY375">
        <v>24032</v>
      </c>
      <c r="GZ375">
        <v>30530.9</v>
      </c>
      <c r="HA375">
        <v>29359.7</v>
      </c>
      <c r="HB375">
        <v>37798.9</v>
      </c>
      <c r="HC375">
        <v>35170.7</v>
      </c>
      <c r="HD375">
        <v>46703.9</v>
      </c>
      <c r="HE375">
        <v>43625.1</v>
      </c>
      <c r="HF375">
        <v>1.82747</v>
      </c>
      <c r="HG375">
        <v>1.83255</v>
      </c>
      <c r="HH375">
        <v>0.145689</v>
      </c>
      <c r="HI375">
        <v>0</v>
      </c>
      <c r="HJ375">
        <v>27.7153</v>
      </c>
      <c r="HK375">
        <v>999.9</v>
      </c>
      <c r="HL375">
        <v>48.2</v>
      </c>
      <c r="HM375">
        <v>31.4</v>
      </c>
      <c r="HN375">
        <v>24.4872</v>
      </c>
      <c r="HO375">
        <v>63.0603</v>
      </c>
      <c r="HP375">
        <v>17.6362</v>
      </c>
      <c r="HQ375">
        <v>1</v>
      </c>
      <c r="HR375">
        <v>0.139083</v>
      </c>
      <c r="HS375">
        <v>0.656522</v>
      </c>
      <c r="HT375">
        <v>20.1997</v>
      </c>
      <c r="HU375">
        <v>5.22807</v>
      </c>
      <c r="HV375">
        <v>11.974</v>
      </c>
      <c r="HW375">
        <v>4.96995</v>
      </c>
      <c r="HX375">
        <v>3.2895</v>
      </c>
      <c r="HY375">
        <v>9999</v>
      </c>
      <c r="HZ375">
        <v>9999</v>
      </c>
      <c r="IA375">
        <v>9999</v>
      </c>
      <c r="IB375">
        <v>19.7</v>
      </c>
      <c r="IC375">
        <v>4.97289</v>
      </c>
      <c r="ID375">
        <v>1.87716</v>
      </c>
      <c r="IE375">
        <v>1.87529</v>
      </c>
      <c r="IF375">
        <v>1.87806</v>
      </c>
      <c r="IG375">
        <v>1.87484</v>
      </c>
      <c r="IH375">
        <v>1.87839</v>
      </c>
      <c r="II375">
        <v>1.87546</v>
      </c>
      <c r="IJ375">
        <v>1.87668</v>
      </c>
      <c r="IK375">
        <v>0</v>
      </c>
      <c r="IL375">
        <v>0</v>
      </c>
      <c r="IM375">
        <v>0</v>
      </c>
      <c r="IN375">
        <v>0</v>
      </c>
      <c r="IO375" t="s">
        <v>441</v>
      </c>
      <c r="IP375" t="s">
        <v>442</v>
      </c>
      <c r="IQ375" t="s">
        <v>443</v>
      </c>
      <c r="IR375" t="s">
        <v>443</v>
      </c>
      <c r="IS375" t="s">
        <v>443</v>
      </c>
      <c r="IT375" t="s">
        <v>443</v>
      </c>
      <c r="IU375">
        <v>0</v>
      </c>
      <c r="IV375">
        <v>100</v>
      </c>
      <c r="IW375">
        <v>100</v>
      </c>
      <c r="IX375">
        <v>1.01</v>
      </c>
      <c r="IY375">
        <v>0.2131</v>
      </c>
      <c r="IZ375">
        <v>-0.1222274518627452</v>
      </c>
      <c r="JA375">
        <v>0.001328938755811441</v>
      </c>
      <c r="JB375">
        <v>-5.633165956792918E-07</v>
      </c>
      <c r="JC375">
        <v>2.510553891376428E-10</v>
      </c>
      <c r="JD375">
        <v>-0.04678033270444259</v>
      </c>
      <c r="JE375">
        <v>-0.0009625096320519332</v>
      </c>
      <c r="JF375">
        <v>0.0006953178313022573</v>
      </c>
      <c r="JG375">
        <v>-5.973937232829655E-06</v>
      </c>
      <c r="JH375">
        <v>1</v>
      </c>
      <c r="JI375">
        <v>2112</v>
      </c>
      <c r="JJ375">
        <v>1</v>
      </c>
      <c r="JK375">
        <v>26</v>
      </c>
      <c r="JL375">
        <v>201772.2</v>
      </c>
      <c r="JM375">
        <v>201772.1</v>
      </c>
      <c r="JN375">
        <v>2.50977</v>
      </c>
      <c r="JO375">
        <v>2.54028</v>
      </c>
      <c r="JP375">
        <v>1.39893</v>
      </c>
      <c r="JQ375">
        <v>2.32666</v>
      </c>
      <c r="JR375">
        <v>1.44897</v>
      </c>
      <c r="JS375">
        <v>2.52441</v>
      </c>
      <c r="JT375">
        <v>36.9317</v>
      </c>
      <c r="JU375">
        <v>23.9737</v>
      </c>
      <c r="JV375">
        <v>18</v>
      </c>
      <c r="JW375">
        <v>479.599</v>
      </c>
      <c r="JX375">
        <v>452.592</v>
      </c>
      <c r="JY375">
        <v>27.3709</v>
      </c>
      <c r="JZ375">
        <v>28.999</v>
      </c>
      <c r="KA375">
        <v>30.0005</v>
      </c>
      <c r="KB375">
        <v>28.6696</v>
      </c>
      <c r="KC375">
        <v>28.7356</v>
      </c>
      <c r="KD375">
        <v>50.2816</v>
      </c>
      <c r="KE375">
        <v>29.9576</v>
      </c>
      <c r="KF375">
        <v>0</v>
      </c>
      <c r="KG375">
        <v>27.3208</v>
      </c>
      <c r="KH375">
        <v>1188.86</v>
      </c>
      <c r="KI375">
        <v>18.5523</v>
      </c>
      <c r="KJ375">
        <v>100.932</v>
      </c>
      <c r="KK375">
        <v>100.347</v>
      </c>
    </row>
    <row r="376" spans="1:297">
      <c r="A376">
        <v>360</v>
      </c>
      <c r="B376">
        <v>1759254914</v>
      </c>
      <c r="C376">
        <v>8098.400000095367</v>
      </c>
      <c r="D376" t="s">
        <v>1166</v>
      </c>
      <c r="E376" t="s">
        <v>1167</v>
      </c>
      <c r="F376">
        <v>5</v>
      </c>
      <c r="G376" t="s">
        <v>1025</v>
      </c>
      <c r="H376" t="s">
        <v>436</v>
      </c>
      <c r="I376">
        <v>1759254906.214286</v>
      </c>
      <c r="J376">
        <f>(K376)/1000</f>
        <v>0</v>
      </c>
      <c r="K376">
        <f>IF(DP376, AN376, AH376)</f>
        <v>0</v>
      </c>
      <c r="L376">
        <f>IF(DP376, AI376, AG376)</f>
        <v>0</v>
      </c>
      <c r="M376">
        <f>DR376 - IF(AU376&gt;1, L376*DL376*100.0/(AW376), 0)</f>
        <v>0</v>
      </c>
      <c r="N376">
        <f>((T376-J376/2)*M376-L376)/(T376+J376/2)</f>
        <v>0</v>
      </c>
      <c r="O376">
        <f>N376*(DY376+DZ376)/1000.0</f>
        <v>0</v>
      </c>
      <c r="P376">
        <f>(DR376 - IF(AU376&gt;1, L376*DL376*100.0/(AW376), 0))*(DY376+DZ376)/1000.0</f>
        <v>0</v>
      </c>
      <c r="Q376">
        <f>2.0/((1/S376-1/R376)+SIGN(S376)*SQRT((1/S376-1/R376)*(1/S376-1/R376) + 4*DM376/((DM376+1)*(DM376+1))*(2*1/S376*1/R376-1/R376*1/R376)))</f>
        <v>0</v>
      </c>
      <c r="R376">
        <f>IF(LEFT(DN376,1)&lt;&gt;"0",IF(LEFT(DN376,1)="1",3.0,DO376),$D$5+$E$5*(EF376*DY376/($K$5*1000))+$F$5*(EF376*DY376/($K$5*1000))*MAX(MIN(DL376,$J$5),$I$5)*MAX(MIN(DL376,$J$5),$I$5)+$G$5*MAX(MIN(DL376,$J$5),$I$5)*(EF376*DY376/($K$5*1000))+$H$5*(EF376*DY376/($K$5*1000))*(EF376*DY376/($K$5*1000)))</f>
        <v>0</v>
      </c>
      <c r="S376">
        <f>J376*(1000-(1000*0.61365*exp(17.502*W376/(240.97+W376))/(DY376+DZ376)+DT376)/2)/(1000*0.61365*exp(17.502*W376/(240.97+W376))/(DY376+DZ376)-DT376)</f>
        <v>0</v>
      </c>
      <c r="T376">
        <f>1/((DM376+1)/(Q376/1.6)+1/(R376/1.37)) + DM376/((DM376+1)/(Q376/1.6) + DM376/(R376/1.37))</f>
        <v>0</v>
      </c>
      <c r="U376">
        <f>(DH376*DK376)</f>
        <v>0</v>
      </c>
      <c r="V376">
        <f>(EA376+(U376+2*0.95*5.67E-8*(((EA376+$B$7)+273)^4-(EA376+273)^4)-44100*J376)/(1.84*29.3*R376+8*0.95*5.67E-8*(EA376+273)^3))</f>
        <v>0</v>
      </c>
      <c r="W376">
        <f>($C$7*EB376+$D$7*EC376+$E$7*V376)</f>
        <v>0</v>
      </c>
      <c r="X376">
        <f>0.61365*exp(17.502*W376/(240.97+W376))</f>
        <v>0</v>
      </c>
      <c r="Y376">
        <f>(Z376/AA376*100)</f>
        <v>0</v>
      </c>
      <c r="Z376">
        <f>DT376*(DY376+DZ376)/1000</f>
        <v>0</v>
      </c>
      <c r="AA376">
        <f>0.61365*exp(17.502*EA376/(240.97+EA376))</f>
        <v>0</v>
      </c>
      <c r="AB376">
        <f>(X376-DT376*(DY376+DZ376)/1000)</f>
        <v>0</v>
      </c>
      <c r="AC376">
        <f>(-J376*44100)</f>
        <v>0</v>
      </c>
      <c r="AD376">
        <f>2*29.3*R376*0.92*(EA376-W376)</f>
        <v>0</v>
      </c>
      <c r="AE376">
        <f>2*0.95*5.67E-8*(((EA376+$B$7)+273)^4-(W376+273)^4)</f>
        <v>0</v>
      </c>
      <c r="AF376">
        <f>U376+AE376+AC376+AD376</f>
        <v>0</v>
      </c>
      <c r="AG376">
        <f>DX376*AU376*(DS376-DR376*(1000-AU376*DU376)/(1000-AU376*DT376))/(100*DL376)</f>
        <v>0</v>
      </c>
      <c r="AH376">
        <f>1000*DX376*AU376*(DT376-DU376)/(100*DL376*(1000-AU376*DT376))</f>
        <v>0</v>
      </c>
      <c r="AI376">
        <f>(AJ376 - AK376 - DY376*1E3/(8.314*(EA376+273.15)) * AM376/DX376 * AL376) * DX376/(100*DL376) * (1000 - DU376)/1000</f>
        <v>0</v>
      </c>
      <c r="AJ376">
        <v>1198.11907951485</v>
      </c>
      <c r="AK376">
        <v>1156.387515151515</v>
      </c>
      <c r="AL376">
        <v>3.408433130450019</v>
      </c>
      <c r="AM376">
        <v>65.50466669720001</v>
      </c>
      <c r="AN376">
        <f>(AP376 - AO376 + DY376*1E3/(8.314*(EA376+273.15)) * AR376/DX376 * AQ376) * DX376/(100*DL376) * 1000/(1000 - AP376)</f>
        <v>0</v>
      </c>
      <c r="AO376">
        <v>18.42719735015466</v>
      </c>
      <c r="AP376">
        <v>22.57212242424241</v>
      </c>
      <c r="AQ376">
        <v>-0.005188632884599822</v>
      </c>
      <c r="AR376">
        <v>120.5504715061294</v>
      </c>
      <c r="AS376">
        <v>2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MAX(0,($B$13+$C$13*EF376)/(1+$D$13*EF376)*DY376/(EA376+273)*$E$13)</f>
        <v>0</v>
      </c>
      <c r="AX376" t="s">
        <v>437</v>
      </c>
      <c r="AY376" t="s">
        <v>437</v>
      </c>
      <c r="AZ376">
        <v>0</v>
      </c>
      <c r="BA376">
        <v>0</v>
      </c>
      <c r="BB376">
        <f>1-AZ376/BA376</f>
        <v>0</v>
      </c>
      <c r="BC376">
        <v>0</v>
      </c>
      <c r="BD376" t="s">
        <v>437</v>
      </c>
      <c r="BE376" t="s">
        <v>437</v>
      </c>
      <c r="BF376">
        <v>0</v>
      </c>
      <c r="BG376">
        <v>0</v>
      </c>
      <c r="BH376">
        <f>1-BF376/BG376</f>
        <v>0</v>
      </c>
      <c r="BI376">
        <v>0.5</v>
      </c>
      <c r="BJ376">
        <f>DI376</f>
        <v>0</v>
      </c>
      <c r="BK376">
        <f>L376</f>
        <v>0</v>
      </c>
      <c r="BL376">
        <f>BH376*BI376*BJ376</f>
        <v>0</v>
      </c>
      <c r="BM376">
        <f>(BK376-BC376)/BJ376</f>
        <v>0</v>
      </c>
      <c r="BN376">
        <f>(BA376-BG376)/BG376</f>
        <v>0</v>
      </c>
      <c r="BO376">
        <f>AZ376/(BB376+AZ376/BG376)</f>
        <v>0</v>
      </c>
      <c r="BP376" t="s">
        <v>437</v>
      </c>
      <c r="BQ376">
        <v>0</v>
      </c>
      <c r="BR376">
        <f>IF(BQ376&lt;&gt;0, BQ376, BO376)</f>
        <v>0</v>
      </c>
      <c r="BS376">
        <f>1-BR376/BG376</f>
        <v>0</v>
      </c>
      <c r="BT376">
        <f>(BG376-BF376)/(BG376-BR376)</f>
        <v>0</v>
      </c>
      <c r="BU376">
        <f>(BA376-BG376)/(BA376-BR376)</f>
        <v>0</v>
      </c>
      <c r="BV376">
        <f>(BG376-BF376)/(BG376-AZ376)</f>
        <v>0</v>
      </c>
      <c r="BW376">
        <f>(BA376-BG376)/(BA376-AZ376)</f>
        <v>0</v>
      </c>
      <c r="BX376">
        <f>(BT376*BR376/BF376)</f>
        <v>0</v>
      </c>
      <c r="BY376">
        <f>(1-BX376)</f>
        <v>0</v>
      </c>
      <c r="DH376">
        <f>$B$11*EG376+$C$11*EH376+$F$11*ES376*(1-EV376)</f>
        <v>0</v>
      </c>
      <c r="DI376">
        <f>DH376*DJ376</f>
        <v>0</v>
      </c>
      <c r="DJ376">
        <f>($B$11*$D$9+$C$11*$D$9+$F$11*((FF376+EX376)/MAX(FF376+EX376+FG376, 0.1)*$I$9+FG376/MAX(FF376+EX376+FG376, 0.1)*$J$9))/($B$11+$C$11+$F$11)</f>
        <v>0</v>
      </c>
      <c r="DK376">
        <f>($B$11*$K$9+$C$11*$K$9+$F$11*((FF376+EX376)/MAX(FF376+EX376+FG376, 0.1)*$P$9+FG376/MAX(FF376+EX376+FG376, 0.1)*$Q$9))/($B$11+$C$11+$F$11)</f>
        <v>0</v>
      </c>
      <c r="DL376">
        <v>5.66</v>
      </c>
      <c r="DM376">
        <v>0.5</v>
      </c>
      <c r="DN376" t="s">
        <v>438</v>
      </c>
      <c r="DO376">
        <v>2</v>
      </c>
      <c r="DP376" t="b">
        <v>1</v>
      </c>
      <c r="DQ376">
        <v>1759254906.214286</v>
      </c>
      <c r="DR376">
        <v>1105.949285714286</v>
      </c>
      <c r="DS376">
        <v>1160.269642857143</v>
      </c>
      <c r="DT376">
        <v>22.617075</v>
      </c>
      <c r="DU376">
        <v>18.40743571428572</v>
      </c>
      <c r="DV376">
        <v>1104.951785714286</v>
      </c>
      <c r="DW376">
        <v>22.40360357142857</v>
      </c>
      <c r="DX376">
        <v>500.0211785714286</v>
      </c>
      <c r="DY376">
        <v>90.84850357142857</v>
      </c>
      <c r="DZ376">
        <v>0.05189631785714287</v>
      </c>
      <c r="EA376">
        <v>29.55794642857142</v>
      </c>
      <c r="EB376">
        <v>30.09112142857143</v>
      </c>
      <c r="EC376">
        <v>999.9000000000002</v>
      </c>
      <c r="ED376">
        <v>0</v>
      </c>
      <c r="EE376">
        <v>0</v>
      </c>
      <c r="EF376">
        <v>10005.31107142857</v>
      </c>
      <c r="EG376">
        <v>0</v>
      </c>
      <c r="EH376">
        <v>12.65334642857143</v>
      </c>
      <c r="EI376">
        <v>-54.32121428571429</v>
      </c>
      <c r="EJ376">
        <v>1131.540357142857</v>
      </c>
      <c r="EK376">
        <v>1182.028214285714</v>
      </c>
      <c r="EL376">
        <v>4.209643928571428</v>
      </c>
      <c r="EM376">
        <v>1160.269642857143</v>
      </c>
      <c r="EN376">
        <v>18.40743571428572</v>
      </c>
      <c r="EO376">
        <v>2.0547275</v>
      </c>
      <c r="EP376">
        <v>1.6722875</v>
      </c>
      <c r="EQ376">
        <v>17.87247857142857</v>
      </c>
      <c r="ER376">
        <v>14.64155357142857</v>
      </c>
      <c r="ES376">
        <v>1999.982142857143</v>
      </c>
      <c r="ET376">
        <v>0.9800000000000001</v>
      </c>
      <c r="EU376">
        <v>0.0200002</v>
      </c>
      <c r="EV376">
        <v>0</v>
      </c>
      <c r="EW376">
        <v>1223.18</v>
      </c>
      <c r="EX376">
        <v>5.000560000000001</v>
      </c>
      <c r="EY376">
        <v>24944.64285714285</v>
      </c>
      <c r="EZ376">
        <v>17294.71071428572</v>
      </c>
      <c r="FA376">
        <v>41.29446428571428</v>
      </c>
      <c r="FB376">
        <v>41.70957142857141</v>
      </c>
      <c r="FC376">
        <v>41.24071428571427</v>
      </c>
      <c r="FD376">
        <v>40.81228571428572</v>
      </c>
      <c r="FE376">
        <v>42.29678571428571</v>
      </c>
      <c r="FF376">
        <v>1955.082142857142</v>
      </c>
      <c r="FG376">
        <v>39.9</v>
      </c>
      <c r="FH376">
        <v>0</v>
      </c>
      <c r="FI376">
        <v>1759254928</v>
      </c>
      <c r="FJ376">
        <v>0</v>
      </c>
      <c r="FK376">
        <v>1223.168461538462</v>
      </c>
      <c r="FL376">
        <v>-11.53914527474428</v>
      </c>
      <c r="FM376">
        <v>-217.5760680641789</v>
      </c>
      <c r="FN376">
        <v>24943.91153846154</v>
      </c>
      <c r="FO376">
        <v>15</v>
      </c>
      <c r="FP376">
        <v>0</v>
      </c>
      <c r="FQ376" t="s">
        <v>439</v>
      </c>
      <c r="FR376">
        <v>1747148579.5</v>
      </c>
      <c r="FS376">
        <v>1747148584.5</v>
      </c>
      <c r="FT376">
        <v>0</v>
      </c>
      <c r="FU376">
        <v>0.162</v>
      </c>
      <c r="FV376">
        <v>-0.001</v>
      </c>
      <c r="FW376">
        <v>0.139</v>
      </c>
      <c r="FX376">
        <v>0.058</v>
      </c>
      <c r="FY376">
        <v>420</v>
      </c>
      <c r="FZ376">
        <v>16</v>
      </c>
      <c r="GA376">
        <v>0.19</v>
      </c>
      <c r="GB376">
        <v>0.02</v>
      </c>
      <c r="GC376">
        <v>-54.32669000000001</v>
      </c>
      <c r="GD376">
        <v>0.08251857410874837</v>
      </c>
      <c r="GE376">
        <v>0.07766276070292655</v>
      </c>
      <c r="GF376">
        <v>1</v>
      </c>
      <c r="GG376">
        <v>1223.716764705883</v>
      </c>
      <c r="GH376">
        <v>-11.36638654069256</v>
      </c>
      <c r="GI376">
        <v>1.13187954199105</v>
      </c>
      <c r="GJ376">
        <v>0</v>
      </c>
      <c r="GK376">
        <v>4.229249</v>
      </c>
      <c r="GL376">
        <v>-0.5125922701688562</v>
      </c>
      <c r="GM376">
        <v>0.04992460204147849</v>
      </c>
      <c r="GN376">
        <v>0</v>
      </c>
      <c r="GO376">
        <v>1</v>
      </c>
      <c r="GP376">
        <v>3</v>
      </c>
      <c r="GQ376" t="s">
        <v>463</v>
      </c>
      <c r="GR376">
        <v>3.1284</v>
      </c>
      <c r="GS376">
        <v>2.72958</v>
      </c>
      <c r="GT376">
        <v>0.16969</v>
      </c>
      <c r="GU376">
        <v>0.175832</v>
      </c>
      <c r="GV376">
        <v>0.102932</v>
      </c>
      <c r="GW376">
        <v>0.0899078</v>
      </c>
      <c r="GX376">
        <v>24899.7</v>
      </c>
      <c r="GY376">
        <v>23987.5</v>
      </c>
      <c r="GZ376">
        <v>30530.6</v>
      </c>
      <c r="HA376">
        <v>29360.3</v>
      </c>
      <c r="HB376">
        <v>37802.2</v>
      </c>
      <c r="HC376">
        <v>35164.2</v>
      </c>
      <c r="HD376">
        <v>46703.7</v>
      </c>
      <c r="HE376">
        <v>43626.5</v>
      </c>
      <c r="HF376">
        <v>1.82728</v>
      </c>
      <c r="HG376">
        <v>1.83282</v>
      </c>
      <c r="HH376">
        <v>0.145704</v>
      </c>
      <c r="HI376">
        <v>0</v>
      </c>
      <c r="HJ376">
        <v>27.7166</v>
      </c>
      <c r="HK376">
        <v>999.9</v>
      </c>
      <c r="HL376">
        <v>48.2</v>
      </c>
      <c r="HM376">
        <v>31.4</v>
      </c>
      <c r="HN376">
        <v>24.4869</v>
      </c>
      <c r="HO376">
        <v>62.8603</v>
      </c>
      <c r="HP376">
        <v>17.3758</v>
      </c>
      <c r="HQ376">
        <v>1</v>
      </c>
      <c r="HR376">
        <v>0.139405</v>
      </c>
      <c r="HS376">
        <v>0.723339</v>
      </c>
      <c r="HT376">
        <v>20.1991</v>
      </c>
      <c r="HU376">
        <v>5.22822</v>
      </c>
      <c r="HV376">
        <v>11.974</v>
      </c>
      <c r="HW376">
        <v>4.9702</v>
      </c>
      <c r="HX376">
        <v>3.28958</v>
      </c>
      <c r="HY376">
        <v>9999</v>
      </c>
      <c r="HZ376">
        <v>9999</v>
      </c>
      <c r="IA376">
        <v>9999</v>
      </c>
      <c r="IB376">
        <v>19.7</v>
      </c>
      <c r="IC376">
        <v>4.97288</v>
      </c>
      <c r="ID376">
        <v>1.87717</v>
      </c>
      <c r="IE376">
        <v>1.8753</v>
      </c>
      <c r="IF376">
        <v>1.87806</v>
      </c>
      <c r="IG376">
        <v>1.87484</v>
      </c>
      <c r="IH376">
        <v>1.87838</v>
      </c>
      <c r="II376">
        <v>1.87547</v>
      </c>
      <c r="IJ376">
        <v>1.87668</v>
      </c>
      <c r="IK376">
        <v>0</v>
      </c>
      <c r="IL376">
        <v>0</v>
      </c>
      <c r="IM376">
        <v>0</v>
      </c>
      <c r="IN376">
        <v>0</v>
      </c>
      <c r="IO376" t="s">
        <v>441</v>
      </c>
      <c r="IP376" t="s">
        <v>442</v>
      </c>
      <c r="IQ376" t="s">
        <v>443</v>
      </c>
      <c r="IR376" t="s">
        <v>443</v>
      </c>
      <c r="IS376" t="s">
        <v>443</v>
      </c>
      <c r="IT376" t="s">
        <v>443</v>
      </c>
      <c r="IU376">
        <v>0</v>
      </c>
      <c r="IV376">
        <v>100</v>
      </c>
      <c r="IW376">
        <v>100</v>
      </c>
      <c r="IX376">
        <v>1.03</v>
      </c>
      <c r="IY376">
        <v>0.2125</v>
      </c>
      <c r="IZ376">
        <v>-0.1222274518627452</v>
      </c>
      <c r="JA376">
        <v>0.001328938755811441</v>
      </c>
      <c r="JB376">
        <v>-5.633165956792918E-07</v>
      </c>
      <c r="JC376">
        <v>2.510553891376428E-10</v>
      </c>
      <c r="JD376">
        <v>-0.04678033270444259</v>
      </c>
      <c r="JE376">
        <v>-0.0009625096320519332</v>
      </c>
      <c r="JF376">
        <v>0.0006953178313022573</v>
      </c>
      <c r="JG376">
        <v>-5.973937232829655E-06</v>
      </c>
      <c r="JH376">
        <v>1</v>
      </c>
      <c r="JI376">
        <v>2112</v>
      </c>
      <c r="JJ376">
        <v>1</v>
      </c>
      <c r="JK376">
        <v>26</v>
      </c>
      <c r="JL376">
        <v>201772.2</v>
      </c>
      <c r="JM376">
        <v>201772.2</v>
      </c>
      <c r="JN376">
        <v>2.53662</v>
      </c>
      <c r="JO376">
        <v>2.53662</v>
      </c>
      <c r="JP376">
        <v>1.39893</v>
      </c>
      <c r="JQ376">
        <v>2.32666</v>
      </c>
      <c r="JR376">
        <v>1.44897</v>
      </c>
      <c r="JS376">
        <v>2.44873</v>
      </c>
      <c r="JT376">
        <v>36.908</v>
      </c>
      <c r="JU376">
        <v>23.9649</v>
      </c>
      <c r="JV376">
        <v>18</v>
      </c>
      <c r="JW376">
        <v>479.49</v>
      </c>
      <c r="JX376">
        <v>452.785</v>
      </c>
      <c r="JY376">
        <v>27.2682</v>
      </c>
      <c r="JZ376">
        <v>29.0011</v>
      </c>
      <c r="KA376">
        <v>30.0005</v>
      </c>
      <c r="KB376">
        <v>28.6699</v>
      </c>
      <c r="KC376">
        <v>28.738</v>
      </c>
      <c r="KD376">
        <v>50.8816</v>
      </c>
      <c r="KE376">
        <v>29.6731</v>
      </c>
      <c r="KF376">
        <v>0</v>
      </c>
      <c r="KG376">
        <v>27.2284</v>
      </c>
      <c r="KH376">
        <v>1208.91</v>
      </c>
      <c r="KI376">
        <v>18.6272</v>
      </c>
      <c r="KJ376">
        <v>100.931</v>
      </c>
      <c r="KK376">
        <v>100.349</v>
      </c>
    </row>
    <row r="377" spans="1:297">
      <c r="A377">
        <v>361</v>
      </c>
      <c r="B377">
        <v>1759254919</v>
      </c>
      <c r="C377">
        <v>8103.400000095367</v>
      </c>
      <c r="D377" t="s">
        <v>1168</v>
      </c>
      <c r="E377" t="s">
        <v>1169</v>
      </c>
      <c r="F377">
        <v>5</v>
      </c>
      <c r="G377" t="s">
        <v>1025</v>
      </c>
      <c r="H377" t="s">
        <v>436</v>
      </c>
      <c r="I377">
        <v>1759254911.5</v>
      </c>
      <c r="J377">
        <f>(K377)/1000</f>
        <v>0</v>
      </c>
      <c r="K377">
        <f>IF(DP377, AN377, AH377)</f>
        <v>0</v>
      </c>
      <c r="L377">
        <f>IF(DP377, AI377, AG377)</f>
        <v>0</v>
      </c>
      <c r="M377">
        <f>DR377 - IF(AU377&gt;1, L377*DL377*100.0/(AW377), 0)</f>
        <v>0</v>
      </c>
      <c r="N377">
        <f>((T377-J377/2)*M377-L377)/(T377+J377/2)</f>
        <v>0</v>
      </c>
      <c r="O377">
        <f>N377*(DY377+DZ377)/1000.0</f>
        <v>0</v>
      </c>
      <c r="P377">
        <f>(DR377 - IF(AU377&gt;1, L377*DL377*100.0/(AW377), 0))*(DY377+DZ377)/1000.0</f>
        <v>0</v>
      </c>
      <c r="Q377">
        <f>2.0/((1/S377-1/R377)+SIGN(S377)*SQRT((1/S377-1/R377)*(1/S377-1/R377) + 4*DM377/((DM377+1)*(DM377+1))*(2*1/S377*1/R377-1/R377*1/R377)))</f>
        <v>0</v>
      </c>
      <c r="R377">
        <f>IF(LEFT(DN377,1)&lt;&gt;"0",IF(LEFT(DN377,1)="1",3.0,DO377),$D$5+$E$5*(EF377*DY377/($K$5*1000))+$F$5*(EF377*DY377/($K$5*1000))*MAX(MIN(DL377,$J$5),$I$5)*MAX(MIN(DL377,$J$5),$I$5)+$G$5*MAX(MIN(DL377,$J$5),$I$5)*(EF377*DY377/($K$5*1000))+$H$5*(EF377*DY377/($K$5*1000))*(EF377*DY377/($K$5*1000)))</f>
        <v>0</v>
      </c>
      <c r="S377">
        <f>J377*(1000-(1000*0.61365*exp(17.502*W377/(240.97+W377))/(DY377+DZ377)+DT377)/2)/(1000*0.61365*exp(17.502*W377/(240.97+W377))/(DY377+DZ377)-DT377)</f>
        <v>0</v>
      </c>
      <c r="T377">
        <f>1/((DM377+1)/(Q377/1.6)+1/(R377/1.37)) + DM377/((DM377+1)/(Q377/1.6) + DM377/(R377/1.37))</f>
        <v>0</v>
      </c>
      <c r="U377">
        <f>(DH377*DK377)</f>
        <v>0</v>
      </c>
      <c r="V377">
        <f>(EA377+(U377+2*0.95*5.67E-8*(((EA377+$B$7)+273)^4-(EA377+273)^4)-44100*J377)/(1.84*29.3*R377+8*0.95*5.67E-8*(EA377+273)^3))</f>
        <v>0</v>
      </c>
      <c r="W377">
        <f>($C$7*EB377+$D$7*EC377+$E$7*V377)</f>
        <v>0</v>
      </c>
      <c r="X377">
        <f>0.61365*exp(17.502*W377/(240.97+W377))</f>
        <v>0</v>
      </c>
      <c r="Y377">
        <f>(Z377/AA377*100)</f>
        <v>0</v>
      </c>
      <c r="Z377">
        <f>DT377*(DY377+DZ377)/1000</f>
        <v>0</v>
      </c>
      <c r="AA377">
        <f>0.61365*exp(17.502*EA377/(240.97+EA377))</f>
        <v>0</v>
      </c>
      <c r="AB377">
        <f>(X377-DT377*(DY377+DZ377)/1000)</f>
        <v>0</v>
      </c>
      <c r="AC377">
        <f>(-J377*44100)</f>
        <v>0</v>
      </c>
      <c r="AD377">
        <f>2*29.3*R377*0.92*(EA377-W377)</f>
        <v>0</v>
      </c>
      <c r="AE377">
        <f>2*0.95*5.67E-8*(((EA377+$B$7)+273)^4-(W377+273)^4)</f>
        <v>0</v>
      </c>
      <c r="AF377">
        <f>U377+AE377+AC377+AD377</f>
        <v>0</v>
      </c>
      <c r="AG377">
        <f>DX377*AU377*(DS377-DR377*(1000-AU377*DU377)/(1000-AU377*DT377))/(100*DL377)</f>
        <v>0</v>
      </c>
      <c r="AH377">
        <f>1000*DX377*AU377*(DT377-DU377)/(100*DL377*(1000-AU377*DT377))</f>
        <v>0</v>
      </c>
      <c r="AI377">
        <f>(AJ377 - AK377 - DY377*1E3/(8.314*(EA377+273.15)) * AM377/DX377 * AL377) * DX377/(100*DL377) * (1000 - DU377)/1000</f>
        <v>0</v>
      </c>
      <c r="AJ377">
        <v>1215.135664880403</v>
      </c>
      <c r="AK377">
        <v>1173.461393939394</v>
      </c>
      <c r="AL377">
        <v>3.409160081153315</v>
      </c>
      <c r="AM377">
        <v>65.50466669720001</v>
      </c>
      <c r="AN377">
        <f>(AP377 - AO377 + DY377*1E3/(8.314*(EA377+273.15)) * AR377/DX377 * AQ377) * DX377/(100*DL377) * 1000/(1000 - AP377)</f>
        <v>0</v>
      </c>
      <c r="AO377">
        <v>18.5396121004487</v>
      </c>
      <c r="AP377">
        <v>22.56948303030303</v>
      </c>
      <c r="AQ377">
        <v>2.159827366632413E-05</v>
      </c>
      <c r="AR377">
        <v>120.5504715061294</v>
      </c>
      <c r="AS377">
        <v>2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MAX(0,($B$13+$C$13*EF377)/(1+$D$13*EF377)*DY377/(EA377+273)*$E$13)</f>
        <v>0</v>
      </c>
      <c r="AX377" t="s">
        <v>437</v>
      </c>
      <c r="AY377" t="s">
        <v>437</v>
      </c>
      <c r="AZ377">
        <v>0</v>
      </c>
      <c r="BA377">
        <v>0</v>
      </c>
      <c r="BB377">
        <f>1-AZ377/BA377</f>
        <v>0</v>
      </c>
      <c r="BC377">
        <v>0</v>
      </c>
      <c r="BD377" t="s">
        <v>437</v>
      </c>
      <c r="BE377" t="s">
        <v>437</v>
      </c>
      <c r="BF377">
        <v>0</v>
      </c>
      <c r="BG377">
        <v>0</v>
      </c>
      <c r="BH377">
        <f>1-BF377/BG377</f>
        <v>0</v>
      </c>
      <c r="BI377">
        <v>0.5</v>
      </c>
      <c r="BJ377">
        <f>DI377</f>
        <v>0</v>
      </c>
      <c r="BK377">
        <f>L377</f>
        <v>0</v>
      </c>
      <c r="BL377">
        <f>BH377*BI377*BJ377</f>
        <v>0</v>
      </c>
      <c r="BM377">
        <f>(BK377-BC377)/BJ377</f>
        <v>0</v>
      </c>
      <c r="BN377">
        <f>(BA377-BG377)/BG377</f>
        <v>0</v>
      </c>
      <c r="BO377">
        <f>AZ377/(BB377+AZ377/BG377)</f>
        <v>0</v>
      </c>
      <c r="BP377" t="s">
        <v>437</v>
      </c>
      <c r="BQ377">
        <v>0</v>
      </c>
      <c r="BR377">
        <f>IF(BQ377&lt;&gt;0, BQ377, BO377)</f>
        <v>0</v>
      </c>
      <c r="BS377">
        <f>1-BR377/BG377</f>
        <v>0</v>
      </c>
      <c r="BT377">
        <f>(BG377-BF377)/(BG377-BR377)</f>
        <v>0</v>
      </c>
      <c r="BU377">
        <f>(BA377-BG377)/(BA377-BR377)</f>
        <v>0</v>
      </c>
      <c r="BV377">
        <f>(BG377-BF377)/(BG377-AZ377)</f>
        <v>0</v>
      </c>
      <c r="BW377">
        <f>(BA377-BG377)/(BA377-AZ377)</f>
        <v>0</v>
      </c>
      <c r="BX377">
        <f>(BT377*BR377/BF377)</f>
        <v>0</v>
      </c>
      <c r="BY377">
        <f>(1-BX377)</f>
        <v>0</v>
      </c>
      <c r="DH377">
        <f>$B$11*EG377+$C$11*EH377+$F$11*ES377*(1-EV377)</f>
        <v>0</v>
      </c>
      <c r="DI377">
        <f>DH377*DJ377</f>
        <v>0</v>
      </c>
      <c r="DJ377">
        <f>($B$11*$D$9+$C$11*$D$9+$F$11*((FF377+EX377)/MAX(FF377+EX377+FG377, 0.1)*$I$9+FG377/MAX(FF377+EX377+FG377, 0.1)*$J$9))/($B$11+$C$11+$F$11)</f>
        <v>0</v>
      </c>
      <c r="DK377">
        <f>($B$11*$K$9+$C$11*$K$9+$F$11*((FF377+EX377)/MAX(FF377+EX377+FG377, 0.1)*$P$9+FG377/MAX(FF377+EX377+FG377, 0.1)*$Q$9))/($B$11+$C$11+$F$11)</f>
        <v>0</v>
      </c>
      <c r="DL377">
        <v>5.66</v>
      </c>
      <c r="DM377">
        <v>0.5</v>
      </c>
      <c r="DN377" t="s">
        <v>438</v>
      </c>
      <c r="DO377">
        <v>2</v>
      </c>
      <c r="DP377" t="b">
        <v>1</v>
      </c>
      <c r="DQ377">
        <v>1759254911.5</v>
      </c>
      <c r="DR377">
        <v>1123.614074074074</v>
      </c>
      <c r="DS377">
        <v>1177.908518518518</v>
      </c>
      <c r="DT377">
        <v>22.58780370370371</v>
      </c>
      <c r="DU377">
        <v>18.45138518518518</v>
      </c>
      <c r="DV377">
        <v>1122.598888888889</v>
      </c>
      <c r="DW377">
        <v>22.37493703703704</v>
      </c>
      <c r="DX377">
        <v>500.0487037037037</v>
      </c>
      <c r="DY377">
        <v>90.84859629629629</v>
      </c>
      <c r="DZ377">
        <v>0.05183726666666667</v>
      </c>
      <c r="EA377">
        <v>29.55002222222222</v>
      </c>
      <c r="EB377">
        <v>30.09202962962963</v>
      </c>
      <c r="EC377">
        <v>999.9000000000001</v>
      </c>
      <c r="ED377">
        <v>0</v>
      </c>
      <c r="EE377">
        <v>0</v>
      </c>
      <c r="EF377">
        <v>9994.677777777777</v>
      </c>
      <c r="EG377">
        <v>0</v>
      </c>
      <c r="EH377">
        <v>12.64461851851852</v>
      </c>
      <c r="EI377">
        <v>-54.29552592592592</v>
      </c>
      <c r="EJ377">
        <v>1149.58</v>
      </c>
      <c r="EK377">
        <v>1200.052592592592</v>
      </c>
      <c r="EL377">
        <v>4.136422222222222</v>
      </c>
      <c r="EM377">
        <v>1177.908518518518</v>
      </c>
      <c r="EN377">
        <v>18.45138518518518</v>
      </c>
      <c r="EO377">
        <v>2.05206962962963</v>
      </c>
      <c r="EP377">
        <v>1.676281851851852</v>
      </c>
      <c r="EQ377">
        <v>17.85192222222222</v>
      </c>
      <c r="ER377">
        <v>14.67845185185185</v>
      </c>
      <c r="ES377">
        <v>1999.977037037037</v>
      </c>
      <c r="ET377">
        <v>0.9800001111111113</v>
      </c>
      <c r="EU377">
        <v>0.02000008148148148</v>
      </c>
      <c r="EV377">
        <v>0</v>
      </c>
      <c r="EW377">
        <v>1222.234074074074</v>
      </c>
      <c r="EX377">
        <v>5.000560000000001</v>
      </c>
      <c r="EY377">
        <v>24925.58888888889</v>
      </c>
      <c r="EZ377">
        <v>17294.68148148148</v>
      </c>
      <c r="FA377">
        <v>41.29611111111111</v>
      </c>
      <c r="FB377">
        <v>41.71733333333332</v>
      </c>
      <c r="FC377">
        <v>41.22644444444444</v>
      </c>
      <c r="FD377">
        <v>40.81229629629629</v>
      </c>
      <c r="FE377">
        <v>42.29851851851851</v>
      </c>
      <c r="FF377">
        <v>1955.077037037037</v>
      </c>
      <c r="FG377">
        <v>39.9</v>
      </c>
      <c r="FH377">
        <v>0</v>
      </c>
      <c r="FI377">
        <v>1759254932.8</v>
      </c>
      <c r="FJ377">
        <v>0</v>
      </c>
      <c r="FK377">
        <v>1222.311538461538</v>
      </c>
      <c r="FL377">
        <v>-10.49572650530854</v>
      </c>
      <c r="FM377">
        <v>-213.5863249146757</v>
      </c>
      <c r="FN377">
        <v>24926.68461538462</v>
      </c>
      <c r="FO377">
        <v>15</v>
      </c>
      <c r="FP377">
        <v>0</v>
      </c>
      <c r="FQ377" t="s">
        <v>439</v>
      </c>
      <c r="FR377">
        <v>1747148579.5</v>
      </c>
      <c r="FS377">
        <v>1747148584.5</v>
      </c>
      <c r="FT377">
        <v>0</v>
      </c>
      <c r="FU377">
        <v>0.162</v>
      </c>
      <c r="FV377">
        <v>-0.001</v>
      </c>
      <c r="FW377">
        <v>0.139</v>
      </c>
      <c r="FX377">
        <v>0.058</v>
      </c>
      <c r="FY377">
        <v>420</v>
      </c>
      <c r="FZ377">
        <v>16</v>
      </c>
      <c r="GA377">
        <v>0.19</v>
      </c>
      <c r="GB377">
        <v>0.02</v>
      </c>
      <c r="GC377">
        <v>-54.31740499999999</v>
      </c>
      <c r="GD377">
        <v>0.2665328330206855</v>
      </c>
      <c r="GE377">
        <v>0.08230695581176645</v>
      </c>
      <c r="GF377">
        <v>1</v>
      </c>
      <c r="GG377">
        <v>1222.966764705883</v>
      </c>
      <c r="GH377">
        <v>-11.41802903282957</v>
      </c>
      <c r="GI377">
        <v>1.140816839936937</v>
      </c>
      <c r="GJ377">
        <v>0</v>
      </c>
      <c r="GK377">
        <v>4.182598499999999</v>
      </c>
      <c r="GL377">
        <v>-0.7500148592870618</v>
      </c>
      <c r="GM377">
        <v>0.07501483451791389</v>
      </c>
      <c r="GN377">
        <v>0</v>
      </c>
      <c r="GO377">
        <v>1</v>
      </c>
      <c r="GP377">
        <v>3</v>
      </c>
      <c r="GQ377" t="s">
        <v>463</v>
      </c>
      <c r="GR377">
        <v>3.128</v>
      </c>
      <c r="GS377">
        <v>2.72978</v>
      </c>
      <c r="GT377">
        <v>0.171247</v>
      </c>
      <c r="GU377">
        <v>0.177364</v>
      </c>
      <c r="GV377">
        <v>0.102936</v>
      </c>
      <c r="GW377">
        <v>0.09029139999999999</v>
      </c>
      <c r="GX377">
        <v>24852.4</v>
      </c>
      <c r="GY377">
        <v>23942.8</v>
      </c>
      <c r="GZ377">
        <v>30529.9</v>
      </c>
      <c r="HA377">
        <v>29360.3</v>
      </c>
      <c r="HB377">
        <v>37801.5</v>
      </c>
      <c r="HC377">
        <v>35149.3</v>
      </c>
      <c r="HD377">
        <v>46702.9</v>
      </c>
      <c r="HE377">
        <v>43626.4</v>
      </c>
      <c r="HF377">
        <v>1.82693</v>
      </c>
      <c r="HG377">
        <v>1.83347</v>
      </c>
      <c r="HH377">
        <v>0.145502</v>
      </c>
      <c r="HI377">
        <v>0</v>
      </c>
      <c r="HJ377">
        <v>27.7177</v>
      </c>
      <c r="HK377">
        <v>999.9</v>
      </c>
      <c r="HL377">
        <v>48.2</v>
      </c>
      <c r="HM377">
        <v>31.4</v>
      </c>
      <c r="HN377">
        <v>24.4883</v>
      </c>
      <c r="HO377">
        <v>63.1703</v>
      </c>
      <c r="HP377">
        <v>17.4599</v>
      </c>
      <c r="HQ377">
        <v>1</v>
      </c>
      <c r="HR377">
        <v>0.139439</v>
      </c>
      <c r="HS377">
        <v>0.771402</v>
      </c>
      <c r="HT377">
        <v>20.1991</v>
      </c>
      <c r="HU377">
        <v>5.22822</v>
      </c>
      <c r="HV377">
        <v>11.974</v>
      </c>
      <c r="HW377">
        <v>4.9702</v>
      </c>
      <c r="HX377">
        <v>3.2895</v>
      </c>
      <c r="HY377">
        <v>9999</v>
      </c>
      <c r="HZ377">
        <v>9999</v>
      </c>
      <c r="IA377">
        <v>9999</v>
      </c>
      <c r="IB377">
        <v>19.7</v>
      </c>
      <c r="IC377">
        <v>4.9729</v>
      </c>
      <c r="ID377">
        <v>1.87715</v>
      </c>
      <c r="IE377">
        <v>1.87529</v>
      </c>
      <c r="IF377">
        <v>1.87805</v>
      </c>
      <c r="IG377">
        <v>1.87483</v>
      </c>
      <c r="IH377">
        <v>1.87837</v>
      </c>
      <c r="II377">
        <v>1.87546</v>
      </c>
      <c r="IJ377">
        <v>1.87667</v>
      </c>
      <c r="IK377">
        <v>0</v>
      </c>
      <c r="IL377">
        <v>0</v>
      </c>
      <c r="IM377">
        <v>0</v>
      </c>
      <c r="IN377">
        <v>0</v>
      </c>
      <c r="IO377" t="s">
        <v>441</v>
      </c>
      <c r="IP377" t="s">
        <v>442</v>
      </c>
      <c r="IQ377" t="s">
        <v>443</v>
      </c>
      <c r="IR377" t="s">
        <v>443</v>
      </c>
      <c r="IS377" t="s">
        <v>443</v>
      </c>
      <c r="IT377" t="s">
        <v>443</v>
      </c>
      <c r="IU377">
        <v>0</v>
      </c>
      <c r="IV377">
        <v>100</v>
      </c>
      <c r="IW377">
        <v>100</v>
      </c>
      <c r="IX377">
        <v>1.04</v>
      </c>
      <c r="IY377">
        <v>0.2125</v>
      </c>
      <c r="IZ377">
        <v>-0.1222274518627452</v>
      </c>
      <c r="JA377">
        <v>0.001328938755811441</v>
      </c>
      <c r="JB377">
        <v>-5.633165956792918E-07</v>
      </c>
      <c r="JC377">
        <v>2.510553891376428E-10</v>
      </c>
      <c r="JD377">
        <v>-0.04678033270444259</v>
      </c>
      <c r="JE377">
        <v>-0.0009625096320519332</v>
      </c>
      <c r="JF377">
        <v>0.0006953178313022573</v>
      </c>
      <c r="JG377">
        <v>-5.973937232829655E-06</v>
      </c>
      <c r="JH377">
        <v>1</v>
      </c>
      <c r="JI377">
        <v>2112</v>
      </c>
      <c r="JJ377">
        <v>1</v>
      </c>
      <c r="JK377">
        <v>26</v>
      </c>
      <c r="JL377">
        <v>201772.3</v>
      </c>
      <c r="JM377">
        <v>201772.2</v>
      </c>
      <c r="JN377">
        <v>2.56714</v>
      </c>
      <c r="JO377">
        <v>2.52441</v>
      </c>
      <c r="JP377">
        <v>1.39893</v>
      </c>
      <c r="JQ377">
        <v>2.32666</v>
      </c>
      <c r="JR377">
        <v>1.44897</v>
      </c>
      <c r="JS377">
        <v>2.57812</v>
      </c>
      <c r="JT377">
        <v>36.908</v>
      </c>
      <c r="JU377">
        <v>23.9737</v>
      </c>
      <c r="JV377">
        <v>18</v>
      </c>
      <c r="JW377">
        <v>479.313</v>
      </c>
      <c r="JX377">
        <v>453.197</v>
      </c>
      <c r="JY377">
        <v>27.1611</v>
      </c>
      <c r="JZ377">
        <v>29.0014</v>
      </c>
      <c r="KA377">
        <v>30.0003</v>
      </c>
      <c r="KB377">
        <v>28.672</v>
      </c>
      <c r="KC377">
        <v>28.738</v>
      </c>
      <c r="KD377">
        <v>51.4248</v>
      </c>
      <c r="KE377">
        <v>29.4021</v>
      </c>
      <c r="KF377">
        <v>0</v>
      </c>
      <c r="KG377">
        <v>27.1371</v>
      </c>
      <c r="KH377">
        <v>1222.27</v>
      </c>
      <c r="KI377">
        <v>18.6844</v>
      </c>
      <c r="KJ377">
        <v>100.929</v>
      </c>
      <c r="KK377">
        <v>100.349</v>
      </c>
    </row>
    <row r="378" spans="1:297">
      <c r="A378">
        <v>362</v>
      </c>
      <c r="B378">
        <v>1759254924</v>
      </c>
      <c r="C378">
        <v>8108.400000095367</v>
      </c>
      <c r="D378" t="s">
        <v>1170</v>
      </c>
      <c r="E378" t="s">
        <v>1171</v>
      </c>
      <c r="F378">
        <v>5</v>
      </c>
      <c r="G378" t="s">
        <v>1025</v>
      </c>
      <c r="H378" t="s">
        <v>436</v>
      </c>
      <c r="I378">
        <v>1759254916.214286</v>
      </c>
      <c r="J378">
        <f>(K378)/1000</f>
        <v>0</v>
      </c>
      <c r="K378">
        <f>IF(DP378, AN378, AH378)</f>
        <v>0</v>
      </c>
      <c r="L378">
        <f>IF(DP378, AI378, AG378)</f>
        <v>0</v>
      </c>
      <c r="M378">
        <f>DR378 - IF(AU378&gt;1, L378*DL378*100.0/(AW378), 0)</f>
        <v>0</v>
      </c>
      <c r="N378">
        <f>((T378-J378/2)*M378-L378)/(T378+J378/2)</f>
        <v>0</v>
      </c>
      <c r="O378">
        <f>N378*(DY378+DZ378)/1000.0</f>
        <v>0</v>
      </c>
      <c r="P378">
        <f>(DR378 - IF(AU378&gt;1, L378*DL378*100.0/(AW378), 0))*(DY378+DZ378)/1000.0</f>
        <v>0</v>
      </c>
      <c r="Q378">
        <f>2.0/((1/S378-1/R378)+SIGN(S378)*SQRT((1/S378-1/R378)*(1/S378-1/R378) + 4*DM378/((DM378+1)*(DM378+1))*(2*1/S378*1/R378-1/R378*1/R378)))</f>
        <v>0</v>
      </c>
      <c r="R378">
        <f>IF(LEFT(DN378,1)&lt;&gt;"0",IF(LEFT(DN378,1)="1",3.0,DO378),$D$5+$E$5*(EF378*DY378/($K$5*1000))+$F$5*(EF378*DY378/($K$5*1000))*MAX(MIN(DL378,$J$5),$I$5)*MAX(MIN(DL378,$J$5),$I$5)+$G$5*MAX(MIN(DL378,$J$5),$I$5)*(EF378*DY378/($K$5*1000))+$H$5*(EF378*DY378/($K$5*1000))*(EF378*DY378/($K$5*1000)))</f>
        <v>0</v>
      </c>
      <c r="S378">
        <f>J378*(1000-(1000*0.61365*exp(17.502*W378/(240.97+W378))/(DY378+DZ378)+DT378)/2)/(1000*0.61365*exp(17.502*W378/(240.97+W378))/(DY378+DZ378)-DT378)</f>
        <v>0</v>
      </c>
      <c r="T378">
        <f>1/((DM378+1)/(Q378/1.6)+1/(R378/1.37)) + DM378/((DM378+1)/(Q378/1.6) + DM378/(R378/1.37))</f>
        <v>0</v>
      </c>
      <c r="U378">
        <f>(DH378*DK378)</f>
        <v>0</v>
      </c>
      <c r="V378">
        <f>(EA378+(U378+2*0.95*5.67E-8*(((EA378+$B$7)+273)^4-(EA378+273)^4)-44100*J378)/(1.84*29.3*R378+8*0.95*5.67E-8*(EA378+273)^3))</f>
        <v>0</v>
      </c>
      <c r="W378">
        <f>($C$7*EB378+$D$7*EC378+$E$7*V378)</f>
        <v>0</v>
      </c>
      <c r="X378">
        <f>0.61365*exp(17.502*W378/(240.97+W378))</f>
        <v>0</v>
      </c>
      <c r="Y378">
        <f>(Z378/AA378*100)</f>
        <v>0</v>
      </c>
      <c r="Z378">
        <f>DT378*(DY378+DZ378)/1000</f>
        <v>0</v>
      </c>
      <c r="AA378">
        <f>0.61365*exp(17.502*EA378/(240.97+EA378))</f>
        <v>0</v>
      </c>
      <c r="AB378">
        <f>(X378-DT378*(DY378+DZ378)/1000)</f>
        <v>0</v>
      </c>
      <c r="AC378">
        <f>(-J378*44100)</f>
        <v>0</v>
      </c>
      <c r="AD378">
        <f>2*29.3*R378*0.92*(EA378-W378)</f>
        <v>0</v>
      </c>
      <c r="AE378">
        <f>2*0.95*5.67E-8*(((EA378+$B$7)+273)^4-(W378+273)^4)</f>
        <v>0</v>
      </c>
      <c r="AF378">
        <f>U378+AE378+AC378+AD378</f>
        <v>0</v>
      </c>
      <c r="AG378">
        <f>DX378*AU378*(DS378-DR378*(1000-AU378*DU378)/(1000-AU378*DT378))/(100*DL378)</f>
        <v>0</v>
      </c>
      <c r="AH378">
        <f>1000*DX378*AU378*(DT378-DU378)/(100*DL378*(1000-AU378*DT378))</f>
        <v>0</v>
      </c>
      <c r="AI378">
        <f>(AJ378 - AK378 - DY378*1E3/(8.314*(EA378+273.15)) * AM378/DX378 * AL378) * DX378/(100*DL378) * (1000 - DU378)/1000</f>
        <v>0</v>
      </c>
      <c r="AJ378">
        <v>1232.435188209306</v>
      </c>
      <c r="AK378">
        <v>1190.638606060606</v>
      </c>
      <c r="AL378">
        <v>3.44216626873115</v>
      </c>
      <c r="AM378">
        <v>65.50466669720001</v>
      </c>
      <c r="AN378">
        <f>(AP378 - AO378 + DY378*1E3/(8.314*(EA378+273.15)) * AR378/DX378 * AQ378) * DX378/(100*DL378) * 1000/(1000 - AP378)</f>
        <v>0</v>
      </c>
      <c r="AO378">
        <v>18.59683749044884</v>
      </c>
      <c r="AP378">
        <v>22.58037454545454</v>
      </c>
      <c r="AQ378">
        <v>0.0002525773086249526</v>
      </c>
      <c r="AR378">
        <v>120.5504715061294</v>
      </c>
      <c r="AS378">
        <v>2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MAX(0,($B$13+$C$13*EF378)/(1+$D$13*EF378)*DY378/(EA378+273)*$E$13)</f>
        <v>0</v>
      </c>
      <c r="AX378" t="s">
        <v>437</v>
      </c>
      <c r="AY378" t="s">
        <v>437</v>
      </c>
      <c r="AZ378">
        <v>0</v>
      </c>
      <c r="BA378">
        <v>0</v>
      </c>
      <c r="BB378">
        <f>1-AZ378/BA378</f>
        <v>0</v>
      </c>
      <c r="BC378">
        <v>0</v>
      </c>
      <c r="BD378" t="s">
        <v>437</v>
      </c>
      <c r="BE378" t="s">
        <v>437</v>
      </c>
      <c r="BF378">
        <v>0</v>
      </c>
      <c r="BG378">
        <v>0</v>
      </c>
      <c r="BH378">
        <f>1-BF378/BG378</f>
        <v>0</v>
      </c>
      <c r="BI378">
        <v>0.5</v>
      </c>
      <c r="BJ378">
        <f>DI378</f>
        <v>0</v>
      </c>
      <c r="BK378">
        <f>L378</f>
        <v>0</v>
      </c>
      <c r="BL378">
        <f>BH378*BI378*BJ378</f>
        <v>0</v>
      </c>
      <c r="BM378">
        <f>(BK378-BC378)/BJ378</f>
        <v>0</v>
      </c>
      <c r="BN378">
        <f>(BA378-BG378)/BG378</f>
        <v>0</v>
      </c>
      <c r="BO378">
        <f>AZ378/(BB378+AZ378/BG378)</f>
        <v>0</v>
      </c>
      <c r="BP378" t="s">
        <v>437</v>
      </c>
      <c r="BQ378">
        <v>0</v>
      </c>
      <c r="BR378">
        <f>IF(BQ378&lt;&gt;0, BQ378, BO378)</f>
        <v>0</v>
      </c>
      <c r="BS378">
        <f>1-BR378/BG378</f>
        <v>0</v>
      </c>
      <c r="BT378">
        <f>(BG378-BF378)/(BG378-BR378)</f>
        <v>0</v>
      </c>
      <c r="BU378">
        <f>(BA378-BG378)/(BA378-BR378)</f>
        <v>0</v>
      </c>
      <c r="BV378">
        <f>(BG378-BF378)/(BG378-AZ378)</f>
        <v>0</v>
      </c>
      <c r="BW378">
        <f>(BA378-BG378)/(BA378-AZ378)</f>
        <v>0</v>
      </c>
      <c r="BX378">
        <f>(BT378*BR378/BF378)</f>
        <v>0</v>
      </c>
      <c r="BY378">
        <f>(1-BX378)</f>
        <v>0</v>
      </c>
      <c r="DH378">
        <f>$B$11*EG378+$C$11*EH378+$F$11*ES378*(1-EV378)</f>
        <v>0</v>
      </c>
      <c r="DI378">
        <f>DH378*DJ378</f>
        <v>0</v>
      </c>
      <c r="DJ378">
        <f>($B$11*$D$9+$C$11*$D$9+$F$11*((FF378+EX378)/MAX(FF378+EX378+FG378, 0.1)*$I$9+FG378/MAX(FF378+EX378+FG378, 0.1)*$J$9))/($B$11+$C$11+$F$11)</f>
        <v>0</v>
      </c>
      <c r="DK378">
        <f>($B$11*$K$9+$C$11*$K$9+$F$11*((FF378+EX378)/MAX(FF378+EX378+FG378, 0.1)*$P$9+FG378/MAX(FF378+EX378+FG378, 0.1)*$Q$9))/($B$11+$C$11+$F$11)</f>
        <v>0</v>
      </c>
      <c r="DL378">
        <v>5.66</v>
      </c>
      <c r="DM378">
        <v>0.5</v>
      </c>
      <c r="DN378" t="s">
        <v>438</v>
      </c>
      <c r="DO378">
        <v>2</v>
      </c>
      <c r="DP378" t="b">
        <v>1</v>
      </c>
      <c r="DQ378">
        <v>1759254916.214286</v>
      </c>
      <c r="DR378">
        <v>1139.362857142857</v>
      </c>
      <c r="DS378">
        <v>1193.711071428572</v>
      </c>
      <c r="DT378">
        <v>22.57603214285714</v>
      </c>
      <c r="DU378">
        <v>18.51175714285714</v>
      </c>
      <c r="DV378">
        <v>1138.3325</v>
      </c>
      <c r="DW378">
        <v>22.36341785714285</v>
      </c>
      <c r="DX378">
        <v>500.0067857142856</v>
      </c>
      <c r="DY378">
        <v>90.84896428571429</v>
      </c>
      <c r="DZ378">
        <v>0.05186131071428571</v>
      </c>
      <c r="EA378">
        <v>29.53902142857143</v>
      </c>
      <c r="EB378">
        <v>30.08880357142857</v>
      </c>
      <c r="EC378">
        <v>999.9000000000002</v>
      </c>
      <c r="ED378">
        <v>0</v>
      </c>
      <c r="EE378">
        <v>0</v>
      </c>
      <c r="EF378">
        <v>9994.975</v>
      </c>
      <c r="EG378">
        <v>0</v>
      </c>
      <c r="EH378">
        <v>12.3334</v>
      </c>
      <c r="EI378">
        <v>-54.34833928571429</v>
      </c>
      <c r="EJ378">
        <v>1165.680357142857</v>
      </c>
      <c r="EK378">
        <v>1216.227142857143</v>
      </c>
      <c r="EL378">
        <v>4.064285357142857</v>
      </c>
      <c r="EM378">
        <v>1193.711071428572</v>
      </c>
      <c r="EN378">
        <v>18.51175714285714</v>
      </c>
      <c r="EO378">
        <v>2.05101</v>
      </c>
      <c r="EP378">
        <v>1.681773571428572</v>
      </c>
      <c r="EQ378">
        <v>17.84371785714286</v>
      </c>
      <c r="ER378">
        <v>14.72909642857143</v>
      </c>
      <c r="ES378">
        <v>1999.977142857143</v>
      </c>
      <c r="ET378">
        <v>0.9800002142857144</v>
      </c>
      <c r="EU378">
        <v>0.01999996785714286</v>
      </c>
      <c r="EV378">
        <v>0</v>
      </c>
      <c r="EW378">
        <v>1221.3475</v>
      </c>
      <c r="EX378">
        <v>5.000560000000001</v>
      </c>
      <c r="EY378">
        <v>24908.85357142857</v>
      </c>
      <c r="EZ378">
        <v>17294.68571428572</v>
      </c>
      <c r="FA378">
        <v>41.29214285714284</v>
      </c>
      <c r="FB378">
        <v>41.71625</v>
      </c>
      <c r="FC378">
        <v>41.21164285714285</v>
      </c>
      <c r="FD378">
        <v>40.79664285714286</v>
      </c>
      <c r="FE378">
        <v>42.27896428571429</v>
      </c>
      <c r="FF378">
        <v>1955.077142857143</v>
      </c>
      <c r="FG378">
        <v>39.9</v>
      </c>
      <c r="FH378">
        <v>0</v>
      </c>
      <c r="FI378">
        <v>1759254938.2</v>
      </c>
      <c r="FJ378">
        <v>0</v>
      </c>
      <c r="FK378">
        <v>1221.2908</v>
      </c>
      <c r="FL378">
        <v>-9.854615404664415</v>
      </c>
      <c r="FM378">
        <v>-211.7153846270127</v>
      </c>
      <c r="FN378">
        <v>24906.536</v>
      </c>
      <c r="FO378">
        <v>15</v>
      </c>
      <c r="FP378">
        <v>0</v>
      </c>
      <c r="FQ378" t="s">
        <v>439</v>
      </c>
      <c r="FR378">
        <v>1747148579.5</v>
      </c>
      <c r="FS378">
        <v>1747148584.5</v>
      </c>
      <c r="FT378">
        <v>0</v>
      </c>
      <c r="FU378">
        <v>0.162</v>
      </c>
      <c r="FV378">
        <v>-0.001</v>
      </c>
      <c r="FW378">
        <v>0.139</v>
      </c>
      <c r="FX378">
        <v>0.058</v>
      </c>
      <c r="FY378">
        <v>420</v>
      </c>
      <c r="FZ378">
        <v>16</v>
      </c>
      <c r="GA378">
        <v>0.19</v>
      </c>
      <c r="GB378">
        <v>0.02</v>
      </c>
      <c r="GC378">
        <v>-54.32759249999999</v>
      </c>
      <c r="GD378">
        <v>-0.4134495309567846</v>
      </c>
      <c r="GE378">
        <v>0.09104492678754865</v>
      </c>
      <c r="GF378">
        <v>1</v>
      </c>
      <c r="GG378">
        <v>1221.883235294118</v>
      </c>
      <c r="GH378">
        <v>-10.55385791610247</v>
      </c>
      <c r="GI378">
        <v>1.064194587990029</v>
      </c>
      <c r="GJ378">
        <v>0</v>
      </c>
      <c r="GK378">
        <v>4.101331</v>
      </c>
      <c r="GL378">
        <v>-0.962521575984998</v>
      </c>
      <c r="GM378">
        <v>0.09396216756759075</v>
      </c>
      <c r="GN378">
        <v>0</v>
      </c>
      <c r="GO378">
        <v>1</v>
      </c>
      <c r="GP378">
        <v>3</v>
      </c>
      <c r="GQ378" t="s">
        <v>463</v>
      </c>
      <c r="GR378">
        <v>3.12847</v>
      </c>
      <c r="GS378">
        <v>2.72957</v>
      </c>
      <c r="GT378">
        <v>0.172799</v>
      </c>
      <c r="GU378">
        <v>0.17889</v>
      </c>
      <c r="GV378">
        <v>0.102967</v>
      </c>
      <c r="GW378">
        <v>0.0904788</v>
      </c>
      <c r="GX378">
        <v>24806.5</v>
      </c>
      <c r="GY378">
        <v>23898.2</v>
      </c>
      <c r="GZ378">
        <v>30530.7</v>
      </c>
      <c r="HA378">
        <v>29360.1</v>
      </c>
      <c r="HB378">
        <v>37800.8</v>
      </c>
      <c r="HC378">
        <v>35141.7</v>
      </c>
      <c r="HD378">
        <v>46703.5</v>
      </c>
      <c r="HE378">
        <v>43625.8</v>
      </c>
      <c r="HF378">
        <v>1.8276</v>
      </c>
      <c r="HG378">
        <v>1.83293</v>
      </c>
      <c r="HH378">
        <v>0.145011</v>
      </c>
      <c r="HI378">
        <v>0</v>
      </c>
      <c r="HJ378">
        <v>27.7177</v>
      </c>
      <c r="HK378">
        <v>999.9</v>
      </c>
      <c r="HL378">
        <v>48.2</v>
      </c>
      <c r="HM378">
        <v>31.4</v>
      </c>
      <c r="HN378">
        <v>24.4872</v>
      </c>
      <c r="HO378">
        <v>62.9403</v>
      </c>
      <c r="HP378">
        <v>17.3438</v>
      </c>
      <c r="HQ378">
        <v>1</v>
      </c>
      <c r="HR378">
        <v>0.139586</v>
      </c>
      <c r="HS378">
        <v>0.802326</v>
      </c>
      <c r="HT378">
        <v>20.1988</v>
      </c>
      <c r="HU378">
        <v>5.22792</v>
      </c>
      <c r="HV378">
        <v>11.974</v>
      </c>
      <c r="HW378">
        <v>4.96975</v>
      </c>
      <c r="HX378">
        <v>3.28948</v>
      </c>
      <c r="HY378">
        <v>9999</v>
      </c>
      <c r="HZ378">
        <v>9999</v>
      </c>
      <c r="IA378">
        <v>9999</v>
      </c>
      <c r="IB378">
        <v>19.7</v>
      </c>
      <c r="IC378">
        <v>4.97289</v>
      </c>
      <c r="ID378">
        <v>1.87714</v>
      </c>
      <c r="IE378">
        <v>1.87527</v>
      </c>
      <c r="IF378">
        <v>1.87805</v>
      </c>
      <c r="IG378">
        <v>1.87485</v>
      </c>
      <c r="IH378">
        <v>1.87837</v>
      </c>
      <c r="II378">
        <v>1.87546</v>
      </c>
      <c r="IJ378">
        <v>1.87668</v>
      </c>
      <c r="IK378">
        <v>0</v>
      </c>
      <c r="IL378">
        <v>0</v>
      </c>
      <c r="IM378">
        <v>0</v>
      </c>
      <c r="IN378">
        <v>0</v>
      </c>
      <c r="IO378" t="s">
        <v>441</v>
      </c>
      <c r="IP378" t="s">
        <v>442</v>
      </c>
      <c r="IQ378" t="s">
        <v>443</v>
      </c>
      <c r="IR378" t="s">
        <v>443</v>
      </c>
      <c r="IS378" t="s">
        <v>443</v>
      </c>
      <c r="IT378" t="s">
        <v>443</v>
      </c>
      <c r="IU378">
        <v>0</v>
      </c>
      <c r="IV378">
        <v>100</v>
      </c>
      <c r="IW378">
        <v>100</v>
      </c>
      <c r="IX378">
        <v>1.06</v>
      </c>
      <c r="IY378">
        <v>0.2127</v>
      </c>
      <c r="IZ378">
        <v>-0.1222274518627452</v>
      </c>
      <c r="JA378">
        <v>0.001328938755811441</v>
      </c>
      <c r="JB378">
        <v>-5.633165956792918E-07</v>
      </c>
      <c r="JC378">
        <v>2.510553891376428E-10</v>
      </c>
      <c r="JD378">
        <v>-0.04678033270444259</v>
      </c>
      <c r="JE378">
        <v>-0.0009625096320519332</v>
      </c>
      <c r="JF378">
        <v>0.0006953178313022573</v>
      </c>
      <c r="JG378">
        <v>-5.973937232829655E-06</v>
      </c>
      <c r="JH378">
        <v>1</v>
      </c>
      <c r="JI378">
        <v>2112</v>
      </c>
      <c r="JJ378">
        <v>1</v>
      </c>
      <c r="JK378">
        <v>26</v>
      </c>
      <c r="JL378">
        <v>201772.4</v>
      </c>
      <c r="JM378">
        <v>201772.3</v>
      </c>
      <c r="JN378">
        <v>2.59277</v>
      </c>
      <c r="JO378">
        <v>2.5354</v>
      </c>
      <c r="JP378">
        <v>1.39893</v>
      </c>
      <c r="JQ378">
        <v>2.32666</v>
      </c>
      <c r="JR378">
        <v>1.44897</v>
      </c>
      <c r="JS378">
        <v>2.58789</v>
      </c>
      <c r="JT378">
        <v>36.908</v>
      </c>
      <c r="JU378">
        <v>23.9737</v>
      </c>
      <c r="JV378">
        <v>18</v>
      </c>
      <c r="JW378">
        <v>479.684</v>
      </c>
      <c r="JX378">
        <v>452.863</v>
      </c>
      <c r="JY378">
        <v>27.072</v>
      </c>
      <c r="JZ378">
        <v>29.0039</v>
      </c>
      <c r="KA378">
        <v>30.0003</v>
      </c>
      <c r="KB378">
        <v>28.6723</v>
      </c>
      <c r="KC378">
        <v>28.74</v>
      </c>
      <c r="KD378">
        <v>52.0232</v>
      </c>
      <c r="KE378">
        <v>29.4021</v>
      </c>
      <c r="KF378">
        <v>0</v>
      </c>
      <c r="KG378">
        <v>27.0462</v>
      </c>
      <c r="KH378">
        <v>1242.31</v>
      </c>
      <c r="KI378">
        <v>18.7323</v>
      </c>
      <c r="KJ378">
        <v>100.931</v>
      </c>
      <c r="KK378">
        <v>100.348</v>
      </c>
    </row>
    <row r="379" spans="1:297">
      <c r="A379">
        <v>363</v>
      </c>
      <c r="B379">
        <v>1759254929</v>
      </c>
      <c r="C379">
        <v>8113.400000095367</v>
      </c>
      <c r="D379" t="s">
        <v>1172</v>
      </c>
      <c r="E379" t="s">
        <v>1173</v>
      </c>
      <c r="F379">
        <v>5</v>
      </c>
      <c r="G379" t="s">
        <v>1025</v>
      </c>
      <c r="H379" t="s">
        <v>436</v>
      </c>
      <c r="I379">
        <v>1759254921.5</v>
      </c>
      <c r="J379">
        <f>(K379)/1000</f>
        <v>0</v>
      </c>
      <c r="K379">
        <f>IF(DP379, AN379, AH379)</f>
        <v>0</v>
      </c>
      <c r="L379">
        <f>IF(DP379, AI379, AG379)</f>
        <v>0</v>
      </c>
      <c r="M379">
        <f>DR379 - IF(AU379&gt;1, L379*DL379*100.0/(AW379), 0)</f>
        <v>0</v>
      </c>
      <c r="N379">
        <f>((T379-J379/2)*M379-L379)/(T379+J379/2)</f>
        <v>0</v>
      </c>
      <c r="O379">
        <f>N379*(DY379+DZ379)/1000.0</f>
        <v>0</v>
      </c>
      <c r="P379">
        <f>(DR379 - IF(AU379&gt;1, L379*DL379*100.0/(AW379), 0))*(DY379+DZ379)/1000.0</f>
        <v>0</v>
      </c>
      <c r="Q379">
        <f>2.0/((1/S379-1/R379)+SIGN(S379)*SQRT((1/S379-1/R379)*(1/S379-1/R379) + 4*DM379/((DM379+1)*(DM379+1))*(2*1/S379*1/R379-1/R379*1/R379)))</f>
        <v>0</v>
      </c>
      <c r="R379">
        <f>IF(LEFT(DN379,1)&lt;&gt;"0",IF(LEFT(DN379,1)="1",3.0,DO379),$D$5+$E$5*(EF379*DY379/($K$5*1000))+$F$5*(EF379*DY379/($K$5*1000))*MAX(MIN(DL379,$J$5),$I$5)*MAX(MIN(DL379,$J$5),$I$5)+$G$5*MAX(MIN(DL379,$J$5),$I$5)*(EF379*DY379/($K$5*1000))+$H$5*(EF379*DY379/($K$5*1000))*(EF379*DY379/($K$5*1000)))</f>
        <v>0</v>
      </c>
      <c r="S379">
        <f>J379*(1000-(1000*0.61365*exp(17.502*W379/(240.97+W379))/(DY379+DZ379)+DT379)/2)/(1000*0.61365*exp(17.502*W379/(240.97+W379))/(DY379+DZ379)-DT379)</f>
        <v>0</v>
      </c>
      <c r="T379">
        <f>1/((DM379+1)/(Q379/1.6)+1/(R379/1.37)) + DM379/((DM379+1)/(Q379/1.6) + DM379/(R379/1.37))</f>
        <v>0</v>
      </c>
      <c r="U379">
        <f>(DH379*DK379)</f>
        <v>0</v>
      </c>
      <c r="V379">
        <f>(EA379+(U379+2*0.95*5.67E-8*(((EA379+$B$7)+273)^4-(EA379+273)^4)-44100*J379)/(1.84*29.3*R379+8*0.95*5.67E-8*(EA379+273)^3))</f>
        <v>0</v>
      </c>
      <c r="W379">
        <f>($C$7*EB379+$D$7*EC379+$E$7*V379)</f>
        <v>0</v>
      </c>
      <c r="X379">
        <f>0.61365*exp(17.502*W379/(240.97+W379))</f>
        <v>0</v>
      </c>
      <c r="Y379">
        <f>(Z379/AA379*100)</f>
        <v>0</v>
      </c>
      <c r="Z379">
        <f>DT379*(DY379+DZ379)/1000</f>
        <v>0</v>
      </c>
      <c r="AA379">
        <f>0.61365*exp(17.502*EA379/(240.97+EA379))</f>
        <v>0</v>
      </c>
      <c r="AB379">
        <f>(X379-DT379*(DY379+DZ379)/1000)</f>
        <v>0</v>
      </c>
      <c r="AC379">
        <f>(-J379*44100)</f>
        <v>0</v>
      </c>
      <c r="AD379">
        <f>2*29.3*R379*0.92*(EA379-W379)</f>
        <v>0</v>
      </c>
      <c r="AE379">
        <f>2*0.95*5.67E-8*(((EA379+$B$7)+273)^4-(W379+273)^4)</f>
        <v>0</v>
      </c>
      <c r="AF379">
        <f>U379+AE379+AC379+AD379</f>
        <v>0</v>
      </c>
      <c r="AG379">
        <f>DX379*AU379*(DS379-DR379*(1000-AU379*DU379)/(1000-AU379*DT379))/(100*DL379)</f>
        <v>0</v>
      </c>
      <c r="AH379">
        <f>1000*DX379*AU379*(DT379-DU379)/(100*DL379*(1000-AU379*DT379))</f>
        <v>0</v>
      </c>
      <c r="AI379">
        <f>(AJ379 - AK379 - DY379*1E3/(8.314*(EA379+273.15)) * AM379/DX379 * AL379) * DX379/(100*DL379) * (1000 - DU379)/1000</f>
        <v>0</v>
      </c>
      <c r="AJ379">
        <v>1249.459972574564</v>
      </c>
      <c r="AK379">
        <v>1207.770242424242</v>
      </c>
      <c r="AL379">
        <v>3.42064032461336</v>
      </c>
      <c r="AM379">
        <v>65.50466669720001</v>
      </c>
      <c r="AN379">
        <f>(AP379 - AO379 + DY379*1E3/(8.314*(EA379+273.15)) * AR379/DX379 * AQ379) * DX379/(100*DL379) * 1000/(1000 - AP379)</f>
        <v>0</v>
      </c>
      <c r="AO379">
        <v>18.65296084129918</v>
      </c>
      <c r="AP379">
        <v>22.58919878787879</v>
      </c>
      <c r="AQ379">
        <v>0.0002110010236808283</v>
      </c>
      <c r="AR379">
        <v>120.5504715061294</v>
      </c>
      <c r="AS379">
        <v>2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MAX(0,($B$13+$C$13*EF379)/(1+$D$13*EF379)*DY379/(EA379+273)*$E$13)</f>
        <v>0</v>
      </c>
      <c r="AX379" t="s">
        <v>437</v>
      </c>
      <c r="AY379" t="s">
        <v>437</v>
      </c>
      <c r="AZ379">
        <v>0</v>
      </c>
      <c r="BA379">
        <v>0</v>
      </c>
      <c r="BB379">
        <f>1-AZ379/BA379</f>
        <v>0</v>
      </c>
      <c r="BC379">
        <v>0</v>
      </c>
      <c r="BD379" t="s">
        <v>437</v>
      </c>
      <c r="BE379" t="s">
        <v>437</v>
      </c>
      <c r="BF379">
        <v>0</v>
      </c>
      <c r="BG379">
        <v>0</v>
      </c>
      <c r="BH379">
        <f>1-BF379/BG379</f>
        <v>0</v>
      </c>
      <c r="BI379">
        <v>0.5</v>
      </c>
      <c r="BJ379">
        <f>DI379</f>
        <v>0</v>
      </c>
      <c r="BK379">
        <f>L379</f>
        <v>0</v>
      </c>
      <c r="BL379">
        <f>BH379*BI379*BJ379</f>
        <v>0</v>
      </c>
      <c r="BM379">
        <f>(BK379-BC379)/BJ379</f>
        <v>0</v>
      </c>
      <c r="BN379">
        <f>(BA379-BG379)/BG379</f>
        <v>0</v>
      </c>
      <c r="BO379">
        <f>AZ379/(BB379+AZ379/BG379)</f>
        <v>0</v>
      </c>
      <c r="BP379" t="s">
        <v>437</v>
      </c>
      <c r="BQ379">
        <v>0</v>
      </c>
      <c r="BR379">
        <f>IF(BQ379&lt;&gt;0, BQ379, BO379)</f>
        <v>0</v>
      </c>
      <c r="BS379">
        <f>1-BR379/BG379</f>
        <v>0</v>
      </c>
      <c r="BT379">
        <f>(BG379-BF379)/(BG379-BR379)</f>
        <v>0</v>
      </c>
      <c r="BU379">
        <f>(BA379-BG379)/(BA379-BR379)</f>
        <v>0</v>
      </c>
      <c r="BV379">
        <f>(BG379-BF379)/(BG379-AZ379)</f>
        <v>0</v>
      </c>
      <c r="BW379">
        <f>(BA379-BG379)/(BA379-AZ379)</f>
        <v>0</v>
      </c>
      <c r="BX379">
        <f>(BT379*BR379/BF379)</f>
        <v>0</v>
      </c>
      <c r="BY379">
        <f>(1-BX379)</f>
        <v>0</v>
      </c>
      <c r="DH379">
        <f>$B$11*EG379+$C$11*EH379+$F$11*ES379*(1-EV379)</f>
        <v>0</v>
      </c>
      <c r="DI379">
        <f>DH379*DJ379</f>
        <v>0</v>
      </c>
      <c r="DJ379">
        <f>($B$11*$D$9+$C$11*$D$9+$F$11*((FF379+EX379)/MAX(FF379+EX379+FG379, 0.1)*$I$9+FG379/MAX(FF379+EX379+FG379, 0.1)*$J$9))/($B$11+$C$11+$F$11)</f>
        <v>0</v>
      </c>
      <c r="DK379">
        <f>($B$11*$K$9+$C$11*$K$9+$F$11*((FF379+EX379)/MAX(FF379+EX379+FG379, 0.1)*$P$9+FG379/MAX(FF379+EX379+FG379, 0.1)*$Q$9))/($B$11+$C$11+$F$11)</f>
        <v>0</v>
      </c>
      <c r="DL379">
        <v>5.66</v>
      </c>
      <c r="DM379">
        <v>0.5</v>
      </c>
      <c r="DN379" t="s">
        <v>438</v>
      </c>
      <c r="DO379">
        <v>2</v>
      </c>
      <c r="DP379" t="b">
        <v>1</v>
      </c>
      <c r="DQ379">
        <v>1759254921.5</v>
      </c>
      <c r="DR379">
        <v>1157.051851851852</v>
      </c>
      <c r="DS379">
        <v>1211.381481481481</v>
      </c>
      <c r="DT379">
        <v>22.57694444444444</v>
      </c>
      <c r="DU379">
        <v>18.59054444444445</v>
      </c>
      <c r="DV379">
        <v>1156.004074074074</v>
      </c>
      <c r="DW379">
        <v>22.3643074074074</v>
      </c>
      <c r="DX379">
        <v>500.0032962962963</v>
      </c>
      <c r="DY379">
        <v>90.8484111111111</v>
      </c>
      <c r="DZ379">
        <v>0.05186878888888889</v>
      </c>
      <c r="EA379">
        <v>29.52441111111111</v>
      </c>
      <c r="EB379">
        <v>30.08477407407407</v>
      </c>
      <c r="EC379">
        <v>999.9000000000001</v>
      </c>
      <c r="ED379">
        <v>0</v>
      </c>
      <c r="EE379">
        <v>0</v>
      </c>
      <c r="EF379">
        <v>9989.416666666666</v>
      </c>
      <c r="EG379">
        <v>0</v>
      </c>
      <c r="EH379">
        <v>12.04339259259259</v>
      </c>
      <c r="EI379">
        <v>-54.32856666666667</v>
      </c>
      <c r="EJ379">
        <v>1183.78037037037</v>
      </c>
      <c r="EK379">
        <v>1234.329259259259</v>
      </c>
      <c r="EL379">
        <v>3.98639925925926</v>
      </c>
      <c r="EM379">
        <v>1211.381481481481</v>
      </c>
      <c r="EN379">
        <v>18.59054444444445</v>
      </c>
      <c r="EO379">
        <v>2.05108</v>
      </c>
      <c r="EP379">
        <v>1.688922222222222</v>
      </c>
      <c r="EQ379">
        <v>17.84426666666667</v>
      </c>
      <c r="ER379">
        <v>14.79492592592593</v>
      </c>
      <c r="ES379">
        <v>1999.977777777778</v>
      </c>
      <c r="ET379">
        <v>0.9800003333333335</v>
      </c>
      <c r="EU379">
        <v>0.01999984444444445</v>
      </c>
      <c r="EV379">
        <v>0</v>
      </c>
      <c r="EW379">
        <v>1220.475925925926</v>
      </c>
      <c r="EX379">
        <v>5.000560000000001</v>
      </c>
      <c r="EY379">
        <v>24890.2074074074</v>
      </c>
      <c r="EZ379">
        <v>17294.69259259259</v>
      </c>
      <c r="FA379">
        <v>41.31225925925924</v>
      </c>
      <c r="FB379">
        <v>41.70799999999999</v>
      </c>
      <c r="FC379">
        <v>41.21714814814814</v>
      </c>
      <c r="FD379">
        <v>40.86314814814814</v>
      </c>
      <c r="FE379">
        <v>42.31703703703703</v>
      </c>
      <c r="FF379">
        <v>1955.077777777778</v>
      </c>
      <c r="FG379">
        <v>39.9</v>
      </c>
      <c r="FH379">
        <v>0</v>
      </c>
      <c r="FI379">
        <v>1759254943</v>
      </c>
      <c r="FJ379">
        <v>0</v>
      </c>
      <c r="FK379">
        <v>1220.4848</v>
      </c>
      <c r="FL379">
        <v>-10.31230768738865</v>
      </c>
      <c r="FM379">
        <v>-207.3153843314414</v>
      </c>
      <c r="FN379">
        <v>24889.856</v>
      </c>
      <c r="FO379">
        <v>15</v>
      </c>
      <c r="FP379">
        <v>0</v>
      </c>
      <c r="FQ379" t="s">
        <v>439</v>
      </c>
      <c r="FR379">
        <v>1747148579.5</v>
      </c>
      <c r="FS379">
        <v>1747148584.5</v>
      </c>
      <c r="FT379">
        <v>0</v>
      </c>
      <c r="FU379">
        <v>0.162</v>
      </c>
      <c r="FV379">
        <v>-0.001</v>
      </c>
      <c r="FW379">
        <v>0.139</v>
      </c>
      <c r="FX379">
        <v>0.058</v>
      </c>
      <c r="FY379">
        <v>420</v>
      </c>
      <c r="FZ379">
        <v>16</v>
      </c>
      <c r="GA379">
        <v>0.19</v>
      </c>
      <c r="GB379">
        <v>0.02</v>
      </c>
      <c r="GC379">
        <v>-54.33371</v>
      </c>
      <c r="GD379">
        <v>0.03084427767379372</v>
      </c>
      <c r="GE379">
        <v>0.07608083792914012</v>
      </c>
      <c r="GF379">
        <v>1</v>
      </c>
      <c r="GG379">
        <v>1221.028823529412</v>
      </c>
      <c r="GH379">
        <v>-10.02627959840271</v>
      </c>
      <c r="GI379">
        <v>1.010718337170849</v>
      </c>
      <c r="GJ379">
        <v>0</v>
      </c>
      <c r="GK379">
        <v>4.03218325</v>
      </c>
      <c r="GL379">
        <v>-0.8662807879924839</v>
      </c>
      <c r="GM379">
        <v>0.08596006742632012</v>
      </c>
      <c r="GN379">
        <v>0</v>
      </c>
      <c r="GO379">
        <v>1</v>
      </c>
      <c r="GP379">
        <v>3</v>
      </c>
      <c r="GQ379" t="s">
        <v>463</v>
      </c>
      <c r="GR379">
        <v>3.128</v>
      </c>
      <c r="GS379">
        <v>2.72976</v>
      </c>
      <c r="GT379">
        <v>0.174324</v>
      </c>
      <c r="GU379">
        <v>0.180378</v>
      </c>
      <c r="GV379">
        <v>0.102985</v>
      </c>
      <c r="GW379">
        <v>0.09059250000000001</v>
      </c>
      <c r="GX379">
        <v>24760.4</v>
      </c>
      <c r="GY379">
        <v>23855</v>
      </c>
      <c r="GZ379">
        <v>30530.4</v>
      </c>
      <c r="HA379">
        <v>29360.3</v>
      </c>
      <c r="HB379">
        <v>37799.8</v>
      </c>
      <c r="HC379">
        <v>35137.8</v>
      </c>
      <c r="HD379">
        <v>46703.1</v>
      </c>
      <c r="HE379">
        <v>43626.4</v>
      </c>
      <c r="HF379">
        <v>1.82665</v>
      </c>
      <c r="HG379">
        <v>1.83407</v>
      </c>
      <c r="HH379">
        <v>0.143655</v>
      </c>
      <c r="HI379">
        <v>0</v>
      </c>
      <c r="HJ379">
        <v>27.7177</v>
      </c>
      <c r="HK379">
        <v>999.9</v>
      </c>
      <c r="HL379">
        <v>48.2</v>
      </c>
      <c r="HM379">
        <v>31.4</v>
      </c>
      <c r="HN379">
        <v>24.4897</v>
      </c>
      <c r="HO379">
        <v>62.8303</v>
      </c>
      <c r="HP379">
        <v>17.7284</v>
      </c>
      <c r="HQ379">
        <v>1</v>
      </c>
      <c r="HR379">
        <v>0.139611</v>
      </c>
      <c r="HS379">
        <v>0.8275709999999999</v>
      </c>
      <c r="HT379">
        <v>20.1987</v>
      </c>
      <c r="HU379">
        <v>5.22837</v>
      </c>
      <c r="HV379">
        <v>11.974</v>
      </c>
      <c r="HW379">
        <v>4.97</v>
      </c>
      <c r="HX379">
        <v>3.2895</v>
      </c>
      <c r="HY379">
        <v>9999</v>
      </c>
      <c r="HZ379">
        <v>9999</v>
      </c>
      <c r="IA379">
        <v>9999</v>
      </c>
      <c r="IB379">
        <v>19.7</v>
      </c>
      <c r="IC379">
        <v>4.97289</v>
      </c>
      <c r="ID379">
        <v>1.87714</v>
      </c>
      <c r="IE379">
        <v>1.87528</v>
      </c>
      <c r="IF379">
        <v>1.87805</v>
      </c>
      <c r="IG379">
        <v>1.87483</v>
      </c>
      <c r="IH379">
        <v>1.87838</v>
      </c>
      <c r="II379">
        <v>1.87546</v>
      </c>
      <c r="IJ379">
        <v>1.87667</v>
      </c>
      <c r="IK379">
        <v>0</v>
      </c>
      <c r="IL379">
        <v>0</v>
      </c>
      <c r="IM379">
        <v>0</v>
      </c>
      <c r="IN379">
        <v>0</v>
      </c>
      <c r="IO379" t="s">
        <v>441</v>
      </c>
      <c r="IP379" t="s">
        <v>442</v>
      </c>
      <c r="IQ379" t="s">
        <v>443</v>
      </c>
      <c r="IR379" t="s">
        <v>443</v>
      </c>
      <c r="IS379" t="s">
        <v>443</v>
      </c>
      <c r="IT379" t="s">
        <v>443</v>
      </c>
      <c r="IU379">
        <v>0</v>
      </c>
      <c r="IV379">
        <v>100</v>
      </c>
      <c r="IW379">
        <v>100</v>
      </c>
      <c r="IX379">
        <v>1.08</v>
      </c>
      <c r="IY379">
        <v>0.2129</v>
      </c>
      <c r="IZ379">
        <v>-0.1222274518627452</v>
      </c>
      <c r="JA379">
        <v>0.001328938755811441</v>
      </c>
      <c r="JB379">
        <v>-5.633165956792918E-07</v>
      </c>
      <c r="JC379">
        <v>2.510553891376428E-10</v>
      </c>
      <c r="JD379">
        <v>-0.04678033270444259</v>
      </c>
      <c r="JE379">
        <v>-0.0009625096320519332</v>
      </c>
      <c r="JF379">
        <v>0.0006953178313022573</v>
      </c>
      <c r="JG379">
        <v>-5.973937232829655E-06</v>
      </c>
      <c r="JH379">
        <v>1</v>
      </c>
      <c r="JI379">
        <v>2112</v>
      </c>
      <c r="JJ379">
        <v>1</v>
      </c>
      <c r="JK379">
        <v>26</v>
      </c>
      <c r="JL379">
        <v>201772.5</v>
      </c>
      <c r="JM379">
        <v>201772.4</v>
      </c>
      <c r="JN379">
        <v>2.62329</v>
      </c>
      <c r="JO379">
        <v>2.53906</v>
      </c>
      <c r="JP379">
        <v>1.39893</v>
      </c>
      <c r="JQ379">
        <v>2.32666</v>
      </c>
      <c r="JR379">
        <v>1.44897</v>
      </c>
      <c r="JS379">
        <v>2.46582</v>
      </c>
      <c r="JT379">
        <v>36.9317</v>
      </c>
      <c r="JU379">
        <v>23.9649</v>
      </c>
      <c r="JV379">
        <v>18</v>
      </c>
      <c r="JW379">
        <v>479.178</v>
      </c>
      <c r="JX379">
        <v>453.598</v>
      </c>
      <c r="JY379">
        <v>26.9793</v>
      </c>
      <c r="JZ379">
        <v>29.0043</v>
      </c>
      <c r="KA379">
        <v>30.0002</v>
      </c>
      <c r="KB379">
        <v>28.6745</v>
      </c>
      <c r="KC379">
        <v>28.7405</v>
      </c>
      <c r="KD379">
        <v>52.5605</v>
      </c>
      <c r="KE379">
        <v>29.1234</v>
      </c>
      <c r="KF379">
        <v>0</v>
      </c>
      <c r="KG379">
        <v>26.9634</v>
      </c>
      <c r="KH379">
        <v>1255.67</v>
      </c>
      <c r="KI379">
        <v>18.7863</v>
      </c>
      <c r="KJ379">
        <v>100.93</v>
      </c>
      <c r="KK379">
        <v>100.349</v>
      </c>
    </row>
    <row r="380" spans="1:297">
      <c r="A380">
        <v>364</v>
      </c>
      <c r="B380">
        <v>1759254934</v>
      </c>
      <c r="C380">
        <v>8118.400000095367</v>
      </c>
      <c r="D380" t="s">
        <v>1174</v>
      </c>
      <c r="E380" t="s">
        <v>1175</v>
      </c>
      <c r="F380">
        <v>5</v>
      </c>
      <c r="G380" t="s">
        <v>1025</v>
      </c>
      <c r="H380" t="s">
        <v>436</v>
      </c>
      <c r="I380">
        <v>1759254926.214286</v>
      </c>
      <c r="J380">
        <f>(K380)/1000</f>
        <v>0</v>
      </c>
      <c r="K380">
        <f>IF(DP380, AN380, AH380)</f>
        <v>0</v>
      </c>
      <c r="L380">
        <f>IF(DP380, AI380, AG380)</f>
        <v>0</v>
      </c>
      <c r="M380">
        <f>DR380 - IF(AU380&gt;1, L380*DL380*100.0/(AW380), 0)</f>
        <v>0</v>
      </c>
      <c r="N380">
        <f>((T380-J380/2)*M380-L380)/(T380+J380/2)</f>
        <v>0</v>
      </c>
      <c r="O380">
        <f>N380*(DY380+DZ380)/1000.0</f>
        <v>0</v>
      </c>
      <c r="P380">
        <f>(DR380 - IF(AU380&gt;1, L380*DL380*100.0/(AW380), 0))*(DY380+DZ380)/1000.0</f>
        <v>0</v>
      </c>
      <c r="Q380">
        <f>2.0/((1/S380-1/R380)+SIGN(S380)*SQRT((1/S380-1/R380)*(1/S380-1/R380) + 4*DM380/((DM380+1)*(DM380+1))*(2*1/S380*1/R380-1/R380*1/R380)))</f>
        <v>0</v>
      </c>
      <c r="R380">
        <f>IF(LEFT(DN380,1)&lt;&gt;"0",IF(LEFT(DN380,1)="1",3.0,DO380),$D$5+$E$5*(EF380*DY380/($K$5*1000))+$F$5*(EF380*DY380/($K$5*1000))*MAX(MIN(DL380,$J$5),$I$5)*MAX(MIN(DL380,$J$5),$I$5)+$G$5*MAX(MIN(DL380,$J$5),$I$5)*(EF380*DY380/($K$5*1000))+$H$5*(EF380*DY380/($K$5*1000))*(EF380*DY380/($K$5*1000)))</f>
        <v>0</v>
      </c>
      <c r="S380">
        <f>J380*(1000-(1000*0.61365*exp(17.502*W380/(240.97+W380))/(DY380+DZ380)+DT380)/2)/(1000*0.61365*exp(17.502*W380/(240.97+W380))/(DY380+DZ380)-DT380)</f>
        <v>0</v>
      </c>
      <c r="T380">
        <f>1/((DM380+1)/(Q380/1.6)+1/(R380/1.37)) + DM380/((DM380+1)/(Q380/1.6) + DM380/(R380/1.37))</f>
        <v>0</v>
      </c>
      <c r="U380">
        <f>(DH380*DK380)</f>
        <v>0</v>
      </c>
      <c r="V380">
        <f>(EA380+(U380+2*0.95*5.67E-8*(((EA380+$B$7)+273)^4-(EA380+273)^4)-44100*J380)/(1.84*29.3*R380+8*0.95*5.67E-8*(EA380+273)^3))</f>
        <v>0</v>
      </c>
      <c r="W380">
        <f>($C$7*EB380+$D$7*EC380+$E$7*V380)</f>
        <v>0</v>
      </c>
      <c r="X380">
        <f>0.61365*exp(17.502*W380/(240.97+W380))</f>
        <v>0</v>
      </c>
      <c r="Y380">
        <f>(Z380/AA380*100)</f>
        <v>0</v>
      </c>
      <c r="Z380">
        <f>DT380*(DY380+DZ380)/1000</f>
        <v>0</v>
      </c>
      <c r="AA380">
        <f>0.61365*exp(17.502*EA380/(240.97+EA380))</f>
        <v>0</v>
      </c>
      <c r="AB380">
        <f>(X380-DT380*(DY380+DZ380)/1000)</f>
        <v>0</v>
      </c>
      <c r="AC380">
        <f>(-J380*44100)</f>
        <v>0</v>
      </c>
      <c r="AD380">
        <f>2*29.3*R380*0.92*(EA380-W380)</f>
        <v>0</v>
      </c>
      <c r="AE380">
        <f>2*0.95*5.67E-8*(((EA380+$B$7)+273)^4-(W380+273)^4)</f>
        <v>0</v>
      </c>
      <c r="AF380">
        <f>U380+AE380+AC380+AD380</f>
        <v>0</v>
      </c>
      <c r="AG380">
        <f>DX380*AU380*(DS380-DR380*(1000-AU380*DU380)/(1000-AU380*DT380))/(100*DL380)</f>
        <v>0</v>
      </c>
      <c r="AH380">
        <f>1000*DX380*AU380*(DT380-DU380)/(100*DL380*(1000-AU380*DT380))</f>
        <v>0</v>
      </c>
      <c r="AI380">
        <f>(AJ380 - AK380 - DY380*1E3/(8.314*(EA380+273.15)) * AM380/DX380 * AL380) * DX380/(100*DL380) * (1000 - DU380)/1000</f>
        <v>0</v>
      </c>
      <c r="AJ380">
        <v>1266.594061093789</v>
      </c>
      <c r="AK380">
        <v>1224.748545454546</v>
      </c>
      <c r="AL380">
        <v>3.387414567716541</v>
      </c>
      <c r="AM380">
        <v>65.50466669720001</v>
      </c>
      <c r="AN380">
        <f>(AP380 - AO380 + DY380*1E3/(8.314*(EA380+273.15)) * AR380/DX380 * AQ380) * DX380/(100*DL380) * 1000/(1000 - AP380)</f>
        <v>0</v>
      </c>
      <c r="AO380">
        <v>18.71702665382314</v>
      </c>
      <c r="AP380">
        <v>22.58990727272727</v>
      </c>
      <c r="AQ380">
        <v>2.571542952337585E-06</v>
      </c>
      <c r="AR380">
        <v>120.5504715061294</v>
      </c>
      <c r="AS380">
        <v>2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MAX(0,($B$13+$C$13*EF380)/(1+$D$13*EF380)*DY380/(EA380+273)*$E$13)</f>
        <v>0</v>
      </c>
      <c r="AX380" t="s">
        <v>437</v>
      </c>
      <c r="AY380" t="s">
        <v>437</v>
      </c>
      <c r="AZ380">
        <v>0</v>
      </c>
      <c r="BA380">
        <v>0</v>
      </c>
      <c r="BB380">
        <f>1-AZ380/BA380</f>
        <v>0</v>
      </c>
      <c r="BC380">
        <v>0</v>
      </c>
      <c r="BD380" t="s">
        <v>437</v>
      </c>
      <c r="BE380" t="s">
        <v>437</v>
      </c>
      <c r="BF380">
        <v>0</v>
      </c>
      <c r="BG380">
        <v>0</v>
      </c>
      <c r="BH380">
        <f>1-BF380/BG380</f>
        <v>0</v>
      </c>
      <c r="BI380">
        <v>0.5</v>
      </c>
      <c r="BJ380">
        <f>DI380</f>
        <v>0</v>
      </c>
      <c r="BK380">
        <f>L380</f>
        <v>0</v>
      </c>
      <c r="BL380">
        <f>BH380*BI380*BJ380</f>
        <v>0</v>
      </c>
      <c r="BM380">
        <f>(BK380-BC380)/BJ380</f>
        <v>0</v>
      </c>
      <c r="BN380">
        <f>(BA380-BG380)/BG380</f>
        <v>0</v>
      </c>
      <c r="BO380">
        <f>AZ380/(BB380+AZ380/BG380)</f>
        <v>0</v>
      </c>
      <c r="BP380" t="s">
        <v>437</v>
      </c>
      <c r="BQ380">
        <v>0</v>
      </c>
      <c r="BR380">
        <f>IF(BQ380&lt;&gt;0, BQ380, BO380)</f>
        <v>0</v>
      </c>
      <c r="BS380">
        <f>1-BR380/BG380</f>
        <v>0</v>
      </c>
      <c r="BT380">
        <f>(BG380-BF380)/(BG380-BR380)</f>
        <v>0</v>
      </c>
      <c r="BU380">
        <f>(BA380-BG380)/(BA380-BR380)</f>
        <v>0</v>
      </c>
      <c r="BV380">
        <f>(BG380-BF380)/(BG380-AZ380)</f>
        <v>0</v>
      </c>
      <c r="BW380">
        <f>(BA380-BG380)/(BA380-AZ380)</f>
        <v>0</v>
      </c>
      <c r="BX380">
        <f>(BT380*BR380/BF380)</f>
        <v>0</v>
      </c>
      <c r="BY380">
        <f>(1-BX380)</f>
        <v>0</v>
      </c>
      <c r="DH380">
        <f>$B$11*EG380+$C$11*EH380+$F$11*ES380*(1-EV380)</f>
        <v>0</v>
      </c>
      <c r="DI380">
        <f>DH380*DJ380</f>
        <v>0</v>
      </c>
      <c r="DJ380">
        <f>($B$11*$D$9+$C$11*$D$9+$F$11*((FF380+EX380)/MAX(FF380+EX380+FG380, 0.1)*$I$9+FG380/MAX(FF380+EX380+FG380, 0.1)*$J$9))/($B$11+$C$11+$F$11)</f>
        <v>0</v>
      </c>
      <c r="DK380">
        <f>($B$11*$K$9+$C$11*$K$9+$F$11*((FF380+EX380)/MAX(FF380+EX380+FG380, 0.1)*$P$9+FG380/MAX(FF380+EX380+FG380, 0.1)*$Q$9))/($B$11+$C$11+$F$11)</f>
        <v>0</v>
      </c>
      <c r="DL380">
        <v>5.66</v>
      </c>
      <c r="DM380">
        <v>0.5</v>
      </c>
      <c r="DN380" t="s">
        <v>438</v>
      </c>
      <c r="DO380">
        <v>2</v>
      </c>
      <c r="DP380" t="b">
        <v>1</v>
      </c>
      <c r="DQ380">
        <v>1759254926.214286</v>
      </c>
      <c r="DR380">
        <v>1172.808571428571</v>
      </c>
      <c r="DS380">
        <v>1227.193928571429</v>
      </c>
      <c r="DT380">
        <v>22.58357142857144</v>
      </c>
      <c r="DU380">
        <v>18.648075</v>
      </c>
      <c r="DV380">
        <v>1171.744285714286</v>
      </c>
      <c r="DW380">
        <v>22.37079285714285</v>
      </c>
      <c r="DX380">
        <v>499.9950357142857</v>
      </c>
      <c r="DY380">
        <v>90.84686785714284</v>
      </c>
      <c r="DZ380">
        <v>0.05183772857142856</v>
      </c>
      <c r="EA380">
        <v>29.51060714285714</v>
      </c>
      <c r="EB380">
        <v>30.07307857142857</v>
      </c>
      <c r="EC380">
        <v>999.9000000000002</v>
      </c>
      <c r="ED380">
        <v>0</v>
      </c>
      <c r="EE380">
        <v>0</v>
      </c>
      <c r="EF380">
        <v>9996.332142857142</v>
      </c>
      <c r="EG380">
        <v>0</v>
      </c>
      <c r="EH380">
        <v>11.73276785714286</v>
      </c>
      <c r="EI380">
        <v>-54.38494285714286</v>
      </c>
      <c r="EJ380">
        <v>1199.908928571429</v>
      </c>
      <c r="EK380">
        <v>1250.515357142857</v>
      </c>
      <c r="EL380">
        <v>3.935492857142857</v>
      </c>
      <c r="EM380">
        <v>1227.193928571429</v>
      </c>
      <c r="EN380">
        <v>18.648075</v>
      </c>
      <c r="EO380">
        <v>2.051647142857143</v>
      </c>
      <c r="EP380">
        <v>1.69412</v>
      </c>
      <c r="EQ380">
        <v>17.84866428571429</v>
      </c>
      <c r="ER380">
        <v>14.84260714285714</v>
      </c>
      <c r="ES380">
        <v>1999.976785714286</v>
      </c>
      <c r="ET380">
        <v>0.9800004285714287</v>
      </c>
      <c r="EU380">
        <v>0.01999974642857143</v>
      </c>
      <c r="EV380">
        <v>0</v>
      </c>
      <c r="EW380">
        <v>1219.651785714286</v>
      </c>
      <c r="EX380">
        <v>5.000560000000001</v>
      </c>
      <c r="EY380">
        <v>24873.52857142856</v>
      </c>
      <c r="EZ380">
        <v>17294.68571428572</v>
      </c>
      <c r="FA380">
        <v>41.38364285714285</v>
      </c>
      <c r="FB380">
        <v>41.71174999999999</v>
      </c>
      <c r="FC380">
        <v>41.24517857142856</v>
      </c>
      <c r="FD380">
        <v>40.88139285714284</v>
      </c>
      <c r="FE380">
        <v>42.33242857142856</v>
      </c>
      <c r="FF380">
        <v>1955.076785714286</v>
      </c>
      <c r="FG380">
        <v>39.9</v>
      </c>
      <c r="FH380">
        <v>0</v>
      </c>
      <c r="FI380">
        <v>1759254948.4</v>
      </c>
      <c r="FJ380">
        <v>0</v>
      </c>
      <c r="FK380">
        <v>1219.559230769231</v>
      </c>
      <c r="FL380">
        <v>-10.38017093891322</v>
      </c>
      <c r="FM380">
        <v>-212.0717949681354</v>
      </c>
      <c r="FN380">
        <v>24871.77307692308</v>
      </c>
      <c r="FO380">
        <v>15</v>
      </c>
      <c r="FP380">
        <v>0</v>
      </c>
      <c r="FQ380" t="s">
        <v>439</v>
      </c>
      <c r="FR380">
        <v>1747148579.5</v>
      </c>
      <c r="FS380">
        <v>1747148584.5</v>
      </c>
      <c r="FT380">
        <v>0</v>
      </c>
      <c r="FU380">
        <v>0.162</v>
      </c>
      <c r="FV380">
        <v>-0.001</v>
      </c>
      <c r="FW380">
        <v>0.139</v>
      </c>
      <c r="FX380">
        <v>0.058</v>
      </c>
      <c r="FY380">
        <v>420</v>
      </c>
      <c r="FZ380">
        <v>16</v>
      </c>
      <c r="GA380">
        <v>0.19</v>
      </c>
      <c r="GB380">
        <v>0.02</v>
      </c>
      <c r="GC380">
        <v>-54.3380675</v>
      </c>
      <c r="GD380">
        <v>-0.1653106941837947</v>
      </c>
      <c r="GE380">
        <v>0.08861995369977382</v>
      </c>
      <c r="GF380">
        <v>1</v>
      </c>
      <c r="GG380">
        <v>1220.295294117647</v>
      </c>
      <c r="GH380">
        <v>-10.41864019236219</v>
      </c>
      <c r="GI380">
        <v>1.049448693626156</v>
      </c>
      <c r="GJ380">
        <v>0</v>
      </c>
      <c r="GK380">
        <v>3.9771765</v>
      </c>
      <c r="GL380">
        <v>-0.6832415009381017</v>
      </c>
      <c r="GM380">
        <v>0.06784336340239921</v>
      </c>
      <c r="GN380">
        <v>0</v>
      </c>
      <c r="GO380">
        <v>1</v>
      </c>
      <c r="GP380">
        <v>3</v>
      </c>
      <c r="GQ380" t="s">
        <v>463</v>
      </c>
      <c r="GR380">
        <v>3.12815</v>
      </c>
      <c r="GS380">
        <v>2.72958</v>
      </c>
      <c r="GT380">
        <v>0.175834</v>
      </c>
      <c r="GU380">
        <v>0.181912</v>
      </c>
      <c r="GV380">
        <v>0.102993</v>
      </c>
      <c r="GW380">
        <v>0.09087050000000001</v>
      </c>
      <c r="GX380">
        <v>24715.3</v>
      </c>
      <c r="GY380">
        <v>23810.1</v>
      </c>
      <c r="GZ380">
        <v>30530.5</v>
      </c>
      <c r="HA380">
        <v>29360</v>
      </c>
      <c r="HB380">
        <v>37800.1</v>
      </c>
      <c r="HC380">
        <v>35126.6</v>
      </c>
      <c r="HD380">
        <v>46703.8</v>
      </c>
      <c r="HE380">
        <v>43625.7</v>
      </c>
      <c r="HF380">
        <v>1.82685</v>
      </c>
      <c r="HG380">
        <v>1.83365</v>
      </c>
      <c r="HH380">
        <v>0.143364</v>
      </c>
      <c r="HI380">
        <v>0</v>
      </c>
      <c r="HJ380">
        <v>27.7177</v>
      </c>
      <c r="HK380">
        <v>999.9</v>
      </c>
      <c r="HL380">
        <v>48.2</v>
      </c>
      <c r="HM380">
        <v>31.4</v>
      </c>
      <c r="HN380">
        <v>24.4904</v>
      </c>
      <c r="HO380">
        <v>63.3803</v>
      </c>
      <c r="HP380">
        <v>17.4119</v>
      </c>
      <c r="HQ380">
        <v>1</v>
      </c>
      <c r="HR380">
        <v>0.139802</v>
      </c>
      <c r="HS380">
        <v>0.808736</v>
      </c>
      <c r="HT380">
        <v>20.1987</v>
      </c>
      <c r="HU380">
        <v>5.23017</v>
      </c>
      <c r="HV380">
        <v>11.974</v>
      </c>
      <c r="HW380">
        <v>4.97055</v>
      </c>
      <c r="HX380">
        <v>3.28965</v>
      </c>
      <c r="HY380">
        <v>9999</v>
      </c>
      <c r="HZ380">
        <v>9999</v>
      </c>
      <c r="IA380">
        <v>9999</v>
      </c>
      <c r="IB380">
        <v>19.7</v>
      </c>
      <c r="IC380">
        <v>4.9729</v>
      </c>
      <c r="ID380">
        <v>1.87715</v>
      </c>
      <c r="IE380">
        <v>1.87529</v>
      </c>
      <c r="IF380">
        <v>1.87805</v>
      </c>
      <c r="IG380">
        <v>1.87483</v>
      </c>
      <c r="IH380">
        <v>1.87838</v>
      </c>
      <c r="II380">
        <v>1.87547</v>
      </c>
      <c r="IJ380">
        <v>1.87667</v>
      </c>
      <c r="IK380">
        <v>0</v>
      </c>
      <c r="IL380">
        <v>0</v>
      </c>
      <c r="IM380">
        <v>0</v>
      </c>
      <c r="IN380">
        <v>0</v>
      </c>
      <c r="IO380" t="s">
        <v>441</v>
      </c>
      <c r="IP380" t="s">
        <v>442</v>
      </c>
      <c r="IQ380" t="s">
        <v>443</v>
      </c>
      <c r="IR380" t="s">
        <v>443</v>
      </c>
      <c r="IS380" t="s">
        <v>443</v>
      </c>
      <c r="IT380" t="s">
        <v>443</v>
      </c>
      <c r="IU380">
        <v>0</v>
      </c>
      <c r="IV380">
        <v>100</v>
      </c>
      <c r="IW380">
        <v>100</v>
      </c>
      <c r="IX380">
        <v>1.09</v>
      </c>
      <c r="IY380">
        <v>0.2129</v>
      </c>
      <c r="IZ380">
        <v>-0.1222274518627452</v>
      </c>
      <c r="JA380">
        <v>0.001328938755811441</v>
      </c>
      <c r="JB380">
        <v>-5.633165956792918E-07</v>
      </c>
      <c r="JC380">
        <v>2.510553891376428E-10</v>
      </c>
      <c r="JD380">
        <v>-0.04678033270444259</v>
      </c>
      <c r="JE380">
        <v>-0.0009625096320519332</v>
      </c>
      <c r="JF380">
        <v>0.0006953178313022573</v>
      </c>
      <c r="JG380">
        <v>-5.973937232829655E-06</v>
      </c>
      <c r="JH380">
        <v>1</v>
      </c>
      <c r="JI380">
        <v>2112</v>
      </c>
      <c r="JJ380">
        <v>1</v>
      </c>
      <c r="JK380">
        <v>26</v>
      </c>
      <c r="JL380">
        <v>201772.6</v>
      </c>
      <c r="JM380">
        <v>201772.5</v>
      </c>
      <c r="JN380">
        <v>2.64893</v>
      </c>
      <c r="JO380">
        <v>2.52563</v>
      </c>
      <c r="JP380">
        <v>1.39893</v>
      </c>
      <c r="JQ380">
        <v>2.32666</v>
      </c>
      <c r="JR380">
        <v>1.44897</v>
      </c>
      <c r="JS380">
        <v>2.50854</v>
      </c>
      <c r="JT380">
        <v>36.9317</v>
      </c>
      <c r="JU380">
        <v>23.9737</v>
      </c>
      <c r="JV380">
        <v>18</v>
      </c>
      <c r="JW380">
        <v>479.288</v>
      </c>
      <c r="JX380">
        <v>453.332</v>
      </c>
      <c r="JY380">
        <v>26.9057</v>
      </c>
      <c r="JZ380">
        <v>29.0064</v>
      </c>
      <c r="KA380">
        <v>30.0001</v>
      </c>
      <c r="KB380">
        <v>28.6745</v>
      </c>
      <c r="KC380">
        <v>28.7412</v>
      </c>
      <c r="KD380">
        <v>53.1389</v>
      </c>
      <c r="KE380">
        <v>29.1234</v>
      </c>
      <c r="KF380">
        <v>0</v>
      </c>
      <c r="KG380">
        <v>26.8922</v>
      </c>
      <c r="KH380">
        <v>1275.7</v>
      </c>
      <c r="KI380">
        <v>18.8332</v>
      </c>
      <c r="KJ380">
        <v>100.931</v>
      </c>
      <c r="KK380">
        <v>100.348</v>
      </c>
    </row>
    <row r="381" spans="1:297">
      <c r="A381">
        <v>365</v>
      </c>
      <c r="B381">
        <v>1759254939</v>
      </c>
      <c r="C381">
        <v>8123.400000095367</v>
      </c>
      <c r="D381" t="s">
        <v>1176</v>
      </c>
      <c r="E381" t="s">
        <v>1177</v>
      </c>
      <c r="F381">
        <v>5</v>
      </c>
      <c r="G381" t="s">
        <v>1025</v>
      </c>
      <c r="H381" t="s">
        <v>436</v>
      </c>
      <c r="I381">
        <v>1759254931.5</v>
      </c>
      <c r="J381">
        <f>(K381)/1000</f>
        <v>0</v>
      </c>
      <c r="K381">
        <f>IF(DP381, AN381, AH381)</f>
        <v>0</v>
      </c>
      <c r="L381">
        <f>IF(DP381, AI381, AG381)</f>
        <v>0</v>
      </c>
      <c r="M381">
        <f>DR381 - IF(AU381&gt;1, L381*DL381*100.0/(AW381), 0)</f>
        <v>0</v>
      </c>
      <c r="N381">
        <f>((T381-J381/2)*M381-L381)/(T381+J381/2)</f>
        <v>0</v>
      </c>
      <c r="O381">
        <f>N381*(DY381+DZ381)/1000.0</f>
        <v>0</v>
      </c>
      <c r="P381">
        <f>(DR381 - IF(AU381&gt;1, L381*DL381*100.0/(AW381), 0))*(DY381+DZ381)/1000.0</f>
        <v>0</v>
      </c>
      <c r="Q381">
        <f>2.0/((1/S381-1/R381)+SIGN(S381)*SQRT((1/S381-1/R381)*(1/S381-1/R381) + 4*DM381/((DM381+1)*(DM381+1))*(2*1/S381*1/R381-1/R381*1/R381)))</f>
        <v>0</v>
      </c>
      <c r="R381">
        <f>IF(LEFT(DN381,1)&lt;&gt;"0",IF(LEFT(DN381,1)="1",3.0,DO381),$D$5+$E$5*(EF381*DY381/($K$5*1000))+$F$5*(EF381*DY381/($K$5*1000))*MAX(MIN(DL381,$J$5),$I$5)*MAX(MIN(DL381,$J$5),$I$5)+$G$5*MAX(MIN(DL381,$J$5),$I$5)*(EF381*DY381/($K$5*1000))+$H$5*(EF381*DY381/($K$5*1000))*(EF381*DY381/($K$5*1000)))</f>
        <v>0</v>
      </c>
      <c r="S381">
        <f>J381*(1000-(1000*0.61365*exp(17.502*W381/(240.97+W381))/(DY381+DZ381)+DT381)/2)/(1000*0.61365*exp(17.502*W381/(240.97+W381))/(DY381+DZ381)-DT381)</f>
        <v>0</v>
      </c>
      <c r="T381">
        <f>1/((DM381+1)/(Q381/1.6)+1/(R381/1.37)) + DM381/((DM381+1)/(Q381/1.6) + DM381/(R381/1.37))</f>
        <v>0</v>
      </c>
      <c r="U381">
        <f>(DH381*DK381)</f>
        <v>0</v>
      </c>
      <c r="V381">
        <f>(EA381+(U381+2*0.95*5.67E-8*(((EA381+$B$7)+273)^4-(EA381+273)^4)-44100*J381)/(1.84*29.3*R381+8*0.95*5.67E-8*(EA381+273)^3))</f>
        <v>0</v>
      </c>
      <c r="W381">
        <f>($C$7*EB381+$D$7*EC381+$E$7*V381)</f>
        <v>0</v>
      </c>
      <c r="X381">
        <f>0.61365*exp(17.502*W381/(240.97+W381))</f>
        <v>0</v>
      </c>
      <c r="Y381">
        <f>(Z381/AA381*100)</f>
        <v>0</v>
      </c>
      <c r="Z381">
        <f>DT381*(DY381+DZ381)/1000</f>
        <v>0</v>
      </c>
      <c r="AA381">
        <f>0.61365*exp(17.502*EA381/(240.97+EA381))</f>
        <v>0</v>
      </c>
      <c r="AB381">
        <f>(X381-DT381*(DY381+DZ381)/1000)</f>
        <v>0</v>
      </c>
      <c r="AC381">
        <f>(-J381*44100)</f>
        <v>0</v>
      </c>
      <c r="AD381">
        <f>2*29.3*R381*0.92*(EA381-W381)</f>
        <v>0</v>
      </c>
      <c r="AE381">
        <f>2*0.95*5.67E-8*(((EA381+$B$7)+273)^4-(W381+273)^4)</f>
        <v>0</v>
      </c>
      <c r="AF381">
        <f>U381+AE381+AC381+AD381</f>
        <v>0</v>
      </c>
      <c r="AG381">
        <f>DX381*AU381*(DS381-DR381*(1000-AU381*DU381)/(1000-AU381*DT381))/(100*DL381)</f>
        <v>0</v>
      </c>
      <c r="AH381">
        <f>1000*DX381*AU381*(DT381-DU381)/(100*DL381*(1000-AU381*DT381))</f>
        <v>0</v>
      </c>
      <c r="AI381">
        <f>(AJ381 - AK381 - DY381*1E3/(8.314*(EA381+273.15)) * AM381/DX381 * AL381) * DX381/(100*DL381) * (1000 - DU381)/1000</f>
        <v>0</v>
      </c>
      <c r="AJ381">
        <v>1283.938677370032</v>
      </c>
      <c r="AK381">
        <v>1242.118727272727</v>
      </c>
      <c r="AL381">
        <v>3.471634753516534</v>
      </c>
      <c r="AM381">
        <v>65.50466669720001</v>
      </c>
      <c r="AN381">
        <f>(AP381 - AO381 + DY381*1E3/(8.314*(EA381+273.15)) * AR381/DX381 * AQ381) * DX381/(100*DL381) * 1000/(1000 - AP381)</f>
        <v>0</v>
      </c>
      <c r="AO381">
        <v>18.75542084293116</v>
      </c>
      <c r="AP381">
        <v>22.59282787878788</v>
      </c>
      <c r="AQ381">
        <v>2.736945106971021E-05</v>
      </c>
      <c r="AR381">
        <v>120.5504715061294</v>
      </c>
      <c r="AS381">
        <v>2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MAX(0,($B$13+$C$13*EF381)/(1+$D$13*EF381)*DY381/(EA381+273)*$E$13)</f>
        <v>0</v>
      </c>
      <c r="AX381" t="s">
        <v>437</v>
      </c>
      <c r="AY381" t="s">
        <v>437</v>
      </c>
      <c r="AZ381">
        <v>0</v>
      </c>
      <c r="BA381">
        <v>0</v>
      </c>
      <c r="BB381">
        <f>1-AZ381/BA381</f>
        <v>0</v>
      </c>
      <c r="BC381">
        <v>0</v>
      </c>
      <c r="BD381" t="s">
        <v>437</v>
      </c>
      <c r="BE381" t="s">
        <v>437</v>
      </c>
      <c r="BF381">
        <v>0</v>
      </c>
      <c r="BG381">
        <v>0</v>
      </c>
      <c r="BH381">
        <f>1-BF381/BG381</f>
        <v>0</v>
      </c>
      <c r="BI381">
        <v>0.5</v>
      </c>
      <c r="BJ381">
        <f>DI381</f>
        <v>0</v>
      </c>
      <c r="BK381">
        <f>L381</f>
        <v>0</v>
      </c>
      <c r="BL381">
        <f>BH381*BI381*BJ381</f>
        <v>0</v>
      </c>
      <c r="BM381">
        <f>(BK381-BC381)/BJ381</f>
        <v>0</v>
      </c>
      <c r="BN381">
        <f>(BA381-BG381)/BG381</f>
        <v>0</v>
      </c>
      <c r="BO381">
        <f>AZ381/(BB381+AZ381/BG381)</f>
        <v>0</v>
      </c>
      <c r="BP381" t="s">
        <v>437</v>
      </c>
      <c r="BQ381">
        <v>0</v>
      </c>
      <c r="BR381">
        <f>IF(BQ381&lt;&gt;0, BQ381, BO381)</f>
        <v>0</v>
      </c>
      <c r="BS381">
        <f>1-BR381/BG381</f>
        <v>0</v>
      </c>
      <c r="BT381">
        <f>(BG381-BF381)/(BG381-BR381)</f>
        <v>0</v>
      </c>
      <c r="BU381">
        <f>(BA381-BG381)/(BA381-BR381)</f>
        <v>0</v>
      </c>
      <c r="BV381">
        <f>(BG381-BF381)/(BG381-AZ381)</f>
        <v>0</v>
      </c>
      <c r="BW381">
        <f>(BA381-BG381)/(BA381-AZ381)</f>
        <v>0</v>
      </c>
      <c r="BX381">
        <f>(BT381*BR381/BF381)</f>
        <v>0</v>
      </c>
      <c r="BY381">
        <f>(1-BX381)</f>
        <v>0</v>
      </c>
      <c r="DH381">
        <f>$B$11*EG381+$C$11*EH381+$F$11*ES381*(1-EV381)</f>
        <v>0</v>
      </c>
      <c r="DI381">
        <f>DH381*DJ381</f>
        <v>0</v>
      </c>
      <c r="DJ381">
        <f>($B$11*$D$9+$C$11*$D$9+$F$11*((FF381+EX381)/MAX(FF381+EX381+FG381, 0.1)*$I$9+FG381/MAX(FF381+EX381+FG381, 0.1)*$J$9))/($B$11+$C$11+$F$11)</f>
        <v>0</v>
      </c>
      <c r="DK381">
        <f>($B$11*$K$9+$C$11*$K$9+$F$11*((FF381+EX381)/MAX(FF381+EX381+FG381, 0.1)*$P$9+FG381/MAX(FF381+EX381+FG381, 0.1)*$Q$9))/($B$11+$C$11+$F$11)</f>
        <v>0</v>
      </c>
      <c r="DL381">
        <v>5.66</v>
      </c>
      <c r="DM381">
        <v>0.5</v>
      </c>
      <c r="DN381" t="s">
        <v>438</v>
      </c>
      <c r="DO381">
        <v>2</v>
      </c>
      <c r="DP381" t="b">
        <v>1</v>
      </c>
      <c r="DQ381">
        <v>1759254931.5</v>
      </c>
      <c r="DR381">
        <v>1190.525555555555</v>
      </c>
      <c r="DS381">
        <v>1244.922592592593</v>
      </c>
      <c r="DT381">
        <v>22.5897</v>
      </c>
      <c r="DU381">
        <v>18.70406666666667</v>
      </c>
      <c r="DV381">
        <v>1189.442222222222</v>
      </c>
      <c r="DW381">
        <v>22.37678148148148</v>
      </c>
      <c r="DX381">
        <v>500.0241481481481</v>
      </c>
      <c r="DY381">
        <v>90.84465185185185</v>
      </c>
      <c r="DZ381">
        <v>0.0517824</v>
      </c>
      <c r="EA381">
        <v>29.49387407407407</v>
      </c>
      <c r="EB381">
        <v>30.05824814814815</v>
      </c>
      <c r="EC381">
        <v>999.9000000000001</v>
      </c>
      <c r="ED381">
        <v>0</v>
      </c>
      <c r="EE381">
        <v>0</v>
      </c>
      <c r="EF381">
        <v>9996.777777777777</v>
      </c>
      <c r="EG381">
        <v>0</v>
      </c>
      <c r="EH381">
        <v>11.6948</v>
      </c>
      <c r="EI381">
        <v>-54.39691481481482</v>
      </c>
      <c r="EJ381">
        <v>1218.041851851852</v>
      </c>
      <c r="EK381">
        <v>1268.652592592593</v>
      </c>
      <c r="EL381">
        <v>3.885625555555555</v>
      </c>
      <c r="EM381">
        <v>1244.922592592593</v>
      </c>
      <c r="EN381">
        <v>18.70406666666667</v>
      </c>
      <c r="EO381">
        <v>2.052153703703703</v>
      </c>
      <c r="EP381">
        <v>1.699165555555555</v>
      </c>
      <c r="EQ381">
        <v>17.85258518518519</v>
      </c>
      <c r="ER381">
        <v>14.88876666666667</v>
      </c>
      <c r="ES381">
        <v>1999.981481481482</v>
      </c>
      <c r="ET381">
        <v>0.9800005555555557</v>
      </c>
      <c r="EU381">
        <v>0.01999962222222222</v>
      </c>
      <c r="EV381">
        <v>0</v>
      </c>
      <c r="EW381">
        <v>1218.744074074074</v>
      </c>
      <c r="EX381">
        <v>5.000560000000001</v>
      </c>
      <c r="EY381">
        <v>24854.33703703704</v>
      </c>
      <c r="EZ381">
        <v>17294.72962962963</v>
      </c>
      <c r="FA381">
        <v>41.4141111111111</v>
      </c>
      <c r="FB381">
        <v>41.71266666666666</v>
      </c>
      <c r="FC381">
        <v>41.25899999999999</v>
      </c>
      <c r="FD381">
        <v>40.88174074074074</v>
      </c>
      <c r="FE381">
        <v>42.34937037037036</v>
      </c>
      <c r="FF381">
        <v>1955.081481481481</v>
      </c>
      <c r="FG381">
        <v>39.9</v>
      </c>
      <c r="FH381">
        <v>0</v>
      </c>
      <c r="FI381">
        <v>1759254953.2</v>
      </c>
      <c r="FJ381">
        <v>0</v>
      </c>
      <c r="FK381">
        <v>1218.745384615385</v>
      </c>
      <c r="FL381">
        <v>-10.27076923111494</v>
      </c>
      <c r="FM381">
        <v>-227.7470088558198</v>
      </c>
      <c r="FN381">
        <v>24854.09999999999</v>
      </c>
      <c r="FO381">
        <v>15</v>
      </c>
      <c r="FP381">
        <v>0</v>
      </c>
      <c r="FQ381" t="s">
        <v>439</v>
      </c>
      <c r="FR381">
        <v>1747148579.5</v>
      </c>
      <c r="FS381">
        <v>1747148584.5</v>
      </c>
      <c r="FT381">
        <v>0</v>
      </c>
      <c r="FU381">
        <v>0.162</v>
      </c>
      <c r="FV381">
        <v>-0.001</v>
      </c>
      <c r="FW381">
        <v>0.139</v>
      </c>
      <c r="FX381">
        <v>0.058</v>
      </c>
      <c r="FY381">
        <v>420</v>
      </c>
      <c r="FZ381">
        <v>16</v>
      </c>
      <c r="GA381">
        <v>0.19</v>
      </c>
      <c r="GB381">
        <v>0.02</v>
      </c>
      <c r="GC381">
        <v>-54.40317073170732</v>
      </c>
      <c r="GD381">
        <v>-0.5044118466899493</v>
      </c>
      <c r="GE381">
        <v>0.1470618042365806</v>
      </c>
      <c r="GF381">
        <v>0</v>
      </c>
      <c r="GG381">
        <v>1219.379411764706</v>
      </c>
      <c r="GH381">
        <v>-10.546982431783</v>
      </c>
      <c r="GI381">
        <v>1.052699446455384</v>
      </c>
      <c r="GJ381">
        <v>0</v>
      </c>
      <c r="GK381">
        <v>3.918279756097561</v>
      </c>
      <c r="GL381">
        <v>-0.5724675261323997</v>
      </c>
      <c r="GM381">
        <v>0.05721618833212836</v>
      </c>
      <c r="GN381">
        <v>0</v>
      </c>
      <c r="GO381">
        <v>0</v>
      </c>
      <c r="GP381">
        <v>3</v>
      </c>
      <c r="GQ381" t="s">
        <v>490</v>
      </c>
      <c r="GR381">
        <v>3.12828</v>
      </c>
      <c r="GS381">
        <v>2.72955</v>
      </c>
      <c r="GT381">
        <v>0.17736</v>
      </c>
      <c r="GU381">
        <v>0.183371</v>
      </c>
      <c r="GV381">
        <v>0.102993</v>
      </c>
      <c r="GW381">
        <v>0.0909518</v>
      </c>
      <c r="GX381">
        <v>24669.3</v>
      </c>
      <c r="GY381">
        <v>23767.4</v>
      </c>
      <c r="GZ381">
        <v>30530.3</v>
      </c>
      <c r="HA381">
        <v>29359.8</v>
      </c>
      <c r="HB381">
        <v>37799.9</v>
      </c>
      <c r="HC381">
        <v>35123.2</v>
      </c>
      <c r="HD381">
        <v>46703.3</v>
      </c>
      <c r="HE381">
        <v>43625.4</v>
      </c>
      <c r="HF381">
        <v>1.82698</v>
      </c>
      <c r="HG381">
        <v>1.83365</v>
      </c>
      <c r="HH381">
        <v>0.141986</v>
      </c>
      <c r="HI381">
        <v>0</v>
      </c>
      <c r="HJ381">
        <v>27.7157</v>
      </c>
      <c r="HK381">
        <v>999.9</v>
      </c>
      <c r="HL381">
        <v>48.2</v>
      </c>
      <c r="HM381">
        <v>31.4</v>
      </c>
      <c r="HN381">
        <v>24.4882</v>
      </c>
      <c r="HO381">
        <v>62.9703</v>
      </c>
      <c r="HP381">
        <v>17.3678</v>
      </c>
      <c r="HQ381">
        <v>1</v>
      </c>
      <c r="HR381">
        <v>0.139883</v>
      </c>
      <c r="HS381">
        <v>0.767364</v>
      </c>
      <c r="HT381">
        <v>20.1992</v>
      </c>
      <c r="HU381">
        <v>5.22927</v>
      </c>
      <c r="HV381">
        <v>11.974</v>
      </c>
      <c r="HW381">
        <v>4.9703</v>
      </c>
      <c r="HX381">
        <v>3.28958</v>
      </c>
      <c r="HY381">
        <v>9999</v>
      </c>
      <c r="HZ381">
        <v>9999</v>
      </c>
      <c r="IA381">
        <v>9999</v>
      </c>
      <c r="IB381">
        <v>19.7</v>
      </c>
      <c r="IC381">
        <v>4.9729</v>
      </c>
      <c r="ID381">
        <v>1.87714</v>
      </c>
      <c r="IE381">
        <v>1.87523</v>
      </c>
      <c r="IF381">
        <v>1.87805</v>
      </c>
      <c r="IG381">
        <v>1.87481</v>
      </c>
      <c r="IH381">
        <v>1.87836</v>
      </c>
      <c r="II381">
        <v>1.87547</v>
      </c>
      <c r="IJ381">
        <v>1.87663</v>
      </c>
      <c r="IK381">
        <v>0</v>
      </c>
      <c r="IL381">
        <v>0</v>
      </c>
      <c r="IM381">
        <v>0</v>
      </c>
      <c r="IN381">
        <v>0</v>
      </c>
      <c r="IO381" t="s">
        <v>441</v>
      </c>
      <c r="IP381" t="s">
        <v>442</v>
      </c>
      <c r="IQ381" t="s">
        <v>443</v>
      </c>
      <c r="IR381" t="s">
        <v>443</v>
      </c>
      <c r="IS381" t="s">
        <v>443</v>
      </c>
      <c r="IT381" t="s">
        <v>443</v>
      </c>
      <c r="IU381">
        <v>0</v>
      </c>
      <c r="IV381">
        <v>100</v>
      </c>
      <c r="IW381">
        <v>100</v>
      </c>
      <c r="IX381">
        <v>1.11</v>
      </c>
      <c r="IY381">
        <v>0.213</v>
      </c>
      <c r="IZ381">
        <v>-0.1222274518627452</v>
      </c>
      <c r="JA381">
        <v>0.001328938755811441</v>
      </c>
      <c r="JB381">
        <v>-5.633165956792918E-07</v>
      </c>
      <c r="JC381">
        <v>2.510553891376428E-10</v>
      </c>
      <c r="JD381">
        <v>-0.04678033270444259</v>
      </c>
      <c r="JE381">
        <v>-0.0009625096320519332</v>
      </c>
      <c r="JF381">
        <v>0.0006953178313022573</v>
      </c>
      <c r="JG381">
        <v>-5.973937232829655E-06</v>
      </c>
      <c r="JH381">
        <v>1</v>
      </c>
      <c r="JI381">
        <v>2112</v>
      </c>
      <c r="JJ381">
        <v>1</v>
      </c>
      <c r="JK381">
        <v>26</v>
      </c>
      <c r="JL381">
        <v>201772.7</v>
      </c>
      <c r="JM381">
        <v>201772.6</v>
      </c>
      <c r="JN381">
        <v>2.67944</v>
      </c>
      <c r="JO381">
        <v>2.52686</v>
      </c>
      <c r="JP381">
        <v>1.39893</v>
      </c>
      <c r="JQ381">
        <v>2.32666</v>
      </c>
      <c r="JR381">
        <v>1.44897</v>
      </c>
      <c r="JS381">
        <v>2.59155</v>
      </c>
      <c r="JT381">
        <v>36.9317</v>
      </c>
      <c r="JU381">
        <v>23.9824</v>
      </c>
      <c r="JV381">
        <v>18</v>
      </c>
      <c r="JW381">
        <v>479.372</v>
      </c>
      <c r="JX381">
        <v>453.346</v>
      </c>
      <c r="JY381">
        <v>26.8395</v>
      </c>
      <c r="JZ381">
        <v>29.0074</v>
      </c>
      <c r="KA381">
        <v>30.0002</v>
      </c>
      <c r="KB381">
        <v>28.677</v>
      </c>
      <c r="KC381">
        <v>28.7429</v>
      </c>
      <c r="KD381">
        <v>53.6745</v>
      </c>
      <c r="KE381">
        <v>28.8437</v>
      </c>
      <c r="KF381">
        <v>0</v>
      </c>
      <c r="KG381">
        <v>26.8382</v>
      </c>
      <c r="KH381">
        <v>1289.07</v>
      </c>
      <c r="KI381">
        <v>18.8943</v>
      </c>
      <c r="KJ381">
        <v>100.93</v>
      </c>
      <c r="KK381">
        <v>100.347</v>
      </c>
    </row>
    <row r="382" spans="1:297">
      <c r="A382">
        <v>366</v>
      </c>
      <c r="B382">
        <v>1759254944</v>
      </c>
      <c r="C382">
        <v>8128.400000095367</v>
      </c>
      <c r="D382" t="s">
        <v>1178</v>
      </c>
      <c r="E382" t="s">
        <v>1179</v>
      </c>
      <c r="F382">
        <v>5</v>
      </c>
      <c r="G382" t="s">
        <v>1025</v>
      </c>
      <c r="H382" t="s">
        <v>436</v>
      </c>
      <c r="I382">
        <v>1759254936.214286</v>
      </c>
      <c r="J382">
        <f>(K382)/1000</f>
        <v>0</v>
      </c>
      <c r="K382">
        <f>IF(DP382, AN382, AH382)</f>
        <v>0</v>
      </c>
      <c r="L382">
        <f>IF(DP382, AI382, AG382)</f>
        <v>0</v>
      </c>
      <c r="M382">
        <f>DR382 - IF(AU382&gt;1, L382*DL382*100.0/(AW382), 0)</f>
        <v>0</v>
      </c>
      <c r="N382">
        <f>((T382-J382/2)*M382-L382)/(T382+J382/2)</f>
        <v>0</v>
      </c>
      <c r="O382">
        <f>N382*(DY382+DZ382)/1000.0</f>
        <v>0</v>
      </c>
      <c r="P382">
        <f>(DR382 - IF(AU382&gt;1, L382*DL382*100.0/(AW382), 0))*(DY382+DZ382)/1000.0</f>
        <v>0</v>
      </c>
      <c r="Q382">
        <f>2.0/((1/S382-1/R382)+SIGN(S382)*SQRT((1/S382-1/R382)*(1/S382-1/R382) + 4*DM382/((DM382+1)*(DM382+1))*(2*1/S382*1/R382-1/R382*1/R382)))</f>
        <v>0</v>
      </c>
      <c r="R382">
        <f>IF(LEFT(DN382,1)&lt;&gt;"0",IF(LEFT(DN382,1)="1",3.0,DO382),$D$5+$E$5*(EF382*DY382/($K$5*1000))+$F$5*(EF382*DY382/($K$5*1000))*MAX(MIN(DL382,$J$5),$I$5)*MAX(MIN(DL382,$J$5),$I$5)+$G$5*MAX(MIN(DL382,$J$5),$I$5)*(EF382*DY382/($K$5*1000))+$H$5*(EF382*DY382/($K$5*1000))*(EF382*DY382/($K$5*1000)))</f>
        <v>0</v>
      </c>
      <c r="S382">
        <f>J382*(1000-(1000*0.61365*exp(17.502*W382/(240.97+W382))/(DY382+DZ382)+DT382)/2)/(1000*0.61365*exp(17.502*W382/(240.97+W382))/(DY382+DZ382)-DT382)</f>
        <v>0</v>
      </c>
      <c r="T382">
        <f>1/((DM382+1)/(Q382/1.6)+1/(R382/1.37)) + DM382/((DM382+1)/(Q382/1.6) + DM382/(R382/1.37))</f>
        <v>0</v>
      </c>
      <c r="U382">
        <f>(DH382*DK382)</f>
        <v>0</v>
      </c>
      <c r="V382">
        <f>(EA382+(U382+2*0.95*5.67E-8*(((EA382+$B$7)+273)^4-(EA382+273)^4)-44100*J382)/(1.84*29.3*R382+8*0.95*5.67E-8*(EA382+273)^3))</f>
        <v>0</v>
      </c>
      <c r="W382">
        <f>($C$7*EB382+$D$7*EC382+$E$7*V382)</f>
        <v>0</v>
      </c>
      <c r="X382">
        <f>0.61365*exp(17.502*W382/(240.97+W382))</f>
        <v>0</v>
      </c>
      <c r="Y382">
        <f>(Z382/AA382*100)</f>
        <v>0</v>
      </c>
      <c r="Z382">
        <f>DT382*(DY382+DZ382)/1000</f>
        <v>0</v>
      </c>
      <c r="AA382">
        <f>0.61365*exp(17.502*EA382/(240.97+EA382))</f>
        <v>0</v>
      </c>
      <c r="AB382">
        <f>(X382-DT382*(DY382+DZ382)/1000)</f>
        <v>0</v>
      </c>
      <c r="AC382">
        <f>(-J382*44100)</f>
        <v>0</v>
      </c>
      <c r="AD382">
        <f>2*29.3*R382*0.92*(EA382-W382)</f>
        <v>0</v>
      </c>
      <c r="AE382">
        <f>2*0.95*5.67E-8*(((EA382+$B$7)+273)^4-(W382+273)^4)</f>
        <v>0</v>
      </c>
      <c r="AF382">
        <f>U382+AE382+AC382+AD382</f>
        <v>0</v>
      </c>
      <c r="AG382">
        <f>DX382*AU382*(DS382-DR382*(1000-AU382*DU382)/(1000-AU382*DT382))/(100*DL382)</f>
        <v>0</v>
      </c>
      <c r="AH382">
        <f>1000*DX382*AU382*(DT382-DU382)/(100*DL382*(1000-AU382*DT382))</f>
        <v>0</v>
      </c>
      <c r="AI382">
        <f>(AJ382 - AK382 - DY382*1E3/(8.314*(EA382+273.15)) * AM382/DX382 * AL382) * DX382/(100*DL382) * (1000 - DU382)/1000</f>
        <v>0</v>
      </c>
      <c r="AJ382">
        <v>1300.927308411606</v>
      </c>
      <c r="AK382">
        <v>1259.173151515152</v>
      </c>
      <c r="AL382">
        <v>3.42040458017346</v>
      </c>
      <c r="AM382">
        <v>65.50466669720001</v>
      </c>
      <c r="AN382">
        <f>(AP382 - AO382 + DY382*1E3/(8.314*(EA382+273.15)) * AR382/DX382 * AQ382) * DX382/(100*DL382) * 1000/(1000 - AP382)</f>
        <v>0</v>
      </c>
      <c r="AO382">
        <v>18.81219896769497</v>
      </c>
      <c r="AP382">
        <v>22.58837212121212</v>
      </c>
      <c r="AQ382">
        <v>-6.009413068716179E-05</v>
      </c>
      <c r="AR382">
        <v>120.5504715061294</v>
      </c>
      <c r="AS382">
        <v>2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MAX(0,($B$13+$C$13*EF382)/(1+$D$13*EF382)*DY382/(EA382+273)*$E$13)</f>
        <v>0</v>
      </c>
      <c r="AX382" t="s">
        <v>437</v>
      </c>
      <c r="AY382" t="s">
        <v>437</v>
      </c>
      <c r="AZ382">
        <v>0</v>
      </c>
      <c r="BA382">
        <v>0</v>
      </c>
      <c r="BB382">
        <f>1-AZ382/BA382</f>
        <v>0</v>
      </c>
      <c r="BC382">
        <v>0</v>
      </c>
      <c r="BD382" t="s">
        <v>437</v>
      </c>
      <c r="BE382" t="s">
        <v>437</v>
      </c>
      <c r="BF382">
        <v>0</v>
      </c>
      <c r="BG382">
        <v>0</v>
      </c>
      <c r="BH382">
        <f>1-BF382/BG382</f>
        <v>0</v>
      </c>
      <c r="BI382">
        <v>0.5</v>
      </c>
      <c r="BJ382">
        <f>DI382</f>
        <v>0</v>
      </c>
      <c r="BK382">
        <f>L382</f>
        <v>0</v>
      </c>
      <c r="BL382">
        <f>BH382*BI382*BJ382</f>
        <v>0</v>
      </c>
      <c r="BM382">
        <f>(BK382-BC382)/BJ382</f>
        <v>0</v>
      </c>
      <c r="BN382">
        <f>(BA382-BG382)/BG382</f>
        <v>0</v>
      </c>
      <c r="BO382">
        <f>AZ382/(BB382+AZ382/BG382)</f>
        <v>0</v>
      </c>
      <c r="BP382" t="s">
        <v>437</v>
      </c>
      <c r="BQ382">
        <v>0</v>
      </c>
      <c r="BR382">
        <f>IF(BQ382&lt;&gt;0, BQ382, BO382)</f>
        <v>0</v>
      </c>
      <c r="BS382">
        <f>1-BR382/BG382</f>
        <v>0</v>
      </c>
      <c r="BT382">
        <f>(BG382-BF382)/(BG382-BR382)</f>
        <v>0</v>
      </c>
      <c r="BU382">
        <f>(BA382-BG382)/(BA382-BR382)</f>
        <v>0</v>
      </c>
      <c r="BV382">
        <f>(BG382-BF382)/(BG382-AZ382)</f>
        <v>0</v>
      </c>
      <c r="BW382">
        <f>(BA382-BG382)/(BA382-AZ382)</f>
        <v>0</v>
      </c>
      <c r="BX382">
        <f>(BT382*BR382/BF382)</f>
        <v>0</v>
      </c>
      <c r="BY382">
        <f>(1-BX382)</f>
        <v>0</v>
      </c>
      <c r="DH382">
        <f>$B$11*EG382+$C$11*EH382+$F$11*ES382*(1-EV382)</f>
        <v>0</v>
      </c>
      <c r="DI382">
        <f>DH382*DJ382</f>
        <v>0</v>
      </c>
      <c r="DJ382">
        <f>($B$11*$D$9+$C$11*$D$9+$F$11*((FF382+EX382)/MAX(FF382+EX382+FG382, 0.1)*$I$9+FG382/MAX(FF382+EX382+FG382, 0.1)*$J$9))/($B$11+$C$11+$F$11)</f>
        <v>0</v>
      </c>
      <c r="DK382">
        <f>($B$11*$K$9+$C$11*$K$9+$F$11*((FF382+EX382)/MAX(FF382+EX382+FG382, 0.1)*$P$9+FG382/MAX(FF382+EX382+FG382, 0.1)*$Q$9))/($B$11+$C$11+$F$11)</f>
        <v>0</v>
      </c>
      <c r="DL382">
        <v>5.66</v>
      </c>
      <c r="DM382">
        <v>0.5</v>
      </c>
      <c r="DN382" t="s">
        <v>438</v>
      </c>
      <c r="DO382">
        <v>2</v>
      </c>
      <c r="DP382" t="b">
        <v>1</v>
      </c>
      <c r="DQ382">
        <v>1759254936.214286</v>
      </c>
      <c r="DR382">
        <v>1206.307857142857</v>
      </c>
      <c r="DS382">
        <v>1260.722142857143</v>
      </c>
      <c r="DT382">
        <v>22.59014285714286</v>
      </c>
      <c r="DU382">
        <v>18.75221428571428</v>
      </c>
      <c r="DV382">
        <v>1205.207857142857</v>
      </c>
      <c r="DW382">
        <v>22.37721785714286</v>
      </c>
      <c r="DX382">
        <v>500.0085714285715</v>
      </c>
      <c r="DY382">
        <v>90.84378928571428</v>
      </c>
      <c r="DZ382">
        <v>0.05189110714285716</v>
      </c>
      <c r="EA382">
        <v>29.47666785714285</v>
      </c>
      <c r="EB382">
        <v>30.04427857142857</v>
      </c>
      <c r="EC382">
        <v>999.9000000000002</v>
      </c>
      <c r="ED382">
        <v>0</v>
      </c>
      <c r="EE382">
        <v>0</v>
      </c>
      <c r="EF382">
        <v>9999.707142857142</v>
      </c>
      <c r="EG382">
        <v>0</v>
      </c>
      <c r="EH382">
        <v>11.6948</v>
      </c>
      <c r="EI382">
        <v>-54.41451071428572</v>
      </c>
      <c r="EJ382">
        <v>1234.188214285714</v>
      </c>
      <c r="EK382">
        <v>1284.816071428571</v>
      </c>
      <c r="EL382">
        <v>3.837930357142857</v>
      </c>
      <c r="EM382">
        <v>1260.722142857143</v>
      </c>
      <c r="EN382">
        <v>18.75221428571428</v>
      </c>
      <c r="EO382">
        <v>2.052174642857143</v>
      </c>
      <c r="EP382">
        <v>1.703522142857143</v>
      </c>
      <c r="EQ382">
        <v>17.85273928571428</v>
      </c>
      <c r="ER382">
        <v>14.92851785714286</v>
      </c>
      <c r="ES382">
        <v>1999.987857142858</v>
      </c>
      <c r="ET382">
        <v>0.9800006428571429</v>
      </c>
      <c r="EU382">
        <v>0.01999953214285715</v>
      </c>
      <c r="EV382">
        <v>0</v>
      </c>
      <c r="EW382">
        <v>1217.911071428571</v>
      </c>
      <c r="EX382">
        <v>5.000560000000001</v>
      </c>
      <c r="EY382">
        <v>24836.40714285714</v>
      </c>
      <c r="EZ382">
        <v>17294.78214285714</v>
      </c>
      <c r="FA382">
        <v>41.40821428571427</v>
      </c>
      <c r="FB382">
        <v>41.71399999999998</v>
      </c>
      <c r="FC382">
        <v>41.27653571428569</v>
      </c>
      <c r="FD382">
        <v>40.81903571428571</v>
      </c>
      <c r="FE382">
        <v>42.30785714285714</v>
      </c>
      <c r="FF382">
        <v>1955.087857142857</v>
      </c>
      <c r="FG382">
        <v>39.9</v>
      </c>
      <c r="FH382">
        <v>0</v>
      </c>
      <c r="FI382">
        <v>1759254958</v>
      </c>
      <c r="FJ382">
        <v>0</v>
      </c>
      <c r="FK382">
        <v>1217.881923076923</v>
      </c>
      <c r="FL382">
        <v>-10.5514529729421</v>
      </c>
      <c r="FM382">
        <v>-236.3692306171262</v>
      </c>
      <c r="FN382">
        <v>24835.85384615385</v>
      </c>
      <c r="FO382">
        <v>15</v>
      </c>
      <c r="FP382">
        <v>0</v>
      </c>
      <c r="FQ382" t="s">
        <v>439</v>
      </c>
      <c r="FR382">
        <v>1747148579.5</v>
      </c>
      <c r="FS382">
        <v>1747148584.5</v>
      </c>
      <c r="FT382">
        <v>0</v>
      </c>
      <c r="FU382">
        <v>0.162</v>
      </c>
      <c r="FV382">
        <v>-0.001</v>
      </c>
      <c r="FW382">
        <v>0.139</v>
      </c>
      <c r="FX382">
        <v>0.058</v>
      </c>
      <c r="FY382">
        <v>420</v>
      </c>
      <c r="FZ382">
        <v>16</v>
      </c>
      <c r="GA382">
        <v>0.19</v>
      </c>
      <c r="GB382">
        <v>0.02</v>
      </c>
      <c r="GC382">
        <v>-54.39200243902439</v>
      </c>
      <c r="GD382">
        <v>-0.236241114982507</v>
      </c>
      <c r="GE382">
        <v>0.1479679900911416</v>
      </c>
      <c r="GF382">
        <v>1</v>
      </c>
      <c r="GG382">
        <v>1218.536764705883</v>
      </c>
      <c r="GH382">
        <v>-10.48174178227426</v>
      </c>
      <c r="GI382">
        <v>1.042245089693219</v>
      </c>
      <c r="GJ382">
        <v>0</v>
      </c>
      <c r="GK382">
        <v>3.870180487804877</v>
      </c>
      <c r="GL382">
        <v>-0.5918136585365845</v>
      </c>
      <c r="GM382">
        <v>0.05917320310424058</v>
      </c>
      <c r="GN382">
        <v>0</v>
      </c>
      <c r="GO382">
        <v>1</v>
      </c>
      <c r="GP382">
        <v>3</v>
      </c>
      <c r="GQ382" t="s">
        <v>463</v>
      </c>
      <c r="GR382">
        <v>3.1281</v>
      </c>
      <c r="GS382">
        <v>2.72998</v>
      </c>
      <c r="GT382">
        <v>0.178854</v>
      </c>
      <c r="GU382">
        <v>0.184839</v>
      </c>
      <c r="GV382">
        <v>0.102981</v>
      </c>
      <c r="GW382">
        <v>0.0911527</v>
      </c>
      <c r="GX382">
        <v>24624.2</v>
      </c>
      <c r="GY382">
        <v>23724.3</v>
      </c>
      <c r="GZ382">
        <v>30530</v>
      </c>
      <c r="HA382">
        <v>29359.4</v>
      </c>
      <c r="HB382">
        <v>37800.1</v>
      </c>
      <c r="HC382">
        <v>35114.8</v>
      </c>
      <c r="HD382">
        <v>46702.9</v>
      </c>
      <c r="HE382">
        <v>43624.5</v>
      </c>
      <c r="HF382">
        <v>1.8268</v>
      </c>
      <c r="HG382">
        <v>1.8341</v>
      </c>
      <c r="HH382">
        <v>0.142314</v>
      </c>
      <c r="HI382">
        <v>0</v>
      </c>
      <c r="HJ382">
        <v>27.714</v>
      </c>
      <c r="HK382">
        <v>999.9</v>
      </c>
      <c r="HL382">
        <v>48.2</v>
      </c>
      <c r="HM382">
        <v>31.4</v>
      </c>
      <c r="HN382">
        <v>24.4895</v>
      </c>
      <c r="HO382">
        <v>63.0403</v>
      </c>
      <c r="HP382">
        <v>17.4199</v>
      </c>
      <c r="HQ382">
        <v>1</v>
      </c>
      <c r="HR382">
        <v>0.13969</v>
      </c>
      <c r="HS382">
        <v>0.6852780000000001</v>
      </c>
      <c r="HT382">
        <v>20.1998</v>
      </c>
      <c r="HU382">
        <v>5.22912</v>
      </c>
      <c r="HV382">
        <v>11.974</v>
      </c>
      <c r="HW382">
        <v>4.9704</v>
      </c>
      <c r="HX382">
        <v>3.28965</v>
      </c>
      <c r="HY382">
        <v>9999</v>
      </c>
      <c r="HZ382">
        <v>9999</v>
      </c>
      <c r="IA382">
        <v>9999</v>
      </c>
      <c r="IB382">
        <v>19.7</v>
      </c>
      <c r="IC382">
        <v>4.97289</v>
      </c>
      <c r="ID382">
        <v>1.87714</v>
      </c>
      <c r="IE382">
        <v>1.87523</v>
      </c>
      <c r="IF382">
        <v>1.87805</v>
      </c>
      <c r="IG382">
        <v>1.87482</v>
      </c>
      <c r="IH382">
        <v>1.87836</v>
      </c>
      <c r="II382">
        <v>1.87546</v>
      </c>
      <c r="IJ382">
        <v>1.87663</v>
      </c>
      <c r="IK382">
        <v>0</v>
      </c>
      <c r="IL382">
        <v>0</v>
      </c>
      <c r="IM382">
        <v>0</v>
      </c>
      <c r="IN382">
        <v>0</v>
      </c>
      <c r="IO382" t="s">
        <v>441</v>
      </c>
      <c r="IP382" t="s">
        <v>442</v>
      </c>
      <c r="IQ382" t="s">
        <v>443</v>
      </c>
      <c r="IR382" t="s">
        <v>443</v>
      </c>
      <c r="IS382" t="s">
        <v>443</v>
      </c>
      <c r="IT382" t="s">
        <v>443</v>
      </c>
      <c r="IU382">
        <v>0</v>
      </c>
      <c r="IV382">
        <v>100</v>
      </c>
      <c r="IW382">
        <v>100</v>
      </c>
      <c r="IX382">
        <v>1.13</v>
      </c>
      <c r="IY382">
        <v>0.2129</v>
      </c>
      <c r="IZ382">
        <v>-0.1222274518627452</v>
      </c>
      <c r="JA382">
        <v>0.001328938755811441</v>
      </c>
      <c r="JB382">
        <v>-5.633165956792918E-07</v>
      </c>
      <c r="JC382">
        <v>2.510553891376428E-10</v>
      </c>
      <c r="JD382">
        <v>-0.04678033270444259</v>
      </c>
      <c r="JE382">
        <v>-0.0009625096320519332</v>
      </c>
      <c r="JF382">
        <v>0.0006953178313022573</v>
      </c>
      <c r="JG382">
        <v>-5.973937232829655E-06</v>
      </c>
      <c r="JH382">
        <v>1</v>
      </c>
      <c r="JI382">
        <v>2112</v>
      </c>
      <c r="JJ382">
        <v>1</v>
      </c>
      <c r="JK382">
        <v>26</v>
      </c>
      <c r="JL382">
        <v>201772.7</v>
      </c>
      <c r="JM382">
        <v>201772.7</v>
      </c>
      <c r="JN382">
        <v>2.70508</v>
      </c>
      <c r="JO382">
        <v>2.52563</v>
      </c>
      <c r="JP382">
        <v>1.39893</v>
      </c>
      <c r="JQ382">
        <v>2.32666</v>
      </c>
      <c r="JR382">
        <v>1.44897</v>
      </c>
      <c r="JS382">
        <v>2.6123</v>
      </c>
      <c r="JT382">
        <v>36.908</v>
      </c>
      <c r="JU382">
        <v>23.9824</v>
      </c>
      <c r="JV382">
        <v>18</v>
      </c>
      <c r="JW382">
        <v>479.276</v>
      </c>
      <c r="JX382">
        <v>453.632</v>
      </c>
      <c r="JY382">
        <v>26.7973</v>
      </c>
      <c r="JZ382">
        <v>29.0089</v>
      </c>
      <c r="KA382">
        <v>30</v>
      </c>
      <c r="KB382">
        <v>28.677</v>
      </c>
      <c r="KC382">
        <v>28.7429</v>
      </c>
      <c r="KD382">
        <v>54.27</v>
      </c>
      <c r="KE382">
        <v>28.551</v>
      </c>
      <c r="KF382">
        <v>0</v>
      </c>
      <c r="KG382">
        <v>26.8024</v>
      </c>
      <c r="KH382">
        <v>1309.11</v>
      </c>
      <c r="KI382">
        <v>18.9442</v>
      </c>
      <c r="KJ382">
        <v>100.929</v>
      </c>
      <c r="KK382">
        <v>100.346</v>
      </c>
    </row>
    <row r="383" spans="1:297">
      <c r="A383">
        <v>367</v>
      </c>
      <c r="B383">
        <v>1759254949</v>
      </c>
      <c r="C383">
        <v>8133.400000095367</v>
      </c>
      <c r="D383" t="s">
        <v>1180</v>
      </c>
      <c r="E383" t="s">
        <v>1181</v>
      </c>
      <c r="F383">
        <v>5</v>
      </c>
      <c r="G383" t="s">
        <v>1025</v>
      </c>
      <c r="H383" t="s">
        <v>436</v>
      </c>
      <c r="I383">
        <v>1759254941.5</v>
      </c>
      <c r="J383">
        <f>(K383)/1000</f>
        <v>0</v>
      </c>
      <c r="K383">
        <f>IF(DP383, AN383, AH383)</f>
        <v>0</v>
      </c>
      <c r="L383">
        <f>IF(DP383, AI383, AG383)</f>
        <v>0</v>
      </c>
      <c r="M383">
        <f>DR383 - IF(AU383&gt;1, L383*DL383*100.0/(AW383), 0)</f>
        <v>0</v>
      </c>
      <c r="N383">
        <f>((T383-J383/2)*M383-L383)/(T383+J383/2)</f>
        <v>0</v>
      </c>
      <c r="O383">
        <f>N383*(DY383+DZ383)/1000.0</f>
        <v>0</v>
      </c>
      <c r="P383">
        <f>(DR383 - IF(AU383&gt;1, L383*DL383*100.0/(AW383), 0))*(DY383+DZ383)/1000.0</f>
        <v>0</v>
      </c>
      <c r="Q383">
        <f>2.0/((1/S383-1/R383)+SIGN(S383)*SQRT((1/S383-1/R383)*(1/S383-1/R383) + 4*DM383/((DM383+1)*(DM383+1))*(2*1/S383*1/R383-1/R383*1/R383)))</f>
        <v>0</v>
      </c>
      <c r="R383">
        <f>IF(LEFT(DN383,1)&lt;&gt;"0",IF(LEFT(DN383,1)="1",3.0,DO383),$D$5+$E$5*(EF383*DY383/($K$5*1000))+$F$5*(EF383*DY383/($K$5*1000))*MAX(MIN(DL383,$J$5),$I$5)*MAX(MIN(DL383,$J$5),$I$5)+$G$5*MAX(MIN(DL383,$J$5),$I$5)*(EF383*DY383/($K$5*1000))+$H$5*(EF383*DY383/($K$5*1000))*(EF383*DY383/($K$5*1000)))</f>
        <v>0</v>
      </c>
      <c r="S383">
        <f>J383*(1000-(1000*0.61365*exp(17.502*W383/(240.97+W383))/(DY383+DZ383)+DT383)/2)/(1000*0.61365*exp(17.502*W383/(240.97+W383))/(DY383+DZ383)-DT383)</f>
        <v>0</v>
      </c>
      <c r="T383">
        <f>1/((DM383+1)/(Q383/1.6)+1/(R383/1.37)) + DM383/((DM383+1)/(Q383/1.6) + DM383/(R383/1.37))</f>
        <v>0</v>
      </c>
      <c r="U383">
        <f>(DH383*DK383)</f>
        <v>0</v>
      </c>
      <c r="V383">
        <f>(EA383+(U383+2*0.95*5.67E-8*(((EA383+$B$7)+273)^4-(EA383+273)^4)-44100*J383)/(1.84*29.3*R383+8*0.95*5.67E-8*(EA383+273)^3))</f>
        <v>0</v>
      </c>
      <c r="W383">
        <f>($C$7*EB383+$D$7*EC383+$E$7*V383)</f>
        <v>0</v>
      </c>
      <c r="X383">
        <f>0.61365*exp(17.502*W383/(240.97+W383))</f>
        <v>0</v>
      </c>
      <c r="Y383">
        <f>(Z383/AA383*100)</f>
        <v>0</v>
      </c>
      <c r="Z383">
        <f>DT383*(DY383+DZ383)/1000</f>
        <v>0</v>
      </c>
      <c r="AA383">
        <f>0.61365*exp(17.502*EA383/(240.97+EA383))</f>
        <v>0</v>
      </c>
      <c r="AB383">
        <f>(X383-DT383*(DY383+DZ383)/1000)</f>
        <v>0</v>
      </c>
      <c r="AC383">
        <f>(-J383*44100)</f>
        <v>0</v>
      </c>
      <c r="AD383">
        <f>2*29.3*R383*0.92*(EA383-W383)</f>
        <v>0</v>
      </c>
      <c r="AE383">
        <f>2*0.95*5.67E-8*(((EA383+$B$7)+273)^4-(W383+273)^4)</f>
        <v>0</v>
      </c>
      <c r="AF383">
        <f>U383+AE383+AC383+AD383</f>
        <v>0</v>
      </c>
      <c r="AG383">
        <f>DX383*AU383*(DS383-DR383*(1000-AU383*DU383)/(1000-AU383*DT383))/(100*DL383)</f>
        <v>0</v>
      </c>
      <c r="AH383">
        <f>1000*DX383*AU383*(DT383-DU383)/(100*DL383*(1000-AU383*DT383))</f>
        <v>0</v>
      </c>
      <c r="AI383">
        <f>(AJ383 - AK383 - DY383*1E3/(8.314*(EA383+273.15)) * AM383/DX383 * AL383) * DX383/(100*DL383) * (1000 - DU383)/1000</f>
        <v>0</v>
      </c>
      <c r="AJ383">
        <v>1317.918382575416</v>
      </c>
      <c r="AK383">
        <v>1276.309939393939</v>
      </c>
      <c r="AL383">
        <v>3.433887031856478</v>
      </c>
      <c r="AM383">
        <v>65.50466669720001</v>
      </c>
      <c r="AN383">
        <f>(AP383 - AO383 + DY383*1E3/(8.314*(EA383+273.15)) * AR383/DX383 * AQ383) * DX383/(100*DL383) * 1000/(1000 - AP383)</f>
        <v>0</v>
      </c>
      <c r="AO383">
        <v>18.87337467969283</v>
      </c>
      <c r="AP383">
        <v>22.58620242424242</v>
      </c>
      <c r="AQ383">
        <v>-3.364604776815932E-05</v>
      </c>
      <c r="AR383">
        <v>120.5504715061294</v>
      </c>
      <c r="AS383">
        <v>2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MAX(0,($B$13+$C$13*EF383)/(1+$D$13*EF383)*DY383/(EA383+273)*$E$13)</f>
        <v>0</v>
      </c>
      <c r="AX383" t="s">
        <v>437</v>
      </c>
      <c r="AY383" t="s">
        <v>437</v>
      </c>
      <c r="AZ383">
        <v>0</v>
      </c>
      <c r="BA383">
        <v>0</v>
      </c>
      <c r="BB383">
        <f>1-AZ383/BA383</f>
        <v>0</v>
      </c>
      <c r="BC383">
        <v>0</v>
      </c>
      <c r="BD383" t="s">
        <v>437</v>
      </c>
      <c r="BE383" t="s">
        <v>437</v>
      </c>
      <c r="BF383">
        <v>0</v>
      </c>
      <c r="BG383">
        <v>0</v>
      </c>
      <c r="BH383">
        <f>1-BF383/BG383</f>
        <v>0</v>
      </c>
      <c r="BI383">
        <v>0.5</v>
      </c>
      <c r="BJ383">
        <f>DI383</f>
        <v>0</v>
      </c>
      <c r="BK383">
        <f>L383</f>
        <v>0</v>
      </c>
      <c r="BL383">
        <f>BH383*BI383*BJ383</f>
        <v>0</v>
      </c>
      <c r="BM383">
        <f>(BK383-BC383)/BJ383</f>
        <v>0</v>
      </c>
      <c r="BN383">
        <f>(BA383-BG383)/BG383</f>
        <v>0</v>
      </c>
      <c r="BO383">
        <f>AZ383/(BB383+AZ383/BG383)</f>
        <v>0</v>
      </c>
      <c r="BP383" t="s">
        <v>437</v>
      </c>
      <c r="BQ383">
        <v>0</v>
      </c>
      <c r="BR383">
        <f>IF(BQ383&lt;&gt;0, BQ383, BO383)</f>
        <v>0</v>
      </c>
      <c r="BS383">
        <f>1-BR383/BG383</f>
        <v>0</v>
      </c>
      <c r="BT383">
        <f>(BG383-BF383)/(BG383-BR383)</f>
        <v>0</v>
      </c>
      <c r="BU383">
        <f>(BA383-BG383)/(BA383-BR383)</f>
        <v>0</v>
      </c>
      <c r="BV383">
        <f>(BG383-BF383)/(BG383-AZ383)</f>
        <v>0</v>
      </c>
      <c r="BW383">
        <f>(BA383-BG383)/(BA383-AZ383)</f>
        <v>0</v>
      </c>
      <c r="BX383">
        <f>(BT383*BR383/BF383)</f>
        <v>0</v>
      </c>
      <c r="BY383">
        <f>(1-BX383)</f>
        <v>0</v>
      </c>
      <c r="DH383">
        <f>$B$11*EG383+$C$11*EH383+$F$11*ES383*(1-EV383)</f>
        <v>0</v>
      </c>
      <c r="DI383">
        <f>DH383*DJ383</f>
        <v>0</v>
      </c>
      <c r="DJ383">
        <f>($B$11*$D$9+$C$11*$D$9+$F$11*((FF383+EX383)/MAX(FF383+EX383+FG383, 0.1)*$I$9+FG383/MAX(FF383+EX383+FG383, 0.1)*$J$9))/($B$11+$C$11+$F$11)</f>
        <v>0</v>
      </c>
      <c r="DK383">
        <f>($B$11*$K$9+$C$11*$K$9+$F$11*((FF383+EX383)/MAX(FF383+EX383+FG383, 0.1)*$P$9+FG383/MAX(FF383+EX383+FG383, 0.1)*$Q$9))/($B$11+$C$11+$F$11)</f>
        <v>0</v>
      </c>
      <c r="DL383">
        <v>5.66</v>
      </c>
      <c r="DM383">
        <v>0.5</v>
      </c>
      <c r="DN383" t="s">
        <v>438</v>
      </c>
      <c r="DO383">
        <v>2</v>
      </c>
      <c r="DP383" t="b">
        <v>1</v>
      </c>
      <c r="DQ383">
        <v>1759254941.5</v>
      </c>
      <c r="DR383">
        <v>1224.038518518518</v>
      </c>
      <c r="DS383">
        <v>1278.411111111111</v>
      </c>
      <c r="DT383">
        <v>22.59012592592592</v>
      </c>
      <c r="DU383">
        <v>18.80897777777778</v>
      </c>
      <c r="DV383">
        <v>1222.918888888889</v>
      </c>
      <c r="DW383">
        <v>22.37721111111111</v>
      </c>
      <c r="DX383">
        <v>500.0245185185185</v>
      </c>
      <c r="DY383">
        <v>90.84312962962964</v>
      </c>
      <c r="DZ383">
        <v>0.05194123333333334</v>
      </c>
      <c r="EA383">
        <v>29.4573074074074</v>
      </c>
      <c r="EB383">
        <v>30.03404444444444</v>
      </c>
      <c r="EC383">
        <v>999.9000000000001</v>
      </c>
      <c r="ED383">
        <v>0</v>
      </c>
      <c r="EE383">
        <v>0</v>
      </c>
      <c r="EF383">
        <v>10003.69444444445</v>
      </c>
      <c r="EG383">
        <v>0</v>
      </c>
      <c r="EH383">
        <v>11.6948</v>
      </c>
      <c r="EI383">
        <v>-54.37240740740741</v>
      </c>
      <c r="EJ383">
        <v>1252.328148148148</v>
      </c>
      <c r="EK383">
        <v>1302.918148148148</v>
      </c>
      <c r="EL383">
        <v>3.781156666666666</v>
      </c>
      <c r="EM383">
        <v>1278.411111111111</v>
      </c>
      <c r="EN383">
        <v>18.80897777777778</v>
      </c>
      <c r="EO383">
        <v>2.052158518518518</v>
      </c>
      <c r="EP383">
        <v>1.708666296296296</v>
      </c>
      <c r="EQ383">
        <v>17.85261851851852</v>
      </c>
      <c r="ER383">
        <v>14.97532962962963</v>
      </c>
      <c r="ES383">
        <v>1999.984074074074</v>
      </c>
      <c r="ET383">
        <v>0.9800006666666667</v>
      </c>
      <c r="EU383">
        <v>0.01999950740740741</v>
      </c>
      <c r="EV383">
        <v>0</v>
      </c>
      <c r="EW383">
        <v>1216.922962962963</v>
      </c>
      <c r="EX383">
        <v>5.000560000000001</v>
      </c>
      <c r="EY383">
        <v>24815.25185185185</v>
      </c>
      <c r="EZ383">
        <v>17294.75555555556</v>
      </c>
      <c r="FA383">
        <v>41.38859259259258</v>
      </c>
      <c r="FB383">
        <v>41.72666666666666</v>
      </c>
      <c r="FC383">
        <v>41.29377777777778</v>
      </c>
      <c r="FD383">
        <v>40.83781481481482</v>
      </c>
      <c r="FE383">
        <v>42.34014814814814</v>
      </c>
      <c r="FF383">
        <v>1955.084074074074</v>
      </c>
      <c r="FG383">
        <v>39.9</v>
      </c>
      <c r="FH383">
        <v>0</v>
      </c>
      <c r="FI383">
        <v>1759254962.8</v>
      </c>
      <c r="FJ383">
        <v>0</v>
      </c>
      <c r="FK383">
        <v>1216.973076923077</v>
      </c>
      <c r="FL383">
        <v>-12.30017094463955</v>
      </c>
      <c r="FM383">
        <v>-239.3675215937472</v>
      </c>
      <c r="FN383">
        <v>24816.51153846153</v>
      </c>
      <c r="FO383">
        <v>15</v>
      </c>
      <c r="FP383">
        <v>0</v>
      </c>
      <c r="FQ383" t="s">
        <v>439</v>
      </c>
      <c r="FR383">
        <v>1747148579.5</v>
      </c>
      <c r="FS383">
        <v>1747148584.5</v>
      </c>
      <c r="FT383">
        <v>0</v>
      </c>
      <c r="FU383">
        <v>0.162</v>
      </c>
      <c r="FV383">
        <v>-0.001</v>
      </c>
      <c r="FW383">
        <v>0.139</v>
      </c>
      <c r="FX383">
        <v>0.058</v>
      </c>
      <c r="FY383">
        <v>420</v>
      </c>
      <c r="FZ383">
        <v>16</v>
      </c>
      <c r="GA383">
        <v>0.19</v>
      </c>
      <c r="GB383">
        <v>0.02</v>
      </c>
      <c r="GC383">
        <v>-54.38483414634145</v>
      </c>
      <c r="GD383">
        <v>0.4590543554005647</v>
      </c>
      <c r="GE383">
        <v>0.1526746638456062</v>
      </c>
      <c r="GF383">
        <v>1</v>
      </c>
      <c r="GG383">
        <v>1217.520588235294</v>
      </c>
      <c r="GH383">
        <v>-11.34789916178311</v>
      </c>
      <c r="GI383">
        <v>1.131711200887629</v>
      </c>
      <c r="GJ383">
        <v>0</v>
      </c>
      <c r="GK383">
        <v>3.818658536585366</v>
      </c>
      <c r="GL383">
        <v>-0.6464414634146315</v>
      </c>
      <c r="GM383">
        <v>0.06480080286166952</v>
      </c>
      <c r="GN383">
        <v>0</v>
      </c>
      <c r="GO383">
        <v>1</v>
      </c>
      <c r="GP383">
        <v>3</v>
      </c>
      <c r="GQ383" t="s">
        <v>463</v>
      </c>
      <c r="GR383">
        <v>3.1281</v>
      </c>
      <c r="GS383">
        <v>2.72981</v>
      </c>
      <c r="GT383">
        <v>0.180348</v>
      </c>
      <c r="GU383">
        <v>0.186329</v>
      </c>
      <c r="GV383">
        <v>0.102979</v>
      </c>
      <c r="GW383">
        <v>0.0915078</v>
      </c>
      <c r="GX383">
        <v>24578.9</v>
      </c>
      <c r="GY383">
        <v>23680.5</v>
      </c>
      <c r="GZ383">
        <v>30529.5</v>
      </c>
      <c r="HA383">
        <v>29358.9</v>
      </c>
      <c r="HB383">
        <v>37799.6</v>
      </c>
      <c r="HC383">
        <v>35100.7</v>
      </c>
      <c r="HD383">
        <v>46702</v>
      </c>
      <c r="HE383">
        <v>43624.1</v>
      </c>
      <c r="HF383">
        <v>1.82693</v>
      </c>
      <c r="HG383">
        <v>1.8342</v>
      </c>
      <c r="HH383">
        <v>0.14139</v>
      </c>
      <c r="HI383">
        <v>0</v>
      </c>
      <c r="HJ383">
        <v>27.7107</v>
      </c>
      <c r="HK383">
        <v>999.9</v>
      </c>
      <c r="HL383">
        <v>48.2</v>
      </c>
      <c r="HM383">
        <v>31.4</v>
      </c>
      <c r="HN383">
        <v>24.4894</v>
      </c>
      <c r="HO383">
        <v>63.0503</v>
      </c>
      <c r="HP383">
        <v>17.6282</v>
      </c>
      <c r="HQ383">
        <v>1</v>
      </c>
      <c r="HR383">
        <v>0.139761</v>
      </c>
      <c r="HS383">
        <v>0.666675</v>
      </c>
      <c r="HT383">
        <v>20.1998</v>
      </c>
      <c r="HU383">
        <v>5.22807</v>
      </c>
      <c r="HV383">
        <v>11.974</v>
      </c>
      <c r="HW383">
        <v>4.96995</v>
      </c>
      <c r="HX383">
        <v>3.2895</v>
      </c>
      <c r="HY383">
        <v>9999</v>
      </c>
      <c r="HZ383">
        <v>9999</v>
      </c>
      <c r="IA383">
        <v>9999</v>
      </c>
      <c r="IB383">
        <v>19.7</v>
      </c>
      <c r="IC383">
        <v>4.97288</v>
      </c>
      <c r="ID383">
        <v>1.87717</v>
      </c>
      <c r="IE383">
        <v>1.87531</v>
      </c>
      <c r="IF383">
        <v>1.87808</v>
      </c>
      <c r="IG383">
        <v>1.87485</v>
      </c>
      <c r="IH383">
        <v>1.87847</v>
      </c>
      <c r="II383">
        <v>1.87551</v>
      </c>
      <c r="IJ383">
        <v>1.87668</v>
      </c>
      <c r="IK383">
        <v>0</v>
      </c>
      <c r="IL383">
        <v>0</v>
      </c>
      <c r="IM383">
        <v>0</v>
      </c>
      <c r="IN383">
        <v>0</v>
      </c>
      <c r="IO383" t="s">
        <v>441</v>
      </c>
      <c r="IP383" t="s">
        <v>442</v>
      </c>
      <c r="IQ383" t="s">
        <v>443</v>
      </c>
      <c r="IR383" t="s">
        <v>443</v>
      </c>
      <c r="IS383" t="s">
        <v>443</v>
      </c>
      <c r="IT383" t="s">
        <v>443</v>
      </c>
      <c r="IU383">
        <v>0</v>
      </c>
      <c r="IV383">
        <v>100</v>
      </c>
      <c r="IW383">
        <v>100</v>
      </c>
      <c r="IX383">
        <v>1.15</v>
      </c>
      <c r="IY383">
        <v>0.2129</v>
      </c>
      <c r="IZ383">
        <v>-0.1222274518627452</v>
      </c>
      <c r="JA383">
        <v>0.001328938755811441</v>
      </c>
      <c r="JB383">
        <v>-5.633165956792918E-07</v>
      </c>
      <c r="JC383">
        <v>2.510553891376428E-10</v>
      </c>
      <c r="JD383">
        <v>-0.04678033270444259</v>
      </c>
      <c r="JE383">
        <v>-0.0009625096320519332</v>
      </c>
      <c r="JF383">
        <v>0.0006953178313022573</v>
      </c>
      <c r="JG383">
        <v>-5.973937232829655E-06</v>
      </c>
      <c r="JH383">
        <v>1</v>
      </c>
      <c r="JI383">
        <v>2112</v>
      </c>
      <c r="JJ383">
        <v>1</v>
      </c>
      <c r="JK383">
        <v>26</v>
      </c>
      <c r="JL383">
        <v>201772.8</v>
      </c>
      <c r="JM383">
        <v>201772.7</v>
      </c>
      <c r="JN383">
        <v>2.73438</v>
      </c>
      <c r="JO383">
        <v>2.5354</v>
      </c>
      <c r="JP383">
        <v>1.39893</v>
      </c>
      <c r="JQ383">
        <v>2.32666</v>
      </c>
      <c r="JR383">
        <v>1.44897</v>
      </c>
      <c r="JS383">
        <v>2.48901</v>
      </c>
      <c r="JT383">
        <v>36.908</v>
      </c>
      <c r="JU383">
        <v>23.9649</v>
      </c>
      <c r="JV383">
        <v>18</v>
      </c>
      <c r="JW383">
        <v>479.359</v>
      </c>
      <c r="JX383">
        <v>453.711</v>
      </c>
      <c r="JY383">
        <v>26.7647</v>
      </c>
      <c r="JZ383">
        <v>29.0111</v>
      </c>
      <c r="KA383">
        <v>30.0001</v>
      </c>
      <c r="KB383">
        <v>28.6792</v>
      </c>
      <c r="KC383">
        <v>28.745</v>
      </c>
      <c r="KD383">
        <v>54.791</v>
      </c>
      <c r="KE383">
        <v>28.551</v>
      </c>
      <c r="KF383">
        <v>0</v>
      </c>
      <c r="KG383">
        <v>26.7675</v>
      </c>
      <c r="KH383">
        <v>1322.51</v>
      </c>
      <c r="KI383">
        <v>18.9988</v>
      </c>
      <c r="KJ383">
        <v>100.927</v>
      </c>
      <c r="KK383">
        <v>100.344</v>
      </c>
    </row>
    <row r="384" spans="1:297">
      <c r="A384">
        <v>368</v>
      </c>
      <c r="B384">
        <v>1759254954</v>
      </c>
      <c r="C384">
        <v>8138.400000095367</v>
      </c>
      <c r="D384" t="s">
        <v>1182</v>
      </c>
      <c r="E384" t="s">
        <v>1183</v>
      </c>
      <c r="F384">
        <v>5</v>
      </c>
      <c r="G384" t="s">
        <v>1025</v>
      </c>
      <c r="H384" t="s">
        <v>436</v>
      </c>
      <c r="I384">
        <v>1759254946.214286</v>
      </c>
      <c r="J384">
        <f>(K384)/1000</f>
        <v>0</v>
      </c>
      <c r="K384">
        <f>IF(DP384, AN384, AH384)</f>
        <v>0</v>
      </c>
      <c r="L384">
        <f>IF(DP384, AI384, AG384)</f>
        <v>0</v>
      </c>
      <c r="M384">
        <f>DR384 - IF(AU384&gt;1, L384*DL384*100.0/(AW384), 0)</f>
        <v>0</v>
      </c>
      <c r="N384">
        <f>((T384-J384/2)*M384-L384)/(T384+J384/2)</f>
        <v>0</v>
      </c>
      <c r="O384">
        <f>N384*(DY384+DZ384)/1000.0</f>
        <v>0</v>
      </c>
      <c r="P384">
        <f>(DR384 - IF(AU384&gt;1, L384*DL384*100.0/(AW384), 0))*(DY384+DZ384)/1000.0</f>
        <v>0</v>
      </c>
      <c r="Q384">
        <f>2.0/((1/S384-1/R384)+SIGN(S384)*SQRT((1/S384-1/R384)*(1/S384-1/R384) + 4*DM384/((DM384+1)*(DM384+1))*(2*1/S384*1/R384-1/R384*1/R384)))</f>
        <v>0</v>
      </c>
      <c r="R384">
        <f>IF(LEFT(DN384,1)&lt;&gt;"0",IF(LEFT(DN384,1)="1",3.0,DO384),$D$5+$E$5*(EF384*DY384/($K$5*1000))+$F$5*(EF384*DY384/($K$5*1000))*MAX(MIN(DL384,$J$5),$I$5)*MAX(MIN(DL384,$J$5),$I$5)+$G$5*MAX(MIN(DL384,$J$5),$I$5)*(EF384*DY384/($K$5*1000))+$H$5*(EF384*DY384/($K$5*1000))*(EF384*DY384/($K$5*1000)))</f>
        <v>0</v>
      </c>
      <c r="S384">
        <f>J384*(1000-(1000*0.61365*exp(17.502*W384/(240.97+W384))/(DY384+DZ384)+DT384)/2)/(1000*0.61365*exp(17.502*W384/(240.97+W384))/(DY384+DZ384)-DT384)</f>
        <v>0</v>
      </c>
      <c r="T384">
        <f>1/((DM384+1)/(Q384/1.6)+1/(R384/1.37)) + DM384/((DM384+1)/(Q384/1.6) + DM384/(R384/1.37))</f>
        <v>0</v>
      </c>
      <c r="U384">
        <f>(DH384*DK384)</f>
        <v>0</v>
      </c>
      <c r="V384">
        <f>(EA384+(U384+2*0.95*5.67E-8*(((EA384+$B$7)+273)^4-(EA384+273)^4)-44100*J384)/(1.84*29.3*R384+8*0.95*5.67E-8*(EA384+273)^3))</f>
        <v>0</v>
      </c>
      <c r="W384">
        <f>($C$7*EB384+$D$7*EC384+$E$7*V384)</f>
        <v>0</v>
      </c>
      <c r="X384">
        <f>0.61365*exp(17.502*W384/(240.97+W384))</f>
        <v>0</v>
      </c>
      <c r="Y384">
        <f>(Z384/AA384*100)</f>
        <v>0</v>
      </c>
      <c r="Z384">
        <f>DT384*(DY384+DZ384)/1000</f>
        <v>0</v>
      </c>
      <c r="AA384">
        <f>0.61365*exp(17.502*EA384/(240.97+EA384))</f>
        <v>0</v>
      </c>
      <c r="AB384">
        <f>(X384-DT384*(DY384+DZ384)/1000)</f>
        <v>0</v>
      </c>
      <c r="AC384">
        <f>(-J384*44100)</f>
        <v>0</v>
      </c>
      <c r="AD384">
        <f>2*29.3*R384*0.92*(EA384-W384)</f>
        <v>0</v>
      </c>
      <c r="AE384">
        <f>2*0.95*5.67E-8*(((EA384+$B$7)+273)^4-(W384+273)^4)</f>
        <v>0</v>
      </c>
      <c r="AF384">
        <f>U384+AE384+AC384+AD384</f>
        <v>0</v>
      </c>
      <c r="AG384">
        <f>DX384*AU384*(DS384-DR384*(1000-AU384*DU384)/(1000-AU384*DT384))/(100*DL384)</f>
        <v>0</v>
      </c>
      <c r="AH384">
        <f>1000*DX384*AU384*(DT384-DU384)/(100*DL384*(1000-AU384*DT384))</f>
        <v>0</v>
      </c>
      <c r="AI384">
        <f>(AJ384 - AK384 - DY384*1E3/(8.314*(EA384+273.15)) * AM384/DX384 * AL384) * DX384/(100*DL384) * (1000 - DU384)/1000</f>
        <v>0</v>
      </c>
      <c r="AJ384">
        <v>1335.407855647772</v>
      </c>
      <c r="AK384">
        <v>1293.563878787878</v>
      </c>
      <c r="AL384">
        <v>3.444060284036536</v>
      </c>
      <c r="AM384">
        <v>65.50466669720001</v>
      </c>
      <c r="AN384">
        <f>(AP384 - AO384 + DY384*1E3/(8.314*(EA384+273.15)) * AR384/DX384 * AQ384) * DX384/(100*DL384) * 1000/(1000 - AP384)</f>
        <v>0</v>
      </c>
      <c r="AO384">
        <v>18.95617771988727</v>
      </c>
      <c r="AP384">
        <v>22.60394303030303</v>
      </c>
      <c r="AQ384">
        <v>0.0001754291173461543</v>
      </c>
      <c r="AR384">
        <v>120.5504715061294</v>
      </c>
      <c r="AS384">
        <v>2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MAX(0,($B$13+$C$13*EF384)/(1+$D$13*EF384)*DY384/(EA384+273)*$E$13)</f>
        <v>0</v>
      </c>
      <c r="AX384" t="s">
        <v>437</v>
      </c>
      <c r="AY384" t="s">
        <v>437</v>
      </c>
      <c r="AZ384">
        <v>0</v>
      </c>
      <c r="BA384">
        <v>0</v>
      </c>
      <c r="BB384">
        <f>1-AZ384/BA384</f>
        <v>0</v>
      </c>
      <c r="BC384">
        <v>0</v>
      </c>
      <c r="BD384" t="s">
        <v>437</v>
      </c>
      <c r="BE384" t="s">
        <v>437</v>
      </c>
      <c r="BF384">
        <v>0</v>
      </c>
      <c r="BG384">
        <v>0</v>
      </c>
      <c r="BH384">
        <f>1-BF384/BG384</f>
        <v>0</v>
      </c>
      <c r="BI384">
        <v>0.5</v>
      </c>
      <c r="BJ384">
        <f>DI384</f>
        <v>0</v>
      </c>
      <c r="BK384">
        <f>L384</f>
        <v>0</v>
      </c>
      <c r="BL384">
        <f>BH384*BI384*BJ384</f>
        <v>0</v>
      </c>
      <c r="BM384">
        <f>(BK384-BC384)/BJ384</f>
        <v>0</v>
      </c>
      <c r="BN384">
        <f>(BA384-BG384)/BG384</f>
        <v>0</v>
      </c>
      <c r="BO384">
        <f>AZ384/(BB384+AZ384/BG384)</f>
        <v>0</v>
      </c>
      <c r="BP384" t="s">
        <v>437</v>
      </c>
      <c r="BQ384">
        <v>0</v>
      </c>
      <c r="BR384">
        <f>IF(BQ384&lt;&gt;0, BQ384, BO384)</f>
        <v>0</v>
      </c>
      <c r="BS384">
        <f>1-BR384/BG384</f>
        <v>0</v>
      </c>
      <c r="BT384">
        <f>(BG384-BF384)/(BG384-BR384)</f>
        <v>0</v>
      </c>
      <c r="BU384">
        <f>(BA384-BG384)/(BA384-BR384)</f>
        <v>0</v>
      </c>
      <c r="BV384">
        <f>(BG384-BF384)/(BG384-AZ384)</f>
        <v>0</v>
      </c>
      <c r="BW384">
        <f>(BA384-BG384)/(BA384-AZ384)</f>
        <v>0</v>
      </c>
      <c r="BX384">
        <f>(BT384*BR384/BF384)</f>
        <v>0</v>
      </c>
      <c r="BY384">
        <f>(1-BX384)</f>
        <v>0</v>
      </c>
      <c r="DH384">
        <f>$B$11*EG384+$C$11*EH384+$F$11*ES384*(1-EV384)</f>
        <v>0</v>
      </c>
      <c r="DI384">
        <f>DH384*DJ384</f>
        <v>0</v>
      </c>
      <c r="DJ384">
        <f>($B$11*$D$9+$C$11*$D$9+$F$11*((FF384+EX384)/MAX(FF384+EX384+FG384, 0.1)*$I$9+FG384/MAX(FF384+EX384+FG384, 0.1)*$J$9))/($B$11+$C$11+$F$11)</f>
        <v>0</v>
      </c>
      <c r="DK384">
        <f>($B$11*$K$9+$C$11*$K$9+$F$11*((FF384+EX384)/MAX(FF384+EX384+FG384, 0.1)*$P$9+FG384/MAX(FF384+EX384+FG384, 0.1)*$Q$9))/($B$11+$C$11+$F$11)</f>
        <v>0</v>
      </c>
      <c r="DL384">
        <v>5.66</v>
      </c>
      <c r="DM384">
        <v>0.5</v>
      </c>
      <c r="DN384" t="s">
        <v>438</v>
      </c>
      <c r="DO384">
        <v>2</v>
      </c>
      <c r="DP384" t="b">
        <v>1</v>
      </c>
      <c r="DQ384">
        <v>1759254946.214286</v>
      </c>
      <c r="DR384">
        <v>1239.848928571429</v>
      </c>
      <c r="DS384">
        <v>1294.189642857143</v>
      </c>
      <c r="DT384">
        <v>22.59104642857143</v>
      </c>
      <c r="DU384">
        <v>18.871175</v>
      </c>
      <c r="DV384">
        <v>1238.712142857143</v>
      </c>
      <c r="DW384">
        <v>22.37811785714286</v>
      </c>
      <c r="DX384">
        <v>500.0121071428571</v>
      </c>
      <c r="DY384">
        <v>90.84320000000001</v>
      </c>
      <c r="DZ384">
        <v>0.05201313214285714</v>
      </c>
      <c r="EA384">
        <v>29.43981785714285</v>
      </c>
      <c r="EB384">
        <v>30.02171785714285</v>
      </c>
      <c r="EC384">
        <v>999.9000000000002</v>
      </c>
      <c r="ED384">
        <v>0</v>
      </c>
      <c r="EE384">
        <v>0</v>
      </c>
      <c r="EF384">
        <v>9997.042857142858</v>
      </c>
      <c r="EG384">
        <v>0</v>
      </c>
      <c r="EH384">
        <v>11.6948</v>
      </c>
      <c r="EI384">
        <v>-54.34031428571428</v>
      </c>
      <c r="EJ384">
        <v>1268.505714285714</v>
      </c>
      <c r="EK384">
        <v>1319.083928571429</v>
      </c>
      <c r="EL384">
        <v>3.719883571428571</v>
      </c>
      <c r="EM384">
        <v>1294.189642857143</v>
      </c>
      <c r="EN384">
        <v>18.871175</v>
      </c>
      <c r="EO384">
        <v>2.052243571428571</v>
      </c>
      <c r="EP384">
        <v>1.714317142857143</v>
      </c>
      <c r="EQ384">
        <v>17.85327857142857</v>
      </c>
      <c r="ER384">
        <v>15.0266</v>
      </c>
      <c r="ES384">
        <v>1999.986785714286</v>
      </c>
      <c r="ET384">
        <v>0.9800007500000001</v>
      </c>
      <c r="EU384">
        <v>0.01999941428571429</v>
      </c>
      <c r="EV384">
        <v>0</v>
      </c>
      <c r="EW384">
        <v>1215.919285714286</v>
      </c>
      <c r="EX384">
        <v>5.000560000000001</v>
      </c>
      <c r="EY384">
        <v>24795.66071428572</v>
      </c>
      <c r="EZ384">
        <v>17294.77142857143</v>
      </c>
      <c r="FA384">
        <v>41.32564285714285</v>
      </c>
      <c r="FB384">
        <v>41.72525</v>
      </c>
      <c r="FC384">
        <v>41.29885714285713</v>
      </c>
      <c r="FD384">
        <v>40.877</v>
      </c>
      <c r="FE384">
        <v>42.30121428571429</v>
      </c>
      <c r="FF384">
        <v>1955.086785714286</v>
      </c>
      <c r="FG384">
        <v>39.9</v>
      </c>
      <c r="FH384">
        <v>0</v>
      </c>
      <c r="FI384">
        <v>1759254968.2</v>
      </c>
      <c r="FJ384">
        <v>0</v>
      </c>
      <c r="FK384">
        <v>1215.766</v>
      </c>
      <c r="FL384">
        <v>-13.68846153845995</v>
      </c>
      <c r="FM384">
        <v>-259.1153846643116</v>
      </c>
      <c r="FN384">
        <v>24792.852</v>
      </c>
      <c r="FO384">
        <v>15</v>
      </c>
      <c r="FP384">
        <v>0</v>
      </c>
      <c r="FQ384" t="s">
        <v>439</v>
      </c>
      <c r="FR384">
        <v>1747148579.5</v>
      </c>
      <c r="FS384">
        <v>1747148584.5</v>
      </c>
      <c r="FT384">
        <v>0</v>
      </c>
      <c r="FU384">
        <v>0.162</v>
      </c>
      <c r="FV384">
        <v>-0.001</v>
      </c>
      <c r="FW384">
        <v>0.139</v>
      </c>
      <c r="FX384">
        <v>0.058</v>
      </c>
      <c r="FY384">
        <v>420</v>
      </c>
      <c r="FZ384">
        <v>16</v>
      </c>
      <c r="GA384">
        <v>0.19</v>
      </c>
      <c r="GB384">
        <v>0.02</v>
      </c>
      <c r="GC384">
        <v>-54.3787525</v>
      </c>
      <c r="GD384">
        <v>0.5636228893058378</v>
      </c>
      <c r="GE384">
        <v>0.1408580970116733</v>
      </c>
      <c r="GF384">
        <v>0</v>
      </c>
      <c r="GG384">
        <v>1216.461176470588</v>
      </c>
      <c r="GH384">
        <v>-12.61084798015112</v>
      </c>
      <c r="GI384">
        <v>1.251659521233085</v>
      </c>
      <c r="GJ384">
        <v>0</v>
      </c>
      <c r="GK384">
        <v>3.749331499999999</v>
      </c>
      <c r="GL384">
        <v>-0.7704742964352784</v>
      </c>
      <c r="GM384">
        <v>0.0755358886738615</v>
      </c>
      <c r="GN384">
        <v>0</v>
      </c>
      <c r="GO384">
        <v>0</v>
      </c>
      <c r="GP384">
        <v>3</v>
      </c>
      <c r="GQ384" t="s">
        <v>490</v>
      </c>
      <c r="GR384">
        <v>3.12805</v>
      </c>
      <c r="GS384">
        <v>2.72979</v>
      </c>
      <c r="GT384">
        <v>0.181837</v>
      </c>
      <c r="GU384">
        <v>0.187767</v>
      </c>
      <c r="GV384">
        <v>0.103032</v>
      </c>
      <c r="GW384">
        <v>0.09161179999999999</v>
      </c>
      <c r="GX384">
        <v>24534.7</v>
      </c>
      <c r="GY384">
        <v>23638.3</v>
      </c>
      <c r="GZ384">
        <v>30530</v>
      </c>
      <c r="HA384">
        <v>29358.6</v>
      </c>
      <c r="HB384">
        <v>37798.1</v>
      </c>
      <c r="HC384">
        <v>35096.4</v>
      </c>
      <c r="HD384">
        <v>46702.8</v>
      </c>
      <c r="HE384">
        <v>43623.7</v>
      </c>
      <c r="HF384">
        <v>1.82633</v>
      </c>
      <c r="HG384">
        <v>1.8344</v>
      </c>
      <c r="HH384">
        <v>0.140276</v>
      </c>
      <c r="HI384">
        <v>0</v>
      </c>
      <c r="HJ384">
        <v>27.7067</v>
      </c>
      <c r="HK384">
        <v>999.9</v>
      </c>
      <c r="HL384">
        <v>48.2</v>
      </c>
      <c r="HM384">
        <v>31.4</v>
      </c>
      <c r="HN384">
        <v>24.4873</v>
      </c>
      <c r="HO384">
        <v>63.2403</v>
      </c>
      <c r="HP384">
        <v>17.488</v>
      </c>
      <c r="HQ384">
        <v>1</v>
      </c>
      <c r="HR384">
        <v>0.139761</v>
      </c>
      <c r="HS384">
        <v>0.61881</v>
      </c>
      <c r="HT384">
        <v>20.1996</v>
      </c>
      <c r="HU384">
        <v>5.22642</v>
      </c>
      <c r="HV384">
        <v>11.974</v>
      </c>
      <c r="HW384">
        <v>4.96975</v>
      </c>
      <c r="HX384">
        <v>3.28918</v>
      </c>
      <c r="HY384">
        <v>9999</v>
      </c>
      <c r="HZ384">
        <v>9999</v>
      </c>
      <c r="IA384">
        <v>9999</v>
      </c>
      <c r="IB384">
        <v>19.7</v>
      </c>
      <c r="IC384">
        <v>4.97289</v>
      </c>
      <c r="ID384">
        <v>1.87719</v>
      </c>
      <c r="IE384">
        <v>1.8753</v>
      </c>
      <c r="IF384">
        <v>1.87811</v>
      </c>
      <c r="IG384">
        <v>1.87485</v>
      </c>
      <c r="IH384">
        <v>1.87848</v>
      </c>
      <c r="II384">
        <v>1.87551</v>
      </c>
      <c r="IJ384">
        <v>1.87669</v>
      </c>
      <c r="IK384">
        <v>0</v>
      </c>
      <c r="IL384">
        <v>0</v>
      </c>
      <c r="IM384">
        <v>0</v>
      </c>
      <c r="IN384">
        <v>0</v>
      </c>
      <c r="IO384" t="s">
        <v>441</v>
      </c>
      <c r="IP384" t="s">
        <v>442</v>
      </c>
      <c r="IQ384" t="s">
        <v>443</v>
      </c>
      <c r="IR384" t="s">
        <v>443</v>
      </c>
      <c r="IS384" t="s">
        <v>443</v>
      </c>
      <c r="IT384" t="s">
        <v>443</v>
      </c>
      <c r="IU384">
        <v>0</v>
      </c>
      <c r="IV384">
        <v>100</v>
      </c>
      <c r="IW384">
        <v>100</v>
      </c>
      <c r="IX384">
        <v>1.17</v>
      </c>
      <c r="IY384">
        <v>0.2133</v>
      </c>
      <c r="IZ384">
        <v>-0.1222274518627452</v>
      </c>
      <c r="JA384">
        <v>0.001328938755811441</v>
      </c>
      <c r="JB384">
        <v>-5.633165956792918E-07</v>
      </c>
      <c r="JC384">
        <v>2.510553891376428E-10</v>
      </c>
      <c r="JD384">
        <v>-0.04678033270444259</v>
      </c>
      <c r="JE384">
        <v>-0.0009625096320519332</v>
      </c>
      <c r="JF384">
        <v>0.0006953178313022573</v>
      </c>
      <c r="JG384">
        <v>-5.973937232829655E-06</v>
      </c>
      <c r="JH384">
        <v>1</v>
      </c>
      <c r="JI384">
        <v>2112</v>
      </c>
      <c r="JJ384">
        <v>1</v>
      </c>
      <c r="JK384">
        <v>26</v>
      </c>
      <c r="JL384">
        <v>201772.9</v>
      </c>
      <c r="JM384">
        <v>201772.8</v>
      </c>
      <c r="JN384">
        <v>2.76123</v>
      </c>
      <c r="JO384">
        <v>2.5293</v>
      </c>
      <c r="JP384">
        <v>1.39893</v>
      </c>
      <c r="JQ384">
        <v>2.32666</v>
      </c>
      <c r="JR384">
        <v>1.44897</v>
      </c>
      <c r="JS384">
        <v>2.48535</v>
      </c>
      <c r="JT384">
        <v>36.9317</v>
      </c>
      <c r="JU384">
        <v>23.9737</v>
      </c>
      <c r="JV384">
        <v>18</v>
      </c>
      <c r="JW384">
        <v>479.032</v>
      </c>
      <c r="JX384">
        <v>453.841</v>
      </c>
      <c r="JY384">
        <v>26.7413</v>
      </c>
      <c r="JZ384">
        <v>29.0117</v>
      </c>
      <c r="KA384">
        <v>30.0001</v>
      </c>
      <c r="KB384">
        <v>28.6794</v>
      </c>
      <c r="KC384">
        <v>28.7454</v>
      </c>
      <c r="KD384">
        <v>55.3832</v>
      </c>
      <c r="KE384">
        <v>28.551</v>
      </c>
      <c r="KF384">
        <v>0</v>
      </c>
      <c r="KG384">
        <v>26.7462</v>
      </c>
      <c r="KH384">
        <v>1342.55</v>
      </c>
      <c r="KI384">
        <v>18.9445</v>
      </c>
      <c r="KJ384">
        <v>100.929</v>
      </c>
      <c r="KK384">
        <v>100.343</v>
      </c>
    </row>
    <row r="385" spans="1:297">
      <c r="A385">
        <v>369</v>
      </c>
      <c r="B385">
        <v>1759254959</v>
      </c>
      <c r="C385">
        <v>8143.400000095367</v>
      </c>
      <c r="D385" t="s">
        <v>1184</v>
      </c>
      <c r="E385" t="s">
        <v>1185</v>
      </c>
      <c r="F385">
        <v>5</v>
      </c>
      <c r="G385" t="s">
        <v>1025</v>
      </c>
      <c r="H385" t="s">
        <v>436</v>
      </c>
      <c r="I385">
        <v>1759254951.5</v>
      </c>
      <c r="J385">
        <f>(K385)/1000</f>
        <v>0</v>
      </c>
      <c r="K385">
        <f>IF(DP385, AN385, AH385)</f>
        <v>0</v>
      </c>
      <c r="L385">
        <f>IF(DP385, AI385, AG385)</f>
        <v>0</v>
      </c>
      <c r="M385">
        <f>DR385 - IF(AU385&gt;1, L385*DL385*100.0/(AW385), 0)</f>
        <v>0</v>
      </c>
      <c r="N385">
        <f>((T385-J385/2)*M385-L385)/(T385+J385/2)</f>
        <v>0</v>
      </c>
      <c r="O385">
        <f>N385*(DY385+DZ385)/1000.0</f>
        <v>0</v>
      </c>
      <c r="P385">
        <f>(DR385 - IF(AU385&gt;1, L385*DL385*100.0/(AW385), 0))*(DY385+DZ385)/1000.0</f>
        <v>0</v>
      </c>
      <c r="Q385">
        <f>2.0/((1/S385-1/R385)+SIGN(S385)*SQRT((1/S385-1/R385)*(1/S385-1/R385) + 4*DM385/((DM385+1)*(DM385+1))*(2*1/S385*1/R385-1/R385*1/R385)))</f>
        <v>0</v>
      </c>
      <c r="R385">
        <f>IF(LEFT(DN385,1)&lt;&gt;"0",IF(LEFT(DN385,1)="1",3.0,DO385),$D$5+$E$5*(EF385*DY385/($K$5*1000))+$F$5*(EF385*DY385/($K$5*1000))*MAX(MIN(DL385,$J$5),$I$5)*MAX(MIN(DL385,$J$5),$I$5)+$G$5*MAX(MIN(DL385,$J$5),$I$5)*(EF385*DY385/($K$5*1000))+$H$5*(EF385*DY385/($K$5*1000))*(EF385*DY385/($K$5*1000)))</f>
        <v>0</v>
      </c>
      <c r="S385">
        <f>J385*(1000-(1000*0.61365*exp(17.502*W385/(240.97+W385))/(DY385+DZ385)+DT385)/2)/(1000*0.61365*exp(17.502*W385/(240.97+W385))/(DY385+DZ385)-DT385)</f>
        <v>0</v>
      </c>
      <c r="T385">
        <f>1/((DM385+1)/(Q385/1.6)+1/(R385/1.37)) + DM385/((DM385+1)/(Q385/1.6) + DM385/(R385/1.37))</f>
        <v>0</v>
      </c>
      <c r="U385">
        <f>(DH385*DK385)</f>
        <v>0</v>
      </c>
      <c r="V385">
        <f>(EA385+(U385+2*0.95*5.67E-8*(((EA385+$B$7)+273)^4-(EA385+273)^4)-44100*J385)/(1.84*29.3*R385+8*0.95*5.67E-8*(EA385+273)^3))</f>
        <v>0</v>
      </c>
      <c r="W385">
        <f>($C$7*EB385+$D$7*EC385+$E$7*V385)</f>
        <v>0</v>
      </c>
      <c r="X385">
        <f>0.61365*exp(17.502*W385/(240.97+W385))</f>
        <v>0</v>
      </c>
      <c r="Y385">
        <f>(Z385/AA385*100)</f>
        <v>0</v>
      </c>
      <c r="Z385">
        <f>DT385*(DY385+DZ385)/1000</f>
        <v>0</v>
      </c>
      <c r="AA385">
        <f>0.61365*exp(17.502*EA385/(240.97+EA385))</f>
        <v>0</v>
      </c>
      <c r="AB385">
        <f>(X385-DT385*(DY385+DZ385)/1000)</f>
        <v>0</v>
      </c>
      <c r="AC385">
        <f>(-J385*44100)</f>
        <v>0</v>
      </c>
      <c r="AD385">
        <f>2*29.3*R385*0.92*(EA385-W385)</f>
        <v>0</v>
      </c>
      <c r="AE385">
        <f>2*0.95*5.67E-8*(((EA385+$B$7)+273)^4-(W385+273)^4)</f>
        <v>0</v>
      </c>
      <c r="AF385">
        <f>U385+AE385+AC385+AD385</f>
        <v>0</v>
      </c>
      <c r="AG385">
        <f>DX385*AU385*(DS385-DR385*(1000-AU385*DU385)/(1000-AU385*DT385))/(100*DL385)</f>
        <v>0</v>
      </c>
      <c r="AH385">
        <f>1000*DX385*AU385*(DT385-DU385)/(100*DL385*(1000-AU385*DT385))</f>
        <v>0</v>
      </c>
      <c r="AI385">
        <f>(AJ385 - AK385 - DY385*1E3/(8.314*(EA385+273.15)) * AM385/DX385 * AL385) * DX385/(100*DL385) * (1000 - DU385)/1000</f>
        <v>0</v>
      </c>
      <c r="AJ385">
        <v>1352.255245492127</v>
      </c>
      <c r="AK385">
        <v>1310.744424242424</v>
      </c>
      <c r="AL385">
        <v>3.42669300871979</v>
      </c>
      <c r="AM385">
        <v>65.50466669720001</v>
      </c>
      <c r="AN385">
        <f>(AP385 - AO385 + DY385*1E3/(8.314*(EA385+273.15)) * AR385/DX385 * AQ385) * DX385/(100*DL385) * 1000/(1000 - AP385)</f>
        <v>0</v>
      </c>
      <c r="AO385">
        <v>18.96791714037937</v>
      </c>
      <c r="AP385">
        <v>22.59540848484848</v>
      </c>
      <c r="AQ385">
        <v>-7.73226274755763E-05</v>
      </c>
      <c r="AR385">
        <v>120.5504715061294</v>
      </c>
      <c r="AS385">
        <v>2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MAX(0,($B$13+$C$13*EF385)/(1+$D$13*EF385)*DY385/(EA385+273)*$E$13)</f>
        <v>0</v>
      </c>
      <c r="AX385" t="s">
        <v>437</v>
      </c>
      <c r="AY385" t="s">
        <v>437</v>
      </c>
      <c r="AZ385">
        <v>0</v>
      </c>
      <c r="BA385">
        <v>0</v>
      </c>
      <c r="BB385">
        <f>1-AZ385/BA385</f>
        <v>0</v>
      </c>
      <c r="BC385">
        <v>0</v>
      </c>
      <c r="BD385" t="s">
        <v>437</v>
      </c>
      <c r="BE385" t="s">
        <v>437</v>
      </c>
      <c r="BF385">
        <v>0</v>
      </c>
      <c r="BG385">
        <v>0</v>
      </c>
      <c r="BH385">
        <f>1-BF385/BG385</f>
        <v>0</v>
      </c>
      <c r="BI385">
        <v>0.5</v>
      </c>
      <c r="BJ385">
        <f>DI385</f>
        <v>0</v>
      </c>
      <c r="BK385">
        <f>L385</f>
        <v>0</v>
      </c>
      <c r="BL385">
        <f>BH385*BI385*BJ385</f>
        <v>0</v>
      </c>
      <c r="BM385">
        <f>(BK385-BC385)/BJ385</f>
        <v>0</v>
      </c>
      <c r="BN385">
        <f>(BA385-BG385)/BG385</f>
        <v>0</v>
      </c>
      <c r="BO385">
        <f>AZ385/(BB385+AZ385/BG385)</f>
        <v>0</v>
      </c>
      <c r="BP385" t="s">
        <v>437</v>
      </c>
      <c r="BQ385">
        <v>0</v>
      </c>
      <c r="BR385">
        <f>IF(BQ385&lt;&gt;0, BQ385, BO385)</f>
        <v>0</v>
      </c>
      <c r="BS385">
        <f>1-BR385/BG385</f>
        <v>0</v>
      </c>
      <c r="BT385">
        <f>(BG385-BF385)/(BG385-BR385)</f>
        <v>0</v>
      </c>
      <c r="BU385">
        <f>(BA385-BG385)/(BA385-BR385)</f>
        <v>0</v>
      </c>
      <c r="BV385">
        <f>(BG385-BF385)/(BG385-AZ385)</f>
        <v>0</v>
      </c>
      <c r="BW385">
        <f>(BA385-BG385)/(BA385-AZ385)</f>
        <v>0</v>
      </c>
      <c r="BX385">
        <f>(BT385*BR385/BF385)</f>
        <v>0</v>
      </c>
      <c r="BY385">
        <f>(1-BX385)</f>
        <v>0</v>
      </c>
      <c r="DH385">
        <f>$B$11*EG385+$C$11*EH385+$F$11*ES385*(1-EV385)</f>
        <v>0</v>
      </c>
      <c r="DI385">
        <f>DH385*DJ385</f>
        <v>0</v>
      </c>
      <c r="DJ385">
        <f>($B$11*$D$9+$C$11*$D$9+$F$11*((FF385+EX385)/MAX(FF385+EX385+FG385, 0.1)*$I$9+FG385/MAX(FF385+EX385+FG385, 0.1)*$J$9))/($B$11+$C$11+$F$11)</f>
        <v>0</v>
      </c>
      <c r="DK385">
        <f>($B$11*$K$9+$C$11*$K$9+$F$11*((FF385+EX385)/MAX(FF385+EX385+FG385, 0.1)*$P$9+FG385/MAX(FF385+EX385+FG385, 0.1)*$Q$9))/($B$11+$C$11+$F$11)</f>
        <v>0</v>
      </c>
      <c r="DL385">
        <v>5.66</v>
      </c>
      <c r="DM385">
        <v>0.5</v>
      </c>
      <c r="DN385" t="s">
        <v>438</v>
      </c>
      <c r="DO385">
        <v>2</v>
      </c>
      <c r="DP385" t="b">
        <v>1</v>
      </c>
      <c r="DQ385">
        <v>1759254951.5</v>
      </c>
      <c r="DR385">
        <v>1257.60037037037</v>
      </c>
      <c r="DS385">
        <v>1311.901111111111</v>
      </c>
      <c r="DT385">
        <v>22.59502222222222</v>
      </c>
      <c r="DU385">
        <v>18.92942222222222</v>
      </c>
      <c r="DV385">
        <v>1256.444444444444</v>
      </c>
      <c r="DW385">
        <v>22.38200740740741</v>
      </c>
      <c r="DX385">
        <v>500.047925925926</v>
      </c>
      <c r="DY385">
        <v>90.84315555555557</v>
      </c>
      <c r="DZ385">
        <v>0.05195641481481481</v>
      </c>
      <c r="EA385">
        <v>29.42167407407408</v>
      </c>
      <c r="EB385">
        <v>30.01039629629629</v>
      </c>
      <c r="EC385">
        <v>999.9000000000001</v>
      </c>
      <c r="ED385">
        <v>0</v>
      </c>
      <c r="EE385">
        <v>0</v>
      </c>
      <c r="EF385">
        <v>10004.89259259259</v>
      </c>
      <c r="EG385">
        <v>0</v>
      </c>
      <c r="EH385">
        <v>11.69086296296296</v>
      </c>
      <c r="EI385">
        <v>-54.29971851851852</v>
      </c>
      <c r="EJ385">
        <v>1286.672962962963</v>
      </c>
      <c r="EK385">
        <v>1337.214444444445</v>
      </c>
      <c r="EL385">
        <v>3.665603333333333</v>
      </c>
      <c r="EM385">
        <v>1311.901111111111</v>
      </c>
      <c r="EN385">
        <v>18.92942222222222</v>
      </c>
      <c r="EO385">
        <v>2.052602962962963</v>
      </c>
      <c r="EP385">
        <v>1.719608148148148</v>
      </c>
      <c r="EQ385">
        <v>17.85607407407407</v>
      </c>
      <c r="ER385">
        <v>15.07453703703704</v>
      </c>
      <c r="ES385">
        <v>1999.968148148148</v>
      </c>
      <c r="ET385">
        <v>0.9800006666666667</v>
      </c>
      <c r="EU385">
        <v>0.01999948888888889</v>
      </c>
      <c r="EV385">
        <v>0</v>
      </c>
      <c r="EW385">
        <v>1214.687037037037</v>
      </c>
      <c r="EX385">
        <v>5.000560000000001</v>
      </c>
      <c r="EY385">
        <v>24772.28148148148</v>
      </c>
      <c r="EZ385">
        <v>17294.61851851852</v>
      </c>
      <c r="FA385">
        <v>41.3007037037037</v>
      </c>
      <c r="FB385">
        <v>41.74066666666667</v>
      </c>
      <c r="FC385">
        <v>41.26833333333333</v>
      </c>
      <c r="FD385">
        <v>40.88166666666666</v>
      </c>
      <c r="FE385">
        <v>42.3077037037037</v>
      </c>
      <c r="FF385">
        <v>1955.068148148148</v>
      </c>
      <c r="FG385">
        <v>39.9</v>
      </c>
      <c r="FH385">
        <v>0</v>
      </c>
      <c r="FI385">
        <v>1759254973</v>
      </c>
      <c r="FJ385">
        <v>0</v>
      </c>
      <c r="FK385">
        <v>1214.6704</v>
      </c>
      <c r="FL385">
        <v>-14.01846152575061</v>
      </c>
      <c r="FM385">
        <v>-272.1230765174884</v>
      </c>
      <c r="FN385">
        <v>24771.596</v>
      </c>
      <c r="FO385">
        <v>15</v>
      </c>
      <c r="FP385">
        <v>0</v>
      </c>
      <c r="FQ385" t="s">
        <v>439</v>
      </c>
      <c r="FR385">
        <v>1747148579.5</v>
      </c>
      <c r="FS385">
        <v>1747148584.5</v>
      </c>
      <c r="FT385">
        <v>0</v>
      </c>
      <c r="FU385">
        <v>0.162</v>
      </c>
      <c r="FV385">
        <v>-0.001</v>
      </c>
      <c r="FW385">
        <v>0.139</v>
      </c>
      <c r="FX385">
        <v>0.058</v>
      </c>
      <c r="FY385">
        <v>420</v>
      </c>
      <c r="FZ385">
        <v>16</v>
      </c>
      <c r="GA385">
        <v>0.19</v>
      </c>
      <c r="GB385">
        <v>0.02</v>
      </c>
      <c r="GC385">
        <v>-54.30574</v>
      </c>
      <c r="GD385">
        <v>0.36208480300192</v>
      </c>
      <c r="GE385">
        <v>0.1161419170670087</v>
      </c>
      <c r="GF385">
        <v>1</v>
      </c>
      <c r="GG385">
        <v>1215.543529411765</v>
      </c>
      <c r="GH385">
        <v>-13.72039725066776</v>
      </c>
      <c r="GI385">
        <v>1.361223243896162</v>
      </c>
      <c r="GJ385">
        <v>0</v>
      </c>
      <c r="GK385">
        <v>3.70799775</v>
      </c>
      <c r="GL385">
        <v>-0.6941917823639773</v>
      </c>
      <c r="GM385">
        <v>0.0694655278712938</v>
      </c>
      <c r="GN385">
        <v>0</v>
      </c>
      <c r="GO385">
        <v>1</v>
      </c>
      <c r="GP385">
        <v>3</v>
      </c>
      <c r="GQ385" t="s">
        <v>463</v>
      </c>
      <c r="GR385">
        <v>3.12824</v>
      </c>
      <c r="GS385">
        <v>2.72978</v>
      </c>
      <c r="GT385">
        <v>0.183306</v>
      </c>
      <c r="GU385">
        <v>0.189238</v>
      </c>
      <c r="GV385">
        <v>0.103005</v>
      </c>
      <c r="GW385">
        <v>0.0916458</v>
      </c>
      <c r="GX385">
        <v>24490.6</v>
      </c>
      <c r="GY385">
        <v>23595.5</v>
      </c>
      <c r="GZ385">
        <v>30530.1</v>
      </c>
      <c r="HA385">
        <v>29358.6</v>
      </c>
      <c r="HB385">
        <v>37799.2</v>
      </c>
      <c r="HC385">
        <v>35095.2</v>
      </c>
      <c r="HD385">
        <v>46702.5</v>
      </c>
      <c r="HE385">
        <v>43623.6</v>
      </c>
      <c r="HF385">
        <v>1.8268</v>
      </c>
      <c r="HG385">
        <v>1.83423</v>
      </c>
      <c r="HH385">
        <v>0.141039</v>
      </c>
      <c r="HI385">
        <v>0</v>
      </c>
      <c r="HJ385">
        <v>27.7007</v>
      </c>
      <c r="HK385">
        <v>999.9</v>
      </c>
      <c r="HL385">
        <v>48.2</v>
      </c>
      <c r="HM385">
        <v>31.4</v>
      </c>
      <c r="HN385">
        <v>24.488</v>
      </c>
      <c r="HO385">
        <v>63.1903</v>
      </c>
      <c r="HP385">
        <v>17.512</v>
      </c>
      <c r="HQ385">
        <v>1</v>
      </c>
      <c r="HR385">
        <v>0.139761</v>
      </c>
      <c r="HS385">
        <v>-1.07567</v>
      </c>
      <c r="HT385">
        <v>20.1964</v>
      </c>
      <c r="HU385">
        <v>5.22807</v>
      </c>
      <c r="HV385">
        <v>11.974</v>
      </c>
      <c r="HW385">
        <v>4.9701</v>
      </c>
      <c r="HX385">
        <v>3.28953</v>
      </c>
      <c r="HY385">
        <v>9999</v>
      </c>
      <c r="HZ385">
        <v>9999</v>
      </c>
      <c r="IA385">
        <v>9999</v>
      </c>
      <c r="IB385">
        <v>19.7</v>
      </c>
      <c r="IC385">
        <v>4.9729</v>
      </c>
      <c r="ID385">
        <v>1.87719</v>
      </c>
      <c r="IE385">
        <v>1.87531</v>
      </c>
      <c r="IF385">
        <v>1.87806</v>
      </c>
      <c r="IG385">
        <v>1.87485</v>
      </c>
      <c r="IH385">
        <v>1.87844</v>
      </c>
      <c r="II385">
        <v>1.8755</v>
      </c>
      <c r="IJ385">
        <v>1.87668</v>
      </c>
      <c r="IK385">
        <v>0</v>
      </c>
      <c r="IL385">
        <v>0</v>
      </c>
      <c r="IM385">
        <v>0</v>
      </c>
      <c r="IN385">
        <v>0</v>
      </c>
      <c r="IO385" t="s">
        <v>441</v>
      </c>
      <c r="IP385" t="s">
        <v>442</v>
      </c>
      <c r="IQ385" t="s">
        <v>443</v>
      </c>
      <c r="IR385" t="s">
        <v>443</v>
      </c>
      <c r="IS385" t="s">
        <v>443</v>
      </c>
      <c r="IT385" t="s">
        <v>443</v>
      </c>
      <c r="IU385">
        <v>0</v>
      </c>
      <c r="IV385">
        <v>100</v>
      </c>
      <c r="IW385">
        <v>100</v>
      </c>
      <c r="IX385">
        <v>1.18</v>
      </c>
      <c r="IY385">
        <v>0.2131</v>
      </c>
      <c r="IZ385">
        <v>-0.1222274518627452</v>
      </c>
      <c r="JA385">
        <v>0.001328938755811441</v>
      </c>
      <c r="JB385">
        <v>-5.633165956792918E-07</v>
      </c>
      <c r="JC385">
        <v>2.510553891376428E-10</v>
      </c>
      <c r="JD385">
        <v>-0.04678033270444259</v>
      </c>
      <c r="JE385">
        <v>-0.0009625096320519332</v>
      </c>
      <c r="JF385">
        <v>0.0006953178313022573</v>
      </c>
      <c r="JG385">
        <v>-5.973937232829655E-06</v>
      </c>
      <c r="JH385">
        <v>1</v>
      </c>
      <c r="JI385">
        <v>2112</v>
      </c>
      <c r="JJ385">
        <v>1</v>
      </c>
      <c r="JK385">
        <v>26</v>
      </c>
      <c r="JL385">
        <v>201773</v>
      </c>
      <c r="JM385">
        <v>201772.9</v>
      </c>
      <c r="JN385">
        <v>2.79053</v>
      </c>
      <c r="JO385">
        <v>2.53418</v>
      </c>
      <c r="JP385">
        <v>1.39893</v>
      </c>
      <c r="JQ385">
        <v>2.32666</v>
      </c>
      <c r="JR385">
        <v>1.44897</v>
      </c>
      <c r="JS385">
        <v>2.56226</v>
      </c>
      <c r="JT385">
        <v>36.9317</v>
      </c>
      <c r="JU385">
        <v>23.9737</v>
      </c>
      <c r="JV385">
        <v>18</v>
      </c>
      <c r="JW385">
        <v>479.302</v>
      </c>
      <c r="JX385">
        <v>453.741</v>
      </c>
      <c r="JY385">
        <v>26.9013</v>
      </c>
      <c r="JZ385">
        <v>29.0139</v>
      </c>
      <c r="KA385">
        <v>30.0001</v>
      </c>
      <c r="KB385">
        <v>28.681</v>
      </c>
      <c r="KC385">
        <v>28.7468</v>
      </c>
      <c r="KD385">
        <v>55.899</v>
      </c>
      <c r="KE385">
        <v>28.551</v>
      </c>
      <c r="KF385">
        <v>0</v>
      </c>
      <c r="KG385">
        <v>27.1436</v>
      </c>
      <c r="KH385">
        <v>1355.92</v>
      </c>
      <c r="KI385">
        <v>18.9637</v>
      </c>
      <c r="KJ385">
        <v>100.929</v>
      </c>
      <c r="KK385">
        <v>100.343</v>
      </c>
    </row>
    <row r="386" spans="1:297">
      <c r="A386">
        <v>370</v>
      </c>
      <c r="B386">
        <v>1759254964</v>
      </c>
      <c r="C386">
        <v>8148.400000095367</v>
      </c>
      <c r="D386" t="s">
        <v>1186</v>
      </c>
      <c r="E386" t="s">
        <v>1187</v>
      </c>
      <c r="F386">
        <v>5</v>
      </c>
      <c r="G386" t="s">
        <v>1025</v>
      </c>
      <c r="H386" t="s">
        <v>436</v>
      </c>
      <c r="I386">
        <v>1759254956.214286</v>
      </c>
      <c r="J386">
        <f>(K386)/1000</f>
        <v>0</v>
      </c>
      <c r="K386">
        <f>IF(DP386, AN386, AH386)</f>
        <v>0</v>
      </c>
      <c r="L386">
        <f>IF(DP386, AI386, AG386)</f>
        <v>0</v>
      </c>
      <c r="M386">
        <f>DR386 - IF(AU386&gt;1, L386*DL386*100.0/(AW386), 0)</f>
        <v>0</v>
      </c>
      <c r="N386">
        <f>((T386-J386/2)*M386-L386)/(T386+J386/2)</f>
        <v>0</v>
      </c>
      <c r="O386">
        <f>N386*(DY386+DZ386)/1000.0</f>
        <v>0</v>
      </c>
      <c r="P386">
        <f>(DR386 - IF(AU386&gt;1, L386*DL386*100.0/(AW386), 0))*(DY386+DZ386)/1000.0</f>
        <v>0</v>
      </c>
      <c r="Q386">
        <f>2.0/((1/S386-1/R386)+SIGN(S386)*SQRT((1/S386-1/R386)*(1/S386-1/R386) + 4*DM386/((DM386+1)*(DM386+1))*(2*1/S386*1/R386-1/R386*1/R386)))</f>
        <v>0</v>
      </c>
      <c r="R386">
        <f>IF(LEFT(DN386,1)&lt;&gt;"0",IF(LEFT(DN386,1)="1",3.0,DO386),$D$5+$E$5*(EF386*DY386/($K$5*1000))+$F$5*(EF386*DY386/($K$5*1000))*MAX(MIN(DL386,$J$5),$I$5)*MAX(MIN(DL386,$J$5),$I$5)+$G$5*MAX(MIN(DL386,$J$5),$I$5)*(EF386*DY386/($K$5*1000))+$H$5*(EF386*DY386/($K$5*1000))*(EF386*DY386/($K$5*1000)))</f>
        <v>0</v>
      </c>
      <c r="S386">
        <f>J386*(1000-(1000*0.61365*exp(17.502*W386/(240.97+W386))/(DY386+DZ386)+DT386)/2)/(1000*0.61365*exp(17.502*W386/(240.97+W386))/(DY386+DZ386)-DT386)</f>
        <v>0</v>
      </c>
      <c r="T386">
        <f>1/((DM386+1)/(Q386/1.6)+1/(R386/1.37)) + DM386/((DM386+1)/(Q386/1.6) + DM386/(R386/1.37))</f>
        <v>0</v>
      </c>
      <c r="U386">
        <f>(DH386*DK386)</f>
        <v>0</v>
      </c>
      <c r="V386">
        <f>(EA386+(U386+2*0.95*5.67E-8*(((EA386+$B$7)+273)^4-(EA386+273)^4)-44100*J386)/(1.84*29.3*R386+8*0.95*5.67E-8*(EA386+273)^3))</f>
        <v>0</v>
      </c>
      <c r="W386">
        <f>($C$7*EB386+$D$7*EC386+$E$7*V386)</f>
        <v>0</v>
      </c>
      <c r="X386">
        <f>0.61365*exp(17.502*W386/(240.97+W386))</f>
        <v>0</v>
      </c>
      <c r="Y386">
        <f>(Z386/AA386*100)</f>
        <v>0</v>
      </c>
      <c r="Z386">
        <f>DT386*(DY386+DZ386)/1000</f>
        <v>0</v>
      </c>
      <c r="AA386">
        <f>0.61365*exp(17.502*EA386/(240.97+EA386))</f>
        <v>0</v>
      </c>
      <c r="AB386">
        <f>(X386-DT386*(DY386+DZ386)/1000)</f>
        <v>0</v>
      </c>
      <c r="AC386">
        <f>(-J386*44100)</f>
        <v>0</v>
      </c>
      <c r="AD386">
        <f>2*29.3*R386*0.92*(EA386-W386)</f>
        <v>0</v>
      </c>
      <c r="AE386">
        <f>2*0.95*5.67E-8*(((EA386+$B$7)+273)^4-(W386+273)^4)</f>
        <v>0</v>
      </c>
      <c r="AF386">
        <f>U386+AE386+AC386+AD386</f>
        <v>0</v>
      </c>
      <c r="AG386">
        <f>DX386*AU386*(DS386-DR386*(1000-AU386*DU386)/(1000-AU386*DT386))/(100*DL386)</f>
        <v>0</v>
      </c>
      <c r="AH386">
        <f>1000*DX386*AU386*(DT386-DU386)/(100*DL386*(1000-AU386*DT386))</f>
        <v>0</v>
      </c>
      <c r="AI386">
        <f>(AJ386 - AK386 - DY386*1E3/(8.314*(EA386+273.15)) * AM386/DX386 * AL386) * DX386/(100*DL386) * (1000 - DU386)/1000</f>
        <v>0</v>
      </c>
      <c r="AJ386">
        <v>1369.732936640075</v>
      </c>
      <c r="AK386">
        <v>1327.97503030303</v>
      </c>
      <c r="AL386">
        <v>3.453634137035326</v>
      </c>
      <c r="AM386">
        <v>65.50466669720001</v>
      </c>
      <c r="AN386">
        <f>(AP386 - AO386 + DY386*1E3/(8.314*(EA386+273.15)) * AR386/DX386 * AQ386) * DX386/(100*DL386) * 1000/(1000 - AP386)</f>
        <v>0</v>
      </c>
      <c r="AO386">
        <v>18.97507395873388</v>
      </c>
      <c r="AP386">
        <v>22.5900503030303</v>
      </c>
      <c r="AQ386">
        <v>-3.863361550418853E-05</v>
      </c>
      <c r="AR386">
        <v>120.5504715061294</v>
      </c>
      <c r="AS386">
        <v>2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MAX(0,($B$13+$C$13*EF386)/(1+$D$13*EF386)*DY386/(EA386+273)*$E$13)</f>
        <v>0</v>
      </c>
      <c r="AX386" t="s">
        <v>437</v>
      </c>
      <c r="AY386" t="s">
        <v>437</v>
      </c>
      <c r="AZ386">
        <v>0</v>
      </c>
      <c r="BA386">
        <v>0</v>
      </c>
      <c r="BB386">
        <f>1-AZ386/BA386</f>
        <v>0</v>
      </c>
      <c r="BC386">
        <v>0</v>
      </c>
      <c r="BD386" t="s">
        <v>437</v>
      </c>
      <c r="BE386" t="s">
        <v>437</v>
      </c>
      <c r="BF386">
        <v>0</v>
      </c>
      <c r="BG386">
        <v>0</v>
      </c>
      <c r="BH386">
        <f>1-BF386/BG386</f>
        <v>0</v>
      </c>
      <c r="BI386">
        <v>0.5</v>
      </c>
      <c r="BJ386">
        <f>DI386</f>
        <v>0</v>
      </c>
      <c r="BK386">
        <f>L386</f>
        <v>0</v>
      </c>
      <c r="BL386">
        <f>BH386*BI386*BJ386</f>
        <v>0</v>
      </c>
      <c r="BM386">
        <f>(BK386-BC386)/BJ386</f>
        <v>0</v>
      </c>
      <c r="BN386">
        <f>(BA386-BG386)/BG386</f>
        <v>0</v>
      </c>
      <c r="BO386">
        <f>AZ386/(BB386+AZ386/BG386)</f>
        <v>0</v>
      </c>
      <c r="BP386" t="s">
        <v>437</v>
      </c>
      <c r="BQ386">
        <v>0</v>
      </c>
      <c r="BR386">
        <f>IF(BQ386&lt;&gt;0, BQ386, BO386)</f>
        <v>0</v>
      </c>
      <c r="BS386">
        <f>1-BR386/BG386</f>
        <v>0</v>
      </c>
      <c r="BT386">
        <f>(BG386-BF386)/(BG386-BR386)</f>
        <v>0</v>
      </c>
      <c r="BU386">
        <f>(BA386-BG386)/(BA386-BR386)</f>
        <v>0</v>
      </c>
      <c r="BV386">
        <f>(BG386-BF386)/(BG386-AZ386)</f>
        <v>0</v>
      </c>
      <c r="BW386">
        <f>(BA386-BG386)/(BA386-AZ386)</f>
        <v>0</v>
      </c>
      <c r="BX386">
        <f>(BT386*BR386/BF386)</f>
        <v>0</v>
      </c>
      <c r="BY386">
        <f>(1-BX386)</f>
        <v>0</v>
      </c>
      <c r="DH386">
        <f>$B$11*EG386+$C$11*EH386+$F$11*ES386*(1-EV386)</f>
        <v>0</v>
      </c>
      <c r="DI386">
        <f>DH386*DJ386</f>
        <v>0</v>
      </c>
      <c r="DJ386">
        <f>($B$11*$D$9+$C$11*$D$9+$F$11*((FF386+EX386)/MAX(FF386+EX386+FG386, 0.1)*$I$9+FG386/MAX(FF386+EX386+FG386, 0.1)*$J$9))/($B$11+$C$11+$F$11)</f>
        <v>0</v>
      </c>
      <c r="DK386">
        <f>($B$11*$K$9+$C$11*$K$9+$F$11*((FF386+EX386)/MAX(FF386+EX386+FG386, 0.1)*$P$9+FG386/MAX(FF386+EX386+FG386, 0.1)*$Q$9))/($B$11+$C$11+$F$11)</f>
        <v>0</v>
      </c>
      <c r="DL386">
        <v>5.66</v>
      </c>
      <c r="DM386">
        <v>0.5</v>
      </c>
      <c r="DN386" t="s">
        <v>438</v>
      </c>
      <c r="DO386">
        <v>2</v>
      </c>
      <c r="DP386" t="b">
        <v>1</v>
      </c>
      <c r="DQ386">
        <v>1759254956.214286</v>
      </c>
      <c r="DR386">
        <v>1273.456071428571</v>
      </c>
      <c r="DS386">
        <v>1327.799285714286</v>
      </c>
      <c r="DT386">
        <v>22.59641428571429</v>
      </c>
      <c r="DU386">
        <v>18.96335</v>
      </c>
      <c r="DV386">
        <v>1272.282142857143</v>
      </c>
      <c r="DW386">
        <v>22.38336428571429</v>
      </c>
      <c r="DX386">
        <v>500.0413928571429</v>
      </c>
      <c r="DY386">
        <v>90.84359642857144</v>
      </c>
      <c r="DZ386">
        <v>0.05193872857142856</v>
      </c>
      <c r="EA386">
        <v>29.40988928571429</v>
      </c>
      <c r="EB386">
        <v>30.00034285714286</v>
      </c>
      <c r="EC386">
        <v>999.9000000000002</v>
      </c>
      <c r="ED386">
        <v>0</v>
      </c>
      <c r="EE386">
        <v>0</v>
      </c>
      <c r="EF386">
        <v>10004.56857142857</v>
      </c>
      <c r="EG386">
        <v>0</v>
      </c>
      <c r="EH386">
        <v>11.69100357142857</v>
      </c>
      <c r="EI386">
        <v>-54.34259642857143</v>
      </c>
      <c r="EJ386">
        <v>1302.896785714286</v>
      </c>
      <c r="EK386">
        <v>1353.465357142857</v>
      </c>
      <c r="EL386">
        <v>3.633066428571429</v>
      </c>
      <c r="EM386">
        <v>1327.799285714286</v>
      </c>
      <c r="EN386">
        <v>18.96335</v>
      </c>
      <c r="EO386">
        <v>2.052738571428571</v>
      </c>
      <c r="EP386">
        <v>1.722698214285715</v>
      </c>
      <c r="EQ386">
        <v>17.85711785714286</v>
      </c>
      <c r="ER386">
        <v>15.10248928571429</v>
      </c>
      <c r="ES386">
        <v>1999.979642857143</v>
      </c>
      <c r="ET386">
        <v>0.9800008571428572</v>
      </c>
      <c r="EU386">
        <v>0.01999929285714286</v>
      </c>
      <c r="EV386">
        <v>0</v>
      </c>
      <c r="EW386">
        <v>1213.5475</v>
      </c>
      <c r="EX386">
        <v>5.000560000000001</v>
      </c>
      <c r="EY386">
        <v>24750.25714285715</v>
      </c>
      <c r="EZ386">
        <v>17294.70357142857</v>
      </c>
      <c r="FA386">
        <v>41.26760714285712</v>
      </c>
      <c r="FB386">
        <v>41.741</v>
      </c>
      <c r="FC386">
        <v>41.23864285714285</v>
      </c>
      <c r="FD386">
        <v>40.86803571428572</v>
      </c>
      <c r="FE386">
        <v>42.29442857142857</v>
      </c>
      <c r="FF386">
        <v>1955.079642857143</v>
      </c>
      <c r="FG386">
        <v>39.9</v>
      </c>
      <c r="FH386">
        <v>0</v>
      </c>
      <c r="FI386">
        <v>1759254978.4</v>
      </c>
      <c r="FJ386">
        <v>0</v>
      </c>
      <c r="FK386">
        <v>1213.428461538462</v>
      </c>
      <c r="FL386">
        <v>-15.02700855780591</v>
      </c>
      <c r="FM386">
        <v>-290.5162394314947</v>
      </c>
      <c r="FN386">
        <v>24747.55384615385</v>
      </c>
      <c r="FO386">
        <v>15</v>
      </c>
      <c r="FP386">
        <v>0</v>
      </c>
      <c r="FQ386" t="s">
        <v>439</v>
      </c>
      <c r="FR386">
        <v>1747148579.5</v>
      </c>
      <c r="FS386">
        <v>1747148584.5</v>
      </c>
      <c r="FT386">
        <v>0</v>
      </c>
      <c r="FU386">
        <v>0.162</v>
      </c>
      <c r="FV386">
        <v>-0.001</v>
      </c>
      <c r="FW386">
        <v>0.139</v>
      </c>
      <c r="FX386">
        <v>0.058</v>
      </c>
      <c r="FY386">
        <v>420</v>
      </c>
      <c r="FZ386">
        <v>16</v>
      </c>
      <c r="GA386">
        <v>0.19</v>
      </c>
      <c r="GB386">
        <v>0.02</v>
      </c>
      <c r="GC386">
        <v>-54.333645</v>
      </c>
      <c r="GD386">
        <v>-0.2170469043150196</v>
      </c>
      <c r="GE386">
        <v>0.1322992988454583</v>
      </c>
      <c r="GF386">
        <v>1</v>
      </c>
      <c r="GG386">
        <v>1214.146176470588</v>
      </c>
      <c r="GH386">
        <v>-14.47624140880815</v>
      </c>
      <c r="GI386">
        <v>1.432137470204592</v>
      </c>
      <c r="GJ386">
        <v>0</v>
      </c>
      <c r="GK386">
        <v>3.655528250000001</v>
      </c>
      <c r="GL386">
        <v>-0.3948282551594858</v>
      </c>
      <c r="GM386">
        <v>0.04385975301386796</v>
      </c>
      <c r="GN386">
        <v>0</v>
      </c>
      <c r="GO386">
        <v>1</v>
      </c>
      <c r="GP386">
        <v>3</v>
      </c>
      <c r="GQ386" t="s">
        <v>463</v>
      </c>
      <c r="GR386">
        <v>3.12801</v>
      </c>
      <c r="GS386">
        <v>2.72954</v>
      </c>
      <c r="GT386">
        <v>0.184774</v>
      </c>
      <c r="GU386">
        <v>0.19066</v>
      </c>
      <c r="GV386">
        <v>0.102979</v>
      </c>
      <c r="GW386">
        <v>0.0916656</v>
      </c>
      <c r="GX386">
        <v>24446.4</v>
      </c>
      <c r="GY386">
        <v>23553.9</v>
      </c>
      <c r="GZ386">
        <v>30529.8</v>
      </c>
      <c r="HA386">
        <v>29358.3</v>
      </c>
      <c r="HB386">
        <v>37800.2</v>
      </c>
      <c r="HC386">
        <v>35093.8</v>
      </c>
      <c r="HD386">
        <v>46702.3</v>
      </c>
      <c r="HE386">
        <v>43622.8</v>
      </c>
      <c r="HF386">
        <v>1.82652</v>
      </c>
      <c r="HG386">
        <v>1.83452</v>
      </c>
      <c r="HH386">
        <v>0.140704</v>
      </c>
      <c r="HI386">
        <v>0</v>
      </c>
      <c r="HJ386">
        <v>27.6961</v>
      </c>
      <c r="HK386">
        <v>999.9</v>
      </c>
      <c r="HL386">
        <v>48.2</v>
      </c>
      <c r="HM386">
        <v>31.4</v>
      </c>
      <c r="HN386">
        <v>24.4874</v>
      </c>
      <c r="HO386">
        <v>62.6903</v>
      </c>
      <c r="HP386">
        <v>17.6843</v>
      </c>
      <c r="HQ386">
        <v>1</v>
      </c>
      <c r="HR386">
        <v>0.139037</v>
      </c>
      <c r="HS386">
        <v>0.0552097</v>
      </c>
      <c r="HT386">
        <v>20.201</v>
      </c>
      <c r="HU386">
        <v>5.22762</v>
      </c>
      <c r="HV386">
        <v>11.974</v>
      </c>
      <c r="HW386">
        <v>4.96995</v>
      </c>
      <c r="HX386">
        <v>3.2895</v>
      </c>
      <c r="HY386">
        <v>9999</v>
      </c>
      <c r="HZ386">
        <v>9999</v>
      </c>
      <c r="IA386">
        <v>9999</v>
      </c>
      <c r="IB386">
        <v>19.7</v>
      </c>
      <c r="IC386">
        <v>4.97288</v>
      </c>
      <c r="ID386">
        <v>1.87718</v>
      </c>
      <c r="IE386">
        <v>1.87531</v>
      </c>
      <c r="IF386">
        <v>1.87805</v>
      </c>
      <c r="IG386">
        <v>1.87485</v>
      </c>
      <c r="IH386">
        <v>1.87842</v>
      </c>
      <c r="II386">
        <v>1.8755</v>
      </c>
      <c r="IJ386">
        <v>1.87669</v>
      </c>
      <c r="IK386">
        <v>0</v>
      </c>
      <c r="IL386">
        <v>0</v>
      </c>
      <c r="IM386">
        <v>0</v>
      </c>
      <c r="IN386">
        <v>0</v>
      </c>
      <c r="IO386" t="s">
        <v>441</v>
      </c>
      <c r="IP386" t="s">
        <v>442</v>
      </c>
      <c r="IQ386" t="s">
        <v>443</v>
      </c>
      <c r="IR386" t="s">
        <v>443</v>
      </c>
      <c r="IS386" t="s">
        <v>443</v>
      </c>
      <c r="IT386" t="s">
        <v>443</v>
      </c>
      <c r="IU386">
        <v>0</v>
      </c>
      <c r="IV386">
        <v>100</v>
      </c>
      <c r="IW386">
        <v>100</v>
      </c>
      <c r="IX386">
        <v>1.2</v>
      </c>
      <c r="IY386">
        <v>0.2128</v>
      </c>
      <c r="IZ386">
        <v>-0.1222274518627452</v>
      </c>
      <c r="JA386">
        <v>0.001328938755811441</v>
      </c>
      <c r="JB386">
        <v>-5.633165956792918E-07</v>
      </c>
      <c r="JC386">
        <v>2.510553891376428E-10</v>
      </c>
      <c r="JD386">
        <v>-0.04678033270444259</v>
      </c>
      <c r="JE386">
        <v>-0.0009625096320519332</v>
      </c>
      <c r="JF386">
        <v>0.0006953178313022573</v>
      </c>
      <c r="JG386">
        <v>-5.973937232829655E-06</v>
      </c>
      <c r="JH386">
        <v>1</v>
      </c>
      <c r="JI386">
        <v>2112</v>
      </c>
      <c r="JJ386">
        <v>1</v>
      </c>
      <c r="JK386">
        <v>26</v>
      </c>
      <c r="JL386">
        <v>201773.1</v>
      </c>
      <c r="JM386">
        <v>201773</v>
      </c>
      <c r="JN386">
        <v>2.81616</v>
      </c>
      <c r="JO386">
        <v>2.53418</v>
      </c>
      <c r="JP386">
        <v>1.39893</v>
      </c>
      <c r="JQ386">
        <v>2.32666</v>
      </c>
      <c r="JR386">
        <v>1.44897</v>
      </c>
      <c r="JS386">
        <v>2.55493</v>
      </c>
      <c r="JT386">
        <v>36.9556</v>
      </c>
      <c r="JU386">
        <v>23.9824</v>
      </c>
      <c r="JV386">
        <v>18</v>
      </c>
      <c r="JW386">
        <v>479.157</v>
      </c>
      <c r="JX386">
        <v>453.939</v>
      </c>
      <c r="JY386">
        <v>27.1252</v>
      </c>
      <c r="JZ386">
        <v>29.0154</v>
      </c>
      <c r="KA386">
        <v>29.9999</v>
      </c>
      <c r="KB386">
        <v>28.6819</v>
      </c>
      <c r="KC386">
        <v>28.7478</v>
      </c>
      <c r="KD386">
        <v>56.4785</v>
      </c>
      <c r="KE386">
        <v>28.551</v>
      </c>
      <c r="KF386">
        <v>0</v>
      </c>
      <c r="KG386">
        <v>27.0638</v>
      </c>
      <c r="KH386">
        <v>1375.96</v>
      </c>
      <c r="KI386">
        <v>18.9904</v>
      </c>
      <c r="KJ386">
        <v>100.928</v>
      </c>
      <c r="KK386">
        <v>100.342</v>
      </c>
    </row>
    <row r="387" spans="1:297">
      <c r="A387">
        <v>371</v>
      </c>
      <c r="B387">
        <v>1759254969</v>
      </c>
      <c r="C387">
        <v>8153.400000095367</v>
      </c>
      <c r="D387" t="s">
        <v>1188</v>
      </c>
      <c r="E387" t="s">
        <v>1189</v>
      </c>
      <c r="F387">
        <v>5</v>
      </c>
      <c r="G387" t="s">
        <v>1025</v>
      </c>
      <c r="H387" t="s">
        <v>436</v>
      </c>
      <c r="I387">
        <v>1759254961.5</v>
      </c>
      <c r="J387">
        <f>(K387)/1000</f>
        <v>0</v>
      </c>
      <c r="K387">
        <f>IF(DP387, AN387, AH387)</f>
        <v>0</v>
      </c>
      <c r="L387">
        <f>IF(DP387, AI387, AG387)</f>
        <v>0</v>
      </c>
      <c r="M387">
        <f>DR387 - IF(AU387&gt;1, L387*DL387*100.0/(AW387), 0)</f>
        <v>0</v>
      </c>
      <c r="N387">
        <f>((T387-J387/2)*M387-L387)/(T387+J387/2)</f>
        <v>0</v>
      </c>
      <c r="O387">
        <f>N387*(DY387+DZ387)/1000.0</f>
        <v>0</v>
      </c>
      <c r="P387">
        <f>(DR387 - IF(AU387&gt;1, L387*DL387*100.0/(AW387), 0))*(DY387+DZ387)/1000.0</f>
        <v>0</v>
      </c>
      <c r="Q387">
        <f>2.0/((1/S387-1/R387)+SIGN(S387)*SQRT((1/S387-1/R387)*(1/S387-1/R387) + 4*DM387/((DM387+1)*(DM387+1))*(2*1/S387*1/R387-1/R387*1/R387)))</f>
        <v>0</v>
      </c>
      <c r="R387">
        <f>IF(LEFT(DN387,1)&lt;&gt;"0",IF(LEFT(DN387,1)="1",3.0,DO387),$D$5+$E$5*(EF387*DY387/($K$5*1000))+$F$5*(EF387*DY387/($K$5*1000))*MAX(MIN(DL387,$J$5),$I$5)*MAX(MIN(DL387,$J$5),$I$5)+$G$5*MAX(MIN(DL387,$J$5),$I$5)*(EF387*DY387/($K$5*1000))+$H$5*(EF387*DY387/($K$5*1000))*(EF387*DY387/($K$5*1000)))</f>
        <v>0</v>
      </c>
      <c r="S387">
        <f>J387*(1000-(1000*0.61365*exp(17.502*W387/(240.97+W387))/(DY387+DZ387)+DT387)/2)/(1000*0.61365*exp(17.502*W387/(240.97+W387))/(DY387+DZ387)-DT387)</f>
        <v>0</v>
      </c>
      <c r="T387">
        <f>1/((DM387+1)/(Q387/1.6)+1/(R387/1.37)) + DM387/((DM387+1)/(Q387/1.6) + DM387/(R387/1.37))</f>
        <v>0</v>
      </c>
      <c r="U387">
        <f>(DH387*DK387)</f>
        <v>0</v>
      </c>
      <c r="V387">
        <f>(EA387+(U387+2*0.95*5.67E-8*(((EA387+$B$7)+273)^4-(EA387+273)^4)-44100*J387)/(1.84*29.3*R387+8*0.95*5.67E-8*(EA387+273)^3))</f>
        <v>0</v>
      </c>
      <c r="W387">
        <f>($C$7*EB387+$D$7*EC387+$E$7*V387)</f>
        <v>0</v>
      </c>
      <c r="X387">
        <f>0.61365*exp(17.502*W387/(240.97+W387))</f>
        <v>0</v>
      </c>
      <c r="Y387">
        <f>(Z387/AA387*100)</f>
        <v>0</v>
      </c>
      <c r="Z387">
        <f>DT387*(DY387+DZ387)/1000</f>
        <v>0</v>
      </c>
      <c r="AA387">
        <f>0.61365*exp(17.502*EA387/(240.97+EA387))</f>
        <v>0</v>
      </c>
      <c r="AB387">
        <f>(X387-DT387*(DY387+DZ387)/1000)</f>
        <v>0</v>
      </c>
      <c r="AC387">
        <f>(-J387*44100)</f>
        <v>0</v>
      </c>
      <c r="AD387">
        <f>2*29.3*R387*0.92*(EA387-W387)</f>
        <v>0</v>
      </c>
      <c r="AE387">
        <f>2*0.95*5.67E-8*(((EA387+$B$7)+273)^4-(W387+273)^4)</f>
        <v>0</v>
      </c>
      <c r="AF387">
        <f>U387+AE387+AC387+AD387</f>
        <v>0</v>
      </c>
      <c r="AG387">
        <f>DX387*AU387*(DS387-DR387*(1000-AU387*DU387)/(1000-AU387*DT387))/(100*DL387)</f>
        <v>0</v>
      </c>
      <c r="AH387">
        <f>1000*DX387*AU387*(DT387-DU387)/(100*DL387*(1000-AU387*DT387))</f>
        <v>0</v>
      </c>
      <c r="AI387">
        <f>(AJ387 - AK387 - DY387*1E3/(8.314*(EA387+273.15)) * AM387/DX387 * AL387) * DX387/(100*DL387) * (1000 - DU387)/1000</f>
        <v>0</v>
      </c>
      <c r="AJ387">
        <v>1386.633436225031</v>
      </c>
      <c r="AK387">
        <v>1345.101818181818</v>
      </c>
      <c r="AL387">
        <v>3.415280649226504</v>
      </c>
      <c r="AM387">
        <v>65.50466669720001</v>
      </c>
      <c r="AN387">
        <f>(AP387 - AO387 + DY387*1E3/(8.314*(EA387+273.15)) * AR387/DX387 * AQ387) * DX387/(100*DL387) * 1000/(1000 - AP387)</f>
        <v>0</v>
      </c>
      <c r="AO387">
        <v>18.98217878156915</v>
      </c>
      <c r="AP387">
        <v>22.56875212121212</v>
      </c>
      <c r="AQ387">
        <v>-0.0001476900777597519</v>
      </c>
      <c r="AR387">
        <v>120.5504715061294</v>
      </c>
      <c r="AS387">
        <v>2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MAX(0,($B$13+$C$13*EF387)/(1+$D$13*EF387)*DY387/(EA387+273)*$E$13)</f>
        <v>0</v>
      </c>
      <c r="AX387" t="s">
        <v>437</v>
      </c>
      <c r="AY387" t="s">
        <v>437</v>
      </c>
      <c r="AZ387">
        <v>0</v>
      </c>
      <c r="BA387">
        <v>0</v>
      </c>
      <c r="BB387">
        <f>1-AZ387/BA387</f>
        <v>0</v>
      </c>
      <c r="BC387">
        <v>0</v>
      </c>
      <c r="BD387" t="s">
        <v>437</v>
      </c>
      <c r="BE387" t="s">
        <v>437</v>
      </c>
      <c r="BF387">
        <v>0</v>
      </c>
      <c r="BG387">
        <v>0</v>
      </c>
      <c r="BH387">
        <f>1-BF387/BG387</f>
        <v>0</v>
      </c>
      <c r="BI387">
        <v>0.5</v>
      </c>
      <c r="BJ387">
        <f>DI387</f>
        <v>0</v>
      </c>
      <c r="BK387">
        <f>L387</f>
        <v>0</v>
      </c>
      <c r="BL387">
        <f>BH387*BI387*BJ387</f>
        <v>0</v>
      </c>
      <c r="BM387">
        <f>(BK387-BC387)/BJ387</f>
        <v>0</v>
      </c>
      <c r="BN387">
        <f>(BA387-BG387)/BG387</f>
        <v>0</v>
      </c>
      <c r="BO387">
        <f>AZ387/(BB387+AZ387/BG387)</f>
        <v>0</v>
      </c>
      <c r="BP387" t="s">
        <v>437</v>
      </c>
      <c r="BQ387">
        <v>0</v>
      </c>
      <c r="BR387">
        <f>IF(BQ387&lt;&gt;0, BQ387, BO387)</f>
        <v>0</v>
      </c>
      <c r="BS387">
        <f>1-BR387/BG387</f>
        <v>0</v>
      </c>
      <c r="BT387">
        <f>(BG387-BF387)/(BG387-BR387)</f>
        <v>0</v>
      </c>
      <c r="BU387">
        <f>(BA387-BG387)/(BA387-BR387)</f>
        <v>0</v>
      </c>
      <c r="BV387">
        <f>(BG387-BF387)/(BG387-AZ387)</f>
        <v>0</v>
      </c>
      <c r="BW387">
        <f>(BA387-BG387)/(BA387-AZ387)</f>
        <v>0</v>
      </c>
      <c r="BX387">
        <f>(BT387*BR387/BF387)</f>
        <v>0</v>
      </c>
      <c r="BY387">
        <f>(1-BX387)</f>
        <v>0</v>
      </c>
      <c r="DH387">
        <f>$B$11*EG387+$C$11*EH387+$F$11*ES387*(1-EV387)</f>
        <v>0</v>
      </c>
      <c r="DI387">
        <f>DH387*DJ387</f>
        <v>0</v>
      </c>
      <c r="DJ387">
        <f>($B$11*$D$9+$C$11*$D$9+$F$11*((FF387+EX387)/MAX(FF387+EX387+FG387, 0.1)*$I$9+FG387/MAX(FF387+EX387+FG387, 0.1)*$J$9))/($B$11+$C$11+$F$11)</f>
        <v>0</v>
      </c>
      <c r="DK387">
        <f>($B$11*$K$9+$C$11*$K$9+$F$11*((FF387+EX387)/MAX(FF387+EX387+FG387, 0.1)*$P$9+FG387/MAX(FF387+EX387+FG387, 0.1)*$Q$9))/($B$11+$C$11+$F$11)</f>
        <v>0</v>
      </c>
      <c r="DL387">
        <v>5.66</v>
      </c>
      <c r="DM387">
        <v>0.5</v>
      </c>
      <c r="DN387" t="s">
        <v>438</v>
      </c>
      <c r="DO387">
        <v>2</v>
      </c>
      <c r="DP387" t="b">
        <v>1</v>
      </c>
      <c r="DQ387">
        <v>1759254961.5</v>
      </c>
      <c r="DR387">
        <v>1291.239259259259</v>
      </c>
      <c r="DS387">
        <v>1345.525925925926</v>
      </c>
      <c r="DT387">
        <v>22.59054074074074</v>
      </c>
      <c r="DU387">
        <v>18.97445925925926</v>
      </c>
      <c r="DV387">
        <v>1290.045925925926</v>
      </c>
      <c r="DW387">
        <v>22.37760740740741</v>
      </c>
      <c r="DX387">
        <v>500.0445555555555</v>
      </c>
      <c r="DY387">
        <v>90.84420370370371</v>
      </c>
      <c r="DZ387">
        <v>0.05186468518518519</v>
      </c>
      <c r="EA387">
        <v>29.40557777777778</v>
      </c>
      <c r="EB387">
        <v>29.99857407407407</v>
      </c>
      <c r="EC387">
        <v>999.9000000000001</v>
      </c>
      <c r="ED387">
        <v>0</v>
      </c>
      <c r="EE387">
        <v>0</v>
      </c>
      <c r="EF387">
        <v>10004.92592592593</v>
      </c>
      <c r="EG387">
        <v>0</v>
      </c>
      <c r="EH387">
        <v>11.69086296296296</v>
      </c>
      <c r="EI387">
        <v>-54.28673333333332</v>
      </c>
      <c r="EJ387">
        <v>1321.083333333333</v>
      </c>
      <c r="EK387">
        <v>1371.550370370371</v>
      </c>
      <c r="EL387">
        <v>3.616086296296296</v>
      </c>
      <c r="EM387">
        <v>1345.525925925926</v>
      </c>
      <c r="EN387">
        <v>18.97445925925926</v>
      </c>
      <c r="EO387">
        <v>2.052218518518519</v>
      </c>
      <c r="EP387">
        <v>1.723719259259259</v>
      </c>
      <c r="EQ387">
        <v>17.85309259259259</v>
      </c>
      <c r="ER387">
        <v>15.11169259259259</v>
      </c>
      <c r="ES387">
        <v>1999.984444444445</v>
      </c>
      <c r="ET387">
        <v>0.980001</v>
      </c>
      <c r="EU387">
        <v>0.01999915185185185</v>
      </c>
      <c r="EV387">
        <v>0</v>
      </c>
      <c r="EW387">
        <v>1212.263703703704</v>
      </c>
      <c r="EX387">
        <v>5.000560000000001</v>
      </c>
      <c r="EY387">
        <v>24723.98518518519</v>
      </c>
      <c r="EZ387">
        <v>17294.74444444444</v>
      </c>
      <c r="FA387">
        <v>41.29133333333333</v>
      </c>
      <c r="FB387">
        <v>41.736</v>
      </c>
      <c r="FC387">
        <v>41.23822222222221</v>
      </c>
      <c r="FD387">
        <v>40.84929629629629</v>
      </c>
      <c r="FE387">
        <v>42.32851851851851</v>
      </c>
      <c r="FF387">
        <v>1955.084444444444</v>
      </c>
      <c r="FG387">
        <v>39.9</v>
      </c>
      <c r="FH387">
        <v>0</v>
      </c>
      <c r="FI387">
        <v>1759254983.2</v>
      </c>
      <c r="FJ387">
        <v>0</v>
      </c>
      <c r="FK387">
        <v>1212.248076923077</v>
      </c>
      <c r="FL387">
        <v>-14.43794873397009</v>
      </c>
      <c r="FM387">
        <v>-315.2205130487224</v>
      </c>
      <c r="FN387">
        <v>24723.38461538462</v>
      </c>
      <c r="FO387">
        <v>15</v>
      </c>
      <c r="FP387">
        <v>0</v>
      </c>
      <c r="FQ387" t="s">
        <v>439</v>
      </c>
      <c r="FR387">
        <v>1747148579.5</v>
      </c>
      <c r="FS387">
        <v>1747148584.5</v>
      </c>
      <c r="FT387">
        <v>0</v>
      </c>
      <c r="FU387">
        <v>0.162</v>
      </c>
      <c r="FV387">
        <v>-0.001</v>
      </c>
      <c r="FW387">
        <v>0.139</v>
      </c>
      <c r="FX387">
        <v>0.058</v>
      </c>
      <c r="FY387">
        <v>420</v>
      </c>
      <c r="FZ387">
        <v>16</v>
      </c>
      <c r="GA387">
        <v>0.19</v>
      </c>
      <c r="GB387">
        <v>0.02</v>
      </c>
      <c r="GC387">
        <v>-54.31849</v>
      </c>
      <c r="GD387">
        <v>0.4672682926830102</v>
      </c>
      <c r="GE387">
        <v>0.1419217633064073</v>
      </c>
      <c r="GF387">
        <v>1</v>
      </c>
      <c r="GG387">
        <v>1213.281176470588</v>
      </c>
      <c r="GH387">
        <v>-14.44583650721459</v>
      </c>
      <c r="GI387">
        <v>1.428810209900859</v>
      </c>
      <c r="GJ387">
        <v>0</v>
      </c>
      <c r="GK387">
        <v>3.62840975</v>
      </c>
      <c r="GL387">
        <v>-0.1956048405253393</v>
      </c>
      <c r="GM387">
        <v>0.01944472171149538</v>
      </c>
      <c r="GN387">
        <v>0</v>
      </c>
      <c r="GO387">
        <v>1</v>
      </c>
      <c r="GP387">
        <v>3</v>
      </c>
      <c r="GQ387" t="s">
        <v>463</v>
      </c>
      <c r="GR387">
        <v>3.12796</v>
      </c>
      <c r="GS387">
        <v>2.72964</v>
      </c>
      <c r="GT387">
        <v>0.18622</v>
      </c>
      <c r="GU387">
        <v>0.192095</v>
      </c>
      <c r="GV387">
        <v>0.10291</v>
      </c>
      <c r="GW387">
        <v>0.09168999999999999</v>
      </c>
      <c r="GX387">
        <v>24402.5</v>
      </c>
      <c r="GY387">
        <v>23512.1</v>
      </c>
      <c r="GZ387">
        <v>30529.3</v>
      </c>
      <c r="HA387">
        <v>29358.3</v>
      </c>
      <c r="HB387">
        <v>37802.7</v>
      </c>
      <c r="HC387">
        <v>35093</v>
      </c>
      <c r="HD387">
        <v>46701.7</v>
      </c>
      <c r="HE387">
        <v>43622.9</v>
      </c>
      <c r="HF387">
        <v>1.82645</v>
      </c>
      <c r="HG387">
        <v>1.83433</v>
      </c>
      <c r="HH387">
        <v>0.141978</v>
      </c>
      <c r="HI387">
        <v>0</v>
      </c>
      <c r="HJ387">
        <v>27.6918</v>
      </c>
      <c r="HK387">
        <v>999.9</v>
      </c>
      <c r="HL387">
        <v>48.2</v>
      </c>
      <c r="HM387">
        <v>31.4</v>
      </c>
      <c r="HN387">
        <v>24.4866</v>
      </c>
      <c r="HO387">
        <v>63.2103</v>
      </c>
      <c r="HP387">
        <v>17.4239</v>
      </c>
      <c r="HQ387">
        <v>1</v>
      </c>
      <c r="HR387">
        <v>0.139291</v>
      </c>
      <c r="HS387">
        <v>0.0923257</v>
      </c>
      <c r="HT387">
        <v>20.2013</v>
      </c>
      <c r="HU387">
        <v>5.22762</v>
      </c>
      <c r="HV387">
        <v>11.974</v>
      </c>
      <c r="HW387">
        <v>4.97055</v>
      </c>
      <c r="HX387">
        <v>3.28965</v>
      </c>
      <c r="HY387">
        <v>9999</v>
      </c>
      <c r="HZ387">
        <v>9999</v>
      </c>
      <c r="IA387">
        <v>9999</v>
      </c>
      <c r="IB387">
        <v>19.7</v>
      </c>
      <c r="IC387">
        <v>4.97289</v>
      </c>
      <c r="ID387">
        <v>1.87718</v>
      </c>
      <c r="IE387">
        <v>1.87531</v>
      </c>
      <c r="IF387">
        <v>1.87806</v>
      </c>
      <c r="IG387">
        <v>1.87485</v>
      </c>
      <c r="IH387">
        <v>1.87843</v>
      </c>
      <c r="II387">
        <v>1.87547</v>
      </c>
      <c r="IJ387">
        <v>1.87668</v>
      </c>
      <c r="IK387">
        <v>0</v>
      </c>
      <c r="IL387">
        <v>0</v>
      </c>
      <c r="IM387">
        <v>0</v>
      </c>
      <c r="IN387">
        <v>0</v>
      </c>
      <c r="IO387" t="s">
        <v>441</v>
      </c>
      <c r="IP387" t="s">
        <v>442</v>
      </c>
      <c r="IQ387" t="s">
        <v>443</v>
      </c>
      <c r="IR387" t="s">
        <v>443</v>
      </c>
      <c r="IS387" t="s">
        <v>443</v>
      </c>
      <c r="IT387" t="s">
        <v>443</v>
      </c>
      <c r="IU387">
        <v>0</v>
      </c>
      <c r="IV387">
        <v>100</v>
      </c>
      <c r="IW387">
        <v>100</v>
      </c>
      <c r="IX387">
        <v>1.23</v>
      </c>
      <c r="IY387">
        <v>0.2124</v>
      </c>
      <c r="IZ387">
        <v>-0.1222274518627452</v>
      </c>
      <c r="JA387">
        <v>0.001328938755811441</v>
      </c>
      <c r="JB387">
        <v>-5.633165956792918E-07</v>
      </c>
      <c r="JC387">
        <v>2.510553891376428E-10</v>
      </c>
      <c r="JD387">
        <v>-0.04678033270444259</v>
      </c>
      <c r="JE387">
        <v>-0.0009625096320519332</v>
      </c>
      <c r="JF387">
        <v>0.0006953178313022573</v>
      </c>
      <c r="JG387">
        <v>-5.973937232829655E-06</v>
      </c>
      <c r="JH387">
        <v>1</v>
      </c>
      <c r="JI387">
        <v>2112</v>
      </c>
      <c r="JJ387">
        <v>1</v>
      </c>
      <c r="JK387">
        <v>26</v>
      </c>
      <c r="JL387">
        <v>201773.2</v>
      </c>
      <c r="JM387">
        <v>201773.1</v>
      </c>
      <c r="JN387">
        <v>2.84424</v>
      </c>
      <c r="JO387">
        <v>2.51709</v>
      </c>
      <c r="JP387">
        <v>1.39893</v>
      </c>
      <c r="JQ387">
        <v>2.32666</v>
      </c>
      <c r="JR387">
        <v>1.44897</v>
      </c>
      <c r="JS387">
        <v>2.58301</v>
      </c>
      <c r="JT387">
        <v>36.9556</v>
      </c>
      <c r="JU387">
        <v>23.9737</v>
      </c>
      <c r="JV387">
        <v>18</v>
      </c>
      <c r="JW387">
        <v>479.126</v>
      </c>
      <c r="JX387">
        <v>453.818</v>
      </c>
      <c r="JY387">
        <v>27.1145</v>
      </c>
      <c r="JZ387">
        <v>29.0167</v>
      </c>
      <c r="KA387">
        <v>30.0001</v>
      </c>
      <c r="KB387">
        <v>28.6835</v>
      </c>
      <c r="KC387">
        <v>28.7487</v>
      </c>
      <c r="KD387">
        <v>56.99</v>
      </c>
      <c r="KE387">
        <v>28.551</v>
      </c>
      <c r="KF387">
        <v>0</v>
      </c>
      <c r="KG387">
        <v>27.0908</v>
      </c>
      <c r="KH387">
        <v>1389.38</v>
      </c>
      <c r="KI387">
        <v>19.029</v>
      </c>
      <c r="KJ387">
        <v>100.927</v>
      </c>
      <c r="KK387">
        <v>100.342</v>
      </c>
    </row>
    <row r="388" spans="1:297">
      <c r="A388">
        <v>372</v>
      </c>
      <c r="B388">
        <v>1759254974</v>
      </c>
      <c r="C388">
        <v>8158.400000095367</v>
      </c>
      <c r="D388" t="s">
        <v>1190</v>
      </c>
      <c r="E388" t="s">
        <v>1191</v>
      </c>
      <c r="F388">
        <v>5</v>
      </c>
      <c r="G388" t="s">
        <v>1025</v>
      </c>
      <c r="H388" t="s">
        <v>436</v>
      </c>
      <c r="I388">
        <v>1759254966.214286</v>
      </c>
      <c r="J388">
        <f>(K388)/1000</f>
        <v>0</v>
      </c>
      <c r="K388">
        <f>IF(DP388, AN388, AH388)</f>
        <v>0</v>
      </c>
      <c r="L388">
        <f>IF(DP388, AI388, AG388)</f>
        <v>0</v>
      </c>
      <c r="M388">
        <f>DR388 - IF(AU388&gt;1, L388*DL388*100.0/(AW388), 0)</f>
        <v>0</v>
      </c>
      <c r="N388">
        <f>((T388-J388/2)*M388-L388)/(T388+J388/2)</f>
        <v>0</v>
      </c>
      <c r="O388">
        <f>N388*(DY388+DZ388)/1000.0</f>
        <v>0</v>
      </c>
      <c r="P388">
        <f>(DR388 - IF(AU388&gt;1, L388*DL388*100.0/(AW388), 0))*(DY388+DZ388)/1000.0</f>
        <v>0</v>
      </c>
      <c r="Q388">
        <f>2.0/((1/S388-1/R388)+SIGN(S388)*SQRT((1/S388-1/R388)*(1/S388-1/R388) + 4*DM388/((DM388+1)*(DM388+1))*(2*1/S388*1/R388-1/R388*1/R388)))</f>
        <v>0</v>
      </c>
      <c r="R388">
        <f>IF(LEFT(DN388,1)&lt;&gt;"0",IF(LEFT(DN388,1)="1",3.0,DO388),$D$5+$E$5*(EF388*DY388/($K$5*1000))+$F$5*(EF388*DY388/($K$5*1000))*MAX(MIN(DL388,$J$5),$I$5)*MAX(MIN(DL388,$J$5),$I$5)+$G$5*MAX(MIN(DL388,$J$5),$I$5)*(EF388*DY388/($K$5*1000))+$H$5*(EF388*DY388/($K$5*1000))*(EF388*DY388/($K$5*1000)))</f>
        <v>0</v>
      </c>
      <c r="S388">
        <f>J388*(1000-(1000*0.61365*exp(17.502*W388/(240.97+W388))/(DY388+DZ388)+DT388)/2)/(1000*0.61365*exp(17.502*W388/(240.97+W388))/(DY388+DZ388)-DT388)</f>
        <v>0</v>
      </c>
      <c r="T388">
        <f>1/((DM388+1)/(Q388/1.6)+1/(R388/1.37)) + DM388/((DM388+1)/(Q388/1.6) + DM388/(R388/1.37))</f>
        <v>0</v>
      </c>
      <c r="U388">
        <f>(DH388*DK388)</f>
        <v>0</v>
      </c>
      <c r="V388">
        <f>(EA388+(U388+2*0.95*5.67E-8*(((EA388+$B$7)+273)^4-(EA388+273)^4)-44100*J388)/(1.84*29.3*R388+8*0.95*5.67E-8*(EA388+273)^3))</f>
        <v>0</v>
      </c>
      <c r="W388">
        <f>($C$7*EB388+$D$7*EC388+$E$7*V388)</f>
        <v>0</v>
      </c>
      <c r="X388">
        <f>0.61365*exp(17.502*W388/(240.97+W388))</f>
        <v>0</v>
      </c>
      <c r="Y388">
        <f>(Z388/AA388*100)</f>
        <v>0</v>
      </c>
      <c r="Z388">
        <f>DT388*(DY388+DZ388)/1000</f>
        <v>0</v>
      </c>
      <c r="AA388">
        <f>0.61365*exp(17.502*EA388/(240.97+EA388))</f>
        <v>0</v>
      </c>
      <c r="AB388">
        <f>(X388-DT388*(DY388+DZ388)/1000)</f>
        <v>0</v>
      </c>
      <c r="AC388">
        <f>(-J388*44100)</f>
        <v>0</v>
      </c>
      <c r="AD388">
        <f>2*29.3*R388*0.92*(EA388-W388)</f>
        <v>0</v>
      </c>
      <c r="AE388">
        <f>2*0.95*5.67E-8*(((EA388+$B$7)+273)^4-(W388+273)^4)</f>
        <v>0</v>
      </c>
      <c r="AF388">
        <f>U388+AE388+AC388+AD388</f>
        <v>0</v>
      </c>
      <c r="AG388">
        <f>DX388*AU388*(DS388-DR388*(1000-AU388*DU388)/(1000-AU388*DT388))/(100*DL388)</f>
        <v>0</v>
      </c>
      <c r="AH388">
        <f>1000*DX388*AU388*(DT388-DU388)/(100*DL388*(1000-AU388*DT388))</f>
        <v>0</v>
      </c>
      <c r="AI388">
        <f>(AJ388 - AK388 - DY388*1E3/(8.314*(EA388+273.15)) * AM388/DX388 * AL388) * DX388/(100*DL388) * (1000 - DU388)/1000</f>
        <v>0</v>
      </c>
      <c r="AJ388">
        <v>1403.775957310343</v>
      </c>
      <c r="AK388">
        <v>1362.108666666667</v>
      </c>
      <c r="AL388">
        <v>3.401204190069239</v>
      </c>
      <c r="AM388">
        <v>65.50466669720001</v>
      </c>
      <c r="AN388">
        <f>(AP388 - AO388 + DY388*1E3/(8.314*(EA388+273.15)) * AR388/DX388 * AQ388) * DX388/(100*DL388) * 1000/(1000 - AP388)</f>
        <v>0</v>
      </c>
      <c r="AO388">
        <v>18.98750939157359</v>
      </c>
      <c r="AP388">
        <v>22.53531818181817</v>
      </c>
      <c r="AQ388">
        <v>-0.006822042834445635</v>
      </c>
      <c r="AR388">
        <v>120.5504715061294</v>
      </c>
      <c r="AS388">
        <v>2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MAX(0,($B$13+$C$13*EF388)/(1+$D$13*EF388)*DY388/(EA388+273)*$E$13)</f>
        <v>0</v>
      </c>
      <c r="AX388" t="s">
        <v>437</v>
      </c>
      <c r="AY388" t="s">
        <v>437</v>
      </c>
      <c r="AZ388">
        <v>0</v>
      </c>
      <c r="BA388">
        <v>0</v>
      </c>
      <c r="BB388">
        <f>1-AZ388/BA388</f>
        <v>0</v>
      </c>
      <c r="BC388">
        <v>0</v>
      </c>
      <c r="BD388" t="s">
        <v>437</v>
      </c>
      <c r="BE388" t="s">
        <v>437</v>
      </c>
      <c r="BF388">
        <v>0</v>
      </c>
      <c r="BG388">
        <v>0</v>
      </c>
      <c r="BH388">
        <f>1-BF388/BG388</f>
        <v>0</v>
      </c>
      <c r="BI388">
        <v>0.5</v>
      </c>
      <c r="BJ388">
        <f>DI388</f>
        <v>0</v>
      </c>
      <c r="BK388">
        <f>L388</f>
        <v>0</v>
      </c>
      <c r="BL388">
        <f>BH388*BI388*BJ388</f>
        <v>0</v>
      </c>
      <c r="BM388">
        <f>(BK388-BC388)/BJ388</f>
        <v>0</v>
      </c>
      <c r="BN388">
        <f>(BA388-BG388)/BG388</f>
        <v>0</v>
      </c>
      <c r="BO388">
        <f>AZ388/(BB388+AZ388/BG388)</f>
        <v>0</v>
      </c>
      <c r="BP388" t="s">
        <v>437</v>
      </c>
      <c r="BQ388">
        <v>0</v>
      </c>
      <c r="BR388">
        <f>IF(BQ388&lt;&gt;0, BQ388, BO388)</f>
        <v>0</v>
      </c>
      <c r="BS388">
        <f>1-BR388/BG388</f>
        <v>0</v>
      </c>
      <c r="BT388">
        <f>(BG388-BF388)/(BG388-BR388)</f>
        <v>0</v>
      </c>
      <c r="BU388">
        <f>(BA388-BG388)/(BA388-BR388)</f>
        <v>0</v>
      </c>
      <c r="BV388">
        <f>(BG388-BF388)/(BG388-AZ388)</f>
        <v>0</v>
      </c>
      <c r="BW388">
        <f>(BA388-BG388)/(BA388-AZ388)</f>
        <v>0</v>
      </c>
      <c r="BX388">
        <f>(BT388*BR388/BF388)</f>
        <v>0</v>
      </c>
      <c r="BY388">
        <f>(1-BX388)</f>
        <v>0</v>
      </c>
      <c r="DH388">
        <f>$B$11*EG388+$C$11*EH388+$F$11*ES388*(1-EV388)</f>
        <v>0</v>
      </c>
      <c r="DI388">
        <f>DH388*DJ388</f>
        <v>0</v>
      </c>
      <c r="DJ388">
        <f>($B$11*$D$9+$C$11*$D$9+$F$11*((FF388+EX388)/MAX(FF388+EX388+FG388, 0.1)*$I$9+FG388/MAX(FF388+EX388+FG388, 0.1)*$J$9))/($B$11+$C$11+$F$11)</f>
        <v>0</v>
      </c>
      <c r="DK388">
        <f>($B$11*$K$9+$C$11*$K$9+$F$11*((FF388+EX388)/MAX(FF388+EX388+FG388, 0.1)*$P$9+FG388/MAX(FF388+EX388+FG388, 0.1)*$Q$9))/($B$11+$C$11+$F$11)</f>
        <v>0</v>
      </c>
      <c r="DL388">
        <v>5.66</v>
      </c>
      <c r="DM388">
        <v>0.5</v>
      </c>
      <c r="DN388" t="s">
        <v>438</v>
      </c>
      <c r="DO388">
        <v>2</v>
      </c>
      <c r="DP388" t="b">
        <v>1</v>
      </c>
      <c r="DQ388">
        <v>1759254966.214286</v>
      </c>
      <c r="DR388">
        <v>1307.055714285714</v>
      </c>
      <c r="DS388">
        <v>1361.379285714286</v>
      </c>
      <c r="DT388">
        <v>22.57438214285714</v>
      </c>
      <c r="DU388">
        <v>18.98075714285714</v>
      </c>
      <c r="DV388">
        <v>1305.844285714286</v>
      </c>
      <c r="DW388">
        <v>22.36177857142857</v>
      </c>
      <c r="DX388">
        <v>500.0141785714285</v>
      </c>
      <c r="DY388">
        <v>90.84501071428573</v>
      </c>
      <c r="DZ388">
        <v>0.05181823571428572</v>
      </c>
      <c r="EA388">
        <v>29.40781428571429</v>
      </c>
      <c r="EB388">
        <v>30.00195357142857</v>
      </c>
      <c r="EC388">
        <v>999.9000000000002</v>
      </c>
      <c r="ED388">
        <v>0</v>
      </c>
      <c r="EE388">
        <v>0</v>
      </c>
      <c r="EF388">
        <v>10004.05714285714</v>
      </c>
      <c r="EG388">
        <v>0</v>
      </c>
      <c r="EH388">
        <v>11.69475</v>
      </c>
      <c r="EI388">
        <v>-54.32396071428572</v>
      </c>
      <c r="EJ388">
        <v>1337.243214285714</v>
      </c>
      <c r="EK388">
        <v>1387.719642857143</v>
      </c>
      <c r="EL388">
        <v>3.5936275</v>
      </c>
      <c r="EM388">
        <v>1361.379285714286</v>
      </c>
      <c r="EN388">
        <v>18.98075714285714</v>
      </c>
      <c r="EO388">
        <v>2.050769285714285</v>
      </c>
      <c r="EP388">
        <v>1.724306785714286</v>
      </c>
      <c r="EQ388">
        <v>17.84185714285714</v>
      </c>
      <c r="ER388">
        <v>15.11699285714286</v>
      </c>
      <c r="ES388">
        <v>2000.005357142858</v>
      </c>
      <c r="ET388">
        <v>0.9800012857142857</v>
      </c>
      <c r="EU388">
        <v>0.01999885714285714</v>
      </c>
      <c r="EV388">
        <v>0</v>
      </c>
      <c r="EW388">
        <v>1211.058928571428</v>
      </c>
      <c r="EX388">
        <v>5.000560000000001</v>
      </c>
      <c r="EY388">
        <v>24698.96785714285</v>
      </c>
      <c r="EZ388">
        <v>17294.90714285714</v>
      </c>
      <c r="FA388">
        <v>41.35232142857141</v>
      </c>
      <c r="FB388">
        <v>41.7365</v>
      </c>
      <c r="FC388">
        <v>41.24971428571428</v>
      </c>
      <c r="FD388">
        <v>40.88146428571427</v>
      </c>
      <c r="FE388">
        <v>42.32349999999999</v>
      </c>
      <c r="FF388">
        <v>1955.105357142857</v>
      </c>
      <c r="FG388">
        <v>39.9</v>
      </c>
      <c r="FH388">
        <v>0</v>
      </c>
      <c r="FI388">
        <v>1759254988</v>
      </c>
      <c r="FJ388">
        <v>0</v>
      </c>
      <c r="FK388">
        <v>1211.031153846154</v>
      </c>
      <c r="FL388">
        <v>-15.9292307510545</v>
      </c>
      <c r="FM388">
        <v>-331.1008542945709</v>
      </c>
      <c r="FN388">
        <v>24697.78846153846</v>
      </c>
      <c r="FO388">
        <v>15</v>
      </c>
      <c r="FP388">
        <v>0</v>
      </c>
      <c r="FQ388" t="s">
        <v>439</v>
      </c>
      <c r="FR388">
        <v>1747148579.5</v>
      </c>
      <c r="FS388">
        <v>1747148584.5</v>
      </c>
      <c r="FT388">
        <v>0</v>
      </c>
      <c r="FU388">
        <v>0.162</v>
      </c>
      <c r="FV388">
        <v>-0.001</v>
      </c>
      <c r="FW388">
        <v>0.139</v>
      </c>
      <c r="FX388">
        <v>0.058</v>
      </c>
      <c r="FY388">
        <v>420</v>
      </c>
      <c r="FZ388">
        <v>16</v>
      </c>
      <c r="GA388">
        <v>0.19</v>
      </c>
      <c r="GB388">
        <v>0.02</v>
      </c>
      <c r="GC388">
        <v>-54.29313170731707</v>
      </c>
      <c r="GD388">
        <v>-0.2141142857142981</v>
      </c>
      <c r="GE388">
        <v>0.1216545277274842</v>
      </c>
      <c r="GF388">
        <v>1</v>
      </c>
      <c r="GG388">
        <v>1211.924705882353</v>
      </c>
      <c r="GH388">
        <v>-15.13857907260614</v>
      </c>
      <c r="GI388">
        <v>1.498597845230707</v>
      </c>
      <c r="GJ388">
        <v>0</v>
      </c>
      <c r="GK388">
        <v>3.607079268292683</v>
      </c>
      <c r="GL388">
        <v>-0.2645939372822346</v>
      </c>
      <c r="GM388">
        <v>0.02667497305096075</v>
      </c>
      <c r="GN388">
        <v>0</v>
      </c>
      <c r="GO388">
        <v>1</v>
      </c>
      <c r="GP388">
        <v>3</v>
      </c>
      <c r="GQ388" t="s">
        <v>463</v>
      </c>
      <c r="GR388">
        <v>3.12824</v>
      </c>
      <c r="GS388">
        <v>2.72949</v>
      </c>
      <c r="GT388">
        <v>0.187648</v>
      </c>
      <c r="GU388">
        <v>0.193488</v>
      </c>
      <c r="GV388">
        <v>0.102804</v>
      </c>
      <c r="GW388">
        <v>0.09170830000000001</v>
      </c>
      <c r="GX388">
        <v>24359.6</v>
      </c>
      <c r="GY388">
        <v>23471.3</v>
      </c>
      <c r="GZ388">
        <v>30529.3</v>
      </c>
      <c r="HA388">
        <v>29358</v>
      </c>
      <c r="HB388">
        <v>37807.4</v>
      </c>
      <c r="HC388">
        <v>35092.1</v>
      </c>
      <c r="HD388">
        <v>46701.7</v>
      </c>
      <c r="HE388">
        <v>43622.5</v>
      </c>
      <c r="HF388">
        <v>1.82668</v>
      </c>
      <c r="HG388">
        <v>1.83428</v>
      </c>
      <c r="HH388">
        <v>0.143293</v>
      </c>
      <c r="HI388">
        <v>0</v>
      </c>
      <c r="HJ388">
        <v>27.6886</v>
      </c>
      <c r="HK388">
        <v>999.9</v>
      </c>
      <c r="HL388">
        <v>48.2</v>
      </c>
      <c r="HM388">
        <v>31.4</v>
      </c>
      <c r="HN388">
        <v>24.4866</v>
      </c>
      <c r="HO388">
        <v>62.9503</v>
      </c>
      <c r="HP388">
        <v>17.6482</v>
      </c>
      <c r="HQ388">
        <v>1</v>
      </c>
      <c r="HR388">
        <v>0.139957</v>
      </c>
      <c r="HS388">
        <v>0.187535</v>
      </c>
      <c r="HT388">
        <v>20.2013</v>
      </c>
      <c r="HU388">
        <v>5.22792</v>
      </c>
      <c r="HV388">
        <v>11.974</v>
      </c>
      <c r="HW388">
        <v>4.97065</v>
      </c>
      <c r="HX388">
        <v>3.28965</v>
      </c>
      <c r="HY388">
        <v>9999</v>
      </c>
      <c r="HZ388">
        <v>9999</v>
      </c>
      <c r="IA388">
        <v>9999</v>
      </c>
      <c r="IB388">
        <v>19.7</v>
      </c>
      <c r="IC388">
        <v>4.9729</v>
      </c>
      <c r="ID388">
        <v>1.87719</v>
      </c>
      <c r="IE388">
        <v>1.87531</v>
      </c>
      <c r="IF388">
        <v>1.8781</v>
      </c>
      <c r="IG388">
        <v>1.87485</v>
      </c>
      <c r="IH388">
        <v>1.87848</v>
      </c>
      <c r="II388">
        <v>1.87549</v>
      </c>
      <c r="IJ388">
        <v>1.87668</v>
      </c>
      <c r="IK388">
        <v>0</v>
      </c>
      <c r="IL388">
        <v>0</v>
      </c>
      <c r="IM388">
        <v>0</v>
      </c>
      <c r="IN388">
        <v>0</v>
      </c>
      <c r="IO388" t="s">
        <v>441</v>
      </c>
      <c r="IP388" t="s">
        <v>442</v>
      </c>
      <c r="IQ388" t="s">
        <v>443</v>
      </c>
      <c r="IR388" t="s">
        <v>443</v>
      </c>
      <c r="IS388" t="s">
        <v>443</v>
      </c>
      <c r="IT388" t="s">
        <v>443</v>
      </c>
      <c r="IU388">
        <v>0</v>
      </c>
      <c r="IV388">
        <v>100</v>
      </c>
      <c r="IW388">
        <v>100</v>
      </c>
      <c r="IX388">
        <v>1.24</v>
      </c>
      <c r="IY388">
        <v>0.2117</v>
      </c>
      <c r="IZ388">
        <v>-0.1222274518627452</v>
      </c>
      <c r="JA388">
        <v>0.001328938755811441</v>
      </c>
      <c r="JB388">
        <v>-5.633165956792918E-07</v>
      </c>
      <c r="JC388">
        <v>2.510553891376428E-10</v>
      </c>
      <c r="JD388">
        <v>-0.04678033270444259</v>
      </c>
      <c r="JE388">
        <v>-0.0009625096320519332</v>
      </c>
      <c r="JF388">
        <v>0.0006953178313022573</v>
      </c>
      <c r="JG388">
        <v>-5.973937232829655E-06</v>
      </c>
      <c r="JH388">
        <v>1</v>
      </c>
      <c r="JI388">
        <v>2112</v>
      </c>
      <c r="JJ388">
        <v>1</v>
      </c>
      <c r="JK388">
        <v>26</v>
      </c>
      <c r="JL388">
        <v>201773.2</v>
      </c>
      <c r="JM388">
        <v>201773.2</v>
      </c>
      <c r="JN388">
        <v>2.86987</v>
      </c>
      <c r="JO388">
        <v>2.52197</v>
      </c>
      <c r="JP388">
        <v>1.39893</v>
      </c>
      <c r="JQ388">
        <v>2.32666</v>
      </c>
      <c r="JR388">
        <v>1.44897</v>
      </c>
      <c r="JS388">
        <v>2.56836</v>
      </c>
      <c r="JT388">
        <v>36.9794</v>
      </c>
      <c r="JU388">
        <v>23.9824</v>
      </c>
      <c r="JV388">
        <v>18</v>
      </c>
      <c r="JW388">
        <v>479.256</v>
      </c>
      <c r="JX388">
        <v>453.799</v>
      </c>
      <c r="JY388">
        <v>27.1233</v>
      </c>
      <c r="JZ388">
        <v>29.0189</v>
      </c>
      <c r="KA388">
        <v>30.0004</v>
      </c>
      <c r="KB388">
        <v>28.6844</v>
      </c>
      <c r="KC388">
        <v>28.7503</v>
      </c>
      <c r="KD388">
        <v>57.5767</v>
      </c>
      <c r="KE388">
        <v>28.551</v>
      </c>
      <c r="KF388">
        <v>0</v>
      </c>
      <c r="KG388">
        <v>27.1047</v>
      </c>
      <c r="KH388">
        <v>1409.42</v>
      </c>
      <c r="KI388">
        <v>19.0853</v>
      </c>
      <c r="KJ388">
        <v>100.927</v>
      </c>
      <c r="KK388">
        <v>100.341</v>
      </c>
    </row>
    <row r="389" spans="1:297">
      <c r="A389">
        <v>373</v>
      </c>
      <c r="B389">
        <v>1759254979</v>
      </c>
      <c r="C389">
        <v>8163.400000095367</v>
      </c>
      <c r="D389" t="s">
        <v>1192</v>
      </c>
      <c r="E389" t="s">
        <v>1193</v>
      </c>
      <c r="F389">
        <v>5</v>
      </c>
      <c r="G389" t="s">
        <v>1025</v>
      </c>
      <c r="H389" t="s">
        <v>436</v>
      </c>
      <c r="I389">
        <v>1759254971.5</v>
      </c>
      <c r="J389">
        <f>(K389)/1000</f>
        <v>0</v>
      </c>
      <c r="K389">
        <f>IF(DP389, AN389, AH389)</f>
        <v>0</v>
      </c>
      <c r="L389">
        <f>IF(DP389, AI389, AG389)</f>
        <v>0</v>
      </c>
      <c r="M389">
        <f>DR389 - IF(AU389&gt;1, L389*DL389*100.0/(AW389), 0)</f>
        <v>0</v>
      </c>
      <c r="N389">
        <f>((T389-J389/2)*M389-L389)/(T389+J389/2)</f>
        <v>0</v>
      </c>
      <c r="O389">
        <f>N389*(DY389+DZ389)/1000.0</f>
        <v>0</v>
      </c>
      <c r="P389">
        <f>(DR389 - IF(AU389&gt;1, L389*DL389*100.0/(AW389), 0))*(DY389+DZ389)/1000.0</f>
        <v>0</v>
      </c>
      <c r="Q389">
        <f>2.0/((1/S389-1/R389)+SIGN(S389)*SQRT((1/S389-1/R389)*(1/S389-1/R389) + 4*DM389/((DM389+1)*(DM389+1))*(2*1/S389*1/R389-1/R389*1/R389)))</f>
        <v>0</v>
      </c>
      <c r="R389">
        <f>IF(LEFT(DN389,1)&lt;&gt;"0",IF(LEFT(DN389,1)="1",3.0,DO389),$D$5+$E$5*(EF389*DY389/($K$5*1000))+$F$5*(EF389*DY389/($K$5*1000))*MAX(MIN(DL389,$J$5),$I$5)*MAX(MIN(DL389,$J$5),$I$5)+$G$5*MAX(MIN(DL389,$J$5),$I$5)*(EF389*DY389/($K$5*1000))+$H$5*(EF389*DY389/($K$5*1000))*(EF389*DY389/($K$5*1000)))</f>
        <v>0</v>
      </c>
      <c r="S389">
        <f>J389*(1000-(1000*0.61365*exp(17.502*W389/(240.97+W389))/(DY389+DZ389)+DT389)/2)/(1000*0.61365*exp(17.502*W389/(240.97+W389))/(DY389+DZ389)-DT389)</f>
        <v>0</v>
      </c>
      <c r="T389">
        <f>1/((DM389+1)/(Q389/1.6)+1/(R389/1.37)) + DM389/((DM389+1)/(Q389/1.6) + DM389/(R389/1.37))</f>
        <v>0</v>
      </c>
      <c r="U389">
        <f>(DH389*DK389)</f>
        <v>0</v>
      </c>
      <c r="V389">
        <f>(EA389+(U389+2*0.95*5.67E-8*(((EA389+$B$7)+273)^4-(EA389+273)^4)-44100*J389)/(1.84*29.3*R389+8*0.95*5.67E-8*(EA389+273)^3))</f>
        <v>0</v>
      </c>
      <c r="W389">
        <f>($C$7*EB389+$D$7*EC389+$E$7*V389)</f>
        <v>0</v>
      </c>
      <c r="X389">
        <f>0.61365*exp(17.502*W389/(240.97+W389))</f>
        <v>0</v>
      </c>
      <c r="Y389">
        <f>(Z389/AA389*100)</f>
        <v>0</v>
      </c>
      <c r="Z389">
        <f>DT389*(DY389+DZ389)/1000</f>
        <v>0</v>
      </c>
      <c r="AA389">
        <f>0.61365*exp(17.502*EA389/(240.97+EA389))</f>
        <v>0</v>
      </c>
      <c r="AB389">
        <f>(X389-DT389*(DY389+DZ389)/1000)</f>
        <v>0</v>
      </c>
      <c r="AC389">
        <f>(-J389*44100)</f>
        <v>0</v>
      </c>
      <c r="AD389">
        <f>2*29.3*R389*0.92*(EA389-W389)</f>
        <v>0</v>
      </c>
      <c r="AE389">
        <f>2*0.95*5.67E-8*(((EA389+$B$7)+273)^4-(W389+273)^4)</f>
        <v>0</v>
      </c>
      <c r="AF389">
        <f>U389+AE389+AC389+AD389</f>
        <v>0</v>
      </c>
      <c r="AG389">
        <f>DX389*AU389*(DS389-DR389*(1000-AU389*DU389)/(1000-AU389*DT389))/(100*DL389)</f>
        <v>0</v>
      </c>
      <c r="AH389">
        <f>1000*DX389*AU389*(DT389-DU389)/(100*DL389*(1000-AU389*DT389))</f>
        <v>0</v>
      </c>
      <c r="AI389">
        <f>(AJ389 - AK389 - DY389*1E3/(8.314*(EA389+273.15)) * AM389/DX389 * AL389) * DX389/(100*DL389) * (1000 - DU389)/1000</f>
        <v>0</v>
      </c>
      <c r="AJ389">
        <v>1420.810230687302</v>
      </c>
      <c r="AK389">
        <v>1379.296</v>
      </c>
      <c r="AL389">
        <v>3.438136126712604</v>
      </c>
      <c r="AM389">
        <v>65.50466669720001</v>
      </c>
      <c r="AN389">
        <f>(AP389 - AO389 + DY389*1E3/(8.314*(EA389+273.15)) * AR389/DX389 * AQ389) * DX389/(100*DL389) * 1000/(1000 - AP389)</f>
        <v>0</v>
      </c>
      <c r="AO389">
        <v>18.99236764402358</v>
      </c>
      <c r="AP389">
        <v>22.49627878787878</v>
      </c>
      <c r="AQ389">
        <v>-0.007835741375057865</v>
      </c>
      <c r="AR389">
        <v>120.5504715061294</v>
      </c>
      <c r="AS389">
        <v>2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MAX(0,($B$13+$C$13*EF389)/(1+$D$13*EF389)*DY389/(EA389+273)*$E$13)</f>
        <v>0</v>
      </c>
      <c r="AX389" t="s">
        <v>437</v>
      </c>
      <c r="AY389" t="s">
        <v>437</v>
      </c>
      <c r="AZ389">
        <v>0</v>
      </c>
      <c r="BA389">
        <v>0</v>
      </c>
      <c r="BB389">
        <f>1-AZ389/BA389</f>
        <v>0</v>
      </c>
      <c r="BC389">
        <v>0</v>
      </c>
      <c r="BD389" t="s">
        <v>437</v>
      </c>
      <c r="BE389" t="s">
        <v>437</v>
      </c>
      <c r="BF389">
        <v>0</v>
      </c>
      <c r="BG389">
        <v>0</v>
      </c>
      <c r="BH389">
        <f>1-BF389/BG389</f>
        <v>0</v>
      </c>
      <c r="BI389">
        <v>0.5</v>
      </c>
      <c r="BJ389">
        <f>DI389</f>
        <v>0</v>
      </c>
      <c r="BK389">
        <f>L389</f>
        <v>0</v>
      </c>
      <c r="BL389">
        <f>BH389*BI389*BJ389</f>
        <v>0</v>
      </c>
      <c r="BM389">
        <f>(BK389-BC389)/BJ389</f>
        <v>0</v>
      </c>
      <c r="BN389">
        <f>(BA389-BG389)/BG389</f>
        <v>0</v>
      </c>
      <c r="BO389">
        <f>AZ389/(BB389+AZ389/BG389)</f>
        <v>0</v>
      </c>
      <c r="BP389" t="s">
        <v>437</v>
      </c>
      <c r="BQ389">
        <v>0</v>
      </c>
      <c r="BR389">
        <f>IF(BQ389&lt;&gt;0, BQ389, BO389)</f>
        <v>0</v>
      </c>
      <c r="BS389">
        <f>1-BR389/BG389</f>
        <v>0</v>
      </c>
      <c r="BT389">
        <f>(BG389-BF389)/(BG389-BR389)</f>
        <v>0</v>
      </c>
      <c r="BU389">
        <f>(BA389-BG389)/(BA389-BR389)</f>
        <v>0</v>
      </c>
      <c r="BV389">
        <f>(BG389-BF389)/(BG389-AZ389)</f>
        <v>0</v>
      </c>
      <c r="BW389">
        <f>(BA389-BG389)/(BA389-AZ389)</f>
        <v>0</v>
      </c>
      <c r="BX389">
        <f>(BT389*BR389/BF389)</f>
        <v>0</v>
      </c>
      <c r="BY389">
        <f>(1-BX389)</f>
        <v>0</v>
      </c>
      <c r="DH389">
        <f>$B$11*EG389+$C$11*EH389+$F$11*ES389*(1-EV389)</f>
        <v>0</v>
      </c>
      <c r="DI389">
        <f>DH389*DJ389</f>
        <v>0</v>
      </c>
      <c r="DJ389">
        <f>($B$11*$D$9+$C$11*$D$9+$F$11*((FF389+EX389)/MAX(FF389+EX389+FG389, 0.1)*$I$9+FG389/MAX(FF389+EX389+FG389, 0.1)*$J$9))/($B$11+$C$11+$F$11)</f>
        <v>0</v>
      </c>
      <c r="DK389">
        <f>($B$11*$K$9+$C$11*$K$9+$F$11*((FF389+EX389)/MAX(FF389+EX389+FG389, 0.1)*$P$9+FG389/MAX(FF389+EX389+FG389, 0.1)*$Q$9))/($B$11+$C$11+$F$11)</f>
        <v>0</v>
      </c>
      <c r="DL389">
        <v>5.66</v>
      </c>
      <c r="DM389">
        <v>0.5</v>
      </c>
      <c r="DN389" t="s">
        <v>438</v>
      </c>
      <c r="DO389">
        <v>2</v>
      </c>
      <c r="DP389" t="b">
        <v>1</v>
      </c>
      <c r="DQ389">
        <v>1759254971.5</v>
      </c>
      <c r="DR389">
        <v>1324.77925925926</v>
      </c>
      <c r="DS389">
        <v>1379.035185185185</v>
      </c>
      <c r="DT389">
        <v>22.54673333333334</v>
      </c>
      <c r="DU389">
        <v>18.98731111111111</v>
      </c>
      <c r="DV389">
        <v>1323.547407407407</v>
      </c>
      <c r="DW389">
        <v>22.3346925925926</v>
      </c>
      <c r="DX389">
        <v>500.0160370370371</v>
      </c>
      <c r="DY389">
        <v>90.84553333333335</v>
      </c>
      <c r="DZ389">
        <v>0.05165557037037037</v>
      </c>
      <c r="EA389">
        <v>29.40935555555556</v>
      </c>
      <c r="EB389">
        <v>30.01516296296296</v>
      </c>
      <c r="EC389">
        <v>999.9000000000001</v>
      </c>
      <c r="ED389">
        <v>0</v>
      </c>
      <c r="EE389">
        <v>0</v>
      </c>
      <c r="EF389">
        <v>10009.62148148148</v>
      </c>
      <c r="EG389">
        <v>0</v>
      </c>
      <c r="EH389">
        <v>11.6948</v>
      </c>
      <c r="EI389">
        <v>-54.25634814814816</v>
      </c>
      <c r="EJ389">
        <v>1355.337407407407</v>
      </c>
      <c r="EK389">
        <v>1405.726666666666</v>
      </c>
      <c r="EL389">
        <v>3.559418888888889</v>
      </c>
      <c r="EM389">
        <v>1379.035185185185</v>
      </c>
      <c r="EN389">
        <v>18.98731111111111</v>
      </c>
      <c r="EO389">
        <v>2.04826962962963</v>
      </c>
      <c r="EP389">
        <v>1.724912962962963</v>
      </c>
      <c r="EQ389">
        <v>17.82247777777778</v>
      </c>
      <c r="ER389">
        <v>15.12245555555556</v>
      </c>
      <c r="ES389">
        <v>2000.001481481482</v>
      </c>
      <c r="ET389">
        <v>0.9800013333333333</v>
      </c>
      <c r="EU389">
        <v>0.01999880740740741</v>
      </c>
      <c r="EV389">
        <v>0</v>
      </c>
      <c r="EW389">
        <v>1209.705185185185</v>
      </c>
      <c r="EX389">
        <v>5.000560000000001</v>
      </c>
      <c r="EY389">
        <v>24669.38148148148</v>
      </c>
      <c r="EZ389">
        <v>17294.88518518519</v>
      </c>
      <c r="FA389">
        <v>41.3561111111111</v>
      </c>
      <c r="FB389">
        <v>41.73366666666666</v>
      </c>
      <c r="FC389">
        <v>41.25437037037036</v>
      </c>
      <c r="FD389">
        <v>40.88170370370371</v>
      </c>
      <c r="FE389">
        <v>42.30074074074074</v>
      </c>
      <c r="FF389">
        <v>1955.101481481481</v>
      </c>
      <c r="FG389">
        <v>39.9</v>
      </c>
      <c r="FH389">
        <v>0</v>
      </c>
      <c r="FI389">
        <v>1759254992.8</v>
      </c>
      <c r="FJ389">
        <v>0</v>
      </c>
      <c r="FK389">
        <v>1209.778846153846</v>
      </c>
      <c r="FL389">
        <v>-16.0064957397206</v>
      </c>
      <c r="FM389">
        <v>-342.1333336125352</v>
      </c>
      <c r="FN389">
        <v>24670.96923076923</v>
      </c>
      <c r="FO389">
        <v>15</v>
      </c>
      <c r="FP389">
        <v>0</v>
      </c>
      <c r="FQ389" t="s">
        <v>439</v>
      </c>
      <c r="FR389">
        <v>1747148579.5</v>
      </c>
      <c r="FS389">
        <v>1747148584.5</v>
      </c>
      <c r="FT389">
        <v>0</v>
      </c>
      <c r="FU389">
        <v>0.162</v>
      </c>
      <c r="FV389">
        <v>-0.001</v>
      </c>
      <c r="FW389">
        <v>0.139</v>
      </c>
      <c r="FX389">
        <v>0.058</v>
      </c>
      <c r="FY389">
        <v>420</v>
      </c>
      <c r="FZ389">
        <v>16</v>
      </c>
      <c r="GA389">
        <v>0.19</v>
      </c>
      <c r="GB389">
        <v>0.02</v>
      </c>
      <c r="GC389">
        <v>-54.3063024390244</v>
      </c>
      <c r="GD389">
        <v>0.628475958188181</v>
      </c>
      <c r="GE389">
        <v>0.1136251507022099</v>
      </c>
      <c r="GF389">
        <v>0</v>
      </c>
      <c r="GG389">
        <v>1210.546470588235</v>
      </c>
      <c r="GH389">
        <v>-15.83682200978445</v>
      </c>
      <c r="GI389">
        <v>1.565679484803645</v>
      </c>
      <c r="GJ389">
        <v>0</v>
      </c>
      <c r="GK389">
        <v>3.580095121951219</v>
      </c>
      <c r="GL389">
        <v>-0.3681600000000017</v>
      </c>
      <c r="GM389">
        <v>0.03697684635618003</v>
      </c>
      <c r="GN389">
        <v>0</v>
      </c>
      <c r="GO389">
        <v>0</v>
      </c>
      <c r="GP389">
        <v>3</v>
      </c>
      <c r="GQ389" t="s">
        <v>490</v>
      </c>
      <c r="GR389">
        <v>3.12807</v>
      </c>
      <c r="GS389">
        <v>2.72937</v>
      </c>
      <c r="GT389">
        <v>0.189079</v>
      </c>
      <c r="GU389">
        <v>0.194894</v>
      </c>
      <c r="GV389">
        <v>0.102679</v>
      </c>
      <c r="GW389">
        <v>0.0917674</v>
      </c>
      <c r="GX389">
        <v>24316.3</v>
      </c>
      <c r="GY389">
        <v>23430.2</v>
      </c>
      <c r="GZ389">
        <v>30528.8</v>
      </c>
      <c r="HA389">
        <v>29358</v>
      </c>
      <c r="HB389">
        <v>37812.2</v>
      </c>
      <c r="HC389">
        <v>35089.8</v>
      </c>
      <c r="HD389">
        <v>46700.9</v>
      </c>
      <c r="HE389">
        <v>43622.4</v>
      </c>
      <c r="HF389">
        <v>1.82663</v>
      </c>
      <c r="HG389">
        <v>1.83458</v>
      </c>
      <c r="HH389">
        <v>0.143833</v>
      </c>
      <c r="HI389">
        <v>0</v>
      </c>
      <c r="HJ389">
        <v>27.6856</v>
      </c>
      <c r="HK389">
        <v>999.9</v>
      </c>
      <c r="HL389">
        <v>48.3</v>
      </c>
      <c r="HM389">
        <v>31.4</v>
      </c>
      <c r="HN389">
        <v>24.5372</v>
      </c>
      <c r="HO389">
        <v>63.0203</v>
      </c>
      <c r="HP389">
        <v>17.6643</v>
      </c>
      <c r="HQ389">
        <v>1</v>
      </c>
      <c r="HR389">
        <v>0.140638</v>
      </c>
      <c r="HS389">
        <v>0.330498</v>
      </c>
      <c r="HT389">
        <v>20.2009</v>
      </c>
      <c r="HU389">
        <v>5.22747</v>
      </c>
      <c r="HV389">
        <v>11.974</v>
      </c>
      <c r="HW389">
        <v>4.9706</v>
      </c>
      <c r="HX389">
        <v>3.28965</v>
      </c>
      <c r="HY389">
        <v>9999</v>
      </c>
      <c r="HZ389">
        <v>9999</v>
      </c>
      <c r="IA389">
        <v>9999</v>
      </c>
      <c r="IB389">
        <v>19.7</v>
      </c>
      <c r="IC389">
        <v>4.9729</v>
      </c>
      <c r="ID389">
        <v>1.87726</v>
      </c>
      <c r="IE389">
        <v>1.87531</v>
      </c>
      <c r="IF389">
        <v>1.87813</v>
      </c>
      <c r="IG389">
        <v>1.87485</v>
      </c>
      <c r="IH389">
        <v>1.87851</v>
      </c>
      <c r="II389">
        <v>1.87555</v>
      </c>
      <c r="IJ389">
        <v>1.87669</v>
      </c>
      <c r="IK389">
        <v>0</v>
      </c>
      <c r="IL389">
        <v>0</v>
      </c>
      <c r="IM389">
        <v>0</v>
      </c>
      <c r="IN389">
        <v>0</v>
      </c>
      <c r="IO389" t="s">
        <v>441</v>
      </c>
      <c r="IP389" t="s">
        <v>442</v>
      </c>
      <c r="IQ389" t="s">
        <v>443</v>
      </c>
      <c r="IR389" t="s">
        <v>443</v>
      </c>
      <c r="IS389" t="s">
        <v>443</v>
      </c>
      <c r="IT389" t="s">
        <v>443</v>
      </c>
      <c r="IU389">
        <v>0</v>
      </c>
      <c r="IV389">
        <v>100</v>
      </c>
      <c r="IW389">
        <v>100</v>
      </c>
      <c r="IX389">
        <v>1.26</v>
      </c>
      <c r="IY389">
        <v>0.2109</v>
      </c>
      <c r="IZ389">
        <v>-0.1222274518627452</v>
      </c>
      <c r="JA389">
        <v>0.001328938755811441</v>
      </c>
      <c r="JB389">
        <v>-5.633165956792918E-07</v>
      </c>
      <c r="JC389">
        <v>2.510553891376428E-10</v>
      </c>
      <c r="JD389">
        <v>-0.04678033270444259</v>
      </c>
      <c r="JE389">
        <v>-0.0009625096320519332</v>
      </c>
      <c r="JF389">
        <v>0.0006953178313022573</v>
      </c>
      <c r="JG389">
        <v>-5.973937232829655E-06</v>
      </c>
      <c r="JH389">
        <v>1</v>
      </c>
      <c r="JI389">
        <v>2112</v>
      </c>
      <c r="JJ389">
        <v>1</v>
      </c>
      <c r="JK389">
        <v>26</v>
      </c>
      <c r="JL389">
        <v>201773.3</v>
      </c>
      <c r="JM389">
        <v>201773.2</v>
      </c>
      <c r="JN389">
        <v>2.89917</v>
      </c>
      <c r="JO389">
        <v>2.53662</v>
      </c>
      <c r="JP389">
        <v>1.39893</v>
      </c>
      <c r="JQ389">
        <v>2.32666</v>
      </c>
      <c r="JR389">
        <v>1.44897</v>
      </c>
      <c r="JS389">
        <v>2.45361</v>
      </c>
      <c r="JT389">
        <v>36.9556</v>
      </c>
      <c r="JU389">
        <v>23.9649</v>
      </c>
      <c r="JV389">
        <v>18</v>
      </c>
      <c r="JW389">
        <v>479.238</v>
      </c>
      <c r="JX389">
        <v>453.991</v>
      </c>
      <c r="JY389">
        <v>27.1124</v>
      </c>
      <c r="JZ389">
        <v>29.0211</v>
      </c>
      <c r="KA389">
        <v>30.0007</v>
      </c>
      <c r="KB389">
        <v>28.686</v>
      </c>
      <c r="KC389">
        <v>28.7505</v>
      </c>
      <c r="KD389">
        <v>58.0863</v>
      </c>
      <c r="KE389">
        <v>27.9899</v>
      </c>
      <c r="KF389">
        <v>0</v>
      </c>
      <c r="KG389">
        <v>27.0861</v>
      </c>
      <c r="KH389">
        <v>1422.79</v>
      </c>
      <c r="KI389">
        <v>19.1627</v>
      </c>
      <c r="KJ389">
        <v>100.925</v>
      </c>
      <c r="KK389">
        <v>100.341</v>
      </c>
    </row>
    <row r="390" spans="1:297">
      <c r="A390">
        <v>374</v>
      </c>
      <c r="B390">
        <v>1759254984</v>
      </c>
      <c r="C390">
        <v>8168.400000095367</v>
      </c>
      <c r="D390" t="s">
        <v>1194</v>
      </c>
      <c r="E390" t="s">
        <v>1195</v>
      </c>
      <c r="F390">
        <v>5</v>
      </c>
      <c r="G390" t="s">
        <v>1025</v>
      </c>
      <c r="H390" t="s">
        <v>436</v>
      </c>
      <c r="I390">
        <v>1759254976.214286</v>
      </c>
      <c r="J390">
        <f>(K390)/1000</f>
        <v>0</v>
      </c>
      <c r="K390">
        <f>IF(DP390, AN390, AH390)</f>
        <v>0</v>
      </c>
      <c r="L390">
        <f>IF(DP390, AI390, AG390)</f>
        <v>0</v>
      </c>
      <c r="M390">
        <f>DR390 - IF(AU390&gt;1, L390*DL390*100.0/(AW390), 0)</f>
        <v>0</v>
      </c>
      <c r="N390">
        <f>((T390-J390/2)*M390-L390)/(T390+J390/2)</f>
        <v>0</v>
      </c>
      <c r="O390">
        <f>N390*(DY390+DZ390)/1000.0</f>
        <v>0</v>
      </c>
      <c r="P390">
        <f>(DR390 - IF(AU390&gt;1, L390*DL390*100.0/(AW390), 0))*(DY390+DZ390)/1000.0</f>
        <v>0</v>
      </c>
      <c r="Q390">
        <f>2.0/((1/S390-1/R390)+SIGN(S390)*SQRT((1/S390-1/R390)*(1/S390-1/R390) + 4*DM390/((DM390+1)*(DM390+1))*(2*1/S390*1/R390-1/R390*1/R390)))</f>
        <v>0</v>
      </c>
      <c r="R390">
        <f>IF(LEFT(DN390,1)&lt;&gt;"0",IF(LEFT(DN390,1)="1",3.0,DO390),$D$5+$E$5*(EF390*DY390/($K$5*1000))+$F$5*(EF390*DY390/($K$5*1000))*MAX(MIN(DL390,$J$5),$I$5)*MAX(MIN(DL390,$J$5),$I$5)+$G$5*MAX(MIN(DL390,$J$5),$I$5)*(EF390*DY390/($K$5*1000))+$H$5*(EF390*DY390/($K$5*1000))*(EF390*DY390/($K$5*1000)))</f>
        <v>0</v>
      </c>
      <c r="S390">
        <f>J390*(1000-(1000*0.61365*exp(17.502*W390/(240.97+W390))/(DY390+DZ390)+DT390)/2)/(1000*0.61365*exp(17.502*W390/(240.97+W390))/(DY390+DZ390)-DT390)</f>
        <v>0</v>
      </c>
      <c r="T390">
        <f>1/((DM390+1)/(Q390/1.6)+1/(R390/1.37)) + DM390/((DM390+1)/(Q390/1.6) + DM390/(R390/1.37))</f>
        <v>0</v>
      </c>
      <c r="U390">
        <f>(DH390*DK390)</f>
        <v>0</v>
      </c>
      <c r="V390">
        <f>(EA390+(U390+2*0.95*5.67E-8*(((EA390+$B$7)+273)^4-(EA390+273)^4)-44100*J390)/(1.84*29.3*R390+8*0.95*5.67E-8*(EA390+273)^3))</f>
        <v>0</v>
      </c>
      <c r="W390">
        <f>($C$7*EB390+$D$7*EC390+$E$7*V390)</f>
        <v>0</v>
      </c>
      <c r="X390">
        <f>0.61365*exp(17.502*W390/(240.97+W390))</f>
        <v>0</v>
      </c>
      <c r="Y390">
        <f>(Z390/AA390*100)</f>
        <v>0</v>
      </c>
      <c r="Z390">
        <f>DT390*(DY390+DZ390)/1000</f>
        <v>0</v>
      </c>
      <c r="AA390">
        <f>0.61365*exp(17.502*EA390/(240.97+EA390))</f>
        <v>0</v>
      </c>
      <c r="AB390">
        <f>(X390-DT390*(DY390+DZ390)/1000)</f>
        <v>0</v>
      </c>
      <c r="AC390">
        <f>(-J390*44100)</f>
        <v>0</v>
      </c>
      <c r="AD390">
        <f>2*29.3*R390*0.92*(EA390-W390)</f>
        <v>0</v>
      </c>
      <c r="AE390">
        <f>2*0.95*5.67E-8*(((EA390+$B$7)+273)^4-(W390+273)^4)</f>
        <v>0</v>
      </c>
      <c r="AF390">
        <f>U390+AE390+AC390+AD390</f>
        <v>0</v>
      </c>
      <c r="AG390">
        <f>DX390*AU390*(DS390-DR390*(1000-AU390*DU390)/(1000-AU390*DT390))/(100*DL390)</f>
        <v>0</v>
      </c>
      <c r="AH390">
        <f>1000*DX390*AU390*(DT390-DU390)/(100*DL390*(1000-AU390*DT390))</f>
        <v>0</v>
      </c>
      <c r="AI390">
        <f>(AJ390 - AK390 - DY390*1E3/(8.314*(EA390+273.15)) * AM390/DX390 * AL390) * DX390/(100*DL390) * (1000 - DU390)/1000</f>
        <v>0</v>
      </c>
      <c r="AJ390">
        <v>1438.062888704335</v>
      </c>
      <c r="AK390">
        <v>1396.446303030302</v>
      </c>
      <c r="AL390">
        <v>3.428358879515724</v>
      </c>
      <c r="AM390">
        <v>65.50466669720001</v>
      </c>
      <c r="AN390">
        <f>(AP390 - AO390 + DY390*1E3/(8.314*(EA390+273.15)) * AR390/DX390 * AQ390) * DX390/(100*DL390) * 1000/(1000 - AP390)</f>
        <v>0</v>
      </c>
      <c r="AO390">
        <v>19.05345626370289</v>
      </c>
      <c r="AP390">
        <v>22.46943939393939</v>
      </c>
      <c r="AQ390">
        <v>-0.003999374806214663</v>
      </c>
      <c r="AR390">
        <v>120.5504715061294</v>
      </c>
      <c r="AS390">
        <v>2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MAX(0,($B$13+$C$13*EF390)/(1+$D$13*EF390)*DY390/(EA390+273)*$E$13)</f>
        <v>0</v>
      </c>
      <c r="AX390" t="s">
        <v>437</v>
      </c>
      <c r="AY390" t="s">
        <v>437</v>
      </c>
      <c r="AZ390">
        <v>0</v>
      </c>
      <c r="BA390">
        <v>0</v>
      </c>
      <c r="BB390">
        <f>1-AZ390/BA390</f>
        <v>0</v>
      </c>
      <c r="BC390">
        <v>0</v>
      </c>
      <c r="BD390" t="s">
        <v>437</v>
      </c>
      <c r="BE390" t="s">
        <v>437</v>
      </c>
      <c r="BF390">
        <v>0</v>
      </c>
      <c r="BG390">
        <v>0</v>
      </c>
      <c r="BH390">
        <f>1-BF390/BG390</f>
        <v>0</v>
      </c>
      <c r="BI390">
        <v>0.5</v>
      </c>
      <c r="BJ390">
        <f>DI390</f>
        <v>0</v>
      </c>
      <c r="BK390">
        <f>L390</f>
        <v>0</v>
      </c>
      <c r="BL390">
        <f>BH390*BI390*BJ390</f>
        <v>0</v>
      </c>
      <c r="BM390">
        <f>(BK390-BC390)/BJ390</f>
        <v>0</v>
      </c>
      <c r="BN390">
        <f>(BA390-BG390)/BG390</f>
        <v>0</v>
      </c>
      <c r="BO390">
        <f>AZ390/(BB390+AZ390/BG390)</f>
        <v>0</v>
      </c>
      <c r="BP390" t="s">
        <v>437</v>
      </c>
      <c r="BQ390">
        <v>0</v>
      </c>
      <c r="BR390">
        <f>IF(BQ390&lt;&gt;0, BQ390, BO390)</f>
        <v>0</v>
      </c>
      <c r="BS390">
        <f>1-BR390/BG390</f>
        <v>0</v>
      </c>
      <c r="BT390">
        <f>(BG390-BF390)/(BG390-BR390)</f>
        <v>0</v>
      </c>
      <c r="BU390">
        <f>(BA390-BG390)/(BA390-BR390)</f>
        <v>0</v>
      </c>
      <c r="BV390">
        <f>(BG390-BF390)/(BG390-AZ390)</f>
        <v>0</v>
      </c>
      <c r="BW390">
        <f>(BA390-BG390)/(BA390-AZ390)</f>
        <v>0</v>
      </c>
      <c r="BX390">
        <f>(BT390*BR390/BF390)</f>
        <v>0</v>
      </c>
      <c r="BY390">
        <f>(1-BX390)</f>
        <v>0</v>
      </c>
      <c r="DH390">
        <f>$B$11*EG390+$C$11*EH390+$F$11*ES390*(1-EV390)</f>
        <v>0</v>
      </c>
      <c r="DI390">
        <f>DH390*DJ390</f>
        <v>0</v>
      </c>
      <c r="DJ390">
        <f>($B$11*$D$9+$C$11*$D$9+$F$11*((FF390+EX390)/MAX(FF390+EX390+FG390, 0.1)*$I$9+FG390/MAX(FF390+EX390+FG390, 0.1)*$J$9))/($B$11+$C$11+$F$11)</f>
        <v>0</v>
      </c>
      <c r="DK390">
        <f>($B$11*$K$9+$C$11*$K$9+$F$11*((FF390+EX390)/MAX(FF390+EX390+FG390, 0.1)*$P$9+FG390/MAX(FF390+EX390+FG390, 0.1)*$Q$9))/($B$11+$C$11+$F$11)</f>
        <v>0</v>
      </c>
      <c r="DL390">
        <v>5.66</v>
      </c>
      <c r="DM390">
        <v>0.5</v>
      </c>
      <c r="DN390" t="s">
        <v>438</v>
      </c>
      <c r="DO390">
        <v>2</v>
      </c>
      <c r="DP390" t="b">
        <v>1</v>
      </c>
      <c r="DQ390">
        <v>1759254976.214286</v>
      </c>
      <c r="DR390">
        <v>1340.581071428571</v>
      </c>
      <c r="DS390">
        <v>1394.852142857143</v>
      </c>
      <c r="DT390">
        <v>22.51519642857143</v>
      </c>
      <c r="DU390">
        <v>19.00861785714286</v>
      </c>
      <c r="DV390">
        <v>1339.33</v>
      </c>
      <c r="DW390">
        <v>22.30381428571429</v>
      </c>
      <c r="DX390">
        <v>500.0101071428572</v>
      </c>
      <c r="DY390">
        <v>90.84550000000002</v>
      </c>
      <c r="DZ390">
        <v>0.05162381428571429</v>
      </c>
      <c r="EA390">
        <v>29.407025</v>
      </c>
      <c r="EB390">
        <v>30.02505357142857</v>
      </c>
      <c r="EC390">
        <v>999.9000000000002</v>
      </c>
      <c r="ED390">
        <v>0</v>
      </c>
      <c r="EE390">
        <v>0</v>
      </c>
      <c r="EF390">
        <v>10015.2</v>
      </c>
      <c r="EG390">
        <v>0</v>
      </c>
      <c r="EH390">
        <v>11.6948</v>
      </c>
      <c r="EI390">
        <v>-54.27126428571428</v>
      </c>
      <c r="EJ390">
        <v>1371.458928571428</v>
      </c>
      <c r="EK390">
        <v>1421.880714285714</v>
      </c>
      <c r="EL390">
        <v>3.506575714285714</v>
      </c>
      <c r="EM390">
        <v>1394.852142857143</v>
      </c>
      <c r="EN390">
        <v>19.00861785714286</v>
      </c>
      <c r="EO390">
        <v>2.045404285714286</v>
      </c>
      <c r="EP390">
        <v>1.7268475</v>
      </c>
      <c r="EQ390">
        <v>17.80024642857143</v>
      </c>
      <c r="ER390">
        <v>15.13988214285714</v>
      </c>
      <c r="ES390">
        <v>1999.995357142857</v>
      </c>
      <c r="ET390">
        <v>0.9800013928571428</v>
      </c>
      <c r="EU390">
        <v>0.01999874285714286</v>
      </c>
      <c r="EV390">
        <v>0</v>
      </c>
      <c r="EW390">
        <v>1208.335357142857</v>
      </c>
      <c r="EX390">
        <v>5.000560000000001</v>
      </c>
      <c r="EY390">
        <v>24642.28571428571</v>
      </c>
      <c r="EZ390">
        <v>17294.83214285714</v>
      </c>
      <c r="FA390">
        <v>41.37471428571428</v>
      </c>
      <c r="FB390">
        <v>41.7455</v>
      </c>
      <c r="FC390">
        <v>41.24535714285714</v>
      </c>
      <c r="FD390">
        <v>40.85689285714285</v>
      </c>
      <c r="FE390">
        <v>42.26767857142857</v>
      </c>
      <c r="FF390">
        <v>1955.095357142857</v>
      </c>
      <c r="FG390">
        <v>39.9</v>
      </c>
      <c r="FH390">
        <v>0</v>
      </c>
      <c r="FI390">
        <v>1759254998.2</v>
      </c>
      <c r="FJ390">
        <v>0</v>
      </c>
      <c r="FK390">
        <v>1208.1796</v>
      </c>
      <c r="FL390">
        <v>-17.14923077943903</v>
      </c>
      <c r="FM390">
        <v>-343.4769232578146</v>
      </c>
      <c r="FN390">
        <v>24638.592</v>
      </c>
      <c r="FO390">
        <v>15</v>
      </c>
      <c r="FP390">
        <v>0</v>
      </c>
      <c r="FQ390" t="s">
        <v>439</v>
      </c>
      <c r="FR390">
        <v>1747148579.5</v>
      </c>
      <c r="FS390">
        <v>1747148584.5</v>
      </c>
      <c r="FT390">
        <v>0</v>
      </c>
      <c r="FU390">
        <v>0.162</v>
      </c>
      <c r="FV390">
        <v>-0.001</v>
      </c>
      <c r="FW390">
        <v>0.139</v>
      </c>
      <c r="FX390">
        <v>0.058</v>
      </c>
      <c r="FY390">
        <v>420</v>
      </c>
      <c r="FZ390">
        <v>16</v>
      </c>
      <c r="GA390">
        <v>0.19</v>
      </c>
      <c r="GB390">
        <v>0.02</v>
      </c>
      <c r="GC390">
        <v>-54.2525075</v>
      </c>
      <c r="GD390">
        <v>0.001360975609772837</v>
      </c>
      <c r="GE390">
        <v>0.08652029353712348</v>
      </c>
      <c r="GF390">
        <v>1</v>
      </c>
      <c r="GG390">
        <v>1209.08705882353</v>
      </c>
      <c r="GH390">
        <v>-16.76546983600439</v>
      </c>
      <c r="GI390">
        <v>1.658430387288244</v>
      </c>
      <c r="GJ390">
        <v>0</v>
      </c>
      <c r="GK390">
        <v>3.5296695</v>
      </c>
      <c r="GL390">
        <v>-0.6406577110694249</v>
      </c>
      <c r="GM390">
        <v>0.06388554069388472</v>
      </c>
      <c r="GN390">
        <v>0</v>
      </c>
      <c r="GO390">
        <v>1</v>
      </c>
      <c r="GP390">
        <v>3</v>
      </c>
      <c r="GQ390" t="s">
        <v>463</v>
      </c>
      <c r="GR390">
        <v>3.12799</v>
      </c>
      <c r="GS390">
        <v>2.72958</v>
      </c>
      <c r="GT390">
        <v>0.190493</v>
      </c>
      <c r="GU390">
        <v>0.196289</v>
      </c>
      <c r="GV390">
        <v>0.102598</v>
      </c>
      <c r="GW390">
        <v>0.0920748</v>
      </c>
      <c r="GX390">
        <v>24273.7</v>
      </c>
      <c r="GY390">
        <v>23389.4</v>
      </c>
      <c r="GZ390">
        <v>30528.6</v>
      </c>
      <c r="HA390">
        <v>29357.8</v>
      </c>
      <c r="HB390">
        <v>37815.5</v>
      </c>
      <c r="HC390">
        <v>35077.9</v>
      </c>
      <c r="HD390">
        <v>46700.6</v>
      </c>
      <c r="HE390">
        <v>43622.3</v>
      </c>
      <c r="HF390">
        <v>1.8263</v>
      </c>
      <c r="HG390">
        <v>1.8348</v>
      </c>
      <c r="HH390">
        <v>0.14415</v>
      </c>
      <c r="HI390">
        <v>0</v>
      </c>
      <c r="HJ390">
        <v>27.6833</v>
      </c>
      <c r="HK390">
        <v>999.9</v>
      </c>
      <c r="HL390">
        <v>48.2</v>
      </c>
      <c r="HM390">
        <v>31.4</v>
      </c>
      <c r="HN390">
        <v>24.4845</v>
      </c>
      <c r="HO390">
        <v>62.8503</v>
      </c>
      <c r="HP390">
        <v>17.7043</v>
      </c>
      <c r="HQ390">
        <v>1</v>
      </c>
      <c r="HR390">
        <v>0.140887</v>
      </c>
      <c r="HS390">
        <v>0.433943</v>
      </c>
      <c r="HT390">
        <v>20.2006</v>
      </c>
      <c r="HU390">
        <v>5.22672</v>
      </c>
      <c r="HV390">
        <v>11.974</v>
      </c>
      <c r="HW390">
        <v>4.9704</v>
      </c>
      <c r="HX390">
        <v>3.28958</v>
      </c>
      <c r="HY390">
        <v>9999</v>
      </c>
      <c r="HZ390">
        <v>9999</v>
      </c>
      <c r="IA390">
        <v>9999</v>
      </c>
      <c r="IB390">
        <v>19.7</v>
      </c>
      <c r="IC390">
        <v>4.97291</v>
      </c>
      <c r="ID390">
        <v>1.87727</v>
      </c>
      <c r="IE390">
        <v>1.87531</v>
      </c>
      <c r="IF390">
        <v>1.87814</v>
      </c>
      <c r="IG390">
        <v>1.87485</v>
      </c>
      <c r="IH390">
        <v>1.87848</v>
      </c>
      <c r="II390">
        <v>1.87555</v>
      </c>
      <c r="IJ390">
        <v>1.8767</v>
      </c>
      <c r="IK390">
        <v>0</v>
      </c>
      <c r="IL390">
        <v>0</v>
      </c>
      <c r="IM390">
        <v>0</v>
      </c>
      <c r="IN390">
        <v>0</v>
      </c>
      <c r="IO390" t="s">
        <v>441</v>
      </c>
      <c r="IP390" t="s">
        <v>442</v>
      </c>
      <c r="IQ390" t="s">
        <v>443</v>
      </c>
      <c r="IR390" t="s">
        <v>443</v>
      </c>
      <c r="IS390" t="s">
        <v>443</v>
      </c>
      <c r="IT390" t="s">
        <v>443</v>
      </c>
      <c r="IU390">
        <v>0</v>
      </c>
      <c r="IV390">
        <v>100</v>
      </c>
      <c r="IW390">
        <v>100</v>
      </c>
      <c r="IX390">
        <v>1.28</v>
      </c>
      <c r="IY390">
        <v>0.2104</v>
      </c>
      <c r="IZ390">
        <v>-0.1222274518627452</v>
      </c>
      <c r="JA390">
        <v>0.001328938755811441</v>
      </c>
      <c r="JB390">
        <v>-5.633165956792918E-07</v>
      </c>
      <c r="JC390">
        <v>2.510553891376428E-10</v>
      </c>
      <c r="JD390">
        <v>-0.04678033270444259</v>
      </c>
      <c r="JE390">
        <v>-0.0009625096320519332</v>
      </c>
      <c r="JF390">
        <v>0.0006953178313022573</v>
      </c>
      <c r="JG390">
        <v>-5.973937232829655E-06</v>
      </c>
      <c r="JH390">
        <v>1</v>
      </c>
      <c r="JI390">
        <v>2112</v>
      </c>
      <c r="JJ390">
        <v>1</v>
      </c>
      <c r="JK390">
        <v>26</v>
      </c>
      <c r="JL390">
        <v>201773.4</v>
      </c>
      <c r="JM390">
        <v>201773.3</v>
      </c>
      <c r="JN390">
        <v>2.9248</v>
      </c>
      <c r="JO390">
        <v>2.53906</v>
      </c>
      <c r="JP390">
        <v>1.39893</v>
      </c>
      <c r="JQ390">
        <v>2.32666</v>
      </c>
      <c r="JR390">
        <v>1.44897</v>
      </c>
      <c r="JS390">
        <v>2.44263</v>
      </c>
      <c r="JT390">
        <v>36.9794</v>
      </c>
      <c r="JU390">
        <v>23.9737</v>
      </c>
      <c r="JV390">
        <v>18</v>
      </c>
      <c r="JW390">
        <v>479.066</v>
      </c>
      <c r="JX390">
        <v>454.151</v>
      </c>
      <c r="JY390">
        <v>27.0808</v>
      </c>
      <c r="JZ390">
        <v>29.0223</v>
      </c>
      <c r="KA390">
        <v>30.0004</v>
      </c>
      <c r="KB390">
        <v>28.6868</v>
      </c>
      <c r="KC390">
        <v>28.7527</v>
      </c>
      <c r="KD390">
        <v>58.6643</v>
      </c>
      <c r="KE390">
        <v>27.9899</v>
      </c>
      <c r="KF390">
        <v>0</v>
      </c>
      <c r="KG390">
        <v>27.0535</v>
      </c>
      <c r="KH390">
        <v>1442.83</v>
      </c>
      <c r="KI390">
        <v>19.2288</v>
      </c>
      <c r="KJ390">
        <v>100.925</v>
      </c>
      <c r="KK390">
        <v>100.34</v>
      </c>
    </row>
    <row r="391" spans="1:297">
      <c r="A391">
        <v>375</v>
      </c>
      <c r="B391">
        <v>1759254989</v>
      </c>
      <c r="C391">
        <v>8173.400000095367</v>
      </c>
      <c r="D391" t="s">
        <v>1196</v>
      </c>
      <c r="E391" t="s">
        <v>1197</v>
      </c>
      <c r="F391">
        <v>5</v>
      </c>
      <c r="G391" t="s">
        <v>1025</v>
      </c>
      <c r="H391" t="s">
        <v>436</v>
      </c>
      <c r="I391">
        <v>1759254981.5</v>
      </c>
      <c r="J391">
        <f>(K391)/1000</f>
        <v>0</v>
      </c>
      <c r="K391">
        <f>IF(DP391, AN391, AH391)</f>
        <v>0</v>
      </c>
      <c r="L391">
        <f>IF(DP391, AI391, AG391)</f>
        <v>0</v>
      </c>
      <c r="M391">
        <f>DR391 - IF(AU391&gt;1, L391*DL391*100.0/(AW391), 0)</f>
        <v>0</v>
      </c>
      <c r="N391">
        <f>((T391-J391/2)*M391-L391)/(T391+J391/2)</f>
        <v>0</v>
      </c>
      <c r="O391">
        <f>N391*(DY391+DZ391)/1000.0</f>
        <v>0</v>
      </c>
      <c r="P391">
        <f>(DR391 - IF(AU391&gt;1, L391*DL391*100.0/(AW391), 0))*(DY391+DZ391)/1000.0</f>
        <v>0</v>
      </c>
      <c r="Q391">
        <f>2.0/((1/S391-1/R391)+SIGN(S391)*SQRT((1/S391-1/R391)*(1/S391-1/R391) + 4*DM391/((DM391+1)*(DM391+1))*(2*1/S391*1/R391-1/R391*1/R391)))</f>
        <v>0</v>
      </c>
      <c r="R391">
        <f>IF(LEFT(DN391,1)&lt;&gt;"0",IF(LEFT(DN391,1)="1",3.0,DO391),$D$5+$E$5*(EF391*DY391/($K$5*1000))+$F$5*(EF391*DY391/($K$5*1000))*MAX(MIN(DL391,$J$5),$I$5)*MAX(MIN(DL391,$J$5),$I$5)+$G$5*MAX(MIN(DL391,$J$5),$I$5)*(EF391*DY391/($K$5*1000))+$H$5*(EF391*DY391/($K$5*1000))*(EF391*DY391/($K$5*1000)))</f>
        <v>0</v>
      </c>
      <c r="S391">
        <f>J391*(1000-(1000*0.61365*exp(17.502*W391/(240.97+W391))/(DY391+DZ391)+DT391)/2)/(1000*0.61365*exp(17.502*W391/(240.97+W391))/(DY391+DZ391)-DT391)</f>
        <v>0</v>
      </c>
      <c r="T391">
        <f>1/((DM391+1)/(Q391/1.6)+1/(R391/1.37)) + DM391/((DM391+1)/(Q391/1.6) + DM391/(R391/1.37))</f>
        <v>0</v>
      </c>
      <c r="U391">
        <f>(DH391*DK391)</f>
        <v>0</v>
      </c>
      <c r="V391">
        <f>(EA391+(U391+2*0.95*5.67E-8*(((EA391+$B$7)+273)^4-(EA391+273)^4)-44100*J391)/(1.84*29.3*R391+8*0.95*5.67E-8*(EA391+273)^3))</f>
        <v>0</v>
      </c>
      <c r="W391">
        <f>($C$7*EB391+$D$7*EC391+$E$7*V391)</f>
        <v>0</v>
      </c>
      <c r="X391">
        <f>0.61365*exp(17.502*W391/(240.97+W391))</f>
        <v>0</v>
      </c>
      <c r="Y391">
        <f>(Z391/AA391*100)</f>
        <v>0</v>
      </c>
      <c r="Z391">
        <f>DT391*(DY391+DZ391)/1000</f>
        <v>0</v>
      </c>
      <c r="AA391">
        <f>0.61365*exp(17.502*EA391/(240.97+EA391))</f>
        <v>0</v>
      </c>
      <c r="AB391">
        <f>(X391-DT391*(DY391+DZ391)/1000)</f>
        <v>0</v>
      </c>
      <c r="AC391">
        <f>(-J391*44100)</f>
        <v>0</v>
      </c>
      <c r="AD391">
        <f>2*29.3*R391*0.92*(EA391-W391)</f>
        <v>0</v>
      </c>
      <c r="AE391">
        <f>2*0.95*5.67E-8*(((EA391+$B$7)+273)^4-(W391+273)^4)</f>
        <v>0</v>
      </c>
      <c r="AF391">
        <f>U391+AE391+AC391+AD391</f>
        <v>0</v>
      </c>
      <c r="AG391">
        <f>DX391*AU391*(DS391-DR391*(1000-AU391*DU391)/(1000-AU391*DT391))/(100*DL391)</f>
        <v>0</v>
      </c>
      <c r="AH391">
        <f>1000*DX391*AU391*(DT391-DU391)/(100*DL391*(1000-AU391*DT391))</f>
        <v>0</v>
      </c>
      <c r="AI391">
        <f>(AJ391 - AK391 - DY391*1E3/(8.314*(EA391+273.15)) * AM391/DX391 * AL391) * DX391/(100*DL391) * (1000 - DU391)/1000</f>
        <v>0</v>
      </c>
      <c r="AJ391">
        <v>1455.032709918961</v>
      </c>
      <c r="AK391">
        <v>1413.521636363637</v>
      </c>
      <c r="AL391">
        <v>3.434393796759847</v>
      </c>
      <c r="AM391">
        <v>65.50466669720001</v>
      </c>
      <c r="AN391">
        <f>(AP391 - AO391 + DY391*1E3/(8.314*(EA391+273.15)) * AR391/DX391 * AQ391) * DX391/(100*DL391) * 1000/(1000 - AP391)</f>
        <v>0</v>
      </c>
      <c r="AO391">
        <v>19.14602086477893</v>
      </c>
      <c r="AP391">
        <v>22.47049939393938</v>
      </c>
      <c r="AQ391">
        <v>0.0003111838309813524</v>
      </c>
      <c r="AR391">
        <v>120.5504715061294</v>
      </c>
      <c r="AS391">
        <v>2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MAX(0,($B$13+$C$13*EF391)/(1+$D$13*EF391)*DY391/(EA391+273)*$E$13)</f>
        <v>0</v>
      </c>
      <c r="AX391" t="s">
        <v>437</v>
      </c>
      <c r="AY391" t="s">
        <v>437</v>
      </c>
      <c r="AZ391">
        <v>0</v>
      </c>
      <c r="BA391">
        <v>0</v>
      </c>
      <c r="BB391">
        <f>1-AZ391/BA391</f>
        <v>0</v>
      </c>
      <c r="BC391">
        <v>0</v>
      </c>
      <c r="BD391" t="s">
        <v>437</v>
      </c>
      <c r="BE391" t="s">
        <v>437</v>
      </c>
      <c r="BF391">
        <v>0</v>
      </c>
      <c r="BG391">
        <v>0</v>
      </c>
      <c r="BH391">
        <f>1-BF391/BG391</f>
        <v>0</v>
      </c>
      <c r="BI391">
        <v>0.5</v>
      </c>
      <c r="BJ391">
        <f>DI391</f>
        <v>0</v>
      </c>
      <c r="BK391">
        <f>L391</f>
        <v>0</v>
      </c>
      <c r="BL391">
        <f>BH391*BI391*BJ391</f>
        <v>0</v>
      </c>
      <c r="BM391">
        <f>(BK391-BC391)/BJ391</f>
        <v>0</v>
      </c>
      <c r="BN391">
        <f>(BA391-BG391)/BG391</f>
        <v>0</v>
      </c>
      <c r="BO391">
        <f>AZ391/(BB391+AZ391/BG391)</f>
        <v>0</v>
      </c>
      <c r="BP391" t="s">
        <v>437</v>
      </c>
      <c r="BQ391">
        <v>0</v>
      </c>
      <c r="BR391">
        <f>IF(BQ391&lt;&gt;0, BQ391, BO391)</f>
        <v>0</v>
      </c>
      <c r="BS391">
        <f>1-BR391/BG391</f>
        <v>0</v>
      </c>
      <c r="BT391">
        <f>(BG391-BF391)/(BG391-BR391)</f>
        <v>0</v>
      </c>
      <c r="BU391">
        <f>(BA391-BG391)/(BA391-BR391)</f>
        <v>0</v>
      </c>
      <c r="BV391">
        <f>(BG391-BF391)/(BG391-AZ391)</f>
        <v>0</v>
      </c>
      <c r="BW391">
        <f>(BA391-BG391)/(BA391-AZ391)</f>
        <v>0</v>
      </c>
      <c r="BX391">
        <f>(BT391*BR391/BF391)</f>
        <v>0</v>
      </c>
      <c r="BY391">
        <f>(1-BX391)</f>
        <v>0</v>
      </c>
      <c r="DH391">
        <f>$B$11*EG391+$C$11*EH391+$F$11*ES391*(1-EV391)</f>
        <v>0</v>
      </c>
      <c r="DI391">
        <f>DH391*DJ391</f>
        <v>0</v>
      </c>
      <c r="DJ391">
        <f>($B$11*$D$9+$C$11*$D$9+$F$11*((FF391+EX391)/MAX(FF391+EX391+FG391, 0.1)*$I$9+FG391/MAX(FF391+EX391+FG391, 0.1)*$J$9))/($B$11+$C$11+$F$11)</f>
        <v>0</v>
      </c>
      <c r="DK391">
        <f>($B$11*$K$9+$C$11*$K$9+$F$11*((FF391+EX391)/MAX(FF391+EX391+FG391, 0.1)*$P$9+FG391/MAX(FF391+EX391+FG391, 0.1)*$Q$9))/($B$11+$C$11+$F$11)</f>
        <v>0</v>
      </c>
      <c r="DL391">
        <v>5.66</v>
      </c>
      <c r="DM391">
        <v>0.5</v>
      </c>
      <c r="DN391" t="s">
        <v>438</v>
      </c>
      <c r="DO391">
        <v>2</v>
      </c>
      <c r="DP391" t="b">
        <v>1</v>
      </c>
      <c r="DQ391">
        <v>1759254981.5</v>
      </c>
      <c r="DR391">
        <v>1358.298148148148</v>
      </c>
      <c r="DS391">
        <v>1412.513703703704</v>
      </c>
      <c r="DT391">
        <v>22.48614444444445</v>
      </c>
      <c r="DU391">
        <v>19.05967037037037</v>
      </c>
      <c r="DV391">
        <v>1357.025185185185</v>
      </c>
      <c r="DW391">
        <v>22.27537407407407</v>
      </c>
      <c r="DX391">
        <v>500.0322962962964</v>
      </c>
      <c r="DY391">
        <v>90.84480000000001</v>
      </c>
      <c r="DZ391">
        <v>0.05153354444444443</v>
      </c>
      <c r="EA391">
        <v>29.40275925925926</v>
      </c>
      <c r="EB391">
        <v>30.02941111111111</v>
      </c>
      <c r="EC391">
        <v>999.9000000000001</v>
      </c>
      <c r="ED391">
        <v>0</v>
      </c>
      <c r="EE391">
        <v>0</v>
      </c>
      <c r="EF391">
        <v>10022.64444444444</v>
      </c>
      <c r="EG391">
        <v>0</v>
      </c>
      <c r="EH391">
        <v>11.6948</v>
      </c>
      <c r="EI391">
        <v>-54.21661481481482</v>
      </c>
      <c r="EJ391">
        <v>1389.541851851852</v>
      </c>
      <c r="EK391">
        <v>1439.959629629629</v>
      </c>
      <c r="EL391">
        <v>3.426474074074074</v>
      </c>
      <c r="EM391">
        <v>1412.513703703704</v>
      </c>
      <c r="EN391">
        <v>19.05967037037037</v>
      </c>
      <c r="EO391">
        <v>2.042749259259259</v>
      </c>
      <c r="EP391">
        <v>1.731472222222223</v>
      </c>
      <c r="EQ391">
        <v>17.77963703703704</v>
      </c>
      <c r="ER391">
        <v>15.18142962962963</v>
      </c>
      <c r="ES391">
        <v>2000.011481481482</v>
      </c>
      <c r="ET391">
        <v>0.9800016666666665</v>
      </c>
      <c r="EU391">
        <v>0.01999846666666667</v>
      </c>
      <c r="EV391">
        <v>0</v>
      </c>
      <c r="EW391">
        <v>1206.878518518518</v>
      </c>
      <c r="EX391">
        <v>5.000560000000001</v>
      </c>
      <c r="EY391">
        <v>24612.75185185185</v>
      </c>
      <c r="EZ391">
        <v>17294.98518518519</v>
      </c>
      <c r="FA391">
        <v>41.34929629629629</v>
      </c>
      <c r="FB391">
        <v>41.7452962962963</v>
      </c>
      <c r="FC391">
        <v>41.24759259259259</v>
      </c>
      <c r="FD391">
        <v>40.81218518518518</v>
      </c>
      <c r="FE391">
        <v>42.28222222222222</v>
      </c>
      <c r="FF391">
        <v>1955.111481481482</v>
      </c>
      <c r="FG391">
        <v>39.9</v>
      </c>
      <c r="FH391">
        <v>0</v>
      </c>
      <c r="FI391">
        <v>1759255003</v>
      </c>
      <c r="FJ391">
        <v>0</v>
      </c>
      <c r="FK391">
        <v>1206.8512</v>
      </c>
      <c r="FL391">
        <v>-17.33076922230208</v>
      </c>
      <c r="FM391">
        <v>-327.930768878925</v>
      </c>
      <c r="FN391">
        <v>24611.924</v>
      </c>
      <c r="FO391">
        <v>15</v>
      </c>
      <c r="FP391">
        <v>0</v>
      </c>
      <c r="FQ391" t="s">
        <v>439</v>
      </c>
      <c r="FR391">
        <v>1747148579.5</v>
      </c>
      <c r="FS391">
        <v>1747148584.5</v>
      </c>
      <c r="FT391">
        <v>0</v>
      </c>
      <c r="FU391">
        <v>0.162</v>
      </c>
      <c r="FV391">
        <v>-0.001</v>
      </c>
      <c r="FW391">
        <v>0.139</v>
      </c>
      <c r="FX391">
        <v>0.058</v>
      </c>
      <c r="FY391">
        <v>420</v>
      </c>
      <c r="FZ391">
        <v>16</v>
      </c>
      <c r="GA391">
        <v>0.19</v>
      </c>
      <c r="GB391">
        <v>0.02</v>
      </c>
      <c r="GC391">
        <v>-54.24225750000001</v>
      </c>
      <c r="GD391">
        <v>0.5639583489682395</v>
      </c>
      <c r="GE391">
        <v>0.09425886400625694</v>
      </c>
      <c r="GF391">
        <v>0</v>
      </c>
      <c r="GG391">
        <v>1207.937352941177</v>
      </c>
      <c r="GH391">
        <v>-16.71795264299573</v>
      </c>
      <c r="GI391">
        <v>1.656222329533179</v>
      </c>
      <c r="GJ391">
        <v>0</v>
      </c>
      <c r="GK391">
        <v>3.477108250000001</v>
      </c>
      <c r="GL391">
        <v>-0.888581876172621</v>
      </c>
      <c r="GM391">
        <v>0.08767620822912847</v>
      </c>
      <c r="GN391">
        <v>0</v>
      </c>
      <c r="GO391">
        <v>0</v>
      </c>
      <c r="GP391">
        <v>3</v>
      </c>
      <c r="GQ391" t="s">
        <v>490</v>
      </c>
      <c r="GR391">
        <v>3.12811</v>
      </c>
      <c r="GS391">
        <v>2.72965</v>
      </c>
      <c r="GT391">
        <v>0.191899</v>
      </c>
      <c r="GU391">
        <v>0.197689</v>
      </c>
      <c r="GV391">
        <v>0.102606</v>
      </c>
      <c r="GW391">
        <v>0.0922671</v>
      </c>
      <c r="GX391">
        <v>24231.5</v>
      </c>
      <c r="GY391">
        <v>23348.6</v>
      </c>
      <c r="GZ391">
        <v>30528.5</v>
      </c>
      <c r="HA391">
        <v>29357.7</v>
      </c>
      <c r="HB391">
        <v>37815.3</v>
      </c>
      <c r="HC391">
        <v>35070.2</v>
      </c>
      <c r="HD391">
        <v>46700.6</v>
      </c>
      <c r="HE391">
        <v>43621.9</v>
      </c>
      <c r="HF391">
        <v>1.82645</v>
      </c>
      <c r="HG391">
        <v>1.83485</v>
      </c>
      <c r="HH391">
        <v>0.143699</v>
      </c>
      <c r="HI391">
        <v>0</v>
      </c>
      <c r="HJ391">
        <v>27.6803</v>
      </c>
      <c r="HK391">
        <v>999.9</v>
      </c>
      <c r="HL391">
        <v>48.3</v>
      </c>
      <c r="HM391">
        <v>31.4</v>
      </c>
      <c r="HN391">
        <v>24.5384</v>
      </c>
      <c r="HO391">
        <v>63.0703</v>
      </c>
      <c r="HP391">
        <v>17.3878</v>
      </c>
      <c r="HQ391">
        <v>1</v>
      </c>
      <c r="HR391">
        <v>0.141179</v>
      </c>
      <c r="HS391">
        <v>0.48351</v>
      </c>
      <c r="HT391">
        <v>20.2005</v>
      </c>
      <c r="HU391">
        <v>5.22627</v>
      </c>
      <c r="HV391">
        <v>11.974</v>
      </c>
      <c r="HW391">
        <v>4.97015</v>
      </c>
      <c r="HX391">
        <v>3.2895</v>
      </c>
      <c r="HY391">
        <v>9999</v>
      </c>
      <c r="HZ391">
        <v>9999</v>
      </c>
      <c r="IA391">
        <v>9999</v>
      </c>
      <c r="IB391">
        <v>19.7</v>
      </c>
      <c r="IC391">
        <v>4.9729</v>
      </c>
      <c r="ID391">
        <v>1.87717</v>
      </c>
      <c r="IE391">
        <v>1.87531</v>
      </c>
      <c r="IF391">
        <v>1.8781</v>
      </c>
      <c r="IG391">
        <v>1.87485</v>
      </c>
      <c r="IH391">
        <v>1.87844</v>
      </c>
      <c r="II391">
        <v>1.87547</v>
      </c>
      <c r="IJ391">
        <v>1.87668</v>
      </c>
      <c r="IK391">
        <v>0</v>
      </c>
      <c r="IL391">
        <v>0</v>
      </c>
      <c r="IM391">
        <v>0</v>
      </c>
      <c r="IN391">
        <v>0</v>
      </c>
      <c r="IO391" t="s">
        <v>441</v>
      </c>
      <c r="IP391" t="s">
        <v>442</v>
      </c>
      <c r="IQ391" t="s">
        <v>443</v>
      </c>
      <c r="IR391" t="s">
        <v>443</v>
      </c>
      <c r="IS391" t="s">
        <v>443</v>
      </c>
      <c r="IT391" t="s">
        <v>443</v>
      </c>
      <c r="IU391">
        <v>0</v>
      </c>
      <c r="IV391">
        <v>100</v>
      </c>
      <c r="IW391">
        <v>100</v>
      </c>
      <c r="IX391">
        <v>1.3</v>
      </c>
      <c r="IY391">
        <v>0.2104</v>
      </c>
      <c r="IZ391">
        <v>-0.1222274518627452</v>
      </c>
      <c r="JA391">
        <v>0.001328938755811441</v>
      </c>
      <c r="JB391">
        <v>-5.633165956792918E-07</v>
      </c>
      <c r="JC391">
        <v>2.510553891376428E-10</v>
      </c>
      <c r="JD391">
        <v>-0.04678033270444259</v>
      </c>
      <c r="JE391">
        <v>-0.0009625096320519332</v>
      </c>
      <c r="JF391">
        <v>0.0006953178313022573</v>
      </c>
      <c r="JG391">
        <v>-5.973937232829655E-06</v>
      </c>
      <c r="JH391">
        <v>1</v>
      </c>
      <c r="JI391">
        <v>2112</v>
      </c>
      <c r="JJ391">
        <v>1</v>
      </c>
      <c r="JK391">
        <v>26</v>
      </c>
      <c r="JL391">
        <v>201773.5</v>
      </c>
      <c r="JM391">
        <v>201773.4</v>
      </c>
      <c r="JN391">
        <v>2.9541</v>
      </c>
      <c r="JO391">
        <v>2.52563</v>
      </c>
      <c r="JP391">
        <v>1.39893</v>
      </c>
      <c r="JQ391">
        <v>2.32666</v>
      </c>
      <c r="JR391">
        <v>1.44897</v>
      </c>
      <c r="JS391">
        <v>2.6001</v>
      </c>
      <c r="JT391">
        <v>36.9556</v>
      </c>
      <c r="JU391">
        <v>23.9737</v>
      </c>
      <c r="JV391">
        <v>18</v>
      </c>
      <c r="JW391">
        <v>479.158</v>
      </c>
      <c r="JX391">
        <v>454.199</v>
      </c>
      <c r="JY391">
        <v>27.0386</v>
      </c>
      <c r="JZ391">
        <v>29.0238</v>
      </c>
      <c r="KA391">
        <v>30.0003</v>
      </c>
      <c r="KB391">
        <v>28.6884</v>
      </c>
      <c r="KC391">
        <v>28.7548</v>
      </c>
      <c r="KD391">
        <v>59.1626</v>
      </c>
      <c r="KE391">
        <v>27.7085</v>
      </c>
      <c r="KF391">
        <v>0</v>
      </c>
      <c r="KG391">
        <v>27.0213</v>
      </c>
      <c r="KH391">
        <v>1456.19</v>
      </c>
      <c r="KI391">
        <v>19.2814</v>
      </c>
      <c r="KJ391">
        <v>100.924</v>
      </c>
      <c r="KK391">
        <v>100.34</v>
      </c>
    </row>
    <row r="392" spans="1:297">
      <c r="A392">
        <v>376</v>
      </c>
      <c r="B392">
        <v>1759254994</v>
      </c>
      <c r="C392">
        <v>8178.400000095367</v>
      </c>
      <c r="D392" t="s">
        <v>1198</v>
      </c>
      <c r="E392" t="s">
        <v>1199</v>
      </c>
      <c r="F392">
        <v>5</v>
      </c>
      <c r="G392" t="s">
        <v>1025</v>
      </c>
      <c r="H392" t="s">
        <v>436</v>
      </c>
      <c r="I392">
        <v>1759254986.214286</v>
      </c>
      <c r="J392">
        <f>(K392)/1000</f>
        <v>0</v>
      </c>
      <c r="K392">
        <f>IF(DP392, AN392, AH392)</f>
        <v>0</v>
      </c>
      <c r="L392">
        <f>IF(DP392, AI392, AG392)</f>
        <v>0</v>
      </c>
      <c r="M392">
        <f>DR392 - IF(AU392&gt;1, L392*DL392*100.0/(AW392), 0)</f>
        <v>0</v>
      </c>
      <c r="N392">
        <f>((T392-J392/2)*M392-L392)/(T392+J392/2)</f>
        <v>0</v>
      </c>
      <c r="O392">
        <f>N392*(DY392+DZ392)/1000.0</f>
        <v>0</v>
      </c>
      <c r="P392">
        <f>(DR392 - IF(AU392&gt;1, L392*DL392*100.0/(AW392), 0))*(DY392+DZ392)/1000.0</f>
        <v>0</v>
      </c>
      <c r="Q392">
        <f>2.0/((1/S392-1/R392)+SIGN(S392)*SQRT((1/S392-1/R392)*(1/S392-1/R392) + 4*DM392/((DM392+1)*(DM392+1))*(2*1/S392*1/R392-1/R392*1/R392)))</f>
        <v>0</v>
      </c>
      <c r="R392">
        <f>IF(LEFT(DN392,1)&lt;&gt;"0",IF(LEFT(DN392,1)="1",3.0,DO392),$D$5+$E$5*(EF392*DY392/($K$5*1000))+$F$5*(EF392*DY392/($K$5*1000))*MAX(MIN(DL392,$J$5),$I$5)*MAX(MIN(DL392,$J$5),$I$5)+$G$5*MAX(MIN(DL392,$J$5),$I$5)*(EF392*DY392/($K$5*1000))+$H$5*(EF392*DY392/($K$5*1000))*(EF392*DY392/($K$5*1000)))</f>
        <v>0</v>
      </c>
      <c r="S392">
        <f>J392*(1000-(1000*0.61365*exp(17.502*W392/(240.97+W392))/(DY392+DZ392)+DT392)/2)/(1000*0.61365*exp(17.502*W392/(240.97+W392))/(DY392+DZ392)-DT392)</f>
        <v>0</v>
      </c>
      <c r="T392">
        <f>1/((DM392+1)/(Q392/1.6)+1/(R392/1.37)) + DM392/((DM392+1)/(Q392/1.6) + DM392/(R392/1.37))</f>
        <v>0</v>
      </c>
      <c r="U392">
        <f>(DH392*DK392)</f>
        <v>0</v>
      </c>
      <c r="V392">
        <f>(EA392+(U392+2*0.95*5.67E-8*(((EA392+$B$7)+273)^4-(EA392+273)^4)-44100*J392)/(1.84*29.3*R392+8*0.95*5.67E-8*(EA392+273)^3))</f>
        <v>0</v>
      </c>
      <c r="W392">
        <f>($C$7*EB392+$D$7*EC392+$E$7*V392)</f>
        <v>0</v>
      </c>
      <c r="X392">
        <f>0.61365*exp(17.502*W392/(240.97+W392))</f>
        <v>0</v>
      </c>
      <c r="Y392">
        <f>(Z392/AA392*100)</f>
        <v>0</v>
      </c>
      <c r="Z392">
        <f>DT392*(DY392+DZ392)/1000</f>
        <v>0</v>
      </c>
      <c r="AA392">
        <f>0.61365*exp(17.502*EA392/(240.97+EA392))</f>
        <v>0</v>
      </c>
      <c r="AB392">
        <f>(X392-DT392*(DY392+DZ392)/1000)</f>
        <v>0</v>
      </c>
      <c r="AC392">
        <f>(-J392*44100)</f>
        <v>0</v>
      </c>
      <c r="AD392">
        <f>2*29.3*R392*0.92*(EA392-W392)</f>
        <v>0</v>
      </c>
      <c r="AE392">
        <f>2*0.95*5.67E-8*(((EA392+$B$7)+273)^4-(W392+273)^4)</f>
        <v>0</v>
      </c>
      <c r="AF392">
        <f>U392+AE392+AC392+AD392</f>
        <v>0</v>
      </c>
      <c r="AG392">
        <f>DX392*AU392*(DS392-DR392*(1000-AU392*DU392)/(1000-AU392*DT392))/(100*DL392)</f>
        <v>0</v>
      </c>
      <c r="AH392">
        <f>1000*DX392*AU392*(DT392-DU392)/(100*DL392*(1000-AU392*DT392))</f>
        <v>0</v>
      </c>
      <c r="AI392">
        <f>(AJ392 - AK392 - DY392*1E3/(8.314*(EA392+273.15)) * AM392/DX392 * AL392) * DX392/(100*DL392) * (1000 - DU392)/1000</f>
        <v>0</v>
      </c>
      <c r="AJ392">
        <v>1472.479876321105</v>
      </c>
      <c r="AK392">
        <v>1430.858848484848</v>
      </c>
      <c r="AL392">
        <v>3.466991604198988</v>
      </c>
      <c r="AM392">
        <v>65.50466669720001</v>
      </c>
      <c r="AN392">
        <f>(AP392 - AO392 + DY392*1E3/(8.314*(EA392+273.15)) * AR392/DX392 * AQ392) * DX392/(100*DL392) * 1000/(1000 - AP392)</f>
        <v>0</v>
      </c>
      <c r="AO392">
        <v>19.18881073700322</v>
      </c>
      <c r="AP392">
        <v>22.46320121212121</v>
      </c>
      <c r="AQ392">
        <v>-0.0001920872638445832</v>
      </c>
      <c r="AR392">
        <v>120.5504715061294</v>
      </c>
      <c r="AS392">
        <v>3</v>
      </c>
      <c r="AT392">
        <v>1</v>
      </c>
      <c r="AU392">
        <f>IF(AS392*$H$13&gt;=AW392,1.0,(AW392/(AW392-AS392*$H$13)))</f>
        <v>0</v>
      </c>
      <c r="AV392">
        <f>(AU392-1)*100</f>
        <v>0</v>
      </c>
      <c r="AW392">
        <f>MAX(0,($B$13+$C$13*EF392)/(1+$D$13*EF392)*DY392/(EA392+273)*$E$13)</f>
        <v>0</v>
      </c>
      <c r="AX392" t="s">
        <v>437</v>
      </c>
      <c r="AY392" t="s">
        <v>437</v>
      </c>
      <c r="AZ392">
        <v>0</v>
      </c>
      <c r="BA392">
        <v>0</v>
      </c>
      <c r="BB392">
        <f>1-AZ392/BA392</f>
        <v>0</v>
      </c>
      <c r="BC392">
        <v>0</v>
      </c>
      <c r="BD392" t="s">
        <v>437</v>
      </c>
      <c r="BE392" t="s">
        <v>437</v>
      </c>
      <c r="BF392">
        <v>0</v>
      </c>
      <c r="BG392">
        <v>0</v>
      </c>
      <c r="BH392">
        <f>1-BF392/BG392</f>
        <v>0</v>
      </c>
      <c r="BI392">
        <v>0.5</v>
      </c>
      <c r="BJ392">
        <f>DI392</f>
        <v>0</v>
      </c>
      <c r="BK392">
        <f>L392</f>
        <v>0</v>
      </c>
      <c r="BL392">
        <f>BH392*BI392*BJ392</f>
        <v>0</v>
      </c>
      <c r="BM392">
        <f>(BK392-BC392)/BJ392</f>
        <v>0</v>
      </c>
      <c r="BN392">
        <f>(BA392-BG392)/BG392</f>
        <v>0</v>
      </c>
      <c r="BO392">
        <f>AZ392/(BB392+AZ392/BG392)</f>
        <v>0</v>
      </c>
      <c r="BP392" t="s">
        <v>437</v>
      </c>
      <c r="BQ392">
        <v>0</v>
      </c>
      <c r="BR392">
        <f>IF(BQ392&lt;&gt;0, BQ392, BO392)</f>
        <v>0</v>
      </c>
      <c r="BS392">
        <f>1-BR392/BG392</f>
        <v>0</v>
      </c>
      <c r="BT392">
        <f>(BG392-BF392)/(BG392-BR392)</f>
        <v>0</v>
      </c>
      <c r="BU392">
        <f>(BA392-BG392)/(BA392-BR392)</f>
        <v>0</v>
      </c>
      <c r="BV392">
        <f>(BG392-BF392)/(BG392-AZ392)</f>
        <v>0</v>
      </c>
      <c r="BW392">
        <f>(BA392-BG392)/(BA392-AZ392)</f>
        <v>0</v>
      </c>
      <c r="BX392">
        <f>(BT392*BR392/BF392)</f>
        <v>0</v>
      </c>
      <c r="BY392">
        <f>(1-BX392)</f>
        <v>0</v>
      </c>
      <c r="DH392">
        <f>$B$11*EG392+$C$11*EH392+$F$11*ES392*(1-EV392)</f>
        <v>0</v>
      </c>
      <c r="DI392">
        <f>DH392*DJ392</f>
        <v>0</v>
      </c>
      <c r="DJ392">
        <f>($B$11*$D$9+$C$11*$D$9+$F$11*((FF392+EX392)/MAX(FF392+EX392+FG392, 0.1)*$I$9+FG392/MAX(FF392+EX392+FG392, 0.1)*$J$9))/($B$11+$C$11+$F$11)</f>
        <v>0</v>
      </c>
      <c r="DK392">
        <f>($B$11*$K$9+$C$11*$K$9+$F$11*((FF392+EX392)/MAX(FF392+EX392+FG392, 0.1)*$P$9+FG392/MAX(FF392+EX392+FG392, 0.1)*$Q$9))/($B$11+$C$11+$F$11)</f>
        <v>0</v>
      </c>
      <c r="DL392">
        <v>5.66</v>
      </c>
      <c r="DM392">
        <v>0.5</v>
      </c>
      <c r="DN392" t="s">
        <v>438</v>
      </c>
      <c r="DO392">
        <v>2</v>
      </c>
      <c r="DP392" t="b">
        <v>1</v>
      </c>
      <c r="DQ392">
        <v>1759254986.214286</v>
      </c>
      <c r="DR392">
        <v>1374.136785714285</v>
      </c>
      <c r="DS392">
        <v>1428.348214285714</v>
      </c>
      <c r="DT392">
        <v>22.47143214285714</v>
      </c>
      <c r="DU392">
        <v>19.11878214285715</v>
      </c>
      <c r="DV392">
        <v>1372.845357142857</v>
      </c>
      <c r="DW392">
        <v>22.260975</v>
      </c>
      <c r="DX392">
        <v>500.0126428571429</v>
      </c>
      <c r="DY392">
        <v>90.84486428571428</v>
      </c>
      <c r="DZ392">
        <v>0.05169941428571428</v>
      </c>
      <c r="EA392">
        <v>29.39799285714286</v>
      </c>
      <c r="EB392">
        <v>30.02913214285715</v>
      </c>
      <c r="EC392">
        <v>999.9000000000002</v>
      </c>
      <c r="ED392">
        <v>0</v>
      </c>
      <c r="EE392">
        <v>0</v>
      </c>
      <c r="EF392">
        <v>10014.78035714286</v>
      </c>
      <c r="EG392">
        <v>0</v>
      </c>
      <c r="EH392">
        <v>11.6948</v>
      </c>
      <c r="EI392">
        <v>-54.21207857142857</v>
      </c>
      <c r="EJ392">
        <v>1405.723571428571</v>
      </c>
      <c r="EK392">
        <v>1456.190357142857</v>
      </c>
      <c r="EL392">
        <v>3.352651428571428</v>
      </c>
      <c r="EM392">
        <v>1428.348214285714</v>
      </c>
      <c r="EN392">
        <v>19.11878214285715</v>
      </c>
      <c r="EO392">
        <v>2.041414642857143</v>
      </c>
      <c r="EP392">
        <v>1.736843571428571</v>
      </c>
      <c r="EQ392">
        <v>17.76926785714286</v>
      </c>
      <c r="ER392">
        <v>15.229625</v>
      </c>
      <c r="ES392">
        <v>2000.016071428571</v>
      </c>
      <c r="ET392">
        <v>0.9800018214285713</v>
      </c>
      <c r="EU392">
        <v>0.01999830714285714</v>
      </c>
      <c r="EV392">
        <v>0</v>
      </c>
      <c r="EW392">
        <v>1205.630357142857</v>
      </c>
      <c r="EX392">
        <v>5.000560000000001</v>
      </c>
      <c r="EY392">
        <v>24586.84285714286</v>
      </c>
      <c r="EZ392">
        <v>17295.01785714286</v>
      </c>
      <c r="FA392">
        <v>41.33903571428571</v>
      </c>
      <c r="FB392">
        <v>41.74771428571429</v>
      </c>
      <c r="FC392">
        <v>41.26324999999999</v>
      </c>
      <c r="FD392">
        <v>40.81667857142857</v>
      </c>
      <c r="FE392">
        <v>42.31678571428571</v>
      </c>
      <c r="FF392">
        <v>1955.116071428572</v>
      </c>
      <c r="FG392">
        <v>39.9</v>
      </c>
      <c r="FH392">
        <v>0</v>
      </c>
      <c r="FI392">
        <v>1759255008.4</v>
      </c>
      <c r="FJ392">
        <v>0</v>
      </c>
      <c r="FK392">
        <v>1205.481153846154</v>
      </c>
      <c r="FL392">
        <v>-15.3138461748334</v>
      </c>
      <c r="FM392">
        <v>-324.6495727559637</v>
      </c>
      <c r="FN392">
        <v>24583.93846153846</v>
      </c>
      <c r="FO392">
        <v>15</v>
      </c>
      <c r="FP392">
        <v>0</v>
      </c>
      <c r="FQ392" t="s">
        <v>439</v>
      </c>
      <c r="FR392">
        <v>1747148579.5</v>
      </c>
      <c r="FS392">
        <v>1747148584.5</v>
      </c>
      <c r="FT392">
        <v>0</v>
      </c>
      <c r="FU392">
        <v>0.162</v>
      </c>
      <c r="FV392">
        <v>-0.001</v>
      </c>
      <c r="FW392">
        <v>0.139</v>
      </c>
      <c r="FX392">
        <v>0.058</v>
      </c>
      <c r="FY392">
        <v>420</v>
      </c>
      <c r="FZ392">
        <v>16</v>
      </c>
      <c r="GA392">
        <v>0.19</v>
      </c>
      <c r="GB392">
        <v>0.02</v>
      </c>
      <c r="GC392">
        <v>-54.22435609756098</v>
      </c>
      <c r="GD392">
        <v>0.09361463414639112</v>
      </c>
      <c r="GE392">
        <v>0.0857052551218573</v>
      </c>
      <c r="GF392">
        <v>1</v>
      </c>
      <c r="GG392">
        <v>1206.486176470588</v>
      </c>
      <c r="GH392">
        <v>-16.31978611239877</v>
      </c>
      <c r="GI392">
        <v>1.623009214402255</v>
      </c>
      <c r="GJ392">
        <v>0</v>
      </c>
      <c r="GK392">
        <v>3.40497512195122</v>
      </c>
      <c r="GL392">
        <v>-0.9596167944250912</v>
      </c>
      <c r="GM392">
        <v>0.0957350066493749</v>
      </c>
      <c r="GN392">
        <v>0</v>
      </c>
      <c r="GO392">
        <v>1</v>
      </c>
      <c r="GP392">
        <v>3</v>
      </c>
      <c r="GQ392" t="s">
        <v>463</v>
      </c>
      <c r="GR392">
        <v>3.12808</v>
      </c>
      <c r="GS392">
        <v>2.72965</v>
      </c>
      <c r="GT392">
        <v>0.193309</v>
      </c>
      <c r="GU392">
        <v>0.199054</v>
      </c>
      <c r="GV392">
        <v>0.102582</v>
      </c>
      <c r="GW392">
        <v>0.0924546</v>
      </c>
      <c r="GX392">
        <v>24189.3</v>
      </c>
      <c r="GY392">
        <v>23308.9</v>
      </c>
      <c r="GZ392">
        <v>30528.8</v>
      </c>
      <c r="HA392">
        <v>29357.8</v>
      </c>
      <c r="HB392">
        <v>37816.6</v>
      </c>
      <c r="HC392">
        <v>35063</v>
      </c>
      <c r="HD392">
        <v>46700.9</v>
      </c>
      <c r="HE392">
        <v>43622</v>
      </c>
      <c r="HF392">
        <v>1.82615</v>
      </c>
      <c r="HG392">
        <v>1.83493</v>
      </c>
      <c r="HH392">
        <v>0.144497</v>
      </c>
      <c r="HI392">
        <v>0</v>
      </c>
      <c r="HJ392">
        <v>27.6774</v>
      </c>
      <c r="HK392">
        <v>999.9</v>
      </c>
      <c r="HL392">
        <v>48.2</v>
      </c>
      <c r="HM392">
        <v>31.4</v>
      </c>
      <c r="HN392">
        <v>24.4872</v>
      </c>
      <c r="HO392">
        <v>62.9903</v>
      </c>
      <c r="HP392">
        <v>17.6122</v>
      </c>
      <c r="HQ392">
        <v>1</v>
      </c>
      <c r="HR392">
        <v>0.141253</v>
      </c>
      <c r="HS392">
        <v>0.458325</v>
      </c>
      <c r="HT392">
        <v>20.2005</v>
      </c>
      <c r="HU392">
        <v>5.22672</v>
      </c>
      <c r="HV392">
        <v>11.974</v>
      </c>
      <c r="HW392">
        <v>4.97045</v>
      </c>
      <c r="HX392">
        <v>3.28955</v>
      </c>
      <c r="HY392">
        <v>9999</v>
      </c>
      <c r="HZ392">
        <v>9999</v>
      </c>
      <c r="IA392">
        <v>9999</v>
      </c>
      <c r="IB392">
        <v>19.7</v>
      </c>
      <c r="IC392">
        <v>4.9729</v>
      </c>
      <c r="ID392">
        <v>1.87726</v>
      </c>
      <c r="IE392">
        <v>1.87532</v>
      </c>
      <c r="IF392">
        <v>1.87816</v>
      </c>
      <c r="IG392">
        <v>1.87485</v>
      </c>
      <c r="IH392">
        <v>1.87849</v>
      </c>
      <c r="II392">
        <v>1.87555</v>
      </c>
      <c r="IJ392">
        <v>1.8767</v>
      </c>
      <c r="IK392">
        <v>0</v>
      </c>
      <c r="IL392">
        <v>0</v>
      </c>
      <c r="IM392">
        <v>0</v>
      </c>
      <c r="IN392">
        <v>0</v>
      </c>
      <c r="IO392" t="s">
        <v>441</v>
      </c>
      <c r="IP392" t="s">
        <v>442</v>
      </c>
      <c r="IQ392" t="s">
        <v>443</v>
      </c>
      <c r="IR392" t="s">
        <v>443</v>
      </c>
      <c r="IS392" t="s">
        <v>443</v>
      </c>
      <c r="IT392" t="s">
        <v>443</v>
      </c>
      <c r="IU392">
        <v>0</v>
      </c>
      <c r="IV392">
        <v>100</v>
      </c>
      <c r="IW392">
        <v>100</v>
      </c>
      <c r="IX392">
        <v>1.32</v>
      </c>
      <c r="IY392">
        <v>0.2103</v>
      </c>
      <c r="IZ392">
        <v>-0.1222274518627452</v>
      </c>
      <c r="JA392">
        <v>0.001328938755811441</v>
      </c>
      <c r="JB392">
        <v>-5.633165956792918E-07</v>
      </c>
      <c r="JC392">
        <v>2.510553891376428E-10</v>
      </c>
      <c r="JD392">
        <v>-0.04678033270444259</v>
      </c>
      <c r="JE392">
        <v>-0.0009625096320519332</v>
      </c>
      <c r="JF392">
        <v>0.0006953178313022573</v>
      </c>
      <c r="JG392">
        <v>-5.973937232829655E-06</v>
      </c>
      <c r="JH392">
        <v>1</v>
      </c>
      <c r="JI392">
        <v>2112</v>
      </c>
      <c r="JJ392">
        <v>1</v>
      </c>
      <c r="JK392">
        <v>26</v>
      </c>
      <c r="JL392">
        <v>201773.6</v>
      </c>
      <c r="JM392">
        <v>201773.5</v>
      </c>
      <c r="JN392">
        <v>2.97852</v>
      </c>
      <c r="JO392">
        <v>2.5293</v>
      </c>
      <c r="JP392">
        <v>1.39893</v>
      </c>
      <c r="JQ392">
        <v>2.32666</v>
      </c>
      <c r="JR392">
        <v>1.44897</v>
      </c>
      <c r="JS392">
        <v>2.60132</v>
      </c>
      <c r="JT392">
        <v>36.9794</v>
      </c>
      <c r="JU392">
        <v>23.9824</v>
      </c>
      <c r="JV392">
        <v>18</v>
      </c>
      <c r="JW392">
        <v>479</v>
      </c>
      <c r="JX392">
        <v>454.25</v>
      </c>
      <c r="JY392">
        <v>27.0056</v>
      </c>
      <c r="JZ392">
        <v>29.0263</v>
      </c>
      <c r="KA392">
        <v>30.0003</v>
      </c>
      <c r="KB392">
        <v>28.6893</v>
      </c>
      <c r="KC392">
        <v>28.7552</v>
      </c>
      <c r="KD392">
        <v>59.7343</v>
      </c>
      <c r="KE392">
        <v>27.4343</v>
      </c>
      <c r="KF392">
        <v>0</v>
      </c>
      <c r="KG392">
        <v>26.9989</v>
      </c>
      <c r="KH392">
        <v>1476.22</v>
      </c>
      <c r="KI392">
        <v>19.3432</v>
      </c>
      <c r="KJ392">
        <v>100.925</v>
      </c>
      <c r="KK392">
        <v>100.34</v>
      </c>
    </row>
    <row r="393" spans="1:297">
      <c r="A393">
        <v>377</v>
      </c>
      <c r="B393">
        <v>1759254999</v>
      </c>
      <c r="C393">
        <v>8183.400000095367</v>
      </c>
      <c r="D393" t="s">
        <v>1200</v>
      </c>
      <c r="E393" t="s">
        <v>1201</v>
      </c>
      <c r="F393">
        <v>5</v>
      </c>
      <c r="G393" t="s">
        <v>1025</v>
      </c>
      <c r="H393" t="s">
        <v>436</v>
      </c>
      <c r="I393">
        <v>1759254991.5</v>
      </c>
      <c r="J393">
        <f>(K393)/1000</f>
        <v>0</v>
      </c>
      <c r="K393">
        <f>IF(DP393, AN393, AH393)</f>
        <v>0</v>
      </c>
      <c r="L393">
        <f>IF(DP393, AI393, AG393)</f>
        <v>0</v>
      </c>
      <c r="M393">
        <f>DR393 - IF(AU393&gt;1, L393*DL393*100.0/(AW393), 0)</f>
        <v>0</v>
      </c>
      <c r="N393">
        <f>((T393-J393/2)*M393-L393)/(T393+J393/2)</f>
        <v>0</v>
      </c>
      <c r="O393">
        <f>N393*(DY393+DZ393)/1000.0</f>
        <v>0</v>
      </c>
      <c r="P393">
        <f>(DR393 - IF(AU393&gt;1, L393*DL393*100.0/(AW393), 0))*(DY393+DZ393)/1000.0</f>
        <v>0</v>
      </c>
      <c r="Q393">
        <f>2.0/((1/S393-1/R393)+SIGN(S393)*SQRT((1/S393-1/R393)*(1/S393-1/R393) + 4*DM393/((DM393+1)*(DM393+1))*(2*1/S393*1/R393-1/R393*1/R393)))</f>
        <v>0</v>
      </c>
      <c r="R393">
        <f>IF(LEFT(DN393,1)&lt;&gt;"0",IF(LEFT(DN393,1)="1",3.0,DO393),$D$5+$E$5*(EF393*DY393/($K$5*1000))+$F$5*(EF393*DY393/($K$5*1000))*MAX(MIN(DL393,$J$5),$I$5)*MAX(MIN(DL393,$J$5),$I$5)+$G$5*MAX(MIN(DL393,$J$5),$I$5)*(EF393*DY393/($K$5*1000))+$H$5*(EF393*DY393/($K$5*1000))*(EF393*DY393/($K$5*1000)))</f>
        <v>0</v>
      </c>
      <c r="S393">
        <f>J393*(1000-(1000*0.61365*exp(17.502*W393/(240.97+W393))/(DY393+DZ393)+DT393)/2)/(1000*0.61365*exp(17.502*W393/(240.97+W393))/(DY393+DZ393)-DT393)</f>
        <v>0</v>
      </c>
      <c r="T393">
        <f>1/((DM393+1)/(Q393/1.6)+1/(R393/1.37)) + DM393/((DM393+1)/(Q393/1.6) + DM393/(R393/1.37))</f>
        <v>0</v>
      </c>
      <c r="U393">
        <f>(DH393*DK393)</f>
        <v>0</v>
      </c>
      <c r="V393">
        <f>(EA393+(U393+2*0.95*5.67E-8*(((EA393+$B$7)+273)^4-(EA393+273)^4)-44100*J393)/(1.84*29.3*R393+8*0.95*5.67E-8*(EA393+273)^3))</f>
        <v>0</v>
      </c>
      <c r="W393">
        <f>($C$7*EB393+$D$7*EC393+$E$7*V393)</f>
        <v>0</v>
      </c>
      <c r="X393">
        <f>0.61365*exp(17.502*W393/(240.97+W393))</f>
        <v>0</v>
      </c>
      <c r="Y393">
        <f>(Z393/AA393*100)</f>
        <v>0</v>
      </c>
      <c r="Z393">
        <f>DT393*(DY393+DZ393)/1000</f>
        <v>0</v>
      </c>
      <c r="AA393">
        <f>0.61365*exp(17.502*EA393/(240.97+EA393))</f>
        <v>0</v>
      </c>
      <c r="AB393">
        <f>(X393-DT393*(DY393+DZ393)/1000)</f>
        <v>0</v>
      </c>
      <c r="AC393">
        <f>(-J393*44100)</f>
        <v>0</v>
      </c>
      <c r="AD393">
        <f>2*29.3*R393*0.92*(EA393-W393)</f>
        <v>0</v>
      </c>
      <c r="AE393">
        <f>2*0.95*5.67E-8*(((EA393+$B$7)+273)^4-(W393+273)^4)</f>
        <v>0</v>
      </c>
      <c r="AF393">
        <f>U393+AE393+AC393+AD393</f>
        <v>0</v>
      </c>
      <c r="AG393">
        <f>DX393*AU393*(DS393-DR393*(1000-AU393*DU393)/(1000-AU393*DT393))/(100*DL393)</f>
        <v>0</v>
      </c>
      <c r="AH393">
        <f>1000*DX393*AU393*(DT393-DU393)/(100*DL393*(1000-AU393*DT393))</f>
        <v>0</v>
      </c>
      <c r="AI393">
        <f>(AJ393 - AK393 - DY393*1E3/(8.314*(EA393+273.15)) * AM393/DX393 * AL393) * DX393/(100*DL393) * (1000 - DU393)/1000</f>
        <v>0</v>
      </c>
      <c r="AJ393">
        <v>1489.534064857153</v>
      </c>
      <c r="AK393">
        <v>1447.87896969697</v>
      </c>
      <c r="AL393">
        <v>3.393807389215429</v>
      </c>
      <c r="AM393">
        <v>65.50466669720001</v>
      </c>
      <c r="AN393">
        <f>(AP393 - AO393 + DY393*1E3/(8.314*(EA393+273.15)) * AR393/DX393 * AQ393) * DX393/(100*DL393) * 1000/(1000 - AP393)</f>
        <v>0</v>
      </c>
      <c r="AO393">
        <v>19.25941208068435</v>
      </c>
      <c r="AP393">
        <v>22.45812060606061</v>
      </c>
      <c r="AQ393">
        <v>-0.0001013037081735295</v>
      </c>
      <c r="AR393">
        <v>120.5504715061294</v>
      </c>
      <c r="AS393">
        <v>3</v>
      </c>
      <c r="AT393">
        <v>1</v>
      </c>
      <c r="AU393">
        <f>IF(AS393*$H$13&gt;=AW393,1.0,(AW393/(AW393-AS393*$H$13)))</f>
        <v>0</v>
      </c>
      <c r="AV393">
        <f>(AU393-1)*100</f>
        <v>0</v>
      </c>
      <c r="AW393">
        <f>MAX(0,($B$13+$C$13*EF393)/(1+$D$13*EF393)*DY393/(EA393+273)*$E$13)</f>
        <v>0</v>
      </c>
      <c r="AX393" t="s">
        <v>437</v>
      </c>
      <c r="AY393" t="s">
        <v>437</v>
      </c>
      <c r="AZ393">
        <v>0</v>
      </c>
      <c r="BA393">
        <v>0</v>
      </c>
      <c r="BB393">
        <f>1-AZ393/BA393</f>
        <v>0</v>
      </c>
      <c r="BC393">
        <v>0</v>
      </c>
      <c r="BD393" t="s">
        <v>437</v>
      </c>
      <c r="BE393" t="s">
        <v>437</v>
      </c>
      <c r="BF393">
        <v>0</v>
      </c>
      <c r="BG393">
        <v>0</v>
      </c>
      <c r="BH393">
        <f>1-BF393/BG393</f>
        <v>0</v>
      </c>
      <c r="BI393">
        <v>0.5</v>
      </c>
      <c r="BJ393">
        <f>DI393</f>
        <v>0</v>
      </c>
      <c r="BK393">
        <f>L393</f>
        <v>0</v>
      </c>
      <c r="BL393">
        <f>BH393*BI393*BJ393</f>
        <v>0</v>
      </c>
      <c r="BM393">
        <f>(BK393-BC393)/BJ393</f>
        <v>0</v>
      </c>
      <c r="BN393">
        <f>(BA393-BG393)/BG393</f>
        <v>0</v>
      </c>
      <c r="BO393">
        <f>AZ393/(BB393+AZ393/BG393)</f>
        <v>0</v>
      </c>
      <c r="BP393" t="s">
        <v>437</v>
      </c>
      <c r="BQ393">
        <v>0</v>
      </c>
      <c r="BR393">
        <f>IF(BQ393&lt;&gt;0, BQ393, BO393)</f>
        <v>0</v>
      </c>
      <c r="BS393">
        <f>1-BR393/BG393</f>
        <v>0</v>
      </c>
      <c r="BT393">
        <f>(BG393-BF393)/(BG393-BR393)</f>
        <v>0</v>
      </c>
      <c r="BU393">
        <f>(BA393-BG393)/(BA393-BR393)</f>
        <v>0</v>
      </c>
      <c r="BV393">
        <f>(BG393-BF393)/(BG393-AZ393)</f>
        <v>0</v>
      </c>
      <c r="BW393">
        <f>(BA393-BG393)/(BA393-AZ393)</f>
        <v>0</v>
      </c>
      <c r="BX393">
        <f>(BT393*BR393/BF393)</f>
        <v>0</v>
      </c>
      <c r="BY393">
        <f>(1-BX393)</f>
        <v>0</v>
      </c>
      <c r="DH393">
        <f>$B$11*EG393+$C$11*EH393+$F$11*ES393*(1-EV393)</f>
        <v>0</v>
      </c>
      <c r="DI393">
        <f>DH393*DJ393</f>
        <v>0</v>
      </c>
      <c r="DJ393">
        <f>($B$11*$D$9+$C$11*$D$9+$F$11*((FF393+EX393)/MAX(FF393+EX393+FG393, 0.1)*$I$9+FG393/MAX(FF393+EX393+FG393, 0.1)*$J$9))/($B$11+$C$11+$F$11)</f>
        <v>0</v>
      </c>
      <c r="DK393">
        <f>($B$11*$K$9+$C$11*$K$9+$F$11*((FF393+EX393)/MAX(FF393+EX393+FG393, 0.1)*$P$9+FG393/MAX(FF393+EX393+FG393, 0.1)*$Q$9))/($B$11+$C$11+$F$11)</f>
        <v>0</v>
      </c>
      <c r="DL393">
        <v>5.66</v>
      </c>
      <c r="DM393">
        <v>0.5</v>
      </c>
      <c r="DN393" t="s">
        <v>438</v>
      </c>
      <c r="DO393">
        <v>2</v>
      </c>
      <c r="DP393" t="b">
        <v>1</v>
      </c>
      <c r="DQ393">
        <v>1759254991.5</v>
      </c>
      <c r="DR393">
        <v>1391.89037037037</v>
      </c>
      <c r="DS393">
        <v>1446.02962962963</v>
      </c>
      <c r="DT393">
        <v>22.46404074074074</v>
      </c>
      <c r="DU393">
        <v>19.19145185185185</v>
      </c>
      <c r="DV393">
        <v>1390.577407407407</v>
      </c>
      <c r="DW393">
        <v>22.25373333333334</v>
      </c>
      <c r="DX393">
        <v>500.0377407407407</v>
      </c>
      <c r="DY393">
        <v>90.84477407407407</v>
      </c>
      <c r="DZ393">
        <v>0.05181994074074074</v>
      </c>
      <c r="EA393">
        <v>29.39187777777778</v>
      </c>
      <c r="EB393">
        <v>30.02847037037037</v>
      </c>
      <c r="EC393">
        <v>999.9000000000001</v>
      </c>
      <c r="ED393">
        <v>0</v>
      </c>
      <c r="EE393">
        <v>0</v>
      </c>
      <c r="EF393">
        <v>10007.66185185185</v>
      </c>
      <c r="EG393">
        <v>0</v>
      </c>
      <c r="EH393">
        <v>11.6948</v>
      </c>
      <c r="EI393">
        <v>-54.13955925925926</v>
      </c>
      <c r="EJ393">
        <v>1423.874444444444</v>
      </c>
      <c r="EK393">
        <v>1474.324814814815</v>
      </c>
      <c r="EL393">
        <v>3.272580370370371</v>
      </c>
      <c r="EM393">
        <v>1446.02962962963</v>
      </c>
      <c r="EN393">
        <v>19.19145185185185</v>
      </c>
      <c r="EO393">
        <v>2.04074</v>
      </c>
      <c r="EP393">
        <v>1.743443703703704</v>
      </c>
      <c r="EQ393">
        <v>17.76402222222222</v>
      </c>
      <c r="ER393">
        <v>15.28868518518518</v>
      </c>
      <c r="ES393">
        <v>2000.047037037037</v>
      </c>
      <c r="ET393">
        <v>0.9800022222222223</v>
      </c>
      <c r="EU393">
        <v>0.0199979037037037</v>
      </c>
      <c r="EV393">
        <v>0</v>
      </c>
      <c r="EW393">
        <v>1204.241111111111</v>
      </c>
      <c r="EX393">
        <v>5.000560000000001</v>
      </c>
      <c r="EY393">
        <v>24558.74074074074</v>
      </c>
      <c r="EZ393">
        <v>17295.2925925926</v>
      </c>
      <c r="FA393">
        <v>41.34003703703704</v>
      </c>
      <c r="FB393">
        <v>41.74762962962964</v>
      </c>
      <c r="FC393">
        <v>41.27062962962962</v>
      </c>
      <c r="FD393">
        <v>40.83992592592592</v>
      </c>
      <c r="FE393">
        <v>42.38177777777778</v>
      </c>
      <c r="FF393">
        <v>1955.147037037037</v>
      </c>
      <c r="FG393">
        <v>39.9</v>
      </c>
      <c r="FH393">
        <v>0</v>
      </c>
      <c r="FI393">
        <v>1759255013.2</v>
      </c>
      <c r="FJ393">
        <v>0</v>
      </c>
      <c r="FK393">
        <v>1204.226538461538</v>
      </c>
      <c r="FL393">
        <v>-15.83282053202579</v>
      </c>
      <c r="FM393">
        <v>-323.2102566088602</v>
      </c>
      <c r="FN393">
        <v>24558.13461538462</v>
      </c>
      <c r="FO393">
        <v>15</v>
      </c>
      <c r="FP393">
        <v>0</v>
      </c>
      <c r="FQ393" t="s">
        <v>439</v>
      </c>
      <c r="FR393">
        <v>1747148579.5</v>
      </c>
      <c r="FS393">
        <v>1747148584.5</v>
      </c>
      <c r="FT393">
        <v>0</v>
      </c>
      <c r="FU393">
        <v>0.162</v>
      </c>
      <c r="FV393">
        <v>-0.001</v>
      </c>
      <c r="FW393">
        <v>0.139</v>
      </c>
      <c r="FX393">
        <v>0.058</v>
      </c>
      <c r="FY393">
        <v>420</v>
      </c>
      <c r="FZ393">
        <v>16</v>
      </c>
      <c r="GA393">
        <v>0.19</v>
      </c>
      <c r="GB393">
        <v>0.02</v>
      </c>
      <c r="GC393">
        <v>-54.17172195121951</v>
      </c>
      <c r="GD393">
        <v>0.5068055749129113</v>
      </c>
      <c r="GE393">
        <v>0.1043100760097909</v>
      </c>
      <c r="GF393">
        <v>0</v>
      </c>
      <c r="GG393">
        <v>1205.011470588235</v>
      </c>
      <c r="GH393">
        <v>-15.8730328641101</v>
      </c>
      <c r="GI393">
        <v>1.577391988197304</v>
      </c>
      <c r="GJ393">
        <v>0</v>
      </c>
      <c r="GK393">
        <v>3.328927317073171</v>
      </c>
      <c r="GL393">
        <v>-0.896440348432055</v>
      </c>
      <c r="GM393">
        <v>0.08965496163883206</v>
      </c>
      <c r="GN393">
        <v>0</v>
      </c>
      <c r="GO393">
        <v>0</v>
      </c>
      <c r="GP393">
        <v>3</v>
      </c>
      <c r="GQ393" t="s">
        <v>490</v>
      </c>
      <c r="GR393">
        <v>3.128</v>
      </c>
      <c r="GS393">
        <v>2.72986</v>
      </c>
      <c r="GT393">
        <v>0.194685</v>
      </c>
      <c r="GU393">
        <v>0.200403</v>
      </c>
      <c r="GV393">
        <v>0.102573</v>
      </c>
      <c r="GW393">
        <v>0.09279859999999999</v>
      </c>
      <c r="GX393">
        <v>24148.1</v>
      </c>
      <c r="GY393">
        <v>23269</v>
      </c>
      <c r="GZ393">
        <v>30528.9</v>
      </c>
      <c r="HA393">
        <v>29357.1</v>
      </c>
      <c r="HB393">
        <v>37817.4</v>
      </c>
      <c r="HC393">
        <v>35048.8</v>
      </c>
      <c r="HD393">
        <v>46701.2</v>
      </c>
      <c r="HE393">
        <v>43620.8</v>
      </c>
      <c r="HF393">
        <v>1.82615</v>
      </c>
      <c r="HG393">
        <v>1.8353</v>
      </c>
      <c r="HH393">
        <v>0.143945</v>
      </c>
      <c r="HI393">
        <v>0</v>
      </c>
      <c r="HJ393">
        <v>27.6744</v>
      </c>
      <c r="HK393">
        <v>999.9</v>
      </c>
      <c r="HL393">
        <v>48.3</v>
      </c>
      <c r="HM393">
        <v>31.4</v>
      </c>
      <c r="HN393">
        <v>24.5393</v>
      </c>
      <c r="HO393">
        <v>63.3003</v>
      </c>
      <c r="HP393">
        <v>17.4359</v>
      </c>
      <c r="HQ393">
        <v>1</v>
      </c>
      <c r="HR393">
        <v>0.141402</v>
      </c>
      <c r="HS393">
        <v>0.499943</v>
      </c>
      <c r="HT393">
        <v>20.2002</v>
      </c>
      <c r="HU393">
        <v>5.22627</v>
      </c>
      <c r="HV393">
        <v>11.974</v>
      </c>
      <c r="HW393">
        <v>4.96985</v>
      </c>
      <c r="HX393">
        <v>3.28948</v>
      </c>
      <c r="HY393">
        <v>9999</v>
      </c>
      <c r="HZ393">
        <v>9999</v>
      </c>
      <c r="IA393">
        <v>9999</v>
      </c>
      <c r="IB393">
        <v>19.7</v>
      </c>
      <c r="IC393">
        <v>4.97291</v>
      </c>
      <c r="ID393">
        <v>1.87724</v>
      </c>
      <c r="IE393">
        <v>1.87534</v>
      </c>
      <c r="IF393">
        <v>1.87817</v>
      </c>
      <c r="IG393">
        <v>1.87485</v>
      </c>
      <c r="IH393">
        <v>1.87851</v>
      </c>
      <c r="II393">
        <v>1.87556</v>
      </c>
      <c r="IJ393">
        <v>1.87671</v>
      </c>
      <c r="IK393">
        <v>0</v>
      </c>
      <c r="IL393">
        <v>0</v>
      </c>
      <c r="IM393">
        <v>0</v>
      </c>
      <c r="IN393">
        <v>0</v>
      </c>
      <c r="IO393" t="s">
        <v>441</v>
      </c>
      <c r="IP393" t="s">
        <v>442</v>
      </c>
      <c r="IQ393" t="s">
        <v>443</v>
      </c>
      <c r="IR393" t="s">
        <v>443</v>
      </c>
      <c r="IS393" t="s">
        <v>443</v>
      </c>
      <c r="IT393" t="s">
        <v>443</v>
      </c>
      <c r="IU393">
        <v>0</v>
      </c>
      <c r="IV393">
        <v>100</v>
      </c>
      <c r="IW393">
        <v>100</v>
      </c>
      <c r="IX393">
        <v>1.34</v>
      </c>
      <c r="IY393">
        <v>0.2102</v>
      </c>
      <c r="IZ393">
        <v>-0.1222274518627452</v>
      </c>
      <c r="JA393">
        <v>0.001328938755811441</v>
      </c>
      <c r="JB393">
        <v>-5.633165956792918E-07</v>
      </c>
      <c r="JC393">
        <v>2.510553891376428E-10</v>
      </c>
      <c r="JD393">
        <v>-0.04678033270444259</v>
      </c>
      <c r="JE393">
        <v>-0.0009625096320519332</v>
      </c>
      <c r="JF393">
        <v>0.0006953178313022573</v>
      </c>
      <c r="JG393">
        <v>-5.973937232829655E-06</v>
      </c>
      <c r="JH393">
        <v>1</v>
      </c>
      <c r="JI393">
        <v>2112</v>
      </c>
      <c r="JJ393">
        <v>1</v>
      </c>
      <c r="JK393">
        <v>26</v>
      </c>
      <c r="JL393">
        <v>201773.7</v>
      </c>
      <c r="JM393">
        <v>201773.6</v>
      </c>
      <c r="JN393">
        <v>3.00781</v>
      </c>
      <c r="JO393">
        <v>2.51953</v>
      </c>
      <c r="JP393">
        <v>1.39893</v>
      </c>
      <c r="JQ393">
        <v>2.32666</v>
      </c>
      <c r="JR393">
        <v>1.44897</v>
      </c>
      <c r="JS393">
        <v>2.51709</v>
      </c>
      <c r="JT393">
        <v>36.9794</v>
      </c>
      <c r="JU393">
        <v>23.9737</v>
      </c>
      <c r="JV393">
        <v>18</v>
      </c>
      <c r="JW393">
        <v>479.016</v>
      </c>
      <c r="JX393">
        <v>454.507</v>
      </c>
      <c r="JY393">
        <v>26.9745</v>
      </c>
      <c r="JZ393">
        <v>29.0286</v>
      </c>
      <c r="KA393">
        <v>30.0003</v>
      </c>
      <c r="KB393">
        <v>28.6918</v>
      </c>
      <c r="KC393">
        <v>28.7576</v>
      </c>
      <c r="KD393">
        <v>60.2466</v>
      </c>
      <c r="KE393">
        <v>27.4343</v>
      </c>
      <c r="KF393">
        <v>0</v>
      </c>
      <c r="KG393">
        <v>26.9653</v>
      </c>
      <c r="KH393">
        <v>1489.61</v>
      </c>
      <c r="KI393">
        <v>19.3968</v>
      </c>
      <c r="KJ393">
        <v>100.926</v>
      </c>
      <c r="KK393">
        <v>100.337</v>
      </c>
    </row>
    <row r="394" spans="1:297">
      <c r="A394">
        <v>378</v>
      </c>
      <c r="B394">
        <v>1759255004</v>
      </c>
      <c r="C394">
        <v>8188.400000095367</v>
      </c>
      <c r="D394" t="s">
        <v>1202</v>
      </c>
      <c r="E394" t="s">
        <v>1203</v>
      </c>
      <c r="F394">
        <v>5</v>
      </c>
      <c r="G394" t="s">
        <v>1025</v>
      </c>
      <c r="H394" t="s">
        <v>436</v>
      </c>
      <c r="I394">
        <v>1759254996.214286</v>
      </c>
      <c r="J394">
        <f>(K394)/1000</f>
        <v>0</v>
      </c>
      <c r="K394">
        <f>IF(DP394, AN394, AH394)</f>
        <v>0</v>
      </c>
      <c r="L394">
        <f>IF(DP394, AI394, AG394)</f>
        <v>0</v>
      </c>
      <c r="M394">
        <f>DR394 - IF(AU394&gt;1, L394*DL394*100.0/(AW394), 0)</f>
        <v>0</v>
      </c>
      <c r="N394">
        <f>((T394-J394/2)*M394-L394)/(T394+J394/2)</f>
        <v>0</v>
      </c>
      <c r="O394">
        <f>N394*(DY394+DZ394)/1000.0</f>
        <v>0</v>
      </c>
      <c r="P394">
        <f>(DR394 - IF(AU394&gt;1, L394*DL394*100.0/(AW394), 0))*(DY394+DZ394)/1000.0</f>
        <v>0</v>
      </c>
      <c r="Q394">
        <f>2.0/((1/S394-1/R394)+SIGN(S394)*SQRT((1/S394-1/R394)*(1/S394-1/R394) + 4*DM394/((DM394+1)*(DM394+1))*(2*1/S394*1/R394-1/R394*1/R394)))</f>
        <v>0</v>
      </c>
      <c r="R394">
        <f>IF(LEFT(DN394,1)&lt;&gt;"0",IF(LEFT(DN394,1)="1",3.0,DO394),$D$5+$E$5*(EF394*DY394/($K$5*1000))+$F$5*(EF394*DY394/($K$5*1000))*MAX(MIN(DL394,$J$5),$I$5)*MAX(MIN(DL394,$J$5),$I$5)+$G$5*MAX(MIN(DL394,$J$5),$I$5)*(EF394*DY394/($K$5*1000))+$H$5*(EF394*DY394/($K$5*1000))*(EF394*DY394/($K$5*1000)))</f>
        <v>0</v>
      </c>
      <c r="S394">
        <f>J394*(1000-(1000*0.61365*exp(17.502*W394/(240.97+W394))/(DY394+DZ394)+DT394)/2)/(1000*0.61365*exp(17.502*W394/(240.97+W394))/(DY394+DZ394)-DT394)</f>
        <v>0</v>
      </c>
      <c r="T394">
        <f>1/((DM394+1)/(Q394/1.6)+1/(R394/1.37)) + DM394/((DM394+1)/(Q394/1.6) + DM394/(R394/1.37))</f>
        <v>0</v>
      </c>
      <c r="U394">
        <f>(DH394*DK394)</f>
        <v>0</v>
      </c>
      <c r="V394">
        <f>(EA394+(U394+2*0.95*5.67E-8*(((EA394+$B$7)+273)^4-(EA394+273)^4)-44100*J394)/(1.84*29.3*R394+8*0.95*5.67E-8*(EA394+273)^3))</f>
        <v>0</v>
      </c>
      <c r="W394">
        <f>($C$7*EB394+$D$7*EC394+$E$7*V394)</f>
        <v>0</v>
      </c>
      <c r="X394">
        <f>0.61365*exp(17.502*W394/(240.97+W394))</f>
        <v>0</v>
      </c>
      <c r="Y394">
        <f>(Z394/AA394*100)</f>
        <v>0</v>
      </c>
      <c r="Z394">
        <f>DT394*(DY394+DZ394)/1000</f>
        <v>0</v>
      </c>
      <c r="AA394">
        <f>0.61365*exp(17.502*EA394/(240.97+EA394))</f>
        <v>0</v>
      </c>
      <c r="AB394">
        <f>(X394-DT394*(DY394+DZ394)/1000)</f>
        <v>0</v>
      </c>
      <c r="AC394">
        <f>(-J394*44100)</f>
        <v>0</v>
      </c>
      <c r="AD394">
        <f>2*29.3*R394*0.92*(EA394-W394)</f>
        <v>0</v>
      </c>
      <c r="AE394">
        <f>2*0.95*5.67E-8*(((EA394+$B$7)+273)^4-(W394+273)^4)</f>
        <v>0</v>
      </c>
      <c r="AF394">
        <f>U394+AE394+AC394+AD394</f>
        <v>0</v>
      </c>
      <c r="AG394">
        <f>DX394*AU394*(DS394-DR394*(1000-AU394*DU394)/(1000-AU394*DT394))/(100*DL394)</f>
        <v>0</v>
      </c>
      <c r="AH394">
        <f>1000*DX394*AU394*(DT394-DU394)/(100*DL394*(1000-AU394*DT394))</f>
        <v>0</v>
      </c>
      <c r="AI394">
        <f>(AJ394 - AK394 - DY394*1E3/(8.314*(EA394+273.15)) * AM394/DX394 * AL394) * DX394/(100*DL394) * (1000 - DU394)/1000</f>
        <v>0</v>
      </c>
      <c r="AJ394">
        <v>1506.670797816387</v>
      </c>
      <c r="AK394">
        <v>1464.986424242423</v>
      </c>
      <c r="AL394">
        <v>3.41228462858126</v>
      </c>
      <c r="AM394">
        <v>65.50466669720001</v>
      </c>
      <c r="AN394">
        <f>(AP394 - AO394 + DY394*1E3/(8.314*(EA394+273.15)) * AR394/DX394 * AQ394) * DX394/(100*DL394) * 1000/(1000 - AP394)</f>
        <v>0</v>
      </c>
      <c r="AO394">
        <v>19.33527157484677</v>
      </c>
      <c r="AP394">
        <v>22.47098727272727</v>
      </c>
      <c r="AQ394">
        <v>0.0002474066570400514</v>
      </c>
      <c r="AR394">
        <v>120.5504715061294</v>
      </c>
      <c r="AS394">
        <v>3</v>
      </c>
      <c r="AT394">
        <v>1</v>
      </c>
      <c r="AU394">
        <f>IF(AS394*$H$13&gt;=AW394,1.0,(AW394/(AW394-AS394*$H$13)))</f>
        <v>0</v>
      </c>
      <c r="AV394">
        <f>(AU394-1)*100</f>
        <v>0</v>
      </c>
      <c r="AW394">
        <f>MAX(0,($B$13+$C$13*EF394)/(1+$D$13*EF394)*DY394/(EA394+273)*$E$13)</f>
        <v>0</v>
      </c>
      <c r="AX394" t="s">
        <v>437</v>
      </c>
      <c r="AY394" t="s">
        <v>437</v>
      </c>
      <c r="AZ394">
        <v>0</v>
      </c>
      <c r="BA394">
        <v>0</v>
      </c>
      <c r="BB394">
        <f>1-AZ394/BA394</f>
        <v>0</v>
      </c>
      <c r="BC394">
        <v>0</v>
      </c>
      <c r="BD394" t="s">
        <v>437</v>
      </c>
      <c r="BE394" t="s">
        <v>437</v>
      </c>
      <c r="BF394">
        <v>0</v>
      </c>
      <c r="BG394">
        <v>0</v>
      </c>
      <c r="BH394">
        <f>1-BF394/BG394</f>
        <v>0</v>
      </c>
      <c r="BI394">
        <v>0.5</v>
      </c>
      <c r="BJ394">
        <f>DI394</f>
        <v>0</v>
      </c>
      <c r="BK394">
        <f>L394</f>
        <v>0</v>
      </c>
      <c r="BL394">
        <f>BH394*BI394*BJ394</f>
        <v>0</v>
      </c>
      <c r="BM394">
        <f>(BK394-BC394)/BJ394</f>
        <v>0</v>
      </c>
      <c r="BN394">
        <f>(BA394-BG394)/BG394</f>
        <v>0</v>
      </c>
      <c r="BO394">
        <f>AZ394/(BB394+AZ394/BG394)</f>
        <v>0</v>
      </c>
      <c r="BP394" t="s">
        <v>437</v>
      </c>
      <c r="BQ394">
        <v>0</v>
      </c>
      <c r="BR394">
        <f>IF(BQ394&lt;&gt;0, BQ394, BO394)</f>
        <v>0</v>
      </c>
      <c r="BS394">
        <f>1-BR394/BG394</f>
        <v>0</v>
      </c>
      <c r="BT394">
        <f>(BG394-BF394)/(BG394-BR394)</f>
        <v>0</v>
      </c>
      <c r="BU394">
        <f>(BA394-BG394)/(BA394-BR394)</f>
        <v>0</v>
      </c>
      <c r="BV394">
        <f>(BG394-BF394)/(BG394-AZ394)</f>
        <v>0</v>
      </c>
      <c r="BW394">
        <f>(BA394-BG394)/(BA394-AZ394)</f>
        <v>0</v>
      </c>
      <c r="BX394">
        <f>(BT394*BR394/BF394)</f>
        <v>0</v>
      </c>
      <c r="BY394">
        <f>(1-BX394)</f>
        <v>0</v>
      </c>
      <c r="DH394">
        <f>$B$11*EG394+$C$11*EH394+$F$11*ES394*(1-EV394)</f>
        <v>0</v>
      </c>
      <c r="DI394">
        <f>DH394*DJ394</f>
        <v>0</v>
      </c>
      <c r="DJ394">
        <f>($B$11*$D$9+$C$11*$D$9+$F$11*((FF394+EX394)/MAX(FF394+EX394+FG394, 0.1)*$I$9+FG394/MAX(FF394+EX394+FG394, 0.1)*$J$9))/($B$11+$C$11+$F$11)</f>
        <v>0</v>
      </c>
      <c r="DK394">
        <f>($B$11*$K$9+$C$11*$K$9+$F$11*((FF394+EX394)/MAX(FF394+EX394+FG394, 0.1)*$P$9+FG394/MAX(FF394+EX394+FG394, 0.1)*$Q$9))/($B$11+$C$11+$F$11)</f>
        <v>0</v>
      </c>
      <c r="DL394">
        <v>5.66</v>
      </c>
      <c r="DM394">
        <v>0.5</v>
      </c>
      <c r="DN394" t="s">
        <v>438</v>
      </c>
      <c r="DO394">
        <v>2</v>
      </c>
      <c r="DP394" t="b">
        <v>1</v>
      </c>
      <c r="DQ394">
        <v>1759254996.214286</v>
      </c>
      <c r="DR394">
        <v>1407.720714285714</v>
      </c>
      <c r="DS394">
        <v>1461.852142857143</v>
      </c>
      <c r="DT394">
        <v>22.46386071428572</v>
      </c>
      <c r="DU394">
        <v>19.25247142857143</v>
      </c>
      <c r="DV394">
        <v>1406.389285714286</v>
      </c>
      <c r="DW394">
        <v>22.25355714285714</v>
      </c>
      <c r="DX394">
        <v>500.0043214285714</v>
      </c>
      <c r="DY394">
        <v>90.84444999999998</v>
      </c>
      <c r="DZ394">
        <v>0.05199933214285715</v>
      </c>
      <c r="EA394">
        <v>29.38379642857143</v>
      </c>
      <c r="EB394">
        <v>30.02812142857143</v>
      </c>
      <c r="EC394">
        <v>999.9000000000002</v>
      </c>
      <c r="ED394">
        <v>0</v>
      </c>
      <c r="EE394">
        <v>0</v>
      </c>
      <c r="EF394">
        <v>9997.966785714283</v>
      </c>
      <c r="EG394">
        <v>0</v>
      </c>
      <c r="EH394">
        <v>11.6948</v>
      </c>
      <c r="EI394">
        <v>-54.13116785714284</v>
      </c>
      <c r="EJ394">
        <v>1440.069285714286</v>
      </c>
      <c r="EK394">
        <v>1490.55</v>
      </c>
      <c r="EL394">
        <v>3.2113825</v>
      </c>
      <c r="EM394">
        <v>1461.852142857143</v>
      </c>
      <c r="EN394">
        <v>19.25247142857143</v>
      </c>
      <c r="EO394">
        <v>2.040716785714286</v>
      </c>
      <c r="EP394">
        <v>1.748980357142857</v>
      </c>
      <c r="EQ394">
        <v>17.76383571428572</v>
      </c>
      <c r="ER394">
        <v>15.33803928571429</v>
      </c>
      <c r="ES394">
        <v>2000.007857142857</v>
      </c>
      <c r="ET394">
        <v>0.9800019285714285</v>
      </c>
      <c r="EU394">
        <v>0.01999820357142857</v>
      </c>
      <c r="EV394">
        <v>0</v>
      </c>
      <c r="EW394">
        <v>1202.9675</v>
      </c>
      <c r="EX394">
        <v>5.000560000000001</v>
      </c>
      <c r="EY394">
        <v>24533.02142857143</v>
      </c>
      <c r="EZ394">
        <v>17294.96785714286</v>
      </c>
      <c r="FA394">
        <v>41.3435</v>
      </c>
      <c r="FB394">
        <v>41.75442857142857</v>
      </c>
      <c r="FC394">
        <v>41.27885714285714</v>
      </c>
      <c r="FD394">
        <v>40.87253571428572</v>
      </c>
      <c r="FE394">
        <v>42.3860357142857</v>
      </c>
      <c r="FF394">
        <v>1955.107857142857</v>
      </c>
      <c r="FG394">
        <v>39.9</v>
      </c>
      <c r="FH394">
        <v>0</v>
      </c>
      <c r="FI394">
        <v>1759255018.6</v>
      </c>
      <c r="FJ394">
        <v>0</v>
      </c>
      <c r="FK394">
        <v>1202.6752</v>
      </c>
      <c r="FL394">
        <v>-16.54923078319705</v>
      </c>
      <c r="FM394">
        <v>-325.9923081581183</v>
      </c>
      <c r="FN394">
        <v>24527.07999999999</v>
      </c>
      <c r="FO394">
        <v>15</v>
      </c>
      <c r="FP394">
        <v>0</v>
      </c>
      <c r="FQ394" t="s">
        <v>439</v>
      </c>
      <c r="FR394">
        <v>1747148579.5</v>
      </c>
      <c r="FS394">
        <v>1747148584.5</v>
      </c>
      <c r="FT394">
        <v>0</v>
      </c>
      <c r="FU394">
        <v>0.162</v>
      </c>
      <c r="FV394">
        <v>-0.001</v>
      </c>
      <c r="FW394">
        <v>0.139</v>
      </c>
      <c r="FX394">
        <v>0.058</v>
      </c>
      <c r="FY394">
        <v>420</v>
      </c>
      <c r="FZ394">
        <v>16</v>
      </c>
      <c r="GA394">
        <v>0.19</v>
      </c>
      <c r="GB394">
        <v>0.02</v>
      </c>
      <c r="GC394">
        <v>-54.12954</v>
      </c>
      <c r="GD394">
        <v>0.3564090056286025</v>
      </c>
      <c r="GE394">
        <v>0.126094767536167</v>
      </c>
      <c r="GF394">
        <v>1</v>
      </c>
      <c r="GG394">
        <v>1203.724411764706</v>
      </c>
      <c r="GH394">
        <v>-16.16424750513039</v>
      </c>
      <c r="GI394">
        <v>1.600928390904088</v>
      </c>
      <c r="GJ394">
        <v>0</v>
      </c>
      <c r="GK394">
        <v>3.24141875</v>
      </c>
      <c r="GL394">
        <v>-0.7995565103189521</v>
      </c>
      <c r="GM394">
        <v>0.07794888065865668</v>
      </c>
      <c r="GN394">
        <v>0</v>
      </c>
      <c r="GO394">
        <v>1</v>
      </c>
      <c r="GP394">
        <v>3</v>
      </c>
      <c r="GQ394" t="s">
        <v>463</v>
      </c>
      <c r="GR394">
        <v>3.12813</v>
      </c>
      <c r="GS394">
        <v>2.7299</v>
      </c>
      <c r="GT394">
        <v>0.196056</v>
      </c>
      <c r="GU394">
        <v>0.201791</v>
      </c>
      <c r="GV394">
        <v>0.102608</v>
      </c>
      <c r="GW394">
        <v>0.092891</v>
      </c>
      <c r="GX394">
        <v>24106.4</v>
      </c>
      <c r="GY394">
        <v>23228.1</v>
      </c>
      <c r="GZ394">
        <v>30528.2</v>
      </c>
      <c r="HA394">
        <v>29356.5</v>
      </c>
      <c r="HB394">
        <v>37814.7</v>
      </c>
      <c r="HC394">
        <v>35044.7</v>
      </c>
      <c r="HD394">
        <v>46699.6</v>
      </c>
      <c r="HE394">
        <v>43620.1</v>
      </c>
      <c r="HF394">
        <v>1.82598</v>
      </c>
      <c r="HG394">
        <v>1.83512</v>
      </c>
      <c r="HH394">
        <v>0.144184</v>
      </c>
      <c r="HI394">
        <v>0</v>
      </c>
      <c r="HJ394">
        <v>27.6715</v>
      </c>
      <c r="HK394">
        <v>999.9</v>
      </c>
      <c r="HL394">
        <v>48.3</v>
      </c>
      <c r="HM394">
        <v>31.4</v>
      </c>
      <c r="HN394">
        <v>24.5383</v>
      </c>
      <c r="HO394">
        <v>62.9503</v>
      </c>
      <c r="HP394">
        <v>17.2756</v>
      </c>
      <c r="HQ394">
        <v>1</v>
      </c>
      <c r="HR394">
        <v>0.141636</v>
      </c>
      <c r="HS394">
        <v>0.487998</v>
      </c>
      <c r="HT394">
        <v>20.2003</v>
      </c>
      <c r="HU394">
        <v>5.22777</v>
      </c>
      <c r="HV394">
        <v>11.974</v>
      </c>
      <c r="HW394">
        <v>4.9698</v>
      </c>
      <c r="HX394">
        <v>3.28948</v>
      </c>
      <c r="HY394">
        <v>9999</v>
      </c>
      <c r="HZ394">
        <v>9999</v>
      </c>
      <c r="IA394">
        <v>9999</v>
      </c>
      <c r="IB394">
        <v>19.7</v>
      </c>
      <c r="IC394">
        <v>4.9729</v>
      </c>
      <c r="ID394">
        <v>1.87721</v>
      </c>
      <c r="IE394">
        <v>1.87533</v>
      </c>
      <c r="IF394">
        <v>1.87812</v>
      </c>
      <c r="IG394">
        <v>1.87485</v>
      </c>
      <c r="IH394">
        <v>1.87846</v>
      </c>
      <c r="II394">
        <v>1.87552</v>
      </c>
      <c r="IJ394">
        <v>1.87671</v>
      </c>
      <c r="IK394">
        <v>0</v>
      </c>
      <c r="IL394">
        <v>0</v>
      </c>
      <c r="IM394">
        <v>0</v>
      </c>
      <c r="IN394">
        <v>0</v>
      </c>
      <c r="IO394" t="s">
        <v>441</v>
      </c>
      <c r="IP394" t="s">
        <v>442</v>
      </c>
      <c r="IQ394" t="s">
        <v>443</v>
      </c>
      <c r="IR394" t="s">
        <v>443</v>
      </c>
      <c r="IS394" t="s">
        <v>443</v>
      </c>
      <c r="IT394" t="s">
        <v>443</v>
      </c>
      <c r="IU394">
        <v>0</v>
      </c>
      <c r="IV394">
        <v>100</v>
      </c>
      <c r="IW394">
        <v>100</v>
      </c>
      <c r="IX394">
        <v>1.37</v>
      </c>
      <c r="IY394">
        <v>0.2104</v>
      </c>
      <c r="IZ394">
        <v>-0.1222274518627452</v>
      </c>
      <c r="JA394">
        <v>0.001328938755811441</v>
      </c>
      <c r="JB394">
        <v>-5.633165956792918E-07</v>
      </c>
      <c r="JC394">
        <v>2.510553891376428E-10</v>
      </c>
      <c r="JD394">
        <v>-0.04678033270444259</v>
      </c>
      <c r="JE394">
        <v>-0.0009625096320519332</v>
      </c>
      <c r="JF394">
        <v>0.0006953178313022573</v>
      </c>
      <c r="JG394">
        <v>-5.973937232829655E-06</v>
      </c>
      <c r="JH394">
        <v>1</v>
      </c>
      <c r="JI394">
        <v>2112</v>
      </c>
      <c r="JJ394">
        <v>1</v>
      </c>
      <c r="JK394">
        <v>26</v>
      </c>
      <c r="JL394">
        <v>201773.7</v>
      </c>
      <c r="JM394">
        <v>201773.7</v>
      </c>
      <c r="JN394">
        <v>3.03223</v>
      </c>
      <c r="JO394">
        <v>2.52075</v>
      </c>
      <c r="JP394">
        <v>1.39893</v>
      </c>
      <c r="JQ394">
        <v>2.32666</v>
      </c>
      <c r="JR394">
        <v>1.44897</v>
      </c>
      <c r="JS394">
        <v>2.52441</v>
      </c>
      <c r="JT394">
        <v>36.9794</v>
      </c>
      <c r="JU394">
        <v>23.9824</v>
      </c>
      <c r="JV394">
        <v>18</v>
      </c>
      <c r="JW394">
        <v>478.926</v>
      </c>
      <c r="JX394">
        <v>454.396</v>
      </c>
      <c r="JY394">
        <v>26.9444</v>
      </c>
      <c r="JZ394">
        <v>29.0298</v>
      </c>
      <c r="KA394">
        <v>30.0001</v>
      </c>
      <c r="KB394">
        <v>28.6927</v>
      </c>
      <c r="KC394">
        <v>28.7576</v>
      </c>
      <c r="KD394">
        <v>60.8077</v>
      </c>
      <c r="KE394">
        <v>27.1589</v>
      </c>
      <c r="KF394">
        <v>0</v>
      </c>
      <c r="KG394">
        <v>26.9389</v>
      </c>
      <c r="KH394">
        <v>1509.65</v>
      </c>
      <c r="KI394">
        <v>19.4504</v>
      </c>
      <c r="KJ394">
        <v>100.923</v>
      </c>
      <c r="KK394">
        <v>100.335</v>
      </c>
    </row>
    <row r="395" spans="1:297">
      <c r="A395">
        <v>379</v>
      </c>
      <c r="B395">
        <v>1759255009</v>
      </c>
      <c r="C395">
        <v>8193.400000095367</v>
      </c>
      <c r="D395" t="s">
        <v>1204</v>
      </c>
      <c r="E395" t="s">
        <v>1205</v>
      </c>
      <c r="F395">
        <v>5</v>
      </c>
      <c r="G395" t="s">
        <v>1025</v>
      </c>
      <c r="H395" t="s">
        <v>436</v>
      </c>
      <c r="I395">
        <v>1759255001.5</v>
      </c>
      <c r="J395">
        <f>(K395)/1000</f>
        <v>0</v>
      </c>
      <c r="K395">
        <f>IF(DP395, AN395, AH395)</f>
        <v>0</v>
      </c>
      <c r="L395">
        <f>IF(DP395, AI395, AG395)</f>
        <v>0</v>
      </c>
      <c r="M395">
        <f>DR395 - IF(AU395&gt;1, L395*DL395*100.0/(AW395), 0)</f>
        <v>0</v>
      </c>
      <c r="N395">
        <f>((T395-J395/2)*M395-L395)/(T395+J395/2)</f>
        <v>0</v>
      </c>
      <c r="O395">
        <f>N395*(DY395+DZ395)/1000.0</f>
        <v>0</v>
      </c>
      <c r="P395">
        <f>(DR395 - IF(AU395&gt;1, L395*DL395*100.0/(AW395), 0))*(DY395+DZ395)/1000.0</f>
        <v>0</v>
      </c>
      <c r="Q395">
        <f>2.0/((1/S395-1/R395)+SIGN(S395)*SQRT((1/S395-1/R395)*(1/S395-1/R395) + 4*DM395/((DM395+1)*(DM395+1))*(2*1/S395*1/R395-1/R395*1/R395)))</f>
        <v>0</v>
      </c>
      <c r="R395">
        <f>IF(LEFT(DN395,1)&lt;&gt;"0",IF(LEFT(DN395,1)="1",3.0,DO395),$D$5+$E$5*(EF395*DY395/($K$5*1000))+$F$5*(EF395*DY395/($K$5*1000))*MAX(MIN(DL395,$J$5),$I$5)*MAX(MIN(DL395,$J$5),$I$5)+$G$5*MAX(MIN(DL395,$J$5),$I$5)*(EF395*DY395/($K$5*1000))+$H$5*(EF395*DY395/($K$5*1000))*(EF395*DY395/($K$5*1000)))</f>
        <v>0</v>
      </c>
      <c r="S395">
        <f>J395*(1000-(1000*0.61365*exp(17.502*W395/(240.97+W395))/(DY395+DZ395)+DT395)/2)/(1000*0.61365*exp(17.502*W395/(240.97+W395))/(DY395+DZ395)-DT395)</f>
        <v>0</v>
      </c>
      <c r="T395">
        <f>1/((DM395+1)/(Q395/1.6)+1/(R395/1.37)) + DM395/((DM395+1)/(Q395/1.6) + DM395/(R395/1.37))</f>
        <v>0</v>
      </c>
      <c r="U395">
        <f>(DH395*DK395)</f>
        <v>0</v>
      </c>
      <c r="V395">
        <f>(EA395+(U395+2*0.95*5.67E-8*(((EA395+$B$7)+273)^4-(EA395+273)^4)-44100*J395)/(1.84*29.3*R395+8*0.95*5.67E-8*(EA395+273)^3))</f>
        <v>0</v>
      </c>
      <c r="W395">
        <f>($C$7*EB395+$D$7*EC395+$E$7*V395)</f>
        <v>0</v>
      </c>
      <c r="X395">
        <f>0.61365*exp(17.502*W395/(240.97+W395))</f>
        <v>0</v>
      </c>
      <c r="Y395">
        <f>(Z395/AA395*100)</f>
        <v>0</v>
      </c>
      <c r="Z395">
        <f>DT395*(DY395+DZ395)/1000</f>
        <v>0</v>
      </c>
      <c r="AA395">
        <f>0.61365*exp(17.502*EA395/(240.97+EA395))</f>
        <v>0</v>
      </c>
      <c r="AB395">
        <f>(X395-DT395*(DY395+DZ395)/1000)</f>
        <v>0</v>
      </c>
      <c r="AC395">
        <f>(-J395*44100)</f>
        <v>0</v>
      </c>
      <c r="AD395">
        <f>2*29.3*R395*0.92*(EA395-W395)</f>
        <v>0</v>
      </c>
      <c r="AE395">
        <f>2*0.95*5.67E-8*(((EA395+$B$7)+273)^4-(W395+273)^4)</f>
        <v>0</v>
      </c>
      <c r="AF395">
        <f>U395+AE395+AC395+AD395</f>
        <v>0</v>
      </c>
      <c r="AG395">
        <f>DX395*AU395*(DS395-DR395*(1000-AU395*DU395)/(1000-AU395*DT395))/(100*DL395)</f>
        <v>0</v>
      </c>
      <c r="AH395">
        <f>1000*DX395*AU395*(DT395-DU395)/(100*DL395*(1000-AU395*DT395))</f>
        <v>0</v>
      </c>
      <c r="AI395">
        <f>(AJ395 - AK395 - DY395*1E3/(8.314*(EA395+273.15)) * AM395/DX395 * AL395) * DX395/(100*DL395) * (1000 - DU395)/1000</f>
        <v>0</v>
      </c>
      <c r="AJ395">
        <v>1523.850101821142</v>
      </c>
      <c r="AK395">
        <v>1482.184606060605</v>
      </c>
      <c r="AL395">
        <v>3.424382654566073</v>
      </c>
      <c r="AM395">
        <v>65.50466669720001</v>
      </c>
      <c r="AN395">
        <f>(AP395 - AO395 + DY395*1E3/(8.314*(EA395+273.15)) * AR395/DX395 * AQ395) * DX395/(100*DL395) * 1000/(1000 - AP395)</f>
        <v>0</v>
      </c>
      <c r="AO395">
        <v>19.3627539956294</v>
      </c>
      <c r="AP395">
        <v>22.46002787878787</v>
      </c>
      <c r="AQ395">
        <v>-0.0001935898349678276</v>
      </c>
      <c r="AR395">
        <v>120.5504715061294</v>
      </c>
      <c r="AS395">
        <v>3</v>
      </c>
      <c r="AT395">
        <v>1</v>
      </c>
      <c r="AU395">
        <f>IF(AS395*$H$13&gt;=AW395,1.0,(AW395/(AW395-AS395*$H$13)))</f>
        <v>0</v>
      </c>
      <c r="AV395">
        <f>(AU395-1)*100</f>
        <v>0</v>
      </c>
      <c r="AW395">
        <f>MAX(0,($B$13+$C$13*EF395)/(1+$D$13*EF395)*DY395/(EA395+273)*$E$13)</f>
        <v>0</v>
      </c>
      <c r="AX395" t="s">
        <v>437</v>
      </c>
      <c r="AY395" t="s">
        <v>437</v>
      </c>
      <c r="AZ395">
        <v>0</v>
      </c>
      <c r="BA395">
        <v>0</v>
      </c>
      <c r="BB395">
        <f>1-AZ395/BA395</f>
        <v>0</v>
      </c>
      <c r="BC395">
        <v>0</v>
      </c>
      <c r="BD395" t="s">
        <v>437</v>
      </c>
      <c r="BE395" t="s">
        <v>437</v>
      </c>
      <c r="BF395">
        <v>0</v>
      </c>
      <c r="BG395">
        <v>0</v>
      </c>
      <c r="BH395">
        <f>1-BF395/BG395</f>
        <v>0</v>
      </c>
      <c r="BI395">
        <v>0.5</v>
      </c>
      <c r="BJ395">
        <f>DI395</f>
        <v>0</v>
      </c>
      <c r="BK395">
        <f>L395</f>
        <v>0</v>
      </c>
      <c r="BL395">
        <f>BH395*BI395*BJ395</f>
        <v>0</v>
      </c>
      <c r="BM395">
        <f>(BK395-BC395)/BJ395</f>
        <v>0</v>
      </c>
      <c r="BN395">
        <f>(BA395-BG395)/BG395</f>
        <v>0</v>
      </c>
      <c r="BO395">
        <f>AZ395/(BB395+AZ395/BG395)</f>
        <v>0</v>
      </c>
      <c r="BP395" t="s">
        <v>437</v>
      </c>
      <c r="BQ395">
        <v>0</v>
      </c>
      <c r="BR395">
        <f>IF(BQ395&lt;&gt;0, BQ395, BO395)</f>
        <v>0</v>
      </c>
      <c r="BS395">
        <f>1-BR395/BG395</f>
        <v>0</v>
      </c>
      <c r="BT395">
        <f>(BG395-BF395)/(BG395-BR395)</f>
        <v>0</v>
      </c>
      <c r="BU395">
        <f>(BA395-BG395)/(BA395-BR395)</f>
        <v>0</v>
      </c>
      <c r="BV395">
        <f>(BG395-BF395)/(BG395-AZ395)</f>
        <v>0</v>
      </c>
      <c r="BW395">
        <f>(BA395-BG395)/(BA395-AZ395)</f>
        <v>0</v>
      </c>
      <c r="BX395">
        <f>(BT395*BR395/BF395)</f>
        <v>0</v>
      </c>
      <c r="BY395">
        <f>(1-BX395)</f>
        <v>0</v>
      </c>
      <c r="DH395">
        <f>$B$11*EG395+$C$11*EH395+$F$11*ES395*(1-EV395)</f>
        <v>0</v>
      </c>
      <c r="DI395">
        <f>DH395*DJ395</f>
        <v>0</v>
      </c>
      <c r="DJ395">
        <f>($B$11*$D$9+$C$11*$D$9+$F$11*((FF395+EX395)/MAX(FF395+EX395+FG395, 0.1)*$I$9+FG395/MAX(FF395+EX395+FG395, 0.1)*$J$9))/($B$11+$C$11+$F$11)</f>
        <v>0</v>
      </c>
      <c r="DK395">
        <f>($B$11*$K$9+$C$11*$K$9+$F$11*((FF395+EX395)/MAX(FF395+EX395+FG395, 0.1)*$P$9+FG395/MAX(FF395+EX395+FG395, 0.1)*$Q$9))/($B$11+$C$11+$F$11)</f>
        <v>0</v>
      </c>
      <c r="DL395">
        <v>5.66</v>
      </c>
      <c r="DM395">
        <v>0.5</v>
      </c>
      <c r="DN395" t="s">
        <v>438</v>
      </c>
      <c r="DO395">
        <v>2</v>
      </c>
      <c r="DP395" t="b">
        <v>1</v>
      </c>
      <c r="DQ395">
        <v>1759255001.5</v>
      </c>
      <c r="DR395">
        <v>1425.453333333334</v>
      </c>
      <c r="DS395">
        <v>1479.541481481481</v>
      </c>
      <c r="DT395">
        <v>22.46352592592593</v>
      </c>
      <c r="DU395">
        <v>19.31506666666667</v>
      </c>
      <c r="DV395">
        <v>1424.10037037037</v>
      </c>
      <c r="DW395">
        <v>22.25322592592592</v>
      </c>
      <c r="DX395">
        <v>500.0435555555555</v>
      </c>
      <c r="DY395">
        <v>90.84400370370371</v>
      </c>
      <c r="DZ395">
        <v>0.05196833333333334</v>
      </c>
      <c r="EA395">
        <v>29.37567407407407</v>
      </c>
      <c r="EB395">
        <v>30.02189259259259</v>
      </c>
      <c r="EC395">
        <v>999.9000000000001</v>
      </c>
      <c r="ED395">
        <v>0</v>
      </c>
      <c r="EE395">
        <v>0</v>
      </c>
      <c r="EF395">
        <v>9999.078518518518</v>
      </c>
      <c r="EG395">
        <v>0</v>
      </c>
      <c r="EH395">
        <v>11.6948</v>
      </c>
      <c r="EI395">
        <v>-54.08761111111111</v>
      </c>
      <c r="EJ395">
        <v>1458.21</v>
      </c>
      <c r="EK395">
        <v>1508.682222222222</v>
      </c>
      <c r="EL395">
        <v>3.148458148148148</v>
      </c>
      <c r="EM395">
        <v>1479.541481481481</v>
      </c>
      <c r="EN395">
        <v>19.31506666666667</v>
      </c>
      <c r="EO395">
        <v>2.040677037037037</v>
      </c>
      <c r="EP395">
        <v>1.754657777777778</v>
      </c>
      <c r="EQ395">
        <v>17.76352592592593</v>
      </c>
      <c r="ER395">
        <v>15.38856296296296</v>
      </c>
      <c r="ES395">
        <v>2000.015185185185</v>
      </c>
      <c r="ET395">
        <v>0.9800021111111111</v>
      </c>
      <c r="EU395">
        <v>0.01999801481481482</v>
      </c>
      <c r="EV395">
        <v>0</v>
      </c>
      <c r="EW395">
        <v>1201.561111111111</v>
      </c>
      <c r="EX395">
        <v>5.000560000000001</v>
      </c>
      <c r="EY395">
        <v>24505.21481481481</v>
      </c>
      <c r="EZ395">
        <v>17295.04814814815</v>
      </c>
      <c r="FA395">
        <v>41.45818518518517</v>
      </c>
      <c r="FB395">
        <v>41.76837037037036</v>
      </c>
      <c r="FC395">
        <v>41.26829629629628</v>
      </c>
      <c r="FD395">
        <v>40.87711111111111</v>
      </c>
      <c r="FE395">
        <v>42.42351851851851</v>
      </c>
      <c r="FF395">
        <v>1955.115185185185</v>
      </c>
      <c r="FG395">
        <v>39.9</v>
      </c>
      <c r="FH395">
        <v>0</v>
      </c>
      <c r="FI395">
        <v>1759255022.8</v>
      </c>
      <c r="FJ395">
        <v>0</v>
      </c>
      <c r="FK395">
        <v>1201.649615384615</v>
      </c>
      <c r="FL395">
        <v>-15.47658120402885</v>
      </c>
      <c r="FM395">
        <v>-314.9709403367624</v>
      </c>
      <c r="FN395">
        <v>24506.42692307692</v>
      </c>
      <c r="FO395">
        <v>15</v>
      </c>
      <c r="FP395">
        <v>0</v>
      </c>
      <c r="FQ395" t="s">
        <v>439</v>
      </c>
      <c r="FR395">
        <v>1747148579.5</v>
      </c>
      <c r="FS395">
        <v>1747148584.5</v>
      </c>
      <c r="FT395">
        <v>0</v>
      </c>
      <c r="FU395">
        <v>0.162</v>
      </c>
      <c r="FV395">
        <v>-0.001</v>
      </c>
      <c r="FW395">
        <v>0.139</v>
      </c>
      <c r="FX395">
        <v>0.058</v>
      </c>
      <c r="FY395">
        <v>420</v>
      </c>
      <c r="FZ395">
        <v>16</v>
      </c>
      <c r="GA395">
        <v>0.19</v>
      </c>
      <c r="GB395">
        <v>0.02</v>
      </c>
      <c r="GC395">
        <v>-54.123685</v>
      </c>
      <c r="GD395">
        <v>0.3701876172608736</v>
      </c>
      <c r="GE395">
        <v>0.1330355620689444</v>
      </c>
      <c r="GF395">
        <v>1</v>
      </c>
      <c r="GG395">
        <v>1202.624411764706</v>
      </c>
      <c r="GH395">
        <v>-15.8589763266096</v>
      </c>
      <c r="GI395">
        <v>1.571515175904091</v>
      </c>
      <c r="GJ395">
        <v>0</v>
      </c>
      <c r="GK395">
        <v>3.19685225</v>
      </c>
      <c r="GL395">
        <v>-0.7443434521576053</v>
      </c>
      <c r="GM395">
        <v>0.07341044821711348</v>
      </c>
      <c r="GN395">
        <v>0</v>
      </c>
      <c r="GO395">
        <v>1</v>
      </c>
      <c r="GP395">
        <v>3</v>
      </c>
      <c r="GQ395" t="s">
        <v>463</v>
      </c>
      <c r="GR395">
        <v>3.12807</v>
      </c>
      <c r="GS395">
        <v>2.72968</v>
      </c>
      <c r="GT395">
        <v>0.197422</v>
      </c>
      <c r="GU395">
        <v>0.203118</v>
      </c>
      <c r="GV395">
        <v>0.102572</v>
      </c>
      <c r="GW395">
        <v>0.0930691</v>
      </c>
      <c r="GX395">
        <v>24065.1</v>
      </c>
      <c r="GY395">
        <v>23189.6</v>
      </c>
      <c r="GZ395">
        <v>30527.8</v>
      </c>
      <c r="HA395">
        <v>29356.7</v>
      </c>
      <c r="HB395">
        <v>37816</v>
      </c>
      <c r="HC395">
        <v>35038.2</v>
      </c>
      <c r="HD395">
        <v>46699.2</v>
      </c>
      <c r="HE395">
        <v>43620.6</v>
      </c>
      <c r="HF395">
        <v>1.82598</v>
      </c>
      <c r="HG395">
        <v>1.83563</v>
      </c>
      <c r="HH395">
        <v>0.143811</v>
      </c>
      <c r="HI395">
        <v>0</v>
      </c>
      <c r="HJ395">
        <v>27.6685</v>
      </c>
      <c r="HK395">
        <v>999.9</v>
      </c>
      <c r="HL395">
        <v>48.3</v>
      </c>
      <c r="HM395">
        <v>31.4</v>
      </c>
      <c r="HN395">
        <v>24.5414</v>
      </c>
      <c r="HO395">
        <v>62.9903</v>
      </c>
      <c r="HP395">
        <v>17.5361</v>
      </c>
      <c r="HQ395">
        <v>1</v>
      </c>
      <c r="HR395">
        <v>0.141697</v>
      </c>
      <c r="HS395">
        <v>0.486108</v>
      </c>
      <c r="HT395">
        <v>20.2005</v>
      </c>
      <c r="HU395">
        <v>5.22852</v>
      </c>
      <c r="HV395">
        <v>11.974</v>
      </c>
      <c r="HW395">
        <v>4.96995</v>
      </c>
      <c r="HX395">
        <v>3.28973</v>
      </c>
      <c r="HY395">
        <v>9999</v>
      </c>
      <c r="HZ395">
        <v>9999</v>
      </c>
      <c r="IA395">
        <v>9999</v>
      </c>
      <c r="IB395">
        <v>19.7</v>
      </c>
      <c r="IC395">
        <v>4.97287</v>
      </c>
      <c r="ID395">
        <v>1.8772</v>
      </c>
      <c r="IE395">
        <v>1.87531</v>
      </c>
      <c r="IF395">
        <v>1.87812</v>
      </c>
      <c r="IG395">
        <v>1.87485</v>
      </c>
      <c r="IH395">
        <v>1.87847</v>
      </c>
      <c r="II395">
        <v>1.8755</v>
      </c>
      <c r="IJ395">
        <v>1.87668</v>
      </c>
      <c r="IK395">
        <v>0</v>
      </c>
      <c r="IL395">
        <v>0</v>
      </c>
      <c r="IM395">
        <v>0</v>
      </c>
      <c r="IN395">
        <v>0</v>
      </c>
      <c r="IO395" t="s">
        <v>441</v>
      </c>
      <c r="IP395" t="s">
        <v>442</v>
      </c>
      <c r="IQ395" t="s">
        <v>443</v>
      </c>
      <c r="IR395" t="s">
        <v>443</v>
      </c>
      <c r="IS395" t="s">
        <v>443</v>
      </c>
      <c r="IT395" t="s">
        <v>443</v>
      </c>
      <c r="IU395">
        <v>0</v>
      </c>
      <c r="IV395">
        <v>100</v>
      </c>
      <c r="IW395">
        <v>100</v>
      </c>
      <c r="IX395">
        <v>1.39</v>
      </c>
      <c r="IY395">
        <v>0.2102</v>
      </c>
      <c r="IZ395">
        <v>-0.1222274518627452</v>
      </c>
      <c r="JA395">
        <v>0.001328938755811441</v>
      </c>
      <c r="JB395">
        <v>-5.633165956792918E-07</v>
      </c>
      <c r="JC395">
        <v>2.510553891376428E-10</v>
      </c>
      <c r="JD395">
        <v>-0.04678033270444259</v>
      </c>
      <c r="JE395">
        <v>-0.0009625096320519332</v>
      </c>
      <c r="JF395">
        <v>0.0006953178313022573</v>
      </c>
      <c r="JG395">
        <v>-5.973937232829655E-06</v>
      </c>
      <c r="JH395">
        <v>1</v>
      </c>
      <c r="JI395">
        <v>2112</v>
      </c>
      <c r="JJ395">
        <v>1</v>
      </c>
      <c r="JK395">
        <v>26</v>
      </c>
      <c r="JL395">
        <v>201773.8</v>
      </c>
      <c r="JM395">
        <v>201773.7</v>
      </c>
      <c r="JN395">
        <v>3.05908</v>
      </c>
      <c r="JO395">
        <v>2.5354</v>
      </c>
      <c r="JP395">
        <v>1.39893</v>
      </c>
      <c r="JQ395">
        <v>2.32666</v>
      </c>
      <c r="JR395">
        <v>1.44897</v>
      </c>
      <c r="JS395">
        <v>2.50122</v>
      </c>
      <c r="JT395">
        <v>36.9794</v>
      </c>
      <c r="JU395">
        <v>23.9649</v>
      </c>
      <c r="JV395">
        <v>18</v>
      </c>
      <c r="JW395">
        <v>478.936</v>
      </c>
      <c r="JX395">
        <v>454.733</v>
      </c>
      <c r="JY395">
        <v>26.9189</v>
      </c>
      <c r="JZ395">
        <v>29.0313</v>
      </c>
      <c r="KA395">
        <v>30.0002</v>
      </c>
      <c r="KB395">
        <v>28.6942</v>
      </c>
      <c r="KC395">
        <v>28.7601</v>
      </c>
      <c r="KD395">
        <v>61.2654</v>
      </c>
      <c r="KE395">
        <v>26.8816</v>
      </c>
      <c r="KF395">
        <v>0</v>
      </c>
      <c r="KG395">
        <v>26.9163</v>
      </c>
      <c r="KH395">
        <v>1523.02</v>
      </c>
      <c r="KI395">
        <v>19.5143</v>
      </c>
      <c r="KJ395">
        <v>100.922</v>
      </c>
      <c r="KK395">
        <v>100.336</v>
      </c>
    </row>
    <row r="396" spans="1:297">
      <c r="A396">
        <v>380</v>
      </c>
      <c r="B396">
        <v>1759255014</v>
      </c>
      <c r="C396">
        <v>8198.400000095367</v>
      </c>
      <c r="D396" t="s">
        <v>1206</v>
      </c>
      <c r="E396" t="s">
        <v>1207</v>
      </c>
      <c r="F396">
        <v>5</v>
      </c>
      <c r="G396" t="s">
        <v>1025</v>
      </c>
      <c r="H396" t="s">
        <v>436</v>
      </c>
      <c r="I396">
        <v>1759255006.214286</v>
      </c>
      <c r="J396">
        <f>(K396)/1000</f>
        <v>0</v>
      </c>
      <c r="K396">
        <f>IF(DP396, AN396, AH396)</f>
        <v>0</v>
      </c>
      <c r="L396">
        <f>IF(DP396, AI396, AG396)</f>
        <v>0</v>
      </c>
      <c r="M396">
        <f>DR396 - IF(AU396&gt;1, L396*DL396*100.0/(AW396), 0)</f>
        <v>0</v>
      </c>
      <c r="N396">
        <f>((T396-J396/2)*M396-L396)/(T396+J396/2)</f>
        <v>0</v>
      </c>
      <c r="O396">
        <f>N396*(DY396+DZ396)/1000.0</f>
        <v>0</v>
      </c>
      <c r="P396">
        <f>(DR396 - IF(AU396&gt;1, L396*DL396*100.0/(AW396), 0))*(DY396+DZ396)/1000.0</f>
        <v>0</v>
      </c>
      <c r="Q396">
        <f>2.0/((1/S396-1/R396)+SIGN(S396)*SQRT((1/S396-1/R396)*(1/S396-1/R396) + 4*DM396/((DM396+1)*(DM396+1))*(2*1/S396*1/R396-1/R396*1/R396)))</f>
        <v>0</v>
      </c>
      <c r="R396">
        <f>IF(LEFT(DN396,1)&lt;&gt;"0",IF(LEFT(DN396,1)="1",3.0,DO396),$D$5+$E$5*(EF396*DY396/($K$5*1000))+$F$5*(EF396*DY396/($K$5*1000))*MAX(MIN(DL396,$J$5),$I$5)*MAX(MIN(DL396,$J$5),$I$5)+$G$5*MAX(MIN(DL396,$J$5),$I$5)*(EF396*DY396/($K$5*1000))+$H$5*(EF396*DY396/($K$5*1000))*(EF396*DY396/($K$5*1000)))</f>
        <v>0</v>
      </c>
      <c r="S396">
        <f>J396*(1000-(1000*0.61365*exp(17.502*W396/(240.97+W396))/(DY396+DZ396)+DT396)/2)/(1000*0.61365*exp(17.502*W396/(240.97+W396))/(DY396+DZ396)-DT396)</f>
        <v>0</v>
      </c>
      <c r="T396">
        <f>1/((DM396+1)/(Q396/1.6)+1/(R396/1.37)) + DM396/((DM396+1)/(Q396/1.6) + DM396/(R396/1.37))</f>
        <v>0</v>
      </c>
      <c r="U396">
        <f>(DH396*DK396)</f>
        <v>0</v>
      </c>
      <c r="V396">
        <f>(EA396+(U396+2*0.95*5.67E-8*(((EA396+$B$7)+273)^4-(EA396+273)^4)-44100*J396)/(1.84*29.3*R396+8*0.95*5.67E-8*(EA396+273)^3))</f>
        <v>0</v>
      </c>
      <c r="W396">
        <f>($C$7*EB396+$D$7*EC396+$E$7*V396)</f>
        <v>0</v>
      </c>
      <c r="X396">
        <f>0.61365*exp(17.502*W396/(240.97+W396))</f>
        <v>0</v>
      </c>
      <c r="Y396">
        <f>(Z396/AA396*100)</f>
        <v>0</v>
      </c>
      <c r="Z396">
        <f>DT396*(DY396+DZ396)/1000</f>
        <v>0</v>
      </c>
      <c r="AA396">
        <f>0.61365*exp(17.502*EA396/(240.97+EA396))</f>
        <v>0</v>
      </c>
      <c r="AB396">
        <f>(X396-DT396*(DY396+DZ396)/1000)</f>
        <v>0</v>
      </c>
      <c r="AC396">
        <f>(-J396*44100)</f>
        <v>0</v>
      </c>
      <c r="AD396">
        <f>2*29.3*R396*0.92*(EA396-W396)</f>
        <v>0</v>
      </c>
      <c r="AE396">
        <f>2*0.95*5.67E-8*(((EA396+$B$7)+273)^4-(W396+273)^4)</f>
        <v>0</v>
      </c>
      <c r="AF396">
        <f>U396+AE396+AC396+AD396</f>
        <v>0</v>
      </c>
      <c r="AG396">
        <f>DX396*AU396*(DS396-DR396*(1000-AU396*DU396)/(1000-AU396*DT396))/(100*DL396)</f>
        <v>0</v>
      </c>
      <c r="AH396">
        <f>1000*DX396*AU396*(DT396-DU396)/(100*DL396*(1000-AU396*DT396))</f>
        <v>0</v>
      </c>
      <c r="AI396">
        <f>(AJ396 - AK396 - DY396*1E3/(8.314*(EA396+273.15)) * AM396/DX396 * AL396) * DX396/(100*DL396) * (1000 - DU396)/1000</f>
        <v>0</v>
      </c>
      <c r="AJ396">
        <v>1540.239826157838</v>
      </c>
      <c r="AK396">
        <v>1499.037878787879</v>
      </c>
      <c r="AL396">
        <v>3.368643149317576</v>
      </c>
      <c r="AM396">
        <v>65.50466669720001</v>
      </c>
      <c r="AN396">
        <f>(AP396 - AO396 + DY396*1E3/(8.314*(EA396+273.15)) * AR396/DX396 * AQ396) * DX396/(100*DL396) * 1000/(1000 - AP396)</f>
        <v>0</v>
      </c>
      <c r="AO396">
        <v>19.42376663304011</v>
      </c>
      <c r="AP396">
        <v>22.4552296969697</v>
      </c>
      <c r="AQ396">
        <v>-6.031068712480329E-05</v>
      </c>
      <c r="AR396">
        <v>120.5504715061294</v>
      </c>
      <c r="AS396">
        <v>3</v>
      </c>
      <c r="AT396">
        <v>1</v>
      </c>
      <c r="AU396">
        <f>IF(AS396*$H$13&gt;=AW396,1.0,(AW396/(AW396-AS396*$H$13)))</f>
        <v>0</v>
      </c>
      <c r="AV396">
        <f>(AU396-1)*100</f>
        <v>0</v>
      </c>
      <c r="AW396">
        <f>MAX(0,($B$13+$C$13*EF396)/(1+$D$13*EF396)*DY396/(EA396+273)*$E$13)</f>
        <v>0</v>
      </c>
      <c r="AX396" t="s">
        <v>437</v>
      </c>
      <c r="AY396" t="s">
        <v>437</v>
      </c>
      <c r="AZ396">
        <v>0</v>
      </c>
      <c r="BA396">
        <v>0</v>
      </c>
      <c r="BB396">
        <f>1-AZ396/BA396</f>
        <v>0</v>
      </c>
      <c r="BC396">
        <v>0</v>
      </c>
      <c r="BD396" t="s">
        <v>437</v>
      </c>
      <c r="BE396" t="s">
        <v>437</v>
      </c>
      <c r="BF396">
        <v>0</v>
      </c>
      <c r="BG396">
        <v>0</v>
      </c>
      <c r="BH396">
        <f>1-BF396/BG396</f>
        <v>0</v>
      </c>
      <c r="BI396">
        <v>0.5</v>
      </c>
      <c r="BJ396">
        <f>DI396</f>
        <v>0</v>
      </c>
      <c r="BK396">
        <f>L396</f>
        <v>0</v>
      </c>
      <c r="BL396">
        <f>BH396*BI396*BJ396</f>
        <v>0</v>
      </c>
      <c r="BM396">
        <f>(BK396-BC396)/BJ396</f>
        <v>0</v>
      </c>
      <c r="BN396">
        <f>(BA396-BG396)/BG396</f>
        <v>0</v>
      </c>
      <c r="BO396">
        <f>AZ396/(BB396+AZ396/BG396)</f>
        <v>0</v>
      </c>
      <c r="BP396" t="s">
        <v>437</v>
      </c>
      <c r="BQ396">
        <v>0</v>
      </c>
      <c r="BR396">
        <f>IF(BQ396&lt;&gt;0, BQ396, BO396)</f>
        <v>0</v>
      </c>
      <c r="BS396">
        <f>1-BR396/BG396</f>
        <v>0</v>
      </c>
      <c r="BT396">
        <f>(BG396-BF396)/(BG396-BR396)</f>
        <v>0</v>
      </c>
      <c r="BU396">
        <f>(BA396-BG396)/(BA396-BR396)</f>
        <v>0</v>
      </c>
      <c r="BV396">
        <f>(BG396-BF396)/(BG396-AZ396)</f>
        <v>0</v>
      </c>
      <c r="BW396">
        <f>(BA396-BG396)/(BA396-AZ396)</f>
        <v>0</v>
      </c>
      <c r="BX396">
        <f>(BT396*BR396/BF396)</f>
        <v>0</v>
      </c>
      <c r="BY396">
        <f>(1-BX396)</f>
        <v>0</v>
      </c>
      <c r="DH396">
        <f>$B$11*EG396+$C$11*EH396+$F$11*ES396*(1-EV396)</f>
        <v>0</v>
      </c>
      <c r="DI396">
        <f>DH396*DJ396</f>
        <v>0</v>
      </c>
      <c r="DJ396">
        <f>($B$11*$D$9+$C$11*$D$9+$F$11*((FF396+EX396)/MAX(FF396+EX396+FG396, 0.1)*$I$9+FG396/MAX(FF396+EX396+FG396, 0.1)*$J$9))/($B$11+$C$11+$F$11)</f>
        <v>0</v>
      </c>
      <c r="DK396">
        <f>($B$11*$K$9+$C$11*$K$9+$F$11*((FF396+EX396)/MAX(FF396+EX396+FG396, 0.1)*$P$9+FG396/MAX(FF396+EX396+FG396, 0.1)*$Q$9))/($B$11+$C$11+$F$11)</f>
        <v>0</v>
      </c>
      <c r="DL396">
        <v>5.66</v>
      </c>
      <c r="DM396">
        <v>0.5</v>
      </c>
      <c r="DN396" t="s">
        <v>438</v>
      </c>
      <c r="DO396">
        <v>2</v>
      </c>
      <c r="DP396" t="b">
        <v>1</v>
      </c>
      <c r="DQ396">
        <v>1759255006.214286</v>
      </c>
      <c r="DR396">
        <v>1441.201785714286</v>
      </c>
      <c r="DS396">
        <v>1495.04</v>
      </c>
      <c r="DT396">
        <v>22.46317857142857</v>
      </c>
      <c r="DU396">
        <v>19.36916785714286</v>
      </c>
      <c r="DV396">
        <v>1439.828928571429</v>
      </c>
      <c r="DW396">
        <v>22.25288571428571</v>
      </c>
      <c r="DX396">
        <v>500.0221071428572</v>
      </c>
      <c r="DY396">
        <v>90.84325714285713</v>
      </c>
      <c r="DZ396">
        <v>0.05195927857142858</v>
      </c>
      <c r="EA396">
        <v>29.36828571428572</v>
      </c>
      <c r="EB396">
        <v>30.02083214285714</v>
      </c>
      <c r="EC396">
        <v>999.9000000000002</v>
      </c>
      <c r="ED396">
        <v>0</v>
      </c>
      <c r="EE396">
        <v>0</v>
      </c>
      <c r="EF396">
        <v>9999.645357142857</v>
      </c>
      <c r="EG396">
        <v>0</v>
      </c>
      <c r="EH396">
        <v>11.6948</v>
      </c>
      <c r="EI396">
        <v>-53.83839285714286</v>
      </c>
      <c r="EJ396">
        <v>1474.320357142857</v>
      </c>
      <c r="EK396">
        <v>1524.571071428571</v>
      </c>
      <c r="EL396">
        <v>3.094012857142857</v>
      </c>
      <c r="EM396">
        <v>1495.04</v>
      </c>
      <c r="EN396">
        <v>19.36916785714286</v>
      </c>
      <c r="EO396">
        <v>2.040628214285714</v>
      </c>
      <c r="EP396">
        <v>1.759557857142857</v>
      </c>
      <c r="EQ396">
        <v>17.76315</v>
      </c>
      <c r="ER396">
        <v>15.43203928571429</v>
      </c>
      <c r="ES396">
        <v>1999.998571428571</v>
      </c>
      <c r="ET396">
        <v>0.9800020357142856</v>
      </c>
      <c r="EU396">
        <v>0.01999808928571429</v>
      </c>
      <c r="EV396">
        <v>0</v>
      </c>
      <c r="EW396">
        <v>1200.367857142857</v>
      </c>
      <c r="EX396">
        <v>5.000560000000001</v>
      </c>
      <c r="EY396">
        <v>24480.38214285715</v>
      </c>
      <c r="EZ396">
        <v>17294.89642857143</v>
      </c>
      <c r="FA396">
        <v>41.46635714285714</v>
      </c>
      <c r="FB396">
        <v>41.77657142857142</v>
      </c>
      <c r="FC396">
        <v>41.27435714285713</v>
      </c>
      <c r="FD396">
        <v>40.87257142857142</v>
      </c>
      <c r="FE396">
        <v>42.38149999999998</v>
      </c>
      <c r="FF396">
        <v>1955.098571428572</v>
      </c>
      <c r="FG396">
        <v>39.9</v>
      </c>
      <c r="FH396">
        <v>0</v>
      </c>
      <c r="FI396">
        <v>1759255028.2</v>
      </c>
      <c r="FJ396">
        <v>0</v>
      </c>
      <c r="FK396">
        <v>1200.1932</v>
      </c>
      <c r="FL396">
        <v>-14.49615384217415</v>
      </c>
      <c r="FM396">
        <v>-306.1384616050909</v>
      </c>
      <c r="FN396">
        <v>24476.5</v>
      </c>
      <c r="FO396">
        <v>15</v>
      </c>
      <c r="FP396">
        <v>0</v>
      </c>
      <c r="FQ396" t="s">
        <v>439</v>
      </c>
      <c r="FR396">
        <v>1747148579.5</v>
      </c>
      <c r="FS396">
        <v>1747148584.5</v>
      </c>
      <c r="FT396">
        <v>0</v>
      </c>
      <c r="FU396">
        <v>0.162</v>
      </c>
      <c r="FV396">
        <v>-0.001</v>
      </c>
      <c r="FW396">
        <v>0.139</v>
      </c>
      <c r="FX396">
        <v>0.058</v>
      </c>
      <c r="FY396">
        <v>420</v>
      </c>
      <c r="FZ396">
        <v>16</v>
      </c>
      <c r="GA396">
        <v>0.19</v>
      </c>
      <c r="GB396">
        <v>0.02</v>
      </c>
      <c r="GC396">
        <v>-53.90137500000001</v>
      </c>
      <c r="GD396">
        <v>2.453878424015067</v>
      </c>
      <c r="GE396">
        <v>0.400314460611904</v>
      </c>
      <c r="GF396">
        <v>0</v>
      </c>
      <c r="GG396">
        <v>1201.040882352941</v>
      </c>
      <c r="GH396">
        <v>-15.34163483861599</v>
      </c>
      <c r="GI396">
        <v>1.514908981243845</v>
      </c>
      <c r="GJ396">
        <v>0</v>
      </c>
      <c r="GK396">
        <v>3.12294625</v>
      </c>
      <c r="GL396">
        <v>-0.6631387992495279</v>
      </c>
      <c r="GM396">
        <v>0.06555739831199446</v>
      </c>
      <c r="GN396">
        <v>0</v>
      </c>
      <c r="GO396">
        <v>0</v>
      </c>
      <c r="GP396">
        <v>3</v>
      </c>
      <c r="GQ396" t="s">
        <v>490</v>
      </c>
      <c r="GR396">
        <v>3.12785</v>
      </c>
      <c r="GS396">
        <v>2.72987</v>
      </c>
      <c r="GT396">
        <v>0.19875</v>
      </c>
      <c r="GU396">
        <v>0.204331</v>
      </c>
      <c r="GV396">
        <v>0.102558</v>
      </c>
      <c r="GW396">
        <v>0.09336129999999999</v>
      </c>
      <c r="GX396">
        <v>24025.3</v>
      </c>
      <c r="GY396">
        <v>23154</v>
      </c>
      <c r="GZ396">
        <v>30527.9</v>
      </c>
      <c r="HA396">
        <v>29356.4</v>
      </c>
      <c r="HB396">
        <v>37816.8</v>
      </c>
      <c r="HC396">
        <v>35026.3</v>
      </c>
      <c r="HD396">
        <v>46699.3</v>
      </c>
      <c r="HE396">
        <v>43619.9</v>
      </c>
      <c r="HF396">
        <v>1.82547</v>
      </c>
      <c r="HG396">
        <v>1.8362</v>
      </c>
      <c r="HH396">
        <v>0.14513</v>
      </c>
      <c r="HI396">
        <v>0</v>
      </c>
      <c r="HJ396">
        <v>27.6655</v>
      </c>
      <c r="HK396">
        <v>999.9</v>
      </c>
      <c r="HL396">
        <v>48.3</v>
      </c>
      <c r="HM396">
        <v>31.4</v>
      </c>
      <c r="HN396">
        <v>24.5395</v>
      </c>
      <c r="HO396">
        <v>62.9103</v>
      </c>
      <c r="HP396">
        <v>17.4279</v>
      </c>
      <c r="HQ396">
        <v>1</v>
      </c>
      <c r="HR396">
        <v>0.141883</v>
      </c>
      <c r="HS396">
        <v>0.44543</v>
      </c>
      <c r="HT396">
        <v>20.2005</v>
      </c>
      <c r="HU396">
        <v>5.22837</v>
      </c>
      <c r="HV396">
        <v>11.974</v>
      </c>
      <c r="HW396">
        <v>4.9697</v>
      </c>
      <c r="HX396">
        <v>3.28953</v>
      </c>
      <c r="HY396">
        <v>9999</v>
      </c>
      <c r="HZ396">
        <v>9999</v>
      </c>
      <c r="IA396">
        <v>9999</v>
      </c>
      <c r="IB396">
        <v>19.7</v>
      </c>
      <c r="IC396">
        <v>4.97288</v>
      </c>
      <c r="ID396">
        <v>1.87723</v>
      </c>
      <c r="IE396">
        <v>1.87531</v>
      </c>
      <c r="IF396">
        <v>1.87814</v>
      </c>
      <c r="IG396">
        <v>1.87485</v>
      </c>
      <c r="IH396">
        <v>1.87846</v>
      </c>
      <c r="II396">
        <v>1.87557</v>
      </c>
      <c r="IJ396">
        <v>1.87668</v>
      </c>
      <c r="IK396">
        <v>0</v>
      </c>
      <c r="IL396">
        <v>0</v>
      </c>
      <c r="IM396">
        <v>0</v>
      </c>
      <c r="IN396">
        <v>0</v>
      </c>
      <c r="IO396" t="s">
        <v>441</v>
      </c>
      <c r="IP396" t="s">
        <v>442</v>
      </c>
      <c r="IQ396" t="s">
        <v>443</v>
      </c>
      <c r="IR396" t="s">
        <v>443</v>
      </c>
      <c r="IS396" t="s">
        <v>443</v>
      </c>
      <c r="IT396" t="s">
        <v>443</v>
      </c>
      <c r="IU396">
        <v>0</v>
      </c>
      <c r="IV396">
        <v>100</v>
      </c>
      <c r="IW396">
        <v>100</v>
      </c>
      <c r="IX396">
        <v>1.41</v>
      </c>
      <c r="IY396">
        <v>0.2102</v>
      </c>
      <c r="IZ396">
        <v>-0.1222274518627452</v>
      </c>
      <c r="JA396">
        <v>0.001328938755811441</v>
      </c>
      <c r="JB396">
        <v>-5.633165956792918E-07</v>
      </c>
      <c r="JC396">
        <v>2.510553891376428E-10</v>
      </c>
      <c r="JD396">
        <v>-0.04678033270444259</v>
      </c>
      <c r="JE396">
        <v>-0.0009625096320519332</v>
      </c>
      <c r="JF396">
        <v>0.0006953178313022573</v>
      </c>
      <c r="JG396">
        <v>-5.973937232829655E-06</v>
      </c>
      <c r="JH396">
        <v>1</v>
      </c>
      <c r="JI396">
        <v>2112</v>
      </c>
      <c r="JJ396">
        <v>1</v>
      </c>
      <c r="JK396">
        <v>26</v>
      </c>
      <c r="JL396">
        <v>201773.9</v>
      </c>
      <c r="JM396">
        <v>201773.8</v>
      </c>
      <c r="JN396">
        <v>3.0835</v>
      </c>
      <c r="JO396">
        <v>2.52197</v>
      </c>
      <c r="JP396">
        <v>1.39893</v>
      </c>
      <c r="JQ396">
        <v>2.32666</v>
      </c>
      <c r="JR396">
        <v>1.44897</v>
      </c>
      <c r="JS396">
        <v>2.51709</v>
      </c>
      <c r="JT396">
        <v>36.9794</v>
      </c>
      <c r="JU396">
        <v>23.9737</v>
      </c>
      <c r="JV396">
        <v>18</v>
      </c>
      <c r="JW396">
        <v>478.672</v>
      </c>
      <c r="JX396">
        <v>455.11</v>
      </c>
      <c r="JY396">
        <v>26.9002</v>
      </c>
      <c r="JZ396">
        <v>29.0338</v>
      </c>
      <c r="KA396">
        <v>30.0003</v>
      </c>
      <c r="KB396">
        <v>28.6958</v>
      </c>
      <c r="KC396">
        <v>28.7616</v>
      </c>
      <c r="KD396">
        <v>61.765</v>
      </c>
      <c r="KE396">
        <v>26.8816</v>
      </c>
      <c r="KF396">
        <v>0</v>
      </c>
      <c r="KG396">
        <v>26.9036</v>
      </c>
      <c r="KH396">
        <v>1536.38</v>
      </c>
      <c r="KI396">
        <v>19.5731</v>
      </c>
      <c r="KJ396">
        <v>100.922</v>
      </c>
      <c r="KK396">
        <v>100.335</v>
      </c>
    </row>
    <row r="397" spans="1:297">
      <c r="A397">
        <v>381</v>
      </c>
      <c r="B397">
        <v>1759255019</v>
      </c>
      <c r="C397">
        <v>8203.400000095367</v>
      </c>
      <c r="D397" t="s">
        <v>1208</v>
      </c>
      <c r="E397" t="s">
        <v>1209</v>
      </c>
      <c r="F397">
        <v>5</v>
      </c>
      <c r="G397" t="s">
        <v>1025</v>
      </c>
      <c r="H397" t="s">
        <v>436</v>
      </c>
      <c r="I397">
        <v>1759255011.5</v>
      </c>
      <c r="J397">
        <f>(K397)/1000</f>
        <v>0</v>
      </c>
      <c r="K397">
        <f>IF(DP397, AN397, AH397)</f>
        <v>0</v>
      </c>
      <c r="L397">
        <f>IF(DP397, AI397, AG397)</f>
        <v>0</v>
      </c>
      <c r="M397">
        <f>DR397 - IF(AU397&gt;1, L397*DL397*100.0/(AW397), 0)</f>
        <v>0</v>
      </c>
      <c r="N397">
        <f>((T397-J397/2)*M397-L397)/(T397+J397/2)</f>
        <v>0</v>
      </c>
      <c r="O397">
        <f>N397*(DY397+DZ397)/1000.0</f>
        <v>0</v>
      </c>
      <c r="P397">
        <f>(DR397 - IF(AU397&gt;1, L397*DL397*100.0/(AW397), 0))*(DY397+DZ397)/1000.0</f>
        <v>0</v>
      </c>
      <c r="Q397">
        <f>2.0/((1/S397-1/R397)+SIGN(S397)*SQRT((1/S397-1/R397)*(1/S397-1/R397) + 4*DM397/((DM397+1)*(DM397+1))*(2*1/S397*1/R397-1/R397*1/R397)))</f>
        <v>0</v>
      </c>
      <c r="R397">
        <f>IF(LEFT(DN397,1)&lt;&gt;"0",IF(LEFT(DN397,1)="1",3.0,DO397),$D$5+$E$5*(EF397*DY397/($K$5*1000))+$F$5*(EF397*DY397/($K$5*1000))*MAX(MIN(DL397,$J$5),$I$5)*MAX(MIN(DL397,$J$5),$I$5)+$G$5*MAX(MIN(DL397,$J$5),$I$5)*(EF397*DY397/($K$5*1000))+$H$5*(EF397*DY397/($K$5*1000))*(EF397*DY397/($K$5*1000)))</f>
        <v>0</v>
      </c>
      <c r="S397">
        <f>J397*(1000-(1000*0.61365*exp(17.502*W397/(240.97+W397))/(DY397+DZ397)+DT397)/2)/(1000*0.61365*exp(17.502*W397/(240.97+W397))/(DY397+DZ397)-DT397)</f>
        <v>0</v>
      </c>
      <c r="T397">
        <f>1/((DM397+1)/(Q397/1.6)+1/(R397/1.37)) + DM397/((DM397+1)/(Q397/1.6) + DM397/(R397/1.37))</f>
        <v>0</v>
      </c>
      <c r="U397">
        <f>(DH397*DK397)</f>
        <v>0</v>
      </c>
      <c r="V397">
        <f>(EA397+(U397+2*0.95*5.67E-8*(((EA397+$B$7)+273)^4-(EA397+273)^4)-44100*J397)/(1.84*29.3*R397+8*0.95*5.67E-8*(EA397+273)^3))</f>
        <v>0</v>
      </c>
      <c r="W397">
        <f>($C$7*EB397+$D$7*EC397+$E$7*V397)</f>
        <v>0</v>
      </c>
      <c r="X397">
        <f>0.61365*exp(17.502*W397/(240.97+W397))</f>
        <v>0</v>
      </c>
      <c r="Y397">
        <f>(Z397/AA397*100)</f>
        <v>0</v>
      </c>
      <c r="Z397">
        <f>DT397*(DY397+DZ397)/1000</f>
        <v>0</v>
      </c>
      <c r="AA397">
        <f>0.61365*exp(17.502*EA397/(240.97+EA397))</f>
        <v>0</v>
      </c>
      <c r="AB397">
        <f>(X397-DT397*(DY397+DZ397)/1000)</f>
        <v>0</v>
      </c>
      <c r="AC397">
        <f>(-J397*44100)</f>
        <v>0</v>
      </c>
      <c r="AD397">
        <f>2*29.3*R397*0.92*(EA397-W397)</f>
        <v>0</v>
      </c>
      <c r="AE397">
        <f>2*0.95*5.67E-8*(((EA397+$B$7)+273)^4-(W397+273)^4)</f>
        <v>0</v>
      </c>
      <c r="AF397">
        <f>U397+AE397+AC397+AD397</f>
        <v>0</v>
      </c>
      <c r="AG397">
        <f>DX397*AU397*(DS397-DR397*(1000-AU397*DU397)/(1000-AU397*DT397))/(100*DL397)</f>
        <v>0</v>
      </c>
      <c r="AH397">
        <f>1000*DX397*AU397*(DT397-DU397)/(100*DL397*(1000-AU397*DT397))</f>
        <v>0</v>
      </c>
      <c r="AI397">
        <f>(AJ397 - AK397 - DY397*1E3/(8.314*(EA397+273.15)) * AM397/DX397 * AL397) * DX397/(100*DL397) * (1000 - DU397)/1000</f>
        <v>0</v>
      </c>
      <c r="AJ397">
        <v>1556.387445203318</v>
      </c>
      <c r="AK397">
        <v>1515.397636363636</v>
      </c>
      <c r="AL397">
        <v>3.28875329275662</v>
      </c>
      <c r="AM397">
        <v>65.50466669720001</v>
      </c>
      <c r="AN397">
        <f>(AP397 - AO397 + DY397*1E3/(8.314*(EA397+273.15)) * AR397/DX397 * AQ397) * DX397/(100*DL397) * 1000/(1000 - AP397)</f>
        <v>0</v>
      </c>
      <c r="AO397">
        <v>19.53168468408899</v>
      </c>
      <c r="AP397">
        <v>22.47332121212121</v>
      </c>
      <c r="AQ397">
        <v>0.0002355590629146446</v>
      </c>
      <c r="AR397">
        <v>120.5504715061294</v>
      </c>
      <c r="AS397">
        <v>3</v>
      </c>
      <c r="AT397">
        <v>1</v>
      </c>
      <c r="AU397">
        <f>IF(AS397*$H$13&gt;=AW397,1.0,(AW397/(AW397-AS397*$H$13)))</f>
        <v>0</v>
      </c>
      <c r="AV397">
        <f>(AU397-1)*100</f>
        <v>0</v>
      </c>
      <c r="AW397">
        <f>MAX(0,($B$13+$C$13*EF397)/(1+$D$13*EF397)*DY397/(EA397+273)*$E$13)</f>
        <v>0</v>
      </c>
      <c r="AX397" t="s">
        <v>437</v>
      </c>
      <c r="AY397" t="s">
        <v>437</v>
      </c>
      <c r="AZ397">
        <v>0</v>
      </c>
      <c r="BA397">
        <v>0</v>
      </c>
      <c r="BB397">
        <f>1-AZ397/BA397</f>
        <v>0</v>
      </c>
      <c r="BC397">
        <v>0</v>
      </c>
      <c r="BD397" t="s">
        <v>437</v>
      </c>
      <c r="BE397" t="s">
        <v>437</v>
      </c>
      <c r="BF397">
        <v>0</v>
      </c>
      <c r="BG397">
        <v>0</v>
      </c>
      <c r="BH397">
        <f>1-BF397/BG397</f>
        <v>0</v>
      </c>
      <c r="BI397">
        <v>0.5</v>
      </c>
      <c r="BJ397">
        <f>DI397</f>
        <v>0</v>
      </c>
      <c r="BK397">
        <f>L397</f>
        <v>0</v>
      </c>
      <c r="BL397">
        <f>BH397*BI397*BJ397</f>
        <v>0</v>
      </c>
      <c r="BM397">
        <f>(BK397-BC397)/BJ397</f>
        <v>0</v>
      </c>
      <c r="BN397">
        <f>(BA397-BG397)/BG397</f>
        <v>0</v>
      </c>
      <c r="BO397">
        <f>AZ397/(BB397+AZ397/BG397)</f>
        <v>0</v>
      </c>
      <c r="BP397" t="s">
        <v>437</v>
      </c>
      <c r="BQ397">
        <v>0</v>
      </c>
      <c r="BR397">
        <f>IF(BQ397&lt;&gt;0, BQ397, BO397)</f>
        <v>0</v>
      </c>
      <c r="BS397">
        <f>1-BR397/BG397</f>
        <v>0</v>
      </c>
      <c r="BT397">
        <f>(BG397-BF397)/(BG397-BR397)</f>
        <v>0</v>
      </c>
      <c r="BU397">
        <f>(BA397-BG397)/(BA397-BR397)</f>
        <v>0</v>
      </c>
      <c r="BV397">
        <f>(BG397-BF397)/(BG397-AZ397)</f>
        <v>0</v>
      </c>
      <c r="BW397">
        <f>(BA397-BG397)/(BA397-AZ397)</f>
        <v>0</v>
      </c>
      <c r="BX397">
        <f>(BT397*BR397/BF397)</f>
        <v>0</v>
      </c>
      <c r="BY397">
        <f>(1-BX397)</f>
        <v>0</v>
      </c>
      <c r="DH397">
        <f>$B$11*EG397+$C$11*EH397+$F$11*ES397*(1-EV397)</f>
        <v>0</v>
      </c>
      <c r="DI397">
        <f>DH397*DJ397</f>
        <v>0</v>
      </c>
      <c r="DJ397">
        <f>($B$11*$D$9+$C$11*$D$9+$F$11*((FF397+EX397)/MAX(FF397+EX397+FG397, 0.1)*$I$9+FG397/MAX(FF397+EX397+FG397, 0.1)*$J$9))/($B$11+$C$11+$F$11)</f>
        <v>0</v>
      </c>
      <c r="DK397">
        <f>($B$11*$K$9+$C$11*$K$9+$F$11*((FF397+EX397)/MAX(FF397+EX397+FG397, 0.1)*$P$9+FG397/MAX(FF397+EX397+FG397, 0.1)*$Q$9))/($B$11+$C$11+$F$11)</f>
        <v>0</v>
      </c>
      <c r="DL397">
        <v>5.66</v>
      </c>
      <c r="DM397">
        <v>0.5</v>
      </c>
      <c r="DN397" t="s">
        <v>438</v>
      </c>
      <c r="DO397">
        <v>2</v>
      </c>
      <c r="DP397" t="b">
        <v>1</v>
      </c>
      <c r="DQ397">
        <v>1759255011.5</v>
      </c>
      <c r="DR397">
        <v>1458.667037037037</v>
      </c>
      <c r="DS397">
        <v>1512.148148148148</v>
      </c>
      <c r="DT397">
        <v>22.46270000000001</v>
      </c>
      <c r="DU397">
        <v>19.43537037037038</v>
      </c>
      <c r="DV397">
        <v>1457.272222222222</v>
      </c>
      <c r="DW397">
        <v>22.25241851851852</v>
      </c>
      <c r="DX397">
        <v>500.0199259259259</v>
      </c>
      <c r="DY397">
        <v>90.84308148148148</v>
      </c>
      <c r="DZ397">
        <v>0.05192897407407408</v>
      </c>
      <c r="EA397">
        <v>29.36065555555556</v>
      </c>
      <c r="EB397">
        <v>30.02088148148148</v>
      </c>
      <c r="EC397">
        <v>999.9000000000001</v>
      </c>
      <c r="ED397">
        <v>0</v>
      </c>
      <c r="EE397">
        <v>0</v>
      </c>
      <c r="EF397">
        <v>9999.333333333334</v>
      </c>
      <c r="EG397">
        <v>0</v>
      </c>
      <c r="EH397">
        <v>11.6948</v>
      </c>
      <c r="EI397">
        <v>-53.48140370370371</v>
      </c>
      <c r="EJ397">
        <v>1492.186666666667</v>
      </c>
      <c r="EK397">
        <v>1542.122222222222</v>
      </c>
      <c r="EL397">
        <v>3.027334074074074</v>
      </c>
      <c r="EM397">
        <v>1512.148148148148</v>
      </c>
      <c r="EN397">
        <v>19.43537037037038</v>
      </c>
      <c r="EO397">
        <v>2.040580370370371</v>
      </c>
      <c r="EP397">
        <v>1.765568518518519</v>
      </c>
      <c r="EQ397">
        <v>17.76278888888889</v>
      </c>
      <c r="ER397">
        <v>15.48515185185185</v>
      </c>
      <c r="ES397">
        <v>2000.007037037037</v>
      </c>
      <c r="ET397">
        <v>0.9800022222222223</v>
      </c>
      <c r="EU397">
        <v>0.01999789629629629</v>
      </c>
      <c r="EV397">
        <v>0</v>
      </c>
      <c r="EW397">
        <v>1199.066296296297</v>
      </c>
      <c r="EX397">
        <v>5.000560000000001</v>
      </c>
      <c r="EY397">
        <v>24453.3</v>
      </c>
      <c r="EZ397">
        <v>17294.95555555556</v>
      </c>
      <c r="FA397">
        <v>41.53451851851852</v>
      </c>
      <c r="FB397">
        <v>41.77755555555555</v>
      </c>
      <c r="FC397">
        <v>41.31448148148147</v>
      </c>
      <c r="FD397">
        <v>40.86777777777777</v>
      </c>
      <c r="FE397">
        <v>42.4187037037037</v>
      </c>
      <c r="FF397">
        <v>1955.107037037037</v>
      </c>
      <c r="FG397">
        <v>39.9</v>
      </c>
      <c r="FH397">
        <v>0</v>
      </c>
      <c r="FI397">
        <v>1759255033</v>
      </c>
      <c r="FJ397">
        <v>0</v>
      </c>
      <c r="FK397">
        <v>1198.9972</v>
      </c>
      <c r="FL397">
        <v>-15.72153843715056</v>
      </c>
      <c r="FM397">
        <v>-310.2230765490888</v>
      </c>
      <c r="FN397">
        <v>24451.808</v>
      </c>
      <c r="FO397">
        <v>15</v>
      </c>
      <c r="FP397">
        <v>0</v>
      </c>
      <c r="FQ397" t="s">
        <v>439</v>
      </c>
      <c r="FR397">
        <v>1747148579.5</v>
      </c>
      <c r="FS397">
        <v>1747148584.5</v>
      </c>
      <c r="FT397">
        <v>0</v>
      </c>
      <c r="FU397">
        <v>0.162</v>
      </c>
      <c r="FV397">
        <v>-0.001</v>
      </c>
      <c r="FW397">
        <v>0.139</v>
      </c>
      <c r="FX397">
        <v>0.058</v>
      </c>
      <c r="FY397">
        <v>420</v>
      </c>
      <c r="FZ397">
        <v>16</v>
      </c>
      <c r="GA397">
        <v>0.19</v>
      </c>
      <c r="GB397">
        <v>0.02</v>
      </c>
      <c r="GC397">
        <v>-53.654065</v>
      </c>
      <c r="GD397">
        <v>4.52246454033788</v>
      </c>
      <c r="GE397">
        <v>0.5361816560411216</v>
      </c>
      <c r="GF397">
        <v>0</v>
      </c>
      <c r="GG397">
        <v>1199.822352941176</v>
      </c>
      <c r="GH397">
        <v>-14.92742550194172</v>
      </c>
      <c r="GI397">
        <v>1.476460510863181</v>
      </c>
      <c r="GJ397">
        <v>0</v>
      </c>
      <c r="GK397">
        <v>3.056854</v>
      </c>
      <c r="GL397">
        <v>-0.7610240150093862</v>
      </c>
      <c r="GM397">
        <v>0.07561378339297674</v>
      </c>
      <c r="GN397">
        <v>0</v>
      </c>
      <c r="GO397">
        <v>0</v>
      </c>
      <c r="GP397">
        <v>3</v>
      </c>
      <c r="GQ397" t="s">
        <v>490</v>
      </c>
      <c r="GR397">
        <v>3.12784</v>
      </c>
      <c r="GS397">
        <v>2.72989</v>
      </c>
      <c r="GT397">
        <v>0.200042</v>
      </c>
      <c r="GU397">
        <v>0.20566</v>
      </c>
      <c r="GV397">
        <v>0.102613</v>
      </c>
      <c r="GW397">
        <v>0.0935573</v>
      </c>
      <c r="GX397">
        <v>23986.4</v>
      </c>
      <c r="GY397">
        <v>23114.7</v>
      </c>
      <c r="GZ397">
        <v>30527.7</v>
      </c>
      <c r="HA397">
        <v>29355.6</v>
      </c>
      <c r="HB397">
        <v>37814.3</v>
      </c>
      <c r="HC397">
        <v>35017.8</v>
      </c>
      <c r="HD397">
        <v>46699</v>
      </c>
      <c r="HE397">
        <v>43618.6</v>
      </c>
      <c r="HF397">
        <v>1.82542</v>
      </c>
      <c r="HG397">
        <v>1.83615</v>
      </c>
      <c r="HH397">
        <v>0.144504</v>
      </c>
      <c r="HI397">
        <v>0</v>
      </c>
      <c r="HJ397">
        <v>27.662</v>
      </c>
      <c r="HK397">
        <v>999.9</v>
      </c>
      <c r="HL397">
        <v>48.3</v>
      </c>
      <c r="HM397">
        <v>31.4</v>
      </c>
      <c r="HN397">
        <v>24.5387</v>
      </c>
      <c r="HO397">
        <v>63.3103</v>
      </c>
      <c r="HP397">
        <v>17.3197</v>
      </c>
      <c r="HQ397">
        <v>1</v>
      </c>
      <c r="HR397">
        <v>0.141977</v>
      </c>
      <c r="HS397">
        <v>0.502538</v>
      </c>
      <c r="HT397">
        <v>20.2001</v>
      </c>
      <c r="HU397">
        <v>5.22822</v>
      </c>
      <c r="HV397">
        <v>11.974</v>
      </c>
      <c r="HW397">
        <v>4.96975</v>
      </c>
      <c r="HX397">
        <v>3.2896</v>
      </c>
      <c r="HY397">
        <v>9999</v>
      </c>
      <c r="HZ397">
        <v>9999</v>
      </c>
      <c r="IA397">
        <v>9999</v>
      </c>
      <c r="IB397">
        <v>19.7</v>
      </c>
      <c r="IC397">
        <v>4.9729</v>
      </c>
      <c r="ID397">
        <v>1.87726</v>
      </c>
      <c r="IE397">
        <v>1.87531</v>
      </c>
      <c r="IF397">
        <v>1.87814</v>
      </c>
      <c r="IG397">
        <v>1.87485</v>
      </c>
      <c r="IH397">
        <v>1.87849</v>
      </c>
      <c r="II397">
        <v>1.87559</v>
      </c>
      <c r="IJ397">
        <v>1.87668</v>
      </c>
      <c r="IK397">
        <v>0</v>
      </c>
      <c r="IL397">
        <v>0</v>
      </c>
      <c r="IM397">
        <v>0</v>
      </c>
      <c r="IN397">
        <v>0</v>
      </c>
      <c r="IO397" t="s">
        <v>441</v>
      </c>
      <c r="IP397" t="s">
        <v>442</v>
      </c>
      <c r="IQ397" t="s">
        <v>443</v>
      </c>
      <c r="IR397" t="s">
        <v>443</v>
      </c>
      <c r="IS397" t="s">
        <v>443</v>
      </c>
      <c r="IT397" t="s">
        <v>443</v>
      </c>
      <c r="IU397">
        <v>0</v>
      </c>
      <c r="IV397">
        <v>100</v>
      </c>
      <c r="IW397">
        <v>100</v>
      </c>
      <c r="IX397">
        <v>1.42</v>
      </c>
      <c r="IY397">
        <v>0.2105</v>
      </c>
      <c r="IZ397">
        <v>-0.1222274518627452</v>
      </c>
      <c r="JA397">
        <v>0.001328938755811441</v>
      </c>
      <c r="JB397">
        <v>-5.633165956792918E-07</v>
      </c>
      <c r="JC397">
        <v>2.510553891376428E-10</v>
      </c>
      <c r="JD397">
        <v>-0.04678033270444259</v>
      </c>
      <c r="JE397">
        <v>-0.0009625096320519332</v>
      </c>
      <c r="JF397">
        <v>0.0006953178313022573</v>
      </c>
      <c r="JG397">
        <v>-5.973937232829655E-06</v>
      </c>
      <c r="JH397">
        <v>1</v>
      </c>
      <c r="JI397">
        <v>2112</v>
      </c>
      <c r="JJ397">
        <v>1</v>
      </c>
      <c r="JK397">
        <v>26</v>
      </c>
      <c r="JL397">
        <v>201774</v>
      </c>
      <c r="JM397">
        <v>201773.9</v>
      </c>
      <c r="JN397">
        <v>3.11157</v>
      </c>
      <c r="JO397">
        <v>2.52075</v>
      </c>
      <c r="JP397">
        <v>1.39893</v>
      </c>
      <c r="JQ397">
        <v>2.32666</v>
      </c>
      <c r="JR397">
        <v>1.44897</v>
      </c>
      <c r="JS397">
        <v>2.6001</v>
      </c>
      <c r="JT397">
        <v>36.9794</v>
      </c>
      <c r="JU397">
        <v>23.9737</v>
      </c>
      <c r="JV397">
        <v>18</v>
      </c>
      <c r="JW397">
        <v>478.653</v>
      </c>
      <c r="JX397">
        <v>455.086</v>
      </c>
      <c r="JY397">
        <v>26.8826</v>
      </c>
      <c r="JZ397">
        <v>29.036</v>
      </c>
      <c r="KA397">
        <v>30.0003</v>
      </c>
      <c r="KB397">
        <v>28.697</v>
      </c>
      <c r="KC397">
        <v>28.7626</v>
      </c>
      <c r="KD397">
        <v>62.33</v>
      </c>
      <c r="KE397">
        <v>26.8816</v>
      </c>
      <c r="KF397">
        <v>0</v>
      </c>
      <c r="KG397">
        <v>26.8744</v>
      </c>
      <c r="KH397">
        <v>1556.41</v>
      </c>
      <c r="KI397">
        <v>19.6205</v>
      </c>
      <c r="KJ397">
        <v>100.921</v>
      </c>
      <c r="KK397">
        <v>100.332</v>
      </c>
    </row>
    <row r="398" spans="1:297">
      <c r="A398">
        <v>382</v>
      </c>
      <c r="B398">
        <v>1759255024</v>
      </c>
      <c r="C398">
        <v>8208.400000095367</v>
      </c>
      <c r="D398" t="s">
        <v>1210</v>
      </c>
      <c r="E398" t="s">
        <v>1211</v>
      </c>
      <c r="F398">
        <v>5</v>
      </c>
      <c r="G398" t="s">
        <v>1025</v>
      </c>
      <c r="H398" t="s">
        <v>436</v>
      </c>
      <c r="I398">
        <v>1759255016.214286</v>
      </c>
      <c r="J398">
        <f>(K398)/1000</f>
        <v>0</v>
      </c>
      <c r="K398">
        <f>IF(DP398, AN398, AH398)</f>
        <v>0</v>
      </c>
      <c r="L398">
        <f>IF(DP398, AI398, AG398)</f>
        <v>0</v>
      </c>
      <c r="M398">
        <f>DR398 - IF(AU398&gt;1, L398*DL398*100.0/(AW398), 0)</f>
        <v>0</v>
      </c>
      <c r="N398">
        <f>((T398-J398/2)*M398-L398)/(T398+J398/2)</f>
        <v>0</v>
      </c>
      <c r="O398">
        <f>N398*(DY398+DZ398)/1000.0</f>
        <v>0</v>
      </c>
      <c r="P398">
        <f>(DR398 - IF(AU398&gt;1, L398*DL398*100.0/(AW398), 0))*(DY398+DZ398)/1000.0</f>
        <v>0</v>
      </c>
      <c r="Q398">
        <f>2.0/((1/S398-1/R398)+SIGN(S398)*SQRT((1/S398-1/R398)*(1/S398-1/R398) + 4*DM398/((DM398+1)*(DM398+1))*(2*1/S398*1/R398-1/R398*1/R398)))</f>
        <v>0</v>
      </c>
      <c r="R398">
        <f>IF(LEFT(DN398,1)&lt;&gt;"0",IF(LEFT(DN398,1)="1",3.0,DO398),$D$5+$E$5*(EF398*DY398/($K$5*1000))+$F$5*(EF398*DY398/($K$5*1000))*MAX(MIN(DL398,$J$5),$I$5)*MAX(MIN(DL398,$J$5),$I$5)+$G$5*MAX(MIN(DL398,$J$5),$I$5)*(EF398*DY398/($K$5*1000))+$H$5*(EF398*DY398/($K$5*1000))*(EF398*DY398/($K$5*1000)))</f>
        <v>0</v>
      </c>
      <c r="S398">
        <f>J398*(1000-(1000*0.61365*exp(17.502*W398/(240.97+W398))/(DY398+DZ398)+DT398)/2)/(1000*0.61365*exp(17.502*W398/(240.97+W398))/(DY398+DZ398)-DT398)</f>
        <v>0</v>
      </c>
      <c r="T398">
        <f>1/((DM398+1)/(Q398/1.6)+1/(R398/1.37)) + DM398/((DM398+1)/(Q398/1.6) + DM398/(R398/1.37))</f>
        <v>0</v>
      </c>
      <c r="U398">
        <f>(DH398*DK398)</f>
        <v>0</v>
      </c>
      <c r="V398">
        <f>(EA398+(U398+2*0.95*5.67E-8*(((EA398+$B$7)+273)^4-(EA398+273)^4)-44100*J398)/(1.84*29.3*R398+8*0.95*5.67E-8*(EA398+273)^3))</f>
        <v>0</v>
      </c>
      <c r="W398">
        <f>($C$7*EB398+$D$7*EC398+$E$7*V398)</f>
        <v>0</v>
      </c>
      <c r="X398">
        <f>0.61365*exp(17.502*W398/(240.97+W398))</f>
        <v>0</v>
      </c>
      <c r="Y398">
        <f>(Z398/AA398*100)</f>
        <v>0</v>
      </c>
      <c r="Z398">
        <f>DT398*(DY398+DZ398)/1000</f>
        <v>0</v>
      </c>
      <c r="AA398">
        <f>0.61365*exp(17.502*EA398/(240.97+EA398))</f>
        <v>0</v>
      </c>
      <c r="AB398">
        <f>(X398-DT398*(DY398+DZ398)/1000)</f>
        <v>0</v>
      </c>
      <c r="AC398">
        <f>(-J398*44100)</f>
        <v>0</v>
      </c>
      <c r="AD398">
        <f>2*29.3*R398*0.92*(EA398-W398)</f>
        <v>0</v>
      </c>
      <c r="AE398">
        <f>2*0.95*5.67E-8*(((EA398+$B$7)+273)^4-(W398+273)^4)</f>
        <v>0</v>
      </c>
      <c r="AF398">
        <f>U398+AE398+AC398+AD398</f>
        <v>0</v>
      </c>
      <c r="AG398">
        <f>DX398*AU398*(DS398-DR398*(1000-AU398*DU398)/(1000-AU398*DT398))/(100*DL398)</f>
        <v>0</v>
      </c>
      <c r="AH398">
        <f>1000*DX398*AU398*(DT398-DU398)/(100*DL398*(1000-AU398*DT398))</f>
        <v>0</v>
      </c>
      <c r="AI398">
        <f>(AJ398 - AK398 - DY398*1E3/(8.314*(EA398+273.15)) * AM398/DX398 * AL398) * DX398/(100*DL398) * (1000 - DU398)/1000</f>
        <v>0</v>
      </c>
      <c r="AJ398">
        <v>1573.742968212704</v>
      </c>
      <c r="AK398">
        <v>1532.291090909091</v>
      </c>
      <c r="AL398">
        <v>3.398598782700152</v>
      </c>
      <c r="AM398">
        <v>65.50466669720001</v>
      </c>
      <c r="AN398">
        <f>(AP398 - AO398 + DY398*1E3/(8.314*(EA398+273.15)) * AR398/DX398 * AQ398) * DX398/(100*DL398) * 1000/(1000 - AP398)</f>
        <v>0</v>
      </c>
      <c r="AO398">
        <v>19.54355188354636</v>
      </c>
      <c r="AP398">
        <v>22.4654812121212</v>
      </c>
      <c r="AQ398">
        <v>-8.267227855152559E-05</v>
      </c>
      <c r="AR398">
        <v>120.5504715061294</v>
      </c>
      <c r="AS398">
        <v>3</v>
      </c>
      <c r="AT398">
        <v>1</v>
      </c>
      <c r="AU398">
        <f>IF(AS398*$H$13&gt;=AW398,1.0,(AW398/(AW398-AS398*$H$13)))</f>
        <v>0</v>
      </c>
      <c r="AV398">
        <f>(AU398-1)*100</f>
        <v>0</v>
      </c>
      <c r="AW398">
        <f>MAX(0,($B$13+$C$13*EF398)/(1+$D$13*EF398)*DY398/(EA398+273)*$E$13)</f>
        <v>0</v>
      </c>
      <c r="AX398" t="s">
        <v>437</v>
      </c>
      <c r="AY398" t="s">
        <v>437</v>
      </c>
      <c r="AZ398">
        <v>0</v>
      </c>
      <c r="BA398">
        <v>0</v>
      </c>
      <c r="BB398">
        <f>1-AZ398/BA398</f>
        <v>0</v>
      </c>
      <c r="BC398">
        <v>0</v>
      </c>
      <c r="BD398" t="s">
        <v>437</v>
      </c>
      <c r="BE398" t="s">
        <v>437</v>
      </c>
      <c r="BF398">
        <v>0</v>
      </c>
      <c r="BG398">
        <v>0</v>
      </c>
      <c r="BH398">
        <f>1-BF398/BG398</f>
        <v>0</v>
      </c>
      <c r="BI398">
        <v>0.5</v>
      </c>
      <c r="BJ398">
        <f>DI398</f>
        <v>0</v>
      </c>
      <c r="BK398">
        <f>L398</f>
        <v>0</v>
      </c>
      <c r="BL398">
        <f>BH398*BI398*BJ398</f>
        <v>0</v>
      </c>
      <c r="BM398">
        <f>(BK398-BC398)/BJ398</f>
        <v>0</v>
      </c>
      <c r="BN398">
        <f>(BA398-BG398)/BG398</f>
        <v>0</v>
      </c>
      <c r="BO398">
        <f>AZ398/(BB398+AZ398/BG398)</f>
        <v>0</v>
      </c>
      <c r="BP398" t="s">
        <v>437</v>
      </c>
      <c r="BQ398">
        <v>0</v>
      </c>
      <c r="BR398">
        <f>IF(BQ398&lt;&gt;0, BQ398, BO398)</f>
        <v>0</v>
      </c>
      <c r="BS398">
        <f>1-BR398/BG398</f>
        <v>0</v>
      </c>
      <c r="BT398">
        <f>(BG398-BF398)/(BG398-BR398)</f>
        <v>0</v>
      </c>
      <c r="BU398">
        <f>(BA398-BG398)/(BA398-BR398)</f>
        <v>0</v>
      </c>
      <c r="BV398">
        <f>(BG398-BF398)/(BG398-AZ398)</f>
        <v>0</v>
      </c>
      <c r="BW398">
        <f>(BA398-BG398)/(BA398-AZ398)</f>
        <v>0</v>
      </c>
      <c r="BX398">
        <f>(BT398*BR398/BF398)</f>
        <v>0</v>
      </c>
      <c r="BY398">
        <f>(1-BX398)</f>
        <v>0</v>
      </c>
      <c r="DH398">
        <f>$B$11*EG398+$C$11*EH398+$F$11*ES398*(1-EV398)</f>
        <v>0</v>
      </c>
      <c r="DI398">
        <f>DH398*DJ398</f>
        <v>0</v>
      </c>
      <c r="DJ398">
        <f>($B$11*$D$9+$C$11*$D$9+$F$11*((FF398+EX398)/MAX(FF398+EX398+FG398, 0.1)*$I$9+FG398/MAX(FF398+EX398+FG398, 0.1)*$J$9))/($B$11+$C$11+$F$11)</f>
        <v>0</v>
      </c>
      <c r="DK398">
        <f>($B$11*$K$9+$C$11*$K$9+$F$11*((FF398+EX398)/MAX(FF398+EX398+FG398, 0.1)*$P$9+FG398/MAX(FF398+EX398+FG398, 0.1)*$Q$9))/($B$11+$C$11+$F$11)</f>
        <v>0</v>
      </c>
      <c r="DL398">
        <v>5.66</v>
      </c>
      <c r="DM398">
        <v>0.5</v>
      </c>
      <c r="DN398" t="s">
        <v>438</v>
      </c>
      <c r="DO398">
        <v>2</v>
      </c>
      <c r="DP398" t="b">
        <v>1</v>
      </c>
      <c r="DQ398">
        <v>1759255016.214286</v>
      </c>
      <c r="DR398">
        <v>1474.052857142857</v>
      </c>
      <c r="DS398">
        <v>1527.437142857143</v>
      </c>
      <c r="DT398">
        <v>22.46406071428572</v>
      </c>
      <c r="DU398">
        <v>19.49233571428572</v>
      </c>
      <c r="DV398">
        <v>1472.637857142857</v>
      </c>
      <c r="DW398">
        <v>22.25375357142858</v>
      </c>
      <c r="DX398">
        <v>499.9849285714286</v>
      </c>
      <c r="DY398">
        <v>90.84258571428573</v>
      </c>
      <c r="DZ398">
        <v>0.05193117142857144</v>
      </c>
      <c r="EA398">
        <v>29.35316428571429</v>
      </c>
      <c r="EB398">
        <v>30.02091785714286</v>
      </c>
      <c r="EC398">
        <v>999.9000000000002</v>
      </c>
      <c r="ED398">
        <v>0</v>
      </c>
      <c r="EE398">
        <v>0</v>
      </c>
      <c r="EF398">
        <v>10003.88571428571</v>
      </c>
      <c r="EG398">
        <v>0</v>
      </c>
      <c r="EH398">
        <v>11.6948</v>
      </c>
      <c r="EI398">
        <v>-53.38496785714284</v>
      </c>
      <c r="EJ398">
        <v>1507.928214285714</v>
      </c>
      <c r="EK398">
        <v>1557.804642857143</v>
      </c>
      <c r="EL398">
        <v>2.971725</v>
      </c>
      <c r="EM398">
        <v>1527.437142857143</v>
      </c>
      <c r="EN398">
        <v>19.49233571428572</v>
      </c>
      <c r="EO398">
        <v>2.0406925</v>
      </c>
      <c r="EP398">
        <v>1.770734285714286</v>
      </c>
      <c r="EQ398">
        <v>17.76366071428571</v>
      </c>
      <c r="ER398">
        <v>15.53073928571429</v>
      </c>
      <c r="ES398">
        <v>2000.018571428571</v>
      </c>
      <c r="ET398">
        <v>0.9800024642857144</v>
      </c>
      <c r="EU398">
        <v>0.01999765</v>
      </c>
      <c r="EV398">
        <v>0</v>
      </c>
      <c r="EW398">
        <v>1197.842857142857</v>
      </c>
      <c r="EX398">
        <v>5.000560000000001</v>
      </c>
      <c r="EY398">
        <v>24429.43571428572</v>
      </c>
      <c r="EZ398">
        <v>17295.04285714286</v>
      </c>
      <c r="FA398">
        <v>41.48189285714284</v>
      </c>
      <c r="FB398">
        <v>41.77435714285713</v>
      </c>
      <c r="FC398">
        <v>41.33671428571428</v>
      </c>
      <c r="FD398">
        <v>40.88135714285714</v>
      </c>
      <c r="FE398">
        <v>42.41489285714285</v>
      </c>
      <c r="FF398">
        <v>1955.118571428571</v>
      </c>
      <c r="FG398">
        <v>39.9</v>
      </c>
      <c r="FH398">
        <v>0</v>
      </c>
      <c r="FI398">
        <v>1759255037.8</v>
      </c>
      <c r="FJ398">
        <v>0</v>
      </c>
      <c r="FK398">
        <v>1197.7596</v>
      </c>
      <c r="FL398">
        <v>-15.49846155264279</v>
      </c>
      <c r="FM398">
        <v>-302.2692313575417</v>
      </c>
      <c r="FN398">
        <v>24427.512</v>
      </c>
      <c r="FO398">
        <v>15</v>
      </c>
      <c r="FP398">
        <v>0</v>
      </c>
      <c r="FQ398" t="s">
        <v>439</v>
      </c>
      <c r="FR398">
        <v>1747148579.5</v>
      </c>
      <c r="FS398">
        <v>1747148584.5</v>
      </c>
      <c r="FT398">
        <v>0</v>
      </c>
      <c r="FU398">
        <v>0.162</v>
      </c>
      <c r="FV398">
        <v>-0.001</v>
      </c>
      <c r="FW398">
        <v>0.139</v>
      </c>
      <c r="FX398">
        <v>0.058</v>
      </c>
      <c r="FY398">
        <v>420</v>
      </c>
      <c r="FZ398">
        <v>16</v>
      </c>
      <c r="GA398">
        <v>0.19</v>
      </c>
      <c r="GB398">
        <v>0.02</v>
      </c>
      <c r="GC398">
        <v>-53.5877</v>
      </c>
      <c r="GD398">
        <v>2.468611149825731</v>
      </c>
      <c r="GE398">
        <v>0.4943561084392699</v>
      </c>
      <c r="GF398">
        <v>0</v>
      </c>
      <c r="GG398">
        <v>1198.606470588235</v>
      </c>
      <c r="GH398">
        <v>-15.27486631594531</v>
      </c>
      <c r="GI398">
        <v>1.512601736691058</v>
      </c>
      <c r="GJ398">
        <v>0</v>
      </c>
      <c r="GK398">
        <v>3.013076341463415</v>
      </c>
      <c r="GL398">
        <v>-0.7623733797909418</v>
      </c>
      <c r="GM398">
        <v>0.07737103642099551</v>
      </c>
      <c r="GN398">
        <v>0</v>
      </c>
      <c r="GO398">
        <v>0</v>
      </c>
      <c r="GP398">
        <v>3</v>
      </c>
      <c r="GQ398" t="s">
        <v>490</v>
      </c>
      <c r="GR398">
        <v>3.12812</v>
      </c>
      <c r="GS398">
        <v>2.72948</v>
      </c>
      <c r="GT398">
        <v>0.201361</v>
      </c>
      <c r="GU398">
        <v>0.206982</v>
      </c>
      <c r="GV398">
        <v>0.102584</v>
      </c>
      <c r="GW398">
        <v>0.0935975</v>
      </c>
      <c r="GX398">
        <v>23946.7</v>
      </c>
      <c r="GY398">
        <v>23076</v>
      </c>
      <c r="GZ398">
        <v>30527.7</v>
      </c>
      <c r="HA398">
        <v>29355.4</v>
      </c>
      <c r="HB398">
        <v>37815.5</v>
      </c>
      <c r="HC398">
        <v>35016.2</v>
      </c>
      <c r="HD398">
        <v>46698.9</v>
      </c>
      <c r="HE398">
        <v>43618.5</v>
      </c>
      <c r="HF398">
        <v>1.82572</v>
      </c>
      <c r="HG398">
        <v>1.8359</v>
      </c>
      <c r="HH398">
        <v>0.143617</v>
      </c>
      <c r="HI398">
        <v>0</v>
      </c>
      <c r="HJ398">
        <v>27.6583</v>
      </c>
      <c r="HK398">
        <v>999.9</v>
      </c>
      <c r="HL398">
        <v>48.3</v>
      </c>
      <c r="HM398">
        <v>31.4</v>
      </c>
      <c r="HN398">
        <v>24.5393</v>
      </c>
      <c r="HO398">
        <v>63.0803</v>
      </c>
      <c r="HP398">
        <v>17.5721</v>
      </c>
      <c r="HQ398">
        <v>1</v>
      </c>
      <c r="HR398">
        <v>0.142205</v>
      </c>
      <c r="HS398">
        <v>0.49997</v>
      </c>
      <c r="HT398">
        <v>20.2002</v>
      </c>
      <c r="HU398">
        <v>5.22807</v>
      </c>
      <c r="HV398">
        <v>11.974</v>
      </c>
      <c r="HW398">
        <v>4.96955</v>
      </c>
      <c r="HX398">
        <v>3.28955</v>
      </c>
      <c r="HY398">
        <v>9999</v>
      </c>
      <c r="HZ398">
        <v>9999</v>
      </c>
      <c r="IA398">
        <v>9999</v>
      </c>
      <c r="IB398">
        <v>19.7</v>
      </c>
      <c r="IC398">
        <v>4.97287</v>
      </c>
      <c r="ID398">
        <v>1.87726</v>
      </c>
      <c r="IE398">
        <v>1.87532</v>
      </c>
      <c r="IF398">
        <v>1.87815</v>
      </c>
      <c r="IG398">
        <v>1.87485</v>
      </c>
      <c r="IH398">
        <v>1.8785</v>
      </c>
      <c r="II398">
        <v>1.87558</v>
      </c>
      <c r="IJ398">
        <v>1.8767</v>
      </c>
      <c r="IK398">
        <v>0</v>
      </c>
      <c r="IL398">
        <v>0</v>
      </c>
      <c r="IM398">
        <v>0</v>
      </c>
      <c r="IN398">
        <v>0</v>
      </c>
      <c r="IO398" t="s">
        <v>441</v>
      </c>
      <c r="IP398" t="s">
        <v>442</v>
      </c>
      <c r="IQ398" t="s">
        <v>443</v>
      </c>
      <c r="IR398" t="s">
        <v>443</v>
      </c>
      <c r="IS398" t="s">
        <v>443</v>
      </c>
      <c r="IT398" t="s">
        <v>443</v>
      </c>
      <c r="IU398">
        <v>0</v>
      </c>
      <c r="IV398">
        <v>100</v>
      </c>
      <c r="IW398">
        <v>100</v>
      </c>
      <c r="IX398">
        <v>1.45</v>
      </c>
      <c r="IY398">
        <v>0.2103</v>
      </c>
      <c r="IZ398">
        <v>-0.1222274518627452</v>
      </c>
      <c r="JA398">
        <v>0.001328938755811441</v>
      </c>
      <c r="JB398">
        <v>-5.633165956792918E-07</v>
      </c>
      <c r="JC398">
        <v>2.510553891376428E-10</v>
      </c>
      <c r="JD398">
        <v>-0.04678033270444259</v>
      </c>
      <c r="JE398">
        <v>-0.0009625096320519332</v>
      </c>
      <c r="JF398">
        <v>0.0006953178313022573</v>
      </c>
      <c r="JG398">
        <v>-5.973937232829655E-06</v>
      </c>
      <c r="JH398">
        <v>1</v>
      </c>
      <c r="JI398">
        <v>2112</v>
      </c>
      <c r="JJ398">
        <v>1</v>
      </c>
      <c r="JK398">
        <v>26</v>
      </c>
      <c r="JL398">
        <v>201774.1</v>
      </c>
      <c r="JM398">
        <v>201774</v>
      </c>
      <c r="JN398">
        <v>3.13721</v>
      </c>
      <c r="JO398">
        <v>2.53296</v>
      </c>
      <c r="JP398">
        <v>1.39893</v>
      </c>
      <c r="JQ398">
        <v>2.32666</v>
      </c>
      <c r="JR398">
        <v>1.44897</v>
      </c>
      <c r="JS398">
        <v>2.50244</v>
      </c>
      <c r="JT398">
        <v>36.9794</v>
      </c>
      <c r="JU398">
        <v>23.9824</v>
      </c>
      <c r="JV398">
        <v>18</v>
      </c>
      <c r="JW398">
        <v>478.831</v>
      </c>
      <c r="JX398">
        <v>454.942</v>
      </c>
      <c r="JY398">
        <v>26.8578</v>
      </c>
      <c r="JZ398">
        <v>29.0372</v>
      </c>
      <c r="KA398">
        <v>30.0001</v>
      </c>
      <c r="KB398">
        <v>28.6991</v>
      </c>
      <c r="KC398">
        <v>28.7646</v>
      </c>
      <c r="KD398">
        <v>62.8203</v>
      </c>
      <c r="KE398">
        <v>26.5827</v>
      </c>
      <c r="KF398">
        <v>0</v>
      </c>
      <c r="KG398">
        <v>26.8537</v>
      </c>
      <c r="KH398">
        <v>1569.79</v>
      </c>
      <c r="KI398">
        <v>19.6862</v>
      </c>
      <c r="KJ398">
        <v>100.921</v>
      </c>
      <c r="KK398">
        <v>100.332</v>
      </c>
    </row>
    <row r="399" spans="1:297">
      <c r="A399">
        <v>383</v>
      </c>
      <c r="B399">
        <v>1759255029</v>
      </c>
      <c r="C399">
        <v>8213.400000095367</v>
      </c>
      <c r="D399" t="s">
        <v>1212</v>
      </c>
      <c r="E399" t="s">
        <v>1213</v>
      </c>
      <c r="F399">
        <v>5</v>
      </c>
      <c r="G399" t="s">
        <v>1025</v>
      </c>
      <c r="H399" t="s">
        <v>436</v>
      </c>
      <c r="I399">
        <v>1759255021.5</v>
      </c>
      <c r="J399">
        <f>(K399)/1000</f>
        <v>0</v>
      </c>
      <c r="K399">
        <f>IF(DP399, AN399, AH399)</f>
        <v>0</v>
      </c>
      <c r="L399">
        <f>IF(DP399, AI399, AG399)</f>
        <v>0</v>
      </c>
      <c r="M399">
        <f>DR399 - IF(AU399&gt;1, L399*DL399*100.0/(AW399), 0)</f>
        <v>0</v>
      </c>
      <c r="N399">
        <f>((T399-J399/2)*M399-L399)/(T399+J399/2)</f>
        <v>0</v>
      </c>
      <c r="O399">
        <f>N399*(DY399+DZ399)/1000.0</f>
        <v>0</v>
      </c>
      <c r="P399">
        <f>(DR399 - IF(AU399&gt;1, L399*DL399*100.0/(AW399), 0))*(DY399+DZ399)/1000.0</f>
        <v>0</v>
      </c>
      <c r="Q399">
        <f>2.0/((1/S399-1/R399)+SIGN(S399)*SQRT((1/S399-1/R399)*(1/S399-1/R399) + 4*DM399/((DM399+1)*(DM399+1))*(2*1/S399*1/R399-1/R399*1/R399)))</f>
        <v>0</v>
      </c>
      <c r="R399">
        <f>IF(LEFT(DN399,1)&lt;&gt;"0",IF(LEFT(DN399,1)="1",3.0,DO399),$D$5+$E$5*(EF399*DY399/($K$5*1000))+$F$5*(EF399*DY399/($K$5*1000))*MAX(MIN(DL399,$J$5),$I$5)*MAX(MIN(DL399,$J$5),$I$5)+$G$5*MAX(MIN(DL399,$J$5),$I$5)*(EF399*DY399/($K$5*1000))+$H$5*(EF399*DY399/($K$5*1000))*(EF399*DY399/($K$5*1000)))</f>
        <v>0</v>
      </c>
      <c r="S399">
        <f>J399*(1000-(1000*0.61365*exp(17.502*W399/(240.97+W399))/(DY399+DZ399)+DT399)/2)/(1000*0.61365*exp(17.502*W399/(240.97+W399))/(DY399+DZ399)-DT399)</f>
        <v>0</v>
      </c>
      <c r="T399">
        <f>1/((DM399+1)/(Q399/1.6)+1/(R399/1.37)) + DM399/((DM399+1)/(Q399/1.6) + DM399/(R399/1.37))</f>
        <v>0</v>
      </c>
      <c r="U399">
        <f>(DH399*DK399)</f>
        <v>0</v>
      </c>
      <c r="V399">
        <f>(EA399+(U399+2*0.95*5.67E-8*(((EA399+$B$7)+273)^4-(EA399+273)^4)-44100*J399)/(1.84*29.3*R399+8*0.95*5.67E-8*(EA399+273)^3))</f>
        <v>0</v>
      </c>
      <c r="W399">
        <f>($C$7*EB399+$D$7*EC399+$E$7*V399)</f>
        <v>0</v>
      </c>
      <c r="X399">
        <f>0.61365*exp(17.502*W399/(240.97+W399))</f>
        <v>0</v>
      </c>
      <c r="Y399">
        <f>(Z399/AA399*100)</f>
        <v>0</v>
      </c>
      <c r="Z399">
        <f>DT399*(DY399+DZ399)/1000</f>
        <v>0</v>
      </c>
      <c r="AA399">
        <f>0.61365*exp(17.502*EA399/(240.97+EA399))</f>
        <v>0</v>
      </c>
      <c r="AB399">
        <f>(X399-DT399*(DY399+DZ399)/1000)</f>
        <v>0</v>
      </c>
      <c r="AC399">
        <f>(-J399*44100)</f>
        <v>0</v>
      </c>
      <c r="AD399">
        <f>2*29.3*R399*0.92*(EA399-W399)</f>
        <v>0</v>
      </c>
      <c r="AE399">
        <f>2*0.95*5.67E-8*(((EA399+$B$7)+273)^4-(W399+273)^4)</f>
        <v>0</v>
      </c>
      <c r="AF399">
        <f>U399+AE399+AC399+AD399</f>
        <v>0</v>
      </c>
      <c r="AG399">
        <f>DX399*AU399*(DS399-DR399*(1000-AU399*DU399)/(1000-AU399*DT399))/(100*DL399)</f>
        <v>0</v>
      </c>
      <c r="AH399">
        <f>1000*DX399*AU399*(DT399-DU399)/(100*DL399*(1000-AU399*DT399))</f>
        <v>0</v>
      </c>
      <c r="AI399">
        <f>(AJ399 - AK399 - DY399*1E3/(8.314*(EA399+273.15)) * AM399/DX399 * AL399) * DX399/(100*DL399) * (1000 - DU399)/1000</f>
        <v>0</v>
      </c>
      <c r="AJ399">
        <v>1590.859533929394</v>
      </c>
      <c r="AK399">
        <v>1549.37406060606</v>
      </c>
      <c r="AL399">
        <v>3.413317158212637</v>
      </c>
      <c r="AM399">
        <v>65.50466669720001</v>
      </c>
      <c r="AN399">
        <f>(AP399 - AO399 + DY399*1E3/(8.314*(EA399+273.15)) * AR399/DX399 * AQ399) * DX399/(100*DL399) * 1000/(1000 - AP399)</f>
        <v>0</v>
      </c>
      <c r="AO399">
        <v>19.58600924469538</v>
      </c>
      <c r="AP399">
        <v>22.44831090909091</v>
      </c>
      <c r="AQ399">
        <v>-0.0001630883884040227</v>
      </c>
      <c r="AR399">
        <v>120.5504715061294</v>
      </c>
      <c r="AS399">
        <v>3</v>
      </c>
      <c r="AT399">
        <v>1</v>
      </c>
      <c r="AU399">
        <f>IF(AS399*$H$13&gt;=AW399,1.0,(AW399/(AW399-AS399*$H$13)))</f>
        <v>0</v>
      </c>
      <c r="AV399">
        <f>(AU399-1)*100</f>
        <v>0</v>
      </c>
      <c r="AW399">
        <f>MAX(0,($B$13+$C$13*EF399)/(1+$D$13*EF399)*DY399/(EA399+273)*$E$13)</f>
        <v>0</v>
      </c>
      <c r="AX399" t="s">
        <v>437</v>
      </c>
      <c r="AY399" t="s">
        <v>437</v>
      </c>
      <c r="AZ399">
        <v>0</v>
      </c>
      <c r="BA399">
        <v>0</v>
      </c>
      <c r="BB399">
        <f>1-AZ399/BA399</f>
        <v>0</v>
      </c>
      <c r="BC399">
        <v>0</v>
      </c>
      <c r="BD399" t="s">
        <v>437</v>
      </c>
      <c r="BE399" t="s">
        <v>437</v>
      </c>
      <c r="BF399">
        <v>0</v>
      </c>
      <c r="BG399">
        <v>0</v>
      </c>
      <c r="BH399">
        <f>1-BF399/BG399</f>
        <v>0</v>
      </c>
      <c r="BI399">
        <v>0.5</v>
      </c>
      <c r="BJ399">
        <f>DI399</f>
        <v>0</v>
      </c>
      <c r="BK399">
        <f>L399</f>
        <v>0</v>
      </c>
      <c r="BL399">
        <f>BH399*BI399*BJ399</f>
        <v>0</v>
      </c>
      <c r="BM399">
        <f>(BK399-BC399)/BJ399</f>
        <v>0</v>
      </c>
      <c r="BN399">
        <f>(BA399-BG399)/BG399</f>
        <v>0</v>
      </c>
      <c r="BO399">
        <f>AZ399/(BB399+AZ399/BG399)</f>
        <v>0</v>
      </c>
      <c r="BP399" t="s">
        <v>437</v>
      </c>
      <c r="BQ399">
        <v>0</v>
      </c>
      <c r="BR399">
        <f>IF(BQ399&lt;&gt;0, BQ399, BO399)</f>
        <v>0</v>
      </c>
      <c r="BS399">
        <f>1-BR399/BG399</f>
        <v>0</v>
      </c>
      <c r="BT399">
        <f>(BG399-BF399)/(BG399-BR399)</f>
        <v>0</v>
      </c>
      <c r="BU399">
        <f>(BA399-BG399)/(BA399-BR399)</f>
        <v>0</v>
      </c>
      <c r="BV399">
        <f>(BG399-BF399)/(BG399-AZ399)</f>
        <v>0</v>
      </c>
      <c r="BW399">
        <f>(BA399-BG399)/(BA399-AZ399)</f>
        <v>0</v>
      </c>
      <c r="BX399">
        <f>(BT399*BR399/BF399)</f>
        <v>0</v>
      </c>
      <c r="BY399">
        <f>(1-BX399)</f>
        <v>0</v>
      </c>
      <c r="DH399">
        <f>$B$11*EG399+$C$11*EH399+$F$11*ES399*(1-EV399)</f>
        <v>0</v>
      </c>
      <c r="DI399">
        <f>DH399*DJ399</f>
        <v>0</v>
      </c>
      <c r="DJ399">
        <f>($B$11*$D$9+$C$11*$D$9+$F$11*((FF399+EX399)/MAX(FF399+EX399+FG399, 0.1)*$I$9+FG399/MAX(FF399+EX399+FG399, 0.1)*$J$9))/($B$11+$C$11+$F$11)</f>
        <v>0</v>
      </c>
      <c r="DK399">
        <f>($B$11*$K$9+$C$11*$K$9+$F$11*((FF399+EX399)/MAX(FF399+EX399+FG399, 0.1)*$P$9+FG399/MAX(FF399+EX399+FG399, 0.1)*$Q$9))/($B$11+$C$11+$F$11)</f>
        <v>0</v>
      </c>
      <c r="DL399">
        <v>5.66</v>
      </c>
      <c r="DM399">
        <v>0.5</v>
      </c>
      <c r="DN399" t="s">
        <v>438</v>
      </c>
      <c r="DO399">
        <v>2</v>
      </c>
      <c r="DP399" t="b">
        <v>1</v>
      </c>
      <c r="DQ399">
        <v>1759255021.5</v>
      </c>
      <c r="DR399">
        <v>1491.331111111111</v>
      </c>
      <c r="DS399">
        <v>1544.86037037037</v>
      </c>
      <c r="DT399">
        <v>22.46325555555555</v>
      </c>
      <c r="DU399">
        <v>19.54872962962963</v>
      </c>
      <c r="DV399">
        <v>1489.894444444444</v>
      </c>
      <c r="DW399">
        <v>22.25296666666667</v>
      </c>
      <c r="DX399">
        <v>500.0134074074074</v>
      </c>
      <c r="DY399">
        <v>90.84245555555559</v>
      </c>
      <c r="DZ399">
        <v>0.05178394444444444</v>
      </c>
      <c r="EA399">
        <v>29.34353333333333</v>
      </c>
      <c r="EB399">
        <v>30.01038148148148</v>
      </c>
      <c r="EC399">
        <v>999.9000000000001</v>
      </c>
      <c r="ED399">
        <v>0</v>
      </c>
      <c r="EE399">
        <v>0</v>
      </c>
      <c r="EF399">
        <v>10008.41407407407</v>
      </c>
      <c r="EG399">
        <v>0</v>
      </c>
      <c r="EH399">
        <v>11.6948</v>
      </c>
      <c r="EI399">
        <v>-53.52853333333333</v>
      </c>
      <c r="EJ399">
        <v>1525.602962962963</v>
      </c>
      <c r="EK399">
        <v>1575.662592592593</v>
      </c>
      <c r="EL399">
        <v>2.914524814814814</v>
      </c>
      <c r="EM399">
        <v>1544.86037037037</v>
      </c>
      <c r="EN399">
        <v>19.54872962962963</v>
      </c>
      <c r="EO399">
        <v>2.040617037037037</v>
      </c>
      <c r="EP399">
        <v>1.775854814814815</v>
      </c>
      <c r="EQ399">
        <v>17.76307407407407</v>
      </c>
      <c r="ER399">
        <v>15.57584074074074</v>
      </c>
      <c r="ES399">
        <v>2000.011851851852</v>
      </c>
      <c r="ET399">
        <v>0.9800025555555556</v>
      </c>
      <c r="EU399">
        <v>0.01999755555555556</v>
      </c>
      <c r="EV399">
        <v>0</v>
      </c>
      <c r="EW399">
        <v>1196.485555555555</v>
      </c>
      <c r="EX399">
        <v>5.000560000000001</v>
      </c>
      <c r="EY399">
        <v>24402.79259259259</v>
      </c>
      <c r="EZ399">
        <v>17294.99259259259</v>
      </c>
      <c r="FA399">
        <v>41.50907407407407</v>
      </c>
      <c r="FB399">
        <v>41.77985185185184</v>
      </c>
      <c r="FC399">
        <v>41.37933333333334</v>
      </c>
      <c r="FD399">
        <v>40.90477777777777</v>
      </c>
      <c r="FE399">
        <v>42.47203703703703</v>
      </c>
      <c r="FF399">
        <v>1955.111851851852</v>
      </c>
      <c r="FG399">
        <v>39.89925925925926</v>
      </c>
      <c r="FH399">
        <v>0</v>
      </c>
      <c r="FI399">
        <v>1759255043.2</v>
      </c>
      <c r="FJ399">
        <v>0</v>
      </c>
      <c r="FK399">
        <v>1196.459615384616</v>
      </c>
      <c r="FL399">
        <v>-15.33914530009664</v>
      </c>
      <c r="FM399">
        <v>-299.7230772337064</v>
      </c>
      <c r="FN399">
        <v>24401.93461538461</v>
      </c>
      <c r="FO399">
        <v>15</v>
      </c>
      <c r="FP399">
        <v>0</v>
      </c>
      <c r="FQ399" t="s">
        <v>439</v>
      </c>
      <c r="FR399">
        <v>1747148579.5</v>
      </c>
      <c r="FS399">
        <v>1747148584.5</v>
      </c>
      <c r="FT399">
        <v>0</v>
      </c>
      <c r="FU399">
        <v>0.162</v>
      </c>
      <c r="FV399">
        <v>-0.001</v>
      </c>
      <c r="FW399">
        <v>0.139</v>
      </c>
      <c r="FX399">
        <v>0.058</v>
      </c>
      <c r="FY399">
        <v>420</v>
      </c>
      <c r="FZ399">
        <v>16</v>
      </c>
      <c r="GA399">
        <v>0.19</v>
      </c>
      <c r="GB399">
        <v>0.02</v>
      </c>
      <c r="GC399">
        <v>-53.4709975</v>
      </c>
      <c r="GD399">
        <v>-2.077340712945428</v>
      </c>
      <c r="GE399">
        <v>0.3856972073320595</v>
      </c>
      <c r="GF399">
        <v>0</v>
      </c>
      <c r="GG399">
        <v>1197.225</v>
      </c>
      <c r="GH399">
        <v>-15.26951871628812</v>
      </c>
      <c r="GI399">
        <v>1.513397521744885</v>
      </c>
      <c r="GJ399">
        <v>0</v>
      </c>
      <c r="GK399">
        <v>2.9474205</v>
      </c>
      <c r="GL399">
        <v>-0.6001949718574282</v>
      </c>
      <c r="GM399">
        <v>0.06069670011417423</v>
      </c>
      <c r="GN399">
        <v>0</v>
      </c>
      <c r="GO399">
        <v>0</v>
      </c>
      <c r="GP399">
        <v>3</v>
      </c>
      <c r="GQ399" t="s">
        <v>490</v>
      </c>
      <c r="GR399">
        <v>3.12787</v>
      </c>
      <c r="GS399">
        <v>2.72926</v>
      </c>
      <c r="GT399">
        <v>0.202691</v>
      </c>
      <c r="GU399">
        <v>0.208307</v>
      </c>
      <c r="GV399">
        <v>0.102531</v>
      </c>
      <c r="GW399">
        <v>0.09379949999999999</v>
      </c>
      <c r="GX399">
        <v>23906.4</v>
      </c>
      <c r="GY399">
        <v>23037.5</v>
      </c>
      <c r="GZ399">
        <v>30527.1</v>
      </c>
      <c r="HA399">
        <v>29355.5</v>
      </c>
      <c r="HB399">
        <v>37817.3</v>
      </c>
      <c r="HC399">
        <v>35008.3</v>
      </c>
      <c r="HD399">
        <v>46698.2</v>
      </c>
      <c r="HE399">
        <v>43618.3</v>
      </c>
      <c r="HF399">
        <v>1.82542</v>
      </c>
      <c r="HG399">
        <v>1.8364</v>
      </c>
      <c r="HH399">
        <v>0.143617</v>
      </c>
      <c r="HI399">
        <v>0</v>
      </c>
      <c r="HJ399">
        <v>27.6535</v>
      </c>
      <c r="HK399">
        <v>999.9</v>
      </c>
      <c r="HL399">
        <v>48.3</v>
      </c>
      <c r="HM399">
        <v>31.4</v>
      </c>
      <c r="HN399">
        <v>24.5394</v>
      </c>
      <c r="HO399">
        <v>63.0903</v>
      </c>
      <c r="HP399">
        <v>17.4199</v>
      </c>
      <c r="HQ399">
        <v>1</v>
      </c>
      <c r="HR399">
        <v>0.142358</v>
      </c>
      <c r="HS399">
        <v>0.453467</v>
      </c>
      <c r="HT399">
        <v>20.2002</v>
      </c>
      <c r="HU399">
        <v>5.22702</v>
      </c>
      <c r="HV399">
        <v>11.974</v>
      </c>
      <c r="HW399">
        <v>4.96915</v>
      </c>
      <c r="HX399">
        <v>3.2893</v>
      </c>
      <c r="HY399">
        <v>9999</v>
      </c>
      <c r="HZ399">
        <v>9999</v>
      </c>
      <c r="IA399">
        <v>9999</v>
      </c>
      <c r="IB399">
        <v>19.7</v>
      </c>
      <c r="IC399">
        <v>4.9729</v>
      </c>
      <c r="ID399">
        <v>1.87727</v>
      </c>
      <c r="IE399">
        <v>1.87535</v>
      </c>
      <c r="IF399">
        <v>1.87818</v>
      </c>
      <c r="IG399">
        <v>1.87485</v>
      </c>
      <c r="IH399">
        <v>1.8785</v>
      </c>
      <c r="II399">
        <v>1.8756</v>
      </c>
      <c r="IJ399">
        <v>1.87671</v>
      </c>
      <c r="IK399">
        <v>0</v>
      </c>
      <c r="IL399">
        <v>0</v>
      </c>
      <c r="IM399">
        <v>0</v>
      </c>
      <c r="IN399">
        <v>0</v>
      </c>
      <c r="IO399" t="s">
        <v>441</v>
      </c>
      <c r="IP399" t="s">
        <v>442</v>
      </c>
      <c r="IQ399" t="s">
        <v>443</v>
      </c>
      <c r="IR399" t="s">
        <v>443</v>
      </c>
      <c r="IS399" t="s">
        <v>443</v>
      </c>
      <c r="IT399" t="s">
        <v>443</v>
      </c>
      <c r="IU399">
        <v>0</v>
      </c>
      <c r="IV399">
        <v>100</v>
      </c>
      <c r="IW399">
        <v>100</v>
      </c>
      <c r="IX399">
        <v>1.47</v>
      </c>
      <c r="IY399">
        <v>0.2099</v>
      </c>
      <c r="IZ399">
        <v>-0.1222274518627452</v>
      </c>
      <c r="JA399">
        <v>0.001328938755811441</v>
      </c>
      <c r="JB399">
        <v>-5.633165956792918E-07</v>
      </c>
      <c r="JC399">
        <v>2.510553891376428E-10</v>
      </c>
      <c r="JD399">
        <v>-0.04678033270444259</v>
      </c>
      <c r="JE399">
        <v>-0.0009625096320519332</v>
      </c>
      <c r="JF399">
        <v>0.0006953178313022573</v>
      </c>
      <c r="JG399">
        <v>-5.973937232829655E-06</v>
      </c>
      <c r="JH399">
        <v>1</v>
      </c>
      <c r="JI399">
        <v>2112</v>
      </c>
      <c r="JJ399">
        <v>1</v>
      </c>
      <c r="JK399">
        <v>26</v>
      </c>
      <c r="JL399">
        <v>201774.2</v>
      </c>
      <c r="JM399">
        <v>201774.1</v>
      </c>
      <c r="JN399">
        <v>3.16406</v>
      </c>
      <c r="JO399">
        <v>2.52197</v>
      </c>
      <c r="JP399">
        <v>1.39893</v>
      </c>
      <c r="JQ399">
        <v>2.32666</v>
      </c>
      <c r="JR399">
        <v>1.44897</v>
      </c>
      <c r="JS399">
        <v>2.51099</v>
      </c>
      <c r="JT399">
        <v>36.9794</v>
      </c>
      <c r="JU399">
        <v>23.9737</v>
      </c>
      <c r="JV399">
        <v>18</v>
      </c>
      <c r="JW399">
        <v>478.676</v>
      </c>
      <c r="JX399">
        <v>455.265</v>
      </c>
      <c r="JY399">
        <v>26.8417</v>
      </c>
      <c r="JZ399">
        <v>29.0391</v>
      </c>
      <c r="KA399">
        <v>30.0002</v>
      </c>
      <c r="KB399">
        <v>28.7007</v>
      </c>
      <c r="KC399">
        <v>28.7652</v>
      </c>
      <c r="KD399">
        <v>63.3794</v>
      </c>
      <c r="KE399">
        <v>26.2795</v>
      </c>
      <c r="KF399">
        <v>0</v>
      </c>
      <c r="KG399">
        <v>26.8455</v>
      </c>
      <c r="KH399">
        <v>1589.91</v>
      </c>
      <c r="KI399">
        <v>19.6714</v>
      </c>
      <c r="KJ399">
        <v>100.919</v>
      </c>
      <c r="KK399">
        <v>100.332</v>
      </c>
    </row>
    <row r="400" spans="1:297">
      <c r="A400">
        <v>384</v>
      </c>
      <c r="B400">
        <v>1759255034</v>
      </c>
      <c r="C400">
        <v>8218.400000095367</v>
      </c>
      <c r="D400" t="s">
        <v>1214</v>
      </c>
      <c r="E400" t="s">
        <v>1215</v>
      </c>
      <c r="F400">
        <v>5</v>
      </c>
      <c r="G400" t="s">
        <v>1025</v>
      </c>
      <c r="H400" t="s">
        <v>436</v>
      </c>
      <c r="I400">
        <v>1759255026.214286</v>
      </c>
      <c r="J400">
        <f>(K400)/1000</f>
        <v>0</v>
      </c>
      <c r="K400">
        <f>IF(DP400, AN400, AH400)</f>
        <v>0</v>
      </c>
      <c r="L400">
        <f>IF(DP400, AI400, AG400)</f>
        <v>0</v>
      </c>
      <c r="M400">
        <f>DR400 - IF(AU400&gt;1, L400*DL400*100.0/(AW400), 0)</f>
        <v>0</v>
      </c>
      <c r="N400">
        <f>((T400-J400/2)*M400-L400)/(T400+J400/2)</f>
        <v>0</v>
      </c>
      <c r="O400">
        <f>N400*(DY400+DZ400)/1000.0</f>
        <v>0</v>
      </c>
      <c r="P400">
        <f>(DR400 - IF(AU400&gt;1, L400*DL400*100.0/(AW400), 0))*(DY400+DZ400)/1000.0</f>
        <v>0</v>
      </c>
      <c r="Q400">
        <f>2.0/((1/S400-1/R400)+SIGN(S400)*SQRT((1/S400-1/R400)*(1/S400-1/R400) + 4*DM400/((DM400+1)*(DM400+1))*(2*1/S400*1/R400-1/R400*1/R400)))</f>
        <v>0</v>
      </c>
      <c r="R400">
        <f>IF(LEFT(DN400,1)&lt;&gt;"0",IF(LEFT(DN400,1)="1",3.0,DO400),$D$5+$E$5*(EF400*DY400/($K$5*1000))+$F$5*(EF400*DY400/($K$5*1000))*MAX(MIN(DL400,$J$5),$I$5)*MAX(MIN(DL400,$J$5),$I$5)+$G$5*MAX(MIN(DL400,$J$5),$I$5)*(EF400*DY400/($K$5*1000))+$H$5*(EF400*DY400/($K$5*1000))*(EF400*DY400/($K$5*1000)))</f>
        <v>0</v>
      </c>
      <c r="S400">
        <f>J400*(1000-(1000*0.61365*exp(17.502*W400/(240.97+W400))/(DY400+DZ400)+DT400)/2)/(1000*0.61365*exp(17.502*W400/(240.97+W400))/(DY400+DZ400)-DT400)</f>
        <v>0</v>
      </c>
      <c r="T400">
        <f>1/((DM400+1)/(Q400/1.6)+1/(R400/1.37)) + DM400/((DM400+1)/(Q400/1.6) + DM400/(R400/1.37))</f>
        <v>0</v>
      </c>
      <c r="U400">
        <f>(DH400*DK400)</f>
        <v>0</v>
      </c>
      <c r="V400">
        <f>(EA400+(U400+2*0.95*5.67E-8*(((EA400+$B$7)+273)^4-(EA400+273)^4)-44100*J400)/(1.84*29.3*R400+8*0.95*5.67E-8*(EA400+273)^3))</f>
        <v>0</v>
      </c>
      <c r="W400">
        <f>($C$7*EB400+$D$7*EC400+$E$7*V400)</f>
        <v>0</v>
      </c>
      <c r="X400">
        <f>0.61365*exp(17.502*W400/(240.97+W400))</f>
        <v>0</v>
      </c>
      <c r="Y400">
        <f>(Z400/AA400*100)</f>
        <v>0</v>
      </c>
      <c r="Z400">
        <f>DT400*(DY400+DZ400)/1000</f>
        <v>0</v>
      </c>
      <c r="AA400">
        <f>0.61365*exp(17.502*EA400/(240.97+EA400))</f>
        <v>0</v>
      </c>
      <c r="AB400">
        <f>(X400-DT400*(DY400+DZ400)/1000)</f>
        <v>0</v>
      </c>
      <c r="AC400">
        <f>(-J400*44100)</f>
        <v>0</v>
      </c>
      <c r="AD400">
        <f>2*29.3*R400*0.92*(EA400-W400)</f>
        <v>0</v>
      </c>
      <c r="AE400">
        <f>2*0.95*5.67E-8*(((EA400+$B$7)+273)^4-(W400+273)^4)</f>
        <v>0</v>
      </c>
      <c r="AF400">
        <f>U400+AE400+AC400+AD400</f>
        <v>0</v>
      </c>
      <c r="AG400">
        <f>DX400*AU400*(DS400-DR400*(1000-AU400*DU400)/(1000-AU400*DT400))/(100*DL400)</f>
        <v>0</v>
      </c>
      <c r="AH400">
        <f>1000*DX400*AU400*(DT400-DU400)/(100*DL400*(1000-AU400*DT400))</f>
        <v>0</v>
      </c>
      <c r="AI400">
        <f>(AJ400 - AK400 - DY400*1E3/(8.314*(EA400+273.15)) * AM400/DX400 * AL400) * DX400/(100*DL400) * (1000 - DU400)/1000</f>
        <v>0</v>
      </c>
      <c r="AJ400">
        <v>1608.172961789889</v>
      </c>
      <c r="AK400">
        <v>1566.538606060606</v>
      </c>
      <c r="AL400">
        <v>3.440194202526336</v>
      </c>
      <c r="AM400">
        <v>65.50466669720001</v>
      </c>
      <c r="AN400">
        <f>(AP400 - AO400 + DY400*1E3/(8.314*(EA400+273.15)) * AR400/DX400 * AQ400) * DX400/(100*DL400) * 1000/(1000 - AP400)</f>
        <v>0</v>
      </c>
      <c r="AO400">
        <v>19.66766509634498</v>
      </c>
      <c r="AP400">
        <v>22.45028181818181</v>
      </c>
      <c r="AQ400">
        <v>2.137604421605187E-05</v>
      </c>
      <c r="AR400">
        <v>120.5504715061294</v>
      </c>
      <c r="AS400">
        <v>3</v>
      </c>
      <c r="AT400">
        <v>1</v>
      </c>
      <c r="AU400">
        <f>IF(AS400*$H$13&gt;=AW400,1.0,(AW400/(AW400-AS400*$H$13)))</f>
        <v>0</v>
      </c>
      <c r="AV400">
        <f>(AU400-1)*100</f>
        <v>0</v>
      </c>
      <c r="AW400">
        <f>MAX(0,($B$13+$C$13*EF400)/(1+$D$13*EF400)*DY400/(EA400+273)*$E$13)</f>
        <v>0</v>
      </c>
      <c r="AX400" t="s">
        <v>437</v>
      </c>
      <c r="AY400" t="s">
        <v>437</v>
      </c>
      <c r="AZ400">
        <v>0</v>
      </c>
      <c r="BA400">
        <v>0</v>
      </c>
      <c r="BB400">
        <f>1-AZ400/BA400</f>
        <v>0</v>
      </c>
      <c r="BC400">
        <v>0</v>
      </c>
      <c r="BD400" t="s">
        <v>437</v>
      </c>
      <c r="BE400" t="s">
        <v>437</v>
      </c>
      <c r="BF400">
        <v>0</v>
      </c>
      <c r="BG400">
        <v>0</v>
      </c>
      <c r="BH400">
        <f>1-BF400/BG400</f>
        <v>0</v>
      </c>
      <c r="BI400">
        <v>0.5</v>
      </c>
      <c r="BJ400">
        <f>DI400</f>
        <v>0</v>
      </c>
      <c r="BK400">
        <f>L400</f>
        <v>0</v>
      </c>
      <c r="BL400">
        <f>BH400*BI400*BJ400</f>
        <v>0</v>
      </c>
      <c r="BM400">
        <f>(BK400-BC400)/BJ400</f>
        <v>0</v>
      </c>
      <c r="BN400">
        <f>(BA400-BG400)/BG400</f>
        <v>0</v>
      </c>
      <c r="BO400">
        <f>AZ400/(BB400+AZ400/BG400)</f>
        <v>0</v>
      </c>
      <c r="BP400" t="s">
        <v>437</v>
      </c>
      <c r="BQ400">
        <v>0</v>
      </c>
      <c r="BR400">
        <f>IF(BQ400&lt;&gt;0, BQ400, BO400)</f>
        <v>0</v>
      </c>
      <c r="BS400">
        <f>1-BR400/BG400</f>
        <v>0</v>
      </c>
      <c r="BT400">
        <f>(BG400-BF400)/(BG400-BR400)</f>
        <v>0</v>
      </c>
      <c r="BU400">
        <f>(BA400-BG400)/(BA400-BR400)</f>
        <v>0</v>
      </c>
      <c r="BV400">
        <f>(BG400-BF400)/(BG400-AZ400)</f>
        <v>0</v>
      </c>
      <c r="BW400">
        <f>(BA400-BG400)/(BA400-AZ400)</f>
        <v>0</v>
      </c>
      <c r="BX400">
        <f>(BT400*BR400/BF400)</f>
        <v>0</v>
      </c>
      <c r="BY400">
        <f>(1-BX400)</f>
        <v>0</v>
      </c>
      <c r="DH400">
        <f>$B$11*EG400+$C$11*EH400+$F$11*ES400*(1-EV400)</f>
        <v>0</v>
      </c>
      <c r="DI400">
        <f>DH400*DJ400</f>
        <v>0</v>
      </c>
      <c r="DJ400">
        <f>($B$11*$D$9+$C$11*$D$9+$F$11*((FF400+EX400)/MAX(FF400+EX400+FG400, 0.1)*$I$9+FG400/MAX(FF400+EX400+FG400, 0.1)*$J$9))/($B$11+$C$11+$F$11)</f>
        <v>0</v>
      </c>
      <c r="DK400">
        <f>($B$11*$K$9+$C$11*$K$9+$F$11*((FF400+EX400)/MAX(FF400+EX400+FG400, 0.1)*$P$9+FG400/MAX(FF400+EX400+FG400, 0.1)*$Q$9))/($B$11+$C$11+$F$11)</f>
        <v>0</v>
      </c>
      <c r="DL400">
        <v>5.66</v>
      </c>
      <c r="DM400">
        <v>0.5</v>
      </c>
      <c r="DN400" t="s">
        <v>438</v>
      </c>
      <c r="DO400">
        <v>2</v>
      </c>
      <c r="DP400" t="b">
        <v>1</v>
      </c>
      <c r="DQ400">
        <v>1759255026.214286</v>
      </c>
      <c r="DR400">
        <v>1506.951428571429</v>
      </c>
      <c r="DS400">
        <v>1560.7375</v>
      </c>
      <c r="DT400">
        <v>22.458</v>
      </c>
      <c r="DU400">
        <v>19.59206428571429</v>
      </c>
      <c r="DV400">
        <v>1505.493571428571</v>
      </c>
      <c r="DW400">
        <v>22.24782142857143</v>
      </c>
      <c r="DX400">
        <v>500.0454285714286</v>
      </c>
      <c r="DY400">
        <v>90.84214285714286</v>
      </c>
      <c r="DZ400">
        <v>0.05144951428571429</v>
      </c>
      <c r="EA400">
        <v>29.33360357142857</v>
      </c>
      <c r="EB400">
        <v>30.00166071428572</v>
      </c>
      <c r="EC400">
        <v>999.9000000000002</v>
      </c>
      <c r="ED400">
        <v>0</v>
      </c>
      <c r="EE400">
        <v>0</v>
      </c>
      <c r="EF400">
        <v>10015.78857142857</v>
      </c>
      <c r="EG400">
        <v>0</v>
      </c>
      <c r="EH400">
        <v>11.6948</v>
      </c>
      <c r="EI400">
        <v>-53.785025</v>
      </c>
      <c r="EJ400">
        <v>1541.573571428571</v>
      </c>
      <c r="EK400">
        <v>1591.926785714286</v>
      </c>
      <c r="EL400">
        <v>2.865942142857143</v>
      </c>
      <c r="EM400">
        <v>1560.7375</v>
      </c>
      <c r="EN400">
        <v>19.59206428571429</v>
      </c>
      <c r="EO400">
        <v>2.040133214285714</v>
      </c>
      <c r="EP400">
        <v>1.779785357142857</v>
      </c>
      <c r="EQ400">
        <v>17.75930714285714</v>
      </c>
      <c r="ER400">
        <v>15.61031071428572</v>
      </c>
      <c r="ES400">
        <v>2000.008571428571</v>
      </c>
      <c r="ET400">
        <v>0.9800026785714285</v>
      </c>
      <c r="EU400">
        <v>0.01999742857142857</v>
      </c>
      <c r="EV400">
        <v>0</v>
      </c>
      <c r="EW400">
        <v>1195.304642857143</v>
      </c>
      <c r="EX400">
        <v>5.000560000000001</v>
      </c>
      <c r="EY400">
        <v>24379.34642857143</v>
      </c>
      <c r="EZ400">
        <v>17294.96785714286</v>
      </c>
      <c r="FA400">
        <v>41.51996428571427</v>
      </c>
      <c r="FB400">
        <v>41.78321428571428</v>
      </c>
      <c r="FC400">
        <v>41.36360714285713</v>
      </c>
      <c r="FD400">
        <v>40.91485714285714</v>
      </c>
      <c r="FE400">
        <v>42.4372857142857</v>
      </c>
      <c r="FF400">
        <v>1955.109642857142</v>
      </c>
      <c r="FG400">
        <v>39.89607142857143</v>
      </c>
      <c r="FH400">
        <v>0</v>
      </c>
      <c r="FI400">
        <v>1759255048</v>
      </c>
      <c r="FJ400">
        <v>0</v>
      </c>
      <c r="FK400">
        <v>1195.230384615385</v>
      </c>
      <c r="FL400">
        <v>-14.47350424830359</v>
      </c>
      <c r="FM400">
        <v>-296.0615381309523</v>
      </c>
      <c r="FN400">
        <v>24378.16923076923</v>
      </c>
      <c r="FO400">
        <v>15</v>
      </c>
      <c r="FP400">
        <v>0</v>
      </c>
      <c r="FQ400" t="s">
        <v>439</v>
      </c>
      <c r="FR400">
        <v>1747148579.5</v>
      </c>
      <c r="FS400">
        <v>1747148584.5</v>
      </c>
      <c r="FT400">
        <v>0</v>
      </c>
      <c r="FU400">
        <v>0.162</v>
      </c>
      <c r="FV400">
        <v>-0.001</v>
      </c>
      <c r="FW400">
        <v>0.139</v>
      </c>
      <c r="FX400">
        <v>0.058</v>
      </c>
      <c r="FY400">
        <v>420</v>
      </c>
      <c r="FZ400">
        <v>16</v>
      </c>
      <c r="GA400">
        <v>0.19</v>
      </c>
      <c r="GB400">
        <v>0.02</v>
      </c>
      <c r="GC400">
        <v>-53.55980731707317</v>
      </c>
      <c r="GD400">
        <v>-3.342620905923355</v>
      </c>
      <c r="GE400">
        <v>0.3740330749625927</v>
      </c>
      <c r="GF400">
        <v>0</v>
      </c>
      <c r="GG400">
        <v>1196.152647058824</v>
      </c>
      <c r="GH400">
        <v>-15.17601221917495</v>
      </c>
      <c r="GI400">
        <v>1.504095015818165</v>
      </c>
      <c r="GJ400">
        <v>0</v>
      </c>
      <c r="GK400">
        <v>2.895001707317073</v>
      </c>
      <c r="GL400">
        <v>-0.6016122648083617</v>
      </c>
      <c r="GM400">
        <v>0.062251697945398</v>
      </c>
      <c r="GN400">
        <v>0</v>
      </c>
      <c r="GO400">
        <v>0</v>
      </c>
      <c r="GP400">
        <v>3</v>
      </c>
      <c r="GQ400" t="s">
        <v>490</v>
      </c>
      <c r="GR400">
        <v>3.12807</v>
      </c>
      <c r="GS400">
        <v>2.72911</v>
      </c>
      <c r="GT400">
        <v>0.20401</v>
      </c>
      <c r="GU400">
        <v>0.209609</v>
      </c>
      <c r="GV400">
        <v>0.102544</v>
      </c>
      <c r="GW400">
        <v>0.0941153</v>
      </c>
      <c r="GX400">
        <v>23866.7</v>
      </c>
      <c r="GY400">
        <v>22999.6</v>
      </c>
      <c r="GZ400">
        <v>30527</v>
      </c>
      <c r="HA400">
        <v>29355.6</v>
      </c>
      <c r="HB400">
        <v>37816.9</v>
      </c>
      <c r="HC400">
        <v>34996.2</v>
      </c>
      <c r="HD400">
        <v>46698.2</v>
      </c>
      <c r="HE400">
        <v>43618.4</v>
      </c>
      <c r="HF400">
        <v>1.82552</v>
      </c>
      <c r="HG400">
        <v>1.83615</v>
      </c>
      <c r="HH400">
        <v>0.144228</v>
      </c>
      <c r="HI400">
        <v>0</v>
      </c>
      <c r="HJ400">
        <v>27.6477</v>
      </c>
      <c r="HK400">
        <v>999.9</v>
      </c>
      <c r="HL400">
        <v>48.3</v>
      </c>
      <c r="HM400">
        <v>31.4</v>
      </c>
      <c r="HN400">
        <v>24.5387</v>
      </c>
      <c r="HO400">
        <v>62.8603</v>
      </c>
      <c r="HP400">
        <v>17.1915</v>
      </c>
      <c r="HQ400">
        <v>1</v>
      </c>
      <c r="HR400">
        <v>0.142106</v>
      </c>
      <c r="HS400">
        <v>-0.111481</v>
      </c>
      <c r="HT400">
        <v>20.2013</v>
      </c>
      <c r="HU400">
        <v>5.22882</v>
      </c>
      <c r="HV400">
        <v>11.974</v>
      </c>
      <c r="HW400">
        <v>4.96955</v>
      </c>
      <c r="HX400">
        <v>3.2895</v>
      </c>
      <c r="HY400">
        <v>9999</v>
      </c>
      <c r="HZ400">
        <v>9999</v>
      </c>
      <c r="IA400">
        <v>9999</v>
      </c>
      <c r="IB400">
        <v>19.7</v>
      </c>
      <c r="IC400">
        <v>4.9729</v>
      </c>
      <c r="ID400">
        <v>1.87724</v>
      </c>
      <c r="IE400">
        <v>1.87533</v>
      </c>
      <c r="IF400">
        <v>1.87817</v>
      </c>
      <c r="IG400">
        <v>1.87486</v>
      </c>
      <c r="IH400">
        <v>1.8785</v>
      </c>
      <c r="II400">
        <v>1.8756</v>
      </c>
      <c r="IJ400">
        <v>1.8767</v>
      </c>
      <c r="IK400">
        <v>0</v>
      </c>
      <c r="IL400">
        <v>0</v>
      </c>
      <c r="IM400">
        <v>0</v>
      </c>
      <c r="IN400">
        <v>0</v>
      </c>
      <c r="IO400" t="s">
        <v>441</v>
      </c>
      <c r="IP400" t="s">
        <v>442</v>
      </c>
      <c r="IQ400" t="s">
        <v>443</v>
      </c>
      <c r="IR400" t="s">
        <v>443</v>
      </c>
      <c r="IS400" t="s">
        <v>443</v>
      </c>
      <c r="IT400" t="s">
        <v>443</v>
      </c>
      <c r="IU400">
        <v>0</v>
      </c>
      <c r="IV400">
        <v>100</v>
      </c>
      <c r="IW400">
        <v>100</v>
      </c>
      <c r="IX400">
        <v>1.49</v>
      </c>
      <c r="IY400">
        <v>0.2101</v>
      </c>
      <c r="IZ400">
        <v>-0.1222274518627452</v>
      </c>
      <c r="JA400">
        <v>0.001328938755811441</v>
      </c>
      <c r="JB400">
        <v>-5.633165956792918E-07</v>
      </c>
      <c r="JC400">
        <v>2.510553891376428E-10</v>
      </c>
      <c r="JD400">
        <v>-0.04678033270444259</v>
      </c>
      <c r="JE400">
        <v>-0.0009625096320519332</v>
      </c>
      <c r="JF400">
        <v>0.0006953178313022573</v>
      </c>
      <c r="JG400">
        <v>-5.973937232829655E-06</v>
      </c>
      <c r="JH400">
        <v>1</v>
      </c>
      <c r="JI400">
        <v>2112</v>
      </c>
      <c r="JJ400">
        <v>1</v>
      </c>
      <c r="JK400">
        <v>26</v>
      </c>
      <c r="JL400">
        <v>201774.2</v>
      </c>
      <c r="JM400">
        <v>201774.2</v>
      </c>
      <c r="JN400">
        <v>3.1897</v>
      </c>
      <c r="JO400">
        <v>2.51953</v>
      </c>
      <c r="JP400">
        <v>1.39893</v>
      </c>
      <c r="JQ400">
        <v>2.32666</v>
      </c>
      <c r="JR400">
        <v>1.44897</v>
      </c>
      <c r="JS400">
        <v>2.60498</v>
      </c>
      <c r="JT400">
        <v>37.0032</v>
      </c>
      <c r="JU400">
        <v>23.9824</v>
      </c>
      <c r="JV400">
        <v>18</v>
      </c>
      <c r="JW400">
        <v>478.737</v>
      </c>
      <c r="JX400">
        <v>455.124</v>
      </c>
      <c r="JY400">
        <v>26.8909</v>
      </c>
      <c r="JZ400">
        <v>29.0412</v>
      </c>
      <c r="KA400">
        <v>30</v>
      </c>
      <c r="KB400">
        <v>28.7016</v>
      </c>
      <c r="KC400">
        <v>28.7675</v>
      </c>
      <c r="KD400">
        <v>63.8779</v>
      </c>
      <c r="KE400">
        <v>26.2795</v>
      </c>
      <c r="KF400">
        <v>0</v>
      </c>
      <c r="KG400">
        <v>26.9722</v>
      </c>
      <c r="KH400">
        <v>1603.56</v>
      </c>
      <c r="KI400">
        <v>19.6842</v>
      </c>
      <c r="KJ400">
        <v>100.919</v>
      </c>
      <c r="KK400">
        <v>100.332</v>
      </c>
    </row>
    <row r="401" spans="1:297">
      <c r="A401">
        <v>385</v>
      </c>
      <c r="B401">
        <v>1759257030.1</v>
      </c>
      <c r="C401">
        <v>10214.5</v>
      </c>
      <c r="D401" t="s">
        <v>1216</v>
      </c>
      <c r="E401" t="s">
        <v>1217</v>
      </c>
      <c r="F401">
        <v>5</v>
      </c>
      <c r="G401" t="s">
        <v>1218</v>
      </c>
      <c r="H401" t="s">
        <v>436</v>
      </c>
      <c r="I401">
        <v>1759257022.099999</v>
      </c>
      <c r="J401">
        <f>(K401)/1000</f>
        <v>0</v>
      </c>
      <c r="K401">
        <f>IF(DP401, AN401, AH401)</f>
        <v>0</v>
      </c>
      <c r="L401">
        <f>IF(DP401, AI401, AG401)</f>
        <v>0</v>
      </c>
      <c r="M401">
        <f>DR401 - IF(AU401&gt;1, L401*DL401*100.0/(AW401), 0)</f>
        <v>0</v>
      </c>
      <c r="N401">
        <f>((T401-J401/2)*M401-L401)/(T401+J401/2)</f>
        <v>0</v>
      </c>
      <c r="O401">
        <f>N401*(DY401+DZ401)/1000.0</f>
        <v>0</v>
      </c>
      <c r="P401">
        <f>(DR401 - IF(AU401&gt;1, L401*DL401*100.0/(AW401), 0))*(DY401+DZ401)/1000.0</f>
        <v>0</v>
      </c>
      <c r="Q401">
        <f>2.0/((1/S401-1/R401)+SIGN(S401)*SQRT((1/S401-1/R401)*(1/S401-1/R401) + 4*DM401/((DM401+1)*(DM401+1))*(2*1/S401*1/R401-1/R401*1/R401)))</f>
        <v>0</v>
      </c>
      <c r="R401">
        <f>IF(LEFT(DN401,1)&lt;&gt;"0",IF(LEFT(DN401,1)="1",3.0,DO401),$D$5+$E$5*(EF401*DY401/($K$5*1000))+$F$5*(EF401*DY401/($K$5*1000))*MAX(MIN(DL401,$J$5),$I$5)*MAX(MIN(DL401,$J$5),$I$5)+$G$5*MAX(MIN(DL401,$J$5),$I$5)*(EF401*DY401/($K$5*1000))+$H$5*(EF401*DY401/($K$5*1000))*(EF401*DY401/($K$5*1000)))</f>
        <v>0</v>
      </c>
      <c r="S401">
        <f>J401*(1000-(1000*0.61365*exp(17.502*W401/(240.97+W401))/(DY401+DZ401)+DT401)/2)/(1000*0.61365*exp(17.502*W401/(240.97+W401))/(DY401+DZ401)-DT401)</f>
        <v>0</v>
      </c>
      <c r="T401">
        <f>1/((DM401+1)/(Q401/1.6)+1/(R401/1.37)) + DM401/((DM401+1)/(Q401/1.6) + DM401/(R401/1.37))</f>
        <v>0</v>
      </c>
      <c r="U401">
        <f>(DH401*DK401)</f>
        <v>0</v>
      </c>
      <c r="V401">
        <f>(EA401+(U401+2*0.95*5.67E-8*(((EA401+$B$7)+273)^4-(EA401+273)^4)-44100*J401)/(1.84*29.3*R401+8*0.95*5.67E-8*(EA401+273)^3))</f>
        <v>0</v>
      </c>
      <c r="W401">
        <f>($C$7*EB401+$D$7*EC401+$E$7*V401)</f>
        <v>0</v>
      </c>
      <c r="X401">
        <f>0.61365*exp(17.502*W401/(240.97+W401))</f>
        <v>0</v>
      </c>
      <c r="Y401">
        <f>(Z401/AA401*100)</f>
        <v>0</v>
      </c>
      <c r="Z401">
        <f>DT401*(DY401+DZ401)/1000</f>
        <v>0</v>
      </c>
      <c r="AA401">
        <f>0.61365*exp(17.502*EA401/(240.97+EA401))</f>
        <v>0</v>
      </c>
      <c r="AB401">
        <f>(X401-DT401*(DY401+DZ401)/1000)</f>
        <v>0</v>
      </c>
      <c r="AC401">
        <f>(-J401*44100)</f>
        <v>0</v>
      </c>
      <c r="AD401">
        <f>2*29.3*R401*0.92*(EA401-W401)</f>
        <v>0</v>
      </c>
      <c r="AE401">
        <f>2*0.95*5.67E-8*(((EA401+$B$7)+273)^4-(W401+273)^4)</f>
        <v>0</v>
      </c>
      <c r="AF401">
        <f>U401+AE401+AC401+AD401</f>
        <v>0</v>
      </c>
      <c r="AG401">
        <f>DX401*AU401*(DS401-DR401*(1000-AU401*DU401)/(1000-AU401*DT401))/(100*DL401)</f>
        <v>0</v>
      </c>
      <c r="AH401">
        <f>1000*DX401*AU401*(DT401-DU401)/(100*DL401*(1000-AU401*DT401))</f>
        <v>0</v>
      </c>
      <c r="AI401">
        <f>(AJ401 - AK401 - DY401*1E3/(8.314*(EA401+273.15)) * AM401/DX401 * AL401) * DX401/(100*DL401) * (1000 - DU401)/1000</f>
        <v>0</v>
      </c>
      <c r="AJ401">
        <v>426.750349577697</v>
      </c>
      <c r="AK401">
        <v>410.3656363636363</v>
      </c>
      <c r="AL401">
        <v>0.001531105631769473</v>
      </c>
      <c r="AM401">
        <v>65.51249635074223</v>
      </c>
      <c r="AN401">
        <f>(AP401 - AO401 + DY401*1E3/(8.314*(EA401+273.15)) * AR401/DX401 * AQ401) * DX401/(100*DL401) * 1000/(1000 - AP401)</f>
        <v>0</v>
      </c>
      <c r="AO401">
        <v>15.85612765634126</v>
      </c>
      <c r="AP401">
        <v>24.04540727272726</v>
      </c>
      <c r="AQ401">
        <v>2.969567366725442E-06</v>
      </c>
      <c r="AR401">
        <v>120.2909633275377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MAX(0,($B$13+$C$13*EF401)/(1+$D$13*EF401)*DY401/(EA401+273)*$E$13)</f>
        <v>0</v>
      </c>
      <c r="AX401" t="s">
        <v>437</v>
      </c>
      <c r="AY401" t="s">
        <v>437</v>
      </c>
      <c r="AZ401">
        <v>0</v>
      </c>
      <c r="BA401">
        <v>0</v>
      </c>
      <c r="BB401">
        <f>1-AZ401/BA401</f>
        <v>0</v>
      </c>
      <c r="BC401">
        <v>0</v>
      </c>
      <c r="BD401" t="s">
        <v>437</v>
      </c>
      <c r="BE401" t="s">
        <v>437</v>
      </c>
      <c r="BF401">
        <v>0</v>
      </c>
      <c r="BG401">
        <v>0</v>
      </c>
      <c r="BH401">
        <f>1-BF401/BG401</f>
        <v>0</v>
      </c>
      <c r="BI401">
        <v>0.5</v>
      </c>
      <c r="BJ401">
        <f>DI401</f>
        <v>0</v>
      </c>
      <c r="BK401">
        <f>L401</f>
        <v>0</v>
      </c>
      <c r="BL401">
        <f>BH401*BI401*BJ401</f>
        <v>0</v>
      </c>
      <c r="BM401">
        <f>(BK401-BC401)/BJ401</f>
        <v>0</v>
      </c>
      <c r="BN401">
        <f>(BA401-BG401)/BG401</f>
        <v>0</v>
      </c>
      <c r="BO401">
        <f>AZ401/(BB401+AZ401/BG401)</f>
        <v>0</v>
      </c>
      <c r="BP401" t="s">
        <v>437</v>
      </c>
      <c r="BQ401">
        <v>0</v>
      </c>
      <c r="BR401">
        <f>IF(BQ401&lt;&gt;0, BQ401, BO401)</f>
        <v>0</v>
      </c>
      <c r="BS401">
        <f>1-BR401/BG401</f>
        <v>0</v>
      </c>
      <c r="BT401">
        <f>(BG401-BF401)/(BG401-BR401)</f>
        <v>0</v>
      </c>
      <c r="BU401">
        <f>(BA401-BG401)/(BA401-BR401)</f>
        <v>0</v>
      </c>
      <c r="BV401">
        <f>(BG401-BF401)/(BG401-AZ401)</f>
        <v>0</v>
      </c>
      <c r="BW401">
        <f>(BA401-BG401)/(BA401-AZ401)</f>
        <v>0</v>
      </c>
      <c r="BX401">
        <f>(BT401*BR401/BF401)</f>
        <v>0</v>
      </c>
      <c r="BY401">
        <f>(1-BX401)</f>
        <v>0</v>
      </c>
      <c r="DH401">
        <f>$B$11*EG401+$C$11*EH401+$F$11*ES401*(1-EV401)</f>
        <v>0</v>
      </c>
      <c r="DI401">
        <f>DH401*DJ401</f>
        <v>0</v>
      </c>
      <c r="DJ401">
        <f>($B$11*$D$9+$C$11*$D$9+$F$11*((FF401+EX401)/MAX(FF401+EX401+FG401, 0.1)*$I$9+FG401/MAX(FF401+EX401+FG401, 0.1)*$J$9))/($B$11+$C$11+$F$11)</f>
        <v>0</v>
      </c>
      <c r="DK401">
        <f>($B$11*$K$9+$C$11*$K$9+$F$11*((FF401+EX401)/MAX(FF401+EX401+FG401, 0.1)*$P$9+FG401/MAX(FF401+EX401+FG401, 0.1)*$Q$9))/($B$11+$C$11+$F$11)</f>
        <v>0</v>
      </c>
      <c r="DL401">
        <v>4.38</v>
      </c>
      <c r="DM401">
        <v>0.5</v>
      </c>
      <c r="DN401" t="s">
        <v>438</v>
      </c>
      <c r="DO401">
        <v>2</v>
      </c>
      <c r="DP401" t="b">
        <v>1</v>
      </c>
      <c r="DQ401">
        <v>1759257022.099999</v>
      </c>
      <c r="DR401">
        <v>400.4671935483871</v>
      </c>
      <c r="DS401">
        <v>419.974741935484</v>
      </c>
      <c r="DT401">
        <v>24.04310967741936</v>
      </c>
      <c r="DU401">
        <v>15.85877741935484</v>
      </c>
      <c r="DV401">
        <v>400.1319032258065</v>
      </c>
      <c r="DW401">
        <v>23.7994870967742</v>
      </c>
      <c r="DX401">
        <v>500.0011290322581</v>
      </c>
      <c r="DY401">
        <v>90.79232258064516</v>
      </c>
      <c r="DZ401">
        <v>0.05539685483870967</v>
      </c>
      <c r="EA401">
        <v>30.49424838709677</v>
      </c>
      <c r="EB401">
        <v>30.00645806451613</v>
      </c>
      <c r="EC401">
        <v>999.9000000000003</v>
      </c>
      <c r="ED401">
        <v>0</v>
      </c>
      <c r="EE401">
        <v>0</v>
      </c>
      <c r="EF401">
        <v>10001.52419354839</v>
      </c>
      <c r="EG401">
        <v>0</v>
      </c>
      <c r="EH401">
        <v>11.45111290322581</v>
      </c>
      <c r="EI401">
        <v>-19.50749677419355</v>
      </c>
      <c r="EJ401">
        <v>410.333</v>
      </c>
      <c r="EK401">
        <v>426.7423870967742</v>
      </c>
      <c r="EL401">
        <v>8.184322903225807</v>
      </c>
      <c r="EM401">
        <v>419.974741935484</v>
      </c>
      <c r="EN401">
        <v>15.85877741935484</v>
      </c>
      <c r="EO401">
        <v>2.182928387096775</v>
      </c>
      <c r="EP401">
        <v>1.439855161290323</v>
      </c>
      <c r="EQ401">
        <v>18.83757741935484</v>
      </c>
      <c r="ER401">
        <v>12.3440064516129</v>
      </c>
      <c r="ES401">
        <v>2000.04064516129</v>
      </c>
      <c r="ET401">
        <v>0.979993451612903</v>
      </c>
      <c r="EU401">
        <v>0.02000692580645161</v>
      </c>
      <c r="EV401">
        <v>0</v>
      </c>
      <c r="EW401">
        <v>848.3584193548387</v>
      </c>
      <c r="EX401">
        <v>5.000560000000002</v>
      </c>
      <c r="EY401">
        <v>17182.68064516129</v>
      </c>
      <c r="EZ401">
        <v>17295.19032258065</v>
      </c>
      <c r="FA401">
        <v>42.06199999999998</v>
      </c>
      <c r="FB401">
        <v>42.18699999999998</v>
      </c>
      <c r="FC401">
        <v>41.762</v>
      </c>
      <c r="FD401">
        <v>41.30399999999998</v>
      </c>
      <c r="FE401">
        <v>42.80399999999999</v>
      </c>
      <c r="FF401">
        <v>1955.130645161291</v>
      </c>
      <c r="FG401">
        <v>39.91000000000001</v>
      </c>
      <c r="FH401">
        <v>0</v>
      </c>
      <c r="FI401">
        <v>1759257044.2</v>
      </c>
      <c r="FJ401">
        <v>0</v>
      </c>
      <c r="FK401">
        <v>848.36788</v>
      </c>
      <c r="FL401">
        <v>-1.977923089478603</v>
      </c>
      <c r="FM401">
        <v>-41.70769233576756</v>
      </c>
      <c r="FN401">
        <v>17182.244</v>
      </c>
      <c r="FO401">
        <v>15</v>
      </c>
      <c r="FP401">
        <v>0</v>
      </c>
      <c r="FQ401" t="s">
        <v>439</v>
      </c>
      <c r="FR401">
        <v>1747148579.5</v>
      </c>
      <c r="FS401">
        <v>1747148584.5</v>
      </c>
      <c r="FT401">
        <v>0</v>
      </c>
      <c r="FU401">
        <v>0.162</v>
      </c>
      <c r="FV401">
        <v>-0.001</v>
      </c>
      <c r="FW401">
        <v>0.139</v>
      </c>
      <c r="FX401">
        <v>0.058</v>
      </c>
      <c r="FY401">
        <v>420</v>
      </c>
      <c r="FZ401">
        <v>16</v>
      </c>
      <c r="GA401">
        <v>0.19</v>
      </c>
      <c r="GB401">
        <v>0.02</v>
      </c>
      <c r="GC401">
        <v>-19.50580731707317</v>
      </c>
      <c r="GD401">
        <v>-0.01572334494777548</v>
      </c>
      <c r="GE401">
        <v>0.01925689474554304</v>
      </c>
      <c r="GF401">
        <v>1</v>
      </c>
      <c r="GG401">
        <v>848.4724411764705</v>
      </c>
      <c r="GH401">
        <v>-2.131504974010009</v>
      </c>
      <c r="GI401">
        <v>0.294136842020699</v>
      </c>
      <c r="GJ401">
        <v>0</v>
      </c>
      <c r="GK401">
        <v>8.18157024390244</v>
      </c>
      <c r="GL401">
        <v>0.06309846689896299</v>
      </c>
      <c r="GM401">
        <v>0.006397257220130596</v>
      </c>
      <c r="GN401">
        <v>1</v>
      </c>
      <c r="GO401">
        <v>2</v>
      </c>
      <c r="GP401">
        <v>3</v>
      </c>
      <c r="GQ401" t="s">
        <v>446</v>
      </c>
      <c r="GR401">
        <v>3.12848</v>
      </c>
      <c r="GS401">
        <v>2.73282</v>
      </c>
      <c r="GT401">
        <v>0.0828363</v>
      </c>
      <c r="GU401">
        <v>0.08632579999999999</v>
      </c>
      <c r="GV401">
        <v>0.107292</v>
      </c>
      <c r="GW401">
        <v>0.08048429999999999</v>
      </c>
      <c r="GX401">
        <v>27465.1</v>
      </c>
      <c r="GY401">
        <v>26563</v>
      </c>
      <c r="GZ401">
        <v>30488.9</v>
      </c>
      <c r="HA401">
        <v>29329.6</v>
      </c>
      <c r="HB401">
        <v>37564.4</v>
      </c>
      <c r="HC401">
        <v>35489.8</v>
      </c>
      <c r="HD401">
        <v>46644.9</v>
      </c>
      <c r="HE401">
        <v>43582.1</v>
      </c>
      <c r="HF401">
        <v>1.8264</v>
      </c>
      <c r="HG401">
        <v>1.81022</v>
      </c>
      <c r="HH401">
        <v>0.08817759999999999</v>
      </c>
      <c r="HI401">
        <v>0</v>
      </c>
      <c r="HJ401">
        <v>28.563</v>
      </c>
      <c r="HK401">
        <v>999.9</v>
      </c>
      <c r="HL401">
        <v>48.6</v>
      </c>
      <c r="HM401">
        <v>31.9</v>
      </c>
      <c r="HN401">
        <v>25.4184</v>
      </c>
      <c r="HO401">
        <v>62.575</v>
      </c>
      <c r="HP401">
        <v>18.0889</v>
      </c>
      <c r="HQ401">
        <v>1</v>
      </c>
      <c r="HR401">
        <v>0.183407</v>
      </c>
      <c r="HS401">
        <v>-0.742734</v>
      </c>
      <c r="HT401">
        <v>20.1994</v>
      </c>
      <c r="HU401">
        <v>5.23197</v>
      </c>
      <c r="HV401">
        <v>11.974</v>
      </c>
      <c r="HW401">
        <v>4.97105</v>
      </c>
      <c r="HX401">
        <v>3.29025</v>
      </c>
      <c r="HY401">
        <v>9999</v>
      </c>
      <c r="HZ401">
        <v>9999</v>
      </c>
      <c r="IA401">
        <v>9999</v>
      </c>
      <c r="IB401">
        <v>20.3</v>
      </c>
      <c r="IC401">
        <v>4.9729</v>
      </c>
      <c r="ID401">
        <v>1.87738</v>
      </c>
      <c r="IE401">
        <v>1.87546</v>
      </c>
      <c r="IF401">
        <v>1.87832</v>
      </c>
      <c r="IG401">
        <v>1.875</v>
      </c>
      <c r="IH401">
        <v>1.87853</v>
      </c>
      <c r="II401">
        <v>1.87568</v>
      </c>
      <c r="IJ401">
        <v>1.87683</v>
      </c>
      <c r="IK401">
        <v>0</v>
      </c>
      <c r="IL401">
        <v>0</v>
      </c>
      <c r="IM401">
        <v>0</v>
      </c>
      <c r="IN401">
        <v>0</v>
      </c>
      <c r="IO401" t="s">
        <v>441</v>
      </c>
      <c r="IP401" t="s">
        <v>442</v>
      </c>
      <c r="IQ401" t="s">
        <v>443</v>
      </c>
      <c r="IR401" t="s">
        <v>443</v>
      </c>
      <c r="IS401" t="s">
        <v>443</v>
      </c>
      <c r="IT401" t="s">
        <v>443</v>
      </c>
      <c r="IU401">
        <v>0</v>
      </c>
      <c r="IV401">
        <v>100</v>
      </c>
      <c r="IW401">
        <v>100</v>
      </c>
      <c r="IX401">
        <v>0.335</v>
      </c>
      <c r="IY401">
        <v>0.2437</v>
      </c>
      <c r="IZ401">
        <v>-0.1222274518627452</v>
      </c>
      <c r="JA401">
        <v>0.001328938755811441</v>
      </c>
      <c r="JB401">
        <v>-5.633165956792918E-07</v>
      </c>
      <c r="JC401">
        <v>2.510553891376428E-10</v>
      </c>
      <c r="JD401">
        <v>-0.04678033270444259</v>
      </c>
      <c r="JE401">
        <v>-0.0009625096320519332</v>
      </c>
      <c r="JF401">
        <v>0.0006953178313022573</v>
      </c>
      <c r="JG401">
        <v>-5.973937232829655E-06</v>
      </c>
      <c r="JH401">
        <v>1</v>
      </c>
      <c r="JI401">
        <v>2112</v>
      </c>
      <c r="JJ401">
        <v>1</v>
      </c>
      <c r="JK401">
        <v>26</v>
      </c>
      <c r="JL401">
        <v>201807.5</v>
      </c>
      <c r="JM401">
        <v>201807.4</v>
      </c>
      <c r="JN401">
        <v>1.08765</v>
      </c>
      <c r="JO401">
        <v>2.54028</v>
      </c>
      <c r="JP401">
        <v>1.39893</v>
      </c>
      <c r="JQ401">
        <v>2.32788</v>
      </c>
      <c r="JR401">
        <v>1.44897</v>
      </c>
      <c r="JS401">
        <v>2.52441</v>
      </c>
      <c r="JT401">
        <v>37.7711</v>
      </c>
      <c r="JU401">
        <v>23.9649</v>
      </c>
      <c r="JV401">
        <v>18</v>
      </c>
      <c r="JW401">
        <v>483.136</v>
      </c>
      <c r="JX401">
        <v>443.318</v>
      </c>
      <c r="JY401">
        <v>29.5422</v>
      </c>
      <c r="JZ401">
        <v>29.5964</v>
      </c>
      <c r="KA401">
        <v>29.9998</v>
      </c>
      <c r="KB401">
        <v>29.3054</v>
      </c>
      <c r="KC401">
        <v>29.3731</v>
      </c>
      <c r="KD401">
        <v>21.7208</v>
      </c>
      <c r="KE401">
        <v>40.8636</v>
      </c>
      <c r="KF401">
        <v>0</v>
      </c>
      <c r="KG401">
        <v>29.5363</v>
      </c>
      <c r="KH401">
        <v>413.287</v>
      </c>
      <c r="KI401">
        <v>15.9046</v>
      </c>
      <c r="KJ401">
        <v>100.8</v>
      </c>
      <c r="KK401">
        <v>100.246</v>
      </c>
    </row>
    <row r="402" spans="1:297">
      <c r="A402">
        <v>386</v>
      </c>
      <c r="B402">
        <v>1759257035.1</v>
      </c>
      <c r="C402">
        <v>10219.5</v>
      </c>
      <c r="D402" t="s">
        <v>1219</v>
      </c>
      <c r="E402" t="s">
        <v>1220</v>
      </c>
      <c r="F402">
        <v>5</v>
      </c>
      <c r="G402" t="s">
        <v>1218</v>
      </c>
      <c r="H402" t="s">
        <v>436</v>
      </c>
      <c r="I402">
        <v>1759257027.255172</v>
      </c>
      <c r="J402">
        <f>(K402)/1000</f>
        <v>0</v>
      </c>
      <c r="K402">
        <f>IF(DP402, AN402, AH402)</f>
        <v>0</v>
      </c>
      <c r="L402">
        <f>IF(DP402, AI402, AG402)</f>
        <v>0</v>
      </c>
      <c r="M402">
        <f>DR402 - IF(AU402&gt;1, L402*DL402*100.0/(AW402), 0)</f>
        <v>0</v>
      </c>
      <c r="N402">
        <f>((T402-J402/2)*M402-L402)/(T402+J402/2)</f>
        <v>0</v>
      </c>
      <c r="O402">
        <f>N402*(DY402+DZ402)/1000.0</f>
        <v>0</v>
      </c>
      <c r="P402">
        <f>(DR402 - IF(AU402&gt;1, L402*DL402*100.0/(AW402), 0))*(DY402+DZ402)/1000.0</f>
        <v>0</v>
      </c>
      <c r="Q402">
        <f>2.0/((1/S402-1/R402)+SIGN(S402)*SQRT((1/S402-1/R402)*(1/S402-1/R402) + 4*DM402/((DM402+1)*(DM402+1))*(2*1/S402*1/R402-1/R402*1/R402)))</f>
        <v>0</v>
      </c>
      <c r="R402">
        <f>IF(LEFT(DN402,1)&lt;&gt;"0",IF(LEFT(DN402,1)="1",3.0,DO402),$D$5+$E$5*(EF402*DY402/($K$5*1000))+$F$5*(EF402*DY402/($K$5*1000))*MAX(MIN(DL402,$J$5),$I$5)*MAX(MIN(DL402,$J$5),$I$5)+$G$5*MAX(MIN(DL402,$J$5),$I$5)*(EF402*DY402/($K$5*1000))+$H$5*(EF402*DY402/($K$5*1000))*(EF402*DY402/($K$5*1000)))</f>
        <v>0</v>
      </c>
      <c r="S402">
        <f>J402*(1000-(1000*0.61365*exp(17.502*W402/(240.97+W402))/(DY402+DZ402)+DT402)/2)/(1000*0.61365*exp(17.502*W402/(240.97+W402))/(DY402+DZ402)-DT402)</f>
        <v>0</v>
      </c>
      <c r="T402">
        <f>1/((DM402+1)/(Q402/1.6)+1/(R402/1.37)) + DM402/((DM402+1)/(Q402/1.6) + DM402/(R402/1.37))</f>
        <v>0</v>
      </c>
      <c r="U402">
        <f>(DH402*DK402)</f>
        <v>0</v>
      </c>
      <c r="V402">
        <f>(EA402+(U402+2*0.95*5.67E-8*(((EA402+$B$7)+273)^4-(EA402+273)^4)-44100*J402)/(1.84*29.3*R402+8*0.95*5.67E-8*(EA402+273)^3))</f>
        <v>0</v>
      </c>
      <c r="W402">
        <f>($C$7*EB402+$D$7*EC402+$E$7*V402)</f>
        <v>0</v>
      </c>
      <c r="X402">
        <f>0.61365*exp(17.502*W402/(240.97+W402))</f>
        <v>0</v>
      </c>
      <c r="Y402">
        <f>(Z402/AA402*100)</f>
        <v>0</v>
      </c>
      <c r="Z402">
        <f>DT402*(DY402+DZ402)/1000</f>
        <v>0</v>
      </c>
      <c r="AA402">
        <f>0.61365*exp(17.502*EA402/(240.97+EA402))</f>
        <v>0</v>
      </c>
      <c r="AB402">
        <f>(X402-DT402*(DY402+DZ402)/1000)</f>
        <v>0</v>
      </c>
      <c r="AC402">
        <f>(-J402*44100)</f>
        <v>0</v>
      </c>
      <c r="AD402">
        <f>2*29.3*R402*0.92*(EA402-W402)</f>
        <v>0</v>
      </c>
      <c r="AE402">
        <f>2*0.95*5.67E-8*(((EA402+$B$7)+273)^4-(W402+273)^4)</f>
        <v>0</v>
      </c>
      <c r="AF402">
        <f>U402+AE402+AC402+AD402</f>
        <v>0</v>
      </c>
      <c r="AG402">
        <f>DX402*AU402*(DS402-DR402*(1000-AU402*DU402)/(1000-AU402*DT402))/(100*DL402)</f>
        <v>0</v>
      </c>
      <c r="AH402">
        <f>1000*DX402*AU402*(DT402-DU402)/(100*DL402*(1000-AU402*DT402))</f>
        <v>0</v>
      </c>
      <c r="AI402">
        <f>(AJ402 - AK402 - DY402*1E3/(8.314*(EA402+273.15)) * AM402/DX402 * AL402) * DX402/(100*DL402) * (1000 - DU402)/1000</f>
        <v>0</v>
      </c>
      <c r="AJ402">
        <v>426.7667752078679</v>
      </c>
      <c r="AK402">
        <v>410.2669575757575</v>
      </c>
      <c r="AL402">
        <v>-0.002597220097765642</v>
      </c>
      <c r="AM402">
        <v>65.51249635074223</v>
      </c>
      <c r="AN402">
        <f>(AP402 - AO402 + DY402*1E3/(8.314*(EA402+273.15)) * AR402/DX402 * AQ402) * DX402/(100*DL402) * 1000/(1000 - AP402)</f>
        <v>0</v>
      </c>
      <c r="AO402">
        <v>15.85393167806582</v>
      </c>
      <c r="AP402">
        <v>24.04709939393939</v>
      </c>
      <c r="AQ402">
        <v>1.034033326470644E-05</v>
      </c>
      <c r="AR402">
        <v>120.2909633275377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MAX(0,($B$13+$C$13*EF402)/(1+$D$13*EF402)*DY402/(EA402+273)*$E$13)</f>
        <v>0</v>
      </c>
      <c r="AX402" t="s">
        <v>437</v>
      </c>
      <c r="AY402" t="s">
        <v>437</v>
      </c>
      <c r="AZ402">
        <v>0</v>
      </c>
      <c r="BA402">
        <v>0</v>
      </c>
      <c r="BB402">
        <f>1-AZ402/BA402</f>
        <v>0</v>
      </c>
      <c r="BC402">
        <v>0</v>
      </c>
      <c r="BD402" t="s">
        <v>437</v>
      </c>
      <c r="BE402" t="s">
        <v>437</v>
      </c>
      <c r="BF402">
        <v>0</v>
      </c>
      <c r="BG402">
        <v>0</v>
      </c>
      <c r="BH402">
        <f>1-BF402/BG402</f>
        <v>0</v>
      </c>
      <c r="BI402">
        <v>0.5</v>
      </c>
      <c r="BJ402">
        <f>DI402</f>
        <v>0</v>
      </c>
      <c r="BK402">
        <f>L402</f>
        <v>0</v>
      </c>
      <c r="BL402">
        <f>BH402*BI402*BJ402</f>
        <v>0</v>
      </c>
      <c r="BM402">
        <f>(BK402-BC402)/BJ402</f>
        <v>0</v>
      </c>
      <c r="BN402">
        <f>(BA402-BG402)/BG402</f>
        <v>0</v>
      </c>
      <c r="BO402">
        <f>AZ402/(BB402+AZ402/BG402)</f>
        <v>0</v>
      </c>
      <c r="BP402" t="s">
        <v>437</v>
      </c>
      <c r="BQ402">
        <v>0</v>
      </c>
      <c r="BR402">
        <f>IF(BQ402&lt;&gt;0, BQ402, BO402)</f>
        <v>0</v>
      </c>
      <c r="BS402">
        <f>1-BR402/BG402</f>
        <v>0</v>
      </c>
      <c r="BT402">
        <f>(BG402-BF402)/(BG402-BR402)</f>
        <v>0</v>
      </c>
      <c r="BU402">
        <f>(BA402-BG402)/(BA402-BR402)</f>
        <v>0</v>
      </c>
      <c r="BV402">
        <f>(BG402-BF402)/(BG402-AZ402)</f>
        <v>0</v>
      </c>
      <c r="BW402">
        <f>(BA402-BG402)/(BA402-AZ402)</f>
        <v>0</v>
      </c>
      <c r="BX402">
        <f>(BT402*BR402/BF402)</f>
        <v>0</v>
      </c>
      <c r="BY402">
        <f>(1-BX402)</f>
        <v>0</v>
      </c>
      <c r="DH402">
        <f>$B$11*EG402+$C$11*EH402+$F$11*ES402*(1-EV402)</f>
        <v>0</v>
      </c>
      <c r="DI402">
        <f>DH402*DJ402</f>
        <v>0</v>
      </c>
      <c r="DJ402">
        <f>($B$11*$D$9+$C$11*$D$9+$F$11*((FF402+EX402)/MAX(FF402+EX402+FG402, 0.1)*$I$9+FG402/MAX(FF402+EX402+FG402, 0.1)*$J$9))/($B$11+$C$11+$F$11)</f>
        <v>0</v>
      </c>
      <c r="DK402">
        <f>($B$11*$K$9+$C$11*$K$9+$F$11*((FF402+EX402)/MAX(FF402+EX402+FG402, 0.1)*$P$9+FG402/MAX(FF402+EX402+FG402, 0.1)*$Q$9))/($B$11+$C$11+$F$11)</f>
        <v>0</v>
      </c>
      <c r="DL402">
        <v>4.38</v>
      </c>
      <c r="DM402">
        <v>0.5</v>
      </c>
      <c r="DN402" t="s">
        <v>438</v>
      </c>
      <c r="DO402">
        <v>2</v>
      </c>
      <c r="DP402" t="b">
        <v>1</v>
      </c>
      <c r="DQ402">
        <v>1759257027.255172</v>
      </c>
      <c r="DR402">
        <v>400.4745172413793</v>
      </c>
      <c r="DS402">
        <v>419.8309310344828</v>
      </c>
      <c r="DT402">
        <v>24.04510344827586</v>
      </c>
      <c r="DU402">
        <v>15.85664827586207</v>
      </c>
      <c r="DV402">
        <v>400.1389655172413</v>
      </c>
      <c r="DW402">
        <v>23.80142758620689</v>
      </c>
      <c r="DX402">
        <v>499.9985517241379</v>
      </c>
      <c r="DY402">
        <v>90.78960344827587</v>
      </c>
      <c r="DZ402">
        <v>0.0551240275862069</v>
      </c>
      <c r="EA402">
        <v>30.49562068965518</v>
      </c>
      <c r="EB402">
        <v>30.00457586206897</v>
      </c>
      <c r="EC402">
        <v>999.9000000000002</v>
      </c>
      <c r="ED402">
        <v>0</v>
      </c>
      <c r="EE402">
        <v>0</v>
      </c>
      <c r="EF402">
        <v>10000.15</v>
      </c>
      <c r="EG402">
        <v>0</v>
      </c>
      <c r="EH402">
        <v>11.44476206896552</v>
      </c>
      <c r="EI402">
        <v>-19.3565275862069</v>
      </c>
      <c r="EJ402">
        <v>410.3412413793104</v>
      </c>
      <c r="EK402">
        <v>426.5953793103449</v>
      </c>
      <c r="EL402">
        <v>8.188446206896552</v>
      </c>
      <c r="EM402">
        <v>419.8309310344828</v>
      </c>
      <c r="EN402">
        <v>15.85664827586207</v>
      </c>
      <c r="EO402">
        <v>2.183044137931035</v>
      </c>
      <c r="EP402">
        <v>1.439619310344828</v>
      </c>
      <c r="EQ402">
        <v>18.83842413793104</v>
      </c>
      <c r="ER402">
        <v>12.34149655172414</v>
      </c>
      <c r="ES402">
        <v>2000.038620689655</v>
      </c>
      <c r="ET402">
        <v>0.9799934482758619</v>
      </c>
      <c r="EU402">
        <v>0.02000691724137931</v>
      </c>
      <c r="EV402">
        <v>0</v>
      </c>
      <c r="EW402">
        <v>848.2803103448277</v>
      </c>
      <c r="EX402">
        <v>5.000560000000001</v>
      </c>
      <c r="EY402">
        <v>17179.34482758621</v>
      </c>
      <c r="EZ402">
        <v>17295.17931034483</v>
      </c>
      <c r="FA402">
        <v>42.06199999999998</v>
      </c>
      <c r="FB402">
        <v>42.18699999999998</v>
      </c>
      <c r="FC402">
        <v>41.75427586206897</v>
      </c>
      <c r="FD402">
        <v>41.29917241379309</v>
      </c>
      <c r="FE402">
        <v>42.79489655172413</v>
      </c>
      <c r="FF402">
        <v>1955.128620689656</v>
      </c>
      <c r="FG402">
        <v>39.91</v>
      </c>
      <c r="FH402">
        <v>0</v>
      </c>
      <c r="FI402">
        <v>1759257049</v>
      </c>
      <c r="FJ402">
        <v>0</v>
      </c>
      <c r="FK402">
        <v>848.28116</v>
      </c>
      <c r="FL402">
        <v>-0.803538476645332</v>
      </c>
      <c r="FM402">
        <v>-39.67692296668822</v>
      </c>
      <c r="FN402">
        <v>17178.876</v>
      </c>
      <c r="FO402">
        <v>15</v>
      </c>
      <c r="FP402">
        <v>0</v>
      </c>
      <c r="FQ402" t="s">
        <v>439</v>
      </c>
      <c r="FR402">
        <v>1747148579.5</v>
      </c>
      <c r="FS402">
        <v>1747148584.5</v>
      </c>
      <c r="FT402">
        <v>0</v>
      </c>
      <c r="FU402">
        <v>0.162</v>
      </c>
      <c r="FV402">
        <v>-0.001</v>
      </c>
      <c r="FW402">
        <v>0.139</v>
      </c>
      <c r="FX402">
        <v>0.058</v>
      </c>
      <c r="FY402">
        <v>420</v>
      </c>
      <c r="FZ402">
        <v>16</v>
      </c>
      <c r="GA402">
        <v>0.19</v>
      </c>
      <c r="GB402">
        <v>0.02</v>
      </c>
      <c r="GC402">
        <v>-19.47559024390244</v>
      </c>
      <c r="GD402">
        <v>0.5412397212543478</v>
      </c>
      <c r="GE402">
        <v>0.1390594482540508</v>
      </c>
      <c r="GF402">
        <v>0</v>
      </c>
      <c r="GG402">
        <v>848.355705882353</v>
      </c>
      <c r="GH402">
        <v>-1.131398021923022</v>
      </c>
      <c r="GI402">
        <v>0.2307090769794139</v>
      </c>
      <c r="GJ402">
        <v>0</v>
      </c>
      <c r="GK402">
        <v>8.185074390243903</v>
      </c>
      <c r="GL402">
        <v>0.05444738675958063</v>
      </c>
      <c r="GM402">
        <v>0.00558275875888478</v>
      </c>
      <c r="GN402">
        <v>1</v>
      </c>
      <c r="GO402">
        <v>1</v>
      </c>
      <c r="GP402">
        <v>3</v>
      </c>
      <c r="GQ402" t="s">
        <v>463</v>
      </c>
      <c r="GR402">
        <v>3.12847</v>
      </c>
      <c r="GS402">
        <v>2.73246</v>
      </c>
      <c r="GT402">
        <v>0.0828063</v>
      </c>
      <c r="GU402">
        <v>0.08588469999999999</v>
      </c>
      <c r="GV402">
        <v>0.1073</v>
      </c>
      <c r="GW402">
        <v>0.0804824</v>
      </c>
      <c r="GX402">
        <v>27466</v>
      </c>
      <c r="GY402">
        <v>26576</v>
      </c>
      <c r="GZ402">
        <v>30488.9</v>
      </c>
      <c r="HA402">
        <v>29329.8</v>
      </c>
      <c r="HB402">
        <v>37563.9</v>
      </c>
      <c r="HC402">
        <v>35490.3</v>
      </c>
      <c r="HD402">
        <v>46644.6</v>
      </c>
      <c r="HE402">
        <v>43582.8</v>
      </c>
      <c r="HF402">
        <v>1.82647</v>
      </c>
      <c r="HG402">
        <v>1.81017</v>
      </c>
      <c r="HH402">
        <v>0.0881106</v>
      </c>
      <c r="HI402">
        <v>0</v>
      </c>
      <c r="HJ402">
        <v>28.5656</v>
      </c>
      <c r="HK402">
        <v>999.9</v>
      </c>
      <c r="HL402">
        <v>48.6</v>
      </c>
      <c r="HM402">
        <v>31.9</v>
      </c>
      <c r="HN402">
        <v>25.4182</v>
      </c>
      <c r="HO402">
        <v>62.915</v>
      </c>
      <c r="HP402">
        <v>17.9287</v>
      </c>
      <c r="HQ402">
        <v>1</v>
      </c>
      <c r="HR402">
        <v>0.182881</v>
      </c>
      <c r="HS402">
        <v>-0.737282</v>
      </c>
      <c r="HT402">
        <v>20.1989</v>
      </c>
      <c r="HU402">
        <v>5.22747</v>
      </c>
      <c r="HV402">
        <v>11.974</v>
      </c>
      <c r="HW402">
        <v>4.96975</v>
      </c>
      <c r="HX402">
        <v>3.28953</v>
      </c>
      <c r="HY402">
        <v>9999</v>
      </c>
      <c r="HZ402">
        <v>9999</v>
      </c>
      <c r="IA402">
        <v>9999</v>
      </c>
      <c r="IB402">
        <v>20.3</v>
      </c>
      <c r="IC402">
        <v>4.9729</v>
      </c>
      <c r="ID402">
        <v>1.87738</v>
      </c>
      <c r="IE402">
        <v>1.87546</v>
      </c>
      <c r="IF402">
        <v>1.8783</v>
      </c>
      <c r="IG402">
        <v>1.875</v>
      </c>
      <c r="IH402">
        <v>1.87854</v>
      </c>
      <c r="II402">
        <v>1.87564</v>
      </c>
      <c r="IJ402">
        <v>1.87683</v>
      </c>
      <c r="IK402">
        <v>0</v>
      </c>
      <c r="IL402">
        <v>0</v>
      </c>
      <c r="IM402">
        <v>0</v>
      </c>
      <c r="IN402">
        <v>0</v>
      </c>
      <c r="IO402" t="s">
        <v>441</v>
      </c>
      <c r="IP402" t="s">
        <v>442</v>
      </c>
      <c r="IQ402" t="s">
        <v>443</v>
      </c>
      <c r="IR402" t="s">
        <v>443</v>
      </c>
      <c r="IS402" t="s">
        <v>443</v>
      </c>
      <c r="IT402" t="s">
        <v>443</v>
      </c>
      <c r="IU402">
        <v>0</v>
      </c>
      <c r="IV402">
        <v>100</v>
      </c>
      <c r="IW402">
        <v>100</v>
      </c>
      <c r="IX402">
        <v>0.335</v>
      </c>
      <c r="IY402">
        <v>0.2437</v>
      </c>
      <c r="IZ402">
        <v>-0.1222274518627452</v>
      </c>
      <c r="JA402">
        <v>0.001328938755811441</v>
      </c>
      <c r="JB402">
        <v>-5.633165956792918E-07</v>
      </c>
      <c r="JC402">
        <v>2.510553891376428E-10</v>
      </c>
      <c r="JD402">
        <v>-0.04678033270444259</v>
      </c>
      <c r="JE402">
        <v>-0.0009625096320519332</v>
      </c>
      <c r="JF402">
        <v>0.0006953178313022573</v>
      </c>
      <c r="JG402">
        <v>-5.973937232829655E-06</v>
      </c>
      <c r="JH402">
        <v>1</v>
      </c>
      <c r="JI402">
        <v>2112</v>
      </c>
      <c r="JJ402">
        <v>1</v>
      </c>
      <c r="JK402">
        <v>26</v>
      </c>
      <c r="JL402">
        <v>201807.6</v>
      </c>
      <c r="JM402">
        <v>201807.5</v>
      </c>
      <c r="JN402">
        <v>1.05835</v>
      </c>
      <c r="JO402">
        <v>2.53174</v>
      </c>
      <c r="JP402">
        <v>1.39893</v>
      </c>
      <c r="JQ402">
        <v>2.32788</v>
      </c>
      <c r="JR402">
        <v>1.44897</v>
      </c>
      <c r="JS402">
        <v>2.56714</v>
      </c>
      <c r="JT402">
        <v>37.7711</v>
      </c>
      <c r="JU402">
        <v>23.9824</v>
      </c>
      <c r="JV402">
        <v>18</v>
      </c>
      <c r="JW402">
        <v>483.164</v>
      </c>
      <c r="JX402">
        <v>443.271</v>
      </c>
      <c r="JY402">
        <v>29.5354</v>
      </c>
      <c r="JZ402">
        <v>29.5937</v>
      </c>
      <c r="KA402">
        <v>29.9999</v>
      </c>
      <c r="KB402">
        <v>29.3034</v>
      </c>
      <c r="KC402">
        <v>29.3711</v>
      </c>
      <c r="KD402">
        <v>21.2148</v>
      </c>
      <c r="KE402">
        <v>40.8636</v>
      </c>
      <c r="KF402">
        <v>0</v>
      </c>
      <c r="KG402">
        <v>29.5354</v>
      </c>
      <c r="KH402">
        <v>399.914</v>
      </c>
      <c r="KI402">
        <v>15.9046</v>
      </c>
      <c r="KJ402">
        <v>100.799</v>
      </c>
      <c r="KK402">
        <v>100.247</v>
      </c>
    </row>
    <row r="403" spans="1:297">
      <c r="A403">
        <v>387</v>
      </c>
      <c r="B403">
        <v>1759257040.1</v>
      </c>
      <c r="C403">
        <v>10224.5</v>
      </c>
      <c r="D403" t="s">
        <v>1221</v>
      </c>
      <c r="E403" t="s">
        <v>1222</v>
      </c>
      <c r="F403">
        <v>5</v>
      </c>
      <c r="G403" t="s">
        <v>1218</v>
      </c>
      <c r="H403" t="s">
        <v>436</v>
      </c>
      <c r="I403">
        <v>1759257032.332142</v>
      </c>
      <c r="J403">
        <f>(K403)/1000</f>
        <v>0</v>
      </c>
      <c r="K403">
        <f>IF(DP403, AN403, AH403)</f>
        <v>0</v>
      </c>
      <c r="L403">
        <f>IF(DP403, AI403, AG403)</f>
        <v>0</v>
      </c>
      <c r="M403">
        <f>DR403 - IF(AU403&gt;1, L403*DL403*100.0/(AW403), 0)</f>
        <v>0</v>
      </c>
      <c r="N403">
        <f>((T403-J403/2)*M403-L403)/(T403+J403/2)</f>
        <v>0</v>
      </c>
      <c r="O403">
        <f>N403*(DY403+DZ403)/1000.0</f>
        <v>0</v>
      </c>
      <c r="P403">
        <f>(DR403 - IF(AU403&gt;1, L403*DL403*100.0/(AW403), 0))*(DY403+DZ403)/1000.0</f>
        <v>0</v>
      </c>
      <c r="Q403">
        <f>2.0/((1/S403-1/R403)+SIGN(S403)*SQRT((1/S403-1/R403)*(1/S403-1/R403) + 4*DM403/((DM403+1)*(DM403+1))*(2*1/S403*1/R403-1/R403*1/R403)))</f>
        <v>0</v>
      </c>
      <c r="R403">
        <f>IF(LEFT(DN403,1)&lt;&gt;"0",IF(LEFT(DN403,1)="1",3.0,DO403),$D$5+$E$5*(EF403*DY403/($K$5*1000))+$F$5*(EF403*DY403/($K$5*1000))*MAX(MIN(DL403,$J$5),$I$5)*MAX(MIN(DL403,$J$5),$I$5)+$G$5*MAX(MIN(DL403,$J$5),$I$5)*(EF403*DY403/($K$5*1000))+$H$5*(EF403*DY403/($K$5*1000))*(EF403*DY403/($K$5*1000)))</f>
        <v>0</v>
      </c>
      <c r="S403">
        <f>J403*(1000-(1000*0.61365*exp(17.502*W403/(240.97+W403))/(DY403+DZ403)+DT403)/2)/(1000*0.61365*exp(17.502*W403/(240.97+W403))/(DY403+DZ403)-DT403)</f>
        <v>0</v>
      </c>
      <c r="T403">
        <f>1/((DM403+1)/(Q403/1.6)+1/(R403/1.37)) + DM403/((DM403+1)/(Q403/1.6) + DM403/(R403/1.37))</f>
        <v>0</v>
      </c>
      <c r="U403">
        <f>(DH403*DK403)</f>
        <v>0</v>
      </c>
      <c r="V403">
        <f>(EA403+(U403+2*0.95*5.67E-8*(((EA403+$B$7)+273)^4-(EA403+273)^4)-44100*J403)/(1.84*29.3*R403+8*0.95*5.67E-8*(EA403+273)^3))</f>
        <v>0</v>
      </c>
      <c r="W403">
        <f>($C$7*EB403+$D$7*EC403+$E$7*V403)</f>
        <v>0</v>
      </c>
      <c r="X403">
        <f>0.61365*exp(17.502*W403/(240.97+W403))</f>
        <v>0</v>
      </c>
      <c r="Y403">
        <f>(Z403/AA403*100)</f>
        <v>0</v>
      </c>
      <c r="Z403">
        <f>DT403*(DY403+DZ403)/1000</f>
        <v>0</v>
      </c>
      <c r="AA403">
        <f>0.61365*exp(17.502*EA403/(240.97+EA403))</f>
        <v>0</v>
      </c>
      <c r="AB403">
        <f>(X403-DT403*(DY403+DZ403)/1000)</f>
        <v>0</v>
      </c>
      <c r="AC403">
        <f>(-J403*44100)</f>
        <v>0</v>
      </c>
      <c r="AD403">
        <f>2*29.3*R403*0.92*(EA403-W403)</f>
        <v>0</v>
      </c>
      <c r="AE403">
        <f>2*0.95*5.67E-8*(((EA403+$B$7)+273)^4-(W403+273)^4)</f>
        <v>0</v>
      </c>
      <c r="AF403">
        <f>U403+AE403+AC403+AD403</f>
        <v>0</v>
      </c>
      <c r="AG403">
        <f>DX403*AU403*(DS403-DR403*(1000-AU403*DU403)/(1000-AU403*DT403))/(100*DL403)</f>
        <v>0</v>
      </c>
      <c r="AH403">
        <f>1000*DX403*AU403*(DT403-DU403)/(100*DL403*(1000-AU403*DT403))</f>
        <v>0</v>
      </c>
      <c r="AI403">
        <f>(AJ403 - AK403 - DY403*1E3/(8.314*(EA403+273.15)) * AM403/DX403 * AL403) * DX403/(100*DL403) * (1000 - DU403)/1000</f>
        <v>0</v>
      </c>
      <c r="AJ403">
        <v>419.5051352046846</v>
      </c>
      <c r="AK403">
        <v>406.8091757575758</v>
      </c>
      <c r="AL403">
        <v>-0.8283978094056074</v>
      </c>
      <c r="AM403">
        <v>65.51249635074223</v>
      </c>
      <c r="AN403">
        <f>(AP403 - AO403 + DY403*1E3/(8.314*(EA403+273.15)) * AR403/DX403 * AQ403) * DX403/(100*DL403) * 1000/(1000 - AP403)</f>
        <v>0</v>
      </c>
      <c r="AO403">
        <v>15.85281823000801</v>
      </c>
      <c r="AP403">
        <v>24.04745939393939</v>
      </c>
      <c r="AQ403">
        <v>2.780306603890617E-06</v>
      </c>
      <c r="AR403">
        <v>120.2909633275377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MAX(0,($B$13+$C$13*EF403)/(1+$D$13*EF403)*DY403/(EA403+273)*$E$13)</f>
        <v>0</v>
      </c>
      <c r="AX403" t="s">
        <v>437</v>
      </c>
      <c r="AY403" t="s">
        <v>437</v>
      </c>
      <c r="AZ403">
        <v>0</v>
      </c>
      <c r="BA403">
        <v>0</v>
      </c>
      <c r="BB403">
        <f>1-AZ403/BA403</f>
        <v>0</v>
      </c>
      <c r="BC403">
        <v>0</v>
      </c>
      <c r="BD403" t="s">
        <v>437</v>
      </c>
      <c r="BE403" t="s">
        <v>437</v>
      </c>
      <c r="BF403">
        <v>0</v>
      </c>
      <c r="BG403">
        <v>0</v>
      </c>
      <c r="BH403">
        <f>1-BF403/BG403</f>
        <v>0</v>
      </c>
      <c r="BI403">
        <v>0.5</v>
      </c>
      <c r="BJ403">
        <f>DI403</f>
        <v>0</v>
      </c>
      <c r="BK403">
        <f>L403</f>
        <v>0</v>
      </c>
      <c r="BL403">
        <f>BH403*BI403*BJ403</f>
        <v>0</v>
      </c>
      <c r="BM403">
        <f>(BK403-BC403)/BJ403</f>
        <v>0</v>
      </c>
      <c r="BN403">
        <f>(BA403-BG403)/BG403</f>
        <v>0</v>
      </c>
      <c r="BO403">
        <f>AZ403/(BB403+AZ403/BG403)</f>
        <v>0</v>
      </c>
      <c r="BP403" t="s">
        <v>437</v>
      </c>
      <c r="BQ403">
        <v>0</v>
      </c>
      <c r="BR403">
        <f>IF(BQ403&lt;&gt;0, BQ403, BO403)</f>
        <v>0</v>
      </c>
      <c r="BS403">
        <f>1-BR403/BG403</f>
        <v>0</v>
      </c>
      <c r="BT403">
        <f>(BG403-BF403)/(BG403-BR403)</f>
        <v>0</v>
      </c>
      <c r="BU403">
        <f>(BA403-BG403)/(BA403-BR403)</f>
        <v>0</v>
      </c>
      <c r="BV403">
        <f>(BG403-BF403)/(BG403-AZ403)</f>
        <v>0</v>
      </c>
      <c r="BW403">
        <f>(BA403-BG403)/(BA403-AZ403)</f>
        <v>0</v>
      </c>
      <c r="BX403">
        <f>(BT403*BR403/BF403)</f>
        <v>0</v>
      </c>
      <c r="BY403">
        <f>(1-BX403)</f>
        <v>0</v>
      </c>
      <c r="DH403">
        <f>$B$11*EG403+$C$11*EH403+$F$11*ES403*(1-EV403)</f>
        <v>0</v>
      </c>
      <c r="DI403">
        <f>DH403*DJ403</f>
        <v>0</v>
      </c>
      <c r="DJ403">
        <f>($B$11*$D$9+$C$11*$D$9+$F$11*((FF403+EX403)/MAX(FF403+EX403+FG403, 0.1)*$I$9+FG403/MAX(FF403+EX403+FG403, 0.1)*$J$9))/($B$11+$C$11+$F$11)</f>
        <v>0</v>
      </c>
      <c r="DK403">
        <f>($B$11*$K$9+$C$11*$K$9+$F$11*((FF403+EX403)/MAX(FF403+EX403+FG403, 0.1)*$P$9+FG403/MAX(FF403+EX403+FG403, 0.1)*$Q$9))/($B$11+$C$11+$F$11)</f>
        <v>0</v>
      </c>
      <c r="DL403">
        <v>4.38</v>
      </c>
      <c r="DM403">
        <v>0.5</v>
      </c>
      <c r="DN403" t="s">
        <v>438</v>
      </c>
      <c r="DO403">
        <v>2</v>
      </c>
      <c r="DP403" t="b">
        <v>1</v>
      </c>
      <c r="DQ403">
        <v>1759257032.332142</v>
      </c>
      <c r="DR403">
        <v>399.9690714285715</v>
      </c>
      <c r="DS403">
        <v>416.98575</v>
      </c>
      <c r="DT403">
        <v>24.046425</v>
      </c>
      <c r="DU403">
        <v>15.85452857142857</v>
      </c>
      <c r="DV403">
        <v>399.6340714285714</v>
      </c>
      <c r="DW403">
        <v>23.802725</v>
      </c>
      <c r="DX403">
        <v>499.9641428571428</v>
      </c>
      <c r="DY403">
        <v>90.78641785714287</v>
      </c>
      <c r="DZ403">
        <v>0.0548976</v>
      </c>
      <c r="EA403">
        <v>30.49555</v>
      </c>
      <c r="EB403">
        <v>30.00470714285715</v>
      </c>
      <c r="EC403">
        <v>999.9000000000002</v>
      </c>
      <c r="ED403">
        <v>0</v>
      </c>
      <c r="EE403">
        <v>0</v>
      </c>
      <c r="EF403">
        <v>9996.985714285713</v>
      </c>
      <c r="EG403">
        <v>0</v>
      </c>
      <c r="EH403">
        <v>11.43161071428571</v>
      </c>
      <c r="EI403">
        <v>-17.01677607142857</v>
      </c>
      <c r="EJ403">
        <v>409.8238214285715</v>
      </c>
      <c r="EK403">
        <v>423.7035000000001</v>
      </c>
      <c r="EL403">
        <v>8.191894642857143</v>
      </c>
      <c r="EM403">
        <v>416.98575</v>
      </c>
      <c r="EN403">
        <v>15.85452857142857</v>
      </c>
      <c r="EO403">
        <v>2.183088571428571</v>
      </c>
      <c r="EP403">
        <v>1.439375357142857</v>
      </c>
      <c r="EQ403">
        <v>18.83873928571429</v>
      </c>
      <c r="ER403">
        <v>12.338925</v>
      </c>
      <c r="ES403">
        <v>1999.998928571429</v>
      </c>
      <c r="ET403">
        <v>0.9799930714285713</v>
      </c>
      <c r="EU403">
        <v>0.02000729285714286</v>
      </c>
      <c r="EV403">
        <v>0</v>
      </c>
      <c r="EW403">
        <v>848.2146785714286</v>
      </c>
      <c r="EX403">
        <v>5.000560000000001</v>
      </c>
      <c r="EY403">
        <v>17177.37857142857</v>
      </c>
      <c r="EZ403">
        <v>17294.83928571429</v>
      </c>
      <c r="FA403">
        <v>42.04871428571429</v>
      </c>
      <c r="FB403">
        <v>42.18035714285713</v>
      </c>
      <c r="FC403">
        <v>41.75442857142857</v>
      </c>
      <c r="FD403">
        <v>41.2942857142857</v>
      </c>
      <c r="FE403">
        <v>42.7942857142857</v>
      </c>
      <c r="FF403">
        <v>1955.088928571429</v>
      </c>
      <c r="FG403">
        <v>39.91</v>
      </c>
      <c r="FH403">
        <v>0</v>
      </c>
      <c r="FI403">
        <v>1759257054.4</v>
      </c>
      <c r="FJ403">
        <v>0</v>
      </c>
      <c r="FK403">
        <v>848.2483076923077</v>
      </c>
      <c r="FL403">
        <v>0.5816752132222034</v>
      </c>
      <c r="FM403">
        <v>-4.352136599387459</v>
      </c>
      <c r="FN403">
        <v>17177.49615384615</v>
      </c>
      <c r="FO403">
        <v>15</v>
      </c>
      <c r="FP403">
        <v>0</v>
      </c>
      <c r="FQ403" t="s">
        <v>439</v>
      </c>
      <c r="FR403">
        <v>1747148579.5</v>
      </c>
      <c r="FS403">
        <v>1747148584.5</v>
      </c>
      <c r="FT403">
        <v>0</v>
      </c>
      <c r="FU403">
        <v>0.162</v>
      </c>
      <c r="FV403">
        <v>-0.001</v>
      </c>
      <c r="FW403">
        <v>0.139</v>
      </c>
      <c r="FX403">
        <v>0.058</v>
      </c>
      <c r="FY403">
        <v>420</v>
      </c>
      <c r="FZ403">
        <v>16</v>
      </c>
      <c r="GA403">
        <v>0.19</v>
      </c>
      <c r="GB403">
        <v>0.02</v>
      </c>
      <c r="GC403">
        <v>-17.9760655</v>
      </c>
      <c r="GD403">
        <v>22.12570153846158</v>
      </c>
      <c r="GE403">
        <v>2.849349029009916</v>
      </c>
      <c r="GF403">
        <v>0</v>
      </c>
      <c r="GG403">
        <v>848.2768235294118</v>
      </c>
      <c r="GH403">
        <v>-0.7472268968874457</v>
      </c>
      <c r="GI403">
        <v>0.2125220363090738</v>
      </c>
      <c r="GJ403">
        <v>1</v>
      </c>
      <c r="GK403">
        <v>8.189720750000001</v>
      </c>
      <c r="GL403">
        <v>0.03922637898686846</v>
      </c>
      <c r="GM403">
        <v>0.003901238513280098</v>
      </c>
      <c r="GN403">
        <v>1</v>
      </c>
      <c r="GO403">
        <v>2</v>
      </c>
      <c r="GP403">
        <v>3</v>
      </c>
      <c r="GQ403" t="s">
        <v>446</v>
      </c>
      <c r="GR403">
        <v>3.12853</v>
      </c>
      <c r="GS403">
        <v>2.73249</v>
      </c>
      <c r="GT403">
        <v>0.0821807</v>
      </c>
      <c r="GU403">
        <v>0.08382820000000001</v>
      </c>
      <c r="GV403">
        <v>0.107302</v>
      </c>
      <c r="GW403">
        <v>0.08047310000000001</v>
      </c>
      <c r="GX403">
        <v>27485.2</v>
      </c>
      <c r="GY403">
        <v>26636.3</v>
      </c>
      <c r="GZ403">
        <v>30489.4</v>
      </c>
      <c r="HA403">
        <v>29330.3</v>
      </c>
      <c r="HB403">
        <v>37564.7</v>
      </c>
      <c r="HC403">
        <v>35491.3</v>
      </c>
      <c r="HD403">
        <v>46645.8</v>
      </c>
      <c r="HE403">
        <v>43583.6</v>
      </c>
      <c r="HF403">
        <v>1.82625</v>
      </c>
      <c r="HG403">
        <v>1.8102</v>
      </c>
      <c r="HH403">
        <v>0.0883043</v>
      </c>
      <c r="HI403">
        <v>0</v>
      </c>
      <c r="HJ403">
        <v>28.5679</v>
      </c>
      <c r="HK403">
        <v>999.9</v>
      </c>
      <c r="HL403">
        <v>48.5</v>
      </c>
      <c r="HM403">
        <v>31.9</v>
      </c>
      <c r="HN403">
        <v>25.3654</v>
      </c>
      <c r="HO403">
        <v>63.015</v>
      </c>
      <c r="HP403">
        <v>18.101</v>
      </c>
      <c r="HQ403">
        <v>1</v>
      </c>
      <c r="HR403">
        <v>0.182876</v>
      </c>
      <c r="HS403">
        <v>-0.7455310000000001</v>
      </c>
      <c r="HT403">
        <v>20.1988</v>
      </c>
      <c r="HU403">
        <v>5.22762</v>
      </c>
      <c r="HV403">
        <v>11.974</v>
      </c>
      <c r="HW403">
        <v>4.97</v>
      </c>
      <c r="HX403">
        <v>3.28953</v>
      </c>
      <c r="HY403">
        <v>9999</v>
      </c>
      <c r="HZ403">
        <v>9999</v>
      </c>
      <c r="IA403">
        <v>9999</v>
      </c>
      <c r="IB403">
        <v>20.3</v>
      </c>
      <c r="IC403">
        <v>4.97291</v>
      </c>
      <c r="ID403">
        <v>1.87736</v>
      </c>
      <c r="IE403">
        <v>1.87546</v>
      </c>
      <c r="IF403">
        <v>1.87828</v>
      </c>
      <c r="IG403">
        <v>1.875</v>
      </c>
      <c r="IH403">
        <v>1.87854</v>
      </c>
      <c r="II403">
        <v>1.87565</v>
      </c>
      <c r="IJ403">
        <v>1.87683</v>
      </c>
      <c r="IK403">
        <v>0</v>
      </c>
      <c r="IL403">
        <v>0</v>
      </c>
      <c r="IM403">
        <v>0</v>
      </c>
      <c r="IN403">
        <v>0</v>
      </c>
      <c r="IO403" t="s">
        <v>441</v>
      </c>
      <c r="IP403" t="s">
        <v>442</v>
      </c>
      <c r="IQ403" t="s">
        <v>443</v>
      </c>
      <c r="IR403" t="s">
        <v>443</v>
      </c>
      <c r="IS403" t="s">
        <v>443</v>
      </c>
      <c r="IT403" t="s">
        <v>443</v>
      </c>
      <c r="IU403">
        <v>0</v>
      </c>
      <c r="IV403">
        <v>100</v>
      </c>
      <c r="IW403">
        <v>100</v>
      </c>
      <c r="IX403">
        <v>0.331</v>
      </c>
      <c r="IY403">
        <v>0.2437</v>
      </c>
      <c r="IZ403">
        <v>-0.1222274518627452</v>
      </c>
      <c r="JA403">
        <v>0.001328938755811441</v>
      </c>
      <c r="JB403">
        <v>-5.633165956792918E-07</v>
      </c>
      <c r="JC403">
        <v>2.510553891376428E-10</v>
      </c>
      <c r="JD403">
        <v>-0.04678033270444259</v>
      </c>
      <c r="JE403">
        <v>-0.0009625096320519332</v>
      </c>
      <c r="JF403">
        <v>0.0006953178313022573</v>
      </c>
      <c r="JG403">
        <v>-5.973937232829655E-06</v>
      </c>
      <c r="JH403">
        <v>1</v>
      </c>
      <c r="JI403">
        <v>2112</v>
      </c>
      <c r="JJ403">
        <v>1</v>
      </c>
      <c r="JK403">
        <v>26</v>
      </c>
      <c r="JL403">
        <v>201807.7</v>
      </c>
      <c r="JM403">
        <v>201807.6</v>
      </c>
      <c r="JN403">
        <v>1.03027</v>
      </c>
      <c r="JO403">
        <v>2.5415</v>
      </c>
      <c r="JP403">
        <v>1.39893</v>
      </c>
      <c r="JQ403">
        <v>2.32788</v>
      </c>
      <c r="JR403">
        <v>1.44897</v>
      </c>
      <c r="JS403">
        <v>2.5354</v>
      </c>
      <c r="JT403">
        <v>37.7711</v>
      </c>
      <c r="JU403">
        <v>23.9737</v>
      </c>
      <c r="JV403">
        <v>18</v>
      </c>
      <c r="JW403">
        <v>483.028</v>
      </c>
      <c r="JX403">
        <v>443.274</v>
      </c>
      <c r="JY403">
        <v>29.5334</v>
      </c>
      <c r="JZ403">
        <v>29.5907</v>
      </c>
      <c r="KA403">
        <v>29.9999</v>
      </c>
      <c r="KB403">
        <v>29.3016</v>
      </c>
      <c r="KC403">
        <v>29.3693</v>
      </c>
      <c r="KD403">
        <v>20.5287</v>
      </c>
      <c r="KE403">
        <v>40.8636</v>
      </c>
      <c r="KF403">
        <v>0</v>
      </c>
      <c r="KG403">
        <v>29.5311</v>
      </c>
      <c r="KH403">
        <v>379.879</v>
      </c>
      <c r="KI403">
        <v>15.9046</v>
      </c>
      <c r="KJ403">
        <v>100.802</v>
      </c>
      <c r="KK403">
        <v>100.249</v>
      </c>
    </row>
    <row r="404" spans="1:297">
      <c r="A404">
        <v>388</v>
      </c>
      <c r="B404">
        <v>1759257045.1</v>
      </c>
      <c r="C404">
        <v>10229.5</v>
      </c>
      <c r="D404" t="s">
        <v>1223</v>
      </c>
      <c r="E404" t="s">
        <v>1224</v>
      </c>
      <c r="F404">
        <v>5</v>
      </c>
      <c r="G404" t="s">
        <v>1218</v>
      </c>
      <c r="H404" t="s">
        <v>436</v>
      </c>
      <c r="I404">
        <v>1759257037.6</v>
      </c>
      <c r="J404">
        <f>(K404)/1000</f>
        <v>0</v>
      </c>
      <c r="K404">
        <f>IF(DP404, AN404, AH404)</f>
        <v>0</v>
      </c>
      <c r="L404">
        <f>IF(DP404, AI404, AG404)</f>
        <v>0</v>
      </c>
      <c r="M404">
        <f>DR404 - IF(AU404&gt;1, L404*DL404*100.0/(AW404), 0)</f>
        <v>0</v>
      </c>
      <c r="N404">
        <f>((T404-J404/2)*M404-L404)/(T404+J404/2)</f>
        <v>0</v>
      </c>
      <c r="O404">
        <f>N404*(DY404+DZ404)/1000.0</f>
        <v>0</v>
      </c>
      <c r="P404">
        <f>(DR404 - IF(AU404&gt;1, L404*DL404*100.0/(AW404), 0))*(DY404+DZ404)/1000.0</f>
        <v>0</v>
      </c>
      <c r="Q404">
        <f>2.0/((1/S404-1/R404)+SIGN(S404)*SQRT((1/S404-1/R404)*(1/S404-1/R404) + 4*DM404/((DM404+1)*(DM404+1))*(2*1/S404*1/R404-1/R404*1/R404)))</f>
        <v>0</v>
      </c>
      <c r="R404">
        <f>IF(LEFT(DN404,1)&lt;&gt;"0",IF(LEFT(DN404,1)="1",3.0,DO404),$D$5+$E$5*(EF404*DY404/($K$5*1000))+$F$5*(EF404*DY404/($K$5*1000))*MAX(MIN(DL404,$J$5),$I$5)*MAX(MIN(DL404,$J$5),$I$5)+$G$5*MAX(MIN(DL404,$J$5),$I$5)*(EF404*DY404/($K$5*1000))+$H$5*(EF404*DY404/($K$5*1000))*(EF404*DY404/($K$5*1000)))</f>
        <v>0</v>
      </c>
      <c r="S404">
        <f>J404*(1000-(1000*0.61365*exp(17.502*W404/(240.97+W404))/(DY404+DZ404)+DT404)/2)/(1000*0.61365*exp(17.502*W404/(240.97+W404))/(DY404+DZ404)-DT404)</f>
        <v>0</v>
      </c>
      <c r="T404">
        <f>1/((DM404+1)/(Q404/1.6)+1/(R404/1.37)) + DM404/((DM404+1)/(Q404/1.6) + DM404/(R404/1.37))</f>
        <v>0</v>
      </c>
      <c r="U404">
        <f>(DH404*DK404)</f>
        <v>0</v>
      </c>
      <c r="V404">
        <f>(EA404+(U404+2*0.95*5.67E-8*(((EA404+$B$7)+273)^4-(EA404+273)^4)-44100*J404)/(1.84*29.3*R404+8*0.95*5.67E-8*(EA404+273)^3))</f>
        <v>0</v>
      </c>
      <c r="W404">
        <f>($C$7*EB404+$D$7*EC404+$E$7*V404)</f>
        <v>0</v>
      </c>
      <c r="X404">
        <f>0.61365*exp(17.502*W404/(240.97+W404))</f>
        <v>0</v>
      </c>
      <c r="Y404">
        <f>(Z404/AA404*100)</f>
        <v>0</v>
      </c>
      <c r="Z404">
        <f>DT404*(DY404+DZ404)/1000</f>
        <v>0</v>
      </c>
      <c r="AA404">
        <f>0.61365*exp(17.502*EA404/(240.97+EA404))</f>
        <v>0</v>
      </c>
      <c r="AB404">
        <f>(X404-DT404*(DY404+DZ404)/1000)</f>
        <v>0</v>
      </c>
      <c r="AC404">
        <f>(-J404*44100)</f>
        <v>0</v>
      </c>
      <c r="AD404">
        <f>2*29.3*R404*0.92*(EA404-W404)</f>
        <v>0</v>
      </c>
      <c r="AE404">
        <f>2*0.95*5.67E-8*(((EA404+$B$7)+273)^4-(W404+273)^4)</f>
        <v>0</v>
      </c>
      <c r="AF404">
        <f>U404+AE404+AC404+AD404</f>
        <v>0</v>
      </c>
      <c r="AG404">
        <f>DX404*AU404*(DS404-DR404*(1000-AU404*DU404)/(1000-AU404*DT404))/(100*DL404)</f>
        <v>0</v>
      </c>
      <c r="AH404">
        <f>1000*DX404*AU404*(DT404-DU404)/(100*DL404*(1000-AU404*DT404))</f>
        <v>0</v>
      </c>
      <c r="AI404">
        <f>(AJ404 - AK404 - DY404*1E3/(8.314*(EA404+273.15)) * AM404/DX404 * AL404) * DX404/(100*DL404) * (1000 - DU404)/1000</f>
        <v>0</v>
      </c>
      <c r="AJ404">
        <v>404.6117424832779</v>
      </c>
      <c r="AK404">
        <v>397.5730363636365</v>
      </c>
      <c r="AL404">
        <v>-1.957937130729495</v>
      </c>
      <c r="AM404">
        <v>65.51249635074223</v>
      </c>
      <c r="AN404">
        <f>(AP404 - AO404 + DY404*1E3/(8.314*(EA404+273.15)) * AR404/DX404 * AQ404) * DX404/(100*DL404) * 1000/(1000 - AP404)</f>
        <v>0</v>
      </c>
      <c r="AO404">
        <v>15.84902142271468</v>
      </c>
      <c r="AP404">
        <v>24.04462121212121</v>
      </c>
      <c r="AQ404">
        <v>-2.563085683386861E-05</v>
      </c>
      <c r="AR404">
        <v>120.2909633275377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MAX(0,($B$13+$C$13*EF404)/(1+$D$13*EF404)*DY404/(EA404+273)*$E$13)</f>
        <v>0</v>
      </c>
      <c r="AX404" t="s">
        <v>437</v>
      </c>
      <c r="AY404" t="s">
        <v>437</v>
      </c>
      <c r="AZ404">
        <v>0</v>
      </c>
      <c r="BA404">
        <v>0</v>
      </c>
      <c r="BB404">
        <f>1-AZ404/BA404</f>
        <v>0</v>
      </c>
      <c r="BC404">
        <v>0</v>
      </c>
      <c r="BD404" t="s">
        <v>437</v>
      </c>
      <c r="BE404" t="s">
        <v>437</v>
      </c>
      <c r="BF404">
        <v>0</v>
      </c>
      <c r="BG404">
        <v>0</v>
      </c>
      <c r="BH404">
        <f>1-BF404/BG404</f>
        <v>0</v>
      </c>
      <c r="BI404">
        <v>0.5</v>
      </c>
      <c r="BJ404">
        <f>DI404</f>
        <v>0</v>
      </c>
      <c r="BK404">
        <f>L404</f>
        <v>0</v>
      </c>
      <c r="BL404">
        <f>BH404*BI404*BJ404</f>
        <v>0</v>
      </c>
      <c r="BM404">
        <f>(BK404-BC404)/BJ404</f>
        <v>0</v>
      </c>
      <c r="BN404">
        <f>(BA404-BG404)/BG404</f>
        <v>0</v>
      </c>
      <c r="BO404">
        <f>AZ404/(BB404+AZ404/BG404)</f>
        <v>0</v>
      </c>
      <c r="BP404" t="s">
        <v>437</v>
      </c>
      <c r="BQ404">
        <v>0</v>
      </c>
      <c r="BR404">
        <f>IF(BQ404&lt;&gt;0, BQ404, BO404)</f>
        <v>0</v>
      </c>
      <c r="BS404">
        <f>1-BR404/BG404</f>
        <v>0</v>
      </c>
      <c r="BT404">
        <f>(BG404-BF404)/(BG404-BR404)</f>
        <v>0</v>
      </c>
      <c r="BU404">
        <f>(BA404-BG404)/(BA404-BR404)</f>
        <v>0</v>
      </c>
      <c r="BV404">
        <f>(BG404-BF404)/(BG404-AZ404)</f>
        <v>0</v>
      </c>
      <c r="BW404">
        <f>(BA404-BG404)/(BA404-AZ404)</f>
        <v>0</v>
      </c>
      <c r="BX404">
        <f>(BT404*BR404/BF404)</f>
        <v>0</v>
      </c>
      <c r="BY404">
        <f>(1-BX404)</f>
        <v>0</v>
      </c>
      <c r="DH404">
        <f>$B$11*EG404+$C$11*EH404+$F$11*ES404*(1-EV404)</f>
        <v>0</v>
      </c>
      <c r="DI404">
        <f>DH404*DJ404</f>
        <v>0</v>
      </c>
      <c r="DJ404">
        <f>($B$11*$D$9+$C$11*$D$9+$F$11*((FF404+EX404)/MAX(FF404+EX404+FG404, 0.1)*$I$9+FG404/MAX(FF404+EX404+FG404, 0.1)*$J$9))/($B$11+$C$11+$F$11)</f>
        <v>0</v>
      </c>
      <c r="DK404">
        <f>($B$11*$K$9+$C$11*$K$9+$F$11*((FF404+EX404)/MAX(FF404+EX404+FG404, 0.1)*$P$9+FG404/MAX(FF404+EX404+FG404, 0.1)*$Q$9))/($B$11+$C$11+$F$11)</f>
        <v>0</v>
      </c>
      <c r="DL404">
        <v>4.38</v>
      </c>
      <c r="DM404">
        <v>0.5</v>
      </c>
      <c r="DN404" t="s">
        <v>438</v>
      </c>
      <c r="DO404">
        <v>2</v>
      </c>
      <c r="DP404" t="b">
        <v>1</v>
      </c>
      <c r="DQ404">
        <v>1759257037.6</v>
      </c>
      <c r="DR404">
        <v>397.1245185185185</v>
      </c>
      <c r="DS404">
        <v>409.0059259259259</v>
      </c>
      <c r="DT404">
        <v>24.0466037037037</v>
      </c>
      <c r="DU404">
        <v>15.85205555555555</v>
      </c>
      <c r="DV404">
        <v>396.7923333333333</v>
      </c>
      <c r="DW404">
        <v>23.8029</v>
      </c>
      <c r="DX404">
        <v>499.9826666666667</v>
      </c>
      <c r="DY404">
        <v>90.78567777777776</v>
      </c>
      <c r="DZ404">
        <v>0.05459350740740741</v>
      </c>
      <c r="EA404">
        <v>30.49472222222223</v>
      </c>
      <c r="EB404">
        <v>30.00445925925926</v>
      </c>
      <c r="EC404">
        <v>999.9000000000001</v>
      </c>
      <c r="ED404">
        <v>0</v>
      </c>
      <c r="EE404">
        <v>0</v>
      </c>
      <c r="EF404">
        <v>10003.65740740741</v>
      </c>
      <c r="EG404">
        <v>0</v>
      </c>
      <c r="EH404">
        <v>11.42275555555556</v>
      </c>
      <c r="EI404">
        <v>-11.88148518518518</v>
      </c>
      <c r="EJ404">
        <v>406.9092222222222</v>
      </c>
      <c r="EK404">
        <v>415.5940370370371</v>
      </c>
      <c r="EL404">
        <v>8.194542962962963</v>
      </c>
      <c r="EM404">
        <v>409.0059259259259</v>
      </c>
      <c r="EN404">
        <v>15.85205555555555</v>
      </c>
      <c r="EO404">
        <v>2.183086296296297</v>
      </c>
      <c r="EP404">
        <v>1.439138888888889</v>
      </c>
      <c r="EQ404">
        <v>18.83872592592592</v>
      </c>
      <c r="ER404">
        <v>12.33642592592592</v>
      </c>
      <c r="ES404">
        <v>1999.965555555555</v>
      </c>
      <c r="ET404">
        <v>0.9799927777777777</v>
      </c>
      <c r="EU404">
        <v>0.02000758888888889</v>
      </c>
      <c r="EV404">
        <v>0</v>
      </c>
      <c r="EW404">
        <v>848.4247407407407</v>
      </c>
      <c r="EX404">
        <v>5.000560000000001</v>
      </c>
      <c r="EY404">
        <v>17179.5037037037</v>
      </c>
      <c r="EZ404">
        <v>17294.54814814815</v>
      </c>
      <c r="FA404">
        <v>42.04133333333333</v>
      </c>
      <c r="FB404">
        <v>42.16633333333333</v>
      </c>
      <c r="FC404">
        <v>41.75</v>
      </c>
      <c r="FD404">
        <v>41.28444444444444</v>
      </c>
      <c r="FE404">
        <v>42.79822222222221</v>
      </c>
      <c r="FF404">
        <v>1955.055555555556</v>
      </c>
      <c r="FG404">
        <v>39.91</v>
      </c>
      <c r="FH404">
        <v>0</v>
      </c>
      <c r="FI404">
        <v>1759257059.2</v>
      </c>
      <c r="FJ404">
        <v>0</v>
      </c>
      <c r="FK404">
        <v>848.4478846153845</v>
      </c>
      <c r="FL404">
        <v>3.329948719572013</v>
      </c>
      <c r="FM404">
        <v>59.85641042455096</v>
      </c>
      <c r="FN404">
        <v>17179.83076923077</v>
      </c>
      <c r="FO404">
        <v>15</v>
      </c>
      <c r="FP404">
        <v>0</v>
      </c>
      <c r="FQ404" t="s">
        <v>439</v>
      </c>
      <c r="FR404">
        <v>1747148579.5</v>
      </c>
      <c r="FS404">
        <v>1747148584.5</v>
      </c>
      <c r="FT404">
        <v>0</v>
      </c>
      <c r="FU404">
        <v>0.162</v>
      </c>
      <c r="FV404">
        <v>-0.001</v>
      </c>
      <c r="FW404">
        <v>0.139</v>
      </c>
      <c r="FX404">
        <v>0.058</v>
      </c>
      <c r="FY404">
        <v>420</v>
      </c>
      <c r="FZ404">
        <v>16</v>
      </c>
      <c r="GA404">
        <v>0.19</v>
      </c>
      <c r="GB404">
        <v>0.02</v>
      </c>
      <c r="GC404">
        <v>-14.43608</v>
      </c>
      <c r="GD404">
        <v>57.29656007504699</v>
      </c>
      <c r="GE404">
        <v>5.97623478146023</v>
      </c>
      <c r="GF404">
        <v>0</v>
      </c>
      <c r="GG404">
        <v>848.3393235294119</v>
      </c>
      <c r="GH404">
        <v>1.591153550404922</v>
      </c>
      <c r="GI404">
        <v>0.2989567862327357</v>
      </c>
      <c r="GJ404">
        <v>0</v>
      </c>
      <c r="GK404">
        <v>8.192997249999999</v>
      </c>
      <c r="GL404">
        <v>0.03215088180111557</v>
      </c>
      <c r="GM404">
        <v>0.003216897564035795</v>
      </c>
      <c r="GN404">
        <v>1</v>
      </c>
      <c r="GO404">
        <v>1</v>
      </c>
      <c r="GP404">
        <v>3</v>
      </c>
      <c r="GQ404" t="s">
        <v>463</v>
      </c>
      <c r="GR404">
        <v>3.12859</v>
      </c>
      <c r="GS404">
        <v>2.73241</v>
      </c>
      <c r="GT404">
        <v>0.0806733</v>
      </c>
      <c r="GU404">
        <v>0.0813316</v>
      </c>
      <c r="GV404">
        <v>0.107293</v>
      </c>
      <c r="GW404">
        <v>0.0804612</v>
      </c>
      <c r="GX404">
        <v>27530.5</v>
      </c>
      <c r="GY404">
        <v>26708.9</v>
      </c>
      <c r="GZ404">
        <v>30489.6</v>
      </c>
      <c r="HA404">
        <v>29330.4</v>
      </c>
      <c r="HB404">
        <v>37564.9</v>
      </c>
      <c r="HC404">
        <v>35491.5</v>
      </c>
      <c r="HD404">
        <v>46645.7</v>
      </c>
      <c r="HE404">
        <v>43583.6</v>
      </c>
      <c r="HF404">
        <v>1.82652</v>
      </c>
      <c r="HG404">
        <v>1.80993</v>
      </c>
      <c r="HH404">
        <v>0.08843090000000001</v>
      </c>
      <c r="HI404">
        <v>0</v>
      </c>
      <c r="HJ404">
        <v>28.571</v>
      </c>
      <c r="HK404">
        <v>999.9</v>
      </c>
      <c r="HL404">
        <v>48.5</v>
      </c>
      <c r="HM404">
        <v>31.9</v>
      </c>
      <c r="HN404">
        <v>25.3659</v>
      </c>
      <c r="HO404">
        <v>63.055</v>
      </c>
      <c r="HP404">
        <v>17.9367</v>
      </c>
      <c r="HQ404">
        <v>1</v>
      </c>
      <c r="HR404">
        <v>0.182383</v>
      </c>
      <c r="HS404">
        <v>-0.7375080000000001</v>
      </c>
      <c r="HT404">
        <v>20.1987</v>
      </c>
      <c r="HU404">
        <v>5.22792</v>
      </c>
      <c r="HV404">
        <v>11.974</v>
      </c>
      <c r="HW404">
        <v>4.9702</v>
      </c>
      <c r="HX404">
        <v>3.28953</v>
      </c>
      <c r="HY404">
        <v>9999</v>
      </c>
      <c r="HZ404">
        <v>9999</v>
      </c>
      <c r="IA404">
        <v>9999</v>
      </c>
      <c r="IB404">
        <v>20.3</v>
      </c>
      <c r="IC404">
        <v>4.9729</v>
      </c>
      <c r="ID404">
        <v>1.87732</v>
      </c>
      <c r="IE404">
        <v>1.87542</v>
      </c>
      <c r="IF404">
        <v>1.87821</v>
      </c>
      <c r="IG404">
        <v>1.875</v>
      </c>
      <c r="IH404">
        <v>1.87851</v>
      </c>
      <c r="II404">
        <v>1.87561</v>
      </c>
      <c r="IJ404">
        <v>1.87682</v>
      </c>
      <c r="IK404">
        <v>0</v>
      </c>
      <c r="IL404">
        <v>0</v>
      </c>
      <c r="IM404">
        <v>0</v>
      </c>
      <c r="IN404">
        <v>0</v>
      </c>
      <c r="IO404" t="s">
        <v>441</v>
      </c>
      <c r="IP404" t="s">
        <v>442</v>
      </c>
      <c r="IQ404" t="s">
        <v>443</v>
      </c>
      <c r="IR404" t="s">
        <v>443</v>
      </c>
      <c r="IS404" t="s">
        <v>443</v>
      </c>
      <c r="IT404" t="s">
        <v>443</v>
      </c>
      <c r="IU404">
        <v>0</v>
      </c>
      <c r="IV404">
        <v>100</v>
      </c>
      <c r="IW404">
        <v>100</v>
      </c>
      <c r="IX404">
        <v>0.321</v>
      </c>
      <c r="IY404">
        <v>0.2436</v>
      </c>
      <c r="IZ404">
        <v>-0.1222274518627452</v>
      </c>
      <c r="JA404">
        <v>0.001328938755811441</v>
      </c>
      <c r="JB404">
        <v>-5.633165956792918E-07</v>
      </c>
      <c r="JC404">
        <v>2.510553891376428E-10</v>
      </c>
      <c r="JD404">
        <v>-0.04678033270444259</v>
      </c>
      <c r="JE404">
        <v>-0.0009625096320519332</v>
      </c>
      <c r="JF404">
        <v>0.0006953178313022573</v>
      </c>
      <c r="JG404">
        <v>-5.973937232829655E-06</v>
      </c>
      <c r="JH404">
        <v>1</v>
      </c>
      <c r="JI404">
        <v>2112</v>
      </c>
      <c r="JJ404">
        <v>1</v>
      </c>
      <c r="JK404">
        <v>26</v>
      </c>
      <c r="JL404">
        <v>201807.8</v>
      </c>
      <c r="JM404">
        <v>201807.7</v>
      </c>
      <c r="JN404">
        <v>0.993652</v>
      </c>
      <c r="JO404">
        <v>2.54028</v>
      </c>
      <c r="JP404">
        <v>1.39893</v>
      </c>
      <c r="JQ404">
        <v>2.32666</v>
      </c>
      <c r="JR404">
        <v>1.44897</v>
      </c>
      <c r="JS404">
        <v>2.60376</v>
      </c>
      <c r="JT404">
        <v>37.7711</v>
      </c>
      <c r="JU404">
        <v>23.9824</v>
      </c>
      <c r="JV404">
        <v>18</v>
      </c>
      <c r="JW404">
        <v>483.167</v>
      </c>
      <c r="JX404">
        <v>443.084</v>
      </c>
      <c r="JY404">
        <v>29.5303</v>
      </c>
      <c r="JZ404">
        <v>29.588</v>
      </c>
      <c r="KA404">
        <v>29.9998</v>
      </c>
      <c r="KB404">
        <v>29.2996</v>
      </c>
      <c r="KC404">
        <v>29.3669</v>
      </c>
      <c r="KD404">
        <v>19.8662</v>
      </c>
      <c r="KE404">
        <v>40.8636</v>
      </c>
      <c r="KF404">
        <v>0</v>
      </c>
      <c r="KG404">
        <v>29.5247</v>
      </c>
      <c r="KH404">
        <v>366.52</v>
      </c>
      <c r="KI404">
        <v>15.9046</v>
      </c>
      <c r="KJ404">
        <v>100.802</v>
      </c>
      <c r="KK404">
        <v>100.249</v>
      </c>
    </row>
    <row r="405" spans="1:297">
      <c r="A405">
        <v>389</v>
      </c>
      <c r="B405">
        <v>1759257050.1</v>
      </c>
      <c r="C405">
        <v>10234.5</v>
      </c>
      <c r="D405" t="s">
        <v>1225</v>
      </c>
      <c r="E405" t="s">
        <v>1226</v>
      </c>
      <c r="F405">
        <v>5</v>
      </c>
      <c r="G405" t="s">
        <v>1218</v>
      </c>
      <c r="H405" t="s">
        <v>436</v>
      </c>
      <c r="I405">
        <v>1759257042.314285</v>
      </c>
      <c r="J405">
        <f>(K405)/1000</f>
        <v>0</v>
      </c>
      <c r="K405">
        <f>IF(DP405, AN405, AH405)</f>
        <v>0</v>
      </c>
      <c r="L405">
        <f>IF(DP405, AI405, AG405)</f>
        <v>0</v>
      </c>
      <c r="M405">
        <f>DR405 - IF(AU405&gt;1, L405*DL405*100.0/(AW405), 0)</f>
        <v>0</v>
      </c>
      <c r="N405">
        <f>((T405-J405/2)*M405-L405)/(T405+J405/2)</f>
        <v>0</v>
      </c>
      <c r="O405">
        <f>N405*(DY405+DZ405)/1000.0</f>
        <v>0</v>
      </c>
      <c r="P405">
        <f>(DR405 - IF(AU405&gt;1, L405*DL405*100.0/(AW405), 0))*(DY405+DZ405)/1000.0</f>
        <v>0</v>
      </c>
      <c r="Q405">
        <f>2.0/((1/S405-1/R405)+SIGN(S405)*SQRT((1/S405-1/R405)*(1/S405-1/R405) + 4*DM405/((DM405+1)*(DM405+1))*(2*1/S405*1/R405-1/R405*1/R405)))</f>
        <v>0</v>
      </c>
      <c r="R405">
        <f>IF(LEFT(DN405,1)&lt;&gt;"0",IF(LEFT(DN405,1)="1",3.0,DO405),$D$5+$E$5*(EF405*DY405/($K$5*1000))+$F$5*(EF405*DY405/($K$5*1000))*MAX(MIN(DL405,$J$5),$I$5)*MAX(MIN(DL405,$J$5),$I$5)+$G$5*MAX(MIN(DL405,$J$5),$I$5)*(EF405*DY405/($K$5*1000))+$H$5*(EF405*DY405/($K$5*1000))*(EF405*DY405/($K$5*1000)))</f>
        <v>0</v>
      </c>
      <c r="S405">
        <f>J405*(1000-(1000*0.61365*exp(17.502*W405/(240.97+W405))/(DY405+DZ405)+DT405)/2)/(1000*0.61365*exp(17.502*W405/(240.97+W405))/(DY405+DZ405)-DT405)</f>
        <v>0</v>
      </c>
      <c r="T405">
        <f>1/((DM405+1)/(Q405/1.6)+1/(R405/1.37)) + DM405/((DM405+1)/(Q405/1.6) + DM405/(R405/1.37))</f>
        <v>0</v>
      </c>
      <c r="U405">
        <f>(DH405*DK405)</f>
        <v>0</v>
      </c>
      <c r="V405">
        <f>(EA405+(U405+2*0.95*5.67E-8*(((EA405+$B$7)+273)^4-(EA405+273)^4)-44100*J405)/(1.84*29.3*R405+8*0.95*5.67E-8*(EA405+273)^3))</f>
        <v>0</v>
      </c>
      <c r="W405">
        <f>($C$7*EB405+$D$7*EC405+$E$7*V405)</f>
        <v>0</v>
      </c>
      <c r="X405">
        <f>0.61365*exp(17.502*W405/(240.97+W405))</f>
        <v>0</v>
      </c>
      <c r="Y405">
        <f>(Z405/AA405*100)</f>
        <v>0</v>
      </c>
      <c r="Z405">
        <f>DT405*(DY405+DZ405)/1000</f>
        <v>0</v>
      </c>
      <c r="AA405">
        <f>0.61365*exp(17.502*EA405/(240.97+EA405))</f>
        <v>0</v>
      </c>
      <c r="AB405">
        <f>(X405-DT405*(DY405+DZ405)/1000)</f>
        <v>0</v>
      </c>
      <c r="AC405">
        <f>(-J405*44100)</f>
        <v>0</v>
      </c>
      <c r="AD405">
        <f>2*29.3*R405*0.92*(EA405-W405)</f>
        <v>0</v>
      </c>
      <c r="AE405">
        <f>2*0.95*5.67E-8*(((EA405+$B$7)+273)^4-(W405+273)^4)</f>
        <v>0</v>
      </c>
      <c r="AF405">
        <f>U405+AE405+AC405+AD405</f>
        <v>0</v>
      </c>
      <c r="AG405">
        <f>DX405*AU405*(DS405-DR405*(1000-AU405*DU405)/(1000-AU405*DT405))/(100*DL405)</f>
        <v>0</v>
      </c>
      <c r="AH405">
        <f>1000*DX405*AU405*(DT405-DU405)/(100*DL405*(1000-AU405*DT405))</f>
        <v>0</v>
      </c>
      <c r="AI405">
        <f>(AJ405 - AK405 - DY405*1E3/(8.314*(EA405+273.15)) * AM405/DX405 * AL405) * DX405/(100*DL405) * (1000 - DU405)/1000</f>
        <v>0</v>
      </c>
      <c r="AJ405">
        <v>388.3852820644464</v>
      </c>
      <c r="AK405">
        <v>384.7221151515152</v>
      </c>
      <c r="AL405">
        <v>-2.633810748445392</v>
      </c>
      <c r="AM405">
        <v>65.51249635074223</v>
      </c>
      <c r="AN405">
        <f>(AP405 - AO405 + DY405*1E3/(8.314*(EA405+273.15)) * AR405/DX405 * AQ405) * DX405/(100*DL405) * 1000/(1000 - AP405)</f>
        <v>0</v>
      </c>
      <c r="AO405">
        <v>15.84417765634187</v>
      </c>
      <c r="AP405">
        <v>24.04849757575757</v>
      </c>
      <c r="AQ405">
        <v>3.121686638710471E-05</v>
      </c>
      <c r="AR405">
        <v>120.2909633275377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MAX(0,($B$13+$C$13*EF405)/(1+$D$13*EF405)*DY405/(EA405+273)*$E$13)</f>
        <v>0</v>
      </c>
      <c r="AX405" t="s">
        <v>437</v>
      </c>
      <c r="AY405" t="s">
        <v>437</v>
      </c>
      <c r="AZ405">
        <v>0</v>
      </c>
      <c r="BA405">
        <v>0</v>
      </c>
      <c r="BB405">
        <f>1-AZ405/BA405</f>
        <v>0</v>
      </c>
      <c r="BC405">
        <v>0</v>
      </c>
      <c r="BD405" t="s">
        <v>437</v>
      </c>
      <c r="BE405" t="s">
        <v>437</v>
      </c>
      <c r="BF405">
        <v>0</v>
      </c>
      <c r="BG405">
        <v>0</v>
      </c>
      <c r="BH405">
        <f>1-BF405/BG405</f>
        <v>0</v>
      </c>
      <c r="BI405">
        <v>0.5</v>
      </c>
      <c r="BJ405">
        <f>DI405</f>
        <v>0</v>
      </c>
      <c r="BK405">
        <f>L405</f>
        <v>0</v>
      </c>
      <c r="BL405">
        <f>BH405*BI405*BJ405</f>
        <v>0</v>
      </c>
      <c r="BM405">
        <f>(BK405-BC405)/BJ405</f>
        <v>0</v>
      </c>
      <c r="BN405">
        <f>(BA405-BG405)/BG405</f>
        <v>0</v>
      </c>
      <c r="BO405">
        <f>AZ405/(BB405+AZ405/BG405)</f>
        <v>0</v>
      </c>
      <c r="BP405" t="s">
        <v>437</v>
      </c>
      <c r="BQ405">
        <v>0</v>
      </c>
      <c r="BR405">
        <f>IF(BQ405&lt;&gt;0, BQ405, BO405)</f>
        <v>0</v>
      </c>
      <c r="BS405">
        <f>1-BR405/BG405</f>
        <v>0</v>
      </c>
      <c r="BT405">
        <f>(BG405-BF405)/(BG405-BR405)</f>
        <v>0</v>
      </c>
      <c r="BU405">
        <f>(BA405-BG405)/(BA405-BR405)</f>
        <v>0</v>
      </c>
      <c r="BV405">
        <f>(BG405-BF405)/(BG405-AZ405)</f>
        <v>0</v>
      </c>
      <c r="BW405">
        <f>(BA405-BG405)/(BA405-AZ405)</f>
        <v>0</v>
      </c>
      <c r="BX405">
        <f>(BT405*BR405/BF405)</f>
        <v>0</v>
      </c>
      <c r="BY405">
        <f>(1-BX405)</f>
        <v>0</v>
      </c>
      <c r="DH405">
        <f>$B$11*EG405+$C$11*EH405+$F$11*ES405*(1-EV405)</f>
        <v>0</v>
      </c>
      <c r="DI405">
        <f>DH405*DJ405</f>
        <v>0</v>
      </c>
      <c r="DJ405">
        <f>($B$11*$D$9+$C$11*$D$9+$F$11*((FF405+EX405)/MAX(FF405+EX405+FG405, 0.1)*$I$9+FG405/MAX(FF405+EX405+FG405, 0.1)*$J$9))/($B$11+$C$11+$F$11)</f>
        <v>0</v>
      </c>
      <c r="DK405">
        <f>($B$11*$K$9+$C$11*$K$9+$F$11*((FF405+EX405)/MAX(FF405+EX405+FG405, 0.1)*$P$9+FG405/MAX(FF405+EX405+FG405, 0.1)*$Q$9))/($B$11+$C$11+$F$11)</f>
        <v>0</v>
      </c>
      <c r="DL405">
        <v>4.38</v>
      </c>
      <c r="DM405">
        <v>0.5</v>
      </c>
      <c r="DN405" t="s">
        <v>438</v>
      </c>
      <c r="DO405">
        <v>2</v>
      </c>
      <c r="DP405" t="b">
        <v>1</v>
      </c>
      <c r="DQ405">
        <v>1759257042.314285</v>
      </c>
      <c r="DR405">
        <v>390.8895357142857</v>
      </c>
      <c r="DS405">
        <v>396.7452857142857</v>
      </c>
      <c r="DT405">
        <v>24.04676785714286</v>
      </c>
      <c r="DU405">
        <v>15.84914642857143</v>
      </c>
      <c r="DV405">
        <v>390.5637142857144</v>
      </c>
      <c r="DW405">
        <v>23.80306428571428</v>
      </c>
      <c r="DX405">
        <v>499.9731428571428</v>
      </c>
      <c r="DY405">
        <v>90.78620000000001</v>
      </c>
      <c r="DZ405">
        <v>0.05475244285714286</v>
      </c>
      <c r="EA405">
        <v>30.494225</v>
      </c>
      <c r="EB405">
        <v>30.00719285714285</v>
      </c>
      <c r="EC405">
        <v>999.9000000000002</v>
      </c>
      <c r="ED405">
        <v>0</v>
      </c>
      <c r="EE405">
        <v>0</v>
      </c>
      <c r="EF405">
        <v>9998.994642857142</v>
      </c>
      <c r="EG405">
        <v>0</v>
      </c>
      <c r="EH405">
        <v>11.42431071428571</v>
      </c>
      <c r="EI405">
        <v>-5.855739721428571</v>
      </c>
      <c r="EJ405">
        <v>400.5207142857143</v>
      </c>
      <c r="EK405">
        <v>403.1346428571429</v>
      </c>
      <c r="EL405">
        <v>8.197609285714288</v>
      </c>
      <c r="EM405">
        <v>396.7452857142857</v>
      </c>
      <c r="EN405">
        <v>15.84914642857143</v>
      </c>
      <c r="EO405">
        <v>2.183113214285714</v>
      </c>
      <c r="EP405">
        <v>1.4388825</v>
      </c>
      <c r="EQ405">
        <v>18.83892857142857</v>
      </c>
      <c r="ER405">
        <v>12.333725</v>
      </c>
      <c r="ES405">
        <v>1999.995</v>
      </c>
      <c r="ET405">
        <v>0.9799930714285712</v>
      </c>
      <c r="EU405">
        <v>0.0200073</v>
      </c>
      <c r="EV405">
        <v>0</v>
      </c>
      <c r="EW405">
        <v>848.6913571428573</v>
      </c>
      <c r="EX405">
        <v>5.000560000000001</v>
      </c>
      <c r="EY405">
        <v>17184.88571428572</v>
      </c>
      <c r="EZ405">
        <v>17294.80357142857</v>
      </c>
      <c r="FA405">
        <v>42.02878571428572</v>
      </c>
      <c r="FB405">
        <v>42.14935714285713</v>
      </c>
      <c r="FC405">
        <v>41.75</v>
      </c>
      <c r="FD405">
        <v>41.27435714285713</v>
      </c>
      <c r="FE405">
        <v>42.80092857142855</v>
      </c>
      <c r="FF405">
        <v>1955.085</v>
      </c>
      <c r="FG405">
        <v>39.91</v>
      </c>
      <c r="FH405">
        <v>0</v>
      </c>
      <c r="FI405">
        <v>1759257064.6</v>
      </c>
      <c r="FJ405">
        <v>0</v>
      </c>
      <c r="FK405">
        <v>848.74928</v>
      </c>
      <c r="FL405">
        <v>4.397846171108175</v>
      </c>
      <c r="FM405">
        <v>82.96923105340591</v>
      </c>
      <c r="FN405">
        <v>17186.104</v>
      </c>
      <c r="FO405">
        <v>15</v>
      </c>
      <c r="FP405">
        <v>0</v>
      </c>
      <c r="FQ405" t="s">
        <v>439</v>
      </c>
      <c r="FR405">
        <v>1747148579.5</v>
      </c>
      <c r="FS405">
        <v>1747148584.5</v>
      </c>
      <c r="FT405">
        <v>0</v>
      </c>
      <c r="FU405">
        <v>0.162</v>
      </c>
      <c r="FV405">
        <v>-0.001</v>
      </c>
      <c r="FW405">
        <v>0.139</v>
      </c>
      <c r="FX405">
        <v>0.058</v>
      </c>
      <c r="FY405">
        <v>420</v>
      </c>
      <c r="FZ405">
        <v>16</v>
      </c>
      <c r="GA405">
        <v>0.19</v>
      </c>
      <c r="GB405">
        <v>0.02</v>
      </c>
      <c r="GC405">
        <v>-9.334090785365854</v>
      </c>
      <c r="GD405">
        <v>76.74378240418113</v>
      </c>
      <c r="GE405">
        <v>7.657446292074702</v>
      </c>
      <c r="GF405">
        <v>0</v>
      </c>
      <c r="GG405">
        <v>848.5635294117648</v>
      </c>
      <c r="GH405">
        <v>3.569258976108523</v>
      </c>
      <c r="GI405">
        <v>0.4299868147974586</v>
      </c>
      <c r="GJ405">
        <v>0</v>
      </c>
      <c r="GK405">
        <v>8.195856097560975</v>
      </c>
      <c r="GL405">
        <v>0.03769379790941042</v>
      </c>
      <c r="GM405">
        <v>0.003953679902441407</v>
      </c>
      <c r="GN405">
        <v>1</v>
      </c>
      <c r="GO405">
        <v>1</v>
      </c>
      <c r="GP405">
        <v>3</v>
      </c>
      <c r="GQ405" t="s">
        <v>463</v>
      </c>
      <c r="GR405">
        <v>3.12859</v>
      </c>
      <c r="GS405">
        <v>2.73272</v>
      </c>
      <c r="GT405">
        <v>0.07860499999999999</v>
      </c>
      <c r="GU405">
        <v>0.0786557</v>
      </c>
      <c r="GV405">
        <v>0.107309</v>
      </c>
      <c r="GW405">
        <v>0.08044709999999999</v>
      </c>
      <c r="GX405">
        <v>27592.9</v>
      </c>
      <c r="GY405">
        <v>26786.6</v>
      </c>
      <c r="GZ405">
        <v>30490.1</v>
      </c>
      <c r="HA405">
        <v>29330.2</v>
      </c>
      <c r="HB405">
        <v>37564.6</v>
      </c>
      <c r="HC405">
        <v>35491.9</v>
      </c>
      <c r="HD405">
        <v>46646.5</v>
      </c>
      <c r="HE405">
        <v>43583.6</v>
      </c>
      <c r="HF405">
        <v>1.82647</v>
      </c>
      <c r="HG405">
        <v>1.81008</v>
      </c>
      <c r="HH405">
        <v>0.08791690000000001</v>
      </c>
      <c r="HI405">
        <v>0</v>
      </c>
      <c r="HJ405">
        <v>28.5733</v>
      </c>
      <c r="HK405">
        <v>999.9</v>
      </c>
      <c r="HL405">
        <v>48.5</v>
      </c>
      <c r="HM405">
        <v>31.9</v>
      </c>
      <c r="HN405">
        <v>25.3654</v>
      </c>
      <c r="HO405">
        <v>63.185</v>
      </c>
      <c r="HP405">
        <v>18.2612</v>
      </c>
      <c r="HQ405">
        <v>1</v>
      </c>
      <c r="HR405">
        <v>0.182289</v>
      </c>
      <c r="HS405">
        <v>-0.723965</v>
      </c>
      <c r="HT405">
        <v>20.1988</v>
      </c>
      <c r="HU405">
        <v>5.22882</v>
      </c>
      <c r="HV405">
        <v>11.974</v>
      </c>
      <c r="HW405">
        <v>4.97045</v>
      </c>
      <c r="HX405">
        <v>3.28965</v>
      </c>
      <c r="HY405">
        <v>9999</v>
      </c>
      <c r="HZ405">
        <v>9999</v>
      </c>
      <c r="IA405">
        <v>9999</v>
      </c>
      <c r="IB405">
        <v>20.3</v>
      </c>
      <c r="IC405">
        <v>4.9729</v>
      </c>
      <c r="ID405">
        <v>1.87731</v>
      </c>
      <c r="IE405">
        <v>1.87545</v>
      </c>
      <c r="IF405">
        <v>1.87826</v>
      </c>
      <c r="IG405">
        <v>1.875</v>
      </c>
      <c r="IH405">
        <v>1.87853</v>
      </c>
      <c r="II405">
        <v>1.87561</v>
      </c>
      <c r="IJ405">
        <v>1.87683</v>
      </c>
      <c r="IK405">
        <v>0</v>
      </c>
      <c r="IL405">
        <v>0</v>
      </c>
      <c r="IM405">
        <v>0</v>
      </c>
      <c r="IN405">
        <v>0</v>
      </c>
      <c r="IO405" t="s">
        <v>441</v>
      </c>
      <c r="IP405" t="s">
        <v>442</v>
      </c>
      <c r="IQ405" t="s">
        <v>443</v>
      </c>
      <c r="IR405" t="s">
        <v>443</v>
      </c>
      <c r="IS405" t="s">
        <v>443</v>
      </c>
      <c r="IT405" t="s">
        <v>443</v>
      </c>
      <c r="IU405">
        <v>0</v>
      </c>
      <c r="IV405">
        <v>100</v>
      </c>
      <c r="IW405">
        <v>100</v>
      </c>
      <c r="IX405">
        <v>0.309</v>
      </c>
      <c r="IY405">
        <v>0.2438</v>
      </c>
      <c r="IZ405">
        <v>-0.1222274518627452</v>
      </c>
      <c r="JA405">
        <v>0.001328938755811441</v>
      </c>
      <c r="JB405">
        <v>-5.633165956792918E-07</v>
      </c>
      <c r="JC405">
        <v>2.510553891376428E-10</v>
      </c>
      <c r="JD405">
        <v>-0.04678033270444259</v>
      </c>
      <c r="JE405">
        <v>-0.0009625096320519332</v>
      </c>
      <c r="JF405">
        <v>0.0006953178313022573</v>
      </c>
      <c r="JG405">
        <v>-5.973937232829655E-06</v>
      </c>
      <c r="JH405">
        <v>1</v>
      </c>
      <c r="JI405">
        <v>2112</v>
      </c>
      <c r="JJ405">
        <v>1</v>
      </c>
      <c r="JK405">
        <v>26</v>
      </c>
      <c r="JL405">
        <v>201807.8</v>
      </c>
      <c r="JM405">
        <v>201807.8</v>
      </c>
      <c r="JN405">
        <v>0.960693</v>
      </c>
      <c r="JO405">
        <v>2.54272</v>
      </c>
      <c r="JP405">
        <v>1.39893</v>
      </c>
      <c r="JQ405">
        <v>2.32788</v>
      </c>
      <c r="JR405">
        <v>1.44897</v>
      </c>
      <c r="JS405">
        <v>2.57812</v>
      </c>
      <c r="JT405">
        <v>37.7711</v>
      </c>
      <c r="JU405">
        <v>23.9737</v>
      </c>
      <c r="JV405">
        <v>18</v>
      </c>
      <c r="JW405">
        <v>483.125</v>
      </c>
      <c r="JX405">
        <v>443.163</v>
      </c>
      <c r="JY405">
        <v>29.5244</v>
      </c>
      <c r="JZ405">
        <v>29.5856</v>
      </c>
      <c r="KA405">
        <v>29.9999</v>
      </c>
      <c r="KB405">
        <v>29.2975</v>
      </c>
      <c r="KC405">
        <v>29.3649</v>
      </c>
      <c r="KD405">
        <v>19.1316</v>
      </c>
      <c r="KE405">
        <v>40.8636</v>
      </c>
      <c r="KF405">
        <v>0</v>
      </c>
      <c r="KG405">
        <v>29.5139</v>
      </c>
      <c r="KH405">
        <v>346.485</v>
      </c>
      <c r="KI405">
        <v>15.9046</v>
      </c>
      <c r="KJ405">
        <v>100.803</v>
      </c>
      <c r="KK405">
        <v>100.249</v>
      </c>
    </row>
    <row r="406" spans="1:297">
      <c r="A406">
        <v>390</v>
      </c>
      <c r="B406">
        <v>1759257055.1</v>
      </c>
      <c r="C406">
        <v>10239.5</v>
      </c>
      <c r="D406" t="s">
        <v>1227</v>
      </c>
      <c r="E406" t="s">
        <v>1228</v>
      </c>
      <c r="F406">
        <v>5</v>
      </c>
      <c r="G406" t="s">
        <v>1218</v>
      </c>
      <c r="H406" t="s">
        <v>436</v>
      </c>
      <c r="I406">
        <v>1759257047.6</v>
      </c>
      <c r="J406">
        <f>(K406)/1000</f>
        <v>0</v>
      </c>
      <c r="K406">
        <f>IF(DP406, AN406, AH406)</f>
        <v>0</v>
      </c>
      <c r="L406">
        <f>IF(DP406, AI406, AG406)</f>
        <v>0</v>
      </c>
      <c r="M406">
        <f>DR406 - IF(AU406&gt;1, L406*DL406*100.0/(AW406), 0)</f>
        <v>0</v>
      </c>
      <c r="N406">
        <f>((T406-J406/2)*M406-L406)/(T406+J406/2)</f>
        <v>0</v>
      </c>
      <c r="O406">
        <f>N406*(DY406+DZ406)/1000.0</f>
        <v>0</v>
      </c>
      <c r="P406">
        <f>(DR406 - IF(AU406&gt;1, L406*DL406*100.0/(AW406), 0))*(DY406+DZ406)/1000.0</f>
        <v>0</v>
      </c>
      <c r="Q406">
        <f>2.0/((1/S406-1/R406)+SIGN(S406)*SQRT((1/S406-1/R406)*(1/S406-1/R406) + 4*DM406/((DM406+1)*(DM406+1))*(2*1/S406*1/R406-1/R406*1/R406)))</f>
        <v>0</v>
      </c>
      <c r="R406">
        <f>IF(LEFT(DN406,1)&lt;&gt;"0",IF(LEFT(DN406,1)="1",3.0,DO406),$D$5+$E$5*(EF406*DY406/($K$5*1000))+$F$5*(EF406*DY406/($K$5*1000))*MAX(MIN(DL406,$J$5),$I$5)*MAX(MIN(DL406,$J$5),$I$5)+$G$5*MAX(MIN(DL406,$J$5),$I$5)*(EF406*DY406/($K$5*1000))+$H$5*(EF406*DY406/($K$5*1000))*(EF406*DY406/($K$5*1000)))</f>
        <v>0</v>
      </c>
      <c r="S406">
        <f>J406*(1000-(1000*0.61365*exp(17.502*W406/(240.97+W406))/(DY406+DZ406)+DT406)/2)/(1000*0.61365*exp(17.502*W406/(240.97+W406))/(DY406+DZ406)-DT406)</f>
        <v>0</v>
      </c>
      <c r="T406">
        <f>1/((DM406+1)/(Q406/1.6)+1/(R406/1.37)) + DM406/((DM406+1)/(Q406/1.6) + DM406/(R406/1.37))</f>
        <v>0</v>
      </c>
      <c r="U406">
        <f>(DH406*DK406)</f>
        <v>0</v>
      </c>
      <c r="V406">
        <f>(EA406+(U406+2*0.95*5.67E-8*(((EA406+$B$7)+273)^4-(EA406+273)^4)-44100*J406)/(1.84*29.3*R406+8*0.95*5.67E-8*(EA406+273)^3))</f>
        <v>0</v>
      </c>
      <c r="W406">
        <f>($C$7*EB406+$D$7*EC406+$E$7*V406)</f>
        <v>0</v>
      </c>
      <c r="X406">
        <f>0.61365*exp(17.502*W406/(240.97+W406))</f>
        <v>0</v>
      </c>
      <c r="Y406">
        <f>(Z406/AA406*100)</f>
        <v>0</v>
      </c>
      <c r="Z406">
        <f>DT406*(DY406+DZ406)/1000</f>
        <v>0</v>
      </c>
      <c r="AA406">
        <f>0.61365*exp(17.502*EA406/(240.97+EA406))</f>
        <v>0</v>
      </c>
      <c r="AB406">
        <f>(X406-DT406*(DY406+DZ406)/1000)</f>
        <v>0</v>
      </c>
      <c r="AC406">
        <f>(-J406*44100)</f>
        <v>0</v>
      </c>
      <c r="AD406">
        <f>2*29.3*R406*0.92*(EA406-W406)</f>
        <v>0</v>
      </c>
      <c r="AE406">
        <f>2*0.95*5.67E-8*(((EA406+$B$7)+273)^4-(W406+273)^4)</f>
        <v>0</v>
      </c>
      <c r="AF406">
        <f>U406+AE406+AC406+AD406</f>
        <v>0</v>
      </c>
      <c r="AG406">
        <f>DX406*AU406*(DS406-DR406*(1000-AU406*DU406)/(1000-AU406*DT406))/(100*DL406)</f>
        <v>0</v>
      </c>
      <c r="AH406">
        <f>1000*DX406*AU406*(DT406-DU406)/(100*DL406*(1000-AU406*DT406))</f>
        <v>0</v>
      </c>
      <c r="AI406">
        <f>(AJ406 - AK406 - DY406*1E3/(8.314*(EA406+273.15)) * AM406/DX406 * AL406) * DX406/(100*DL406) * (1000 - DU406)/1000</f>
        <v>0</v>
      </c>
      <c r="AJ406">
        <v>371.547167122139</v>
      </c>
      <c r="AK406">
        <v>370.0127212121211</v>
      </c>
      <c r="AL406">
        <v>-2.976080787254682</v>
      </c>
      <c r="AM406">
        <v>65.51249635074223</v>
      </c>
      <c r="AN406">
        <f>(AP406 - AO406 + DY406*1E3/(8.314*(EA406+273.15)) * AR406/DX406 * AQ406) * DX406/(100*DL406) * 1000/(1000 - AP406)</f>
        <v>0</v>
      </c>
      <c r="AO406">
        <v>15.84147164314004</v>
      </c>
      <c r="AP406">
        <v>24.04766484848485</v>
      </c>
      <c r="AQ406">
        <v>-7.752301740184069E-06</v>
      </c>
      <c r="AR406">
        <v>120.2909633275377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MAX(0,($B$13+$C$13*EF406)/(1+$D$13*EF406)*DY406/(EA406+273)*$E$13)</f>
        <v>0</v>
      </c>
      <c r="AX406" t="s">
        <v>437</v>
      </c>
      <c r="AY406" t="s">
        <v>437</v>
      </c>
      <c r="AZ406">
        <v>0</v>
      </c>
      <c r="BA406">
        <v>0</v>
      </c>
      <c r="BB406">
        <f>1-AZ406/BA406</f>
        <v>0</v>
      </c>
      <c r="BC406">
        <v>0</v>
      </c>
      <c r="BD406" t="s">
        <v>437</v>
      </c>
      <c r="BE406" t="s">
        <v>437</v>
      </c>
      <c r="BF406">
        <v>0</v>
      </c>
      <c r="BG406">
        <v>0</v>
      </c>
      <c r="BH406">
        <f>1-BF406/BG406</f>
        <v>0</v>
      </c>
      <c r="BI406">
        <v>0.5</v>
      </c>
      <c r="BJ406">
        <f>DI406</f>
        <v>0</v>
      </c>
      <c r="BK406">
        <f>L406</f>
        <v>0</v>
      </c>
      <c r="BL406">
        <f>BH406*BI406*BJ406</f>
        <v>0</v>
      </c>
      <c r="BM406">
        <f>(BK406-BC406)/BJ406</f>
        <v>0</v>
      </c>
      <c r="BN406">
        <f>(BA406-BG406)/BG406</f>
        <v>0</v>
      </c>
      <c r="BO406">
        <f>AZ406/(BB406+AZ406/BG406)</f>
        <v>0</v>
      </c>
      <c r="BP406" t="s">
        <v>437</v>
      </c>
      <c r="BQ406">
        <v>0</v>
      </c>
      <c r="BR406">
        <f>IF(BQ406&lt;&gt;0, BQ406, BO406)</f>
        <v>0</v>
      </c>
      <c r="BS406">
        <f>1-BR406/BG406</f>
        <v>0</v>
      </c>
      <c r="BT406">
        <f>(BG406-BF406)/(BG406-BR406)</f>
        <v>0</v>
      </c>
      <c r="BU406">
        <f>(BA406-BG406)/(BA406-BR406)</f>
        <v>0</v>
      </c>
      <c r="BV406">
        <f>(BG406-BF406)/(BG406-AZ406)</f>
        <v>0</v>
      </c>
      <c r="BW406">
        <f>(BA406-BG406)/(BA406-AZ406)</f>
        <v>0</v>
      </c>
      <c r="BX406">
        <f>(BT406*BR406/BF406)</f>
        <v>0</v>
      </c>
      <c r="BY406">
        <f>(1-BX406)</f>
        <v>0</v>
      </c>
      <c r="DH406">
        <f>$B$11*EG406+$C$11*EH406+$F$11*ES406*(1-EV406)</f>
        <v>0</v>
      </c>
      <c r="DI406">
        <f>DH406*DJ406</f>
        <v>0</v>
      </c>
      <c r="DJ406">
        <f>($B$11*$D$9+$C$11*$D$9+$F$11*((FF406+EX406)/MAX(FF406+EX406+FG406, 0.1)*$I$9+FG406/MAX(FF406+EX406+FG406, 0.1)*$J$9))/($B$11+$C$11+$F$11)</f>
        <v>0</v>
      </c>
      <c r="DK406">
        <f>($B$11*$K$9+$C$11*$K$9+$F$11*((FF406+EX406)/MAX(FF406+EX406+FG406, 0.1)*$P$9+FG406/MAX(FF406+EX406+FG406, 0.1)*$Q$9))/($B$11+$C$11+$F$11)</f>
        <v>0</v>
      </c>
      <c r="DL406">
        <v>4.38</v>
      </c>
      <c r="DM406">
        <v>0.5</v>
      </c>
      <c r="DN406" t="s">
        <v>438</v>
      </c>
      <c r="DO406">
        <v>2</v>
      </c>
      <c r="DP406" t="b">
        <v>1</v>
      </c>
      <c r="DQ406">
        <v>1759257047.6</v>
      </c>
      <c r="DR406">
        <v>379.895</v>
      </c>
      <c r="DS406">
        <v>380.1572962962963</v>
      </c>
      <c r="DT406">
        <v>24.04689259259259</v>
      </c>
      <c r="DU406">
        <v>15.84525925925926</v>
      </c>
      <c r="DV406">
        <v>379.5802592592593</v>
      </c>
      <c r="DW406">
        <v>23.80319259259259</v>
      </c>
      <c r="DX406">
        <v>500.0102962962964</v>
      </c>
      <c r="DY406">
        <v>90.78762962962963</v>
      </c>
      <c r="DZ406">
        <v>0.05470757777777777</v>
      </c>
      <c r="EA406">
        <v>30.49522962962963</v>
      </c>
      <c r="EB406">
        <v>30.00791851851852</v>
      </c>
      <c r="EC406">
        <v>999.9000000000001</v>
      </c>
      <c r="ED406">
        <v>0</v>
      </c>
      <c r="EE406">
        <v>0</v>
      </c>
      <c r="EF406">
        <v>10006.2037037037</v>
      </c>
      <c r="EG406">
        <v>0</v>
      </c>
      <c r="EH406">
        <v>11.42970740740741</v>
      </c>
      <c r="EI406">
        <v>-0.2622223037037038</v>
      </c>
      <c r="EJ406">
        <v>389.2553703703704</v>
      </c>
      <c r="EK406">
        <v>386.2779259259259</v>
      </c>
      <c r="EL406">
        <v>8.201622962962963</v>
      </c>
      <c r="EM406">
        <v>380.1572962962963</v>
      </c>
      <c r="EN406">
        <v>15.84525925925926</v>
      </c>
      <c r="EO406">
        <v>2.183158888888889</v>
      </c>
      <c r="EP406">
        <v>1.438553333333333</v>
      </c>
      <c r="EQ406">
        <v>18.83926666666667</v>
      </c>
      <c r="ER406">
        <v>12.33024074074074</v>
      </c>
      <c r="ES406">
        <v>2000.024074074074</v>
      </c>
      <c r="ET406">
        <v>0.9799933333333333</v>
      </c>
      <c r="EU406">
        <v>0.02000704074074074</v>
      </c>
      <c r="EV406">
        <v>0</v>
      </c>
      <c r="EW406">
        <v>848.9536296296296</v>
      </c>
      <c r="EX406">
        <v>5.000560000000001</v>
      </c>
      <c r="EY406">
        <v>17189.93333333333</v>
      </c>
      <c r="EZ406">
        <v>17295.04444444444</v>
      </c>
      <c r="FA406">
        <v>42.02296296296296</v>
      </c>
      <c r="FB406">
        <v>42.13418518518519</v>
      </c>
      <c r="FC406">
        <v>41.75</v>
      </c>
      <c r="FD406">
        <v>41.26837037037036</v>
      </c>
      <c r="FE406">
        <v>42.78214814814815</v>
      </c>
      <c r="FF406">
        <v>1955.114074074074</v>
      </c>
      <c r="FG406">
        <v>39.91</v>
      </c>
      <c r="FH406">
        <v>0</v>
      </c>
      <c r="FI406">
        <v>1759257069.4</v>
      </c>
      <c r="FJ406">
        <v>0</v>
      </c>
      <c r="FK406">
        <v>848.95424</v>
      </c>
      <c r="FL406">
        <v>0.6658461677641041</v>
      </c>
      <c r="FM406">
        <v>22.26923077390412</v>
      </c>
      <c r="FN406">
        <v>17189.996</v>
      </c>
      <c r="FO406">
        <v>15</v>
      </c>
      <c r="FP406">
        <v>0</v>
      </c>
      <c r="FQ406" t="s">
        <v>439</v>
      </c>
      <c r="FR406">
        <v>1747148579.5</v>
      </c>
      <c r="FS406">
        <v>1747148584.5</v>
      </c>
      <c r="FT406">
        <v>0</v>
      </c>
      <c r="FU406">
        <v>0.162</v>
      </c>
      <c r="FV406">
        <v>-0.001</v>
      </c>
      <c r="FW406">
        <v>0.139</v>
      </c>
      <c r="FX406">
        <v>0.058</v>
      </c>
      <c r="FY406">
        <v>420</v>
      </c>
      <c r="FZ406">
        <v>16</v>
      </c>
      <c r="GA406">
        <v>0.19</v>
      </c>
      <c r="GB406">
        <v>0.02</v>
      </c>
      <c r="GC406">
        <v>-4.97401151707317</v>
      </c>
      <c r="GD406">
        <v>69.25173329477352</v>
      </c>
      <c r="GE406">
        <v>6.997047164273769</v>
      </c>
      <c r="GF406">
        <v>0</v>
      </c>
      <c r="GG406">
        <v>848.7318823529413</v>
      </c>
      <c r="GH406">
        <v>3.196669221001013</v>
      </c>
      <c r="GI406">
        <v>0.4037075794292051</v>
      </c>
      <c r="GJ406">
        <v>0</v>
      </c>
      <c r="GK406">
        <v>8.198881707317074</v>
      </c>
      <c r="GL406">
        <v>0.04446250871081333</v>
      </c>
      <c r="GM406">
        <v>0.004644147590372932</v>
      </c>
      <c r="GN406">
        <v>1</v>
      </c>
      <c r="GO406">
        <v>1</v>
      </c>
      <c r="GP406">
        <v>3</v>
      </c>
      <c r="GQ406" t="s">
        <v>463</v>
      </c>
      <c r="GR406">
        <v>3.12865</v>
      </c>
      <c r="GS406">
        <v>2.73242</v>
      </c>
      <c r="GT406">
        <v>0.07622569999999999</v>
      </c>
      <c r="GU406">
        <v>0.0759148</v>
      </c>
      <c r="GV406">
        <v>0.107306</v>
      </c>
      <c r="GW406">
        <v>0.0804362</v>
      </c>
      <c r="GX406">
        <v>27664.6</v>
      </c>
      <c r="GY406">
        <v>26866.6</v>
      </c>
      <c r="GZ406">
        <v>30490.6</v>
      </c>
      <c r="HA406">
        <v>29330.7</v>
      </c>
      <c r="HB406">
        <v>37565.1</v>
      </c>
      <c r="HC406">
        <v>35492.6</v>
      </c>
      <c r="HD406">
        <v>46647.1</v>
      </c>
      <c r="HE406">
        <v>43584.1</v>
      </c>
      <c r="HF406">
        <v>1.82675</v>
      </c>
      <c r="HG406">
        <v>1.80975</v>
      </c>
      <c r="HH406">
        <v>0.0879914</v>
      </c>
      <c r="HI406">
        <v>0</v>
      </c>
      <c r="HJ406">
        <v>28.5766</v>
      </c>
      <c r="HK406">
        <v>999.9</v>
      </c>
      <c r="HL406">
        <v>48.5</v>
      </c>
      <c r="HM406">
        <v>31.9</v>
      </c>
      <c r="HN406">
        <v>25.3647</v>
      </c>
      <c r="HO406">
        <v>62.985</v>
      </c>
      <c r="HP406">
        <v>17.9968</v>
      </c>
      <c r="HQ406">
        <v>1</v>
      </c>
      <c r="HR406">
        <v>0.181959</v>
      </c>
      <c r="HS406">
        <v>-0.706983</v>
      </c>
      <c r="HT406">
        <v>20.199</v>
      </c>
      <c r="HU406">
        <v>5.22852</v>
      </c>
      <c r="HV406">
        <v>11.974</v>
      </c>
      <c r="HW406">
        <v>4.9704</v>
      </c>
      <c r="HX406">
        <v>3.28968</v>
      </c>
      <c r="HY406">
        <v>9999</v>
      </c>
      <c r="HZ406">
        <v>9999</v>
      </c>
      <c r="IA406">
        <v>9999</v>
      </c>
      <c r="IB406">
        <v>20.3</v>
      </c>
      <c r="IC406">
        <v>4.9729</v>
      </c>
      <c r="ID406">
        <v>1.87739</v>
      </c>
      <c r="IE406">
        <v>1.87546</v>
      </c>
      <c r="IF406">
        <v>1.87827</v>
      </c>
      <c r="IG406">
        <v>1.875</v>
      </c>
      <c r="IH406">
        <v>1.87853</v>
      </c>
      <c r="II406">
        <v>1.87562</v>
      </c>
      <c r="IJ406">
        <v>1.87683</v>
      </c>
      <c r="IK406">
        <v>0</v>
      </c>
      <c r="IL406">
        <v>0</v>
      </c>
      <c r="IM406">
        <v>0</v>
      </c>
      <c r="IN406">
        <v>0</v>
      </c>
      <c r="IO406" t="s">
        <v>441</v>
      </c>
      <c r="IP406" t="s">
        <v>442</v>
      </c>
      <c r="IQ406" t="s">
        <v>443</v>
      </c>
      <c r="IR406" t="s">
        <v>443</v>
      </c>
      <c r="IS406" t="s">
        <v>443</v>
      </c>
      <c r="IT406" t="s">
        <v>443</v>
      </c>
      <c r="IU406">
        <v>0</v>
      </c>
      <c r="IV406">
        <v>100</v>
      </c>
      <c r="IW406">
        <v>100</v>
      </c>
      <c r="IX406">
        <v>0.294</v>
      </c>
      <c r="IY406">
        <v>0.2437</v>
      </c>
      <c r="IZ406">
        <v>-0.1222274518627452</v>
      </c>
      <c r="JA406">
        <v>0.001328938755811441</v>
      </c>
      <c r="JB406">
        <v>-5.633165956792918E-07</v>
      </c>
      <c r="JC406">
        <v>2.510553891376428E-10</v>
      </c>
      <c r="JD406">
        <v>-0.04678033270444259</v>
      </c>
      <c r="JE406">
        <v>-0.0009625096320519332</v>
      </c>
      <c r="JF406">
        <v>0.0006953178313022573</v>
      </c>
      <c r="JG406">
        <v>-5.973937232829655E-06</v>
      </c>
      <c r="JH406">
        <v>1</v>
      </c>
      <c r="JI406">
        <v>2112</v>
      </c>
      <c r="JJ406">
        <v>1</v>
      </c>
      <c r="JK406">
        <v>26</v>
      </c>
      <c r="JL406">
        <v>201807.9</v>
      </c>
      <c r="JM406">
        <v>201807.8</v>
      </c>
      <c r="JN406">
        <v>0.92041</v>
      </c>
      <c r="JO406">
        <v>2.54272</v>
      </c>
      <c r="JP406">
        <v>1.39893</v>
      </c>
      <c r="JQ406">
        <v>2.32666</v>
      </c>
      <c r="JR406">
        <v>1.44897</v>
      </c>
      <c r="JS406">
        <v>2.48779</v>
      </c>
      <c r="JT406">
        <v>37.7711</v>
      </c>
      <c r="JU406">
        <v>23.9737</v>
      </c>
      <c r="JV406">
        <v>18</v>
      </c>
      <c r="JW406">
        <v>483.261</v>
      </c>
      <c r="JX406">
        <v>442.945</v>
      </c>
      <c r="JY406">
        <v>29.5145</v>
      </c>
      <c r="JZ406">
        <v>29.5829</v>
      </c>
      <c r="KA406">
        <v>29.9998</v>
      </c>
      <c r="KB406">
        <v>29.2949</v>
      </c>
      <c r="KC406">
        <v>29.3629</v>
      </c>
      <c r="KD406">
        <v>18.4529</v>
      </c>
      <c r="KE406">
        <v>40.8636</v>
      </c>
      <c r="KF406">
        <v>0</v>
      </c>
      <c r="KG406">
        <v>29.5075</v>
      </c>
      <c r="KH406">
        <v>333.103</v>
      </c>
      <c r="KI406">
        <v>15.9046</v>
      </c>
      <c r="KJ406">
        <v>100.805</v>
      </c>
      <c r="KK406">
        <v>100.251</v>
      </c>
    </row>
    <row r="407" spans="1:297">
      <c r="A407">
        <v>391</v>
      </c>
      <c r="B407">
        <v>1759257060.1</v>
      </c>
      <c r="C407">
        <v>10244.5</v>
      </c>
      <c r="D407" t="s">
        <v>1229</v>
      </c>
      <c r="E407" t="s">
        <v>1230</v>
      </c>
      <c r="F407">
        <v>5</v>
      </c>
      <c r="G407" t="s">
        <v>1218</v>
      </c>
      <c r="H407" t="s">
        <v>436</v>
      </c>
      <c r="I407">
        <v>1759257052.314285</v>
      </c>
      <c r="J407">
        <f>(K407)/1000</f>
        <v>0</v>
      </c>
      <c r="K407">
        <f>IF(DP407, AN407, AH407)</f>
        <v>0</v>
      </c>
      <c r="L407">
        <f>IF(DP407, AI407, AG407)</f>
        <v>0</v>
      </c>
      <c r="M407">
        <f>DR407 - IF(AU407&gt;1, L407*DL407*100.0/(AW407), 0)</f>
        <v>0</v>
      </c>
      <c r="N407">
        <f>((T407-J407/2)*M407-L407)/(T407+J407/2)</f>
        <v>0</v>
      </c>
      <c r="O407">
        <f>N407*(DY407+DZ407)/1000.0</f>
        <v>0</v>
      </c>
      <c r="P407">
        <f>(DR407 - IF(AU407&gt;1, L407*DL407*100.0/(AW407), 0))*(DY407+DZ407)/1000.0</f>
        <v>0</v>
      </c>
      <c r="Q407">
        <f>2.0/((1/S407-1/R407)+SIGN(S407)*SQRT((1/S407-1/R407)*(1/S407-1/R407) + 4*DM407/((DM407+1)*(DM407+1))*(2*1/S407*1/R407-1/R407*1/R407)))</f>
        <v>0</v>
      </c>
      <c r="R407">
        <f>IF(LEFT(DN407,1)&lt;&gt;"0",IF(LEFT(DN407,1)="1",3.0,DO407),$D$5+$E$5*(EF407*DY407/($K$5*1000))+$F$5*(EF407*DY407/($K$5*1000))*MAX(MIN(DL407,$J$5),$I$5)*MAX(MIN(DL407,$J$5),$I$5)+$G$5*MAX(MIN(DL407,$J$5),$I$5)*(EF407*DY407/($K$5*1000))+$H$5*(EF407*DY407/($K$5*1000))*(EF407*DY407/($K$5*1000)))</f>
        <v>0</v>
      </c>
      <c r="S407">
        <f>J407*(1000-(1000*0.61365*exp(17.502*W407/(240.97+W407))/(DY407+DZ407)+DT407)/2)/(1000*0.61365*exp(17.502*W407/(240.97+W407))/(DY407+DZ407)-DT407)</f>
        <v>0</v>
      </c>
      <c r="T407">
        <f>1/((DM407+1)/(Q407/1.6)+1/(R407/1.37)) + DM407/((DM407+1)/(Q407/1.6) + DM407/(R407/1.37))</f>
        <v>0</v>
      </c>
      <c r="U407">
        <f>(DH407*DK407)</f>
        <v>0</v>
      </c>
      <c r="V407">
        <f>(EA407+(U407+2*0.95*5.67E-8*(((EA407+$B$7)+273)^4-(EA407+273)^4)-44100*J407)/(1.84*29.3*R407+8*0.95*5.67E-8*(EA407+273)^3))</f>
        <v>0</v>
      </c>
      <c r="W407">
        <f>($C$7*EB407+$D$7*EC407+$E$7*V407)</f>
        <v>0</v>
      </c>
      <c r="X407">
        <f>0.61365*exp(17.502*W407/(240.97+W407))</f>
        <v>0</v>
      </c>
      <c r="Y407">
        <f>(Z407/AA407*100)</f>
        <v>0</v>
      </c>
      <c r="Z407">
        <f>DT407*(DY407+DZ407)/1000</f>
        <v>0</v>
      </c>
      <c r="AA407">
        <f>0.61365*exp(17.502*EA407/(240.97+EA407))</f>
        <v>0</v>
      </c>
      <c r="AB407">
        <f>(X407-DT407*(DY407+DZ407)/1000)</f>
        <v>0</v>
      </c>
      <c r="AC407">
        <f>(-J407*44100)</f>
        <v>0</v>
      </c>
      <c r="AD407">
        <f>2*29.3*R407*0.92*(EA407-W407)</f>
        <v>0</v>
      </c>
      <c r="AE407">
        <f>2*0.95*5.67E-8*(((EA407+$B$7)+273)^4-(W407+273)^4)</f>
        <v>0</v>
      </c>
      <c r="AF407">
        <f>U407+AE407+AC407+AD407</f>
        <v>0</v>
      </c>
      <c r="AG407">
        <f>DX407*AU407*(DS407-DR407*(1000-AU407*DU407)/(1000-AU407*DT407))/(100*DL407)</f>
        <v>0</v>
      </c>
      <c r="AH407">
        <f>1000*DX407*AU407*(DT407-DU407)/(100*DL407*(1000-AU407*DT407))</f>
        <v>0</v>
      </c>
      <c r="AI407">
        <f>(AJ407 - AK407 - DY407*1E3/(8.314*(EA407+273.15)) * AM407/DX407 * AL407) * DX407/(100*DL407) * (1000 - DU407)/1000</f>
        <v>0</v>
      </c>
      <c r="AJ407">
        <v>354.6894049227301</v>
      </c>
      <c r="AK407">
        <v>354.4232060606059</v>
      </c>
      <c r="AL407">
        <v>-3.132634210369714</v>
      </c>
      <c r="AM407">
        <v>65.51249635074223</v>
      </c>
      <c r="AN407">
        <f>(AP407 - AO407 + DY407*1E3/(8.314*(EA407+273.15)) * AR407/DX407 * AQ407) * DX407/(100*DL407) * 1000/(1000 - AP407)</f>
        <v>0</v>
      </c>
      <c r="AO407">
        <v>15.83831617949193</v>
      </c>
      <c r="AP407">
        <v>24.05080666666666</v>
      </c>
      <c r="AQ407">
        <v>1.06130288182362E-05</v>
      </c>
      <c r="AR407">
        <v>120.2909633275377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MAX(0,($B$13+$C$13*EF407)/(1+$D$13*EF407)*DY407/(EA407+273)*$E$13)</f>
        <v>0</v>
      </c>
      <c r="AX407" t="s">
        <v>437</v>
      </c>
      <c r="AY407" t="s">
        <v>437</v>
      </c>
      <c r="AZ407">
        <v>0</v>
      </c>
      <c r="BA407">
        <v>0</v>
      </c>
      <c r="BB407">
        <f>1-AZ407/BA407</f>
        <v>0</v>
      </c>
      <c r="BC407">
        <v>0</v>
      </c>
      <c r="BD407" t="s">
        <v>437</v>
      </c>
      <c r="BE407" t="s">
        <v>437</v>
      </c>
      <c r="BF407">
        <v>0</v>
      </c>
      <c r="BG407">
        <v>0</v>
      </c>
      <c r="BH407">
        <f>1-BF407/BG407</f>
        <v>0</v>
      </c>
      <c r="BI407">
        <v>0.5</v>
      </c>
      <c r="BJ407">
        <f>DI407</f>
        <v>0</v>
      </c>
      <c r="BK407">
        <f>L407</f>
        <v>0</v>
      </c>
      <c r="BL407">
        <f>BH407*BI407*BJ407</f>
        <v>0</v>
      </c>
      <c r="BM407">
        <f>(BK407-BC407)/BJ407</f>
        <v>0</v>
      </c>
      <c r="BN407">
        <f>(BA407-BG407)/BG407</f>
        <v>0</v>
      </c>
      <c r="BO407">
        <f>AZ407/(BB407+AZ407/BG407)</f>
        <v>0</v>
      </c>
      <c r="BP407" t="s">
        <v>437</v>
      </c>
      <c r="BQ407">
        <v>0</v>
      </c>
      <c r="BR407">
        <f>IF(BQ407&lt;&gt;0, BQ407, BO407)</f>
        <v>0</v>
      </c>
      <c r="BS407">
        <f>1-BR407/BG407</f>
        <v>0</v>
      </c>
      <c r="BT407">
        <f>(BG407-BF407)/(BG407-BR407)</f>
        <v>0</v>
      </c>
      <c r="BU407">
        <f>(BA407-BG407)/(BA407-BR407)</f>
        <v>0</v>
      </c>
      <c r="BV407">
        <f>(BG407-BF407)/(BG407-AZ407)</f>
        <v>0</v>
      </c>
      <c r="BW407">
        <f>(BA407-BG407)/(BA407-AZ407)</f>
        <v>0</v>
      </c>
      <c r="BX407">
        <f>(BT407*BR407/BF407)</f>
        <v>0</v>
      </c>
      <c r="BY407">
        <f>(1-BX407)</f>
        <v>0</v>
      </c>
      <c r="DH407">
        <f>$B$11*EG407+$C$11*EH407+$F$11*ES407*(1-EV407)</f>
        <v>0</v>
      </c>
      <c r="DI407">
        <f>DH407*DJ407</f>
        <v>0</v>
      </c>
      <c r="DJ407">
        <f>($B$11*$D$9+$C$11*$D$9+$F$11*((FF407+EX407)/MAX(FF407+EX407+FG407, 0.1)*$I$9+FG407/MAX(FF407+EX407+FG407, 0.1)*$J$9))/($B$11+$C$11+$F$11)</f>
        <v>0</v>
      </c>
      <c r="DK407">
        <f>($B$11*$K$9+$C$11*$K$9+$F$11*((FF407+EX407)/MAX(FF407+EX407+FG407, 0.1)*$P$9+FG407/MAX(FF407+EX407+FG407, 0.1)*$Q$9))/($B$11+$C$11+$F$11)</f>
        <v>0</v>
      </c>
      <c r="DL407">
        <v>4.38</v>
      </c>
      <c r="DM407">
        <v>0.5</v>
      </c>
      <c r="DN407" t="s">
        <v>438</v>
      </c>
      <c r="DO407">
        <v>2</v>
      </c>
      <c r="DP407" t="b">
        <v>1</v>
      </c>
      <c r="DQ407">
        <v>1759257052.314285</v>
      </c>
      <c r="DR407">
        <v>367.3369999999999</v>
      </c>
      <c r="DS407">
        <v>364.6913928571428</v>
      </c>
      <c r="DT407">
        <v>24.0476</v>
      </c>
      <c r="DU407">
        <v>15.84194642857143</v>
      </c>
      <c r="DV407">
        <v>367.0349642857144</v>
      </c>
      <c r="DW407">
        <v>23.80388571428572</v>
      </c>
      <c r="DX407">
        <v>500.0043571428571</v>
      </c>
      <c r="DY407">
        <v>90.7874107142857</v>
      </c>
      <c r="DZ407">
        <v>0.054695275</v>
      </c>
      <c r="EA407">
        <v>30.49662857142858</v>
      </c>
      <c r="EB407">
        <v>30.00979285714285</v>
      </c>
      <c r="EC407">
        <v>999.9000000000002</v>
      </c>
      <c r="ED407">
        <v>0</v>
      </c>
      <c r="EE407">
        <v>0</v>
      </c>
      <c r="EF407">
        <v>10004.01785714286</v>
      </c>
      <c r="EG407">
        <v>0</v>
      </c>
      <c r="EH407">
        <v>11.43148928571429</v>
      </c>
      <c r="EI407">
        <v>2.64563635</v>
      </c>
      <c r="EJ407">
        <v>376.3882142857142</v>
      </c>
      <c r="EK407">
        <v>370.5618214285715</v>
      </c>
      <c r="EL407">
        <v>8.205649285714287</v>
      </c>
      <c r="EM407">
        <v>364.6913928571428</v>
      </c>
      <c r="EN407">
        <v>15.84194642857143</v>
      </c>
      <c r="EO407">
        <v>2.183218214285714</v>
      </c>
      <c r="EP407">
        <v>1.438249285714286</v>
      </c>
      <c r="EQ407">
        <v>18.8397</v>
      </c>
      <c r="ER407">
        <v>12.327025</v>
      </c>
      <c r="ES407">
        <v>2000.060714285714</v>
      </c>
      <c r="ET407">
        <v>0.979993607142857</v>
      </c>
      <c r="EU407">
        <v>0.02000676428571429</v>
      </c>
      <c r="EV407">
        <v>0</v>
      </c>
      <c r="EW407">
        <v>848.9223571428572</v>
      </c>
      <c r="EX407">
        <v>5.000560000000001</v>
      </c>
      <c r="EY407">
        <v>17189.77857142857</v>
      </c>
      <c r="EZ407">
        <v>17295.36785714286</v>
      </c>
      <c r="FA407">
        <v>42.00885714285715</v>
      </c>
      <c r="FB407">
        <v>42.12721428571428</v>
      </c>
      <c r="FC407">
        <v>41.75</v>
      </c>
      <c r="FD407">
        <v>41.26107142857143</v>
      </c>
      <c r="FE407">
        <v>42.76771428571429</v>
      </c>
      <c r="FF407">
        <v>1955.150714285714</v>
      </c>
      <c r="FG407">
        <v>39.91035714285714</v>
      </c>
      <c r="FH407">
        <v>0</v>
      </c>
      <c r="FI407">
        <v>1759257074.2</v>
      </c>
      <c r="FJ407">
        <v>0</v>
      </c>
      <c r="FK407">
        <v>848.91684</v>
      </c>
      <c r="FL407">
        <v>-2.260846143287284</v>
      </c>
      <c r="FM407">
        <v>-48.14615378625186</v>
      </c>
      <c r="FN407">
        <v>17189.288</v>
      </c>
      <c r="FO407">
        <v>15</v>
      </c>
      <c r="FP407">
        <v>0</v>
      </c>
      <c r="FQ407" t="s">
        <v>439</v>
      </c>
      <c r="FR407">
        <v>1747148579.5</v>
      </c>
      <c r="FS407">
        <v>1747148584.5</v>
      </c>
      <c r="FT407">
        <v>0</v>
      </c>
      <c r="FU407">
        <v>0.162</v>
      </c>
      <c r="FV407">
        <v>-0.001</v>
      </c>
      <c r="FW407">
        <v>0.139</v>
      </c>
      <c r="FX407">
        <v>0.058</v>
      </c>
      <c r="FY407">
        <v>420</v>
      </c>
      <c r="FZ407">
        <v>16</v>
      </c>
      <c r="GA407">
        <v>0.19</v>
      </c>
      <c r="GB407">
        <v>0.02</v>
      </c>
      <c r="GC407">
        <v>0.6113421414634146</v>
      </c>
      <c r="GD407">
        <v>39.14933997909407</v>
      </c>
      <c r="GE407">
        <v>4.001324168276813</v>
      </c>
      <c r="GF407">
        <v>0</v>
      </c>
      <c r="GG407">
        <v>848.8783235294117</v>
      </c>
      <c r="GH407">
        <v>-0.2365928154414294</v>
      </c>
      <c r="GI407">
        <v>0.2853405313973728</v>
      </c>
      <c r="GJ407">
        <v>1</v>
      </c>
      <c r="GK407">
        <v>8.203433658536586</v>
      </c>
      <c r="GL407">
        <v>0.05227777003485962</v>
      </c>
      <c r="GM407">
        <v>0.005371789798521694</v>
      </c>
      <c r="GN407">
        <v>1</v>
      </c>
      <c r="GO407">
        <v>2</v>
      </c>
      <c r="GP407">
        <v>3</v>
      </c>
      <c r="GQ407" t="s">
        <v>446</v>
      </c>
      <c r="GR407">
        <v>3.12857</v>
      </c>
      <c r="GS407">
        <v>2.73229</v>
      </c>
      <c r="GT407">
        <v>0.0736699</v>
      </c>
      <c r="GU407">
        <v>0.0730971</v>
      </c>
      <c r="GV407">
        <v>0.107316</v>
      </c>
      <c r="GW407">
        <v>0.0804213</v>
      </c>
      <c r="GX407">
        <v>27741.1</v>
      </c>
      <c r="GY407">
        <v>26948.7</v>
      </c>
      <c r="GZ407">
        <v>30490.5</v>
      </c>
      <c r="HA407">
        <v>29330.8</v>
      </c>
      <c r="HB407">
        <v>37564.4</v>
      </c>
      <c r="HC407">
        <v>35493</v>
      </c>
      <c r="HD407">
        <v>46647</v>
      </c>
      <c r="HE407">
        <v>43584.2</v>
      </c>
      <c r="HF407">
        <v>1.82665</v>
      </c>
      <c r="HG407">
        <v>1.81002</v>
      </c>
      <c r="HH407">
        <v>0.08778270000000001</v>
      </c>
      <c r="HI407">
        <v>0</v>
      </c>
      <c r="HJ407">
        <v>28.5802</v>
      </c>
      <c r="HK407">
        <v>999.9</v>
      </c>
      <c r="HL407">
        <v>48.5</v>
      </c>
      <c r="HM407">
        <v>31.9</v>
      </c>
      <c r="HN407">
        <v>25.3636</v>
      </c>
      <c r="HO407">
        <v>63.175</v>
      </c>
      <c r="HP407">
        <v>18.137</v>
      </c>
      <c r="HQ407">
        <v>1</v>
      </c>
      <c r="HR407">
        <v>0.181717</v>
      </c>
      <c r="HS407">
        <v>-0.704681</v>
      </c>
      <c r="HT407">
        <v>20.1991</v>
      </c>
      <c r="HU407">
        <v>5.22897</v>
      </c>
      <c r="HV407">
        <v>11.974</v>
      </c>
      <c r="HW407">
        <v>4.97025</v>
      </c>
      <c r="HX407">
        <v>3.28955</v>
      </c>
      <c r="HY407">
        <v>9999</v>
      </c>
      <c r="HZ407">
        <v>9999</v>
      </c>
      <c r="IA407">
        <v>9999</v>
      </c>
      <c r="IB407">
        <v>20.3</v>
      </c>
      <c r="IC407">
        <v>4.97291</v>
      </c>
      <c r="ID407">
        <v>1.87736</v>
      </c>
      <c r="IE407">
        <v>1.87546</v>
      </c>
      <c r="IF407">
        <v>1.87825</v>
      </c>
      <c r="IG407">
        <v>1.875</v>
      </c>
      <c r="IH407">
        <v>1.87853</v>
      </c>
      <c r="II407">
        <v>1.87563</v>
      </c>
      <c r="IJ407">
        <v>1.87683</v>
      </c>
      <c r="IK407">
        <v>0</v>
      </c>
      <c r="IL407">
        <v>0</v>
      </c>
      <c r="IM407">
        <v>0</v>
      </c>
      <c r="IN407">
        <v>0</v>
      </c>
      <c r="IO407" t="s">
        <v>441</v>
      </c>
      <c r="IP407" t="s">
        <v>442</v>
      </c>
      <c r="IQ407" t="s">
        <v>443</v>
      </c>
      <c r="IR407" t="s">
        <v>443</v>
      </c>
      <c r="IS407" t="s">
        <v>443</v>
      </c>
      <c r="IT407" t="s">
        <v>443</v>
      </c>
      <c r="IU407">
        <v>0</v>
      </c>
      <c r="IV407">
        <v>100</v>
      </c>
      <c r="IW407">
        <v>100</v>
      </c>
      <c r="IX407">
        <v>0.278</v>
      </c>
      <c r="IY407">
        <v>0.2438</v>
      </c>
      <c r="IZ407">
        <v>-0.1222274518627452</v>
      </c>
      <c r="JA407">
        <v>0.001328938755811441</v>
      </c>
      <c r="JB407">
        <v>-5.633165956792918E-07</v>
      </c>
      <c r="JC407">
        <v>2.510553891376428E-10</v>
      </c>
      <c r="JD407">
        <v>-0.04678033270444259</v>
      </c>
      <c r="JE407">
        <v>-0.0009625096320519332</v>
      </c>
      <c r="JF407">
        <v>0.0006953178313022573</v>
      </c>
      <c r="JG407">
        <v>-5.973937232829655E-06</v>
      </c>
      <c r="JH407">
        <v>1</v>
      </c>
      <c r="JI407">
        <v>2112</v>
      </c>
      <c r="JJ407">
        <v>1</v>
      </c>
      <c r="JK407">
        <v>26</v>
      </c>
      <c r="JL407">
        <v>201808</v>
      </c>
      <c r="JM407">
        <v>201807.9</v>
      </c>
      <c r="JN407">
        <v>0.889893</v>
      </c>
      <c r="JO407">
        <v>2.53906</v>
      </c>
      <c r="JP407">
        <v>1.39893</v>
      </c>
      <c r="JQ407">
        <v>2.32666</v>
      </c>
      <c r="JR407">
        <v>1.44897</v>
      </c>
      <c r="JS407">
        <v>2.59888</v>
      </c>
      <c r="JT407">
        <v>37.7711</v>
      </c>
      <c r="JU407">
        <v>23.9824</v>
      </c>
      <c r="JV407">
        <v>18</v>
      </c>
      <c r="JW407">
        <v>483.189</v>
      </c>
      <c r="JX407">
        <v>443.104</v>
      </c>
      <c r="JY407">
        <v>29.5054</v>
      </c>
      <c r="JZ407">
        <v>29.5805</v>
      </c>
      <c r="KA407">
        <v>29.9999</v>
      </c>
      <c r="KB407">
        <v>29.2924</v>
      </c>
      <c r="KC407">
        <v>29.3611</v>
      </c>
      <c r="KD407">
        <v>17.7087</v>
      </c>
      <c r="KE407">
        <v>40.8636</v>
      </c>
      <c r="KF407">
        <v>0</v>
      </c>
      <c r="KG407">
        <v>29.4956</v>
      </c>
      <c r="KH407">
        <v>313.061</v>
      </c>
      <c r="KI407">
        <v>15.9046</v>
      </c>
      <c r="KJ407">
        <v>100.805</v>
      </c>
      <c r="KK407">
        <v>100.251</v>
      </c>
    </row>
    <row r="408" spans="1:297">
      <c r="A408">
        <v>392</v>
      </c>
      <c r="B408">
        <v>1759257065.1</v>
      </c>
      <c r="C408">
        <v>10249.5</v>
      </c>
      <c r="D408" t="s">
        <v>1231</v>
      </c>
      <c r="E408" t="s">
        <v>1232</v>
      </c>
      <c r="F408">
        <v>5</v>
      </c>
      <c r="G408" t="s">
        <v>1218</v>
      </c>
      <c r="H408" t="s">
        <v>436</v>
      </c>
      <c r="I408">
        <v>1759257057.6</v>
      </c>
      <c r="J408">
        <f>(K408)/1000</f>
        <v>0</v>
      </c>
      <c r="K408">
        <f>IF(DP408, AN408, AH408)</f>
        <v>0</v>
      </c>
      <c r="L408">
        <f>IF(DP408, AI408, AG408)</f>
        <v>0</v>
      </c>
      <c r="M408">
        <f>DR408 - IF(AU408&gt;1, L408*DL408*100.0/(AW408), 0)</f>
        <v>0</v>
      </c>
      <c r="N408">
        <f>((T408-J408/2)*M408-L408)/(T408+J408/2)</f>
        <v>0</v>
      </c>
      <c r="O408">
        <f>N408*(DY408+DZ408)/1000.0</f>
        <v>0</v>
      </c>
      <c r="P408">
        <f>(DR408 - IF(AU408&gt;1, L408*DL408*100.0/(AW408), 0))*(DY408+DZ408)/1000.0</f>
        <v>0</v>
      </c>
      <c r="Q408">
        <f>2.0/((1/S408-1/R408)+SIGN(S408)*SQRT((1/S408-1/R408)*(1/S408-1/R408) + 4*DM408/((DM408+1)*(DM408+1))*(2*1/S408*1/R408-1/R408*1/R408)))</f>
        <v>0</v>
      </c>
      <c r="R408">
        <f>IF(LEFT(DN408,1)&lt;&gt;"0",IF(LEFT(DN408,1)="1",3.0,DO408),$D$5+$E$5*(EF408*DY408/($K$5*1000))+$F$5*(EF408*DY408/($K$5*1000))*MAX(MIN(DL408,$J$5),$I$5)*MAX(MIN(DL408,$J$5),$I$5)+$G$5*MAX(MIN(DL408,$J$5),$I$5)*(EF408*DY408/($K$5*1000))+$H$5*(EF408*DY408/($K$5*1000))*(EF408*DY408/($K$5*1000)))</f>
        <v>0</v>
      </c>
      <c r="S408">
        <f>J408*(1000-(1000*0.61365*exp(17.502*W408/(240.97+W408))/(DY408+DZ408)+DT408)/2)/(1000*0.61365*exp(17.502*W408/(240.97+W408))/(DY408+DZ408)-DT408)</f>
        <v>0</v>
      </c>
      <c r="T408">
        <f>1/((DM408+1)/(Q408/1.6)+1/(R408/1.37)) + DM408/((DM408+1)/(Q408/1.6) + DM408/(R408/1.37))</f>
        <v>0</v>
      </c>
      <c r="U408">
        <f>(DH408*DK408)</f>
        <v>0</v>
      </c>
      <c r="V408">
        <f>(EA408+(U408+2*0.95*5.67E-8*(((EA408+$B$7)+273)^4-(EA408+273)^4)-44100*J408)/(1.84*29.3*R408+8*0.95*5.67E-8*(EA408+273)^3))</f>
        <v>0</v>
      </c>
      <c r="W408">
        <f>($C$7*EB408+$D$7*EC408+$E$7*V408)</f>
        <v>0</v>
      </c>
      <c r="X408">
        <f>0.61365*exp(17.502*W408/(240.97+W408))</f>
        <v>0</v>
      </c>
      <c r="Y408">
        <f>(Z408/AA408*100)</f>
        <v>0</v>
      </c>
      <c r="Z408">
        <f>DT408*(DY408+DZ408)/1000</f>
        <v>0</v>
      </c>
      <c r="AA408">
        <f>0.61365*exp(17.502*EA408/(240.97+EA408))</f>
        <v>0</v>
      </c>
      <c r="AB408">
        <f>(X408-DT408*(DY408+DZ408)/1000)</f>
        <v>0</v>
      </c>
      <c r="AC408">
        <f>(-J408*44100)</f>
        <v>0</v>
      </c>
      <c r="AD408">
        <f>2*29.3*R408*0.92*(EA408-W408)</f>
        <v>0</v>
      </c>
      <c r="AE408">
        <f>2*0.95*5.67E-8*(((EA408+$B$7)+273)^4-(W408+273)^4)</f>
        <v>0</v>
      </c>
      <c r="AF408">
        <f>U408+AE408+AC408+AD408</f>
        <v>0</v>
      </c>
      <c r="AG408">
        <f>DX408*AU408*(DS408-DR408*(1000-AU408*DU408)/(1000-AU408*DT408))/(100*DL408)</f>
        <v>0</v>
      </c>
      <c r="AH408">
        <f>1000*DX408*AU408*(DT408-DU408)/(100*DL408*(1000-AU408*DT408))</f>
        <v>0</v>
      </c>
      <c r="AI408">
        <f>(AJ408 - AK408 - DY408*1E3/(8.314*(EA408+273.15)) * AM408/DX408 * AL408) * DX408/(100*DL408) * (1000 - DU408)/1000</f>
        <v>0</v>
      </c>
      <c r="AJ408">
        <v>337.9386162000184</v>
      </c>
      <c r="AK408">
        <v>338.4491818181818</v>
      </c>
      <c r="AL408">
        <v>-3.200131203326136</v>
      </c>
      <c r="AM408">
        <v>65.51249635074223</v>
      </c>
      <c r="AN408">
        <f>(AP408 - AO408 + DY408*1E3/(8.314*(EA408+273.15)) * AR408/DX408 * AQ408) * DX408/(100*DL408) * 1000/(1000 - AP408)</f>
        <v>0</v>
      </c>
      <c r="AO408">
        <v>15.84073335478189</v>
      </c>
      <c r="AP408">
        <v>24.05087818181818</v>
      </c>
      <c r="AQ408">
        <v>-1.095690353476703E-05</v>
      </c>
      <c r="AR408">
        <v>120.2909633275377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MAX(0,($B$13+$C$13*EF408)/(1+$D$13*EF408)*DY408/(EA408+273)*$E$13)</f>
        <v>0</v>
      </c>
      <c r="AX408" t="s">
        <v>437</v>
      </c>
      <c r="AY408" t="s">
        <v>437</v>
      </c>
      <c r="AZ408">
        <v>0</v>
      </c>
      <c r="BA408">
        <v>0</v>
      </c>
      <c r="BB408">
        <f>1-AZ408/BA408</f>
        <v>0</v>
      </c>
      <c r="BC408">
        <v>0</v>
      </c>
      <c r="BD408" t="s">
        <v>437</v>
      </c>
      <c r="BE408" t="s">
        <v>437</v>
      </c>
      <c r="BF408">
        <v>0</v>
      </c>
      <c r="BG408">
        <v>0</v>
      </c>
      <c r="BH408">
        <f>1-BF408/BG408</f>
        <v>0</v>
      </c>
      <c r="BI408">
        <v>0.5</v>
      </c>
      <c r="BJ408">
        <f>DI408</f>
        <v>0</v>
      </c>
      <c r="BK408">
        <f>L408</f>
        <v>0</v>
      </c>
      <c r="BL408">
        <f>BH408*BI408*BJ408</f>
        <v>0</v>
      </c>
      <c r="BM408">
        <f>(BK408-BC408)/BJ408</f>
        <v>0</v>
      </c>
      <c r="BN408">
        <f>(BA408-BG408)/BG408</f>
        <v>0</v>
      </c>
      <c r="BO408">
        <f>AZ408/(BB408+AZ408/BG408)</f>
        <v>0</v>
      </c>
      <c r="BP408" t="s">
        <v>437</v>
      </c>
      <c r="BQ408">
        <v>0</v>
      </c>
      <c r="BR408">
        <f>IF(BQ408&lt;&gt;0, BQ408, BO408)</f>
        <v>0</v>
      </c>
      <c r="BS408">
        <f>1-BR408/BG408</f>
        <v>0</v>
      </c>
      <c r="BT408">
        <f>(BG408-BF408)/(BG408-BR408)</f>
        <v>0</v>
      </c>
      <c r="BU408">
        <f>(BA408-BG408)/(BA408-BR408)</f>
        <v>0</v>
      </c>
      <c r="BV408">
        <f>(BG408-BF408)/(BG408-AZ408)</f>
        <v>0</v>
      </c>
      <c r="BW408">
        <f>(BA408-BG408)/(BA408-AZ408)</f>
        <v>0</v>
      </c>
      <c r="BX408">
        <f>(BT408*BR408/BF408)</f>
        <v>0</v>
      </c>
      <c r="BY408">
        <f>(1-BX408)</f>
        <v>0</v>
      </c>
      <c r="DH408">
        <f>$B$11*EG408+$C$11*EH408+$F$11*ES408*(1-EV408)</f>
        <v>0</v>
      </c>
      <c r="DI408">
        <f>DH408*DJ408</f>
        <v>0</v>
      </c>
      <c r="DJ408">
        <f>($B$11*$D$9+$C$11*$D$9+$F$11*((FF408+EX408)/MAX(FF408+EX408+FG408, 0.1)*$I$9+FG408/MAX(FF408+EX408+FG408, 0.1)*$J$9))/($B$11+$C$11+$F$11)</f>
        <v>0</v>
      </c>
      <c r="DK408">
        <f>($B$11*$K$9+$C$11*$K$9+$F$11*((FF408+EX408)/MAX(FF408+EX408+FG408, 0.1)*$P$9+FG408/MAX(FF408+EX408+FG408, 0.1)*$Q$9))/($B$11+$C$11+$F$11)</f>
        <v>0</v>
      </c>
      <c r="DL408">
        <v>4.38</v>
      </c>
      <c r="DM408">
        <v>0.5</v>
      </c>
      <c r="DN408" t="s">
        <v>438</v>
      </c>
      <c r="DO408">
        <v>2</v>
      </c>
      <c r="DP408" t="b">
        <v>1</v>
      </c>
      <c r="DQ408">
        <v>1759257057.6</v>
      </c>
      <c r="DR408">
        <v>351.8612592592593</v>
      </c>
      <c r="DS408">
        <v>347.1988888888889</v>
      </c>
      <c r="DT408">
        <v>24.04952222222222</v>
      </c>
      <c r="DU408">
        <v>15.84144074074074</v>
      </c>
      <c r="DV408">
        <v>351.575</v>
      </c>
      <c r="DW408">
        <v>23.80577777777778</v>
      </c>
      <c r="DX408">
        <v>500.0157407407407</v>
      </c>
      <c r="DY408">
        <v>90.78721111111111</v>
      </c>
      <c r="DZ408">
        <v>0.05448353703703704</v>
      </c>
      <c r="EA408">
        <v>30.49876666666666</v>
      </c>
      <c r="EB408">
        <v>30.01025555555555</v>
      </c>
      <c r="EC408">
        <v>999.9000000000001</v>
      </c>
      <c r="ED408">
        <v>0</v>
      </c>
      <c r="EE408">
        <v>0</v>
      </c>
      <c r="EF408">
        <v>10007.96111111111</v>
      </c>
      <c r="EG408">
        <v>0</v>
      </c>
      <c r="EH408">
        <v>11.44128518518519</v>
      </c>
      <c r="EI408">
        <v>4.662368148148148</v>
      </c>
      <c r="EJ408">
        <v>360.5318888888889</v>
      </c>
      <c r="EK408">
        <v>352.7875925925927</v>
      </c>
      <c r="EL408">
        <v>8.208098888888888</v>
      </c>
      <c r="EM408">
        <v>347.1988888888889</v>
      </c>
      <c r="EN408">
        <v>15.84144074074074</v>
      </c>
      <c r="EO408">
        <v>2.183388888888889</v>
      </c>
      <c r="EP408">
        <v>1.4382</v>
      </c>
      <c r="EQ408">
        <v>18.84095185185185</v>
      </c>
      <c r="ER408">
        <v>12.3265</v>
      </c>
      <c r="ES408">
        <v>2000.01037037037</v>
      </c>
      <c r="ET408">
        <v>0.9799929999999999</v>
      </c>
      <c r="EU408">
        <v>0.02000738148148148</v>
      </c>
      <c r="EV408">
        <v>0</v>
      </c>
      <c r="EW408">
        <v>848.7152592592594</v>
      </c>
      <c r="EX408">
        <v>5.000560000000001</v>
      </c>
      <c r="EY408">
        <v>17184.51481481481</v>
      </c>
      <c r="EZ408">
        <v>17294.92592592592</v>
      </c>
      <c r="FA408">
        <v>42.00229629629629</v>
      </c>
      <c r="FB408">
        <v>42.125</v>
      </c>
      <c r="FC408">
        <v>41.75</v>
      </c>
      <c r="FD408">
        <v>41.25688888888889</v>
      </c>
      <c r="FE408">
        <v>42.75</v>
      </c>
      <c r="FF408">
        <v>1955.100370370371</v>
      </c>
      <c r="FG408">
        <v>39.91296296296296</v>
      </c>
      <c r="FH408">
        <v>0</v>
      </c>
      <c r="FI408">
        <v>1759257079</v>
      </c>
      <c r="FJ408">
        <v>0</v>
      </c>
      <c r="FK408">
        <v>848.72856</v>
      </c>
      <c r="FL408">
        <v>-2.972846138464694</v>
      </c>
      <c r="FM408">
        <v>-76.32307680843255</v>
      </c>
      <c r="FN408">
        <v>17184.572</v>
      </c>
      <c r="FO408">
        <v>15</v>
      </c>
      <c r="FP408">
        <v>0</v>
      </c>
      <c r="FQ408" t="s">
        <v>439</v>
      </c>
      <c r="FR408">
        <v>1747148579.5</v>
      </c>
      <c r="FS408">
        <v>1747148584.5</v>
      </c>
      <c r="FT408">
        <v>0</v>
      </c>
      <c r="FU408">
        <v>0.162</v>
      </c>
      <c r="FV408">
        <v>-0.001</v>
      </c>
      <c r="FW408">
        <v>0.139</v>
      </c>
      <c r="FX408">
        <v>0.058</v>
      </c>
      <c r="FY408">
        <v>420</v>
      </c>
      <c r="FZ408">
        <v>16</v>
      </c>
      <c r="GA408">
        <v>0.19</v>
      </c>
      <c r="GB408">
        <v>0.02</v>
      </c>
      <c r="GC408">
        <v>2.904658970731707</v>
      </c>
      <c r="GD408">
        <v>25.76367066062718</v>
      </c>
      <c r="GE408">
        <v>2.630333944889398</v>
      </c>
      <c r="GF408">
        <v>0</v>
      </c>
      <c r="GG408">
        <v>848.8618529411766</v>
      </c>
      <c r="GH408">
        <v>-2.230511831786225</v>
      </c>
      <c r="GI408">
        <v>0.2983117331557862</v>
      </c>
      <c r="GJ408">
        <v>0</v>
      </c>
      <c r="GK408">
        <v>8.206651707317073</v>
      </c>
      <c r="GL408">
        <v>0.05449839721253681</v>
      </c>
      <c r="GM408">
        <v>0.006025107995161697</v>
      </c>
      <c r="GN408">
        <v>1</v>
      </c>
      <c r="GO408">
        <v>1</v>
      </c>
      <c r="GP408">
        <v>3</v>
      </c>
      <c r="GQ408" t="s">
        <v>463</v>
      </c>
      <c r="GR408">
        <v>3.1286</v>
      </c>
      <c r="GS408">
        <v>2.73202</v>
      </c>
      <c r="GT408">
        <v>0.07100529999999999</v>
      </c>
      <c r="GU408">
        <v>0.07023740000000001</v>
      </c>
      <c r="GV408">
        <v>0.107321</v>
      </c>
      <c r="GW408">
        <v>0.0805961</v>
      </c>
      <c r="GX408">
        <v>27820.7</v>
      </c>
      <c r="GY408">
        <v>27031.9</v>
      </c>
      <c r="GZ408">
        <v>30490.4</v>
      </c>
      <c r="HA408">
        <v>29330.9</v>
      </c>
      <c r="HB408">
        <v>37564.1</v>
      </c>
      <c r="HC408">
        <v>35486.1</v>
      </c>
      <c r="HD408">
        <v>46647.1</v>
      </c>
      <c r="HE408">
        <v>43584.4</v>
      </c>
      <c r="HF408">
        <v>1.8266</v>
      </c>
      <c r="HG408">
        <v>1.8101</v>
      </c>
      <c r="HH408">
        <v>0.08754430000000001</v>
      </c>
      <c r="HI408">
        <v>0</v>
      </c>
      <c r="HJ408">
        <v>28.5854</v>
      </c>
      <c r="HK408">
        <v>999.9</v>
      </c>
      <c r="HL408">
        <v>48.5</v>
      </c>
      <c r="HM408">
        <v>31.9</v>
      </c>
      <c r="HN408">
        <v>25.3675</v>
      </c>
      <c r="HO408">
        <v>63.185</v>
      </c>
      <c r="HP408">
        <v>18.113</v>
      </c>
      <c r="HQ408">
        <v>1</v>
      </c>
      <c r="HR408">
        <v>0.181677</v>
      </c>
      <c r="HS408">
        <v>-0.697574</v>
      </c>
      <c r="HT408">
        <v>20.1991</v>
      </c>
      <c r="HU408">
        <v>5.22867</v>
      </c>
      <c r="HV408">
        <v>11.974</v>
      </c>
      <c r="HW408">
        <v>4.9701</v>
      </c>
      <c r="HX408">
        <v>3.28953</v>
      </c>
      <c r="HY408">
        <v>9999</v>
      </c>
      <c r="HZ408">
        <v>9999</v>
      </c>
      <c r="IA408">
        <v>9999</v>
      </c>
      <c r="IB408">
        <v>20.3</v>
      </c>
      <c r="IC408">
        <v>4.9729</v>
      </c>
      <c r="ID408">
        <v>1.87729</v>
      </c>
      <c r="IE408">
        <v>1.87542</v>
      </c>
      <c r="IF408">
        <v>1.8782</v>
      </c>
      <c r="IG408">
        <v>1.87494</v>
      </c>
      <c r="IH408">
        <v>1.87851</v>
      </c>
      <c r="II408">
        <v>1.8756</v>
      </c>
      <c r="IJ408">
        <v>1.87681</v>
      </c>
      <c r="IK408">
        <v>0</v>
      </c>
      <c r="IL408">
        <v>0</v>
      </c>
      <c r="IM408">
        <v>0</v>
      </c>
      <c r="IN408">
        <v>0</v>
      </c>
      <c r="IO408" t="s">
        <v>441</v>
      </c>
      <c r="IP408" t="s">
        <v>442</v>
      </c>
      <c r="IQ408" t="s">
        <v>443</v>
      </c>
      <c r="IR408" t="s">
        <v>443</v>
      </c>
      <c r="IS408" t="s">
        <v>443</v>
      </c>
      <c r="IT408" t="s">
        <v>443</v>
      </c>
      <c r="IU408">
        <v>0</v>
      </c>
      <c r="IV408">
        <v>100</v>
      </c>
      <c r="IW408">
        <v>100</v>
      </c>
      <c r="IX408">
        <v>0.262</v>
      </c>
      <c r="IY408">
        <v>0.2438</v>
      </c>
      <c r="IZ408">
        <v>-0.1222274518627452</v>
      </c>
      <c r="JA408">
        <v>0.001328938755811441</v>
      </c>
      <c r="JB408">
        <v>-5.633165956792918E-07</v>
      </c>
      <c r="JC408">
        <v>2.510553891376428E-10</v>
      </c>
      <c r="JD408">
        <v>-0.04678033270444259</v>
      </c>
      <c r="JE408">
        <v>-0.0009625096320519332</v>
      </c>
      <c r="JF408">
        <v>0.0006953178313022573</v>
      </c>
      <c r="JG408">
        <v>-5.973937232829655E-06</v>
      </c>
      <c r="JH408">
        <v>1</v>
      </c>
      <c r="JI408">
        <v>2112</v>
      </c>
      <c r="JJ408">
        <v>1</v>
      </c>
      <c r="JK408">
        <v>26</v>
      </c>
      <c r="JL408">
        <v>201808.1</v>
      </c>
      <c r="JM408">
        <v>201808</v>
      </c>
      <c r="JN408">
        <v>0.8483889999999999</v>
      </c>
      <c r="JO408">
        <v>2.55737</v>
      </c>
      <c r="JP408">
        <v>1.39893</v>
      </c>
      <c r="JQ408">
        <v>2.32666</v>
      </c>
      <c r="JR408">
        <v>1.44897</v>
      </c>
      <c r="JS408">
        <v>2.43164</v>
      </c>
      <c r="JT408">
        <v>37.747</v>
      </c>
      <c r="JU408">
        <v>23.9649</v>
      </c>
      <c r="JV408">
        <v>18</v>
      </c>
      <c r="JW408">
        <v>483.152</v>
      </c>
      <c r="JX408">
        <v>443.138</v>
      </c>
      <c r="JY408">
        <v>29.4939</v>
      </c>
      <c r="JZ408">
        <v>29.5778</v>
      </c>
      <c r="KA408">
        <v>29.9999</v>
      </c>
      <c r="KB408">
        <v>29.2908</v>
      </c>
      <c r="KC408">
        <v>29.3594</v>
      </c>
      <c r="KD408">
        <v>17.0212</v>
      </c>
      <c r="KE408">
        <v>40.5881</v>
      </c>
      <c r="KF408">
        <v>0</v>
      </c>
      <c r="KG408">
        <v>29.4843</v>
      </c>
      <c r="KH408">
        <v>299.689</v>
      </c>
      <c r="KI408">
        <v>15.9015</v>
      </c>
      <c r="KJ408">
        <v>100.805</v>
      </c>
      <c r="KK408">
        <v>100.251</v>
      </c>
    </row>
    <row r="409" spans="1:297">
      <c r="A409">
        <v>393</v>
      </c>
      <c r="B409">
        <v>1759257070.1</v>
      </c>
      <c r="C409">
        <v>10254.5</v>
      </c>
      <c r="D409" t="s">
        <v>1233</v>
      </c>
      <c r="E409" t="s">
        <v>1234</v>
      </c>
      <c r="F409">
        <v>5</v>
      </c>
      <c r="G409" t="s">
        <v>1218</v>
      </c>
      <c r="H409" t="s">
        <v>436</v>
      </c>
      <c r="I409">
        <v>1759257062.314285</v>
      </c>
      <c r="J409">
        <f>(K409)/1000</f>
        <v>0</v>
      </c>
      <c r="K409">
        <f>IF(DP409, AN409, AH409)</f>
        <v>0</v>
      </c>
      <c r="L409">
        <f>IF(DP409, AI409, AG409)</f>
        <v>0</v>
      </c>
      <c r="M409">
        <f>DR409 - IF(AU409&gt;1, L409*DL409*100.0/(AW409), 0)</f>
        <v>0</v>
      </c>
      <c r="N409">
        <f>((T409-J409/2)*M409-L409)/(T409+J409/2)</f>
        <v>0</v>
      </c>
      <c r="O409">
        <f>N409*(DY409+DZ409)/1000.0</f>
        <v>0</v>
      </c>
      <c r="P409">
        <f>(DR409 - IF(AU409&gt;1, L409*DL409*100.0/(AW409), 0))*(DY409+DZ409)/1000.0</f>
        <v>0</v>
      </c>
      <c r="Q409">
        <f>2.0/((1/S409-1/R409)+SIGN(S409)*SQRT((1/S409-1/R409)*(1/S409-1/R409) + 4*DM409/((DM409+1)*(DM409+1))*(2*1/S409*1/R409-1/R409*1/R409)))</f>
        <v>0</v>
      </c>
      <c r="R409">
        <f>IF(LEFT(DN409,1)&lt;&gt;"0",IF(LEFT(DN409,1)="1",3.0,DO409),$D$5+$E$5*(EF409*DY409/($K$5*1000))+$F$5*(EF409*DY409/($K$5*1000))*MAX(MIN(DL409,$J$5),$I$5)*MAX(MIN(DL409,$J$5),$I$5)+$G$5*MAX(MIN(DL409,$J$5),$I$5)*(EF409*DY409/($K$5*1000))+$H$5*(EF409*DY409/($K$5*1000))*(EF409*DY409/($K$5*1000)))</f>
        <v>0</v>
      </c>
      <c r="S409">
        <f>J409*(1000-(1000*0.61365*exp(17.502*W409/(240.97+W409))/(DY409+DZ409)+DT409)/2)/(1000*0.61365*exp(17.502*W409/(240.97+W409))/(DY409+DZ409)-DT409)</f>
        <v>0</v>
      </c>
      <c r="T409">
        <f>1/((DM409+1)/(Q409/1.6)+1/(R409/1.37)) + DM409/((DM409+1)/(Q409/1.6) + DM409/(R409/1.37))</f>
        <v>0</v>
      </c>
      <c r="U409">
        <f>(DH409*DK409)</f>
        <v>0</v>
      </c>
      <c r="V409">
        <f>(EA409+(U409+2*0.95*5.67E-8*(((EA409+$B$7)+273)^4-(EA409+273)^4)-44100*J409)/(1.84*29.3*R409+8*0.95*5.67E-8*(EA409+273)^3))</f>
        <v>0</v>
      </c>
      <c r="W409">
        <f>($C$7*EB409+$D$7*EC409+$E$7*V409)</f>
        <v>0</v>
      </c>
      <c r="X409">
        <f>0.61365*exp(17.502*W409/(240.97+W409))</f>
        <v>0</v>
      </c>
      <c r="Y409">
        <f>(Z409/AA409*100)</f>
        <v>0</v>
      </c>
      <c r="Z409">
        <f>DT409*(DY409+DZ409)/1000</f>
        <v>0</v>
      </c>
      <c r="AA409">
        <f>0.61365*exp(17.502*EA409/(240.97+EA409))</f>
        <v>0</v>
      </c>
      <c r="AB409">
        <f>(X409-DT409*(DY409+DZ409)/1000)</f>
        <v>0</v>
      </c>
      <c r="AC409">
        <f>(-J409*44100)</f>
        <v>0</v>
      </c>
      <c r="AD409">
        <f>2*29.3*R409*0.92*(EA409-W409)</f>
        <v>0</v>
      </c>
      <c r="AE409">
        <f>2*0.95*5.67E-8*(((EA409+$B$7)+273)^4-(W409+273)^4)</f>
        <v>0</v>
      </c>
      <c r="AF409">
        <f>U409+AE409+AC409+AD409</f>
        <v>0</v>
      </c>
      <c r="AG409">
        <f>DX409*AU409*(DS409-DR409*(1000-AU409*DU409)/(1000-AU409*DT409))/(100*DL409)</f>
        <v>0</v>
      </c>
      <c r="AH409">
        <f>1000*DX409*AU409*(DT409-DU409)/(100*DL409*(1000-AU409*DT409))</f>
        <v>0</v>
      </c>
      <c r="AI409">
        <f>(AJ409 - AK409 - DY409*1E3/(8.314*(EA409+273.15)) * AM409/DX409 * AL409) * DX409/(100*DL409) * (1000 - DU409)/1000</f>
        <v>0</v>
      </c>
      <c r="AJ409">
        <v>321.0190299927096</v>
      </c>
      <c r="AK409">
        <v>322.3315272727272</v>
      </c>
      <c r="AL409">
        <v>-3.230449911434126</v>
      </c>
      <c r="AM409">
        <v>65.51249635074223</v>
      </c>
      <c r="AN409">
        <f>(AP409 - AO409 + DY409*1E3/(8.314*(EA409+273.15)) * AR409/DX409 * AQ409) * DX409/(100*DL409) * 1000/(1000 - AP409)</f>
        <v>0</v>
      </c>
      <c r="AO409">
        <v>15.94543190246633</v>
      </c>
      <c r="AP409">
        <v>24.08707757575757</v>
      </c>
      <c r="AQ409">
        <v>0.00806074443179333</v>
      </c>
      <c r="AR409">
        <v>120.2909633275377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MAX(0,($B$13+$C$13*EF409)/(1+$D$13*EF409)*DY409/(EA409+273)*$E$13)</f>
        <v>0</v>
      </c>
      <c r="AX409" t="s">
        <v>437</v>
      </c>
      <c r="AY409" t="s">
        <v>437</v>
      </c>
      <c r="AZ409">
        <v>0</v>
      </c>
      <c r="BA409">
        <v>0</v>
      </c>
      <c r="BB409">
        <f>1-AZ409/BA409</f>
        <v>0</v>
      </c>
      <c r="BC409">
        <v>0</v>
      </c>
      <c r="BD409" t="s">
        <v>437</v>
      </c>
      <c r="BE409" t="s">
        <v>437</v>
      </c>
      <c r="BF409">
        <v>0</v>
      </c>
      <c r="BG409">
        <v>0</v>
      </c>
      <c r="BH409">
        <f>1-BF409/BG409</f>
        <v>0</v>
      </c>
      <c r="BI409">
        <v>0.5</v>
      </c>
      <c r="BJ409">
        <f>DI409</f>
        <v>0</v>
      </c>
      <c r="BK409">
        <f>L409</f>
        <v>0</v>
      </c>
      <c r="BL409">
        <f>BH409*BI409*BJ409</f>
        <v>0</v>
      </c>
      <c r="BM409">
        <f>(BK409-BC409)/BJ409</f>
        <v>0</v>
      </c>
      <c r="BN409">
        <f>(BA409-BG409)/BG409</f>
        <v>0</v>
      </c>
      <c r="BO409">
        <f>AZ409/(BB409+AZ409/BG409)</f>
        <v>0</v>
      </c>
      <c r="BP409" t="s">
        <v>437</v>
      </c>
      <c r="BQ409">
        <v>0</v>
      </c>
      <c r="BR409">
        <f>IF(BQ409&lt;&gt;0, BQ409, BO409)</f>
        <v>0</v>
      </c>
      <c r="BS409">
        <f>1-BR409/BG409</f>
        <v>0</v>
      </c>
      <c r="BT409">
        <f>(BG409-BF409)/(BG409-BR409)</f>
        <v>0</v>
      </c>
      <c r="BU409">
        <f>(BA409-BG409)/(BA409-BR409)</f>
        <v>0</v>
      </c>
      <c r="BV409">
        <f>(BG409-BF409)/(BG409-AZ409)</f>
        <v>0</v>
      </c>
      <c r="BW409">
        <f>(BA409-BG409)/(BA409-AZ409)</f>
        <v>0</v>
      </c>
      <c r="BX409">
        <f>(BT409*BR409/BF409)</f>
        <v>0</v>
      </c>
      <c r="BY409">
        <f>(1-BX409)</f>
        <v>0</v>
      </c>
      <c r="DH409">
        <f>$B$11*EG409+$C$11*EH409+$F$11*ES409*(1-EV409)</f>
        <v>0</v>
      </c>
      <c r="DI409">
        <f>DH409*DJ409</f>
        <v>0</v>
      </c>
      <c r="DJ409">
        <f>($B$11*$D$9+$C$11*$D$9+$F$11*((FF409+EX409)/MAX(FF409+EX409+FG409, 0.1)*$I$9+FG409/MAX(FF409+EX409+FG409, 0.1)*$J$9))/($B$11+$C$11+$F$11)</f>
        <v>0</v>
      </c>
      <c r="DK409">
        <f>($B$11*$K$9+$C$11*$K$9+$F$11*((FF409+EX409)/MAX(FF409+EX409+FG409, 0.1)*$P$9+FG409/MAX(FF409+EX409+FG409, 0.1)*$Q$9))/($B$11+$C$11+$F$11)</f>
        <v>0</v>
      </c>
      <c r="DL409">
        <v>4.38</v>
      </c>
      <c r="DM409">
        <v>0.5</v>
      </c>
      <c r="DN409" t="s">
        <v>438</v>
      </c>
      <c r="DO409">
        <v>2</v>
      </c>
      <c r="DP409" t="b">
        <v>1</v>
      </c>
      <c r="DQ409">
        <v>1759257062.314285</v>
      </c>
      <c r="DR409">
        <v>337.376</v>
      </c>
      <c r="DS409">
        <v>331.5590357142857</v>
      </c>
      <c r="DT409">
        <v>24.05651071428571</v>
      </c>
      <c r="DU409">
        <v>15.87098571428571</v>
      </c>
      <c r="DV409">
        <v>337.1047142857142</v>
      </c>
      <c r="DW409">
        <v>23.81261428571429</v>
      </c>
      <c r="DX409">
        <v>500.0059642857142</v>
      </c>
      <c r="DY409">
        <v>90.78741785714284</v>
      </c>
      <c r="DZ409">
        <v>0.05437742857142858</v>
      </c>
      <c r="EA409">
        <v>30.50053928571429</v>
      </c>
      <c r="EB409">
        <v>30.01089285714286</v>
      </c>
      <c r="EC409">
        <v>999.9000000000002</v>
      </c>
      <c r="ED409">
        <v>0</v>
      </c>
      <c r="EE409">
        <v>0</v>
      </c>
      <c r="EF409">
        <v>10007.25535714286</v>
      </c>
      <c r="EG409">
        <v>0</v>
      </c>
      <c r="EH409">
        <v>11.44728214285715</v>
      </c>
      <c r="EI409">
        <v>5.816946785714285</v>
      </c>
      <c r="EJ409">
        <v>345.692</v>
      </c>
      <c r="EK409">
        <v>336.9055357142857</v>
      </c>
      <c r="EL409">
        <v>8.185544285714286</v>
      </c>
      <c r="EM409">
        <v>331.5590357142857</v>
      </c>
      <c r="EN409">
        <v>15.87098571428571</v>
      </c>
      <c r="EO409">
        <v>2.184028214285715</v>
      </c>
      <c r="EP409">
        <v>1.440885357142857</v>
      </c>
      <c r="EQ409">
        <v>18.84564285714286</v>
      </c>
      <c r="ER409">
        <v>12.35483571428572</v>
      </c>
      <c r="ES409">
        <v>1999.989642857143</v>
      </c>
      <c r="ET409">
        <v>0.979993892857143</v>
      </c>
      <c r="EU409">
        <v>0.020006475</v>
      </c>
      <c r="EV409">
        <v>0</v>
      </c>
      <c r="EW409">
        <v>848.5208214285714</v>
      </c>
      <c r="EX409">
        <v>5.000560000000001</v>
      </c>
      <c r="EY409">
        <v>17178.80357142857</v>
      </c>
      <c r="EZ409">
        <v>17294.76785714286</v>
      </c>
      <c r="FA409">
        <v>42</v>
      </c>
      <c r="FB409">
        <v>42.125</v>
      </c>
      <c r="FC409">
        <v>41.75</v>
      </c>
      <c r="FD409">
        <v>41.25221428571428</v>
      </c>
      <c r="FE409">
        <v>42.75</v>
      </c>
      <c r="FF409">
        <v>1955.081428571429</v>
      </c>
      <c r="FG409">
        <v>39.91214285714286</v>
      </c>
      <c r="FH409">
        <v>0</v>
      </c>
      <c r="FI409">
        <v>1759257084.4</v>
      </c>
      <c r="FJ409">
        <v>0</v>
      </c>
      <c r="FK409">
        <v>848.5368076923077</v>
      </c>
      <c r="FL409">
        <v>-2.493914531695263</v>
      </c>
      <c r="FM409">
        <v>-69.07692300898526</v>
      </c>
      <c r="FN409">
        <v>17178.45</v>
      </c>
      <c r="FO409">
        <v>15</v>
      </c>
      <c r="FP409">
        <v>0</v>
      </c>
      <c r="FQ409" t="s">
        <v>439</v>
      </c>
      <c r="FR409">
        <v>1747148579.5</v>
      </c>
      <c r="FS409">
        <v>1747148584.5</v>
      </c>
      <c r="FT409">
        <v>0</v>
      </c>
      <c r="FU409">
        <v>0.162</v>
      </c>
      <c r="FV409">
        <v>-0.001</v>
      </c>
      <c r="FW409">
        <v>0.139</v>
      </c>
      <c r="FX409">
        <v>0.058</v>
      </c>
      <c r="FY409">
        <v>420</v>
      </c>
      <c r="FZ409">
        <v>16</v>
      </c>
      <c r="GA409">
        <v>0.19</v>
      </c>
      <c r="GB409">
        <v>0.02</v>
      </c>
      <c r="GC409">
        <v>5.00927275</v>
      </c>
      <c r="GD409">
        <v>15.34202240150093</v>
      </c>
      <c r="GE409">
        <v>1.500107762215747</v>
      </c>
      <c r="GF409">
        <v>0</v>
      </c>
      <c r="GG409">
        <v>848.6682647058824</v>
      </c>
      <c r="GH409">
        <v>-2.340672269468066</v>
      </c>
      <c r="GI409">
        <v>0.3031151313807523</v>
      </c>
      <c r="GJ409">
        <v>0</v>
      </c>
      <c r="GK409">
        <v>8.192797500000001</v>
      </c>
      <c r="GL409">
        <v>-0.2197659287054416</v>
      </c>
      <c r="GM409">
        <v>0.02991418148220021</v>
      </c>
      <c r="GN409">
        <v>0</v>
      </c>
      <c r="GO409">
        <v>0</v>
      </c>
      <c r="GP409">
        <v>3</v>
      </c>
      <c r="GQ409" t="s">
        <v>490</v>
      </c>
      <c r="GR409">
        <v>3.12857</v>
      </c>
      <c r="GS409">
        <v>2.73234</v>
      </c>
      <c r="GT409">
        <v>0.06826939999999999</v>
      </c>
      <c r="GU409">
        <v>0.06730220000000001</v>
      </c>
      <c r="GV409">
        <v>0.107442</v>
      </c>
      <c r="GW409">
        <v>0.0808473</v>
      </c>
      <c r="GX409">
        <v>27903.5</v>
      </c>
      <c r="GY409">
        <v>27117</v>
      </c>
      <c r="GZ409">
        <v>30491.3</v>
      </c>
      <c r="HA409">
        <v>29330.6</v>
      </c>
      <c r="HB409">
        <v>37559.9</v>
      </c>
      <c r="HC409">
        <v>35475.7</v>
      </c>
      <c r="HD409">
        <v>46648.6</v>
      </c>
      <c r="HE409">
        <v>43583.8</v>
      </c>
      <c r="HF409">
        <v>1.8266</v>
      </c>
      <c r="HG409">
        <v>1.8101</v>
      </c>
      <c r="HH409">
        <v>0.0874028</v>
      </c>
      <c r="HI409">
        <v>0</v>
      </c>
      <c r="HJ409">
        <v>28.59</v>
      </c>
      <c r="HK409">
        <v>999.9</v>
      </c>
      <c r="HL409">
        <v>48.5</v>
      </c>
      <c r="HM409">
        <v>31.9</v>
      </c>
      <c r="HN409">
        <v>25.3638</v>
      </c>
      <c r="HO409">
        <v>63.135</v>
      </c>
      <c r="HP409">
        <v>18.2051</v>
      </c>
      <c r="HQ409">
        <v>1</v>
      </c>
      <c r="HR409">
        <v>0.181359</v>
      </c>
      <c r="HS409">
        <v>-0.691787</v>
      </c>
      <c r="HT409">
        <v>20.1991</v>
      </c>
      <c r="HU409">
        <v>5.22837</v>
      </c>
      <c r="HV409">
        <v>11.974</v>
      </c>
      <c r="HW409">
        <v>4.9701</v>
      </c>
      <c r="HX409">
        <v>3.28953</v>
      </c>
      <c r="HY409">
        <v>9999</v>
      </c>
      <c r="HZ409">
        <v>9999</v>
      </c>
      <c r="IA409">
        <v>9999</v>
      </c>
      <c r="IB409">
        <v>20.3</v>
      </c>
      <c r="IC409">
        <v>4.9729</v>
      </c>
      <c r="ID409">
        <v>1.87731</v>
      </c>
      <c r="IE409">
        <v>1.87546</v>
      </c>
      <c r="IF409">
        <v>1.87821</v>
      </c>
      <c r="IG409">
        <v>1.87498</v>
      </c>
      <c r="IH409">
        <v>1.87851</v>
      </c>
      <c r="II409">
        <v>1.87561</v>
      </c>
      <c r="IJ409">
        <v>1.87683</v>
      </c>
      <c r="IK409">
        <v>0</v>
      </c>
      <c r="IL409">
        <v>0</v>
      </c>
      <c r="IM409">
        <v>0</v>
      </c>
      <c r="IN409">
        <v>0</v>
      </c>
      <c r="IO409" t="s">
        <v>441</v>
      </c>
      <c r="IP409" t="s">
        <v>442</v>
      </c>
      <c r="IQ409" t="s">
        <v>443</v>
      </c>
      <c r="IR409" t="s">
        <v>443</v>
      </c>
      <c r="IS409" t="s">
        <v>443</v>
      </c>
      <c r="IT409" t="s">
        <v>443</v>
      </c>
      <c r="IU409">
        <v>0</v>
      </c>
      <c r="IV409">
        <v>100</v>
      </c>
      <c r="IW409">
        <v>100</v>
      </c>
      <c r="IX409">
        <v>0.246</v>
      </c>
      <c r="IY409">
        <v>0.2447</v>
      </c>
      <c r="IZ409">
        <v>-0.1222274518627452</v>
      </c>
      <c r="JA409">
        <v>0.001328938755811441</v>
      </c>
      <c r="JB409">
        <v>-5.633165956792918E-07</v>
      </c>
      <c r="JC409">
        <v>2.510553891376428E-10</v>
      </c>
      <c r="JD409">
        <v>-0.04678033270444259</v>
      </c>
      <c r="JE409">
        <v>-0.0009625096320519332</v>
      </c>
      <c r="JF409">
        <v>0.0006953178313022573</v>
      </c>
      <c r="JG409">
        <v>-5.973937232829655E-06</v>
      </c>
      <c r="JH409">
        <v>1</v>
      </c>
      <c r="JI409">
        <v>2112</v>
      </c>
      <c r="JJ409">
        <v>1</v>
      </c>
      <c r="JK409">
        <v>26</v>
      </c>
      <c r="JL409">
        <v>201808.2</v>
      </c>
      <c r="JM409">
        <v>201808.1</v>
      </c>
      <c r="JN409">
        <v>0.81665</v>
      </c>
      <c r="JO409">
        <v>2.54395</v>
      </c>
      <c r="JP409">
        <v>1.39893</v>
      </c>
      <c r="JQ409">
        <v>2.32666</v>
      </c>
      <c r="JR409">
        <v>1.44897</v>
      </c>
      <c r="JS409">
        <v>2.61353</v>
      </c>
      <c r="JT409">
        <v>37.7711</v>
      </c>
      <c r="JU409">
        <v>23.9737</v>
      </c>
      <c r="JV409">
        <v>18</v>
      </c>
      <c r="JW409">
        <v>483.14</v>
      </c>
      <c r="JX409">
        <v>443.119</v>
      </c>
      <c r="JY409">
        <v>29.4827</v>
      </c>
      <c r="JZ409">
        <v>29.5754</v>
      </c>
      <c r="KA409">
        <v>29.9998</v>
      </c>
      <c r="KB409">
        <v>29.289</v>
      </c>
      <c r="KC409">
        <v>29.3569</v>
      </c>
      <c r="KD409">
        <v>16.2677</v>
      </c>
      <c r="KE409">
        <v>40.5881</v>
      </c>
      <c r="KF409">
        <v>0</v>
      </c>
      <c r="KG409">
        <v>29.475</v>
      </c>
      <c r="KH409">
        <v>279.653</v>
      </c>
      <c r="KI409">
        <v>15.8678</v>
      </c>
      <c r="KJ409">
        <v>100.808</v>
      </c>
      <c r="KK409">
        <v>100.25</v>
      </c>
    </row>
    <row r="410" spans="1:297">
      <c r="A410">
        <v>394</v>
      </c>
      <c r="B410">
        <v>1759257075.1</v>
      </c>
      <c r="C410">
        <v>10259.5</v>
      </c>
      <c r="D410" t="s">
        <v>1235</v>
      </c>
      <c r="E410" t="s">
        <v>1236</v>
      </c>
      <c r="F410">
        <v>5</v>
      </c>
      <c r="G410" t="s">
        <v>1218</v>
      </c>
      <c r="H410" t="s">
        <v>436</v>
      </c>
      <c r="I410">
        <v>1759257067.6</v>
      </c>
      <c r="J410">
        <f>(K410)/1000</f>
        <v>0</v>
      </c>
      <c r="K410">
        <f>IF(DP410, AN410, AH410)</f>
        <v>0</v>
      </c>
      <c r="L410">
        <f>IF(DP410, AI410, AG410)</f>
        <v>0</v>
      </c>
      <c r="M410">
        <f>DR410 - IF(AU410&gt;1, L410*DL410*100.0/(AW410), 0)</f>
        <v>0</v>
      </c>
      <c r="N410">
        <f>((T410-J410/2)*M410-L410)/(T410+J410/2)</f>
        <v>0</v>
      </c>
      <c r="O410">
        <f>N410*(DY410+DZ410)/1000.0</f>
        <v>0</v>
      </c>
      <c r="P410">
        <f>(DR410 - IF(AU410&gt;1, L410*DL410*100.0/(AW410), 0))*(DY410+DZ410)/1000.0</f>
        <v>0</v>
      </c>
      <c r="Q410">
        <f>2.0/((1/S410-1/R410)+SIGN(S410)*SQRT((1/S410-1/R410)*(1/S410-1/R410) + 4*DM410/((DM410+1)*(DM410+1))*(2*1/S410*1/R410-1/R410*1/R410)))</f>
        <v>0</v>
      </c>
      <c r="R410">
        <f>IF(LEFT(DN410,1)&lt;&gt;"0",IF(LEFT(DN410,1)="1",3.0,DO410),$D$5+$E$5*(EF410*DY410/($K$5*1000))+$F$5*(EF410*DY410/($K$5*1000))*MAX(MIN(DL410,$J$5),$I$5)*MAX(MIN(DL410,$J$5),$I$5)+$G$5*MAX(MIN(DL410,$J$5),$I$5)*(EF410*DY410/($K$5*1000))+$H$5*(EF410*DY410/($K$5*1000))*(EF410*DY410/($K$5*1000)))</f>
        <v>0</v>
      </c>
      <c r="S410">
        <f>J410*(1000-(1000*0.61365*exp(17.502*W410/(240.97+W410))/(DY410+DZ410)+DT410)/2)/(1000*0.61365*exp(17.502*W410/(240.97+W410))/(DY410+DZ410)-DT410)</f>
        <v>0</v>
      </c>
      <c r="T410">
        <f>1/((DM410+1)/(Q410/1.6)+1/(R410/1.37)) + DM410/((DM410+1)/(Q410/1.6) + DM410/(R410/1.37))</f>
        <v>0</v>
      </c>
      <c r="U410">
        <f>(DH410*DK410)</f>
        <v>0</v>
      </c>
      <c r="V410">
        <f>(EA410+(U410+2*0.95*5.67E-8*(((EA410+$B$7)+273)^4-(EA410+273)^4)-44100*J410)/(1.84*29.3*R410+8*0.95*5.67E-8*(EA410+273)^3))</f>
        <v>0</v>
      </c>
      <c r="W410">
        <f>($C$7*EB410+$D$7*EC410+$E$7*V410)</f>
        <v>0</v>
      </c>
      <c r="X410">
        <f>0.61365*exp(17.502*W410/(240.97+W410))</f>
        <v>0</v>
      </c>
      <c r="Y410">
        <f>(Z410/AA410*100)</f>
        <v>0</v>
      </c>
      <c r="Z410">
        <f>DT410*(DY410+DZ410)/1000</f>
        <v>0</v>
      </c>
      <c r="AA410">
        <f>0.61365*exp(17.502*EA410/(240.97+EA410))</f>
        <v>0</v>
      </c>
      <c r="AB410">
        <f>(X410-DT410*(DY410+DZ410)/1000)</f>
        <v>0</v>
      </c>
      <c r="AC410">
        <f>(-J410*44100)</f>
        <v>0</v>
      </c>
      <c r="AD410">
        <f>2*29.3*R410*0.92*(EA410-W410)</f>
        <v>0</v>
      </c>
      <c r="AE410">
        <f>2*0.95*5.67E-8*(((EA410+$B$7)+273)^4-(W410+273)^4)</f>
        <v>0</v>
      </c>
      <c r="AF410">
        <f>U410+AE410+AC410+AD410</f>
        <v>0</v>
      </c>
      <c r="AG410">
        <f>DX410*AU410*(DS410-DR410*(1000-AU410*DU410)/(1000-AU410*DT410))/(100*DL410)</f>
        <v>0</v>
      </c>
      <c r="AH410">
        <f>1000*DX410*AU410*(DT410-DU410)/(100*DL410*(1000-AU410*DT410))</f>
        <v>0</v>
      </c>
      <c r="AI410">
        <f>(AJ410 - AK410 - DY410*1E3/(8.314*(EA410+273.15)) * AM410/DX410 * AL410) * DX410/(100*DL410) * (1000 - DU410)/1000</f>
        <v>0</v>
      </c>
      <c r="AJ410">
        <v>304.1104809462282</v>
      </c>
      <c r="AK410">
        <v>306.1699696969697</v>
      </c>
      <c r="AL410">
        <v>-3.23361803208721</v>
      </c>
      <c r="AM410">
        <v>65.51249635074223</v>
      </c>
      <c r="AN410">
        <f>(AP410 - AO410 + DY410*1E3/(8.314*(EA410+273.15)) * AR410/DX410 * AQ410) * DX410/(100*DL410) * 1000/(1000 - AP410)</f>
        <v>0</v>
      </c>
      <c r="AO410">
        <v>15.95080327380959</v>
      </c>
      <c r="AP410">
        <v>24.1137303030303</v>
      </c>
      <c r="AQ410">
        <v>0.003847660918979469</v>
      </c>
      <c r="AR410">
        <v>120.2909633275377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MAX(0,($B$13+$C$13*EF410)/(1+$D$13*EF410)*DY410/(EA410+273)*$E$13)</f>
        <v>0</v>
      </c>
      <c r="AX410" t="s">
        <v>437</v>
      </c>
      <c r="AY410" t="s">
        <v>437</v>
      </c>
      <c r="AZ410">
        <v>0</v>
      </c>
      <c r="BA410">
        <v>0</v>
      </c>
      <c r="BB410">
        <f>1-AZ410/BA410</f>
        <v>0</v>
      </c>
      <c r="BC410">
        <v>0</v>
      </c>
      <c r="BD410" t="s">
        <v>437</v>
      </c>
      <c r="BE410" t="s">
        <v>437</v>
      </c>
      <c r="BF410">
        <v>0</v>
      </c>
      <c r="BG410">
        <v>0</v>
      </c>
      <c r="BH410">
        <f>1-BF410/BG410</f>
        <v>0</v>
      </c>
      <c r="BI410">
        <v>0.5</v>
      </c>
      <c r="BJ410">
        <f>DI410</f>
        <v>0</v>
      </c>
      <c r="BK410">
        <f>L410</f>
        <v>0</v>
      </c>
      <c r="BL410">
        <f>BH410*BI410*BJ410</f>
        <v>0</v>
      </c>
      <c r="BM410">
        <f>(BK410-BC410)/BJ410</f>
        <v>0</v>
      </c>
      <c r="BN410">
        <f>(BA410-BG410)/BG410</f>
        <v>0</v>
      </c>
      <c r="BO410">
        <f>AZ410/(BB410+AZ410/BG410)</f>
        <v>0</v>
      </c>
      <c r="BP410" t="s">
        <v>437</v>
      </c>
      <c r="BQ410">
        <v>0</v>
      </c>
      <c r="BR410">
        <f>IF(BQ410&lt;&gt;0, BQ410, BO410)</f>
        <v>0</v>
      </c>
      <c r="BS410">
        <f>1-BR410/BG410</f>
        <v>0</v>
      </c>
      <c r="BT410">
        <f>(BG410-BF410)/(BG410-BR410)</f>
        <v>0</v>
      </c>
      <c r="BU410">
        <f>(BA410-BG410)/(BA410-BR410)</f>
        <v>0</v>
      </c>
      <c r="BV410">
        <f>(BG410-BF410)/(BG410-AZ410)</f>
        <v>0</v>
      </c>
      <c r="BW410">
        <f>(BA410-BG410)/(BA410-AZ410)</f>
        <v>0</v>
      </c>
      <c r="BX410">
        <f>(BT410*BR410/BF410)</f>
        <v>0</v>
      </c>
      <c r="BY410">
        <f>(1-BX410)</f>
        <v>0</v>
      </c>
      <c r="DH410">
        <f>$B$11*EG410+$C$11*EH410+$F$11*ES410*(1-EV410)</f>
        <v>0</v>
      </c>
      <c r="DI410">
        <f>DH410*DJ410</f>
        <v>0</v>
      </c>
      <c r="DJ410">
        <f>($B$11*$D$9+$C$11*$D$9+$F$11*((FF410+EX410)/MAX(FF410+EX410+FG410, 0.1)*$I$9+FG410/MAX(FF410+EX410+FG410, 0.1)*$J$9))/($B$11+$C$11+$F$11)</f>
        <v>0</v>
      </c>
      <c r="DK410">
        <f>($B$11*$K$9+$C$11*$K$9+$F$11*((FF410+EX410)/MAX(FF410+EX410+FG410, 0.1)*$P$9+FG410/MAX(FF410+EX410+FG410, 0.1)*$Q$9))/($B$11+$C$11+$F$11)</f>
        <v>0</v>
      </c>
      <c r="DL410">
        <v>4.38</v>
      </c>
      <c r="DM410">
        <v>0.5</v>
      </c>
      <c r="DN410" t="s">
        <v>438</v>
      </c>
      <c r="DO410">
        <v>2</v>
      </c>
      <c r="DP410" t="b">
        <v>1</v>
      </c>
      <c r="DQ410">
        <v>1759257067.6</v>
      </c>
      <c r="DR410">
        <v>320.8505185185185</v>
      </c>
      <c r="DS410">
        <v>314.0053333333333</v>
      </c>
      <c r="DT410">
        <v>24.07551851851851</v>
      </c>
      <c r="DU410">
        <v>15.90957777777778</v>
      </c>
      <c r="DV410">
        <v>320.5964074074074</v>
      </c>
      <c r="DW410">
        <v>23.8312074074074</v>
      </c>
      <c r="DX410">
        <v>499.9888518518518</v>
      </c>
      <c r="DY410">
        <v>90.78895925925927</v>
      </c>
      <c r="DZ410">
        <v>0.05444234444444444</v>
      </c>
      <c r="EA410">
        <v>30.50121851851852</v>
      </c>
      <c r="EB410">
        <v>30.01062592592593</v>
      </c>
      <c r="EC410">
        <v>999.9000000000001</v>
      </c>
      <c r="ED410">
        <v>0</v>
      </c>
      <c r="EE410">
        <v>0</v>
      </c>
      <c r="EF410">
        <v>10005.5437037037</v>
      </c>
      <c r="EG410">
        <v>0</v>
      </c>
      <c r="EH410">
        <v>11.46251111111111</v>
      </c>
      <c r="EI410">
        <v>6.845185925925927</v>
      </c>
      <c r="EJ410">
        <v>328.7653333333333</v>
      </c>
      <c r="EK410">
        <v>319.0811481481482</v>
      </c>
      <c r="EL410">
        <v>8.16594962962963</v>
      </c>
      <c r="EM410">
        <v>314.0053333333333</v>
      </c>
      <c r="EN410">
        <v>15.90957777777778</v>
      </c>
      <c r="EO410">
        <v>2.185791481481481</v>
      </c>
      <c r="EP410">
        <v>1.444414074074074</v>
      </c>
      <c r="EQ410">
        <v>18.85855185185185</v>
      </c>
      <c r="ER410">
        <v>12.39205185185185</v>
      </c>
      <c r="ES410">
        <v>1999.961111111111</v>
      </c>
      <c r="ET410">
        <v>0.9799948148148149</v>
      </c>
      <c r="EU410">
        <v>0.02000554444444445</v>
      </c>
      <c r="EV410">
        <v>0</v>
      </c>
      <c r="EW410">
        <v>848.3112592592593</v>
      </c>
      <c r="EX410">
        <v>5.000560000000001</v>
      </c>
      <c r="EY410">
        <v>17173.34444444444</v>
      </c>
      <c r="EZ410">
        <v>17294.51481481481</v>
      </c>
      <c r="FA410">
        <v>42</v>
      </c>
      <c r="FB410">
        <v>42.125</v>
      </c>
      <c r="FC410">
        <v>41.74533333333333</v>
      </c>
      <c r="FD410">
        <v>41.25</v>
      </c>
      <c r="FE410">
        <v>42.75</v>
      </c>
      <c r="FF410">
        <v>1955.054074074074</v>
      </c>
      <c r="FG410">
        <v>39.91222222222223</v>
      </c>
      <c r="FH410">
        <v>0</v>
      </c>
      <c r="FI410">
        <v>1759257089.2</v>
      </c>
      <c r="FJ410">
        <v>0</v>
      </c>
      <c r="FK410">
        <v>848.3089230769232</v>
      </c>
      <c r="FL410">
        <v>-2.764102563792671</v>
      </c>
      <c r="FM410">
        <v>-47.52478629233956</v>
      </c>
      <c r="FN410">
        <v>17173.75</v>
      </c>
      <c r="FO410">
        <v>15</v>
      </c>
      <c r="FP410">
        <v>0</v>
      </c>
      <c r="FQ410" t="s">
        <v>439</v>
      </c>
      <c r="FR410">
        <v>1747148579.5</v>
      </c>
      <c r="FS410">
        <v>1747148584.5</v>
      </c>
      <c r="FT410">
        <v>0</v>
      </c>
      <c r="FU410">
        <v>0.162</v>
      </c>
      <c r="FV410">
        <v>-0.001</v>
      </c>
      <c r="FW410">
        <v>0.139</v>
      </c>
      <c r="FX410">
        <v>0.058</v>
      </c>
      <c r="FY410">
        <v>420</v>
      </c>
      <c r="FZ410">
        <v>16</v>
      </c>
      <c r="GA410">
        <v>0.19</v>
      </c>
      <c r="GB410">
        <v>0.02</v>
      </c>
      <c r="GC410">
        <v>6.1950405</v>
      </c>
      <c r="GD410">
        <v>11.9079548217636</v>
      </c>
      <c r="GE410">
        <v>1.150135553530431</v>
      </c>
      <c r="GF410">
        <v>0</v>
      </c>
      <c r="GG410">
        <v>848.4271470588236</v>
      </c>
      <c r="GH410">
        <v>-2.724568374067461</v>
      </c>
      <c r="GI410">
        <v>0.3393849222233108</v>
      </c>
      <c r="GJ410">
        <v>0</v>
      </c>
      <c r="GK410">
        <v>8.17869675</v>
      </c>
      <c r="GL410">
        <v>-0.2849264915572339</v>
      </c>
      <c r="GM410">
        <v>0.03366078247660786</v>
      </c>
      <c r="GN410">
        <v>0</v>
      </c>
      <c r="GO410">
        <v>0</v>
      </c>
      <c r="GP410">
        <v>3</v>
      </c>
      <c r="GQ410" t="s">
        <v>490</v>
      </c>
      <c r="GR410">
        <v>3.12867</v>
      </c>
      <c r="GS410">
        <v>2.73225</v>
      </c>
      <c r="GT410">
        <v>0.06546879999999999</v>
      </c>
      <c r="GU410">
        <v>0.064314</v>
      </c>
      <c r="GV410">
        <v>0.107517</v>
      </c>
      <c r="GW410">
        <v>0.0808442</v>
      </c>
      <c r="GX410">
        <v>27987.5</v>
      </c>
      <c r="GY410">
        <v>27204.3</v>
      </c>
      <c r="GZ410">
        <v>30491.4</v>
      </c>
      <c r="HA410">
        <v>29331.1</v>
      </c>
      <c r="HB410">
        <v>37556.6</v>
      </c>
      <c r="HC410">
        <v>35476.2</v>
      </c>
      <c r="HD410">
        <v>46648.7</v>
      </c>
      <c r="HE410">
        <v>43584.5</v>
      </c>
      <c r="HF410">
        <v>1.82677</v>
      </c>
      <c r="HG410">
        <v>1.81</v>
      </c>
      <c r="HH410">
        <v>0.0869259</v>
      </c>
      <c r="HI410">
        <v>0</v>
      </c>
      <c r="HJ410">
        <v>28.5951</v>
      </c>
      <c r="HK410">
        <v>999.9</v>
      </c>
      <c r="HL410">
        <v>48.5</v>
      </c>
      <c r="HM410">
        <v>31.9</v>
      </c>
      <c r="HN410">
        <v>25.3666</v>
      </c>
      <c r="HO410">
        <v>63.235</v>
      </c>
      <c r="HP410">
        <v>18.1731</v>
      </c>
      <c r="HQ410">
        <v>1</v>
      </c>
      <c r="HR410">
        <v>0.181095</v>
      </c>
      <c r="HS410">
        <v>-0.686476</v>
      </c>
      <c r="HT410">
        <v>20.199</v>
      </c>
      <c r="HU410">
        <v>5.22822</v>
      </c>
      <c r="HV410">
        <v>11.974</v>
      </c>
      <c r="HW410">
        <v>4.97005</v>
      </c>
      <c r="HX410">
        <v>3.28948</v>
      </c>
      <c r="HY410">
        <v>9999</v>
      </c>
      <c r="HZ410">
        <v>9999</v>
      </c>
      <c r="IA410">
        <v>9999</v>
      </c>
      <c r="IB410">
        <v>20.3</v>
      </c>
      <c r="IC410">
        <v>4.97291</v>
      </c>
      <c r="ID410">
        <v>1.87732</v>
      </c>
      <c r="IE410">
        <v>1.87546</v>
      </c>
      <c r="IF410">
        <v>1.87821</v>
      </c>
      <c r="IG410">
        <v>1.87499</v>
      </c>
      <c r="IH410">
        <v>1.87851</v>
      </c>
      <c r="II410">
        <v>1.87561</v>
      </c>
      <c r="IJ410">
        <v>1.87682</v>
      </c>
      <c r="IK410">
        <v>0</v>
      </c>
      <c r="IL410">
        <v>0</v>
      </c>
      <c r="IM410">
        <v>0</v>
      </c>
      <c r="IN410">
        <v>0</v>
      </c>
      <c r="IO410" t="s">
        <v>441</v>
      </c>
      <c r="IP410" t="s">
        <v>442</v>
      </c>
      <c r="IQ410" t="s">
        <v>443</v>
      </c>
      <c r="IR410" t="s">
        <v>443</v>
      </c>
      <c r="IS410" t="s">
        <v>443</v>
      </c>
      <c r="IT410" t="s">
        <v>443</v>
      </c>
      <c r="IU410">
        <v>0</v>
      </c>
      <c r="IV410">
        <v>100</v>
      </c>
      <c r="IW410">
        <v>100</v>
      </c>
      <c r="IX410">
        <v>0.229</v>
      </c>
      <c r="IY410">
        <v>0.2452</v>
      </c>
      <c r="IZ410">
        <v>-0.1222274518627452</v>
      </c>
      <c r="JA410">
        <v>0.001328938755811441</v>
      </c>
      <c r="JB410">
        <v>-5.633165956792918E-07</v>
      </c>
      <c r="JC410">
        <v>2.510553891376428E-10</v>
      </c>
      <c r="JD410">
        <v>-0.04678033270444259</v>
      </c>
      <c r="JE410">
        <v>-0.0009625096320519332</v>
      </c>
      <c r="JF410">
        <v>0.0006953178313022573</v>
      </c>
      <c r="JG410">
        <v>-5.973937232829655E-06</v>
      </c>
      <c r="JH410">
        <v>1</v>
      </c>
      <c r="JI410">
        <v>2112</v>
      </c>
      <c r="JJ410">
        <v>1</v>
      </c>
      <c r="JK410">
        <v>26</v>
      </c>
      <c r="JL410">
        <v>201808.3</v>
      </c>
      <c r="JM410">
        <v>201808.2</v>
      </c>
      <c r="JN410">
        <v>0.78125</v>
      </c>
      <c r="JO410">
        <v>2.55005</v>
      </c>
      <c r="JP410">
        <v>1.39893</v>
      </c>
      <c r="JQ410">
        <v>2.32788</v>
      </c>
      <c r="JR410">
        <v>1.44897</v>
      </c>
      <c r="JS410">
        <v>2.5</v>
      </c>
      <c r="JT410">
        <v>37.7711</v>
      </c>
      <c r="JU410">
        <v>23.9737</v>
      </c>
      <c r="JV410">
        <v>18</v>
      </c>
      <c r="JW410">
        <v>483.224</v>
      </c>
      <c r="JX410">
        <v>443.046</v>
      </c>
      <c r="JY410">
        <v>29.4734</v>
      </c>
      <c r="JZ410">
        <v>29.5727</v>
      </c>
      <c r="KA410">
        <v>29.9999</v>
      </c>
      <c r="KB410">
        <v>29.287</v>
      </c>
      <c r="KC410">
        <v>29.3553</v>
      </c>
      <c r="KD410">
        <v>15.6222</v>
      </c>
      <c r="KE410">
        <v>40.8585</v>
      </c>
      <c r="KF410">
        <v>0</v>
      </c>
      <c r="KG410">
        <v>29.4632</v>
      </c>
      <c r="KH410">
        <v>266.26</v>
      </c>
      <c r="KI410">
        <v>15.8411</v>
      </c>
      <c r="KJ410">
        <v>100.808</v>
      </c>
      <c r="KK410">
        <v>100.252</v>
      </c>
    </row>
    <row r="411" spans="1:297">
      <c r="A411">
        <v>395</v>
      </c>
      <c r="B411">
        <v>1759257080.1</v>
      </c>
      <c r="C411">
        <v>10264.5</v>
      </c>
      <c r="D411" t="s">
        <v>1237</v>
      </c>
      <c r="E411" t="s">
        <v>1238</v>
      </c>
      <c r="F411">
        <v>5</v>
      </c>
      <c r="G411" t="s">
        <v>1218</v>
      </c>
      <c r="H411" t="s">
        <v>436</v>
      </c>
      <c r="I411">
        <v>1759257072.314285</v>
      </c>
      <c r="J411">
        <f>(K411)/1000</f>
        <v>0</v>
      </c>
      <c r="K411">
        <f>IF(DP411, AN411, AH411)</f>
        <v>0</v>
      </c>
      <c r="L411">
        <f>IF(DP411, AI411, AG411)</f>
        <v>0</v>
      </c>
      <c r="M411">
        <f>DR411 - IF(AU411&gt;1, L411*DL411*100.0/(AW411), 0)</f>
        <v>0</v>
      </c>
      <c r="N411">
        <f>((T411-J411/2)*M411-L411)/(T411+J411/2)</f>
        <v>0</v>
      </c>
      <c r="O411">
        <f>N411*(DY411+DZ411)/1000.0</f>
        <v>0</v>
      </c>
      <c r="P411">
        <f>(DR411 - IF(AU411&gt;1, L411*DL411*100.0/(AW411), 0))*(DY411+DZ411)/1000.0</f>
        <v>0</v>
      </c>
      <c r="Q411">
        <f>2.0/((1/S411-1/R411)+SIGN(S411)*SQRT((1/S411-1/R411)*(1/S411-1/R411) + 4*DM411/((DM411+1)*(DM411+1))*(2*1/S411*1/R411-1/R411*1/R411)))</f>
        <v>0</v>
      </c>
      <c r="R411">
        <f>IF(LEFT(DN411,1)&lt;&gt;"0",IF(LEFT(DN411,1)="1",3.0,DO411),$D$5+$E$5*(EF411*DY411/($K$5*1000))+$F$5*(EF411*DY411/($K$5*1000))*MAX(MIN(DL411,$J$5),$I$5)*MAX(MIN(DL411,$J$5),$I$5)+$G$5*MAX(MIN(DL411,$J$5),$I$5)*(EF411*DY411/($K$5*1000))+$H$5*(EF411*DY411/($K$5*1000))*(EF411*DY411/($K$5*1000)))</f>
        <v>0</v>
      </c>
      <c r="S411">
        <f>J411*(1000-(1000*0.61365*exp(17.502*W411/(240.97+W411))/(DY411+DZ411)+DT411)/2)/(1000*0.61365*exp(17.502*W411/(240.97+W411))/(DY411+DZ411)-DT411)</f>
        <v>0</v>
      </c>
      <c r="T411">
        <f>1/((DM411+1)/(Q411/1.6)+1/(R411/1.37)) + DM411/((DM411+1)/(Q411/1.6) + DM411/(R411/1.37))</f>
        <v>0</v>
      </c>
      <c r="U411">
        <f>(DH411*DK411)</f>
        <v>0</v>
      </c>
      <c r="V411">
        <f>(EA411+(U411+2*0.95*5.67E-8*(((EA411+$B$7)+273)^4-(EA411+273)^4)-44100*J411)/(1.84*29.3*R411+8*0.95*5.67E-8*(EA411+273)^3))</f>
        <v>0</v>
      </c>
      <c r="W411">
        <f>($C$7*EB411+$D$7*EC411+$E$7*V411)</f>
        <v>0</v>
      </c>
      <c r="X411">
        <f>0.61365*exp(17.502*W411/(240.97+W411))</f>
        <v>0</v>
      </c>
      <c r="Y411">
        <f>(Z411/AA411*100)</f>
        <v>0</v>
      </c>
      <c r="Z411">
        <f>DT411*(DY411+DZ411)/1000</f>
        <v>0</v>
      </c>
      <c r="AA411">
        <f>0.61365*exp(17.502*EA411/(240.97+EA411))</f>
        <v>0</v>
      </c>
      <c r="AB411">
        <f>(X411-DT411*(DY411+DZ411)/1000)</f>
        <v>0</v>
      </c>
      <c r="AC411">
        <f>(-J411*44100)</f>
        <v>0</v>
      </c>
      <c r="AD411">
        <f>2*29.3*R411*0.92*(EA411-W411)</f>
        <v>0</v>
      </c>
      <c r="AE411">
        <f>2*0.95*5.67E-8*(((EA411+$B$7)+273)^4-(W411+273)^4)</f>
        <v>0</v>
      </c>
      <c r="AF411">
        <f>U411+AE411+AC411+AD411</f>
        <v>0</v>
      </c>
      <c r="AG411">
        <f>DX411*AU411*(DS411-DR411*(1000-AU411*DU411)/(1000-AU411*DT411))/(100*DL411)</f>
        <v>0</v>
      </c>
      <c r="AH411">
        <f>1000*DX411*AU411*(DT411-DU411)/(100*DL411*(1000-AU411*DT411))</f>
        <v>0</v>
      </c>
      <c r="AI411">
        <f>(AJ411 - AK411 - DY411*1E3/(8.314*(EA411+273.15)) * AM411/DX411 * AL411) * DX411/(100*DL411) * (1000 - DU411)/1000</f>
        <v>0</v>
      </c>
      <c r="AJ411">
        <v>287.7528050347556</v>
      </c>
      <c r="AK411">
        <v>290.1507454545454</v>
      </c>
      <c r="AL411">
        <v>-3.194456709235316</v>
      </c>
      <c r="AM411">
        <v>65.51249635074223</v>
      </c>
      <c r="AN411">
        <f>(AP411 - AO411 + DY411*1E3/(8.314*(EA411+273.15)) * AR411/DX411 * AQ411) * DX411/(100*DL411) * 1000/(1000 - AP411)</f>
        <v>0</v>
      </c>
      <c r="AO411">
        <v>15.93546449326925</v>
      </c>
      <c r="AP411">
        <v>24.12349393939393</v>
      </c>
      <c r="AQ411">
        <v>0.0004535706601662054</v>
      </c>
      <c r="AR411">
        <v>120.2909633275377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MAX(0,($B$13+$C$13*EF411)/(1+$D$13*EF411)*DY411/(EA411+273)*$E$13)</f>
        <v>0</v>
      </c>
      <c r="AX411" t="s">
        <v>437</v>
      </c>
      <c r="AY411" t="s">
        <v>437</v>
      </c>
      <c r="AZ411">
        <v>0</v>
      </c>
      <c r="BA411">
        <v>0</v>
      </c>
      <c r="BB411">
        <f>1-AZ411/BA411</f>
        <v>0</v>
      </c>
      <c r="BC411">
        <v>0</v>
      </c>
      <c r="BD411" t="s">
        <v>437</v>
      </c>
      <c r="BE411" t="s">
        <v>437</v>
      </c>
      <c r="BF411">
        <v>0</v>
      </c>
      <c r="BG411">
        <v>0</v>
      </c>
      <c r="BH411">
        <f>1-BF411/BG411</f>
        <v>0</v>
      </c>
      <c r="BI411">
        <v>0.5</v>
      </c>
      <c r="BJ411">
        <f>DI411</f>
        <v>0</v>
      </c>
      <c r="BK411">
        <f>L411</f>
        <v>0</v>
      </c>
      <c r="BL411">
        <f>BH411*BI411*BJ411</f>
        <v>0</v>
      </c>
      <c r="BM411">
        <f>(BK411-BC411)/BJ411</f>
        <v>0</v>
      </c>
      <c r="BN411">
        <f>(BA411-BG411)/BG411</f>
        <v>0</v>
      </c>
      <c r="BO411">
        <f>AZ411/(BB411+AZ411/BG411)</f>
        <v>0</v>
      </c>
      <c r="BP411" t="s">
        <v>437</v>
      </c>
      <c r="BQ411">
        <v>0</v>
      </c>
      <c r="BR411">
        <f>IF(BQ411&lt;&gt;0, BQ411, BO411)</f>
        <v>0</v>
      </c>
      <c r="BS411">
        <f>1-BR411/BG411</f>
        <v>0</v>
      </c>
      <c r="BT411">
        <f>(BG411-BF411)/(BG411-BR411)</f>
        <v>0</v>
      </c>
      <c r="BU411">
        <f>(BA411-BG411)/(BA411-BR411)</f>
        <v>0</v>
      </c>
      <c r="BV411">
        <f>(BG411-BF411)/(BG411-AZ411)</f>
        <v>0</v>
      </c>
      <c r="BW411">
        <f>(BA411-BG411)/(BA411-AZ411)</f>
        <v>0</v>
      </c>
      <c r="BX411">
        <f>(BT411*BR411/BF411)</f>
        <v>0</v>
      </c>
      <c r="BY411">
        <f>(1-BX411)</f>
        <v>0</v>
      </c>
      <c r="DH411">
        <f>$B$11*EG411+$C$11*EH411+$F$11*ES411*(1-EV411)</f>
        <v>0</v>
      </c>
      <c r="DI411">
        <f>DH411*DJ411</f>
        <v>0</v>
      </c>
      <c r="DJ411">
        <f>($B$11*$D$9+$C$11*$D$9+$F$11*((FF411+EX411)/MAX(FF411+EX411+FG411, 0.1)*$I$9+FG411/MAX(FF411+EX411+FG411, 0.1)*$J$9))/($B$11+$C$11+$F$11)</f>
        <v>0</v>
      </c>
      <c r="DK411">
        <f>($B$11*$K$9+$C$11*$K$9+$F$11*((FF411+EX411)/MAX(FF411+EX411+FG411, 0.1)*$P$9+FG411/MAX(FF411+EX411+FG411, 0.1)*$Q$9))/($B$11+$C$11+$F$11)</f>
        <v>0</v>
      </c>
      <c r="DL411">
        <v>4.38</v>
      </c>
      <c r="DM411">
        <v>0.5</v>
      </c>
      <c r="DN411" t="s">
        <v>438</v>
      </c>
      <c r="DO411">
        <v>2</v>
      </c>
      <c r="DP411" t="b">
        <v>1</v>
      </c>
      <c r="DQ411">
        <v>1759257072.314285</v>
      </c>
      <c r="DR411">
        <v>306.0138928571429</v>
      </c>
      <c r="DS411">
        <v>298.5245714285714</v>
      </c>
      <c r="DT411">
        <v>24.09691785714286</v>
      </c>
      <c r="DU411">
        <v>15.93806071428572</v>
      </c>
      <c r="DV411">
        <v>305.7754285714286</v>
      </c>
      <c r="DW411">
        <v>23.85213928571429</v>
      </c>
      <c r="DX411">
        <v>499.9946428571429</v>
      </c>
      <c r="DY411">
        <v>90.79006785714284</v>
      </c>
      <c r="DZ411">
        <v>0.05452752142857143</v>
      </c>
      <c r="EA411">
        <v>30.50033928571429</v>
      </c>
      <c r="EB411">
        <v>30.01259642857143</v>
      </c>
      <c r="EC411">
        <v>999.9000000000002</v>
      </c>
      <c r="ED411">
        <v>0</v>
      </c>
      <c r="EE411">
        <v>0</v>
      </c>
      <c r="EF411">
        <v>10000.4625</v>
      </c>
      <c r="EG411">
        <v>0</v>
      </c>
      <c r="EH411">
        <v>11.465925</v>
      </c>
      <c r="EI411">
        <v>7.489311071428573</v>
      </c>
      <c r="EJ411">
        <v>313.5695714285715</v>
      </c>
      <c r="EK411">
        <v>303.3594285714286</v>
      </c>
      <c r="EL411">
        <v>8.158862500000001</v>
      </c>
      <c r="EM411">
        <v>298.5245714285714</v>
      </c>
      <c r="EN411">
        <v>15.93806071428572</v>
      </c>
      <c r="EO411">
        <v>2.187761785714286</v>
      </c>
      <c r="EP411">
        <v>1.4470175</v>
      </c>
      <c r="EQ411">
        <v>18.87296785714286</v>
      </c>
      <c r="ER411">
        <v>12.419525</v>
      </c>
      <c r="ES411">
        <v>1999.971071428572</v>
      </c>
      <c r="ET411">
        <v>0.9799959642857142</v>
      </c>
      <c r="EU411">
        <v>0.02000438214285715</v>
      </c>
      <c r="EV411">
        <v>0</v>
      </c>
      <c r="EW411">
        <v>848.1714642857141</v>
      </c>
      <c r="EX411">
        <v>5.000560000000001</v>
      </c>
      <c r="EY411">
        <v>17170.46785714286</v>
      </c>
      <c r="EZ411">
        <v>17294.61071428571</v>
      </c>
      <c r="FA411">
        <v>42</v>
      </c>
      <c r="FB411">
        <v>42.125</v>
      </c>
      <c r="FC411">
        <v>41.72974999999999</v>
      </c>
      <c r="FD411">
        <v>41.25</v>
      </c>
      <c r="FE411">
        <v>42.75</v>
      </c>
      <c r="FF411">
        <v>1955.064285714286</v>
      </c>
      <c r="FG411">
        <v>39.91035714285715</v>
      </c>
      <c r="FH411">
        <v>0</v>
      </c>
      <c r="FI411">
        <v>1759257094.6</v>
      </c>
      <c r="FJ411">
        <v>0</v>
      </c>
      <c r="FK411">
        <v>848.1464800000001</v>
      </c>
      <c r="FL411">
        <v>-1.332846162764514</v>
      </c>
      <c r="FM411">
        <v>-22.66153844460293</v>
      </c>
      <c r="FN411">
        <v>17170.248</v>
      </c>
      <c r="FO411">
        <v>15</v>
      </c>
      <c r="FP411">
        <v>0</v>
      </c>
      <c r="FQ411" t="s">
        <v>439</v>
      </c>
      <c r="FR411">
        <v>1747148579.5</v>
      </c>
      <c r="FS411">
        <v>1747148584.5</v>
      </c>
      <c r="FT411">
        <v>0</v>
      </c>
      <c r="FU411">
        <v>0.162</v>
      </c>
      <c r="FV411">
        <v>-0.001</v>
      </c>
      <c r="FW411">
        <v>0.139</v>
      </c>
      <c r="FX411">
        <v>0.058</v>
      </c>
      <c r="FY411">
        <v>420</v>
      </c>
      <c r="FZ411">
        <v>16</v>
      </c>
      <c r="GA411">
        <v>0.19</v>
      </c>
      <c r="GB411">
        <v>0.02</v>
      </c>
      <c r="GC411">
        <v>7.051103902439024</v>
      </c>
      <c r="GD411">
        <v>8.708631637630665</v>
      </c>
      <c r="GE411">
        <v>0.890827928233818</v>
      </c>
      <c r="GF411">
        <v>0</v>
      </c>
      <c r="GG411">
        <v>848.2645</v>
      </c>
      <c r="GH411">
        <v>-2.103789147423312</v>
      </c>
      <c r="GI411">
        <v>0.2811172300995234</v>
      </c>
      <c r="GJ411">
        <v>0</v>
      </c>
      <c r="GK411">
        <v>8.171634634146342</v>
      </c>
      <c r="GL411">
        <v>-0.08633477351915797</v>
      </c>
      <c r="GM411">
        <v>0.02963893180471748</v>
      </c>
      <c r="GN411">
        <v>1</v>
      </c>
      <c r="GO411">
        <v>1</v>
      </c>
      <c r="GP411">
        <v>3</v>
      </c>
      <c r="GQ411" t="s">
        <v>463</v>
      </c>
      <c r="GR411">
        <v>3.1284</v>
      </c>
      <c r="GS411">
        <v>2.73268</v>
      </c>
      <c r="GT411">
        <v>0.0626427</v>
      </c>
      <c r="GU411">
        <v>0.0614595</v>
      </c>
      <c r="GV411">
        <v>0.107541</v>
      </c>
      <c r="GW411">
        <v>0.0807066</v>
      </c>
      <c r="GX411">
        <v>28072.1</v>
      </c>
      <c r="GY411">
        <v>27287.6</v>
      </c>
      <c r="GZ411">
        <v>30491.4</v>
      </c>
      <c r="HA411">
        <v>29331.4</v>
      </c>
      <c r="HB411">
        <v>37555.6</v>
      </c>
      <c r="HC411">
        <v>35481.8</v>
      </c>
      <c r="HD411">
        <v>46649</v>
      </c>
      <c r="HE411">
        <v>43585.1</v>
      </c>
      <c r="HF411">
        <v>1.82623</v>
      </c>
      <c r="HG411">
        <v>1.81055</v>
      </c>
      <c r="HH411">
        <v>0.08726490000000001</v>
      </c>
      <c r="HI411">
        <v>0</v>
      </c>
      <c r="HJ411">
        <v>28.5979</v>
      </c>
      <c r="HK411">
        <v>999.9</v>
      </c>
      <c r="HL411">
        <v>48.5</v>
      </c>
      <c r="HM411">
        <v>31.9</v>
      </c>
      <c r="HN411">
        <v>25.3646</v>
      </c>
      <c r="HO411">
        <v>63.485</v>
      </c>
      <c r="HP411">
        <v>18.2652</v>
      </c>
      <c r="HQ411">
        <v>1</v>
      </c>
      <c r="HR411">
        <v>0.181037</v>
      </c>
      <c r="HS411">
        <v>-0.673935</v>
      </c>
      <c r="HT411">
        <v>20.199</v>
      </c>
      <c r="HU411">
        <v>5.22822</v>
      </c>
      <c r="HV411">
        <v>11.974</v>
      </c>
      <c r="HW411">
        <v>4.96985</v>
      </c>
      <c r="HX411">
        <v>3.28953</v>
      </c>
      <c r="HY411">
        <v>9999</v>
      </c>
      <c r="HZ411">
        <v>9999</v>
      </c>
      <c r="IA411">
        <v>9999</v>
      </c>
      <c r="IB411">
        <v>20.3</v>
      </c>
      <c r="IC411">
        <v>4.9729</v>
      </c>
      <c r="ID411">
        <v>1.87735</v>
      </c>
      <c r="IE411">
        <v>1.87546</v>
      </c>
      <c r="IF411">
        <v>1.87827</v>
      </c>
      <c r="IG411">
        <v>1.875</v>
      </c>
      <c r="IH411">
        <v>1.87853</v>
      </c>
      <c r="II411">
        <v>1.87563</v>
      </c>
      <c r="IJ411">
        <v>1.87683</v>
      </c>
      <c r="IK411">
        <v>0</v>
      </c>
      <c r="IL411">
        <v>0</v>
      </c>
      <c r="IM411">
        <v>0</v>
      </c>
      <c r="IN411">
        <v>0</v>
      </c>
      <c r="IO411" t="s">
        <v>441</v>
      </c>
      <c r="IP411" t="s">
        <v>442</v>
      </c>
      <c r="IQ411" t="s">
        <v>443</v>
      </c>
      <c r="IR411" t="s">
        <v>443</v>
      </c>
      <c r="IS411" t="s">
        <v>443</v>
      </c>
      <c r="IT411" t="s">
        <v>443</v>
      </c>
      <c r="IU411">
        <v>0</v>
      </c>
      <c r="IV411">
        <v>100</v>
      </c>
      <c r="IW411">
        <v>100</v>
      </c>
      <c r="IX411">
        <v>0.213</v>
      </c>
      <c r="IY411">
        <v>0.2453</v>
      </c>
      <c r="IZ411">
        <v>-0.1222274518627452</v>
      </c>
      <c r="JA411">
        <v>0.001328938755811441</v>
      </c>
      <c r="JB411">
        <v>-5.633165956792918E-07</v>
      </c>
      <c r="JC411">
        <v>2.510553891376428E-10</v>
      </c>
      <c r="JD411">
        <v>-0.04678033270444259</v>
      </c>
      <c r="JE411">
        <v>-0.0009625096320519332</v>
      </c>
      <c r="JF411">
        <v>0.0006953178313022573</v>
      </c>
      <c r="JG411">
        <v>-5.973937232829655E-06</v>
      </c>
      <c r="JH411">
        <v>1</v>
      </c>
      <c r="JI411">
        <v>2112</v>
      </c>
      <c r="JJ411">
        <v>1</v>
      </c>
      <c r="JK411">
        <v>26</v>
      </c>
      <c r="JL411">
        <v>201808.3</v>
      </c>
      <c r="JM411">
        <v>201808.3</v>
      </c>
      <c r="JN411">
        <v>0.744629</v>
      </c>
      <c r="JO411">
        <v>2.54517</v>
      </c>
      <c r="JP411">
        <v>1.39893</v>
      </c>
      <c r="JQ411">
        <v>2.32666</v>
      </c>
      <c r="JR411">
        <v>1.44897</v>
      </c>
      <c r="JS411">
        <v>2.57568</v>
      </c>
      <c r="JT411">
        <v>37.7711</v>
      </c>
      <c r="JU411">
        <v>23.9824</v>
      </c>
      <c r="JV411">
        <v>18</v>
      </c>
      <c r="JW411">
        <v>482.905</v>
      </c>
      <c r="JX411">
        <v>443.376</v>
      </c>
      <c r="JY411">
        <v>29.4612</v>
      </c>
      <c r="JZ411">
        <v>29.5709</v>
      </c>
      <c r="KA411">
        <v>29.9999</v>
      </c>
      <c r="KB411">
        <v>29.2848</v>
      </c>
      <c r="KC411">
        <v>29.3535</v>
      </c>
      <c r="KD411">
        <v>14.9466</v>
      </c>
      <c r="KE411">
        <v>40.8585</v>
      </c>
      <c r="KF411">
        <v>0</v>
      </c>
      <c r="KG411">
        <v>29.4473</v>
      </c>
      <c r="KH411">
        <v>246.226</v>
      </c>
      <c r="KI411">
        <v>15.8152</v>
      </c>
      <c r="KJ411">
        <v>100.808</v>
      </c>
      <c r="KK411">
        <v>100.253</v>
      </c>
    </row>
    <row r="412" spans="1:297">
      <c r="A412">
        <v>396</v>
      </c>
      <c r="B412">
        <v>1759257085.1</v>
      </c>
      <c r="C412">
        <v>10269.5</v>
      </c>
      <c r="D412" t="s">
        <v>1239</v>
      </c>
      <c r="E412" t="s">
        <v>1240</v>
      </c>
      <c r="F412">
        <v>5</v>
      </c>
      <c r="G412" t="s">
        <v>1218</v>
      </c>
      <c r="H412" t="s">
        <v>436</v>
      </c>
      <c r="I412">
        <v>1759257077.6</v>
      </c>
      <c r="J412">
        <f>(K412)/1000</f>
        <v>0</v>
      </c>
      <c r="K412">
        <f>IF(DP412, AN412, AH412)</f>
        <v>0</v>
      </c>
      <c r="L412">
        <f>IF(DP412, AI412, AG412)</f>
        <v>0</v>
      </c>
      <c r="M412">
        <f>DR412 - IF(AU412&gt;1, L412*DL412*100.0/(AW412), 0)</f>
        <v>0</v>
      </c>
      <c r="N412">
        <f>((T412-J412/2)*M412-L412)/(T412+J412/2)</f>
        <v>0</v>
      </c>
      <c r="O412">
        <f>N412*(DY412+DZ412)/1000.0</f>
        <v>0</v>
      </c>
      <c r="P412">
        <f>(DR412 - IF(AU412&gt;1, L412*DL412*100.0/(AW412), 0))*(DY412+DZ412)/1000.0</f>
        <v>0</v>
      </c>
      <c r="Q412">
        <f>2.0/((1/S412-1/R412)+SIGN(S412)*SQRT((1/S412-1/R412)*(1/S412-1/R412) + 4*DM412/((DM412+1)*(DM412+1))*(2*1/S412*1/R412-1/R412*1/R412)))</f>
        <v>0</v>
      </c>
      <c r="R412">
        <f>IF(LEFT(DN412,1)&lt;&gt;"0",IF(LEFT(DN412,1)="1",3.0,DO412),$D$5+$E$5*(EF412*DY412/($K$5*1000))+$F$5*(EF412*DY412/($K$5*1000))*MAX(MIN(DL412,$J$5),$I$5)*MAX(MIN(DL412,$J$5),$I$5)+$G$5*MAX(MIN(DL412,$J$5),$I$5)*(EF412*DY412/($K$5*1000))+$H$5*(EF412*DY412/($K$5*1000))*(EF412*DY412/($K$5*1000)))</f>
        <v>0</v>
      </c>
      <c r="S412">
        <f>J412*(1000-(1000*0.61365*exp(17.502*W412/(240.97+W412))/(DY412+DZ412)+DT412)/2)/(1000*0.61365*exp(17.502*W412/(240.97+W412))/(DY412+DZ412)-DT412)</f>
        <v>0</v>
      </c>
      <c r="T412">
        <f>1/((DM412+1)/(Q412/1.6)+1/(R412/1.37)) + DM412/((DM412+1)/(Q412/1.6) + DM412/(R412/1.37))</f>
        <v>0</v>
      </c>
      <c r="U412">
        <f>(DH412*DK412)</f>
        <v>0</v>
      </c>
      <c r="V412">
        <f>(EA412+(U412+2*0.95*5.67E-8*(((EA412+$B$7)+273)^4-(EA412+273)^4)-44100*J412)/(1.84*29.3*R412+8*0.95*5.67E-8*(EA412+273)^3))</f>
        <v>0</v>
      </c>
      <c r="W412">
        <f>($C$7*EB412+$D$7*EC412+$E$7*V412)</f>
        <v>0</v>
      </c>
      <c r="X412">
        <f>0.61365*exp(17.502*W412/(240.97+W412))</f>
        <v>0</v>
      </c>
      <c r="Y412">
        <f>(Z412/AA412*100)</f>
        <v>0</v>
      </c>
      <c r="Z412">
        <f>DT412*(DY412+DZ412)/1000</f>
        <v>0</v>
      </c>
      <c r="AA412">
        <f>0.61365*exp(17.502*EA412/(240.97+EA412))</f>
        <v>0</v>
      </c>
      <c r="AB412">
        <f>(X412-DT412*(DY412+DZ412)/1000)</f>
        <v>0</v>
      </c>
      <c r="AC412">
        <f>(-J412*44100)</f>
        <v>0</v>
      </c>
      <c r="AD412">
        <f>2*29.3*R412*0.92*(EA412-W412)</f>
        <v>0</v>
      </c>
      <c r="AE412">
        <f>2*0.95*5.67E-8*(((EA412+$B$7)+273)^4-(W412+273)^4)</f>
        <v>0</v>
      </c>
      <c r="AF412">
        <f>U412+AE412+AC412+AD412</f>
        <v>0</v>
      </c>
      <c r="AG412">
        <f>DX412*AU412*(DS412-DR412*(1000-AU412*DU412)/(1000-AU412*DT412))/(100*DL412)</f>
        <v>0</v>
      </c>
      <c r="AH412">
        <f>1000*DX412*AU412*(DT412-DU412)/(100*DL412*(1000-AU412*DT412))</f>
        <v>0</v>
      </c>
      <c r="AI412">
        <f>(AJ412 - AK412 - DY412*1E3/(8.314*(EA412+273.15)) * AM412/DX412 * AL412) * DX412/(100*DL412) * (1000 - DU412)/1000</f>
        <v>0</v>
      </c>
      <c r="AJ412">
        <v>271.8237236426781</v>
      </c>
      <c r="AK412">
        <v>274.6423212121211</v>
      </c>
      <c r="AL412">
        <v>-3.098987263298677</v>
      </c>
      <c r="AM412">
        <v>65.51249635074223</v>
      </c>
      <c r="AN412">
        <f>(AP412 - AO412 + DY412*1E3/(8.314*(EA412+273.15)) * AR412/DX412 * AQ412) * DX412/(100*DL412) * 1000/(1000 - AP412)</f>
        <v>0</v>
      </c>
      <c r="AO412">
        <v>15.90271448278781</v>
      </c>
      <c r="AP412">
        <v>24.11640121212121</v>
      </c>
      <c r="AQ412">
        <v>-0.0002537127075369229</v>
      </c>
      <c r="AR412">
        <v>120.2909633275377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MAX(0,($B$13+$C$13*EF412)/(1+$D$13*EF412)*DY412/(EA412+273)*$E$13)</f>
        <v>0</v>
      </c>
      <c r="AX412" t="s">
        <v>437</v>
      </c>
      <c r="AY412" t="s">
        <v>437</v>
      </c>
      <c r="AZ412">
        <v>0</v>
      </c>
      <c r="BA412">
        <v>0</v>
      </c>
      <c r="BB412">
        <f>1-AZ412/BA412</f>
        <v>0</v>
      </c>
      <c r="BC412">
        <v>0</v>
      </c>
      <c r="BD412" t="s">
        <v>437</v>
      </c>
      <c r="BE412" t="s">
        <v>437</v>
      </c>
      <c r="BF412">
        <v>0</v>
      </c>
      <c r="BG412">
        <v>0</v>
      </c>
      <c r="BH412">
        <f>1-BF412/BG412</f>
        <v>0</v>
      </c>
      <c r="BI412">
        <v>0.5</v>
      </c>
      <c r="BJ412">
        <f>DI412</f>
        <v>0</v>
      </c>
      <c r="BK412">
        <f>L412</f>
        <v>0</v>
      </c>
      <c r="BL412">
        <f>BH412*BI412*BJ412</f>
        <v>0</v>
      </c>
      <c r="BM412">
        <f>(BK412-BC412)/BJ412</f>
        <v>0</v>
      </c>
      <c r="BN412">
        <f>(BA412-BG412)/BG412</f>
        <v>0</v>
      </c>
      <c r="BO412">
        <f>AZ412/(BB412+AZ412/BG412)</f>
        <v>0</v>
      </c>
      <c r="BP412" t="s">
        <v>437</v>
      </c>
      <c r="BQ412">
        <v>0</v>
      </c>
      <c r="BR412">
        <f>IF(BQ412&lt;&gt;0, BQ412, BO412)</f>
        <v>0</v>
      </c>
      <c r="BS412">
        <f>1-BR412/BG412</f>
        <v>0</v>
      </c>
      <c r="BT412">
        <f>(BG412-BF412)/(BG412-BR412)</f>
        <v>0</v>
      </c>
      <c r="BU412">
        <f>(BA412-BG412)/(BA412-BR412)</f>
        <v>0</v>
      </c>
      <c r="BV412">
        <f>(BG412-BF412)/(BG412-AZ412)</f>
        <v>0</v>
      </c>
      <c r="BW412">
        <f>(BA412-BG412)/(BA412-AZ412)</f>
        <v>0</v>
      </c>
      <c r="BX412">
        <f>(BT412*BR412/BF412)</f>
        <v>0</v>
      </c>
      <c r="BY412">
        <f>(1-BX412)</f>
        <v>0</v>
      </c>
      <c r="DH412">
        <f>$B$11*EG412+$C$11*EH412+$F$11*ES412*(1-EV412)</f>
        <v>0</v>
      </c>
      <c r="DI412">
        <f>DH412*DJ412</f>
        <v>0</v>
      </c>
      <c r="DJ412">
        <f>($B$11*$D$9+$C$11*$D$9+$F$11*((FF412+EX412)/MAX(FF412+EX412+FG412, 0.1)*$I$9+FG412/MAX(FF412+EX412+FG412, 0.1)*$J$9))/($B$11+$C$11+$F$11)</f>
        <v>0</v>
      </c>
      <c r="DK412">
        <f>($B$11*$K$9+$C$11*$K$9+$F$11*((FF412+EX412)/MAX(FF412+EX412+FG412, 0.1)*$P$9+FG412/MAX(FF412+EX412+FG412, 0.1)*$Q$9))/($B$11+$C$11+$F$11)</f>
        <v>0</v>
      </c>
      <c r="DL412">
        <v>4.38</v>
      </c>
      <c r="DM412">
        <v>0.5</v>
      </c>
      <c r="DN412" t="s">
        <v>438</v>
      </c>
      <c r="DO412">
        <v>2</v>
      </c>
      <c r="DP412" t="b">
        <v>1</v>
      </c>
      <c r="DQ412">
        <v>1759257077.6</v>
      </c>
      <c r="DR412">
        <v>289.5062592592593</v>
      </c>
      <c r="DS412">
        <v>281.4615555555555</v>
      </c>
      <c r="DT412">
        <v>24.11538518518519</v>
      </c>
      <c r="DU412">
        <v>15.9295037037037</v>
      </c>
      <c r="DV412">
        <v>289.2851851851852</v>
      </c>
      <c r="DW412">
        <v>23.87020370370371</v>
      </c>
      <c r="DX412">
        <v>499.991074074074</v>
      </c>
      <c r="DY412">
        <v>90.79056296296297</v>
      </c>
      <c r="DZ412">
        <v>0.05464530740740741</v>
      </c>
      <c r="EA412">
        <v>30.49772962962963</v>
      </c>
      <c r="EB412">
        <v>30.01583333333333</v>
      </c>
      <c r="EC412">
        <v>999.9000000000001</v>
      </c>
      <c r="ED412">
        <v>0</v>
      </c>
      <c r="EE412">
        <v>0</v>
      </c>
      <c r="EF412">
        <v>10006.00555555556</v>
      </c>
      <c r="EG412">
        <v>0</v>
      </c>
      <c r="EH412">
        <v>11.47215925925926</v>
      </c>
      <c r="EI412">
        <v>8.044601851851853</v>
      </c>
      <c r="EJ412">
        <v>296.6601851851852</v>
      </c>
      <c r="EK412">
        <v>286.018</v>
      </c>
      <c r="EL412">
        <v>8.185891851851851</v>
      </c>
      <c r="EM412">
        <v>281.4615555555555</v>
      </c>
      <c r="EN412">
        <v>15.9295037037037</v>
      </c>
      <c r="EO412">
        <v>2.189451481481481</v>
      </c>
      <c r="EP412">
        <v>1.446248888888889</v>
      </c>
      <c r="EQ412">
        <v>18.88532962962963</v>
      </c>
      <c r="ER412">
        <v>12.41142222222222</v>
      </c>
      <c r="ES412">
        <v>1999.978888888889</v>
      </c>
      <c r="ET412">
        <v>0.9799955185185185</v>
      </c>
      <c r="EU412">
        <v>0.02000482592592592</v>
      </c>
      <c r="EV412">
        <v>0</v>
      </c>
      <c r="EW412">
        <v>848.1514814814814</v>
      </c>
      <c r="EX412">
        <v>5.000560000000001</v>
      </c>
      <c r="EY412">
        <v>17168.21111111111</v>
      </c>
      <c r="EZ412">
        <v>17294.66666666667</v>
      </c>
      <c r="FA412">
        <v>42</v>
      </c>
      <c r="FB412">
        <v>42.125</v>
      </c>
      <c r="FC412">
        <v>41.70799999999999</v>
      </c>
      <c r="FD412">
        <v>41.25</v>
      </c>
      <c r="FE412">
        <v>42.75</v>
      </c>
      <c r="FF412">
        <v>1955.068888888889</v>
      </c>
      <c r="FG412">
        <v>39.91222222222223</v>
      </c>
      <c r="FH412">
        <v>0</v>
      </c>
      <c r="FI412">
        <v>1759257099.4</v>
      </c>
      <c r="FJ412">
        <v>0</v>
      </c>
      <c r="FK412">
        <v>848.1274799999999</v>
      </c>
      <c r="FL412">
        <v>1.535461523775041</v>
      </c>
      <c r="FM412">
        <v>-18.71538464921595</v>
      </c>
      <c r="FN412">
        <v>17168.34</v>
      </c>
      <c r="FO412">
        <v>15</v>
      </c>
      <c r="FP412">
        <v>0</v>
      </c>
      <c r="FQ412" t="s">
        <v>439</v>
      </c>
      <c r="FR412">
        <v>1747148579.5</v>
      </c>
      <c r="FS412">
        <v>1747148584.5</v>
      </c>
      <c r="FT412">
        <v>0</v>
      </c>
      <c r="FU412">
        <v>0.162</v>
      </c>
      <c r="FV412">
        <v>-0.001</v>
      </c>
      <c r="FW412">
        <v>0.139</v>
      </c>
      <c r="FX412">
        <v>0.058</v>
      </c>
      <c r="FY412">
        <v>420</v>
      </c>
      <c r="FZ412">
        <v>16</v>
      </c>
      <c r="GA412">
        <v>0.19</v>
      </c>
      <c r="GB412">
        <v>0.02</v>
      </c>
      <c r="GC412">
        <v>7.557824878048781</v>
      </c>
      <c r="GD412">
        <v>6.438217003484326</v>
      </c>
      <c r="GE412">
        <v>0.677023330437506</v>
      </c>
      <c r="GF412">
        <v>0</v>
      </c>
      <c r="GG412">
        <v>848.2157352941176</v>
      </c>
      <c r="GH412">
        <v>-0.4085103184267464</v>
      </c>
      <c r="GI412">
        <v>0.2395131469833284</v>
      </c>
      <c r="GJ412">
        <v>1</v>
      </c>
      <c r="GK412">
        <v>8.17152243902439</v>
      </c>
      <c r="GL412">
        <v>0.2123893379790981</v>
      </c>
      <c r="GM412">
        <v>0.02948632802491061</v>
      </c>
      <c r="GN412">
        <v>0</v>
      </c>
      <c r="GO412">
        <v>1</v>
      </c>
      <c r="GP412">
        <v>3</v>
      </c>
      <c r="GQ412" t="s">
        <v>463</v>
      </c>
      <c r="GR412">
        <v>3.12888</v>
      </c>
      <c r="GS412">
        <v>2.7323</v>
      </c>
      <c r="GT412">
        <v>0.0598417</v>
      </c>
      <c r="GU412">
        <v>0.058427</v>
      </c>
      <c r="GV412">
        <v>0.107516</v>
      </c>
      <c r="GW412">
        <v>0.08051560000000001</v>
      </c>
      <c r="GX412">
        <v>28156.5</v>
      </c>
      <c r="GY412">
        <v>27375.9</v>
      </c>
      <c r="GZ412">
        <v>30492</v>
      </c>
      <c r="HA412">
        <v>29331.6</v>
      </c>
      <c r="HB412">
        <v>37557.2</v>
      </c>
      <c r="HC412">
        <v>35489.1</v>
      </c>
      <c r="HD412">
        <v>46650</v>
      </c>
      <c r="HE412">
        <v>43585.1</v>
      </c>
      <c r="HF412">
        <v>1.8269</v>
      </c>
      <c r="HG412">
        <v>1.80967</v>
      </c>
      <c r="HH412">
        <v>0.0870824</v>
      </c>
      <c r="HI412">
        <v>0</v>
      </c>
      <c r="HJ412">
        <v>28.5998</v>
      </c>
      <c r="HK412">
        <v>999.9</v>
      </c>
      <c r="HL412">
        <v>48.5</v>
      </c>
      <c r="HM412">
        <v>31.9</v>
      </c>
      <c r="HN412">
        <v>25.3624</v>
      </c>
      <c r="HO412">
        <v>63.045</v>
      </c>
      <c r="HP412">
        <v>18.2171</v>
      </c>
      <c r="HQ412">
        <v>1</v>
      </c>
      <c r="HR412">
        <v>0.180457</v>
      </c>
      <c r="HS412">
        <v>-0.659357</v>
      </c>
      <c r="HT412">
        <v>20.1991</v>
      </c>
      <c r="HU412">
        <v>5.22867</v>
      </c>
      <c r="HV412">
        <v>11.974</v>
      </c>
      <c r="HW412">
        <v>4.97025</v>
      </c>
      <c r="HX412">
        <v>3.2897</v>
      </c>
      <c r="HY412">
        <v>9999</v>
      </c>
      <c r="HZ412">
        <v>9999</v>
      </c>
      <c r="IA412">
        <v>9999</v>
      </c>
      <c r="IB412">
        <v>20.3</v>
      </c>
      <c r="IC412">
        <v>4.97291</v>
      </c>
      <c r="ID412">
        <v>1.87736</v>
      </c>
      <c r="IE412">
        <v>1.87546</v>
      </c>
      <c r="IF412">
        <v>1.87828</v>
      </c>
      <c r="IG412">
        <v>1.87499</v>
      </c>
      <c r="IH412">
        <v>1.87852</v>
      </c>
      <c r="II412">
        <v>1.87563</v>
      </c>
      <c r="IJ412">
        <v>1.87683</v>
      </c>
      <c r="IK412">
        <v>0</v>
      </c>
      <c r="IL412">
        <v>0</v>
      </c>
      <c r="IM412">
        <v>0</v>
      </c>
      <c r="IN412">
        <v>0</v>
      </c>
      <c r="IO412" t="s">
        <v>441</v>
      </c>
      <c r="IP412" t="s">
        <v>442</v>
      </c>
      <c r="IQ412" t="s">
        <v>443</v>
      </c>
      <c r="IR412" t="s">
        <v>443</v>
      </c>
      <c r="IS412" t="s">
        <v>443</v>
      </c>
      <c r="IT412" t="s">
        <v>443</v>
      </c>
      <c r="IU412">
        <v>0</v>
      </c>
      <c r="IV412">
        <v>100</v>
      </c>
      <c r="IW412">
        <v>100</v>
      </c>
      <c r="IX412">
        <v>0.197</v>
      </c>
      <c r="IY412">
        <v>0.2452</v>
      </c>
      <c r="IZ412">
        <v>-0.1222274518627452</v>
      </c>
      <c r="JA412">
        <v>0.001328938755811441</v>
      </c>
      <c r="JB412">
        <v>-5.633165956792918E-07</v>
      </c>
      <c r="JC412">
        <v>2.510553891376428E-10</v>
      </c>
      <c r="JD412">
        <v>-0.04678033270444259</v>
      </c>
      <c r="JE412">
        <v>-0.0009625096320519332</v>
      </c>
      <c r="JF412">
        <v>0.0006953178313022573</v>
      </c>
      <c r="JG412">
        <v>-5.973937232829655E-06</v>
      </c>
      <c r="JH412">
        <v>1</v>
      </c>
      <c r="JI412">
        <v>2112</v>
      </c>
      <c r="JJ412">
        <v>1</v>
      </c>
      <c r="JK412">
        <v>26</v>
      </c>
      <c r="JL412">
        <v>201808.4</v>
      </c>
      <c r="JM412">
        <v>201808.3</v>
      </c>
      <c r="JN412">
        <v>0.705566</v>
      </c>
      <c r="JO412">
        <v>2.56104</v>
      </c>
      <c r="JP412">
        <v>1.39893</v>
      </c>
      <c r="JQ412">
        <v>2.32666</v>
      </c>
      <c r="JR412">
        <v>1.44897</v>
      </c>
      <c r="JS412">
        <v>2.53418</v>
      </c>
      <c r="JT412">
        <v>37.7711</v>
      </c>
      <c r="JU412">
        <v>23.9737</v>
      </c>
      <c r="JV412">
        <v>18</v>
      </c>
      <c r="JW412">
        <v>483.262</v>
      </c>
      <c r="JX412">
        <v>442.81</v>
      </c>
      <c r="JY412">
        <v>29.4452</v>
      </c>
      <c r="JZ412">
        <v>29.5683</v>
      </c>
      <c r="KA412">
        <v>29.9999</v>
      </c>
      <c r="KB412">
        <v>29.2823</v>
      </c>
      <c r="KC412">
        <v>29.3509</v>
      </c>
      <c r="KD412">
        <v>14.1735</v>
      </c>
      <c r="KE412">
        <v>41.1433</v>
      </c>
      <c r="KF412">
        <v>0</v>
      </c>
      <c r="KG412">
        <v>29.4282</v>
      </c>
      <c r="KH412">
        <v>232.823</v>
      </c>
      <c r="KI412">
        <v>15.8068</v>
      </c>
      <c r="KJ412">
        <v>100.81</v>
      </c>
      <c r="KK412">
        <v>100.253</v>
      </c>
    </row>
    <row r="413" spans="1:297">
      <c r="A413">
        <v>397</v>
      </c>
      <c r="B413">
        <v>1759257090.1</v>
      </c>
      <c r="C413">
        <v>10274.5</v>
      </c>
      <c r="D413" t="s">
        <v>1241</v>
      </c>
      <c r="E413" t="s">
        <v>1242</v>
      </c>
      <c r="F413">
        <v>5</v>
      </c>
      <c r="G413" t="s">
        <v>1218</v>
      </c>
      <c r="H413" t="s">
        <v>436</v>
      </c>
      <c r="I413">
        <v>1759257082.314285</v>
      </c>
      <c r="J413">
        <f>(K413)/1000</f>
        <v>0</v>
      </c>
      <c r="K413">
        <f>IF(DP413, AN413, AH413)</f>
        <v>0</v>
      </c>
      <c r="L413">
        <f>IF(DP413, AI413, AG413)</f>
        <v>0</v>
      </c>
      <c r="M413">
        <f>DR413 - IF(AU413&gt;1, L413*DL413*100.0/(AW413), 0)</f>
        <v>0</v>
      </c>
      <c r="N413">
        <f>((T413-J413/2)*M413-L413)/(T413+J413/2)</f>
        <v>0</v>
      </c>
      <c r="O413">
        <f>N413*(DY413+DZ413)/1000.0</f>
        <v>0</v>
      </c>
      <c r="P413">
        <f>(DR413 - IF(AU413&gt;1, L413*DL413*100.0/(AW413), 0))*(DY413+DZ413)/1000.0</f>
        <v>0</v>
      </c>
      <c r="Q413">
        <f>2.0/((1/S413-1/R413)+SIGN(S413)*SQRT((1/S413-1/R413)*(1/S413-1/R413) + 4*DM413/((DM413+1)*(DM413+1))*(2*1/S413*1/R413-1/R413*1/R413)))</f>
        <v>0</v>
      </c>
      <c r="R413">
        <f>IF(LEFT(DN413,1)&lt;&gt;"0",IF(LEFT(DN413,1)="1",3.0,DO413),$D$5+$E$5*(EF413*DY413/($K$5*1000))+$F$5*(EF413*DY413/($K$5*1000))*MAX(MIN(DL413,$J$5),$I$5)*MAX(MIN(DL413,$J$5),$I$5)+$G$5*MAX(MIN(DL413,$J$5),$I$5)*(EF413*DY413/($K$5*1000))+$H$5*(EF413*DY413/($K$5*1000))*(EF413*DY413/($K$5*1000)))</f>
        <v>0</v>
      </c>
      <c r="S413">
        <f>J413*(1000-(1000*0.61365*exp(17.502*W413/(240.97+W413))/(DY413+DZ413)+DT413)/2)/(1000*0.61365*exp(17.502*W413/(240.97+W413))/(DY413+DZ413)-DT413)</f>
        <v>0</v>
      </c>
      <c r="T413">
        <f>1/((DM413+1)/(Q413/1.6)+1/(R413/1.37)) + DM413/((DM413+1)/(Q413/1.6) + DM413/(R413/1.37))</f>
        <v>0</v>
      </c>
      <c r="U413">
        <f>(DH413*DK413)</f>
        <v>0</v>
      </c>
      <c r="V413">
        <f>(EA413+(U413+2*0.95*5.67E-8*(((EA413+$B$7)+273)^4-(EA413+273)^4)-44100*J413)/(1.84*29.3*R413+8*0.95*5.67E-8*(EA413+273)^3))</f>
        <v>0</v>
      </c>
      <c r="W413">
        <f>($C$7*EB413+$D$7*EC413+$E$7*V413)</f>
        <v>0</v>
      </c>
      <c r="X413">
        <f>0.61365*exp(17.502*W413/(240.97+W413))</f>
        <v>0</v>
      </c>
      <c r="Y413">
        <f>(Z413/AA413*100)</f>
        <v>0</v>
      </c>
      <c r="Z413">
        <f>DT413*(DY413+DZ413)/1000</f>
        <v>0</v>
      </c>
      <c r="AA413">
        <f>0.61365*exp(17.502*EA413/(240.97+EA413))</f>
        <v>0</v>
      </c>
      <c r="AB413">
        <f>(X413-DT413*(DY413+DZ413)/1000)</f>
        <v>0</v>
      </c>
      <c r="AC413">
        <f>(-J413*44100)</f>
        <v>0</v>
      </c>
      <c r="AD413">
        <f>2*29.3*R413*0.92*(EA413-W413)</f>
        <v>0</v>
      </c>
      <c r="AE413">
        <f>2*0.95*5.67E-8*(((EA413+$B$7)+273)^4-(W413+273)^4)</f>
        <v>0</v>
      </c>
      <c r="AF413">
        <f>U413+AE413+AC413+AD413</f>
        <v>0</v>
      </c>
      <c r="AG413">
        <f>DX413*AU413*(DS413-DR413*(1000-AU413*DU413)/(1000-AU413*DT413))/(100*DL413)</f>
        <v>0</v>
      </c>
      <c r="AH413">
        <f>1000*DX413*AU413*(DT413-DU413)/(100*DL413*(1000-AU413*DT413))</f>
        <v>0</v>
      </c>
      <c r="AI413">
        <f>(AJ413 - AK413 - DY413*1E3/(8.314*(EA413+273.15)) * AM413/DX413 * AL413) * DX413/(100*DL413) * (1000 - DU413)/1000</f>
        <v>0</v>
      </c>
      <c r="AJ413">
        <v>255.2366321024591</v>
      </c>
      <c r="AK413">
        <v>258.9210242424242</v>
      </c>
      <c r="AL413">
        <v>-3.149256816267288</v>
      </c>
      <c r="AM413">
        <v>65.51249635074223</v>
      </c>
      <c r="AN413">
        <f>(AP413 - AO413 + DY413*1E3/(8.314*(EA413+273.15)) * AR413/DX413 * AQ413) * DX413/(100*DL413) * 1000/(1000 - AP413)</f>
        <v>0</v>
      </c>
      <c r="AO413">
        <v>15.77851856879831</v>
      </c>
      <c r="AP413">
        <v>24.07904484848484</v>
      </c>
      <c r="AQ413">
        <v>-0.008317650150683821</v>
      </c>
      <c r="AR413">
        <v>120.2909633275377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MAX(0,($B$13+$C$13*EF413)/(1+$D$13*EF413)*DY413/(EA413+273)*$E$13)</f>
        <v>0</v>
      </c>
      <c r="AX413" t="s">
        <v>437</v>
      </c>
      <c r="AY413" t="s">
        <v>437</v>
      </c>
      <c r="AZ413">
        <v>0</v>
      </c>
      <c r="BA413">
        <v>0</v>
      </c>
      <c r="BB413">
        <f>1-AZ413/BA413</f>
        <v>0</v>
      </c>
      <c r="BC413">
        <v>0</v>
      </c>
      <c r="BD413" t="s">
        <v>437</v>
      </c>
      <c r="BE413" t="s">
        <v>437</v>
      </c>
      <c r="BF413">
        <v>0</v>
      </c>
      <c r="BG413">
        <v>0</v>
      </c>
      <c r="BH413">
        <f>1-BF413/BG413</f>
        <v>0</v>
      </c>
      <c r="BI413">
        <v>0.5</v>
      </c>
      <c r="BJ413">
        <f>DI413</f>
        <v>0</v>
      </c>
      <c r="BK413">
        <f>L413</f>
        <v>0</v>
      </c>
      <c r="BL413">
        <f>BH413*BI413*BJ413</f>
        <v>0</v>
      </c>
      <c r="BM413">
        <f>(BK413-BC413)/BJ413</f>
        <v>0</v>
      </c>
      <c r="BN413">
        <f>(BA413-BG413)/BG413</f>
        <v>0</v>
      </c>
      <c r="BO413">
        <f>AZ413/(BB413+AZ413/BG413)</f>
        <v>0</v>
      </c>
      <c r="BP413" t="s">
        <v>437</v>
      </c>
      <c r="BQ413">
        <v>0</v>
      </c>
      <c r="BR413">
        <f>IF(BQ413&lt;&gt;0, BQ413, BO413)</f>
        <v>0</v>
      </c>
      <c r="BS413">
        <f>1-BR413/BG413</f>
        <v>0</v>
      </c>
      <c r="BT413">
        <f>(BG413-BF413)/(BG413-BR413)</f>
        <v>0</v>
      </c>
      <c r="BU413">
        <f>(BA413-BG413)/(BA413-BR413)</f>
        <v>0</v>
      </c>
      <c r="BV413">
        <f>(BG413-BF413)/(BG413-AZ413)</f>
        <v>0</v>
      </c>
      <c r="BW413">
        <f>(BA413-BG413)/(BA413-AZ413)</f>
        <v>0</v>
      </c>
      <c r="BX413">
        <f>(BT413*BR413/BF413)</f>
        <v>0</v>
      </c>
      <c r="BY413">
        <f>(1-BX413)</f>
        <v>0</v>
      </c>
      <c r="DH413">
        <f>$B$11*EG413+$C$11*EH413+$F$11*ES413*(1-EV413)</f>
        <v>0</v>
      </c>
      <c r="DI413">
        <f>DH413*DJ413</f>
        <v>0</v>
      </c>
      <c r="DJ413">
        <f>($B$11*$D$9+$C$11*$D$9+$F$11*((FF413+EX413)/MAX(FF413+EX413+FG413, 0.1)*$I$9+FG413/MAX(FF413+EX413+FG413, 0.1)*$J$9))/($B$11+$C$11+$F$11)</f>
        <v>0</v>
      </c>
      <c r="DK413">
        <f>($B$11*$K$9+$C$11*$K$9+$F$11*((FF413+EX413)/MAX(FF413+EX413+FG413, 0.1)*$P$9+FG413/MAX(FF413+EX413+FG413, 0.1)*$Q$9))/($B$11+$C$11+$F$11)</f>
        <v>0</v>
      </c>
      <c r="DL413">
        <v>4.38</v>
      </c>
      <c r="DM413">
        <v>0.5</v>
      </c>
      <c r="DN413" t="s">
        <v>438</v>
      </c>
      <c r="DO413">
        <v>2</v>
      </c>
      <c r="DP413" t="b">
        <v>1</v>
      </c>
      <c r="DQ413">
        <v>1759257082.314285</v>
      </c>
      <c r="DR413">
        <v>274.9688571428572</v>
      </c>
      <c r="DS413">
        <v>266.3443214285714</v>
      </c>
      <c r="DT413">
        <v>24.11308214285714</v>
      </c>
      <c r="DU413">
        <v>15.87981785714286</v>
      </c>
      <c r="DV413">
        <v>274.7633571428572</v>
      </c>
      <c r="DW413">
        <v>23.86795714285714</v>
      </c>
      <c r="DX413">
        <v>500.0210357142858</v>
      </c>
      <c r="DY413">
        <v>90.79020714285716</v>
      </c>
      <c r="DZ413">
        <v>0.0544944607142857</v>
      </c>
      <c r="EA413">
        <v>30.49616785714286</v>
      </c>
      <c r="EB413">
        <v>30.01855714285714</v>
      </c>
      <c r="EC413">
        <v>999.9000000000002</v>
      </c>
      <c r="ED413">
        <v>0</v>
      </c>
      <c r="EE413">
        <v>0</v>
      </c>
      <c r="EF413">
        <v>10005.34</v>
      </c>
      <c r="EG413">
        <v>0</v>
      </c>
      <c r="EH413">
        <v>11.4741</v>
      </c>
      <c r="EI413">
        <v>8.624440357142856</v>
      </c>
      <c r="EJ413">
        <v>281.7632142857143</v>
      </c>
      <c r="EK413">
        <v>270.643</v>
      </c>
      <c r="EL413">
        <v>8.233279285714286</v>
      </c>
      <c r="EM413">
        <v>266.3443214285714</v>
      </c>
      <c r="EN413">
        <v>15.87981785714286</v>
      </c>
      <c r="EO413">
        <v>2.189233571428571</v>
      </c>
      <c r="EP413">
        <v>1.441731785714286</v>
      </c>
      <c r="EQ413">
        <v>18.88373928571429</v>
      </c>
      <c r="ER413">
        <v>12.36371428571428</v>
      </c>
      <c r="ES413">
        <v>1999.982857142857</v>
      </c>
      <c r="ET413">
        <v>0.9799948214285712</v>
      </c>
      <c r="EU413">
        <v>0.02000553214285715</v>
      </c>
      <c r="EV413">
        <v>0</v>
      </c>
      <c r="EW413">
        <v>848.2747499999998</v>
      </c>
      <c r="EX413">
        <v>5.000560000000001</v>
      </c>
      <c r="EY413">
        <v>17167.69642857143</v>
      </c>
      <c r="EZ413">
        <v>17294.7</v>
      </c>
      <c r="FA413">
        <v>41.98875</v>
      </c>
      <c r="FB413">
        <v>42.11825</v>
      </c>
      <c r="FC413">
        <v>41.69374999999998</v>
      </c>
      <c r="FD413">
        <v>41.25</v>
      </c>
      <c r="FE413">
        <v>42.75</v>
      </c>
      <c r="FF413">
        <v>1955.069642857143</v>
      </c>
      <c r="FG413">
        <v>39.91392857142858</v>
      </c>
      <c r="FH413">
        <v>0</v>
      </c>
      <c r="FI413">
        <v>1759257104.2</v>
      </c>
      <c r="FJ413">
        <v>0</v>
      </c>
      <c r="FK413">
        <v>848.2568399999999</v>
      </c>
      <c r="FL413">
        <v>1.651538444392606</v>
      </c>
      <c r="FM413">
        <v>0.8461537514179546</v>
      </c>
      <c r="FN413">
        <v>17167.92</v>
      </c>
      <c r="FO413">
        <v>15</v>
      </c>
      <c r="FP413">
        <v>0</v>
      </c>
      <c r="FQ413" t="s">
        <v>439</v>
      </c>
      <c r="FR413">
        <v>1747148579.5</v>
      </c>
      <c r="FS413">
        <v>1747148584.5</v>
      </c>
      <c r="FT413">
        <v>0</v>
      </c>
      <c r="FU413">
        <v>0.162</v>
      </c>
      <c r="FV413">
        <v>-0.001</v>
      </c>
      <c r="FW413">
        <v>0.139</v>
      </c>
      <c r="FX413">
        <v>0.058</v>
      </c>
      <c r="FY413">
        <v>420</v>
      </c>
      <c r="FZ413">
        <v>16</v>
      </c>
      <c r="GA413">
        <v>0.19</v>
      </c>
      <c r="GB413">
        <v>0.02</v>
      </c>
      <c r="GC413">
        <v>8.215304390243903</v>
      </c>
      <c r="GD413">
        <v>6.561692404181198</v>
      </c>
      <c r="GE413">
        <v>0.6944075622552731</v>
      </c>
      <c r="GF413">
        <v>0</v>
      </c>
      <c r="GG413">
        <v>848.1959117647059</v>
      </c>
      <c r="GH413">
        <v>0.7329106096094804</v>
      </c>
      <c r="GI413">
        <v>0.2718109602221506</v>
      </c>
      <c r="GJ413">
        <v>1</v>
      </c>
      <c r="GK413">
        <v>8.202212195121952</v>
      </c>
      <c r="GL413">
        <v>0.5304296864111614</v>
      </c>
      <c r="GM413">
        <v>0.0545748125819244</v>
      </c>
      <c r="GN413">
        <v>0</v>
      </c>
      <c r="GO413">
        <v>1</v>
      </c>
      <c r="GP413">
        <v>3</v>
      </c>
      <c r="GQ413" t="s">
        <v>463</v>
      </c>
      <c r="GR413">
        <v>3.12862</v>
      </c>
      <c r="GS413">
        <v>2.73217</v>
      </c>
      <c r="GT413">
        <v>0.0569401</v>
      </c>
      <c r="GU413">
        <v>0.0552348</v>
      </c>
      <c r="GV413">
        <v>0.107391</v>
      </c>
      <c r="GW413">
        <v>0.08016</v>
      </c>
      <c r="GX413">
        <v>28243.5</v>
      </c>
      <c r="GY413">
        <v>27468.7</v>
      </c>
      <c r="GZ413">
        <v>30492.1</v>
      </c>
      <c r="HA413">
        <v>29331.6</v>
      </c>
      <c r="HB413">
        <v>37562.2</v>
      </c>
      <c r="HC413">
        <v>35503.1</v>
      </c>
      <c r="HD413">
        <v>46649.9</v>
      </c>
      <c r="HE413">
        <v>43585.6</v>
      </c>
      <c r="HF413">
        <v>1.82682</v>
      </c>
      <c r="HG413">
        <v>1.80982</v>
      </c>
      <c r="HH413">
        <v>0.08657570000000001</v>
      </c>
      <c r="HI413">
        <v>0</v>
      </c>
      <c r="HJ413">
        <v>28.602</v>
      </c>
      <c r="HK413">
        <v>999.9</v>
      </c>
      <c r="HL413">
        <v>48.5</v>
      </c>
      <c r="HM413">
        <v>31.9</v>
      </c>
      <c r="HN413">
        <v>25.3641</v>
      </c>
      <c r="HO413">
        <v>62.815</v>
      </c>
      <c r="HP413">
        <v>18.0929</v>
      </c>
      <c r="HQ413">
        <v>1</v>
      </c>
      <c r="HR413">
        <v>0.180447</v>
      </c>
      <c r="HS413">
        <v>-0.627154</v>
      </c>
      <c r="HT413">
        <v>20.1993</v>
      </c>
      <c r="HU413">
        <v>5.22912</v>
      </c>
      <c r="HV413">
        <v>11.974</v>
      </c>
      <c r="HW413">
        <v>4.9704</v>
      </c>
      <c r="HX413">
        <v>3.2897</v>
      </c>
      <c r="HY413">
        <v>9999</v>
      </c>
      <c r="HZ413">
        <v>9999</v>
      </c>
      <c r="IA413">
        <v>9999</v>
      </c>
      <c r="IB413">
        <v>20.3</v>
      </c>
      <c r="IC413">
        <v>4.97291</v>
      </c>
      <c r="ID413">
        <v>1.87734</v>
      </c>
      <c r="IE413">
        <v>1.87546</v>
      </c>
      <c r="IF413">
        <v>1.87824</v>
      </c>
      <c r="IG413">
        <v>1.87499</v>
      </c>
      <c r="IH413">
        <v>1.87851</v>
      </c>
      <c r="II413">
        <v>1.87563</v>
      </c>
      <c r="IJ413">
        <v>1.87683</v>
      </c>
      <c r="IK413">
        <v>0</v>
      </c>
      <c r="IL413">
        <v>0</v>
      </c>
      <c r="IM413">
        <v>0</v>
      </c>
      <c r="IN413">
        <v>0</v>
      </c>
      <c r="IO413" t="s">
        <v>441</v>
      </c>
      <c r="IP413" t="s">
        <v>442</v>
      </c>
      <c r="IQ413" t="s">
        <v>443</v>
      </c>
      <c r="IR413" t="s">
        <v>443</v>
      </c>
      <c r="IS413" t="s">
        <v>443</v>
      </c>
      <c r="IT413" t="s">
        <v>443</v>
      </c>
      <c r="IU413">
        <v>0</v>
      </c>
      <c r="IV413">
        <v>100</v>
      </c>
      <c r="IW413">
        <v>100</v>
      </c>
      <c r="IX413">
        <v>0.179</v>
      </c>
      <c r="IY413">
        <v>0.2443</v>
      </c>
      <c r="IZ413">
        <v>-0.1222274518627452</v>
      </c>
      <c r="JA413">
        <v>0.001328938755811441</v>
      </c>
      <c r="JB413">
        <v>-5.633165956792918E-07</v>
      </c>
      <c r="JC413">
        <v>2.510553891376428E-10</v>
      </c>
      <c r="JD413">
        <v>-0.04678033270444259</v>
      </c>
      <c r="JE413">
        <v>-0.0009625096320519332</v>
      </c>
      <c r="JF413">
        <v>0.0006953178313022573</v>
      </c>
      <c r="JG413">
        <v>-5.973937232829655E-06</v>
      </c>
      <c r="JH413">
        <v>1</v>
      </c>
      <c r="JI413">
        <v>2112</v>
      </c>
      <c r="JJ413">
        <v>1</v>
      </c>
      <c r="JK413">
        <v>26</v>
      </c>
      <c r="JL413">
        <v>201808.5</v>
      </c>
      <c r="JM413">
        <v>201808.4</v>
      </c>
      <c r="JN413">
        <v>0.671387</v>
      </c>
      <c r="JO413">
        <v>2.55005</v>
      </c>
      <c r="JP413">
        <v>1.39893</v>
      </c>
      <c r="JQ413">
        <v>2.32788</v>
      </c>
      <c r="JR413">
        <v>1.44897</v>
      </c>
      <c r="JS413">
        <v>2.55127</v>
      </c>
      <c r="JT413">
        <v>37.7711</v>
      </c>
      <c r="JU413">
        <v>23.9737</v>
      </c>
      <c r="JV413">
        <v>18</v>
      </c>
      <c r="JW413">
        <v>483.204</v>
      </c>
      <c r="JX413">
        <v>442.886</v>
      </c>
      <c r="JY413">
        <v>29.4277</v>
      </c>
      <c r="JZ413">
        <v>29.5658</v>
      </c>
      <c r="KA413">
        <v>29.9999</v>
      </c>
      <c r="KB413">
        <v>29.2798</v>
      </c>
      <c r="KC413">
        <v>29.3485</v>
      </c>
      <c r="KD413">
        <v>13.4701</v>
      </c>
      <c r="KE413">
        <v>41.1433</v>
      </c>
      <c r="KF413">
        <v>0</v>
      </c>
      <c r="KG413">
        <v>29.4077</v>
      </c>
      <c r="KH413">
        <v>212.788</v>
      </c>
      <c r="KI413">
        <v>15.833</v>
      </c>
      <c r="KJ413">
        <v>100.81</v>
      </c>
      <c r="KK413">
        <v>100.254</v>
      </c>
    </row>
    <row r="414" spans="1:297">
      <c r="A414">
        <v>398</v>
      </c>
      <c r="B414">
        <v>1759257095.1</v>
      </c>
      <c r="C414">
        <v>10279.5</v>
      </c>
      <c r="D414" t="s">
        <v>1243</v>
      </c>
      <c r="E414" t="s">
        <v>1244</v>
      </c>
      <c r="F414">
        <v>5</v>
      </c>
      <c r="G414" t="s">
        <v>1218</v>
      </c>
      <c r="H414" t="s">
        <v>436</v>
      </c>
      <c r="I414">
        <v>1759257087.6</v>
      </c>
      <c r="J414">
        <f>(K414)/1000</f>
        <v>0</v>
      </c>
      <c r="K414">
        <f>IF(DP414, AN414, AH414)</f>
        <v>0</v>
      </c>
      <c r="L414">
        <f>IF(DP414, AI414, AG414)</f>
        <v>0</v>
      </c>
      <c r="M414">
        <f>DR414 - IF(AU414&gt;1, L414*DL414*100.0/(AW414), 0)</f>
        <v>0</v>
      </c>
      <c r="N414">
        <f>((T414-J414/2)*M414-L414)/(T414+J414/2)</f>
        <v>0</v>
      </c>
      <c r="O414">
        <f>N414*(DY414+DZ414)/1000.0</f>
        <v>0</v>
      </c>
      <c r="P414">
        <f>(DR414 - IF(AU414&gt;1, L414*DL414*100.0/(AW414), 0))*(DY414+DZ414)/1000.0</f>
        <v>0</v>
      </c>
      <c r="Q414">
        <f>2.0/((1/S414-1/R414)+SIGN(S414)*SQRT((1/S414-1/R414)*(1/S414-1/R414) + 4*DM414/((DM414+1)*(DM414+1))*(2*1/S414*1/R414-1/R414*1/R414)))</f>
        <v>0</v>
      </c>
      <c r="R414">
        <f>IF(LEFT(DN414,1)&lt;&gt;"0",IF(LEFT(DN414,1)="1",3.0,DO414),$D$5+$E$5*(EF414*DY414/($K$5*1000))+$F$5*(EF414*DY414/($K$5*1000))*MAX(MIN(DL414,$J$5),$I$5)*MAX(MIN(DL414,$J$5),$I$5)+$G$5*MAX(MIN(DL414,$J$5),$I$5)*(EF414*DY414/($K$5*1000))+$H$5*(EF414*DY414/($K$5*1000))*(EF414*DY414/($K$5*1000)))</f>
        <v>0</v>
      </c>
      <c r="S414">
        <f>J414*(1000-(1000*0.61365*exp(17.502*W414/(240.97+W414))/(DY414+DZ414)+DT414)/2)/(1000*0.61365*exp(17.502*W414/(240.97+W414))/(DY414+DZ414)-DT414)</f>
        <v>0</v>
      </c>
      <c r="T414">
        <f>1/((DM414+1)/(Q414/1.6)+1/(R414/1.37)) + DM414/((DM414+1)/(Q414/1.6) + DM414/(R414/1.37))</f>
        <v>0</v>
      </c>
      <c r="U414">
        <f>(DH414*DK414)</f>
        <v>0</v>
      </c>
      <c r="V414">
        <f>(EA414+(U414+2*0.95*5.67E-8*(((EA414+$B$7)+273)^4-(EA414+273)^4)-44100*J414)/(1.84*29.3*R414+8*0.95*5.67E-8*(EA414+273)^3))</f>
        <v>0</v>
      </c>
      <c r="W414">
        <f>($C$7*EB414+$D$7*EC414+$E$7*V414)</f>
        <v>0</v>
      </c>
      <c r="X414">
        <f>0.61365*exp(17.502*W414/(240.97+W414))</f>
        <v>0</v>
      </c>
      <c r="Y414">
        <f>(Z414/AA414*100)</f>
        <v>0</v>
      </c>
      <c r="Z414">
        <f>DT414*(DY414+DZ414)/1000</f>
        <v>0</v>
      </c>
      <c r="AA414">
        <f>0.61365*exp(17.502*EA414/(240.97+EA414))</f>
        <v>0</v>
      </c>
      <c r="AB414">
        <f>(X414-DT414*(DY414+DZ414)/1000)</f>
        <v>0</v>
      </c>
      <c r="AC414">
        <f>(-J414*44100)</f>
        <v>0</v>
      </c>
      <c r="AD414">
        <f>2*29.3*R414*0.92*(EA414-W414)</f>
        <v>0</v>
      </c>
      <c r="AE414">
        <f>2*0.95*5.67E-8*(((EA414+$B$7)+273)^4-(W414+273)^4)</f>
        <v>0</v>
      </c>
      <c r="AF414">
        <f>U414+AE414+AC414+AD414</f>
        <v>0</v>
      </c>
      <c r="AG414">
        <f>DX414*AU414*(DS414-DR414*(1000-AU414*DU414)/(1000-AU414*DT414))/(100*DL414)</f>
        <v>0</v>
      </c>
      <c r="AH414">
        <f>1000*DX414*AU414*(DT414-DU414)/(100*DL414*(1000-AU414*DT414))</f>
        <v>0</v>
      </c>
      <c r="AI414">
        <f>(AJ414 - AK414 - DY414*1E3/(8.314*(EA414+273.15)) * AM414/DX414 * AL414) * DX414/(100*DL414) * (1000 - DU414)/1000</f>
        <v>0</v>
      </c>
      <c r="AJ414">
        <v>238.4391267317017</v>
      </c>
      <c r="AK414">
        <v>243.0228121212121</v>
      </c>
      <c r="AL414">
        <v>-3.180757714974515</v>
      </c>
      <c r="AM414">
        <v>65.51249635074223</v>
      </c>
      <c r="AN414">
        <f>(AP414 - AO414 + DY414*1E3/(8.314*(EA414+273.15)) * AR414/DX414 * AQ414) * DX414/(100*DL414) * 1000/(1000 - AP414)</f>
        <v>0</v>
      </c>
      <c r="AO414">
        <v>15.7549836616146</v>
      </c>
      <c r="AP414">
        <v>24.03822727272727</v>
      </c>
      <c r="AQ414">
        <v>-0.00832619681566325</v>
      </c>
      <c r="AR414">
        <v>120.2909633275377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MAX(0,($B$13+$C$13*EF414)/(1+$D$13*EF414)*DY414/(EA414+273)*$E$13)</f>
        <v>0</v>
      </c>
      <c r="AX414" t="s">
        <v>437</v>
      </c>
      <c r="AY414" t="s">
        <v>437</v>
      </c>
      <c r="AZ414">
        <v>0</v>
      </c>
      <c r="BA414">
        <v>0</v>
      </c>
      <c r="BB414">
        <f>1-AZ414/BA414</f>
        <v>0</v>
      </c>
      <c r="BC414">
        <v>0</v>
      </c>
      <c r="BD414" t="s">
        <v>437</v>
      </c>
      <c r="BE414" t="s">
        <v>437</v>
      </c>
      <c r="BF414">
        <v>0</v>
      </c>
      <c r="BG414">
        <v>0</v>
      </c>
      <c r="BH414">
        <f>1-BF414/BG414</f>
        <v>0</v>
      </c>
      <c r="BI414">
        <v>0.5</v>
      </c>
      <c r="BJ414">
        <f>DI414</f>
        <v>0</v>
      </c>
      <c r="BK414">
        <f>L414</f>
        <v>0</v>
      </c>
      <c r="BL414">
        <f>BH414*BI414*BJ414</f>
        <v>0</v>
      </c>
      <c r="BM414">
        <f>(BK414-BC414)/BJ414</f>
        <v>0</v>
      </c>
      <c r="BN414">
        <f>(BA414-BG414)/BG414</f>
        <v>0</v>
      </c>
      <c r="BO414">
        <f>AZ414/(BB414+AZ414/BG414)</f>
        <v>0</v>
      </c>
      <c r="BP414" t="s">
        <v>437</v>
      </c>
      <c r="BQ414">
        <v>0</v>
      </c>
      <c r="BR414">
        <f>IF(BQ414&lt;&gt;0, BQ414, BO414)</f>
        <v>0</v>
      </c>
      <c r="BS414">
        <f>1-BR414/BG414</f>
        <v>0</v>
      </c>
      <c r="BT414">
        <f>(BG414-BF414)/(BG414-BR414)</f>
        <v>0</v>
      </c>
      <c r="BU414">
        <f>(BA414-BG414)/(BA414-BR414)</f>
        <v>0</v>
      </c>
      <c r="BV414">
        <f>(BG414-BF414)/(BG414-AZ414)</f>
        <v>0</v>
      </c>
      <c r="BW414">
        <f>(BA414-BG414)/(BA414-AZ414)</f>
        <v>0</v>
      </c>
      <c r="BX414">
        <f>(BT414*BR414/BF414)</f>
        <v>0</v>
      </c>
      <c r="BY414">
        <f>(1-BX414)</f>
        <v>0</v>
      </c>
      <c r="DH414">
        <f>$B$11*EG414+$C$11*EH414+$F$11*ES414*(1-EV414)</f>
        <v>0</v>
      </c>
      <c r="DI414">
        <f>DH414*DJ414</f>
        <v>0</v>
      </c>
      <c r="DJ414">
        <f>($B$11*$D$9+$C$11*$D$9+$F$11*((FF414+EX414)/MAX(FF414+EX414+FG414, 0.1)*$I$9+FG414/MAX(FF414+EX414+FG414, 0.1)*$J$9))/($B$11+$C$11+$F$11)</f>
        <v>0</v>
      </c>
      <c r="DK414">
        <f>($B$11*$K$9+$C$11*$K$9+$F$11*((FF414+EX414)/MAX(FF414+EX414+FG414, 0.1)*$P$9+FG414/MAX(FF414+EX414+FG414, 0.1)*$Q$9))/($B$11+$C$11+$F$11)</f>
        <v>0</v>
      </c>
      <c r="DL414">
        <v>4.38</v>
      </c>
      <c r="DM414">
        <v>0.5</v>
      </c>
      <c r="DN414" t="s">
        <v>438</v>
      </c>
      <c r="DO414">
        <v>2</v>
      </c>
      <c r="DP414" t="b">
        <v>1</v>
      </c>
      <c r="DQ414">
        <v>1759257087.6</v>
      </c>
      <c r="DR414">
        <v>258.7647037037037</v>
      </c>
      <c r="DS414">
        <v>249.2335185185185</v>
      </c>
      <c r="DT414">
        <v>24.0900037037037</v>
      </c>
      <c r="DU414">
        <v>15.81707037037037</v>
      </c>
      <c r="DV414">
        <v>258.5765925925926</v>
      </c>
      <c r="DW414">
        <v>23.84538148148149</v>
      </c>
      <c r="DX414">
        <v>500.0142592592593</v>
      </c>
      <c r="DY414">
        <v>90.7894888888889</v>
      </c>
      <c r="DZ414">
        <v>0.05439105925925927</v>
      </c>
      <c r="EA414">
        <v>30.49591111111111</v>
      </c>
      <c r="EB414">
        <v>30.01830740740741</v>
      </c>
      <c r="EC414">
        <v>999.9000000000001</v>
      </c>
      <c r="ED414">
        <v>0</v>
      </c>
      <c r="EE414">
        <v>0</v>
      </c>
      <c r="EF414">
        <v>10008.10555555555</v>
      </c>
      <c r="EG414">
        <v>0</v>
      </c>
      <c r="EH414">
        <v>11.47144444444445</v>
      </c>
      <c r="EI414">
        <v>9.531022962962963</v>
      </c>
      <c r="EJ414">
        <v>265.1526666666667</v>
      </c>
      <c r="EK414">
        <v>253.2399259259259</v>
      </c>
      <c r="EL414">
        <v>8.272954074074075</v>
      </c>
      <c r="EM414">
        <v>249.2335185185185</v>
      </c>
      <c r="EN414">
        <v>15.81707037037037</v>
      </c>
      <c r="EO414">
        <v>2.187120000000001</v>
      </c>
      <c r="EP414">
        <v>1.436022962962963</v>
      </c>
      <c r="EQ414">
        <v>18.86827407407407</v>
      </c>
      <c r="ER414">
        <v>12.30334444444445</v>
      </c>
      <c r="ES414">
        <v>2000.013703703704</v>
      </c>
      <c r="ET414">
        <v>0.9799945555555555</v>
      </c>
      <c r="EU414">
        <v>0.02000579999999999</v>
      </c>
      <c r="EV414">
        <v>0</v>
      </c>
      <c r="EW414">
        <v>848.3551481481483</v>
      </c>
      <c r="EX414">
        <v>5.000560000000001</v>
      </c>
      <c r="EY414">
        <v>17169.14074074075</v>
      </c>
      <c r="EZ414">
        <v>17294.95555555556</v>
      </c>
      <c r="FA414">
        <v>41.96966666666665</v>
      </c>
      <c r="FB414">
        <v>42.10166666666666</v>
      </c>
      <c r="FC414">
        <v>41.68933333333332</v>
      </c>
      <c r="FD414">
        <v>41.25</v>
      </c>
      <c r="FE414">
        <v>42.75</v>
      </c>
      <c r="FF414">
        <v>1955.098518518519</v>
      </c>
      <c r="FG414">
        <v>39.91518518518519</v>
      </c>
      <c r="FH414">
        <v>0</v>
      </c>
      <c r="FI414">
        <v>1759257109</v>
      </c>
      <c r="FJ414">
        <v>0</v>
      </c>
      <c r="FK414">
        <v>848.3425599999999</v>
      </c>
      <c r="FL414">
        <v>0.2039230524185142</v>
      </c>
      <c r="FM414">
        <v>33.86153832007236</v>
      </c>
      <c r="FN414">
        <v>17169.312</v>
      </c>
      <c r="FO414">
        <v>15</v>
      </c>
      <c r="FP414">
        <v>0</v>
      </c>
      <c r="FQ414" t="s">
        <v>439</v>
      </c>
      <c r="FR414">
        <v>1747148579.5</v>
      </c>
      <c r="FS414">
        <v>1747148584.5</v>
      </c>
      <c r="FT414">
        <v>0</v>
      </c>
      <c r="FU414">
        <v>0.162</v>
      </c>
      <c r="FV414">
        <v>-0.001</v>
      </c>
      <c r="FW414">
        <v>0.139</v>
      </c>
      <c r="FX414">
        <v>0.058</v>
      </c>
      <c r="FY414">
        <v>420</v>
      </c>
      <c r="FZ414">
        <v>16</v>
      </c>
      <c r="GA414">
        <v>0.19</v>
      </c>
      <c r="GB414">
        <v>0.02</v>
      </c>
      <c r="GC414">
        <v>9.0298865</v>
      </c>
      <c r="GD414">
        <v>10.15974821763603</v>
      </c>
      <c r="GE414">
        <v>1.017738164069104</v>
      </c>
      <c r="GF414">
        <v>0</v>
      </c>
      <c r="GG414">
        <v>848.2532647058824</v>
      </c>
      <c r="GH414">
        <v>0.8293811968446069</v>
      </c>
      <c r="GI414">
        <v>0.2612102273494926</v>
      </c>
      <c r="GJ414">
        <v>1</v>
      </c>
      <c r="GK414">
        <v>8.2460635</v>
      </c>
      <c r="GL414">
        <v>0.5199710318948971</v>
      </c>
      <c r="GM414">
        <v>0.05380067599714709</v>
      </c>
      <c r="GN414">
        <v>0</v>
      </c>
      <c r="GO414">
        <v>1</v>
      </c>
      <c r="GP414">
        <v>3</v>
      </c>
      <c r="GQ414" t="s">
        <v>463</v>
      </c>
      <c r="GR414">
        <v>3.12849</v>
      </c>
      <c r="GS414">
        <v>2.73203</v>
      </c>
      <c r="GT414">
        <v>0.0539405</v>
      </c>
      <c r="GU414">
        <v>0.0519761</v>
      </c>
      <c r="GV414">
        <v>0.107274</v>
      </c>
      <c r="GW414">
        <v>0.0801177</v>
      </c>
      <c r="GX414">
        <v>28333.4</v>
      </c>
      <c r="GY414">
        <v>27563.7</v>
      </c>
      <c r="GZ414">
        <v>30492.2</v>
      </c>
      <c r="HA414">
        <v>29331.9</v>
      </c>
      <c r="HB414">
        <v>37567.1</v>
      </c>
      <c r="HC414">
        <v>35504.4</v>
      </c>
      <c r="HD414">
        <v>46650</v>
      </c>
      <c r="HE414">
        <v>43585.6</v>
      </c>
      <c r="HF414">
        <v>1.8267</v>
      </c>
      <c r="HG414">
        <v>1.81002</v>
      </c>
      <c r="HH414">
        <v>0.0866875</v>
      </c>
      <c r="HI414">
        <v>0</v>
      </c>
      <c r="HJ414">
        <v>28.6044</v>
      </c>
      <c r="HK414">
        <v>999.9</v>
      </c>
      <c r="HL414">
        <v>48.5</v>
      </c>
      <c r="HM414">
        <v>31.9</v>
      </c>
      <c r="HN414">
        <v>25.3648</v>
      </c>
      <c r="HO414">
        <v>62.945</v>
      </c>
      <c r="HP414">
        <v>18.2732</v>
      </c>
      <c r="HQ414">
        <v>1</v>
      </c>
      <c r="HR414">
        <v>0.180147</v>
      </c>
      <c r="HS414">
        <v>-0.624711</v>
      </c>
      <c r="HT414">
        <v>20.1991</v>
      </c>
      <c r="HU414">
        <v>5.22852</v>
      </c>
      <c r="HV414">
        <v>11.974</v>
      </c>
      <c r="HW414">
        <v>4.97015</v>
      </c>
      <c r="HX414">
        <v>3.2897</v>
      </c>
      <c r="HY414">
        <v>9999</v>
      </c>
      <c r="HZ414">
        <v>9999</v>
      </c>
      <c r="IA414">
        <v>9999</v>
      </c>
      <c r="IB414">
        <v>20.3</v>
      </c>
      <c r="IC414">
        <v>4.97291</v>
      </c>
      <c r="ID414">
        <v>1.87735</v>
      </c>
      <c r="IE414">
        <v>1.87546</v>
      </c>
      <c r="IF414">
        <v>1.87821</v>
      </c>
      <c r="IG414">
        <v>1.87499</v>
      </c>
      <c r="IH414">
        <v>1.87851</v>
      </c>
      <c r="II414">
        <v>1.87561</v>
      </c>
      <c r="IJ414">
        <v>1.87683</v>
      </c>
      <c r="IK414">
        <v>0</v>
      </c>
      <c r="IL414">
        <v>0</v>
      </c>
      <c r="IM414">
        <v>0</v>
      </c>
      <c r="IN414">
        <v>0</v>
      </c>
      <c r="IO414" t="s">
        <v>441</v>
      </c>
      <c r="IP414" t="s">
        <v>442</v>
      </c>
      <c r="IQ414" t="s">
        <v>443</v>
      </c>
      <c r="IR414" t="s">
        <v>443</v>
      </c>
      <c r="IS414" t="s">
        <v>443</v>
      </c>
      <c r="IT414" t="s">
        <v>443</v>
      </c>
      <c r="IU414">
        <v>0</v>
      </c>
      <c r="IV414">
        <v>100</v>
      </c>
      <c r="IW414">
        <v>100</v>
      </c>
      <c r="IX414">
        <v>0.163</v>
      </c>
      <c r="IY414">
        <v>0.2434</v>
      </c>
      <c r="IZ414">
        <v>-0.1222274518627452</v>
      </c>
      <c r="JA414">
        <v>0.001328938755811441</v>
      </c>
      <c r="JB414">
        <v>-5.633165956792918E-07</v>
      </c>
      <c r="JC414">
        <v>2.510553891376428E-10</v>
      </c>
      <c r="JD414">
        <v>-0.04678033270444259</v>
      </c>
      <c r="JE414">
        <v>-0.0009625096320519332</v>
      </c>
      <c r="JF414">
        <v>0.0006953178313022573</v>
      </c>
      <c r="JG414">
        <v>-5.973937232829655E-06</v>
      </c>
      <c r="JH414">
        <v>1</v>
      </c>
      <c r="JI414">
        <v>2112</v>
      </c>
      <c r="JJ414">
        <v>1</v>
      </c>
      <c r="JK414">
        <v>26</v>
      </c>
      <c r="JL414">
        <v>201808.6</v>
      </c>
      <c r="JM414">
        <v>201808.5</v>
      </c>
      <c r="JN414">
        <v>0.632324</v>
      </c>
      <c r="JO414">
        <v>2.5647</v>
      </c>
      <c r="JP414">
        <v>1.39893</v>
      </c>
      <c r="JQ414">
        <v>2.32666</v>
      </c>
      <c r="JR414">
        <v>1.44897</v>
      </c>
      <c r="JS414">
        <v>2.56348</v>
      </c>
      <c r="JT414">
        <v>37.7711</v>
      </c>
      <c r="JU414">
        <v>23.9649</v>
      </c>
      <c r="JV414">
        <v>18</v>
      </c>
      <c r="JW414">
        <v>483.121</v>
      </c>
      <c r="JX414">
        <v>442.996</v>
      </c>
      <c r="JY414">
        <v>29.4052</v>
      </c>
      <c r="JZ414">
        <v>29.5632</v>
      </c>
      <c r="KA414">
        <v>29.9998</v>
      </c>
      <c r="KB414">
        <v>29.2775</v>
      </c>
      <c r="KC414">
        <v>29.3465</v>
      </c>
      <c r="KD414">
        <v>12.6811</v>
      </c>
      <c r="KE414">
        <v>41.1433</v>
      </c>
      <c r="KF414">
        <v>0</v>
      </c>
      <c r="KG414">
        <v>29.3926</v>
      </c>
      <c r="KH414">
        <v>199.415</v>
      </c>
      <c r="KI414">
        <v>15.833</v>
      </c>
      <c r="KJ414">
        <v>100.811</v>
      </c>
      <c r="KK414">
        <v>100.254</v>
      </c>
    </row>
    <row r="415" spans="1:297">
      <c r="A415">
        <v>399</v>
      </c>
      <c r="B415">
        <v>1759257100</v>
      </c>
      <c r="C415">
        <v>10284.40000009537</v>
      </c>
      <c r="D415" t="s">
        <v>1245</v>
      </c>
      <c r="E415" t="s">
        <v>1246</v>
      </c>
      <c r="F415">
        <v>5</v>
      </c>
      <c r="G415" t="s">
        <v>1218</v>
      </c>
      <c r="H415" t="s">
        <v>436</v>
      </c>
      <c r="I415">
        <v>1759257092.282143</v>
      </c>
      <c r="J415">
        <f>(K415)/1000</f>
        <v>0</v>
      </c>
      <c r="K415">
        <f>IF(DP415, AN415, AH415)</f>
        <v>0</v>
      </c>
      <c r="L415">
        <f>IF(DP415, AI415, AG415)</f>
        <v>0</v>
      </c>
      <c r="M415">
        <f>DR415 - IF(AU415&gt;1, L415*DL415*100.0/(AW415), 0)</f>
        <v>0</v>
      </c>
      <c r="N415">
        <f>((T415-J415/2)*M415-L415)/(T415+J415/2)</f>
        <v>0</v>
      </c>
      <c r="O415">
        <f>N415*(DY415+DZ415)/1000.0</f>
        <v>0</v>
      </c>
      <c r="P415">
        <f>(DR415 - IF(AU415&gt;1, L415*DL415*100.0/(AW415), 0))*(DY415+DZ415)/1000.0</f>
        <v>0</v>
      </c>
      <c r="Q415">
        <f>2.0/((1/S415-1/R415)+SIGN(S415)*SQRT((1/S415-1/R415)*(1/S415-1/R415) + 4*DM415/((DM415+1)*(DM415+1))*(2*1/S415*1/R415-1/R415*1/R415)))</f>
        <v>0</v>
      </c>
      <c r="R415">
        <f>IF(LEFT(DN415,1)&lt;&gt;"0",IF(LEFT(DN415,1)="1",3.0,DO415),$D$5+$E$5*(EF415*DY415/($K$5*1000))+$F$5*(EF415*DY415/($K$5*1000))*MAX(MIN(DL415,$J$5),$I$5)*MAX(MIN(DL415,$J$5),$I$5)+$G$5*MAX(MIN(DL415,$J$5),$I$5)*(EF415*DY415/($K$5*1000))+$H$5*(EF415*DY415/($K$5*1000))*(EF415*DY415/($K$5*1000)))</f>
        <v>0</v>
      </c>
      <c r="S415">
        <f>J415*(1000-(1000*0.61365*exp(17.502*W415/(240.97+W415))/(DY415+DZ415)+DT415)/2)/(1000*0.61365*exp(17.502*W415/(240.97+W415))/(DY415+DZ415)-DT415)</f>
        <v>0</v>
      </c>
      <c r="T415">
        <f>1/((DM415+1)/(Q415/1.6)+1/(R415/1.37)) + DM415/((DM415+1)/(Q415/1.6) + DM415/(R415/1.37))</f>
        <v>0</v>
      </c>
      <c r="U415">
        <f>(DH415*DK415)</f>
        <v>0</v>
      </c>
      <c r="V415">
        <f>(EA415+(U415+2*0.95*5.67E-8*(((EA415+$B$7)+273)^4-(EA415+273)^4)-44100*J415)/(1.84*29.3*R415+8*0.95*5.67E-8*(EA415+273)^3))</f>
        <v>0</v>
      </c>
      <c r="W415">
        <f>($C$7*EB415+$D$7*EC415+$E$7*V415)</f>
        <v>0</v>
      </c>
      <c r="X415">
        <f>0.61365*exp(17.502*W415/(240.97+W415))</f>
        <v>0</v>
      </c>
      <c r="Y415">
        <f>(Z415/AA415*100)</f>
        <v>0</v>
      </c>
      <c r="Z415">
        <f>DT415*(DY415+DZ415)/1000</f>
        <v>0</v>
      </c>
      <c r="AA415">
        <f>0.61365*exp(17.502*EA415/(240.97+EA415))</f>
        <v>0</v>
      </c>
      <c r="AB415">
        <f>(X415-DT415*(DY415+DZ415)/1000)</f>
        <v>0</v>
      </c>
      <c r="AC415">
        <f>(-J415*44100)</f>
        <v>0</v>
      </c>
      <c r="AD415">
        <f>2*29.3*R415*0.92*(EA415-W415)</f>
        <v>0</v>
      </c>
      <c r="AE415">
        <f>2*0.95*5.67E-8*(((EA415+$B$7)+273)^4-(W415+273)^4)</f>
        <v>0</v>
      </c>
      <c r="AF415">
        <f>U415+AE415+AC415+AD415</f>
        <v>0</v>
      </c>
      <c r="AG415">
        <f>DX415*AU415*(DS415-DR415*(1000-AU415*DU415)/(1000-AU415*DT415))/(100*DL415)</f>
        <v>0</v>
      </c>
      <c r="AH415">
        <f>1000*DX415*AU415*(DT415-DU415)/(100*DL415*(1000-AU415*DT415))</f>
        <v>0</v>
      </c>
      <c r="AI415">
        <f>(AJ415 - AK415 - DY415*1E3/(8.314*(EA415+273.15)) * AM415/DX415 * AL415) * DX415/(100*DL415) * (1000 - DU415)/1000</f>
        <v>0</v>
      </c>
      <c r="AJ415">
        <v>221.5798459971249</v>
      </c>
      <c r="AK415">
        <v>227.0043272727272</v>
      </c>
      <c r="AL415">
        <v>-3.202761121836356</v>
      </c>
      <c r="AM415">
        <v>65.51249635074223</v>
      </c>
      <c r="AN415">
        <f>(AP415 - AO415 + DY415*1E3/(8.314*(EA415+273.15)) * AR415/DX415 * AQ415) * DX415/(100*DL415) * 1000/(1000 - AP415)</f>
        <v>0</v>
      </c>
      <c r="AO415">
        <v>15.74866316834314</v>
      </c>
      <c r="AP415">
        <v>24.02025878787879</v>
      </c>
      <c r="AQ415">
        <v>-0.001399121981551753</v>
      </c>
      <c r="AR415">
        <v>120.2909633275377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MAX(0,($B$13+$C$13*EF415)/(1+$D$13*EF415)*DY415/(EA415+273)*$E$13)</f>
        <v>0</v>
      </c>
      <c r="AX415" t="s">
        <v>437</v>
      </c>
      <c r="AY415" t="s">
        <v>437</v>
      </c>
      <c r="AZ415">
        <v>0</v>
      </c>
      <c r="BA415">
        <v>0</v>
      </c>
      <c r="BB415">
        <f>1-AZ415/BA415</f>
        <v>0</v>
      </c>
      <c r="BC415">
        <v>0</v>
      </c>
      <c r="BD415" t="s">
        <v>437</v>
      </c>
      <c r="BE415" t="s">
        <v>437</v>
      </c>
      <c r="BF415">
        <v>0</v>
      </c>
      <c r="BG415">
        <v>0</v>
      </c>
      <c r="BH415">
        <f>1-BF415/BG415</f>
        <v>0</v>
      </c>
      <c r="BI415">
        <v>0.5</v>
      </c>
      <c r="BJ415">
        <f>DI415</f>
        <v>0</v>
      </c>
      <c r="BK415">
        <f>L415</f>
        <v>0</v>
      </c>
      <c r="BL415">
        <f>BH415*BI415*BJ415</f>
        <v>0</v>
      </c>
      <c r="BM415">
        <f>(BK415-BC415)/BJ415</f>
        <v>0</v>
      </c>
      <c r="BN415">
        <f>(BA415-BG415)/BG415</f>
        <v>0</v>
      </c>
      <c r="BO415">
        <f>AZ415/(BB415+AZ415/BG415)</f>
        <v>0</v>
      </c>
      <c r="BP415" t="s">
        <v>437</v>
      </c>
      <c r="BQ415">
        <v>0</v>
      </c>
      <c r="BR415">
        <f>IF(BQ415&lt;&gt;0, BQ415, BO415)</f>
        <v>0</v>
      </c>
      <c r="BS415">
        <f>1-BR415/BG415</f>
        <v>0</v>
      </c>
      <c r="BT415">
        <f>(BG415-BF415)/(BG415-BR415)</f>
        <v>0</v>
      </c>
      <c r="BU415">
        <f>(BA415-BG415)/(BA415-BR415)</f>
        <v>0</v>
      </c>
      <c r="BV415">
        <f>(BG415-BF415)/(BG415-AZ415)</f>
        <v>0</v>
      </c>
      <c r="BW415">
        <f>(BA415-BG415)/(BA415-AZ415)</f>
        <v>0</v>
      </c>
      <c r="BX415">
        <f>(BT415*BR415/BF415)</f>
        <v>0</v>
      </c>
      <c r="BY415">
        <f>(1-BX415)</f>
        <v>0</v>
      </c>
      <c r="DH415">
        <f>$B$11*EG415+$C$11*EH415+$F$11*ES415*(1-EV415)</f>
        <v>0</v>
      </c>
      <c r="DI415">
        <f>DH415*DJ415</f>
        <v>0</v>
      </c>
      <c r="DJ415">
        <f>($B$11*$D$9+$C$11*$D$9+$F$11*((FF415+EX415)/MAX(FF415+EX415+FG415, 0.1)*$I$9+FG415/MAX(FF415+EX415+FG415, 0.1)*$J$9))/($B$11+$C$11+$F$11)</f>
        <v>0</v>
      </c>
      <c r="DK415">
        <f>($B$11*$K$9+$C$11*$K$9+$F$11*((FF415+EX415)/MAX(FF415+EX415+FG415, 0.1)*$P$9+FG415/MAX(FF415+EX415+FG415, 0.1)*$Q$9))/($B$11+$C$11+$F$11)</f>
        <v>0</v>
      </c>
      <c r="DL415">
        <v>4.38</v>
      </c>
      <c r="DM415">
        <v>0.5</v>
      </c>
      <c r="DN415" t="s">
        <v>438</v>
      </c>
      <c r="DO415">
        <v>2</v>
      </c>
      <c r="DP415" t="b">
        <v>1</v>
      </c>
      <c r="DQ415">
        <v>1759257092.282143</v>
      </c>
      <c r="DR415">
        <v>244.2266071428571</v>
      </c>
      <c r="DS415">
        <v>233.6915357142857</v>
      </c>
      <c r="DT415">
        <v>24.06083928571429</v>
      </c>
      <c r="DU415">
        <v>15.77052857142857</v>
      </c>
      <c r="DV415">
        <v>244.0543928571429</v>
      </c>
      <c r="DW415">
        <v>23.81684285714286</v>
      </c>
      <c r="DX415">
        <v>500.0303214285715</v>
      </c>
      <c r="DY415">
        <v>90.78902857142859</v>
      </c>
      <c r="DZ415">
        <v>0.05419259285714285</v>
      </c>
      <c r="EA415">
        <v>30.49508214285714</v>
      </c>
      <c r="EB415">
        <v>30.01748571428572</v>
      </c>
      <c r="EC415">
        <v>999.9000000000002</v>
      </c>
      <c r="ED415">
        <v>0</v>
      </c>
      <c r="EE415">
        <v>0</v>
      </c>
      <c r="EF415">
        <v>10007.92678571428</v>
      </c>
      <c r="EG415">
        <v>0</v>
      </c>
      <c r="EH415">
        <v>11.46552857142857</v>
      </c>
      <c r="EI415">
        <v>10.53491107142857</v>
      </c>
      <c r="EJ415">
        <v>250.2482142857143</v>
      </c>
      <c r="EK415">
        <v>237.4363928571429</v>
      </c>
      <c r="EL415">
        <v>8.290317500000002</v>
      </c>
      <c r="EM415">
        <v>233.6915357142857</v>
      </c>
      <c r="EN415">
        <v>15.77052857142857</v>
      </c>
      <c r="EO415">
        <v>2.18446</v>
      </c>
      <c r="EP415">
        <v>1.431790357142858</v>
      </c>
      <c r="EQ415">
        <v>18.84878928571428</v>
      </c>
      <c r="ER415">
        <v>12.25853214285715</v>
      </c>
      <c r="ES415">
        <v>2000.017142857143</v>
      </c>
      <c r="ET415">
        <v>0.9799944642857141</v>
      </c>
      <c r="EU415">
        <v>0.02000589642857143</v>
      </c>
      <c r="EV415">
        <v>0</v>
      </c>
      <c r="EW415">
        <v>848.5405357142856</v>
      </c>
      <c r="EX415">
        <v>5.000560000000001</v>
      </c>
      <c r="EY415">
        <v>17173.02142857143</v>
      </c>
      <c r="EZ415">
        <v>17294.98928571429</v>
      </c>
      <c r="FA415">
        <v>41.95499999999999</v>
      </c>
      <c r="FB415">
        <v>42.08224999999999</v>
      </c>
      <c r="FC415">
        <v>41.68924999999998</v>
      </c>
      <c r="FD415">
        <v>41.24549999999999</v>
      </c>
      <c r="FE415">
        <v>42.74099999999999</v>
      </c>
      <c r="FF415">
        <v>1955.101428571428</v>
      </c>
      <c r="FG415">
        <v>39.91535714285715</v>
      </c>
      <c r="FH415">
        <v>0</v>
      </c>
      <c r="FI415">
        <v>1759257114.4</v>
      </c>
      <c r="FJ415">
        <v>0</v>
      </c>
      <c r="FK415">
        <v>848.5528846153848</v>
      </c>
      <c r="FL415">
        <v>3.41302562759304</v>
      </c>
      <c r="FM415">
        <v>67.16923077337766</v>
      </c>
      <c r="FN415">
        <v>17173.61923076923</v>
      </c>
      <c r="FO415">
        <v>15</v>
      </c>
      <c r="FP415">
        <v>0</v>
      </c>
      <c r="FQ415" t="s">
        <v>439</v>
      </c>
      <c r="FR415">
        <v>1747148579.5</v>
      </c>
      <c r="FS415">
        <v>1747148584.5</v>
      </c>
      <c r="FT415">
        <v>0</v>
      </c>
      <c r="FU415">
        <v>0.162</v>
      </c>
      <c r="FV415">
        <v>-0.001</v>
      </c>
      <c r="FW415">
        <v>0.139</v>
      </c>
      <c r="FX415">
        <v>0.058</v>
      </c>
      <c r="FY415">
        <v>420</v>
      </c>
      <c r="FZ415">
        <v>16</v>
      </c>
      <c r="GA415">
        <v>0.19</v>
      </c>
      <c r="GB415">
        <v>0.02</v>
      </c>
      <c r="GC415">
        <v>9.951760975609757</v>
      </c>
      <c r="GD415">
        <v>12.81664551096168</v>
      </c>
      <c r="GE415">
        <v>1.258757674367682</v>
      </c>
      <c r="GF415">
        <v>0</v>
      </c>
      <c r="GG415">
        <v>848.4748235294118</v>
      </c>
      <c r="GH415">
        <v>2.125775389921952</v>
      </c>
      <c r="GI415">
        <v>0.3657193934432361</v>
      </c>
      <c r="GJ415">
        <v>0</v>
      </c>
      <c r="GK415">
        <v>8.271430731707317</v>
      </c>
      <c r="GL415">
        <v>0.2229896051831494</v>
      </c>
      <c r="GM415">
        <v>0.03598528597609971</v>
      </c>
      <c r="GN415">
        <v>0</v>
      </c>
      <c r="GO415">
        <v>0</v>
      </c>
      <c r="GP415">
        <v>3</v>
      </c>
      <c r="GQ415" t="s">
        <v>490</v>
      </c>
      <c r="GR415">
        <v>3.12865</v>
      </c>
      <c r="GS415">
        <v>2.73195</v>
      </c>
      <c r="GT415">
        <v>0.0508552</v>
      </c>
      <c r="GU415">
        <v>0.048643</v>
      </c>
      <c r="GV415">
        <v>0.107223</v>
      </c>
      <c r="GW415">
        <v>0.08010970000000001</v>
      </c>
      <c r="GX415">
        <v>28426.1</v>
      </c>
      <c r="GY415">
        <v>27660.6</v>
      </c>
      <c r="GZ415">
        <v>30492.5</v>
      </c>
      <c r="HA415">
        <v>29332</v>
      </c>
      <c r="HB415">
        <v>37569.6</v>
      </c>
      <c r="HC415">
        <v>35504.8</v>
      </c>
      <c r="HD415">
        <v>46650.8</v>
      </c>
      <c r="HE415">
        <v>43585.9</v>
      </c>
      <c r="HF415">
        <v>1.827</v>
      </c>
      <c r="HG415">
        <v>1.80967</v>
      </c>
      <c r="HH415">
        <v>0.0864081</v>
      </c>
      <c r="HI415">
        <v>0</v>
      </c>
      <c r="HJ415">
        <v>28.6065</v>
      </c>
      <c r="HK415">
        <v>999.9</v>
      </c>
      <c r="HL415">
        <v>48.5</v>
      </c>
      <c r="HM415">
        <v>31.9</v>
      </c>
      <c r="HN415">
        <v>25.365</v>
      </c>
      <c r="HO415">
        <v>62.685</v>
      </c>
      <c r="HP415">
        <v>18.2572</v>
      </c>
      <c r="HQ415">
        <v>1</v>
      </c>
      <c r="HR415">
        <v>0.179873</v>
      </c>
      <c r="HS415">
        <v>-0.620953</v>
      </c>
      <c r="HT415">
        <v>20.1993</v>
      </c>
      <c r="HU415">
        <v>5.22837</v>
      </c>
      <c r="HV415">
        <v>11.974</v>
      </c>
      <c r="HW415">
        <v>4.96995</v>
      </c>
      <c r="HX415">
        <v>3.28953</v>
      </c>
      <c r="HY415">
        <v>9999</v>
      </c>
      <c r="HZ415">
        <v>9999</v>
      </c>
      <c r="IA415">
        <v>9999</v>
      </c>
      <c r="IB415">
        <v>20.3</v>
      </c>
      <c r="IC415">
        <v>4.9729</v>
      </c>
      <c r="ID415">
        <v>1.87734</v>
      </c>
      <c r="IE415">
        <v>1.87546</v>
      </c>
      <c r="IF415">
        <v>1.87822</v>
      </c>
      <c r="IG415">
        <v>1.87499</v>
      </c>
      <c r="IH415">
        <v>1.87851</v>
      </c>
      <c r="II415">
        <v>1.87561</v>
      </c>
      <c r="IJ415">
        <v>1.87683</v>
      </c>
      <c r="IK415">
        <v>0</v>
      </c>
      <c r="IL415">
        <v>0</v>
      </c>
      <c r="IM415">
        <v>0</v>
      </c>
      <c r="IN415">
        <v>0</v>
      </c>
      <c r="IO415" t="s">
        <v>441</v>
      </c>
      <c r="IP415" t="s">
        <v>442</v>
      </c>
      <c r="IQ415" t="s">
        <v>443</v>
      </c>
      <c r="IR415" t="s">
        <v>443</v>
      </c>
      <c r="IS415" t="s">
        <v>443</v>
      </c>
      <c r="IT415" t="s">
        <v>443</v>
      </c>
      <c r="IU415">
        <v>0</v>
      </c>
      <c r="IV415">
        <v>100</v>
      </c>
      <c r="IW415">
        <v>100</v>
      </c>
      <c r="IX415">
        <v>0.146</v>
      </c>
      <c r="IY415">
        <v>0.2431</v>
      </c>
      <c r="IZ415">
        <v>-0.1222274518627452</v>
      </c>
      <c r="JA415">
        <v>0.001328938755811441</v>
      </c>
      <c r="JB415">
        <v>-5.633165956792918E-07</v>
      </c>
      <c r="JC415">
        <v>2.510553891376428E-10</v>
      </c>
      <c r="JD415">
        <v>-0.04678033270444259</v>
      </c>
      <c r="JE415">
        <v>-0.0009625096320519332</v>
      </c>
      <c r="JF415">
        <v>0.0006953178313022573</v>
      </c>
      <c r="JG415">
        <v>-5.973937232829655E-06</v>
      </c>
      <c r="JH415">
        <v>1</v>
      </c>
      <c r="JI415">
        <v>2112</v>
      </c>
      <c r="JJ415">
        <v>1</v>
      </c>
      <c r="JK415">
        <v>26</v>
      </c>
      <c r="JL415">
        <v>201808.7</v>
      </c>
      <c r="JM415">
        <v>201808.6</v>
      </c>
      <c r="JN415">
        <v>0.595703</v>
      </c>
      <c r="JO415">
        <v>2.56104</v>
      </c>
      <c r="JP415">
        <v>1.39893</v>
      </c>
      <c r="JQ415">
        <v>2.32788</v>
      </c>
      <c r="JR415">
        <v>1.44897</v>
      </c>
      <c r="JS415">
        <v>2.49878</v>
      </c>
      <c r="JT415">
        <v>37.747</v>
      </c>
      <c r="JU415">
        <v>23.9737</v>
      </c>
      <c r="JV415">
        <v>18</v>
      </c>
      <c r="JW415">
        <v>483.271</v>
      </c>
      <c r="JX415">
        <v>442.761</v>
      </c>
      <c r="JY415">
        <v>29.3888</v>
      </c>
      <c r="JZ415">
        <v>29.5613</v>
      </c>
      <c r="KA415">
        <v>29.9999</v>
      </c>
      <c r="KB415">
        <v>29.2751</v>
      </c>
      <c r="KC415">
        <v>29.3443</v>
      </c>
      <c r="KD415">
        <v>11.9649</v>
      </c>
      <c r="KE415">
        <v>40.8713</v>
      </c>
      <c r="KF415">
        <v>0</v>
      </c>
      <c r="KG415">
        <v>29.3758</v>
      </c>
      <c r="KH415">
        <v>179.377</v>
      </c>
      <c r="KI415">
        <v>15.833</v>
      </c>
      <c r="KJ415">
        <v>100.812</v>
      </c>
      <c r="KK415">
        <v>100.255</v>
      </c>
    </row>
    <row r="416" spans="1:297">
      <c r="A416">
        <v>400</v>
      </c>
      <c r="B416">
        <v>1759257105</v>
      </c>
      <c r="C416">
        <v>10289.40000009537</v>
      </c>
      <c r="D416" t="s">
        <v>1247</v>
      </c>
      <c r="E416" t="s">
        <v>1248</v>
      </c>
      <c r="F416">
        <v>5</v>
      </c>
      <c r="G416" t="s">
        <v>1218</v>
      </c>
      <c r="H416" t="s">
        <v>436</v>
      </c>
      <c r="I416">
        <v>1759257097.25</v>
      </c>
      <c r="J416">
        <f>(K416)/1000</f>
        <v>0</v>
      </c>
      <c r="K416">
        <f>IF(DP416, AN416, AH416)</f>
        <v>0</v>
      </c>
      <c r="L416">
        <f>IF(DP416, AI416, AG416)</f>
        <v>0</v>
      </c>
      <c r="M416">
        <f>DR416 - IF(AU416&gt;1, L416*DL416*100.0/(AW416), 0)</f>
        <v>0</v>
      </c>
      <c r="N416">
        <f>((T416-J416/2)*M416-L416)/(T416+J416/2)</f>
        <v>0</v>
      </c>
      <c r="O416">
        <f>N416*(DY416+DZ416)/1000.0</f>
        <v>0</v>
      </c>
      <c r="P416">
        <f>(DR416 - IF(AU416&gt;1, L416*DL416*100.0/(AW416), 0))*(DY416+DZ416)/1000.0</f>
        <v>0</v>
      </c>
      <c r="Q416">
        <f>2.0/((1/S416-1/R416)+SIGN(S416)*SQRT((1/S416-1/R416)*(1/S416-1/R416) + 4*DM416/((DM416+1)*(DM416+1))*(2*1/S416*1/R416-1/R416*1/R416)))</f>
        <v>0</v>
      </c>
      <c r="R416">
        <f>IF(LEFT(DN416,1)&lt;&gt;"0",IF(LEFT(DN416,1)="1",3.0,DO416),$D$5+$E$5*(EF416*DY416/($K$5*1000))+$F$5*(EF416*DY416/($K$5*1000))*MAX(MIN(DL416,$J$5),$I$5)*MAX(MIN(DL416,$J$5),$I$5)+$G$5*MAX(MIN(DL416,$J$5),$I$5)*(EF416*DY416/($K$5*1000))+$H$5*(EF416*DY416/($K$5*1000))*(EF416*DY416/($K$5*1000)))</f>
        <v>0</v>
      </c>
      <c r="S416">
        <f>J416*(1000-(1000*0.61365*exp(17.502*W416/(240.97+W416))/(DY416+DZ416)+DT416)/2)/(1000*0.61365*exp(17.502*W416/(240.97+W416))/(DY416+DZ416)-DT416)</f>
        <v>0</v>
      </c>
      <c r="T416">
        <f>1/((DM416+1)/(Q416/1.6)+1/(R416/1.37)) + DM416/((DM416+1)/(Q416/1.6) + DM416/(R416/1.37))</f>
        <v>0</v>
      </c>
      <c r="U416">
        <f>(DH416*DK416)</f>
        <v>0</v>
      </c>
      <c r="V416">
        <f>(EA416+(U416+2*0.95*5.67E-8*(((EA416+$B$7)+273)^4-(EA416+273)^4)-44100*J416)/(1.84*29.3*R416+8*0.95*5.67E-8*(EA416+273)^3))</f>
        <v>0</v>
      </c>
      <c r="W416">
        <f>($C$7*EB416+$D$7*EC416+$E$7*V416)</f>
        <v>0</v>
      </c>
      <c r="X416">
        <f>0.61365*exp(17.502*W416/(240.97+W416))</f>
        <v>0</v>
      </c>
      <c r="Y416">
        <f>(Z416/AA416*100)</f>
        <v>0</v>
      </c>
      <c r="Z416">
        <f>DT416*(DY416+DZ416)/1000</f>
        <v>0</v>
      </c>
      <c r="AA416">
        <f>0.61365*exp(17.502*EA416/(240.97+EA416))</f>
        <v>0</v>
      </c>
      <c r="AB416">
        <f>(X416-DT416*(DY416+DZ416)/1000)</f>
        <v>0</v>
      </c>
      <c r="AC416">
        <f>(-J416*44100)</f>
        <v>0</v>
      </c>
      <c r="AD416">
        <f>2*29.3*R416*0.92*(EA416-W416)</f>
        <v>0</v>
      </c>
      <c r="AE416">
        <f>2*0.95*5.67E-8*(((EA416+$B$7)+273)^4-(W416+273)^4)</f>
        <v>0</v>
      </c>
      <c r="AF416">
        <f>U416+AE416+AC416+AD416</f>
        <v>0</v>
      </c>
      <c r="AG416">
        <f>DX416*AU416*(DS416-DR416*(1000-AU416*DU416)/(1000-AU416*DT416))/(100*DL416)</f>
        <v>0</v>
      </c>
      <c r="AH416">
        <f>1000*DX416*AU416*(DT416-DU416)/(100*DL416*(1000-AU416*DT416))</f>
        <v>0</v>
      </c>
      <c r="AI416">
        <f>(AJ416 - AK416 - DY416*1E3/(8.314*(EA416+273.15)) * AM416/DX416 * AL416) * DX416/(100*DL416) * (1000 - DU416)/1000</f>
        <v>0</v>
      </c>
      <c r="AJ416">
        <v>204.8227755763664</v>
      </c>
      <c r="AK416">
        <v>211.0333393939394</v>
      </c>
      <c r="AL416">
        <v>-3.191485068939992</v>
      </c>
      <c r="AM416">
        <v>65.51249635074223</v>
      </c>
      <c r="AN416">
        <f>(AP416 - AO416 + DY416*1E3/(8.314*(EA416+273.15)) * AR416/DX416 * AQ416) * DX416/(100*DL416) * 1000/(1000 - AP416)</f>
        <v>0</v>
      </c>
      <c r="AO416">
        <v>15.77994736488365</v>
      </c>
      <c r="AP416">
        <v>24.01968606060606</v>
      </c>
      <c r="AQ416">
        <v>8.903495704374398E-05</v>
      </c>
      <c r="AR416">
        <v>120.2909633275377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MAX(0,($B$13+$C$13*EF416)/(1+$D$13*EF416)*DY416/(EA416+273)*$E$13)</f>
        <v>0</v>
      </c>
      <c r="AX416" t="s">
        <v>437</v>
      </c>
      <c r="AY416" t="s">
        <v>437</v>
      </c>
      <c r="AZ416">
        <v>0</v>
      </c>
      <c r="BA416">
        <v>0</v>
      </c>
      <c r="BB416">
        <f>1-AZ416/BA416</f>
        <v>0</v>
      </c>
      <c r="BC416">
        <v>0</v>
      </c>
      <c r="BD416" t="s">
        <v>437</v>
      </c>
      <c r="BE416" t="s">
        <v>437</v>
      </c>
      <c r="BF416">
        <v>0</v>
      </c>
      <c r="BG416">
        <v>0</v>
      </c>
      <c r="BH416">
        <f>1-BF416/BG416</f>
        <v>0</v>
      </c>
      <c r="BI416">
        <v>0.5</v>
      </c>
      <c r="BJ416">
        <f>DI416</f>
        <v>0</v>
      </c>
      <c r="BK416">
        <f>L416</f>
        <v>0</v>
      </c>
      <c r="BL416">
        <f>BH416*BI416*BJ416</f>
        <v>0</v>
      </c>
      <c r="BM416">
        <f>(BK416-BC416)/BJ416</f>
        <v>0</v>
      </c>
      <c r="BN416">
        <f>(BA416-BG416)/BG416</f>
        <v>0</v>
      </c>
      <c r="BO416">
        <f>AZ416/(BB416+AZ416/BG416)</f>
        <v>0</v>
      </c>
      <c r="BP416" t="s">
        <v>437</v>
      </c>
      <c r="BQ416">
        <v>0</v>
      </c>
      <c r="BR416">
        <f>IF(BQ416&lt;&gt;0, BQ416, BO416)</f>
        <v>0</v>
      </c>
      <c r="BS416">
        <f>1-BR416/BG416</f>
        <v>0</v>
      </c>
      <c r="BT416">
        <f>(BG416-BF416)/(BG416-BR416)</f>
        <v>0</v>
      </c>
      <c r="BU416">
        <f>(BA416-BG416)/(BA416-BR416)</f>
        <v>0</v>
      </c>
      <c r="BV416">
        <f>(BG416-BF416)/(BG416-AZ416)</f>
        <v>0</v>
      </c>
      <c r="BW416">
        <f>(BA416-BG416)/(BA416-AZ416)</f>
        <v>0</v>
      </c>
      <c r="BX416">
        <f>(BT416*BR416/BF416)</f>
        <v>0</v>
      </c>
      <c r="BY416">
        <f>(1-BX416)</f>
        <v>0</v>
      </c>
      <c r="DH416">
        <f>$B$11*EG416+$C$11*EH416+$F$11*ES416*(1-EV416)</f>
        <v>0</v>
      </c>
      <c r="DI416">
        <f>DH416*DJ416</f>
        <v>0</v>
      </c>
      <c r="DJ416">
        <f>($B$11*$D$9+$C$11*$D$9+$F$11*((FF416+EX416)/MAX(FF416+EX416+FG416, 0.1)*$I$9+FG416/MAX(FF416+EX416+FG416, 0.1)*$J$9))/($B$11+$C$11+$F$11)</f>
        <v>0</v>
      </c>
      <c r="DK416">
        <f>($B$11*$K$9+$C$11*$K$9+$F$11*((FF416+EX416)/MAX(FF416+EX416+FG416, 0.1)*$P$9+FG416/MAX(FF416+EX416+FG416, 0.1)*$Q$9))/($B$11+$C$11+$F$11)</f>
        <v>0</v>
      </c>
      <c r="DL416">
        <v>4.38</v>
      </c>
      <c r="DM416">
        <v>0.5</v>
      </c>
      <c r="DN416" t="s">
        <v>438</v>
      </c>
      <c r="DO416">
        <v>2</v>
      </c>
      <c r="DP416" t="b">
        <v>1</v>
      </c>
      <c r="DQ416">
        <v>1759257097.25</v>
      </c>
      <c r="DR416">
        <v>228.6856428571429</v>
      </c>
      <c r="DS416">
        <v>217.1562142857143</v>
      </c>
      <c r="DT416">
        <v>24.03347142857143</v>
      </c>
      <c r="DU416">
        <v>15.76045714285714</v>
      </c>
      <c r="DV416">
        <v>228.5305357142857</v>
      </c>
      <c r="DW416">
        <v>23.79005714285714</v>
      </c>
      <c r="DX416">
        <v>500.0206785714286</v>
      </c>
      <c r="DY416">
        <v>90.78826428571428</v>
      </c>
      <c r="DZ416">
        <v>0.05415801071428571</v>
      </c>
      <c r="EA416">
        <v>30.49350357142857</v>
      </c>
      <c r="EB416">
        <v>30.01675714285714</v>
      </c>
      <c r="EC416">
        <v>999.9000000000002</v>
      </c>
      <c r="ED416">
        <v>0</v>
      </c>
      <c r="EE416">
        <v>0</v>
      </c>
      <c r="EF416">
        <v>10005.49178571429</v>
      </c>
      <c r="EG416">
        <v>0</v>
      </c>
      <c r="EH416">
        <v>11.46361071428572</v>
      </c>
      <c r="EI416">
        <v>11.529225</v>
      </c>
      <c r="EJ416">
        <v>234.3172142857143</v>
      </c>
      <c r="EK416">
        <v>220.6333214285714</v>
      </c>
      <c r="EL416">
        <v>8.273021071428571</v>
      </c>
      <c r="EM416">
        <v>217.1562142857143</v>
      </c>
      <c r="EN416">
        <v>15.76045714285714</v>
      </c>
      <c r="EO416">
        <v>2.181956428571429</v>
      </c>
      <c r="EP416">
        <v>1.430864642857143</v>
      </c>
      <c r="EQ416">
        <v>18.83044642857143</v>
      </c>
      <c r="ER416">
        <v>12.24871785714286</v>
      </c>
      <c r="ES416">
        <v>2000.003214285714</v>
      </c>
      <c r="ET416">
        <v>0.9799942499999998</v>
      </c>
      <c r="EU416">
        <v>0.02000612142857143</v>
      </c>
      <c r="EV416">
        <v>0</v>
      </c>
      <c r="EW416">
        <v>848.8365357142857</v>
      </c>
      <c r="EX416">
        <v>5.000560000000001</v>
      </c>
      <c r="EY416">
        <v>17179.58214285714</v>
      </c>
      <c r="EZ416">
        <v>17294.86428571429</v>
      </c>
      <c r="FA416">
        <v>41.95049999999998</v>
      </c>
      <c r="FB416">
        <v>42.06874999999998</v>
      </c>
      <c r="FC416">
        <v>41.68699999999999</v>
      </c>
      <c r="FD416">
        <v>41.2455</v>
      </c>
      <c r="FE416">
        <v>42.73199999999999</v>
      </c>
      <c r="FF416">
        <v>1955.0875</v>
      </c>
      <c r="FG416">
        <v>39.91571428571429</v>
      </c>
      <c r="FH416">
        <v>0</v>
      </c>
      <c r="FI416">
        <v>1759257119.2</v>
      </c>
      <c r="FJ416">
        <v>0</v>
      </c>
      <c r="FK416">
        <v>848.8783076923077</v>
      </c>
      <c r="FL416">
        <v>6.288273510674596</v>
      </c>
      <c r="FM416">
        <v>100.2188035063571</v>
      </c>
      <c r="FN416">
        <v>17180.13846153846</v>
      </c>
      <c r="FO416">
        <v>15</v>
      </c>
      <c r="FP416">
        <v>0</v>
      </c>
      <c r="FQ416" t="s">
        <v>439</v>
      </c>
      <c r="FR416">
        <v>1747148579.5</v>
      </c>
      <c r="FS416">
        <v>1747148584.5</v>
      </c>
      <c r="FT416">
        <v>0</v>
      </c>
      <c r="FU416">
        <v>0.162</v>
      </c>
      <c r="FV416">
        <v>-0.001</v>
      </c>
      <c r="FW416">
        <v>0.139</v>
      </c>
      <c r="FX416">
        <v>0.058</v>
      </c>
      <c r="FY416">
        <v>420</v>
      </c>
      <c r="FZ416">
        <v>16</v>
      </c>
      <c r="GA416">
        <v>0.19</v>
      </c>
      <c r="GB416">
        <v>0.02</v>
      </c>
      <c r="GC416">
        <v>10.7670743902439</v>
      </c>
      <c r="GD416">
        <v>12.30090992315557</v>
      </c>
      <c r="GE416">
        <v>1.206652800452252</v>
      </c>
      <c r="GF416">
        <v>0</v>
      </c>
      <c r="GG416">
        <v>848.6351176470589</v>
      </c>
      <c r="GH416">
        <v>3.703193268868387</v>
      </c>
      <c r="GI416">
        <v>0.4743346277685768</v>
      </c>
      <c r="GJ416">
        <v>0</v>
      </c>
      <c r="GK416">
        <v>8.278619024390244</v>
      </c>
      <c r="GL416">
        <v>-0.08615911590970002</v>
      </c>
      <c r="GM416">
        <v>0.02637261465850962</v>
      </c>
      <c r="GN416">
        <v>1</v>
      </c>
      <c r="GO416">
        <v>1</v>
      </c>
      <c r="GP416">
        <v>3</v>
      </c>
      <c r="GQ416" t="s">
        <v>463</v>
      </c>
      <c r="GR416">
        <v>3.12868</v>
      </c>
      <c r="GS416">
        <v>2.73197</v>
      </c>
      <c r="GT416">
        <v>0.0477057</v>
      </c>
      <c r="GU416">
        <v>0.0452285</v>
      </c>
      <c r="GV416">
        <v>0.107226</v>
      </c>
      <c r="GW416">
        <v>0.0802814</v>
      </c>
      <c r="GX416">
        <v>28520.6</v>
      </c>
      <c r="GY416">
        <v>27760</v>
      </c>
      <c r="GZ416">
        <v>30492.7</v>
      </c>
      <c r="HA416">
        <v>29332.1</v>
      </c>
      <c r="HB416">
        <v>37569.4</v>
      </c>
      <c r="HC416">
        <v>35498.1</v>
      </c>
      <c r="HD416">
        <v>46651</v>
      </c>
      <c r="HE416">
        <v>43586.2</v>
      </c>
      <c r="HF416">
        <v>1.8271</v>
      </c>
      <c r="HG416">
        <v>1.80967</v>
      </c>
      <c r="HH416">
        <v>0.08670990000000001</v>
      </c>
      <c r="HI416">
        <v>0</v>
      </c>
      <c r="HJ416">
        <v>28.6069</v>
      </c>
      <c r="HK416">
        <v>999.9</v>
      </c>
      <c r="HL416">
        <v>48.5</v>
      </c>
      <c r="HM416">
        <v>31.9</v>
      </c>
      <c r="HN416">
        <v>25.3631</v>
      </c>
      <c r="HO416">
        <v>62.845</v>
      </c>
      <c r="HP416">
        <v>18.153</v>
      </c>
      <c r="HQ416">
        <v>1</v>
      </c>
      <c r="HR416">
        <v>0.179855</v>
      </c>
      <c r="HS416">
        <v>-0.614575</v>
      </c>
      <c r="HT416">
        <v>20.1994</v>
      </c>
      <c r="HU416">
        <v>5.22807</v>
      </c>
      <c r="HV416">
        <v>11.974</v>
      </c>
      <c r="HW416">
        <v>4.96995</v>
      </c>
      <c r="HX416">
        <v>3.2895</v>
      </c>
      <c r="HY416">
        <v>9999</v>
      </c>
      <c r="HZ416">
        <v>9999</v>
      </c>
      <c r="IA416">
        <v>9999</v>
      </c>
      <c r="IB416">
        <v>20.3</v>
      </c>
      <c r="IC416">
        <v>4.9729</v>
      </c>
      <c r="ID416">
        <v>1.87732</v>
      </c>
      <c r="IE416">
        <v>1.87545</v>
      </c>
      <c r="IF416">
        <v>1.87824</v>
      </c>
      <c r="IG416">
        <v>1.875</v>
      </c>
      <c r="IH416">
        <v>1.87851</v>
      </c>
      <c r="II416">
        <v>1.87562</v>
      </c>
      <c r="IJ416">
        <v>1.87683</v>
      </c>
      <c r="IK416">
        <v>0</v>
      </c>
      <c r="IL416">
        <v>0</v>
      </c>
      <c r="IM416">
        <v>0</v>
      </c>
      <c r="IN416">
        <v>0</v>
      </c>
      <c r="IO416" t="s">
        <v>441</v>
      </c>
      <c r="IP416" t="s">
        <v>442</v>
      </c>
      <c r="IQ416" t="s">
        <v>443</v>
      </c>
      <c r="IR416" t="s">
        <v>443</v>
      </c>
      <c r="IS416" t="s">
        <v>443</v>
      </c>
      <c r="IT416" t="s">
        <v>443</v>
      </c>
      <c r="IU416">
        <v>0</v>
      </c>
      <c r="IV416">
        <v>100</v>
      </c>
      <c r="IW416">
        <v>100</v>
      </c>
      <c r="IX416">
        <v>0.128</v>
      </c>
      <c r="IY416">
        <v>0.2431</v>
      </c>
      <c r="IZ416">
        <v>-0.1222274518627452</v>
      </c>
      <c r="JA416">
        <v>0.001328938755811441</v>
      </c>
      <c r="JB416">
        <v>-5.633165956792918E-07</v>
      </c>
      <c r="JC416">
        <v>2.510553891376428E-10</v>
      </c>
      <c r="JD416">
        <v>-0.04678033270444259</v>
      </c>
      <c r="JE416">
        <v>-0.0009625096320519332</v>
      </c>
      <c r="JF416">
        <v>0.0006953178313022573</v>
      </c>
      <c r="JG416">
        <v>-5.973937232829655E-06</v>
      </c>
      <c r="JH416">
        <v>1</v>
      </c>
      <c r="JI416">
        <v>2112</v>
      </c>
      <c r="JJ416">
        <v>1</v>
      </c>
      <c r="JK416">
        <v>26</v>
      </c>
      <c r="JL416">
        <v>201808.8</v>
      </c>
      <c r="JM416">
        <v>201808.7</v>
      </c>
      <c r="JN416">
        <v>0.559082</v>
      </c>
      <c r="JO416">
        <v>2.57202</v>
      </c>
      <c r="JP416">
        <v>1.39893</v>
      </c>
      <c r="JQ416">
        <v>2.32788</v>
      </c>
      <c r="JR416">
        <v>1.44897</v>
      </c>
      <c r="JS416">
        <v>2.50977</v>
      </c>
      <c r="JT416">
        <v>37.747</v>
      </c>
      <c r="JU416">
        <v>23.9649</v>
      </c>
      <c r="JV416">
        <v>18</v>
      </c>
      <c r="JW416">
        <v>483.313</v>
      </c>
      <c r="JX416">
        <v>442.742</v>
      </c>
      <c r="JY416">
        <v>29.3725</v>
      </c>
      <c r="JZ416">
        <v>29.5587</v>
      </c>
      <c r="KA416">
        <v>29.9999</v>
      </c>
      <c r="KB416">
        <v>29.2731</v>
      </c>
      <c r="KC416">
        <v>29.3417</v>
      </c>
      <c r="KD416">
        <v>11.1656</v>
      </c>
      <c r="KE416">
        <v>40.8713</v>
      </c>
      <c r="KF416">
        <v>0</v>
      </c>
      <c r="KG416">
        <v>29.3582</v>
      </c>
      <c r="KH416">
        <v>166.018</v>
      </c>
      <c r="KI416">
        <v>15.833</v>
      </c>
      <c r="KJ416">
        <v>100.813</v>
      </c>
      <c r="KK416">
        <v>100.255</v>
      </c>
    </row>
    <row r="417" spans="1:297">
      <c r="A417">
        <v>401</v>
      </c>
      <c r="B417">
        <v>1759257110</v>
      </c>
      <c r="C417">
        <v>10294.40000009537</v>
      </c>
      <c r="D417" t="s">
        <v>1249</v>
      </c>
      <c r="E417" t="s">
        <v>1250</v>
      </c>
      <c r="F417">
        <v>5</v>
      </c>
      <c r="G417" t="s">
        <v>1218</v>
      </c>
      <c r="H417" t="s">
        <v>436</v>
      </c>
      <c r="I417">
        <v>1759257102.217857</v>
      </c>
      <c r="J417">
        <f>(K417)/1000</f>
        <v>0</v>
      </c>
      <c r="K417">
        <f>IF(DP417, AN417, AH417)</f>
        <v>0</v>
      </c>
      <c r="L417">
        <f>IF(DP417, AI417, AG417)</f>
        <v>0</v>
      </c>
      <c r="M417">
        <f>DR417 - IF(AU417&gt;1, L417*DL417*100.0/(AW417), 0)</f>
        <v>0</v>
      </c>
      <c r="N417">
        <f>((T417-J417/2)*M417-L417)/(T417+J417/2)</f>
        <v>0</v>
      </c>
      <c r="O417">
        <f>N417*(DY417+DZ417)/1000.0</f>
        <v>0</v>
      </c>
      <c r="P417">
        <f>(DR417 - IF(AU417&gt;1, L417*DL417*100.0/(AW417), 0))*(DY417+DZ417)/1000.0</f>
        <v>0</v>
      </c>
      <c r="Q417">
        <f>2.0/((1/S417-1/R417)+SIGN(S417)*SQRT((1/S417-1/R417)*(1/S417-1/R417) + 4*DM417/((DM417+1)*(DM417+1))*(2*1/S417*1/R417-1/R417*1/R417)))</f>
        <v>0</v>
      </c>
      <c r="R417">
        <f>IF(LEFT(DN417,1)&lt;&gt;"0",IF(LEFT(DN417,1)="1",3.0,DO417),$D$5+$E$5*(EF417*DY417/($K$5*1000))+$F$5*(EF417*DY417/($K$5*1000))*MAX(MIN(DL417,$J$5),$I$5)*MAX(MIN(DL417,$J$5),$I$5)+$G$5*MAX(MIN(DL417,$J$5),$I$5)*(EF417*DY417/($K$5*1000))+$H$5*(EF417*DY417/($K$5*1000))*(EF417*DY417/($K$5*1000)))</f>
        <v>0</v>
      </c>
      <c r="S417">
        <f>J417*(1000-(1000*0.61365*exp(17.502*W417/(240.97+W417))/(DY417+DZ417)+DT417)/2)/(1000*0.61365*exp(17.502*W417/(240.97+W417))/(DY417+DZ417)-DT417)</f>
        <v>0</v>
      </c>
      <c r="T417">
        <f>1/((DM417+1)/(Q417/1.6)+1/(R417/1.37)) + DM417/((DM417+1)/(Q417/1.6) + DM417/(R417/1.37))</f>
        <v>0</v>
      </c>
      <c r="U417">
        <f>(DH417*DK417)</f>
        <v>0</v>
      </c>
      <c r="V417">
        <f>(EA417+(U417+2*0.95*5.67E-8*(((EA417+$B$7)+273)^4-(EA417+273)^4)-44100*J417)/(1.84*29.3*R417+8*0.95*5.67E-8*(EA417+273)^3))</f>
        <v>0</v>
      </c>
      <c r="W417">
        <f>($C$7*EB417+$D$7*EC417+$E$7*V417)</f>
        <v>0</v>
      </c>
      <c r="X417">
        <f>0.61365*exp(17.502*W417/(240.97+W417))</f>
        <v>0</v>
      </c>
      <c r="Y417">
        <f>(Z417/AA417*100)</f>
        <v>0</v>
      </c>
      <c r="Z417">
        <f>DT417*(DY417+DZ417)/1000</f>
        <v>0</v>
      </c>
      <c r="AA417">
        <f>0.61365*exp(17.502*EA417/(240.97+EA417))</f>
        <v>0</v>
      </c>
      <c r="AB417">
        <f>(X417-DT417*(DY417+DZ417)/1000)</f>
        <v>0</v>
      </c>
      <c r="AC417">
        <f>(-J417*44100)</f>
        <v>0</v>
      </c>
      <c r="AD417">
        <f>2*29.3*R417*0.92*(EA417-W417)</f>
        <v>0</v>
      </c>
      <c r="AE417">
        <f>2*0.95*5.67E-8*(((EA417+$B$7)+273)^4-(W417+273)^4)</f>
        <v>0</v>
      </c>
      <c r="AF417">
        <f>U417+AE417+AC417+AD417</f>
        <v>0</v>
      </c>
      <c r="AG417">
        <f>DX417*AU417*(DS417-DR417*(1000-AU417*DU417)/(1000-AU417*DT417))/(100*DL417)</f>
        <v>0</v>
      </c>
      <c r="AH417">
        <f>1000*DX417*AU417*(DT417-DU417)/(100*DL417*(1000-AU417*DT417))</f>
        <v>0</v>
      </c>
      <c r="AI417">
        <f>(AJ417 - AK417 - DY417*1E3/(8.314*(EA417+273.15)) * AM417/DX417 * AL417) * DX417/(100*DL417) * (1000 - DU417)/1000</f>
        <v>0</v>
      </c>
      <c r="AJ417">
        <v>188.0036762239911</v>
      </c>
      <c r="AK417">
        <v>194.9971575757575</v>
      </c>
      <c r="AL417">
        <v>-3.202745812628975</v>
      </c>
      <c r="AM417">
        <v>65.51249635074223</v>
      </c>
      <c r="AN417">
        <f>(AP417 - AO417 + DY417*1E3/(8.314*(EA417+273.15)) * AR417/DX417 * AQ417) * DX417/(100*DL417) * 1000/(1000 - AP417)</f>
        <v>0</v>
      </c>
      <c r="AO417">
        <v>15.79759602387637</v>
      </c>
      <c r="AP417">
        <v>24.03086424242424</v>
      </c>
      <c r="AQ417">
        <v>0.0003254401599783009</v>
      </c>
      <c r="AR417">
        <v>120.2909633275377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MAX(0,($B$13+$C$13*EF417)/(1+$D$13*EF417)*DY417/(EA417+273)*$E$13)</f>
        <v>0</v>
      </c>
      <c r="AX417" t="s">
        <v>437</v>
      </c>
      <c r="AY417" t="s">
        <v>437</v>
      </c>
      <c r="AZ417">
        <v>0</v>
      </c>
      <c r="BA417">
        <v>0</v>
      </c>
      <c r="BB417">
        <f>1-AZ417/BA417</f>
        <v>0</v>
      </c>
      <c r="BC417">
        <v>0</v>
      </c>
      <c r="BD417" t="s">
        <v>437</v>
      </c>
      <c r="BE417" t="s">
        <v>437</v>
      </c>
      <c r="BF417">
        <v>0</v>
      </c>
      <c r="BG417">
        <v>0</v>
      </c>
      <c r="BH417">
        <f>1-BF417/BG417</f>
        <v>0</v>
      </c>
      <c r="BI417">
        <v>0.5</v>
      </c>
      <c r="BJ417">
        <f>DI417</f>
        <v>0</v>
      </c>
      <c r="BK417">
        <f>L417</f>
        <v>0</v>
      </c>
      <c r="BL417">
        <f>BH417*BI417*BJ417</f>
        <v>0</v>
      </c>
      <c r="BM417">
        <f>(BK417-BC417)/BJ417</f>
        <v>0</v>
      </c>
      <c r="BN417">
        <f>(BA417-BG417)/BG417</f>
        <v>0</v>
      </c>
      <c r="BO417">
        <f>AZ417/(BB417+AZ417/BG417)</f>
        <v>0</v>
      </c>
      <c r="BP417" t="s">
        <v>437</v>
      </c>
      <c r="BQ417">
        <v>0</v>
      </c>
      <c r="BR417">
        <f>IF(BQ417&lt;&gt;0, BQ417, BO417)</f>
        <v>0</v>
      </c>
      <c r="BS417">
        <f>1-BR417/BG417</f>
        <v>0</v>
      </c>
      <c r="BT417">
        <f>(BG417-BF417)/(BG417-BR417)</f>
        <v>0</v>
      </c>
      <c r="BU417">
        <f>(BA417-BG417)/(BA417-BR417)</f>
        <v>0</v>
      </c>
      <c r="BV417">
        <f>(BG417-BF417)/(BG417-AZ417)</f>
        <v>0</v>
      </c>
      <c r="BW417">
        <f>(BA417-BG417)/(BA417-AZ417)</f>
        <v>0</v>
      </c>
      <c r="BX417">
        <f>(BT417*BR417/BF417)</f>
        <v>0</v>
      </c>
      <c r="BY417">
        <f>(1-BX417)</f>
        <v>0</v>
      </c>
      <c r="DH417">
        <f>$B$11*EG417+$C$11*EH417+$F$11*ES417*(1-EV417)</f>
        <v>0</v>
      </c>
      <c r="DI417">
        <f>DH417*DJ417</f>
        <v>0</v>
      </c>
      <c r="DJ417">
        <f>($B$11*$D$9+$C$11*$D$9+$F$11*((FF417+EX417)/MAX(FF417+EX417+FG417, 0.1)*$I$9+FG417/MAX(FF417+EX417+FG417, 0.1)*$J$9))/($B$11+$C$11+$F$11)</f>
        <v>0</v>
      </c>
      <c r="DK417">
        <f>($B$11*$K$9+$C$11*$K$9+$F$11*((FF417+EX417)/MAX(FF417+EX417+FG417, 0.1)*$P$9+FG417/MAX(FF417+EX417+FG417, 0.1)*$Q$9))/($B$11+$C$11+$F$11)</f>
        <v>0</v>
      </c>
      <c r="DL417">
        <v>4.38</v>
      </c>
      <c r="DM417">
        <v>0.5</v>
      </c>
      <c r="DN417" t="s">
        <v>438</v>
      </c>
      <c r="DO417">
        <v>2</v>
      </c>
      <c r="DP417" t="b">
        <v>1</v>
      </c>
      <c r="DQ417">
        <v>1759257102.217857</v>
      </c>
      <c r="DR417">
        <v>213.0753571428571</v>
      </c>
      <c r="DS417">
        <v>200.6168571428571</v>
      </c>
      <c r="DT417">
        <v>24.02375357142857</v>
      </c>
      <c r="DU417">
        <v>15.773175</v>
      </c>
      <c r="DV417">
        <v>212.93775</v>
      </c>
      <c r="DW417">
        <v>23.78054285714286</v>
      </c>
      <c r="DX417">
        <v>500.0077142857143</v>
      </c>
      <c r="DY417">
        <v>90.78786428571428</v>
      </c>
      <c r="DZ417">
        <v>0.05425674285714286</v>
      </c>
      <c r="EA417">
        <v>30.49039285714286</v>
      </c>
      <c r="EB417">
        <v>30.01865714285714</v>
      </c>
      <c r="EC417">
        <v>999.9000000000002</v>
      </c>
      <c r="ED417">
        <v>0</v>
      </c>
      <c r="EE417">
        <v>0</v>
      </c>
      <c r="EF417">
        <v>9997.809642857143</v>
      </c>
      <c r="EG417">
        <v>0</v>
      </c>
      <c r="EH417">
        <v>11.46405357142857</v>
      </c>
      <c r="EI417">
        <v>12.45835</v>
      </c>
      <c r="EJ417">
        <v>218.3201071428572</v>
      </c>
      <c r="EK417">
        <v>203.8315714285714</v>
      </c>
      <c r="EL417">
        <v>8.250578571428571</v>
      </c>
      <c r="EM417">
        <v>200.6168571428571</v>
      </c>
      <c r="EN417">
        <v>15.773175</v>
      </c>
      <c r="EO417">
        <v>2.181064642857143</v>
      </c>
      <c r="EP417">
        <v>1.432013571428572</v>
      </c>
      <c r="EQ417">
        <v>18.82390714285714</v>
      </c>
      <c r="ER417">
        <v>12.26091071428571</v>
      </c>
      <c r="ES417">
        <v>1999.990357142857</v>
      </c>
      <c r="ET417">
        <v>0.9799934642857141</v>
      </c>
      <c r="EU417">
        <v>0.02000688928571429</v>
      </c>
      <c r="EV417">
        <v>0</v>
      </c>
      <c r="EW417">
        <v>849.4528928571427</v>
      </c>
      <c r="EX417">
        <v>5.000560000000001</v>
      </c>
      <c r="EY417">
        <v>17189.20714285714</v>
      </c>
      <c r="EZ417">
        <v>17294.75357142857</v>
      </c>
      <c r="FA417">
        <v>41.94599999999998</v>
      </c>
      <c r="FB417">
        <v>42.06424999999998</v>
      </c>
      <c r="FC417">
        <v>41.68699999999999</v>
      </c>
      <c r="FD417">
        <v>41.23875</v>
      </c>
      <c r="FE417">
        <v>42.72075</v>
      </c>
      <c r="FF417">
        <v>1955.073214285715</v>
      </c>
      <c r="FG417">
        <v>39.91714285714286</v>
      </c>
      <c r="FH417">
        <v>0</v>
      </c>
      <c r="FI417">
        <v>1759257124.6</v>
      </c>
      <c r="FJ417">
        <v>0</v>
      </c>
      <c r="FK417">
        <v>849.5487599999999</v>
      </c>
      <c r="FL417">
        <v>7.435923099889244</v>
      </c>
      <c r="FM417">
        <v>145.0076925259351</v>
      </c>
      <c r="FN417">
        <v>17191.508</v>
      </c>
      <c r="FO417">
        <v>15</v>
      </c>
      <c r="FP417">
        <v>0</v>
      </c>
      <c r="FQ417" t="s">
        <v>439</v>
      </c>
      <c r="FR417">
        <v>1747148579.5</v>
      </c>
      <c r="FS417">
        <v>1747148584.5</v>
      </c>
      <c r="FT417">
        <v>0</v>
      </c>
      <c r="FU417">
        <v>0.162</v>
      </c>
      <c r="FV417">
        <v>-0.001</v>
      </c>
      <c r="FW417">
        <v>0.139</v>
      </c>
      <c r="FX417">
        <v>0.058</v>
      </c>
      <c r="FY417">
        <v>420</v>
      </c>
      <c r="FZ417">
        <v>16</v>
      </c>
      <c r="GA417">
        <v>0.19</v>
      </c>
      <c r="GB417">
        <v>0.02</v>
      </c>
      <c r="GC417">
        <v>11.85335707317073</v>
      </c>
      <c r="GD417">
        <v>11.22739901152118</v>
      </c>
      <c r="GE417">
        <v>1.100621777152648</v>
      </c>
      <c r="GF417">
        <v>0</v>
      </c>
      <c r="GG417">
        <v>849.1256176470588</v>
      </c>
      <c r="GH417">
        <v>6.894560726244622</v>
      </c>
      <c r="GI417">
        <v>0.7199923208212178</v>
      </c>
      <c r="GJ417">
        <v>0</v>
      </c>
      <c r="GK417">
        <v>8.265168292682928</v>
      </c>
      <c r="GL417">
        <v>-0.2972470175522487</v>
      </c>
      <c r="GM417">
        <v>0.02994016373372304</v>
      </c>
      <c r="GN417">
        <v>0</v>
      </c>
      <c r="GO417">
        <v>0</v>
      </c>
      <c r="GP417">
        <v>3</v>
      </c>
      <c r="GQ417" t="s">
        <v>490</v>
      </c>
      <c r="GR417">
        <v>3.1285</v>
      </c>
      <c r="GS417">
        <v>2.7322</v>
      </c>
      <c r="GT417">
        <v>0.0444751</v>
      </c>
      <c r="GU417">
        <v>0.0417321</v>
      </c>
      <c r="GV417">
        <v>0.107259</v>
      </c>
      <c r="GW417">
        <v>0.0802846</v>
      </c>
      <c r="GX417">
        <v>28617.9</v>
      </c>
      <c r="GY417">
        <v>27862.2</v>
      </c>
      <c r="GZ417">
        <v>30493.4</v>
      </c>
      <c r="HA417">
        <v>29332.8</v>
      </c>
      <c r="HB417">
        <v>37568.5</v>
      </c>
      <c r="HC417">
        <v>35498.7</v>
      </c>
      <c r="HD417">
        <v>46651.8</v>
      </c>
      <c r="HE417">
        <v>43587.3</v>
      </c>
      <c r="HF417">
        <v>1.82645</v>
      </c>
      <c r="HG417">
        <v>1.80995</v>
      </c>
      <c r="HH417">
        <v>0.0862777</v>
      </c>
      <c r="HI417">
        <v>0</v>
      </c>
      <c r="HJ417">
        <v>28.609</v>
      </c>
      <c r="HK417">
        <v>999.9</v>
      </c>
      <c r="HL417">
        <v>48.4</v>
      </c>
      <c r="HM417">
        <v>31.9</v>
      </c>
      <c r="HN417">
        <v>25.3132</v>
      </c>
      <c r="HO417">
        <v>63.125</v>
      </c>
      <c r="HP417">
        <v>18.0609</v>
      </c>
      <c r="HQ417">
        <v>1</v>
      </c>
      <c r="HR417">
        <v>0.179482</v>
      </c>
      <c r="HS417">
        <v>-0.596103</v>
      </c>
      <c r="HT417">
        <v>20.1993</v>
      </c>
      <c r="HU417">
        <v>5.22882</v>
      </c>
      <c r="HV417">
        <v>11.974</v>
      </c>
      <c r="HW417">
        <v>4.9702</v>
      </c>
      <c r="HX417">
        <v>3.28965</v>
      </c>
      <c r="HY417">
        <v>9999</v>
      </c>
      <c r="HZ417">
        <v>9999</v>
      </c>
      <c r="IA417">
        <v>9999</v>
      </c>
      <c r="IB417">
        <v>20.3</v>
      </c>
      <c r="IC417">
        <v>4.97291</v>
      </c>
      <c r="ID417">
        <v>1.8774</v>
      </c>
      <c r="IE417">
        <v>1.87546</v>
      </c>
      <c r="IF417">
        <v>1.8783</v>
      </c>
      <c r="IG417">
        <v>1.875</v>
      </c>
      <c r="IH417">
        <v>1.87855</v>
      </c>
      <c r="II417">
        <v>1.87566</v>
      </c>
      <c r="IJ417">
        <v>1.87683</v>
      </c>
      <c r="IK417">
        <v>0</v>
      </c>
      <c r="IL417">
        <v>0</v>
      </c>
      <c r="IM417">
        <v>0</v>
      </c>
      <c r="IN417">
        <v>0</v>
      </c>
      <c r="IO417" t="s">
        <v>441</v>
      </c>
      <c r="IP417" t="s">
        <v>442</v>
      </c>
      <c r="IQ417" t="s">
        <v>443</v>
      </c>
      <c r="IR417" t="s">
        <v>443</v>
      </c>
      <c r="IS417" t="s">
        <v>443</v>
      </c>
      <c r="IT417" t="s">
        <v>443</v>
      </c>
      <c r="IU417">
        <v>0</v>
      </c>
      <c r="IV417">
        <v>100</v>
      </c>
      <c r="IW417">
        <v>100</v>
      </c>
      <c r="IX417">
        <v>0.111</v>
      </c>
      <c r="IY417">
        <v>0.2434</v>
      </c>
      <c r="IZ417">
        <v>-0.1222274518627452</v>
      </c>
      <c r="JA417">
        <v>0.001328938755811441</v>
      </c>
      <c r="JB417">
        <v>-5.633165956792918E-07</v>
      </c>
      <c r="JC417">
        <v>2.510553891376428E-10</v>
      </c>
      <c r="JD417">
        <v>-0.04678033270444259</v>
      </c>
      <c r="JE417">
        <v>-0.0009625096320519332</v>
      </c>
      <c r="JF417">
        <v>0.0006953178313022573</v>
      </c>
      <c r="JG417">
        <v>-5.973937232829655E-06</v>
      </c>
      <c r="JH417">
        <v>1</v>
      </c>
      <c r="JI417">
        <v>2112</v>
      </c>
      <c r="JJ417">
        <v>1</v>
      </c>
      <c r="JK417">
        <v>26</v>
      </c>
      <c r="JL417">
        <v>201808.8</v>
      </c>
      <c r="JM417">
        <v>201808.8</v>
      </c>
      <c r="JN417">
        <v>0.52002</v>
      </c>
      <c r="JO417">
        <v>2.57324</v>
      </c>
      <c r="JP417">
        <v>1.39893</v>
      </c>
      <c r="JQ417">
        <v>2.32666</v>
      </c>
      <c r="JR417">
        <v>1.44897</v>
      </c>
      <c r="JS417">
        <v>2.42432</v>
      </c>
      <c r="JT417">
        <v>37.7711</v>
      </c>
      <c r="JU417">
        <v>23.9649</v>
      </c>
      <c r="JV417">
        <v>18</v>
      </c>
      <c r="JW417">
        <v>482.937</v>
      </c>
      <c r="JX417">
        <v>442.903</v>
      </c>
      <c r="JY417">
        <v>29.3551</v>
      </c>
      <c r="JZ417">
        <v>29.5561</v>
      </c>
      <c r="KA417">
        <v>29.9998</v>
      </c>
      <c r="KB417">
        <v>29.2706</v>
      </c>
      <c r="KC417">
        <v>29.3402</v>
      </c>
      <c r="KD417">
        <v>10.4347</v>
      </c>
      <c r="KE417">
        <v>40.8713</v>
      </c>
      <c r="KF417">
        <v>0</v>
      </c>
      <c r="KG417">
        <v>29.3371</v>
      </c>
      <c r="KH417">
        <v>145.981</v>
      </c>
      <c r="KI417">
        <v>15.833</v>
      </c>
      <c r="KJ417">
        <v>100.815</v>
      </c>
      <c r="KK417">
        <v>100.258</v>
      </c>
    </row>
    <row r="418" spans="1:297">
      <c r="A418">
        <v>402</v>
      </c>
      <c r="B418">
        <v>1759257115</v>
      </c>
      <c r="C418">
        <v>10299.40000009537</v>
      </c>
      <c r="D418" t="s">
        <v>1251</v>
      </c>
      <c r="E418" t="s">
        <v>1252</v>
      </c>
      <c r="F418">
        <v>5</v>
      </c>
      <c r="G418" t="s">
        <v>1218</v>
      </c>
      <c r="H418" t="s">
        <v>436</v>
      </c>
      <c r="I418">
        <v>1759257107.5</v>
      </c>
      <c r="J418">
        <f>(K418)/1000</f>
        <v>0</v>
      </c>
      <c r="K418">
        <f>IF(DP418, AN418, AH418)</f>
        <v>0</v>
      </c>
      <c r="L418">
        <f>IF(DP418, AI418, AG418)</f>
        <v>0</v>
      </c>
      <c r="M418">
        <f>DR418 - IF(AU418&gt;1, L418*DL418*100.0/(AW418), 0)</f>
        <v>0</v>
      </c>
      <c r="N418">
        <f>((T418-J418/2)*M418-L418)/(T418+J418/2)</f>
        <v>0</v>
      </c>
      <c r="O418">
        <f>N418*(DY418+DZ418)/1000.0</f>
        <v>0</v>
      </c>
      <c r="P418">
        <f>(DR418 - IF(AU418&gt;1, L418*DL418*100.0/(AW418), 0))*(DY418+DZ418)/1000.0</f>
        <v>0</v>
      </c>
      <c r="Q418">
        <f>2.0/((1/S418-1/R418)+SIGN(S418)*SQRT((1/S418-1/R418)*(1/S418-1/R418) + 4*DM418/((DM418+1)*(DM418+1))*(2*1/S418*1/R418-1/R418*1/R418)))</f>
        <v>0</v>
      </c>
      <c r="R418">
        <f>IF(LEFT(DN418,1)&lt;&gt;"0",IF(LEFT(DN418,1)="1",3.0,DO418),$D$5+$E$5*(EF418*DY418/($K$5*1000))+$F$5*(EF418*DY418/($K$5*1000))*MAX(MIN(DL418,$J$5),$I$5)*MAX(MIN(DL418,$J$5),$I$5)+$G$5*MAX(MIN(DL418,$J$5),$I$5)*(EF418*DY418/($K$5*1000))+$H$5*(EF418*DY418/($K$5*1000))*(EF418*DY418/($K$5*1000)))</f>
        <v>0</v>
      </c>
      <c r="S418">
        <f>J418*(1000-(1000*0.61365*exp(17.502*W418/(240.97+W418))/(DY418+DZ418)+DT418)/2)/(1000*0.61365*exp(17.502*W418/(240.97+W418))/(DY418+DZ418)-DT418)</f>
        <v>0</v>
      </c>
      <c r="T418">
        <f>1/((DM418+1)/(Q418/1.6)+1/(R418/1.37)) + DM418/((DM418+1)/(Q418/1.6) + DM418/(R418/1.37))</f>
        <v>0</v>
      </c>
      <c r="U418">
        <f>(DH418*DK418)</f>
        <v>0</v>
      </c>
      <c r="V418">
        <f>(EA418+(U418+2*0.95*5.67E-8*(((EA418+$B$7)+273)^4-(EA418+273)^4)-44100*J418)/(1.84*29.3*R418+8*0.95*5.67E-8*(EA418+273)^3))</f>
        <v>0</v>
      </c>
      <c r="W418">
        <f>($C$7*EB418+$D$7*EC418+$E$7*V418)</f>
        <v>0</v>
      </c>
      <c r="X418">
        <f>0.61365*exp(17.502*W418/(240.97+W418))</f>
        <v>0</v>
      </c>
      <c r="Y418">
        <f>(Z418/AA418*100)</f>
        <v>0</v>
      </c>
      <c r="Z418">
        <f>DT418*(DY418+DZ418)/1000</f>
        <v>0</v>
      </c>
      <c r="AA418">
        <f>0.61365*exp(17.502*EA418/(240.97+EA418))</f>
        <v>0</v>
      </c>
      <c r="AB418">
        <f>(X418-DT418*(DY418+DZ418)/1000)</f>
        <v>0</v>
      </c>
      <c r="AC418">
        <f>(-J418*44100)</f>
        <v>0</v>
      </c>
      <c r="AD418">
        <f>2*29.3*R418*0.92*(EA418-W418)</f>
        <v>0</v>
      </c>
      <c r="AE418">
        <f>2*0.95*5.67E-8*(((EA418+$B$7)+273)^4-(W418+273)^4)</f>
        <v>0</v>
      </c>
      <c r="AF418">
        <f>U418+AE418+AC418+AD418</f>
        <v>0</v>
      </c>
      <c r="AG418">
        <f>DX418*AU418*(DS418-DR418*(1000-AU418*DU418)/(1000-AU418*DT418))/(100*DL418)</f>
        <v>0</v>
      </c>
      <c r="AH418">
        <f>1000*DX418*AU418*(DT418-DU418)/(100*DL418*(1000-AU418*DT418))</f>
        <v>0</v>
      </c>
      <c r="AI418">
        <f>(AJ418 - AK418 - DY418*1E3/(8.314*(EA418+273.15)) * AM418/DX418 * AL418) * DX418/(100*DL418) * (1000 - DU418)/1000</f>
        <v>0</v>
      </c>
      <c r="AJ418">
        <v>171.1258700975008</v>
      </c>
      <c r="AK418">
        <v>178.9170121212121</v>
      </c>
      <c r="AL418">
        <v>-3.218823992658361</v>
      </c>
      <c r="AM418">
        <v>65.51249635074223</v>
      </c>
      <c r="AN418">
        <f>(AP418 - AO418 + DY418*1E3/(8.314*(EA418+273.15)) * AR418/DX418 * AQ418) * DX418/(100*DL418) * 1000/(1000 - AP418)</f>
        <v>0</v>
      </c>
      <c r="AO418">
        <v>15.79466404258623</v>
      </c>
      <c r="AP418">
        <v>24.03123393939393</v>
      </c>
      <c r="AQ418">
        <v>5.196324137415782E-06</v>
      </c>
      <c r="AR418">
        <v>120.2909633275377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MAX(0,($B$13+$C$13*EF418)/(1+$D$13*EF418)*DY418/(EA418+273)*$E$13)</f>
        <v>0</v>
      </c>
      <c r="AX418" t="s">
        <v>437</v>
      </c>
      <c r="AY418" t="s">
        <v>437</v>
      </c>
      <c r="AZ418">
        <v>0</v>
      </c>
      <c r="BA418">
        <v>0</v>
      </c>
      <c r="BB418">
        <f>1-AZ418/BA418</f>
        <v>0</v>
      </c>
      <c r="BC418">
        <v>0</v>
      </c>
      <c r="BD418" t="s">
        <v>437</v>
      </c>
      <c r="BE418" t="s">
        <v>437</v>
      </c>
      <c r="BF418">
        <v>0</v>
      </c>
      <c r="BG418">
        <v>0</v>
      </c>
      <c r="BH418">
        <f>1-BF418/BG418</f>
        <v>0</v>
      </c>
      <c r="BI418">
        <v>0.5</v>
      </c>
      <c r="BJ418">
        <f>DI418</f>
        <v>0</v>
      </c>
      <c r="BK418">
        <f>L418</f>
        <v>0</v>
      </c>
      <c r="BL418">
        <f>BH418*BI418*BJ418</f>
        <v>0</v>
      </c>
      <c r="BM418">
        <f>(BK418-BC418)/BJ418</f>
        <v>0</v>
      </c>
      <c r="BN418">
        <f>(BA418-BG418)/BG418</f>
        <v>0</v>
      </c>
      <c r="BO418">
        <f>AZ418/(BB418+AZ418/BG418)</f>
        <v>0</v>
      </c>
      <c r="BP418" t="s">
        <v>437</v>
      </c>
      <c r="BQ418">
        <v>0</v>
      </c>
      <c r="BR418">
        <f>IF(BQ418&lt;&gt;0, BQ418, BO418)</f>
        <v>0</v>
      </c>
      <c r="BS418">
        <f>1-BR418/BG418</f>
        <v>0</v>
      </c>
      <c r="BT418">
        <f>(BG418-BF418)/(BG418-BR418)</f>
        <v>0</v>
      </c>
      <c r="BU418">
        <f>(BA418-BG418)/(BA418-BR418)</f>
        <v>0</v>
      </c>
      <c r="BV418">
        <f>(BG418-BF418)/(BG418-AZ418)</f>
        <v>0</v>
      </c>
      <c r="BW418">
        <f>(BA418-BG418)/(BA418-AZ418)</f>
        <v>0</v>
      </c>
      <c r="BX418">
        <f>(BT418*BR418/BF418)</f>
        <v>0</v>
      </c>
      <c r="BY418">
        <f>(1-BX418)</f>
        <v>0</v>
      </c>
      <c r="DH418">
        <f>$B$11*EG418+$C$11*EH418+$F$11*ES418*(1-EV418)</f>
        <v>0</v>
      </c>
      <c r="DI418">
        <f>DH418*DJ418</f>
        <v>0</v>
      </c>
      <c r="DJ418">
        <f>($B$11*$D$9+$C$11*$D$9+$F$11*((FF418+EX418)/MAX(FF418+EX418+FG418, 0.1)*$I$9+FG418/MAX(FF418+EX418+FG418, 0.1)*$J$9))/($B$11+$C$11+$F$11)</f>
        <v>0</v>
      </c>
      <c r="DK418">
        <f>($B$11*$K$9+$C$11*$K$9+$F$11*((FF418+EX418)/MAX(FF418+EX418+FG418, 0.1)*$P$9+FG418/MAX(FF418+EX418+FG418, 0.1)*$Q$9))/($B$11+$C$11+$F$11)</f>
        <v>0</v>
      </c>
      <c r="DL418">
        <v>4.38</v>
      </c>
      <c r="DM418">
        <v>0.5</v>
      </c>
      <c r="DN418" t="s">
        <v>438</v>
      </c>
      <c r="DO418">
        <v>2</v>
      </c>
      <c r="DP418" t="b">
        <v>1</v>
      </c>
      <c r="DQ418">
        <v>1759257107.5</v>
      </c>
      <c r="DR418">
        <v>196.550925925926</v>
      </c>
      <c r="DS418">
        <v>183.1191481481481</v>
      </c>
      <c r="DT418">
        <v>24.02474074074074</v>
      </c>
      <c r="DU418">
        <v>15.78914074074074</v>
      </c>
      <c r="DV418">
        <v>196.432037037037</v>
      </c>
      <c r="DW418">
        <v>23.78151481481482</v>
      </c>
      <c r="DX418">
        <v>499.9765185185186</v>
      </c>
      <c r="DY418">
        <v>90.78802592592594</v>
      </c>
      <c r="DZ418">
        <v>0.0544034962962963</v>
      </c>
      <c r="EA418">
        <v>30.48707407407408</v>
      </c>
      <c r="EB418">
        <v>30.01707777777778</v>
      </c>
      <c r="EC418">
        <v>999.9000000000001</v>
      </c>
      <c r="ED418">
        <v>0</v>
      </c>
      <c r="EE418">
        <v>0</v>
      </c>
      <c r="EF418">
        <v>9990.000740740741</v>
      </c>
      <c r="EG418">
        <v>0</v>
      </c>
      <c r="EH418">
        <v>11.46194814814815</v>
      </c>
      <c r="EI418">
        <v>13.43166296296296</v>
      </c>
      <c r="EJ418">
        <v>201.3890740740741</v>
      </c>
      <c r="EK418">
        <v>186.0567037037037</v>
      </c>
      <c r="EL418">
        <v>8.235598148148149</v>
      </c>
      <c r="EM418">
        <v>183.1191481481481</v>
      </c>
      <c r="EN418">
        <v>15.78914074074074</v>
      </c>
      <c r="EO418">
        <v>2.181158888888889</v>
      </c>
      <c r="EP418">
        <v>1.433466296296296</v>
      </c>
      <c r="EQ418">
        <v>18.8245962962963</v>
      </c>
      <c r="ER418">
        <v>12.27634074074074</v>
      </c>
      <c r="ES418">
        <v>1999.985185185185</v>
      </c>
      <c r="ET418">
        <v>0.9799939999999999</v>
      </c>
      <c r="EU418">
        <v>0.02000634444444445</v>
      </c>
      <c r="EV418">
        <v>0</v>
      </c>
      <c r="EW418">
        <v>850.217962962963</v>
      </c>
      <c r="EX418">
        <v>5.000560000000001</v>
      </c>
      <c r="EY418">
        <v>17203.07777777778</v>
      </c>
      <c r="EZ418">
        <v>17294.71851851852</v>
      </c>
      <c r="FA418">
        <v>41.94166666666666</v>
      </c>
      <c r="FB418">
        <v>42.06199999999999</v>
      </c>
      <c r="FC418">
        <v>41.68699999999999</v>
      </c>
      <c r="FD418">
        <v>41.22666666666666</v>
      </c>
      <c r="FE418">
        <v>42.70799999999998</v>
      </c>
      <c r="FF418">
        <v>1955.06962962963</v>
      </c>
      <c r="FG418">
        <v>39.91555555555556</v>
      </c>
      <c r="FH418">
        <v>0</v>
      </c>
      <c r="FI418">
        <v>1759257129.4</v>
      </c>
      <c r="FJ418">
        <v>0</v>
      </c>
      <c r="FK418">
        <v>850.2546000000001</v>
      </c>
      <c r="FL418">
        <v>10.08638461156972</v>
      </c>
      <c r="FM418">
        <v>190.3538458972864</v>
      </c>
      <c r="FN418">
        <v>17204.856</v>
      </c>
      <c r="FO418">
        <v>15</v>
      </c>
      <c r="FP418">
        <v>0</v>
      </c>
      <c r="FQ418" t="s">
        <v>439</v>
      </c>
      <c r="FR418">
        <v>1747148579.5</v>
      </c>
      <c r="FS418">
        <v>1747148584.5</v>
      </c>
      <c r="FT418">
        <v>0</v>
      </c>
      <c r="FU418">
        <v>0.162</v>
      </c>
      <c r="FV418">
        <v>-0.001</v>
      </c>
      <c r="FW418">
        <v>0.139</v>
      </c>
      <c r="FX418">
        <v>0.058</v>
      </c>
      <c r="FY418">
        <v>420</v>
      </c>
      <c r="FZ418">
        <v>16</v>
      </c>
      <c r="GA418">
        <v>0.19</v>
      </c>
      <c r="GB418">
        <v>0.02</v>
      </c>
      <c r="GC418">
        <v>12.79255365853659</v>
      </c>
      <c r="GD418">
        <v>11.03882073156921</v>
      </c>
      <c r="GE418">
        <v>1.086676080733277</v>
      </c>
      <c r="GF418">
        <v>0</v>
      </c>
      <c r="GG418">
        <v>849.7362941176472</v>
      </c>
      <c r="GH418">
        <v>8.115752492181336</v>
      </c>
      <c r="GI418">
        <v>0.8384455690850431</v>
      </c>
      <c r="GJ418">
        <v>0</v>
      </c>
      <c r="GK418">
        <v>8.248784146341464</v>
      </c>
      <c r="GL418">
        <v>-0.1866809652374528</v>
      </c>
      <c r="GM418">
        <v>0.02201505681823911</v>
      </c>
      <c r="GN418">
        <v>0</v>
      </c>
      <c r="GO418">
        <v>0</v>
      </c>
      <c r="GP418">
        <v>3</v>
      </c>
      <c r="GQ418" t="s">
        <v>490</v>
      </c>
      <c r="GR418">
        <v>3.12852</v>
      </c>
      <c r="GS418">
        <v>2.73237</v>
      </c>
      <c r="GT418">
        <v>0.041161</v>
      </c>
      <c r="GU418">
        <v>0.0381319</v>
      </c>
      <c r="GV418">
        <v>0.107263</v>
      </c>
      <c r="GW418">
        <v>0.0802688</v>
      </c>
      <c r="GX418">
        <v>28717.2</v>
      </c>
      <c r="GY418">
        <v>27966.8</v>
      </c>
      <c r="GZ418">
        <v>30493.4</v>
      </c>
      <c r="HA418">
        <v>29332.7</v>
      </c>
      <c r="HB418">
        <v>37568.1</v>
      </c>
      <c r="HC418">
        <v>35498.8</v>
      </c>
      <c r="HD418">
        <v>46651.8</v>
      </c>
      <c r="HE418">
        <v>43587.1</v>
      </c>
      <c r="HF418">
        <v>1.82658</v>
      </c>
      <c r="HG418">
        <v>1.81</v>
      </c>
      <c r="HH418">
        <v>0.08615109999999999</v>
      </c>
      <c r="HI418">
        <v>0</v>
      </c>
      <c r="HJ418">
        <v>28.6096</v>
      </c>
      <c r="HK418">
        <v>999.9</v>
      </c>
      <c r="HL418">
        <v>48.4</v>
      </c>
      <c r="HM418">
        <v>31.9</v>
      </c>
      <c r="HN418">
        <v>25.3134</v>
      </c>
      <c r="HO418">
        <v>63.195</v>
      </c>
      <c r="HP418">
        <v>18.0929</v>
      </c>
      <c r="HQ418">
        <v>1</v>
      </c>
      <c r="HR418">
        <v>0.179225</v>
      </c>
      <c r="HS418">
        <v>-0.590959</v>
      </c>
      <c r="HT418">
        <v>20.1993</v>
      </c>
      <c r="HU418">
        <v>5.22897</v>
      </c>
      <c r="HV418">
        <v>11.974</v>
      </c>
      <c r="HW418">
        <v>4.97035</v>
      </c>
      <c r="HX418">
        <v>3.28965</v>
      </c>
      <c r="HY418">
        <v>9999</v>
      </c>
      <c r="HZ418">
        <v>9999</v>
      </c>
      <c r="IA418">
        <v>9999</v>
      </c>
      <c r="IB418">
        <v>20.3</v>
      </c>
      <c r="IC418">
        <v>4.9729</v>
      </c>
      <c r="ID418">
        <v>1.87731</v>
      </c>
      <c r="IE418">
        <v>1.87546</v>
      </c>
      <c r="IF418">
        <v>1.87822</v>
      </c>
      <c r="IG418">
        <v>1.875</v>
      </c>
      <c r="IH418">
        <v>1.87853</v>
      </c>
      <c r="II418">
        <v>1.87563</v>
      </c>
      <c r="IJ418">
        <v>1.87682</v>
      </c>
      <c r="IK418">
        <v>0</v>
      </c>
      <c r="IL418">
        <v>0</v>
      </c>
      <c r="IM418">
        <v>0</v>
      </c>
      <c r="IN418">
        <v>0</v>
      </c>
      <c r="IO418" t="s">
        <v>441</v>
      </c>
      <c r="IP418" t="s">
        <v>442</v>
      </c>
      <c r="IQ418" t="s">
        <v>443</v>
      </c>
      <c r="IR418" t="s">
        <v>443</v>
      </c>
      <c r="IS418" t="s">
        <v>443</v>
      </c>
      <c r="IT418" t="s">
        <v>443</v>
      </c>
      <c r="IU418">
        <v>0</v>
      </c>
      <c r="IV418">
        <v>100</v>
      </c>
      <c r="IW418">
        <v>100</v>
      </c>
      <c r="IX418">
        <v>0.092</v>
      </c>
      <c r="IY418">
        <v>0.2433</v>
      </c>
      <c r="IZ418">
        <v>-0.1222274518627452</v>
      </c>
      <c r="JA418">
        <v>0.001328938755811441</v>
      </c>
      <c r="JB418">
        <v>-5.633165956792918E-07</v>
      </c>
      <c r="JC418">
        <v>2.510553891376428E-10</v>
      </c>
      <c r="JD418">
        <v>-0.04678033270444259</v>
      </c>
      <c r="JE418">
        <v>-0.0009625096320519332</v>
      </c>
      <c r="JF418">
        <v>0.0006953178313022573</v>
      </c>
      <c r="JG418">
        <v>-5.973937232829655E-06</v>
      </c>
      <c r="JH418">
        <v>1</v>
      </c>
      <c r="JI418">
        <v>2112</v>
      </c>
      <c r="JJ418">
        <v>1</v>
      </c>
      <c r="JK418">
        <v>26</v>
      </c>
      <c r="JL418">
        <v>201808.9</v>
      </c>
      <c r="JM418">
        <v>201808.8</v>
      </c>
      <c r="JN418">
        <v>0.478516</v>
      </c>
      <c r="JO418">
        <v>2.56714</v>
      </c>
      <c r="JP418">
        <v>1.39893</v>
      </c>
      <c r="JQ418">
        <v>2.32666</v>
      </c>
      <c r="JR418">
        <v>1.44897</v>
      </c>
      <c r="JS418">
        <v>2.59888</v>
      </c>
      <c r="JT418">
        <v>37.7711</v>
      </c>
      <c r="JU418">
        <v>23.9824</v>
      </c>
      <c r="JV418">
        <v>18</v>
      </c>
      <c r="JW418">
        <v>482.994</v>
      </c>
      <c r="JX418">
        <v>442.916</v>
      </c>
      <c r="JY418">
        <v>29.3339</v>
      </c>
      <c r="JZ418">
        <v>29.5536</v>
      </c>
      <c r="KA418">
        <v>29.9999</v>
      </c>
      <c r="KB418">
        <v>29.2687</v>
      </c>
      <c r="KC418">
        <v>29.3377</v>
      </c>
      <c r="KD418">
        <v>9.620749999999999</v>
      </c>
      <c r="KE418">
        <v>40.8713</v>
      </c>
      <c r="KF418">
        <v>0</v>
      </c>
      <c r="KG418">
        <v>29.3247</v>
      </c>
      <c r="KH418">
        <v>132.526</v>
      </c>
      <c r="KI418">
        <v>15.833</v>
      </c>
      <c r="KJ418">
        <v>100.815</v>
      </c>
      <c r="KK418">
        <v>100.257</v>
      </c>
    </row>
    <row r="419" spans="1:297">
      <c r="A419">
        <v>403</v>
      </c>
      <c r="B419">
        <v>1759257120</v>
      </c>
      <c r="C419">
        <v>10304.40000009537</v>
      </c>
      <c r="D419" t="s">
        <v>1253</v>
      </c>
      <c r="E419" t="s">
        <v>1254</v>
      </c>
      <c r="F419">
        <v>5</v>
      </c>
      <c r="G419" t="s">
        <v>1218</v>
      </c>
      <c r="H419" t="s">
        <v>436</v>
      </c>
      <c r="I419">
        <v>1759257112.214286</v>
      </c>
      <c r="J419">
        <f>(K419)/1000</f>
        <v>0</v>
      </c>
      <c r="K419">
        <f>IF(DP419, AN419, AH419)</f>
        <v>0</v>
      </c>
      <c r="L419">
        <f>IF(DP419, AI419, AG419)</f>
        <v>0</v>
      </c>
      <c r="M419">
        <f>DR419 - IF(AU419&gt;1, L419*DL419*100.0/(AW419), 0)</f>
        <v>0</v>
      </c>
      <c r="N419">
        <f>((T419-J419/2)*M419-L419)/(T419+J419/2)</f>
        <v>0</v>
      </c>
      <c r="O419">
        <f>N419*(DY419+DZ419)/1000.0</f>
        <v>0</v>
      </c>
      <c r="P419">
        <f>(DR419 - IF(AU419&gt;1, L419*DL419*100.0/(AW419), 0))*(DY419+DZ419)/1000.0</f>
        <v>0</v>
      </c>
      <c r="Q419">
        <f>2.0/((1/S419-1/R419)+SIGN(S419)*SQRT((1/S419-1/R419)*(1/S419-1/R419) + 4*DM419/((DM419+1)*(DM419+1))*(2*1/S419*1/R419-1/R419*1/R419)))</f>
        <v>0</v>
      </c>
      <c r="R419">
        <f>IF(LEFT(DN419,1)&lt;&gt;"0",IF(LEFT(DN419,1)="1",3.0,DO419),$D$5+$E$5*(EF419*DY419/($K$5*1000))+$F$5*(EF419*DY419/($K$5*1000))*MAX(MIN(DL419,$J$5),$I$5)*MAX(MIN(DL419,$J$5),$I$5)+$G$5*MAX(MIN(DL419,$J$5),$I$5)*(EF419*DY419/($K$5*1000))+$H$5*(EF419*DY419/($K$5*1000))*(EF419*DY419/($K$5*1000)))</f>
        <v>0</v>
      </c>
      <c r="S419">
        <f>J419*(1000-(1000*0.61365*exp(17.502*W419/(240.97+W419))/(DY419+DZ419)+DT419)/2)/(1000*0.61365*exp(17.502*W419/(240.97+W419))/(DY419+DZ419)-DT419)</f>
        <v>0</v>
      </c>
      <c r="T419">
        <f>1/((DM419+1)/(Q419/1.6)+1/(R419/1.37)) + DM419/((DM419+1)/(Q419/1.6) + DM419/(R419/1.37))</f>
        <v>0</v>
      </c>
      <c r="U419">
        <f>(DH419*DK419)</f>
        <v>0</v>
      </c>
      <c r="V419">
        <f>(EA419+(U419+2*0.95*5.67E-8*(((EA419+$B$7)+273)^4-(EA419+273)^4)-44100*J419)/(1.84*29.3*R419+8*0.95*5.67E-8*(EA419+273)^3))</f>
        <v>0</v>
      </c>
      <c r="W419">
        <f>($C$7*EB419+$D$7*EC419+$E$7*V419)</f>
        <v>0</v>
      </c>
      <c r="X419">
        <f>0.61365*exp(17.502*W419/(240.97+W419))</f>
        <v>0</v>
      </c>
      <c r="Y419">
        <f>(Z419/AA419*100)</f>
        <v>0</v>
      </c>
      <c r="Z419">
        <f>DT419*(DY419+DZ419)/1000</f>
        <v>0</v>
      </c>
      <c r="AA419">
        <f>0.61365*exp(17.502*EA419/(240.97+EA419))</f>
        <v>0</v>
      </c>
      <c r="AB419">
        <f>(X419-DT419*(DY419+DZ419)/1000)</f>
        <v>0</v>
      </c>
      <c r="AC419">
        <f>(-J419*44100)</f>
        <v>0</v>
      </c>
      <c r="AD419">
        <f>2*29.3*R419*0.92*(EA419-W419)</f>
        <v>0</v>
      </c>
      <c r="AE419">
        <f>2*0.95*5.67E-8*(((EA419+$B$7)+273)^4-(W419+273)^4)</f>
        <v>0</v>
      </c>
      <c r="AF419">
        <f>U419+AE419+AC419+AD419</f>
        <v>0</v>
      </c>
      <c r="AG419">
        <f>DX419*AU419*(DS419-DR419*(1000-AU419*DU419)/(1000-AU419*DT419))/(100*DL419)</f>
        <v>0</v>
      </c>
      <c r="AH419">
        <f>1000*DX419*AU419*(DT419-DU419)/(100*DL419*(1000-AU419*DT419))</f>
        <v>0</v>
      </c>
      <c r="AI419">
        <f>(AJ419 - AK419 - DY419*1E3/(8.314*(EA419+273.15)) * AM419/DX419 * AL419) * DX419/(100*DL419) * (1000 - DU419)/1000</f>
        <v>0</v>
      </c>
      <c r="AJ419">
        <v>154.285913139084</v>
      </c>
      <c r="AK419">
        <v>162.8230666666667</v>
      </c>
      <c r="AL419">
        <v>-3.217306451498838</v>
      </c>
      <c r="AM419">
        <v>65.51249635074223</v>
      </c>
      <c r="AN419">
        <f>(AP419 - AO419 + DY419*1E3/(8.314*(EA419+273.15)) * AR419/DX419 * AQ419) * DX419/(100*DL419) * 1000/(1000 - AP419)</f>
        <v>0</v>
      </c>
      <c r="AO419">
        <v>15.78904920037749</v>
      </c>
      <c r="AP419">
        <v>24.03736606060606</v>
      </c>
      <c r="AQ419">
        <v>8.73936487464284E-05</v>
      </c>
      <c r="AR419">
        <v>120.2909633275377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MAX(0,($B$13+$C$13*EF419)/(1+$D$13*EF419)*DY419/(EA419+273)*$E$13)</f>
        <v>0</v>
      </c>
      <c r="AX419" t="s">
        <v>437</v>
      </c>
      <c r="AY419" t="s">
        <v>437</v>
      </c>
      <c r="AZ419">
        <v>0</v>
      </c>
      <c r="BA419">
        <v>0</v>
      </c>
      <c r="BB419">
        <f>1-AZ419/BA419</f>
        <v>0</v>
      </c>
      <c r="BC419">
        <v>0</v>
      </c>
      <c r="BD419" t="s">
        <v>437</v>
      </c>
      <c r="BE419" t="s">
        <v>437</v>
      </c>
      <c r="BF419">
        <v>0</v>
      </c>
      <c r="BG419">
        <v>0</v>
      </c>
      <c r="BH419">
        <f>1-BF419/BG419</f>
        <v>0</v>
      </c>
      <c r="BI419">
        <v>0.5</v>
      </c>
      <c r="BJ419">
        <f>DI419</f>
        <v>0</v>
      </c>
      <c r="BK419">
        <f>L419</f>
        <v>0</v>
      </c>
      <c r="BL419">
        <f>BH419*BI419*BJ419</f>
        <v>0</v>
      </c>
      <c r="BM419">
        <f>(BK419-BC419)/BJ419</f>
        <v>0</v>
      </c>
      <c r="BN419">
        <f>(BA419-BG419)/BG419</f>
        <v>0</v>
      </c>
      <c r="BO419">
        <f>AZ419/(BB419+AZ419/BG419)</f>
        <v>0</v>
      </c>
      <c r="BP419" t="s">
        <v>437</v>
      </c>
      <c r="BQ419">
        <v>0</v>
      </c>
      <c r="BR419">
        <f>IF(BQ419&lt;&gt;0, BQ419, BO419)</f>
        <v>0</v>
      </c>
      <c r="BS419">
        <f>1-BR419/BG419</f>
        <v>0</v>
      </c>
      <c r="BT419">
        <f>(BG419-BF419)/(BG419-BR419)</f>
        <v>0</v>
      </c>
      <c r="BU419">
        <f>(BA419-BG419)/(BA419-BR419)</f>
        <v>0</v>
      </c>
      <c r="BV419">
        <f>(BG419-BF419)/(BG419-AZ419)</f>
        <v>0</v>
      </c>
      <c r="BW419">
        <f>(BA419-BG419)/(BA419-AZ419)</f>
        <v>0</v>
      </c>
      <c r="BX419">
        <f>(BT419*BR419/BF419)</f>
        <v>0</v>
      </c>
      <c r="BY419">
        <f>(1-BX419)</f>
        <v>0</v>
      </c>
      <c r="DH419">
        <f>$B$11*EG419+$C$11*EH419+$F$11*ES419*(1-EV419)</f>
        <v>0</v>
      </c>
      <c r="DI419">
        <f>DH419*DJ419</f>
        <v>0</v>
      </c>
      <c r="DJ419">
        <f>($B$11*$D$9+$C$11*$D$9+$F$11*((FF419+EX419)/MAX(FF419+EX419+FG419, 0.1)*$I$9+FG419/MAX(FF419+EX419+FG419, 0.1)*$J$9))/($B$11+$C$11+$F$11)</f>
        <v>0</v>
      </c>
      <c r="DK419">
        <f>($B$11*$K$9+$C$11*$K$9+$F$11*((FF419+EX419)/MAX(FF419+EX419+FG419, 0.1)*$P$9+FG419/MAX(FF419+EX419+FG419, 0.1)*$Q$9))/($B$11+$C$11+$F$11)</f>
        <v>0</v>
      </c>
      <c r="DL419">
        <v>4.38</v>
      </c>
      <c r="DM419">
        <v>0.5</v>
      </c>
      <c r="DN419" t="s">
        <v>438</v>
      </c>
      <c r="DO419">
        <v>2</v>
      </c>
      <c r="DP419" t="b">
        <v>1</v>
      </c>
      <c r="DQ419">
        <v>1759257112.214286</v>
      </c>
      <c r="DR419">
        <v>181.7792142857143</v>
      </c>
      <c r="DS419">
        <v>167.4806785714285</v>
      </c>
      <c r="DT419">
        <v>24.03063928571429</v>
      </c>
      <c r="DU419">
        <v>15.79408214285714</v>
      </c>
      <c r="DV419">
        <v>181.6771785714286</v>
      </c>
      <c r="DW419">
        <v>23.78729285714286</v>
      </c>
      <c r="DX419">
        <v>499.9733928571428</v>
      </c>
      <c r="DY419">
        <v>90.78782142857143</v>
      </c>
      <c r="DZ419">
        <v>0.05450861785714285</v>
      </c>
      <c r="EA419">
        <v>30.48358928571428</v>
      </c>
      <c r="EB419">
        <v>30.01380357142857</v>
      </c>
      <c r="EC419">
        <v>999.9000000000002</v>
      </c>
      <c r="ED419">
        <v>0</v>
      </c>
      <c r="EE419">
        <v>0</v>
      </c>
      <c r="EF419">
        <v>9994.691071428571</v>
      </c>
      <c r="EG419">
        <v>0</v>
      </c>
      <c r="EH419">
        <v>11.46346071428572</v>
      </c>
      <c r="EI419">
        <v>14.29845714285714</v>
      </c>
      <c r="EJ419">
        <v>186.2550000000001</v>
      </c>
      <c r="EK419">
        <v>170.1684642857143</v>
      </c>
      <c r="EL419">
        <v>8.236550714285714</v>
      </c>
      <c r="EM419">
        <v>167.4806785714285</v>
      </c>
      <c r="EN419">
        <v>15.79408214285714</v>
      </c>
      <c r="EO419">
        <v>2.181689642857143</v>
      </c>
      <c r="EP419">
        <v>1.433911428571429</v>
      </c>
      <c r="EQ419">
        <v>18.82849285714286</v>
      </c>
      <c r="ER419">
        <v>12.281075</v>
      </c>
      <c r="ES419">
        <v>2000.018928571428</v>
      </c>
      <c r="ET419">
        <v>0.9799948214285713</v>
      </c>
      <c r="EU419">
        <v>0.02000551428571428</v>
      </c>
      <c r="EV419">
        <v>0</v>
      </c>
      <c r="EW419">
        <v>851.0351785714286</v>
      </c>
      <c r="EX419">
        <v>5.000560000000001</v>
      </c>
      <c r="EY419">
        <v>17219.57857142857</v>
      </c>
      <c r="EZ419">
        <v>17295.01071428572</v>
      </c>
      <c r="FA419">
        <v>41.93699999999999</v>
      </c>
      <c r="FB419">
        <v>42.06199999999999</v>
      </c>
      <c r="FC419">
        <v>41.68699999999999</v>
      </c>
      <c r="FD419">
        <v>41.21174999999999</v>
      </c>
      <c r="FE419">
        <v>42.70049999999998</v>
      </c>
      <c r="FF419">
        <v>1955.104642857143</v>
      </c>
      <c r="FG419">
        <v>39.91428571428572</v>
      </c>
      <c r="FH419">
        <v>0</v>
      </c>
      <c r="FI419">
        <v>1759257134.2</v>
      </c>
      <c r="FJ419">
        <v>0</v>
      </c>
      <c r="FK419">
        <v>851.1258800000002</v>
      </c>
      <c r="FL419">
        <v>11.69753846330906</v>
      </c>
      <c r="FM419">
        <v>236.9692308322381</v>
      </c>
      <c r="FN419">
        <v>17221.916</v>
      </c>
      <c r="FO419">
        <v>15</v>
      </c>
      <c r="FP419">
        <v>0</v>
      </c>
      <c r="FQ419" t="s">
        <v>439</v>
      </c>
      <c r="FR419">
        <v>1747148579.5</v>
      </c>
      <c r="FS419">
        <v>1747148584.5</v>
      </c>
      <c r="FT419">
        <v>0</v>
      </c>
      <c r="FU419">
        <v>0.162</v>
      </c>
      <c r="FV419">
        <v>-0.001</v>
      </c>
      <c r="FW419">
        <v>0.139</v>
      </c>
      <c r="FX419">
        <v>0.058</v>
      </c>
      <c r="FY419">
        <v>420</v>
      </c>
      <c r="FZ419">
        <v>16</v>
      </c>
      <c r="GA419">
        <v>0.19</v>
      </c>
      <c r="GB419">
        <v>0.02</v>
      </c>
      <c r="GC419">
        <v>13.8424225</v>
      </c>
      <c r="GD419">
        <v>11.08615272045027</v>
      </c>
      <c r="GE419">
        <v>1.06691122814588</v>
      </c>
      <c r="GF419">
        <v>0</v>
      </c>
      <c r="GG419">
        <v>850.5486764705882</v>
      </c>
      <c r="GH419">
        <v>10.62018335392999</v>
      </c>
      <c r="GI419">
        <v>1.067808220294603</v>
      </c>
      <c r="GJ419">
        <v>0</v>
      </c>
      <c r="GK419">
        <v>8.238535000000001</v>
      </c>
      <c r="GL419">
        <v>0.006588742964347759</v>
      </c>
      <c r="GM419">
        <v>0.01070897240635151</v>
      </c>
      <c r="GN419">
        <v>1</v>
      </c>
      <c r="GO419">
        <v>1</v>
      </c>
      <c r="GP419">
        <v>3</v>
      </c>
      <c r="GQ419" t="s">
        <v>463</v>
      </c>
      <c r="GR419">
        <v>3.12858</v>
      </c>
      <c r="GS419">
        <v>2.73224</v>
      </c>
      <c r="GT419">
        <v>0.0377661</v>
      </c>
      <c r="GU419">
        <v>0.0344367</v>
      </c>
      <c r="GV419">
        <v>0.107279</v>
      </c>
      <c r="GW419">
        <v>0.0802494</v>
      </c>
      <c r="GX419">
        <v>28818.6</v>
      </c>
      <c r="GY419">
        <v>28074.6</v>
      </c>
      <c r="GZ419">
        <v>30493.1</v>
      </c>
      <c r="HA419">
        <v>29333.2</v>
      </c>
      <c r="HB419">
        <v>37566.7</v>
      </c>
      <c r="HC419">
        <v>35499.8</v>
      </c>
      <c r="HD419">
        <v>46651.3</v>
      </c>
      <c r="HE419">
        <v>43587.7</v>
      </c>
      <c r="HF419">
        <v>1.82703</v>
      </c>
      <c r="HG419">
        <v>1.80987</v>
      </c>
      <c r="HH419">
        <v>0.0857338</v>
      </c>
      <c r="HI419">
        <v>0</v>
      </c>
      <c r="HJ419">
        <v>28.6118</v>
      </c>
      <c r="HK419">
        <v>999.9</v>
      </c>
      <c r="HL419">
        <v>48.4</v>
      </c>
      <c r="HM419">
        <v>31.9</v>
      </c>
      <c r="HN419">
        <v>25.3134</v>
      </c>
      <c r="HO419">
        <v>63.445</v>
      </c>
      <c r="HP419">
        <v>18.3293</v>
      </c>
      <c r="HQ419">
        <v>1</v>
      </c>
      <c r="HR419">
        <v>0.178923</v>
      </c>
      <c r="HS419">
        <v>-0.605896</v>
      </c>
      <c r="HT419">
        <v>20.1991</v>
      </c>
      <c r="HU419">
        <v>5.22867</v>
      </c>
      <c r="HV419">
        <v>11.974</v>
      </c>
      <c r="HW419">
        <v>4.97025</v>
      </c>
      <c r="HX419">
        <v>3.2896</v>
      </c>
      <c r="HY419">
        <v>9999</v>
      </c>
      <c r="HZ419">
        <v>9999</v>
      </c>
      <c r="IA419">
        <v>9999</v>
      </c>
      <c r="IB419">
        <v>20.3</v>
      </c>
      <c r="IC419">
        <v>4.9729</v>
      </c>
      <c r="ID419">
        <v>1.87736</v>
      </c>
      <c r="IE419">
        <v>1.87546</v>
      </c>
      <c r="IF419">
        <v>1.87825</v>
      </c>
      <c r="IG419">
        <v>1.875</v>
      </c>
      <c r="IH419">
        <v>1.87852</v>
      </c>
      <c r="II419">
        <v>1.87563</v>
      </c>
      <c r="IJ419">
        <v>1.87683</v>
      </c>
      <c r="IK419">
        <v>0</v>
      </c>
      <c r="IL419">
        <v>0</v>
      </c>
      <c r="IM419">
        <v>0</v>
      </c>
      <c r="IN419">
        <v>0</v>
      </c>
      <c r="IO419" t="s">
        <v>441</v>
      </c>
      <c r="IP419" t="s">
        <v>442</v>
      </c>
      <c r="IQ419" t="s">
        <v>443</v>
      </c>
      <c r="IR419" t="s">
        <v>443</v>
      </c>
      <c r="IS419" t="s">
        <v>443</v>
      </c>
      <c r="IT419" t="s">
        <v>443</v>
      </c>
      <c r="IU419">
        <v>0</v>
      </c>
      <c r="IV419">
        <v>100</v>
      </c>
      <c r="IW419">
        <v>100</v>
      </c>
      <c r="IX419">
        <v>0.074</v>
      </c>
      <c r="IY419">
        <v>0.2435</v>
      </c>
      <c r="IZ419">
        <v>-0.1222274518627452</v>
      </c>
      <c r="JA419">
        <v>0.001328938755811441</v>
      </c>
      <c r="JB419">
        <v>-5.633165956792918E-07</v>
      </c>
      <c r="JC419">
        <v>2.510553891376428E-10</v>
      </c>
      <c r="JD419">
        <v>-0.04678033270444259</v>
      </c>
      <c r="JE419">
        <v>-0.0009625096320519332</v>
      </c>
      <c r="JF419">
        <v>0.0006953178313022573</v>
      </c>
      <c r="JG419">
        <v>-5.973937232829655E-06</v>
      </c>
      <c r="JH419">
        <v>1</v>
      </c>
      <c r="JI419">
        <v>2112</v>
      </c>
      <c r="JJ419">
        <v>1</v>
      </c>
      <c r="JK419">
        <v>26</v>
      </c>
      <c r="JL419">
        <v>201809</v>
      </c>
      <c r="JM419">
        <v>201808.9</v>
      </c>
      <c r="JN419">
        <v>0.444336</v>
      </c>
      <c r="JO419">
        <v>2.58301</v>
      </c>
      <c r="JP419">
        <v>1.39893</v>
      </c>
      <c r="JQ419">
        <v>2.32666</v>
      </c>
      <c r="JR419">
        <v>1.44897</v>
      </c>
      <c r="JS419">
        <v>2.46338</v>
      </c>
      <c r="JT419">
        <v>37.747</v>
      </c>
      <c r="JU419">
        <v>23.9737</v>
      </c>
      <c r="JV419">
        <v>18</v>
      </c>
      <c r="JW419">
        <v>483.227</v>
      </c>
      <c r="JX419">
        <v>442.814</v>
      </c>
      <c r="JY419">
        <v>29.3197</v>
      </c>
      <c r="JZ419">
        <v>29.5511</v>
      </c>
      <c r="KA419">
        <v>29.9998</v>
      </c>
      <c r="KB419">
        <v>29.2662</v>
      </c>
      <c r="KC419">
        <v>29.3346</v>
      </c>
      <c r="KD419">
        <v>8.88092</v>
      </c>
      <c r="KE419">
        <v>40.8713</v>
      </c>
      <c r="KF419">
        <v>0</v>
      </c>
      <c r="KG419">
        <v>29.3155</v>
      </c>
      <c r="KH419">
        <v>119.161</v>
      </c>
      <c r="KI419">
        <v>15.833</v>
      </c>
      <c r="KJ419">
        <v>100.814</v>
      </c>
      <c r="KK419">
        <v>100.259</v>
      </c>
    </row>
    <row r="420" spans="1:297">
      <c r="A420">
        <v>404</v>
      </c>
      <c r="B420">
        <v>1759257125</v>
      </c>
      <c r="C420">
        <v>10309.40000009537</v>
      </c>
      <c r="D420" t="s">
        <v>1255</v>
      </c>
      <c r="E420" t="s">
        <v>1256</v>
      </c>
      <c r="F420">
        <v>5</v>
      </c>
      <c r="G420" t="s">
        <v>1218</v>
      </c>
      <c r="H420" t="s">
        <v>436</v>
      </c>
      <c r="I420">
        <v>1759257117.5</v>
      </c>
      <c r="J420">
        <f>(K420)/1000</f>
        <v>0</v>
      </c>
      <c r="K420">
        <f>IF(DP420, AN420, AH420)</f>
        <v>0</v>
      </c>
      <c r="L420">
        <f>IF(DP420, AI420, AG420)</f>
        <v>0</v>
      </c>
      <c r="M420">
        <f>DR420 - IF(AU420&gt;1, L420*DL420*100.0/(AW420), 0)</f>
        <v>0</v>
      </c>
      <c r="N420">
        <f>((T420-J420/2)*M420-L420)/(T420+J420/2)</f>
        <v>0</v>
      </c>
      <c r="O420">
        <f>N420*(DY420+DZ420)/1000.0</f>
        <v>0</v>
      </c>
      <c r="P420">
        <f>(DR420 - IF(AU420&gt;1, L420*DL420*100.0/(AW420), 0))*(DY420+DZ420)/1000.0</f>
        <v>0</v>
      </c>
      <c r="Q420">
        <f>2.0/((1/S420-1/R420)+SIGN(S420)*SQRT((1/S420-1/R420)*(1/S420-1/R420) + 4*DM420/((DM420+1)*(DM420+1))*(2*1/S420*1/R420-1/R420*1/R420)))</f>
        <v>0</v>
      </c>
      <c r="R420">
        <f>IF(LEFT(DN420,1)&lt;&gt;"0",IF(LEFT(DN420,1)="1",3.0,DO420),$D$5+$E$5*(EF420*DY420/($K$5*1000))+$F$5*(EF420*DY420/($K$5*1000))*MAX(MIN(DL420,$J$5),$I$5)*MAX(MIN(DL420,$J$5),$I$5)+$G$5*MAX(MIN(DL420,$J$5),$I$5)*(EF420*DY420/($K$5*1000))+$H$5*(EF420*DY420/($K$5*1000))*(EF420*DY420/($K$5*1000)))</f>
        <v>0</v>
      </c>
      <c r="S420">
        <f>J420*(1000-(1000*0.61365*exp(17.502*W420/(240.97+W420))/(DY420+DZ420)+DT420)/2)/(1000*0.61365*exp(17.502*W420/(240.97+W420))/(DY420+DZ420)-DT420)</f>
        <v>0</v>
      </c>
      <c r="T420">
        <f>1/((DM420+1)/(Q420/1.6)+1/(R420/1.37)) + DM420/((DM420+1)/(Q420/1.6) + DM420/(R420/1.37))</f>
        <v>0</v>
      </c>
      <c r="U420">
        <f>(DH420*DK420)</f>
        <v>0</v>
      </c>
      <c r="V420">
        <f>(EA420+(U420+2*0.95*5.67E-8*(((EA420+$B$7)+273)^4-(EA420+273)^4)-44100*J420)/(1.84*29.3*R420+8*0.95*5.67E-8*(EA420+273)^3))</f>
        <v>0</v>
      </c>
      <c r="W420">
        <f>($C$7*EB420+$D$7*EC420+$E$7*V420)</f>
        <v>0</v>
      </c>
      <c r="X420">
        <f>0.61365*exp(17.502*W420/(240.97+W420))</f>
        <v>0</v>
      </c>
      <c r="Y420">
        <f>(Z420/AA420*100)</f>
        <v>0</v>
      </c>
      <c r="Z420">
        <f>DT420*(DY420+DZ420)/1000</f>
        <v>0</v>
      </c>
      <c r="AA420">
        <f>0.61365*exp(17.502*EA420/(240.97+EA420))</f>
        <v>0</v>
      </c>
      <c r="AB420">
        <f>(X420-DT420*(DY420+DZ420)/1000)</f>
        <v>0</v>
      </c>
      <c r="AC420">
        <f>(-J420*44100)</f>
        <v>0</v>
      </c>
      <c r="AD420">
        <f>2*29.3*R420*0.92*(EA420-W420)</f>
        <v>0</v>
      </c>
      <c r="AE420">
        <f>2*0.95*5.67E-8*(((EA420+$B$7)+273)^4-(W420+273)^4)</f>
        <v>0</v>
      </c>
      <c r="AF420">
        <f>U420+AE420+AC420+AD420</f>
        <v>0</v>
      </c>
      <c r="AG420">
        <f>DX420*AU420*(DS420-DR420*(1000-AU420*DU420)/(1000-AU420*DT420))/(100*DL420)</f>
        <v>0</v>
      </c>
      <c r="AH420">
        <f>1000*DX420*AU420*(DT420-DU420)/(100*DL420*(1000-AU420*DT420))</f>
        <v>0</v>
      </c>
      <c r="AI420">
        <f>(AJ420 - AK420 - DY420*1E3/(8.314*(EA420+273.15)) * AM420/DX420 * AL420) * DX420/(100*DL420) * (1000 - DU420)/1000</f>
        <v>0</v>
      </c>
      <c r="AJ420">
        <v>137.4913996610832</v>
      </c>
      <c r="AK420">
        <v>146.7690787878787</v>
      </c>
      <c r="AL420">
        <v>-3.206655633396228</v>
      </c>
      <c r="AM420">
        <v>65.51249635074223</v>
      </c>
      <c r="AN420">
        <f>(AP420 - AO420 + DY420*1E3/(8.314*(EA420+273.15)) * AR420/DX420 * AQ420) * DX420/(100*DL420) * 1000/(1000 - AP420)</f>
        <v>0</v>
      </c>
      <c r="AO420">
        <v>15.78701428724433</v>
      </c>
      <c r="AP420">
        <v>24.03974848484847</v>
      </c>
      <c r="AQ420">
        <v>4.652893272352405E-05</v>
      </c>
      <c r="AR420">
        <v>120.2909633275377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MAX(0,($B$13+$C$13*EF420)/(1+$D$13*EF420)*DY420/(EA420+273)*$E$13)</f>
        <v>0</v>
      </c>
      <c r="AX420" t="s">
        <v>437</v>
      </c>
      <c r="AY420" t="s">
        <v>437</v>
      </c>
      <c r="AZ420">
        <v>0</v>
      </c>
      <c r="BA420">
        <v>0</v>
      </c>
      <c r="BB420">
        <f>1-AZ420/BA420</f>
        <v>0</v>
      </c>
      <c r="BC420">
        <v>0</v>
      </c>
      <c r="BD420" t="s">
        <v>437</v>
      </c>
      <c r="BE420" t="s">
        <v>437</v>
      </c>
      <c r="BF420">
        <v>0</v>
      </c>
      <c r="BG420">
        <v>0</v>
      </c>
      <c r="BH420">
        <f>1-BF420/BG420</f>
        <v>0</v>
      </c>
      <c r="BI420">
        <v>0.5</v>
      </c>
      <c r="BJ420">
        <f>DI420</f>
        <v>0</v>
      </c>
      <c r="BK420">
        <f>L420</f>
        <v>0</v>
      </c>
      <c r="BL420">
        <f>BH420*BI420*BJ420</f>
        <v>0</v>
      </c>
      <c r="BM420">
        <f>(BK420-BC420)/BJ420</f>
        <v>0</v>
      </c>
      <c r="BN420">
        <f>(BA420-BG420)/BG420</f>
        <v>0</v>
      </c>
      <c r="BO420">
        <f>AZ420/(BB420+AZ420/BG420)</f>
        <v>0</v>
      </c>
      <c r="BP420" t="s">
        <v>437</v>
      </c>
      <c r="BQ420">
        <v>0</v>
      </c>
      <c r="BR420">
        <f>IF(BQ420&lt;&gt;0, BQ420, BO420)</f>
        <v>0</v>
      </c>
      <c r="BS420">
        <f>1-BR420/BG420</f>
        <v>0</v>
      </c>
      <c r="BT420">
        <f>(BG420-BF420)/(BG420-BR420)</f>
        <v>0</v>
      </c>
      <c r="BU420">
        <f>(BA420-BG420)/(BA420-BR420)</f>
        <v>0</v>
      </c>
      <c r="BV420">
        <f>(BG420-BF420)/(BG420-AZ420)</f>
        <v>0</v>
      </c>
      <c r="BW420">
        <f>(BA420-BG420)/(BA420-AZ420)</f>
        <v>0</v>
      </c>
      <c r="BX420">
        <f>(BT420*BR420/BF420)</f>
        <v>0</v>
      </c>
      <c r="BY420">
        <f>(1-BX420)</f>
        <v>0</v>
      </c>
      <c r="DH420">
        <f>$B$11*EG420+$C$11*EH420+$F$11*ES420*(1-EV420)</f>
        <v>0</v>
      </c>
      <c r="DI420">
        <f>DH420*DJ420</f>
        <v>0</v>
      </c>
      <c r="DJ420">
        <f>($B$11*$D$9+$C$11*$D$9+$F$11*((FF420+EX420)/MAX(FF420+EX420+FG420, 0.1)*$I$9+FG420/MAX(FF420+EX420+FG420, 0.1)*$J$9))/($B$11+$C$11+$F$11)</f>
        <v>0</v>
      </c>
      <c r="DK420">
        <f>($B$11*$K$9+$C$11*$K$9+$F$11*((FF420+EX420)/MAX(FF420+EX420+FG420, 0.1)*$P$9+FG420/MAX(FF420+EX420+FG420, 0.1)*$Q$9))/($B$11+$C$11+$F$11)</f>
        <v>0</v>
      </c>
      <c r="DL420">
        <v>4.38</v>
      </c>
      <c r="DM420">
        <v>0.5</v>
      </c>
      <c r="DN420" t="s">
        <v>438</v>
      </c>
      <c r="DO420">
        <v>2</v>
      </c>
      <c r="DP420" t="b">
        <v>1</v>
      </c>
      <c r="DQ420">
        <v>1759257117.5</v>
      </c>
      <c r="DR420">
        <v>165.197962962963</v>
      </c>
      <c r="DS420">
        <v>149.9554444444445</v>
      </c>
      <c r="DT420">
        <v>24.0357</v>
      </c>
      <c r="DU420">
        <v>15.79065925925926</v>
      </c>
      <c r="DV420">
        <v>165.115037037037</v>
      </c>
      <c r="DW420">
        <v>23.79224814814815</v>
      </c>
      <c r="DX420">
        <v>499.967037037037</v>
      </c>
      <c r="DY420">
        <v>90.78727407407406</v>
      </c>
      <c r="DZ420">
        <v>0.05451801851851852</v>
      </c>
      <c r="EA420">
        <v>30.47981111111111</v>
      </c>
      <c r="EB420">
        <v>30.01037407407407</v>
      </c>
      <c r="EC420">
        <v>999.9000000000001</v>
      </c>
      <c r="ED420">
        <v>0</v>
      </c>
      <c r="EE420">
        <v>0</v>
      </c>
      <c r="EF420">
        <v>10005.51666666667</v>
      </c>
      <c r="EG420">
        <v>0</v>
      </c>
      <c r="EH420">
        <v>11.46408888888889</v>
      </c>
      <c r="EI420">
        <v>15.24234814814815</v>
      </c>
      <c r="EJ420">
        <v>169.2663333333333</v>
      </c>
      <c r="EK420">
        <v>152.3615185185185</v>
      </c>
      <c r="EL420">
        <v>8.245038518518518</v>
      </c>
      <c r="EM420">
        <v>149.9554444444445</v>
      </c>
      <c r="EN420">
        <v>15.79065925925926</v>
      </c>
      <c r="EO420">
        <v>2.182135925925926</v>
      </c>
      <c r="EP420">
        <v>1.433591111111111</v>
      </c>
      <c r="EQ420">
        <v>18.83177037037037</v>
      </c>
      <c r="ER420">
        <v>12.27768518518518</v>
      </c>
      <c r="ES420">
        <v>2000.03</v>
      </c>
      <c r="ET420">
        <v>0.9799943333333333</v>
      </c>
      <c r="EU420">
        <v>0.02000603703703704</v>
      </c>
      <c r="EV420">
        <v>0</v>
      </c>
      <c r="EW420">
        <v>852.1761481481481</v>
      </c>
      <c r="EX420">
        <v>5.000560000000001</v>
      </c>
      <c r="EY420">
        <v>17241.73333333333</v>
      </c>
      <c r="EZ420">
        <v>17295.1037037037</v>
      </c>
      <c r="FA420">
        <v>41.93699999999999</v>
      </c>
      <c r="FB420">
        <v>42.06199999999999</v>
      </c>
      <c r="FC420">
        <v>41.68699999999999</v>
      </c>
      <c r="FD420">
        <v>41.19633333333332</v>
      </c>
      <c r="FE420">
        <v>42.69166666666665</v>
      </c>
      <c r="FF420">
        <v>1955.114444444444</v>
      </c>
      <c r="FG420">
        <v>39.91555555555556</v>
      </c>
      <c r="FH420">
        <v>0</v>
      </c>
      <c r="FI420">
        <v>1759257139</v>
      </c>
      <c r="FJ420">
        <v>0</v>
      </c>
      <c r="FK420">
        <v>852.1971600000001</v>
      </c>
      <c r="FL420">
        <v>14.90146151661548</v>
      </c>
      <c r="FM420">
        <v>274.9307688757112</v>
      </c>
      <c r="FN420">
        <v>17242.396</v>
      </c>
      <c r="FO420">
        <v>15</v>
      </c>
      <c r="FP420">
        <v>0</v>
      </c>
      <c r="FQ420" t="s">
        <v>439</v>
      </c>
      <c r="FR420">
        <v>1747148579.5</v>
      </c>
      <c r="FS420">
        <v>1747148584.5</v>
      </c>
      <c r="FT420">
        <v>0</v>
      </c>
      <c r="FU420">
        <v>0.162</v>
      </c>
      <c r="FV420">
        <v>-0.001</v>
      </c>
      <c r="FW420">
        <v>0.139</v>
      </c>
      <c r="FX420">
        <v>0.058</v>
      </c>
      <c r="FY420">
        <v>420</v>
      </c>
      <c r="FZ420">
        <v>16</v>
      </c>
      <c r="GA420">
        <v>0.19</v>
      </c>
      <c r="GB420">
        <v>0.02</v>
      </c>
      <c r="GC420">
        <v>14.7382225</v>
      </c>
      <c r="GD420">
        <v>10.73419474671665</v>
      </c>
      <c r="GE420">
        <v>1.033865213044597</v>
      </c>
      <c r="GF420">
        <v>0</v>
      </c>
      <c r="GG420">
        <v>851.5284117647058</v>
      </c>
      <c r="GH420">
        <v>12.83370510682886</v>
      </c>
      <c r="GI420">
        <v>1.286033507880346</v>
      </c>
      <c r="GJ420">
        <v>0</v>
      </c>
      <c r="GK420">
        <v>8.240431749999999</v>
      </c>
      <c r="GL420">
        <v>0.09944228893057117</v>
      </c>
      <c r="GM420">
        <v>0.009636289972676206</v>
      </c>
      <c r="GN420">
        <v>1</v>
      </c>
      <c r="GO420">
        <v>1</v>
      </c>
      <c r="GP420">
        <v>3</v>
      </c>
      <c r="GQ420" t="s">
        <v>463</v>
      </c>
      <c r="GR420">
        <v>3.12877</v>
      </c>
      <c r="GS420">
        <v>2.73205</v>
      </c>
      <c r="GT420">
        <v>0.0343087</v>
      </c>
      <c r="GU420">
        <v>0.0306864</v>
      </c>
      <c r="GV420">
        <v>0.107289</v>
      </c>
      <c r="GW420">
        <v>0.0802387</v>
      </c>
      <c r="GX420">
        <v>28922.4</v>
      </c>
      <c r="GY420">
        <v>28183.5</v>
      </c>
      <c r="GZ420">
        <v>30493.5</v>
      </c>
      <c r="HA420">
        <v>29333.1</v>
      </c>
      <c r="HB420">
        <v>37566.4</v>
      </c>
      <c r="HC420">
        <v>35499.8</v>
      </c>
      <c r="HD420">
        <v>46651.8</v>
      </c>
      <c r="HE420">
        <v>43587.5</v>
      </c>
      <c r="HF420">
        <v>1.82705</v>
      </c>
      <c r="HG420">
        <v>1.80952</v>
      </c>
      <c r="HH420">
        <v>0.085704</v>
      </c>
      <c r="HI420">
        <v>0</v>
      </c>
      <c r="HJ420">
        <v>28.612</v>
      </c>
      <c r="HK420">
        <v>999.9</v>
      </c>
      <c r="HL420">
        <v>48.4</v>
      </c>
      <c r="HM420">
        <v>31.9</v>
      </c>
      <c r="HN420">
        <v>25.312</v>
      </c>
      <c r="HO420">
        <v>63.125</v>
      </c>
      <c r="HP420">
        <v>17.9607</v>
      </c>
      <c r="HQ420">
        <v>1</v>
      </c>
      <c r="HR420">
        <v>0.178643</v>
      </c>
      <c r="HS420">
        <v>-0.61466</v>
      </c>
      <c r="HT420">
        <v>20.1992</v>
      </c>
      <c r="HU420">
        <v>5.22837</v>
      </c>
      <c r="HV420">
        <v>11.974</v>
      </c>
      <c r="HW420">
        <v>4.97</v>
      </c>
      <c r="HX420">
        <v>3.28945</v>
      </c>
      <c r="HY420">
        <v>9999</v>
      </c>
      <c r="HZ420">
        <v>9999</v>
      </c>
      <c r="IA420">
        <v>9999</v>
      </c>
      <c r="IB420">
        <v>20.3</v>
      </c>
      <c r="IC420">
        <v>4.9729</v>
      </c>
      <c r="ID420">
        <v>1.87733</v>
      </c>
      <c r="IE420">
        <v>1.87546</v>
      </c>
      <c r="IF420">
        <v>1.87825</v>
      </c>
      <c r="IG420">
        <v>1.875</v>
      </c>
      <c r="IH420">
        <v>1.87853</v>
      </c>
      <c r="II420">
        <v>1.87562</v>
      </c>
      <c r="IJ420">
        <v>1.87683</v>
      </c>
      <c r="IK420">
        <v>0</v>
      </c>
      <c r="IL420">
        <v>0</v>
      </c>
      <c r="IM420">
        <v>0</v>
      </c>
      <c r="IN420">
        <v>0</v>
      </c>
      <c r="IO420" t="s">
        <v>441</v>
      </c>
      <c r="IP420" t="s">
        <v>442</v>
      </c>
      <c r="IQ420" t="s">
        <v>443</v>
      </c>
      <c r="IR420" t="s">
        <v>443</v>
      </c>
      <c r="IS420" t="s">
        <v>443</v>
      </c>
      <c r="IT420" t="s">
        <v>443</v>
      </c>
      <c r="IU420">
        <v>0</v>
      </c>
      <c r="IV420">
        <v>100</v>
      </c>
      <c r="IW420">
        <v>100</v>
      </c>
      <c r="IX420">
        <v>0.056</v>
      </c>
      <c r="IY420">
        <v>0.2436</v>
      </c>
      <c r="IZ420">
        <v>-0.1222274518627452</v>
      </c>
      <c r="JA420">
        <v>0.001328938755811441</v>
      </c>
      <c r="JB420">
        <v>-5.633165956792918E-07</v>
      </c>
      <c r="JC420">
        <v>2.510553891376428E-10</v>
      </c>
      <c r="JD420">
        <v>-0.04678033270444259</v>
      </c>
      <c r="JE420">
        <v>-0.0009625096320519332</v>
      </c>
      <c r="JF420">
        <v>0.0006953178313022573</v>
      </c>
      <c r="JG420">
        <v>-5.973937232829655E-06</v>
      </c>
      <c r="JH420">
        <v>1</v>
      </c>
      <c r="JI420">
        <v>2112</v>
      </c>
      <c r="JJ420">
        <v>1</v>
      </c>
      <c r="JK420">
        <v>26</v>
      </c>
      <c r="JL420">
        <v>201809.1</v>
      </c>
      <c r="JM420">
        <v>201809</v>
      </c>
      <c r="JN420">
        <v>0.39917</v>
      </c>
      <c r="JO420">
        <v>2.5708</v>
      </c>
      <c r="JP420">
        <v>1.39893</v>
      </c>
      <c r="JQ420">
        <v>2.32666</v>
      </c>
      <c r="JR420">
        <v>1.44897</v>
      </c>
      <c r="JS420">
        <v>2.52319</v>
      </c>
      <c r="JT420">
        <v>37.7711</v>
      </c>
      <c r="JU420">
        <v>23.9737</v>
      </c>
      <c r="JV420">
        <v>18</v>
      </c>
      <c r="JW420">
        <v>483.224</v>
      </c>
      <c r="JX420">
        <v>442.582</v>
      </c>
      <c r="JY420">
        <v>29.3106</v>
      </c>
      <c r="JZ420">
        <v>29.5485</v>
      </c>
      <c r="KA420">
        <v>29.9999</v>
      </c>
      <c r="KB420">
        <v>29.2637</v>
      </c>
      <c r="KC420">
        <v>29.3327</v>
      </c>
      <c r="KD420">
        <v>8.039440000000001</v>
      </c>
      <c r="KE420">
        <v>40.8713</v>
      </c>
      <c r="KF420">
        <v>0</v>
      </c>
      <c r="KG420">
        <v>29.3048</v>
      </c>
      <c r="KH420">
        <v>98.67659999999999</v>
      </c>
      <c r="KI420">
        <v>15.833</v>
      </c>
      <c r="KJ420">
        <v>100.815</v>
      </c>
      <c r="KK420">
        <v>100.258</v>
      </c>
    </row>
    <row r="421" spans="1:297">
      <c r="A421">
        <v>405</v>
      </c>
      <c r="B421">
        <v>1759257130</v>
      </c>
      <c r="C421">
        <v>10314.40000009537</v>
      </c>
      <c r="D421" t="s">
        <v>1257</v>
      </c>
      <c r="E421" t="s">
        <v>1258</v>
      </c>
      <c r="F421">
        <v>5</v>
      </c>
      <c r="G421" t="s">
        <v>1218</v>
      </c>
      <c r="H421" t="s">
        <v>436</v>
      </c>
      <c r="I421">
        <v>1759257122.214286</v>
      </c>
      <c r="J421">
        <f>(K421)/1000</f>
        <v>0</v>
      </c>
      <c r="K421">
        <f>IF(DP421, AN421, AH421)</f>
        <v>0</v>
      </c>
      <c r="L421">
        <f>IF(DP421, AI421, AG421)</f>
        <v>0</v>
      </c>
      <c r="M421">
        <f>DR421 - IF(AU421&gt;1, L421*DL421*100.0/(AW421), 0)</f>
        <v>0</v>
      </c>
      <c r="N421">
        <f>((T421-J421/2)*M421-L421)/(T421+J421/2)</f>
        <v>0</v>
      </c>
      <c r="O421">
        <f>N421*(DY421+DZ421)/1000.0</f>
        <v>0</v>
      </c>
      <c r="P421">
        <f>(DR421 - IF(AU421&gt;1, L421*DL421*100.0/(AW421), 0))*(DY421+DZ421)/1000.0</f>
        <v>0</v>
      </c>
      <c r="Q421">
        <f>2.0/((1/S421-1/R421)+SIGN(S421)*SQRT((1/S421-1/R421)*(1/S421-1/R421) + 4*DM421/((DM421+1)*(DM421+1))*(2*1/S421*1/R421-1/R421*1/R421)))</f>
        <v>0</v>
      </c>
      <c r="R421">
        <f>IF(LEFT(DN421,1)&lt;&gt;"0",IF(LEFT(DN421,1)="1",3.0,DO421),$D$5+$E$5*(EF421*DY421/($K$5*1000))+$F$5*(EF421*DY421/($K$5*1000))*MAX(MIN(DL421,$J$5),$I$5)*MAX(MIN(DL421,$J$5),$I$5)+$G$5*MAX(MIN(DL421,$J$5),$I$5)*(EF421*DY421/($K$5*1000))+$H$5*(EF421*DY421/($K$5*1000))*(EF421*DY421/($K$5*1000)))</f>
        <v>0</v>
      </c>
      <c r="S421">
        <f>J421*(1000-(1000*0.61365*exp(17.502*W421/(240.97+W421))/(DY421+DZ421)+DT421)/2)/(1000*0.61365*exp(17.502*W421/(240.97+W421))/(DY421+DZ421)-DT421)</f>
        <v>0</v>
      </c>
      <c r="T421">
        <f>1/((DM421+1)/(Q421/1.6)+1/(R421/1.37)) + DM421/((DM421+1)/(Q421/1.6) + DM421/(R421/1.37))</f>
        <v>0</v>
      </c>
      <c r="U421">
        <f>(DH421*DK421)</f>
        <v>0</v>
      </c>
      <c r="V421">
        <f>(EA421+(U421+2*0.95*5.67E-8*(((EA421+$B$7)+273)^4-(EA421+273)^4)-44100*J421)/(1.84*29.3*R421+8*0.95*5.67E-8*(EA421+273)^3))</f>
        <v>0</v>
      </c>
      <c r="W421">
        <f>($C$7*EB421+$D$7*EC421+$E$7*V421)</f>
        <v>0</v>
      </c>
      <c r="X421">
        <f>0.61365*exp(17.502*W421/(240.97+W421))</f>
        <v>0</v>
      </c>
      <c r="Y421">
        <f>(Z421/AA421*100)</f>
        <v>0</v>
      </c>
      <c r="Z421">
        <f>DT421*(DY421+DZ421)/1000</f>
        <v>0</v>
      </c>
      <c r="AA421">
        <f>0.61365*exp(17.502*EA421/(240.97+EA421))</f>
        <v>0</v>
      </c>
      <c r="AB421">
        <f>(X421-DT421*(DY421+DZ421)/1000)</f>
        <v>0</v>
      </c>
      <c r="AC421">
        <f>(-J421*44100)</f>
        <v>0</v>
      </c>
      <c r="AD421">
        <f>2*29.3*R421*0.92*(EA421-W421)</f>
        <v>0</v>
      </c>
      <c r="AE421">
        <f>2*0.95*5.67E-8*(((EA421+$B$7)+273)^4-(W421+273)^4)</f>
        <v>0</v>
      </c>
      <c r="AF421">
        <f>U421+AE421+AC421+AD421</f>
        <v>0</v>
      </c>
      <c r="AG421">
        <f>DX421*AU421*(DS421-DR421*(1000-AU421*DU421)/(1000-AU421*DT421))/(100*DL421)</f>
        <v>0</v>
      </c>
      <c r="AH421">
        <f>1000*DX421*AU421*(DT421-DU421)/(100*DL421*(1000-AU421*DT421))</f>
        <v>0</v>
      </c>
      <c r="AI421">
        <f>(AJ421 - AK421 - DY421*1E3/(8.314*(EA421+273.15)) * AM421/DX421 * AL421) * DX421/(100*DL421) * (1000 - DU421)/1000</f>
        <v>0</v>
      </c>
      <c r="AJ421">
        <v>120.2541271733052</v>
      </c>
      <c r="AK421">
        <v>130.5978060606061</v>
      </c>
      <c r="AL421">
        <v>-3.240676329098839</v>
      </c>
      <c r="AM421">
        <v>65.51249635074223</v>
      </c>
      <c r="AN421">
        <f>(AP421 - AO421 + DY421*1E3/(8.314*(EA421+273.15)) * AR421/DX421 * AQ421) * DX421/(100*DL421) * 1000/(1000 - AP421)</f>
        <v>0</v>
      </c>
      <c r="AO421">
        <v>15.78233042355565</v>
      </c>
      <c r="AP421">
        <v>24.03646727272728</v>
      </c>
      <c r="AQ421">
        <v>-2.78923585734854E-05</v>
      </c>
      <c r="AR421">
        <v>120.2909633275377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MAX(0,($B$13+$C$13*EF421)/(1+$D$13*EF421)*DY421/(EA421+273)*$E$13)</f>
        <v>0</v>
      </c>
      <c r="AX421" t="s">
        <v>437</v>
      </c>
      <c r="AY421" t="s">
        <v>437</v>
      </c>
      <c r="AZ421">
        <v>0</v>
      </c>
      <c r="BA421">
        <v>0</v>
      </c>
      <c r="BB421">
        <f>1-AZ421/BA421</f>
        <v>0</v>
      </c>
      <c r="BC421">
        <v>0</v>
      </c>
      <c r="BD421" t="s">
        <v>437</v>
      </c>
      <c r="BE421" t="s">
        <v>437</v>
      </c>
      <c r="BF421">
        <v>0</v>
      </c>
      <c r="BG421">
        <v>0</v>
      </c>
      <c r="BH421">
        <f>1-BF421/BG421</f>
        <v>0</v>
      </c>
      <c r="BI421">
        <v>0.5</v>
      </c>
      <c r="BJ421">
        <f>DI421</f>
        <v>0</v>
      </c>
      <c r="BK421">
        <f>L421</f>
        <v>0</v>
      </c>
      <c r="BL421">
        <f>BH421*BI421*BJ421</f>
        <v>0</v>
      </c>
      <c r="BM421">
        <f>(BK421-BC421)/BJ421</f>
        <v>0</v>
      </c>
      <c r="BN421">
        <f>(BA421-BG421)/BG421</f>
        <v>0</v>
      </c>
      <c r="BO421">
        <f>AZ421/(BB421+AZ421/BG421)</f>
        <v>0</v>
      </c>
      <c r="BP421" t="s">
        <v>437</v>
      </c>
      <c r="BQ421">
        <v>0</v>
      </c>
      <c r="BR421">
        <f>IF(BQ421&lt;&gt;0, BQ421, BO421)</f>
        <v>0</v>
      </c>
      <c r="BS421">
        <f>1-BR421/BG421</f>
        <v>0</v>
      </c>
      <c r="BT421">
        <f>(BG421-BF421)/(BG421-BR421)</f>
        <v>0</v>
      </c>
      <c r="BU421">
        <f>(BA421-BG421)/(BA421-BR421)</f>
        <v>0</v>
      </c>
      <c r="BV421">
        <f>(BG421-BF421)/(BG421-AZ421)</f>
        <v>0</v>
      </c>
      <c r="BW421">
        <f>(BA421-BG421)/(BA421-AZ421)</f>
        <v>0</v>
      </c>
      <c r="BX421">
        <f>(BT421*BR421/BF421)</f>
        <v>0</v>
      </c>
      <c r="BY421">
        <f>(1-BX421)</f>
        <v>0</v>
      </c>
      <c r="DH421">
        <f>$B$11*EG421+$C$11*EH421+$F$11*ES421*(1-EV421)</f>
        <v>0</v>
      </c>
      <c r="DI421">
        <f>DH421*DJ421</f>
        <v>0</v>
      </c>
      <c r="DJ421">
        <f>($B$11*$D$9+$C$11*$D$9+$F$11*((FF421+EX421)/MAX(FF421+EX421+FG421, 0.1)*$I$9+FG421/MAX(FF421+EX421+FG421, 0.1)*$J$9))/($B$11+$C$11+$F$11)</f>
        <v>0</v>
      </c>
      <c r="DK421">
        <f>($B$11*$K$9+$C$11*$K$9+$F$11*((FF421+EX421)/MAX(FF421+EX421+FG421, 0.1)*$P$9+FG421/MAX(FF421+EX421+FG421, 0.1)*$Q$9))/($B$11+$C$11+$F$11)</f>
        <v>0</v>
      </c>
      <c r="DL421">
        <v>4.38</v>
      </c>
      <c r="DM421">
        <v>0.5</v>
      </c>
      <c r="DN421" t="s">
        <v>438</v>
      </c>
      <c r="DO421">
        <v>2</v>
      </c>
      <c r="DP421" t="b">
        <v>1</v>
      </c>
      <c r="DQ421">
        <v>1759257122.214286</v>
      </c>
      <c r="DR421">
        <v>150.3928571428572</v>
      </c>
      <c r="DS421">
        <v>134.2035714285714</v>
      </c>
      <c r="DT421">
        <v>24.03779285714285</v>
      </c>
      <c r="DU421">
        <v>15.78673214285714</v>
      </c>
      <c r="DV421">
        <v>150.3272142857143</v>
      </c>
      <c r="DW421">
        <v>23.79429642857142</v>
      </c>
      <c r="DX421">
        <v>500.0133571428572</v>
      </c>
      <c r="DY421">
        <v>90.787325</v>
      </c>
      <c r="DZ421">
        <v>0.05445158214285713</v>
      </c>
      <c r="EA421">
        <v>30.47713214285714</v>
      </c>
      <c r="EB421">
        <v>30.0057</v>
      </c>
      <c r="EC421">
        <v>999.9000000000002</v>
      </c>
      <c r="ED421">
        <v>0</v>
      </c>
      <c r="EE421">
        <v>0</v>
      </c>
      <c r="EF421">
        <v>10012.37428571429</v>
      </c>
      <c r="EG421">
        <v>0</v>
      </c>
      <c r="EH421">
        <v>11.46764642857143</v>
      </c>
      <c r="EI421">
        <v>16.18909285714286</v>
      </c>
      <c r="EJ421">
        <v>154.0969642857143</v>
      </c>
      <c r="EK421">
        <v>136.3564285714286</v>
      </c>
      <c r="EL421">
        <v>8.251068928571428</v>
      </c>
      <c r="EM421">
        <v>134.2035714285714</v>
      </c>
      <c r="EN421">
        <v>15.78673214285714</v>
      </c>
      <c r="EO421">
        <v>2.182327142857143</v>
      </c>
      <c r="EP421">
        <v>1.433234642857143</v>
      </c>
      <c r="EQ421">
        <v>18.83317142857143</v>
      </c>
      <c r="ER421">
        <v>12.2739</v>
      </c>
      <c r="ES421">
        <v>2000.015</v>
      </c>
      <c r="ET421">
        <v>0.9799928928571427</v>
      </c>
      <c r="EU421">
        <v>0.02000749642857143</v>
      </c>
      <c r="EV421">
        <v>0</v>
      </c>
      <c r="EW421">
        <v>853.3554642857142</v>
      </c>
      <c r="EX421">
        <v>5.000560000000001</v>
      </c>
      <c r="EY421">
        <v>17265.09642857143</v>
      </c>
      <c r="EZ421">
        <v>17294.96428571429</v>
      </c>
      <c r="FA421">
        <v>41.93699999999999</v>
      </c>
      <c r="FB421">
        <v>42.06199999999999</v>
      </c>
      <c r="FC421">
        <v>41.68257142857142</v>
      </c>
      <c r="FD421">
        <v>41.19149999999998</v>
      </c>
      <c r="FE421">
        <v>42.69149999999998</v>
      </c>
      <c r="FF421">
        <v>1955.096428571429</v>
      </c>
      <c r="FG421">
        <v>39.91857142857143</v>
      </c>
      <c r="FH421">
        <v>0</v>
      </c>
      <c r="FI421">
        <v>1759257144.4</v>
      </c>
      <c r="FJ421">
        <v>0</v>
      </c>
      <c r="FK421">
        <v>853.5002692307692</v>
      </c>
      <c r="FL421">
        <v>16.84420513160514</v>
      </c>
      <c r="FM421">
        <v>319.8188035138352</v>
      </c>
      <c r="FN421">
        <v>17267.90384615385</v>
      </c>
      <c r="FO421">
        <v>15</v>
      </c>
      <c r="FP421">
        <v>0</v>
      </c>
      <c r="FQ421" t="s">
        <v>439</v>
      </c>
      <c r="FR421">
        <v>1747148579.5</v>
      </c>
      <c r="FS421">
        <v>1747148584.5</v>
      </c>
      <c r="FT421">
        <v>0</v>
      </c>
      <c r="FU421">
        <v>0.162</v>
      </c>
      <c r="FV421">
        <v>-0.001</v>
      </c>
      <c r="FW421">
        <v>0.139</v>
      </c>
      <c r="FX421">
        <v>0.058</v>
      </c>
      <c r="FY421">
        <v>420</v>
      </c>
      <c r="FZ421">
        <v>16</v>
      </c>
      <c r="GA421">
        <v>0.19</v>
      </c>
      <c r="GB421">
        <v>0.02</v>
      </c>
      <c r="GC421">
        <v>15.57328780487805</v>
      </c>
      <c r="GD421">
        <v>11.64593101045295</v>
      </c>
      <c r="GE421">
        <v>1.155648117427919</v>
      </c>
      <c r="GF421">
        <v>0</v>
      </c>
      <c r="GG421">
        <v>852.6085</v>
      </c>
      <c r="GH421">
        <v>14.93676089595605</v>
      </c>
      <c r="GI421">
        <v>1.4802358566041</v>
      </c>
      <c r="GJ421">
        <v>0</v>
      </c>
      <c r="GK421">
        <v>8.246417073170733</v>
      </c>
      <c r="GL421">
        <v>0.08161108013937196</v>
      </c>
      <c r="GM421">
        <v>0.008260453611799747</v>
      </c>
      <c r="GN421">
        <v>1</v>
      </c>
      <c r="GO421">
        <v>1</v>
      </c>
      <c r="GP421">
        <v>3</v>
      </c>
      <c r="GQ421" t="s">
        <v>463</v>
      </c>
      <c r="GR421">
        <v>3.12875</v>
      </c>
      <c r="GS421">
        <v>2.73223</v>
      </c>
      <c r="GT421">
        <v>0.0307404</v>
      </c>
      <c r="GU421">
        <v>0.0267071</v>
      </c>
      <c r="GV421">
        <v>0.10728</v>
      </c>
      <c r="GW421">
        <v>0.0802244</v>
      </c>
      <c r="GX421">
        <v>29029.7</v>
      </c>
      <c r="GY421">
        <v>28299.4</v>
      </c>
      <c r="GZ421">
        <v>30494</v>
      </c>
      <c r="HA421">
        <v>29333.3</v>
      </c>
      <c r="HB421">
        <v>37567</v>
      </c>
      <c r="HC421">
        <v>35500.4</v>
      </c>
      <c r="HD421">
        <v>46652.4</v>
      </c>
      <c r="HE421">
        <v>43587.9</v>
      </c>
      <c r="HF421">
        <v>1.82725</v>
      </c>
      <c r="HG421">
        <v>1.80955</v>
      </c>
      <c r="HH421">
        <v>0.0852421</v>
      </c>
      <c r="HI421">
        <v>0</v>
      </c>
      <c r="HJ421">
        <v>28.6142</v>
      </c>
      <c r="HK421">
        <v>999.9</v>
      </c>
      <c r="HL421">
        <v>48.4</v>
      </c>
      <c r="HM421">
        <v>31.9</v>
      </c>
      <c r="HN421">
        <v>25.3104</v>
      </c>
      <c r="HO421">
        <v>62.835</v>
      </c>
      <c r="HP421">
        <v>18.1811</v>
      </c>
      <c r="HQ421">
        <v>1</v>
      </c>
      <c r="HR421">
        <v>0.178587</v>
      </c>
      <c r="HS421">
        <v>-0.776473</v>
      </c>
      <c r="HT421">
        <v>20.1984</v>
      </c>
      <c r="HU421">
        <v>5.22882</v>
      </c>
      <c r="HV421">
        <v>11.974</v>
      </c>
      <c r="HW421">
        <v>4.9699</v>
      </c>
      <c r="HX421">
        <v>3.28953</v>
      </c>
      <c r="HY421">
        <v>9999</v>
      </c>
      <c r="HZ421">
        <v>9999</v>
      </c>
      <c r="IA421">
        <v>9999</v>
      </c>
      <c r="IB421">
        <v>20.3</v>
      </c>
      <c r="IC421">
        <v>4.9729</v>
      </c>
      <c r="ID421">
        <v>1.87731</v>
      </c>
      <c r="IE421">
        <v>1.87542</v>
      </c>
      <c r="IF421">
        <v>1.87821</v>
      </c>
      <c r="IG421">
        <v>1.87499</v>
      </c>
      <c r="IH421">
        <v>1.87851</v>
      </c>
      <c r="II421">
        <v>1.87561</v>
      </c>
      <c r="IJ421">
        <v>1.87682</v>
      </c>
      <c r="IK421">
        <v>0</v>
      </c>
      <c r="IL421">
        <v>0</v>
      </c>
      <c r="IM421">
        <v>0</v>
      </c>
      <c r="IN421">
        <v>0</v>
      </c>
      <c r="IO421" t="s">
        <v>441</v>
      </c>
      <c r="IP421" t="s">
        <v>442</v>
      </c>
      <c r="IQ421" t="s">
        <v>443</v>
      </c>
      <c r="IR421" t="s">
        <v>443</v>
      </c>
      <c r="IS421" t="s">
        <v>443</v>
      </c>
      <c r="IT421" t="s">
        <v>443</v>
      </c>
      <c r="IU421">
        <v>0</v>
      </c>
      <c r="IV421">
        <v>100</v>
      </c>
      <c r="IW421">
        <v>100</v>
      </c>
      <c r="IX421">
        <v>0.036</v>
      </c>
      <c r="IY421">
        <v>0.2435</v>
      </c>
      <c r="IZ421">
        <v>-0.1222274518627452</v>
      </c>
      <c r="JA421">
        <v>0.001328938755811441</v>
      </c>
      <c r="JB421">
        <v>-5.633165956792918E-07</v>
      </c>
      <c r="JC421">
        <v>2.510553891376428E-10</v>
      </c>
      <c r="JD421">
        <v>-0.04678033270444259</v>
      </c>
      <c r="JE421">
        <v>-0.0009625096320519332</v>
      </c>
      <c r="JF421">
        <v>0.0006953178313022573</v>
      </c>
      <c r="JG421">
        <v>-5.973937232829655E-06</v>
      </c>
      <c r="JH421">
        <v>1</v>
      </c>
      <c r="JI421">
        <v>2112</v>
      </c>
      <c r="JJ421">
        <v>1</v>
      </c>
      <c r="JK421">
        <v>26</v>
      </c>
      <c r="JL421">
        <v>201809.2</v>
      </c>
      <c r="JM421">
        <v>201809.1</v>
      </c>
      <c r="JN421">
        <v>0.362549</v>
      </c>
      <c r="JO421">
        <v>2.58301</v>
      </c>
      <c r="JP421">
        <v>1.39893</v>
      </c>
      <c r="JQ421">
        <v>2.32666</v>
      </c>
      <c r="JR421">
        <v>1.44897</v>
      </c>
      <c r="JS421">
        <v>2.58423</v>
      </c>
      <c r="JT421">
        <v>37.7711</v>
      </c>
      <c r="JU421">
        <v>23.9737</v>
      </c>
      <c r="JV421">
        <v>18</v>
      </c>
      <c r="JW421">
        <v>483.319</v>
      </c>
      <c r="JX421">
        <v>442.579</v>
      </c>
      <c r="JY421">
        <v>29.3021</v>
      </c>
      <c r="JZ421">
        <v>29.5453</v>
      </c>
      <c r="KA421">
        <v>29.9999</v>
      </c>
      <c r="KB421">
        <v>29.2611</v>
      </c>
      <c r="KC421">
        <v>29.3302</v>
      </c>
      <c r="KD421">
        <v>7.29574</v>
      </c>
      <c r="KE421">
        <v>40.8713</v>
      </c>
      <c r="KF421">
        <v>0</v>
      </c>
      <c r="KG421">
        <v>29.4297</v>
      </c>
      <c r="KH421">
        <v>85.3028</v>
      </c>
      <c r="KI421">
        <v>15.833</v>
      </c>
      <c r="KJ421">
        <v>100.816</v>
      </c>
      <c r="KK421">
        <v>100.259</v>
      </c>
    </row>
    <row r="422" spans="1:297">
      <c r="A422">
        <v>406</v>
      </c>
      <c r="B422">
        <v>1759257135</v>
      </c>
      <c r="C422">
        <v>10319.40000009537</v>
      </c>
      <c r="D422" t="s">
        <v>1259</v>
      </c>
      <c r="E422" t="s">
        <v>1260</v>
      </c>
      <c r="F422">
        <v>5</v>
      </c>
      <c r="G422" t="s">
        <v>1218</v>
      </c>
      <c r="H422" t="s">
        <v>436</v>
      </c>
      <c r="I422">
        <v>1759257127.5</v>
      </c>
      <c r="J422">
        <f>(K422)/1000</f>
        <v>0</v>
      </c>
      <c r="K422">
        <f>IF(DP422, AN422, AH422)</f>
        <v>0</v>
      </c>
      <c r="L422">
        <f>IF(DP422, AI422, AG422)</f>
        <v>0</v>
      </c>
      <c r="M422">
        <f>DR422 - IF(AU422&gt;1, L422*DL422*100.0/(AW422), 0)</f>
        <v>0</v>
      </c>
      <c r="N422">
        <f>((T422-J422/2)*M422-L422)/(T422+J422/2)</f>
        <v>0</v>
      </c>
      <c r="O422">
        <f>N422*(DY422+DZ422)/1000.0</f>
        <v>0</v>
      </c>
      <c r="P422">
        <f>(DR422 - IF(AU422&gt;1, L422*DL422*100.0/(AW422), 0))*(DY422+DZ422)/1000.0</f>
        <v>0</v>
      </c>
      <c r="Q422">
        <f>2.0/((1/S422-1/R422)+SIGN(S422)*SQRT((1/S422-1/R422)*(1/S422-1/R422) + 4*DM422/((DM422+1)*(DM422+1))*(2*1/S422*1/R422-1/R422*1/R422)))</f>
        <v>0</v>
      </c>
      <c r="R422">
        <f>IF(LEFT(DN422,1)&lt;&gt;"0",IF(LEFT(DN422,1)="1",3.0,DO422),$D$5+$E$5*(EF422*DY422/($K$5*1000))+$F$5*(EF422*DY422/($K$5*1000))*MAX(MIN(DL422,$J$5),$I$5)*MAX(MIN(DL422,$J$5),$I$5)+$G$5*MAX(MIN(DL422,$J$5),$I$5)*(EF422*DY422/($K$5*1000))+$H$5*(EF422*DY422/($K$5*1000))*(EF422*DY422/($K$5*1000)))</f>
        <v>0</v>
      </c>
      <c r="S422">
        <f>J422*(1000-(1000*0.61365*exp(17.502*W422/(240.97+W422))/(DY422+DZ422)+DT422)/2)/(1000*0.61365*exp(17.502*W422/(240.97+W422))/(DY422+DZ422)-DT422)</f>
        <v>0</v>
      </c>
      <c r="T422">
        <f>1/((DM422+1)/(Q422/1.6)+1/(R422/1.37)) + DM422/((DM422+1)/(Q422/1.6) + DM422/(R422/1.37))</f>
        <v>0</v>
      </c>
      <c r="U422">
        <f>(DH422*DK422)</f>
        <v>0</v>
      </c>
      <c r="V422">
        <f>(EA422+(U422+2*0.95*5.67E-8*(((EA422+$B$7)+273)^4-(EA422+273)^4)-44100*J422)/(1.84*29.3*R422+8*0.95*5.67E-8*(EA422+273)^3))</f>
        <v>0</v>
      </c>
      <c r="W422">
        <f>($C$7*EB422+$D$7*EC422+$E$7*V422)</f>
        <v>0</v>
      </c>
      <c r="X422">
        <f>0.61365*exp(17.502*W422/(240.97+W422))</f>
        <v>0</v>
      </c>
      <c r="Y422">
        <f>(Z422/AA422*100)</f>
        <v>0</v>
      </c>
      <c r="Z422">
        <f>DT422*(DY422+DZ422)/1000</f>
        <v>0</v>
      </c>
      <c r="AA422">
        <f>0.61365*exp(17.502*EA422/(240.97+EA422))</f>
        <v>0</v>
      </c>
      <c r="AB422">
        <f>(X422-DT422*(DY422+DZ422)/1000)</f>
        <v>0</v>
      </c>
      <c r="AC422">
        <f>(-J422*44100)</f>
        <v>0</v>
      </c>
      <c r="AD422">
        <f>2*29.3*R422*0.92*(EA422-W422)</f>
        <v>0</v>
      </c>
      <c r="AE422">
        <f>2*0.95*5.67E-8*(((EA422+$B$7)+273)^4-(W422+273)^4)</f>
        <v>0</v>
      </c>
      <c r="AF422">
        <f>U422+AE422+AC422+AD422</f>
        <v>0</v>
      </c>
      <c r="AG422">
        <f>DX422*AU422*(DS422-DR422*(1000-AU422*DU422)/(1000-AU422*DT422))/(100*DL422)</f>
        <v>0</v>
      </c>
      <c r="AH422">
        <f>1000*DX422*AU422*(DT422-DU422)/(100*DL422*(1000-AU422*DT422))</f>
        <v>0</v>
      </c>
      <c r="AI422">
        <f>(AJ422 - AK422 - DY422*1E3/(8.314*(EA422+273.15)) * AM422/DX422 * AL422) * DX422/(100*DL422) * (1000 - DU422)/1000</f>
        <v>0</v>
      </c>
      <c r="AJ422">
        <v>103.1802815268801</v>
      </c>
      <c r="AK422">
        <v>114.3257757575758</v>
      </c>
      <c r="AL422">
        <v>-3.250588596543439</v>
      </c>
      <c r="AM422">
        <v>65.51249635074223</v>
      </c>
      <c r="AN422">
        <f>(AP422 - AO422 + DY422*1E3/(8.314*(EA422+273.15)) * AR422/DX422 * AQ422) * DX422/(100*DL422) * 1000/(1000 - AP422)</f>
        <v>0</v>
      </c>
      <c r="AO422">
        <v>15.7782462248541</v>
      </c>
      <c r="AP422">
        <v>24.03891757575757</v>
      </c>
      <c r="AQ422">
        <v>3.921836719291784E-05</v>
      </c>
      <c r="AR422">
        <v>120.2909633275377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MAX(0,($B$13+$C$13*EF422)/(1+$D$13*EF422)*DY422/(EA422+273)*$E$13)</f>
        <v>0</v>
      </c>
      <c r="AX422" t="s">
        <v>437</v>
      </c>
      <c r="AY422" t="s">
        <v>437</v>
      </c>
      <c r="AZ422">
        <v>0</v>
      </c>
      <c r="BA422">
        <v>0</v>
      </c>
      <c r="BB422">
        <f>1-AZ422/BA422</f>
        <v>0</v>
      </c>
      <c r="BC422">
        <v>0</v>
      </c>
      <c r="BD422" t="s">
        <v>437</v>
      </c>
      <c r="BE422" t="s">
        <v>437</v>
      </c>
      <c r="BF422">
        <v>0</v>
      </c>
      <c r="BG422">
        <v>0</v>
      </c>
      <c r="BH422">
        <f>1-BF422/BG422</f>
        <v>0</v>
      </c>
      <c r="BI422">
        <v>0.5</v>
      </c>
      <c r="BJ422">
        <f>DI422</f>
        <v>0</v>
      </c>
      <c r="BK422">
        <f>L422</f>
        <v>0</v>
      </c>
      <c r="BL422">
        <f>BH422*BI422*BJ422</f>
        <v>0</v>
      </c>
      <c r="BM422">
        <f>(BK422-BC422)/BJ422</f>
        <v>0</v>
      </c>
      <c r="BN422">
        <f>(BA422-BG422)/BG422</f>
        <v>0</v>
      </c>
      <c r="BO422">
        <f>AZ422/(BB422+AZ422/BG422)</f>
        <v>0</v>
      </c>
      <c r="BP422" t="s">
        <v>437</v>
      </c>
      <c r="BQ422">
        <v>0</v>
      </c>
      <c r="BR422">
        <f>IF(BQ422&lt;&gt;0, BQ422, BO422)</f>
        <v>0</v>
      </c>
      <c r="BS422">
        <f>1-BR422/BG422</f>
        <v>0</v>
      </c>
      <c r="BT422">
        <f>(BG422-BF422)/(BG422-BR422)</f>
        <v>0</v>
      </c>
      <c r="BU422">
        <f>(BA422-BG422)/(BA422-BR422)</f>
        <v>0</v>
      </c>
      <c r="BV422">
        <f>(BG422-BF422)/(BG422-AZ422)</f>
        <v>0</v>
      </c>
      <c r="BW422">
        <f>(BA422-BG422)/(BA422-AZ422)</f>
        <v>0</v>
      </c>
      <c r="BX422">
        <f>(BT422*BR422/BF422)</f>
        <v>0</v>
      </c>
      <c r="BY422">
        <f>(1-BX422)</f>
        <v>0</v>
      </c>
      <c r="DH422">
        <f>$B$11*EG422+$C$11*EH422+$F$11*ES422*(1-EV422)</f>
        <v>0</v>
      </c>
      <c r="DI422">
        <f>DH422*DJ422</f>
        <v>0</v>
      </c>
      <c r="DJ422">
        <f>($B$11*$D$9+$C$11*$D$9+$F$11*((FF422+EX422)/MAX(FF422+EX422+FG422, 0.1)*$I$9+FG422/MAX(FF422+EX422+FG422, 0.1)*$J$9))/($B$11+$C$11+$F$11)</f>
        <v>0</v>
      </c>
      <c r="DK422">
        <f>($B$11*$K$9+$C$11*$K$9+$F$11*((FF422+EX422)/MAX(FF422+EX422+FG422, 0.1)*$P$9+FG422/MAX(FF422+EX422+FG422, 0.1)*$Q$9))/($B$11+$C$11+$F$11)</f>
        <v>0</v>
      </c>
      <c r="DL422">
        <v>4.38</v>
      </c>
      <c r="DM422">
        <v>0.5</v>
      </c>
      <c r="DN422" t="s">
        <v>438</v>
      </c>
      <c r="DO422">
        <v>2</v>
      </c>
      <c r="DP422" t="b">
        <v>1</v>
      </c>
      <c r="DQ422">
        <v>1759257127.5</v>
      </c>
      <c r="DR422">
        <v>133.7357037037037</v>
      </c>
      <c r="DS422">
        <v>116.4976222222222</v>
      </c>
      <c r="DT422">
        <v>24.03861481481481</v>
      </c>
      <c r="DU422">
        <v>15.78276296296296</v>
      </c>
      <c r="DV422">
        <v>133.6898148148148</v>
      </c>
      <c r="DW422">
        <v>23.79509629629629</v>
      </c>
      <c r="DX422">
        <v>500.0195185185185</v>
      </c>
      <c r="DY422">
        <v>90.78781481481482</v>
      </c>
      <c r="DZ422">
        <v>0.05441111481481481</v>
      </c>
      <c r="EA422">
        <v>30.4749962962963</v>
      </c>
      <c r="EB422">
        <v>30.00443703703704</v>
      </c>
      <c r="EC422">
        <v>999.9000000000001</v>
      </c>
      <c r="ED422">
        <v>0</v>
      </c>
      <c r="EE422">
        <v>0</v>
      </c>
      <c r="EF422">
        <v>10006.83259259259</v>
      </c>
      <c r="EG422">
        <v>0</v>
      </c>
      <c r="EH422">
        <v>11.4667925925926</v>
      </c>
      <c r="EI422">
        <v>17.23796296296296</v>
      </c>
      <c r="EJ422">
        <v>137.0297407407407</v>
      </c>
      <c r="EK422">
        <v>118.3659851851852</v>
      </c>
      <c r="EL422">
        <v>8.255857037037037</v>
      </c>
      <c r="EM422">
        <v>116.4976222222222</v>
      </c>
      <c r="EN422">
        <v>15.78276296296296</v>
      </c>
      <c r="EO422">
        <v>2.182413703703704</v>
      </c>
      <c r="EP422">
        <v>1.432882592592593</v>
      </c>
      <c r="EQ422">
        <v>18.8338037037037</v>
      </c>
      <c r="ER422">
        <v>12.27015555555555</v>
      </c>
      <c r="ES422">
        <v>1999.993703703704</v>
      </c>
      <c r="ET422">
        <v>0.9799919999999999</v>
      </c>
      <c r="EU422">
        <v>0.02000840000000001</v>
      </c>
      <c r="EV422">
        <v>0</v>
      </c>
      <c r="EW422">
        <v>854.975888888889</v>
      </c>
      <c r="EX422">
        <v>5.000560000000001</v>
      </c>
      <c r="EY422">
        <v>17294.81481481481</v>
      </c>
      <c r="EZ422">
        <v>17294.78888888889</v>
      </c>
      <c r="FA422">
        <v>41.93699999999999</v>
      </c>
      <c r="FB422">
        <v>42.06199999999999</v>
      </c>
      <c r="FC422">
        <v>41.6778148148148</v>
      </c>
      <c r="FD422">
        <v>41.18699999999999</v>
      </c>
      <c r="FE422">
        <v>42.68699999999998</v>
      </c>
      <c r="FF422">
        <v>1955.073703703703</v>
      </c>
      <c r="FG422">
        <v>39.92000000000001</v>
      </c>
      <c r="FH422">
        <v>0</v>
      </c>
      <c r="FI422">
        <v>1759257149.2</v>
      </c>
      <c r="FJ422">
        <v>0</v>
      </c>
      <c r="FK422">
        <v>855.0006153846153</v>
      </c>
      <c r="FL422">
        <v>19.0068376223082</v>
      </c>
      <c r="FM422">
        <v>363.3162395690402</v>
      </c>
      <c r="FN422">
        <v>17295.10769230769</v>
      </c>
      <c r="FO422">
        <v>15</v>
      </c>
      <c r="FP422">
        <v>0</v>
      </c>
      <c r="FQ422" t="s">
        <v>439</v>
      </c>
      <c r="FR422">
        <v>1747148579.5</v>
      </c>
      <c r="FS422">
        <v>1747148584.5</v>
      </c>
      <c r="FT422">
        <v>0</v>
      </c>
      <c r="FU422">
        <v>0.162</v>
      </c>
      <c r="FV422">
        <v>-0.001</v>
      </c>
      <c r="FW422">
        <v>0.139</v>
      </c>
      <c r="FX422">
        <v>0.058</v>
      </c>
      <c r="FY422">
        <v>420</v>
      </c>
      <c r="FZ422">
        <v>16</v>
      </c>
      <c r="GA422">
        <v>0.19</v>
      </c>
      <c r="GB422">
        <v>0.02</v>
      </c>
      <c r="GC422">
        <v>16.55393414634147</v>
      </c>
      <c r="GD422">
        <v>12.2395212543554</v>
      </c>
      <c r="GE422">
        <v>1.213967478692009</v>
      </c>
      <c r="GF422">
        <v>0</v>
      </c>
      <c r="GG422">
        <v>853.9385294117646</v>
      </c>
      <c r="GH422">
        <v>17.47370511877417</v>
      </c>
      <c r="GI422">
        <v>1.731457652406238</v>
      </c>
      <c r="GJ422">
        <v>0</v>
      </c>
      <c r="GK422">
        <v>8.252132926829269</v>
      </c>
      <c r="GL422">
        <v>0.05847658536585974</v>
      </c>
      <c r="GM422">
        <v>0.006116438563573006</v>
      </c>
      <c r="GN422">
        <v>1</v>
      </c>
      <c r="GO422">
        <v>1</v>
      </c>
      <c r="GP422">
        <v>3</v>
      </c>
      <c r="GQ422" t="s">
        <v>463</v>
      </c>
      <c r="GR422">
        <v>3.12854</v>
      </c>
      <c r="GS422">
        <v>2.73222</v>
      </c>
      <c r="GT422">
        <v>0.0270841</v>
      </c>
      <c r="GU422">
        <v>0.0227935</v>
      </c>
      <c r="GV422">
        <v>0.107288</v>
      </c>
      <c r="GW422">
        <v>0.0802089</v>
      </c>
      <c r="GX422">
        <v>29139.7</v>
      </c>
      <c r="GY422">
        <v>28412.6</v>
      </c>
      <c r="GZ422">
        <v>30494.5</v>
      </c>
      <c r="HA422">
        <v>29332.8</v>
      </c>
      <c r="HB422">
        <v>37566.9</v>
      </c>
      <c r="HC422">
        <v>35500.1</v>
      </c>
      <c r="HD422">
        <v>46653</v>
      </c>
      <c r="HE422">
        <v>43587.1</v>
      </c>
      <c r="HF422">
        <v>1.82695</v>
      </c>
      <c r="HG422">
        <v>1.80975</v>
      </c>
      <c r="HH422">
        <v>0.08538370000000001</v>
      </c>
      <c r="HI422">
        <v>0</v>
      </c>
      <c r="HJ422">
        <v>28.6142</v>
      </c>
      <c r="HK422">
        <v>999.9</v>
      </c>
      <c r="HL422">
        <v>48.4</v>
      </c>
      <c r="HM422">
        <v>31.9</v>
      </c>
      <c r="HN422">
        <v>25.313</v>
      </c>
      <c r="HO422">
        <v>63.235</v>
      </c>
      <c r="HP422">
        <v>18.129</v>
      </c>
      <c r="HQ422">
        <v>1</v>
      </c>
      <c r="HR422">
        <v>0.178222</v>
      </c>
      <c r="HS422">
        <v>-0.953339</v>
      </c>
      <c r="HT422">
        <v>20.1974</v>
      </c>
      <c r="HU422">
        <v>5.22807</v>
      </c>
      <c r="HV422">
        <v>11.974</v>
      </c>
      <c r="HW422">
        <v>4.96995</v>
      </c>
      <c r="HX422">
        <v>3.28948</v>
      </c>
      <c r="HY422">
        <v>9999</v>
      </c>
      <c r="HZ422">
        <v>9999</v>
      </c>
      <c r="IA422">
        <v>9999</v>
      </c>
      <c r="IB422">
        <v>20.3</v>
      </c>
      <c r="IC422">
        <v>4.97291</v>
      </c>
      <c r="ID422">
        <v>1.87733</v>
      </c>
      <c r="IE422">
        <v>1.87545</v>
      </c>
      <c r="IF422">
        <v>1.87822</v>
      </c>
      <c r="IG422">
        <v>1.875</v>
      </c>
      <c r="IH422">
        <v>1.87852</v>
      </c>
      <c r="II422">
        <v>1.87561</v>
      </c>
      <c r="IJ422">
        <v>1.87683</v>
      </c>
      <c r="IK422">
        <v>0</v>
      </c>
      <c r="IL422">
        <v>0</v>
      </c>
      <c r="IM422">
        <v>0</v>
      </c>
      <c r="IN422">
        <v>0</v>
      </c>
      <c r="IO422" t="s">
        <v>441</v>
      </c>
      <c r="IP422" t="s">
        <v>442</v>
      </c>
      <c r="IQ422" t="s">
        <v>443</v>
      </c>
      <c r="IR422" t="s">
        <v>443</v>
      </c>
      <c r="IS422" t="s">
        <v>443</v>
      </c>
      <c r="IT422" t="s">
        <v>443</v>
      </c>
      <c r="IU422">
        <v>0</v>
      </c>
      <c r="IV422">
        <v>100</v>
      </c>
      <c r="IW422">
        <v>100</v>
      </c>
      <c r="IX422">
        <v>0.017</v>
      </c>
      <c r="IY422">
        <v>0.2436</v>
      </c>
      <c r="IZ422">
        <v>-0.1222274518627452</v>
      </c>
      <c r="JA422">
        <v>0.001328938755811441</v>
      </c>
      <c r="JB422">
        <v>-5.633165956792918E-07</v>
      </c>
      <c r="JC422">
        <v>2.510553891376428E-10</v>
      </c>
      <c r="JD422">
        <v>-0.04678033270444259</v>
      </c>
      <c r="JE422">
        <v>-0.0009625096320519332</v>
      </c>
      <c r="JF422">
        <v>0.0006953178313022573</v>
      </c>
      <c r="JG422">
        <v>-5.973937232829655E-06</v>
      </c>
      <c r="JH422">
        <v>1</v>
      </c>
      <c r="JI422">
        <v>2112</v>
      </c>
      <c r="JJ422">
        <v>1</v>
      </c>
      <c r="JK422">
        <v>26</v>
      </c>
      <c r="JL422">
        <v>201809.3</v>
      </c>
      <c r="JM422">
        <v>201809.2</v>
      </c>
      <c r="JN422">
        <v>0.330811</v>
      </c>
      <c r="JO422">
        <v>2.58301</v>
      </c>
      <c r="JP422">
        <v>1.39893</v>
      </c>
      <c r="JQ422">
        <v>2.32666</v>
      </c>
      <c r="JR422">
        <v>1.44897</v>
      </c>
      <c r="JS422">
        <v>2.55371</v>
      </c>
      <c r="JT422">
        <v>37.7711</v>
      </c>
      <c r="JU422">
        <v>23.9737</v>
      </c>
      <c r="JV422">
        <v>18</v>
      </c>
      <c r="JW422">
        <v>483.136</v>
      </c>
      <c r="JX422">
        <v>442.685</v>
      </c>
      <c r="JY422">
        <v>29.4062</v>
      </c>
      <c r="JZ422">
        <v>29.5428</v>
      </c>
      <c r="KA422">
        <v>29.9999</v>
      </c>
      <c r="KB422">
        <v>29.2586</v>
      </c>
      <c r="KC422">
        <v>29.3277</v>
      </c>
      <c r="KD422">
        <v>6.45922</v>
      </c>
      <c r="KE422">
        <v>40.8713</v>
      </c>
      <c r="KF422">
        <v>0</v>
      </c>
      <c r="KG422">
        <v>29.4064</v>
      </c>
      <c r="KH422">
        <v>65.16759999999999</v>
      </c>
      <c r="KI422">
        <v>15.833</v>
      </c>
      <c r="KJ422">
        <v>100.818</v>
      </c>
      <c r="KK422">
        <v>100.258</v>
      </c>
    </row>
    <row r="423" spans="1:297">
      <c r="A423">
        <v>407</v>
      </c>
      <c r="B423">
        <v>1759257140</v>
      </c>
      <c r="C423">
        <v>10324.40000009537</v>
      </c>
      <c r="D423" t="s">
        <v>1261</v>
      </c>
      <c r="E423" t="s">
        <v>1262</v>
      </c>
      <c r="F423">
        <v>5</v>
      </c>
      <c r="G423" t="s">
        <v>1218</v>
      </c>
      <c r="H423" t="s">
        <v>436</v>
      </c>
      <c r="I423">
        <v>1759257132.214286</v>
      </c>
      <c r="J423">
        <f>(K423)/1000</f>
        <v>0</v>
      </c>
      <c r="K423">
        <f>IF(DP423, AN423, AH423)</f>
        <v>0</v>
      </c>
      <c r="L423">
        <f>IF(DP423, AI423, AG423)</f>
        <v>0</v>
      </c>
      <c r="M423">
        <f>DR423 - IF(AU423&gt;1, L423*DL423*100.0/(AW423), 0)</f>
        <v>0</v>
      </c>
      <c r="N423">
        <f>((T423-J423/2)*M423-L423)/(T423+J423/2)</f>
        <v>0</v>
      </c>
      <c r="O423">
        <f>N423*(DY423+DZ423)/1000.0</f>
        <v>0</v>
      </c>
      <c r="P423">
        <f>(DR423 - IF(AU423&gt;1, L423*DL423*100.0/(AW423), 0))*(DY423+DZ423)/1000.0</f>
        <v>0</v>
      </c>
      <c r="Q423">
        <f>2.0/((1/S423-1/R423)+SIGN(S423)*SQRT((1/S423-1/R423)*(1/S423-1/R423) + 4*DM423/((DM423+1)*(DM423+1))*(2*1/S423*1/R423-1/R423*1/R423)))</f>
        <v>0</v>
      </c>
      <c r="R423">
        <f>IF(LEFT(DN423,1)&lt;&gt;"0",IF(LEFT(DN423,1)="1",3.0,DO423),$D$5+$E$5*(EF423*DY423/($K$5*1000))+$F$5*(EF423*DY423/($K$5*1000))*MAX(MIN(DL423,$J$5),$I$5)*MAX(MIN(DL423,$J$5),$I$5)+$G$5*MAX(MIN(DL423,$J$5),$I$5)*(EF423*DY423/($K$5*1000))+$H$5*(EF423*DY423/($K$5*1000))*(EF423*DY423/($K$5*1000)))</f>
        <v>0</v>
      </c>
      <c r="S423">
        <f>J423*(1000-(1000*0.61365*exp(17.502*W423/(240.97+W423))/(DY423+DZ423)+DT423)/2)/(1000*0.61365*exp(17.502*W423/(240.97+W423))/(DY423+DZ423)-DT423)</f>
        <v>0</v>
      </c>
      <c r="T423">
        <f>1/((DM423+1)/(Q423/1.6)+1/(R423/1.37)) + DM423/((DM423+1)/(Q423/1.6) + DM423/(R423/1.37))</f>
        <v>0</v>
      </c>
      <c r="U423">
        <f>(DH423*DK423)</f>
        <v>0</v>
      </c>
      <c r="V423">
        <f>(EA423+(U423+2*0.95*5.67E-8*(((EA423+$B$7)+273)^4-(EA423+273)^4)-44100*J423)/(1.84*29.3*R423+8*0.95*5.67E-8*(EA423+273)^3))</f>
        <v>0</v>
      </c>
      <c r="W423">
        <f>($C$7*EB423+$D$7*EC423+$E$7*V423)</f>
        <v>0</v>
      </c>
      <c r="X423">
        <f>0.61365*exp(17.502*W423/(240.97+W423))</f>
        <v>0</v>
      </c>
      <c r="Y423">
        <f>(Z423/AA423*100)</f>
        <v>0</v>
      </c>
      <c r="Z423">
        <f>DT423*(DY423+DZ423)/1000</f>
        <v>0</v>
      </c>
      <c r="AA423">
        <f>0.61365*exp(17.502*EA423/(240.97+EA423))</f>
        <v>0</v>
      </c>
      <c r="AB423">
        <f>(X423-DT423*(DY423+DZ423)/1000)</f>
        <v>0</v>
      </c>
      <c r="AC423">
        <f>(-J423*44100)</f>
        <v>0</v>
      </c>
      <c r="AD423">
        <f>2*29.3*R423*0.92*(EA423-W423)</f>
        <v>0</v>
      </c>
      <c r="AE423">
        <f>2*0.95*5.67E-8*(((EA423+$B$7)+273)^4-(W423+273)^4)</f>
        <v>0</v>
      </c>
      <c r="AF423">
        <f>U423+AE423+AC423+AD423</f>
        <v>0</v>
      </c>
      <c r="AG423">
        <f>DX423*AU423*(DS423-DR423*(1000-AU423*DU423)/(1000-AU423*DT423))/(100*DL423)</f>
        <v>0</v>
      </c>
      <c r="AH423">
        <f>1000*DX423*AU423*(DT423-DU423)/(100*DL423*(1000-AU423*DT423))</f>
        <v>0</v>
      </c>
      <c r="AI423">
        <f>(AJ423 - AK423 - DY423*1E3/(8.314*(EA423+273.15)) * AM423/DX423 * AL423) * DX423/(100*DL423) * (1000 - DU423)/1000</f>
        <v>0</v>
      </c>
      <c r="AJ423">
        <v>86.23286577399735</v>
      </c>
      <c r="AK423">
        <v>98.16219393939394</v>
      </c>
      <c r="AL423">
        <v>-3.228407397065685</v>
      </c>
      <c r="AM423">
        <v>65.51249635074223</v>
      </c>
      <c r="AN423">
        <f>(AP423 - AO423 + DY423*1E3/(8.314*(EA423+273.15)) * AR423/DX423 * AQ423) * DX423/(100*DL423) * 1000/(1000 - AP423)</f>
        <v>0</v>
      </c>
      <c r="AO423">
        <v>15.77347082828371</v>
      </c>
      <c r="AP423">
        <v>24.04059999999999</v>
      </c>
      <c r="AQ423">
        <v>2.67464198310469E-05</v>
      </c>
      <c r="AR423">
        <v>120.2909633275377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MAX(0,($B$13+$C$13*EF423)/(1+$D$13*EF423)*DY423/(EA423+273)*$E$13)</f>
        <v>0</v>
      </c>
      <c r="AX423" t="s">
        <v>437</v>
      </c>
      <c r="AY423" t="s">
        <v>437</v>
      </c>
      <c r="AZ423">
        <v>0</v>
      </c>
      <c r="BA423">
        <v>0</v>
      </c>
      <c r="BB423">
        <f>1-AZ423/BA423</f>
        <v>0</v>
      </c>
      <c r="BC423">
        <v>0</v>
      </c>
      <c r="BD423" t="s">
        <v>437</v>
      </c>
      <c r="BE423" t="s">
        <v>437</v>
      </c>
      <c r="BF423">
        <v>0</v>
      </c>
      <c r="BG423">
        <v>0</v>
      </c>
      <c r="BH423">
        <f>1-BF423/BG423</f>
        <v>0</v>
      </c>
      <c r="BI423">
        <v>0.5</v>
      </c>
      <c r="BJ423">
        <f>DI423</f>
        <v>0</v>
      </c>
      <c r="BK423">
        <f>L423</f>
        <v>0</v>
      </c>
      <c r="BL423">
        <f>BH423*BI423*BJ423</f>
        <v>0</v>
      </c>
      <c r="BM423">
        <f>(BK423-BC423)/BJ423</f>
        <v>0</v>
      </c>
      <c r="BN423">
        <f>(BA423-BG423)/BG423</f>
        <v>0</v>
      </c>
      <c r="BO423">
        <f>AZ423/(BB423+AZ423/BG423)</f>
        <v>0</v>
      </c>
      <c r="BP423" t="s">
        <v>437</v>
      </c>
      <c r="BQ423">
        <v>0</v>
      </c>
      <c r="BR423">
        <f>IF(BQ423&lt;&gt;0, BQ423, BO423)</f>
        <v>0</v>
      </c>
      <c r="BS423">
        <f>1-BR423/BG423</f>
        <v>0</v>
      </c>
      <c r="BT423">
        <f>(BG423-BF423)/(BG423-BR423)</f>
        <v>0</v>
      </c>
      <c r="BU423">
        <f>(BA423-BG423)/(BA423-BR423)</f>
        <v>0</v>
      </c>
      <c r="BV423">
        <f>(BG423-BF423)/(BG423-AZ423)</f>
        <v>0</v>
      </c>
      <c r="BW423">
        <f>(BA423-BG423)/(BA423-AZ423)</f>
        <v>0</v>
      </c>
      <c r="BX423">
        <f>(BT423*BR423/BF423)</f>
        <v>0</v>
      </c>
      <c r="BY423">
        <f>(1-BX423)</f>
        <v>0</v>
      </c>
      <c r="DH423">
        <f>$B$11*EG423+$C$11*EH423+$F$11*ES423*(1-EV423)</f>
        <v>0</v>
      </c>
      <c r="DI423">
        <f>DH423*DJ423</f>
        <v>0</v>
      </c>
      <c r="DJ423">
        <f>($B$11*$D$9+$C$11*$D$9+$F$11*((FF423+EX423)/MAX(FF423+EX423+FG423, 0.1)*$I$9+FG423/MAX(FF423+EX423+FG423, 0.1)*$J$9))/($B$11+$C$11+$F$11)</f>
        <v>0</v>
      </c>
      <c r="DK423">
        <f>($B$11*$K$9+$C$11*$K$9+$F$11*((FF423+EX423)/MAX(FF423+EX423+FG423, 0.1)*$P$9+FG423/MAX(FF423+EX423+FG423, 0.1)*$Q$9))/($B$11+$C$11+$F$11)</f>
        <v>0</v>
      </c>
      <c r="DL423">
        <v>4.38</v>
      </c>
      <c r="DM423">
        <v>0.5</v>
      </c>
      <c r="DN423" t="s">
        <v>438</v>
      </c>
      <c r="DO423">
        <v>2</v>
      </c>
      <c r="DP423" t="b">
        <v>1</v>
      </c>
      <c r="DQ423">
        <v>1759257132.214286</v>
      </c>
      <c r="DR423">
        <v>118.8462</v>
      </c>
      <c r="DS423">
        <v>100.6401142857143</v>
      </c>
      <c r="DT423">
        <v>24.038375</v>
      </c>
      <c r="DU423">
        <v>15.77857142857143</v>
      </c>
      <c r="DV423">
        <v>118.8181142857143</v>
      </c>
      <c r="DW423">
        <v>23.79486071428571</v>
      </c>
      <c r="DX423">
        <v>500.0293928571429</v>
      </c>
      <c r="DY423">
        <v>90.78862857142856</v>
      </c>
      <c r="DZ423">
        <v>0.05436718928571429</v>
      </c>
      <c r="EA423">
        <v>30.47416071428571</v>
      </c>
      <c r="EB423">
        <v>30.00410357142858</v>
      </c>
      <c r="EC423">
        <v>999.9000000000002</v>
      </c>
      <c r="ED423">
        <v>0</v>
      </c>
      <c r="EE423">
        <v>0</v>
      </c>
      <c r="EF423">
        <v>10003.54928571429</v>
      </c>
      <c r="EG423">
        <v>0</v>
      </c>
      <c r="EH423">
        <v>11.46725</v>
      </c>
      <c r="EI423">
        <v>18.20601785714286</v>
      </c>
      <c r="EJ423">
        <v>121.7734</v>
      </c>
      <c r="EK423">
        <v>102.2536928571429</v>
      </c>
      <c r="EL423">
        <v>8.259803571428572</v>
      </c>
      <c r="EM423">
        <v>100.6401142857143</v>
      </c>
      <c r="EN423">
        <v>15.77857142857143</v>
      </c>
      <c r="EO423">
        <v>2.182411785714286</v>
      </c>
      <c r="EP423">
        <v>1.432515357142858</v>
      </c>
      <c r="EQ423">
        <v>18.83377857142857</v>
      </c>
      <c r="ER423">
        <v>12.26625357142857</v>
      </c>
      <c r="ES423">
        <v>2000.002499999999</v>
      </c>
      <c r="ET423">
        <v>0.9799919999999999</v>
      </c>
      <c r="EU423">
        <v>0.02000840000000001</v>
      </c>
      <c r="EV423">
        <v>0</v>
      </c>
      <c r="EW423">
        <v>856.5235000000002</v>
      </c>
      <c r="EX423">
        <v>5.000560000000001</v>
      </c>
      <c r="EY423">
        <v>17324.71428571428</v>
      </c>
      <c r="EZ423">
        <v>17294.86785714286</v>
      </c>
      <c r="FA423">
        <v>41.93699999999999</v>
      </c>
      <c r="FB423">
        <v>42.06199999999999</v>
      </c>
      <c r="FC423">
        <v>41.66485714285714</v>
      </c>
      <c r="FD423">
        <v>41.18699999999999</v>
      </c>
      <c r="FE423">
        <v>42.68699999999998</v>
      </c>
      <c r="FF423">
        <v>1955.0825</v>
      </c>
      <c r="FG423">
        <v>39.92000000000001</v>
      </c>
      <c r="FH423">
        <v>0</v>
      </c>
      <c r="FI423">
        <v>1759257154</v>
      </c>
      <c r="FJ423">
        <v>0</v>
      </c>
      <c r="FK423">
        <v>856.5646153846153</v>
      </c>
      <c r="FL423">
        <v>21.22947006364461</v>
      </c>
      <c r="FM423">
        <v>395.7675208182828</v>
      </c>
      <c r="FN423">
        <v>17325.36923076923</v>
      </c>
      <c r="FO423">
        <v>15</v>
      </c>
      <c r="FP423">
        <v>0</v>
      </c>
      <c r="FQ423" t="s">
        <v>439</v>
      </c>
      <c r="FR423">
        <v>1747148579.5</v>
      </c>
      <c r="FS423">
        <v>1747148584.5</v>
      </c>
      <c r="FT423">
        <v>0</v>
      </c>
      <c r="FU423">
        <v>0.162</v>
      </c>
      <c r="FV423">
        <v>-0.001</v>
      </c>
      <c r="FW423">
        <v>0.139</v>
      </c>
      <c r="FX423">
        <v>0.058</v>
      </c>
      <c r="FY423">
        <v>420</v>
      </c>
      <c r="FZ423">
        <v>16</v>
      </c>
      <c r="GA423">
        <v>0.19</v>
      </c>
      <c r="GB423">
        <v>0.02</v>
      </c>
      <c r="GC423">
        <v>17.6725875</v>
      </c>
      <c r="GD423">
        <v>12.16662551594745</v>
      </c>
      <c r="GE423">
        <v>1.178950172863022</v>
      </c>
      <c r="GF423">
        <v>0</v>
      </c>
      <c r="GG423">
        <v>855.6151176470589</v>
      </c>
      <c r="GH423">
        <v>19.58722687675778</v>
      </c>
      <c r="GI423">
        <v>1.933315633594346</v>
      </c>
      <c r="GJ423">
        <v>0</v>
      </c>
      <c r="GK423">
        <v>8.257937</v>
      </c>
      <c r="GL423">
        <v>0.04997403377109437</v>
      </c>
      <c r="GM423">
        <v>0.004956114506344608</v>
      </c>
      <c r="GN423">
        <v>1</v>
      </c>
      <c r="GO423">
        <v>1</v>
      </c>
      <c r="GP423">
        <v>3</v>
      </c>
      <c r="GQ423" t="s">
        <v>463</v>
      </c>
      <c r="GR423">
        <v>3.12869</v>
      </c>
      <c r="GS423">
        <v>2.73194</v>
      </c>
      <c r="GT423">
        <v>0.0233748</v>
      </c>
      <c r="GU423">
        <v>0.0187096</v>
      </c>
      <c r="GV423">
        <v>0.107291</v>
      </c>
      <c r="GW423">
        <v>0.0801909</v>
      </c>
      <c r="GX423">
        <v>29250.9</v>
      </c>
      <c r="GY423">
        <v>28531.5</v>
      </c>
      <c r="GZ423">
        <v>30494.7</v>
      </c>
      <c r="HA423">
        <v>29333</v>
      </c>
      <c r="HB423">
        <v>37566.8</v>
      </c>
      <c r="HC423">
        <v>35500.7</v>
      </c>
      <c r="HD423">
        <v>46653.4</v>
      </c>
      <c r="HE423">
        <v>43587.3</v>
      </c>
      <c r="HF423">
        <v>1.82712</v>
      </c>
      <c r="HG423">
        <v>1.80977</v>
      </c>
      <c r="HH423">
        <v>0.0857115</v>
      </c>
      <c r="HI423">
        <v>0</v>
      </c>
      <c r="HJ423">
        <v>28.6163</v>
      </c>
      <c r="HK423">
        <v>999.9</v>
      </c>
      <c r="HL423">
        <v>48.4</v>
      </c>
      <c r="HM423">
        <v>31.9</v>
      </c>
      <c r="HN423">
        <v>25.315</v>
      </c>
      <c r="HO423">
        <v>63.305</v>
      </c>
      <c r="HP423">
        <v>17.9808</v>
      </c>
      <c r="HQ423">
        <v>1</v>
      </c>
      <c r="HR423">
        <v>0.178064</v>
      </c>
      <c r="HS423">
        <v>-0.760163</v>
      </c>
      <c r="HT423">
        <v>20.1986</v>
      </c>
      <c r="HU423">
        <v>5.22822</v>
      </c>
      <c r="HV423">
        <v>11.974</v>
      </c>
      <c r="HW423">
        <v>4.9696</v>
      </c>
      <c r="HX423">
        <v>3.28963</v>
      </c>
      <c r="HY423">
        <v>9999</v>
      </c>
      <c r="HZ423">
        <v>9999</v>
      </c>
      <c r="IA423">
        <v>9999</v>
      </c>
      <c r="IB423">
        <v>20.3</v>
      </c>
      <c r="IC423">
        <v>4.97291</v>
      </c>
      <c r="ID423">
        <v>1.87735</v>
      </c>
      <c r="IE423">
        <v>1.87546</v>
      </c>
      <c r="IF423">
        <v>1.87824</v>
      </c>
      <c r="IG423">
        <v>1.875</v>
      </c>
      <c r="IH423">
        <v>1.87852</v>
      </c>
      <c r="II423">
        <v>1.87563</v>
      </c>
      <c r="IJ423">
        <v>1.87683</v>
      </c>
      <c r="IK423">
        <v>0</v>
      </c>
      <c r="IL423">
        <v>0</v>
      </c>
      <c r="IM423">
        <v>0</v>
      </c>
      <c r="IN423">
        <v>0</v>
      </c>
      <c r="IO423" t="s">
        <v>441</v>
      </c>
      <c r="IP423" t="s">
        <v>442</v>
      </c>
      <c r="IQ423" t="s">
        <v>443</v>
      </c>
      <c r="IR423" t="s">
        <v>443</v>
      </c>
      <c r="IS423" t="s">
        <v>443</v>
      </c>
      <c r="IT423" t="s">
        <v>443</v>
      </c>
      <c r="IU423">
        <v>0</v>
      </c>
      <c r="IV423">
        <v>100</v>
      </c>
      <c r="IW423">
        <v>100</v>
      </c>
      <c r="IX423">
        <v>-0.002</v>
      </c>
      <c r="IY423">
        <v>0.2436</v>
      </c>
      <c r="IZ423">
        <v>-0.1222274518627452</v>
      </c>
      <c r="JA423">
        <v>0.001328938755811441</v>
      </c>
      <c r="JB423">
        <v>-5.633165956792918E-07</v>
      </c>
      <c r="JC423">
        <v>2.510553891376428E-10</v>
      </c>
      <c r="JD423">
        <v>-0.04678033270444259</v>
      </c>
      <c r="JE423">
        <v>-0.0009625096320519332</v>
      </c>
      <c r="JF423">
        <v>0.0006953178313022573</v>
      </c>
      <c r="JG423">
        <v>-5.973937232829655E-06</v>
      </c>
      <c r="JH423">
        <v>1</v>
      </c>
      <c r="JI423">
        <v>2112</v>
      </c>
      <c r="JJ423">
        <v>1</v>
      </c>
      <c r="JK423">
        <v>26</v>
      </c>
      <c r="JL423">
        <v>201809.3</v>
      </c>
      <c r="JM423">
        <v>201809.3</v>
      </c>
      <c r="JN423">
        <v>0.283203</v>
      </c>
      <c r="JO423">
        <v>2.59155</v>
      </c>
      <c r="JP423">
        <v>1.39893</v>
      </c>
      <c r="JQ423">
        <v>2.32666</v>
      </c>
      <c r="JR423">
        <v>1.44897</v>
      </c>
      <c r="JS423">
        <v>2.58301</v>
      </c>
      <c r="JT423">
        <v>37.7711</v>
      </c>
      <c r="JU423">
        <v>23.9824</v>
      </c>
      <c r="JV423">
        <v>18</v>
      </c>
      <c r="JW423">
        <v>483.217</v>
      </c>
      <c r="JX423">
        <v>442.687</v>
      </c>
      <c r="JY423">
        <v>29.42</v>
      </c>
      <c r="JZ423">
        <v>29.5403</v>
      </c>
      <c r="KA423">
        <v>29.9999</v>
      </c>
      <c r="KB423">
        <v>29.2561</v>
      </c>
      <c r="KC423">
        <v>29.3258</v>
      </c>
      <c r="KD423">
        <v>5.71025</v>
      </c>
      <c r="KE423">
        <v>40.8713</v>
      </c>
      <c r="KF423">
        <v>0</v>
      </c>
      <c r="KG423">
        <v>29.3982</v>
      </c>
      <c r="KH423">
        <v>51.7354</v>
      </c>
      <c r="KI423">
        <v>15.833</v>
      </c>
      <c r="KJ423">
        <v>100.818</v>
      </c>
      <c r="KK423">
        <v>100.258</v>
      </c>
    </row>
    <row r="424" spans="1:297">
      <c r="A424">
        <v>408</v>
      </c>
      <c r="B424">
        <v>1759257145</v>
      </c>
      <c r="C424">
        <v>10329.40000009537</v>
      </c>
      <c r="D424" t="s">
        <v>1263</v>
      </c>
      <c r="E424" t="s">
        <v>1264</v>
      </c>
      <c r="F424">
        <v>5</v>
      </c>
      <c r="G424" t="s">
        <v>1218</v>
      </c>
      <c r="H424" t="s">
        <v>436</v>
      </c>
      <c r="I424">
        <v>1759257137.5</v>
      </c>
      <c r="J424">
        <f>(K424)/1000</f>
        <v>0</v>
      </c>
      <c r="K424">
        <f>IF(DP424, AN424, AH424)</f>
        <v>0</v>
      </c>
      <c r="L424">
        <f>IF(DP424, AI424, AG424)</f>
        <v>0</v>
      </c>
      <c r="M424">
        <f>DR424 - IF(AU424&gt;1, L424*DL424*100.0/(AW424), 0)</f>
        <v>0</v>
      </c>
      <c r="N424">
        <f>((T424-J424/2)*M424-L424)/(T424+J424/2)</f>
        <v>0</v>
      </c>
      <c r="O424">
        <f>N424*(DY424+DZ424)/1000.0</f>
        <v>0</v>
      </c>
      <c r="P424">
        <f>(DR424 - IF(AU424&gt;1, L424*DL424*100.0/(AW424), 0))*(DY424+DZ424)/1000.0</f>
        <v>0</v>
      </c>
      <c r="Q424">
        <f>2.0/((1/S424-1/R424)+SIGN(S424)*SQRT((1/S424-1/R424)*(1/S424-1/R424) + 4*DM424/((DM424+1)*(DM424+1))*(2*1/S424*1/R424-1/R424*1/R424)))</f>
        <v>0</v>
      </c>
      <c r="R424">
        <f>IF(LEFT(DN424,1)&lt;&gt;"0",IF(LEFT(DN424,1)="1",3.0,DO424),$D$5+$E$5*(EF424*DY424/($K$5*1000))+$F$5*(EF424*DY424/($K$5*1000))*MAX(MIN(DL424,$J$5),$I$5)*MAX(MIN(DL424,$J$5),$I$5)+$G$5*MAX(MIN(DL424,$J$5),$I$5)*(EF424*DY424/($K$5*1000))+$H$5*(EF424*DY424/($K$5*1000))*(EF424*DY424/($K$5*1000)))</f>
        <v>0</v>
      </c>
      <c r="S424">
        <f>J424*(1000-(1000*0.61365*exp(17.502*W424/(240.97+W424))/(DY424+DZ424)+DT424)/2)/(1000*0.61365*exp(17.502*W424/(240.97+W424))/(DY424+DZ424)-DT424)</f>
        <v>0</v>
      </c>
      <c r="T424">
        <f>1/((DM424+1)/(Q424/1.6)+1/(R424/1.37)) + DM424/((DM424+1)/(Q424/1.6) + DM424/(R424/1.37))</f>
        <v>0</v>
      </c>
      <c r="U424">
        <f>(DH424*DK424)</f>
        <v>0</v>
      </c>
      <c r="V424">
        <f>(EA424+(U424+2*0.95*5.67E-8*(((EA424+$B$7)+273)^4-(EA424+273)^4)-44100*J424)/(1.84*29.3*R424+8*0.95*5.67E-8*(EA424+273)^3))</f>
        <v>0</v>
      </c>
      <c r="W424">
        <f>($C$7*EB424+$D$7*EC424+$E$7*V424)</f>
        <v>0</v>
      </c>
      <c r="X424">
        <f>0.61365*exp(17.502*W424/(240.97+W424))</f>
        <v>0</v>
      </c>
      <c r="Y424">
        <f>(Z424/AA424*100)</f>
        <v>0</v>
      </c>
      <c r="Z424">
        <f>DT424*(DY424+DZ424)/1000</f>
        <v>0</v>
      </c>
      <c r="AA424">
        <f>0.61365*exp(17.502*EA424/(240.97+EA424))</f>
        <v>0</v>
      </c>
      <c r="AB424">
        <f>(X424-DT424*(DY424+DZ424)/1000)</f>
        <v>0</v>
      </c>
      <c r="AC424">
        <f>(-J424*44100)</f>
        <v>0</v>
      </c>
      <c r="AD424">
        <f>2*29.3*R424*0.92*(EA424-W424)</f>
        <v>0</v>
      </c>
      <c r="AE424">
        <f>2*0.95*5.67E-8*(((EA424+$B$7)+273)^4-(W424+273)^4)</f>
        <v>0</v>
      </c>
      <c r="AF424">
        <f>U424+AE424+AC424+AD424</f>
        <v>0</v>
      </c>
      <c r="AG424">
        <f>DX424*AU424*(DS424-DR424*(1000-AU424*DU424)/(1000-AU424*DT424))/(100*DL424)</f>
        <v>0</v>
      </c>
      <c r="AH424">
        <f>1000*DX424*AU424*(DT424-DU424)/(100*DL424*(1000-AU424*DT424))</f>
        <v>0</v>
      </c>
      <c r="AI424">
        <f>(AJ424 - AK424 - DY424*1E3/(8.314*(EA424+273.15)) * AM424/DX424 * AL424) * DX424/(100*DL424) * (1000 - DU424)/1000</f>
        <v>0</v>
      </c>
      <c r="AJ424">
        <v>69.21090437348187</v>
      </c>
      <c r="AK424">
        <v>81.98780606060602</v>
      </c>
      <c r="AL424">
        <v>-3.235757558076546</v>
      </c>
      <c r="AM424">
        <v>65.51249635074223</v>
      </c>
      <c r="AN424">
        <f>(AP424 - AO424 + DY424*1E3/(8.314*(EA424+273.15)) * AR424/DX424 * AQ424) * DX424/(100*DL424) * 1000/(1000 - AP424)</f>
        <v>0</v>
      </c>
      <c r="AO424">
        <v>15.76992778376881</v>
      </c>
      <c r="AP424">
        <v>24.04460363636363</v>
      </c>
      <c r="AQ424">
        <v>4.440803211732606E-05</v>
      </c>
      <c r="AR424">
        <v>120.2909633275377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MAX(0,($B$13+$C$13*EF424)/(1+$D$13*EF424)*DY424/(EA424+273)*$E$13)</f>
        <v>0</v>
      </c>
      <c r="AX424" t="s">
        <v>437</v>
      </c>
      <c r="AY424" t="s">
        <v>437</v>
      </c>
      <c r="AZ424">
        <v>0</v>
      </c>
      <c r="BA424">
        <v>0</v>
      </c>
      <c r="BB424">
        <f>1-AZ424/BA424</f>
        <v>0</v>
      </c>
      <c r="BC424">
        <v>0</v>
      </c>
      <c r="BD424" t="s">
        <v>437</v>
      </c>
      <c r="BE424" t="s">
        <v>437</v>
      </c>
      <c r="BF424">
        <v>0</v>
      </c>
      <c r="BG424">
        <v>0</v>
      </c>
      <c r="BH424">
        <f>1-BF424/BG424</f>
        <v>0</v>
      </c>
      <c r="BI424">
        <v>0.5</v>
      </c>
      <c r="BJ424">
        <f>DI424</f>
        <v>0</v>
      </c>
      <c r="BK424">
        <f>L424</f>
        <v>0</v>
      </c>
      <c r="BL424">
        <f>BH424*BI424*BJ424</f>
        <v>0</v>
      </c>
      <c r="BM424">
        <f>(BK424-BC424)/BJ424</f>
        <v>0</v>
      </c>
      <c r="BN424">
        <f>(BA424-BG424)/BG424</f>
        <v>0</v>
      </c>
      <c r="BO424">
        <f>AZ424/(BB424+AZ424/BG424)</f>
        <v>0</v>
      </c>
      <c r="BP424" t="s">
        <v>437</v>
      </c>
      <c r="BQ424">
        <v>0</v>
      </c>
      <c r="BR424">
        <f>IF(BQ424&lt;&gt;0, BQ424, BO424)</f>
        <v>0</v>
      </c>
      <c r="BS424">
        <f>1-BR424/BG424</f>
        <v>0</v>
      </c>
      <c r="BT424">
        <f>(BG424-BF424)/(BG424-BR424)</f>
        <v>0</v>
      </c>
      <c r="BU424">
        <f>(BA424-BG424)/(BA424-BR424)</f>
        <v>0</v>
      </c>
      <c r="BV424">
        <f>(BG424-BF424)/(BG424-AZ424)</f>
        <v>0</v>
      </c>
      <c r="BW424">
        <f>(BA424-BG424)/(BA424-AZ424)</f>
        <v>0</v>
      </c>
      <c r="BX424">
        <f>(BT424*BR424/BF424)</f>
        <v>0</v>
      </c>
      <c r="BY424">
        <f>(1-BX424)</f>
        <v>0</v>
      </c>
      <c r="DH424">
        <f>$B$11*EG424+$C$11*EH424+$F$11*ES424*(1-EV424)</f>
        <v>0</v>
      </c>
      <c r="DI424">
        <f>DH424*DJ424</f>
        <v>0</v>
      </c>
      <c r="DJ424">
        <f>($B$11*$D$9+$C$11*$D$9+$F$11*((FF424+EX424)/MAX(FF424+EX424+FG424, 0.1)*$I$9+FG424/MAX(FF424+EX424+FG424, 0.1)*$J$9))/($B$11+$C$11+$F$11)</f>
        <v>0</v>
      </c>
      <c r="DK424">
        <f>($B$11*$K$9+$C$11*$K$9+$F$11*((FF424+EX424)/MAX(FF424+EX424+FG424, 0.1)*$P$9+FG424/MAX(FF424+EX424+FG424, 0.1)*$Q$9))/($B$11+$C$11+$F$11)</f>
        <v>0</v>
      </c>
      <c r="DL424">
        <v>4.38</v>
      </c>
      <c r="DM424">
        <v>0.5</v>
      </c>
      <c r="DN424" t="s">
        <v>438</v>
      </c>
      <c r="DO424">
        <v>2</v>
      </c>
      <c r="DP424" t="b">
        <v>1</v>
      </c>
      <c r="DQ424">
        <v>1759257137.5</v>
      </c>
      <c r="DR424">
        <v>102.1201111111111</v>
      </c>
      <c r="DS424">
        <v>82.9212333333333</v>
      </c>
      <c r="DT424">
        <v>24.03986666666666</v>
      </c>
      <c r="DU424">
        <v>15.77412592592593</v>
      </c>
      <c r="DV424">
        <v>102.1123037037037</v>
      </c>
      <c r="DW424">
        <v>23.79631481481481</v>
      </c>
      <c r="DX424">
        <v>499.9818148148148</v>
      </c>
      <c r="DY424">
        <v>90.78835185185186</v>
      </c>
      <c r="DZ424">
        <v>0.05433483333333333</v>
      </c>
      <c r="EA424">
        <v>30.4751962962963</v>
      </c>
      <c r="EB424">
        <v>30.01020740740741</v>
      </c>
      <c r="EC424">
        <v>999.9000000000001</v>
      </c>
      <c r="ED424">
        <v>0</v>
      </c>
      <c r="EE424">
        <v>0</v>
      </c>
      <c r="EF424">
        <v>9997.475555555555</v>
      </c>
      <c r="EG424">
        <v>0</v>
      </c>
      <c r="EH424">
        <v>11.46812222222222</v>
      </c>
      <c r="EI424">
        <v>19.19884814814814</v>
      </c>
      <c r="EJ424">
        <v>104.6354814814815</v>
      </c>
      <c r="EK424">
        <v>84.25029999999998</v>
      </c>
      <c r="EL424">
        <v>8.26573111111111</v>
      </c>
      <c r="EM424">
        <v>82.9212333333333</v>
      </c>
      <c r="EN424">
        <v>15.77412592592593</v>
      </c>
      <c r="EO424">
        <v>2.18254</v>
      </c>
      <c r="EP424">
        <v>1.432108518518519</v>
      </c>
      <c r="EQ424">
        <v>18.83472222222222</v>
      </c>
      <c r="ER424">
        <v>12.26192962962963</v>
      </c>
      <c r="ES424">
        <v>2000.00925925926</v>
      </c>
      <c r="ET424">
        <v>0.9799955185185186</v>
      </c>
      <c r="EU424">
        <v>0.02000481481481482</v>
      </c>
      <c r="EV424">
        <v>0</v>
      </c>
      <c r="EW424">
        <v>858.4362962962963</v>
      </c>
      <c r="EX424">
        <v>5.000560000000001</v>
      </c>
      <c r="EY424">
        <v>17360.9</v>
      </c>
      <c r="EZ424">
        <v>17294.93703703704</v>
      </c>
      <c r="FA424">
        <v>41.91633333333333</v>
      </c>
      <c r="FB424">
        <v>42.04592592592593</v>
      </c>
      <c r="FC424">
        <v>41.65025925925925</v>
      </c>
      <c r="FD424">
        <v>41.18699999999999</v>
      </c>
      <c r="FE424">
        <v>42.68699999999998</v>
      </c>
      <c r="FF424">
        <v>1955.097777777778</v>
      </c>
      <c r="FG424">
        <v>39.91148148148149</v>
      </c>
      <c r="FH424">
        <v>0</v>
      </c>
      <c r="FI424">
        <v>1759257159.4</v>
      </c>
      <c r="FJ424">
        <v>0</v>
      </c>
      <c r="FK424">
        <v>858.6130800000001</v>
      </c>
      <c r="FL424">
        <v>21.17792304814348</v>
      </c>
      <c r="FM424">
        <v>424.9076916398143</v>
      </c>
      <c r="FN424">
        <v>17364.312</v>
      </c>
      <c r="FO424">
        <v>15</v>
      </c>
      <c r="FP424">
        <v>0</v>
      </c>
      <c r="FQ424" t="s">
        <v>439</v>
      </c>
      <c r="FR424">
        <v>1747148579.5</v>
      </c>
      <c r="FS424">
        <v>1747148584.5</v>
      </c>
      <c r="FT424">
        <v>0</v>
      </c>
      <c r="FU424">
        <v>0.162</v>
      </c>
      <c r="FV424">
        <v>-0.001</v>
      </c>
      <c r="FW424">
        <v>0.139</v>
      </c>
      <c r="FX424">
        <v>0.058</v>
      </c>
      <c r="FY424">
        <v>420</v>
      </c>
      <c r="FZ424">
        <v>16</v>
      </c>
      <c r="GA424">
        <v>0.19</v>
      </c>
      <c r="GB424">
        <v>0.02</v>
      </c>
      <c r="GC424">
        <v>18.6913725</v>
      </c>
      <c r="GD424">
        <v>11.32770393996247</v>
      </c>
      <c r="GE424">
        <v>1.094802793197821</v>
      </c>
      <c r="GF424">
        <v>0</v>
      </c>
      <c r="GG424">
        <v>857.4255000000001</v>
      </c>
      <c r="GH424">
        <v>21.38427807894196</v>
      </c>
      <c r="GI424">
        <v>2.105100993106144</v>
      </c>
      <c r="GJ424">
        <v>0</v>
      </c>
      <c r="GK424">
        <v>8.26297025</v>
      </c>
      <c r="GL424">
        <v>0.06806465290804375</v>
      </c>
      <c r="GM424">
        <v>0.006698960175840723</v>
      </c>
      <c r="GN424">
        <v>1</v>
      </c>
      <c r="GO424">
        <v>1</v>
      </c>
      <c r="GP424">
        <v>3</v>
      </c>
      <c r="GQ424" t="s">
        <v>463</v>
      </c>
      <c r="GR424">
        <v>3.1288</v>
      </c>
      <c r="GS424">
        <v>2.73206</v>
      </c>
      <c r="GT424">
        <v>0.0195882</v>
      </c>
      <c r="GU424">
        <v>0.0145777</v>
      </c>
      <c r="GV424">
        <v>0.107305</v>
      </c>
      <c r="GW424">
        <v>0.0801781</v>
      </c>
      <c r="GX424">
        <v>29364.1</v>
      </c>
      <c r="GY424">
        <v>28651.7</v>
      </c>
      <c r="GZ424">
        <v>30494.5</v>
      </c>
      <c r="HA424">
        <v>29333.2</v>
      </c>
      <c r="HB424">
        <v>37566.3</v>
      </c>
      <c r="HC424">
        <v>35501.1</v>
      </c>
      <c r="HD424">
        <v>46653.8</v>
      </c>
      <c r="HE424">
        <v>43587.5</v>
      </c>
      <c r="HF424">
        <v>1.8274</v>
      </c>
      <c r="HG424">
        <v>1.80952</v>
      </c>
      <c r="HH424">
        <v>0.0861213</v>
      </c>
      <c r="HI424">
        <v>0</v>
      </c>
      <c r="HJ424">
        <v>28.6169</v>
      </c>
      <c r="HK424">
        <v>999.9</v>
      </c>
      <c r="HL424">
        <v>48.4</v>
      </c>
      <c r="HM424">
        <v>31.9</v>
      </c>
      <c r="HN424">
        <v>25.3115</v>
      </c>
      <c r="HO424">
        <v>62.985</v>
      </c>
      <c r="HP424">
        <v>18.2292</v>
      </c>
      <c r="HQ424">
        <v>1</v>
      </c>
      <c r="HR424">
        <v>0.177965</v>
      </c>
      <c r="HS424">
        <v>-0.692097</v>
      </c>
      <c r="HT424">
        <v>20.1989</v>
      </c>
      <c r="HU424">
        <v>5.22807</v>
      </c>
      <c r="HV424">
        <v>11.974</v>
      </c>
      <c r="HW424">
        <v>4.96995</v>
      </c>
      <c r="HX424">
        <v>3.2895</v>
      </c>
      <c r="HY424">
        <v>9999</v>
      </c>
      <c r="HZ424">
        <v>9999</v>
      </c>
      <c r="IA424">
        <v>9999</v>
      </c>
      <c r="IB424">
        <v>20.3</v>
      </c>
      <c r="IC424">
        <v>4.9729</v>
      </c>
      <c r="ID424">
        <v>1.87731</v>
      </c>
      <c r="IE424">
        <v>1.87546</v>
      </c>
      <c r="IF424">
        <v>1.87823</v>
      </c>
      <c r="IG424">
        <v>1.875</v>
      </c>
      <c r="IH424">
        <v>1.87851</v>
      </c>
      <c r="II424">
        <v>1.87561</v>
      </c>
      <c r="IJ424">
        <v>1.87683</v>
      </c>
      <c r="IK424">
        <v>0</v>
      </c>
      <c r="IL424">
        <v>0</v>
      </c>
      <c r="IM424">
        <v>0</v>
      </c>
      <c r="IN424">
        <v>0</v>
      </c>
      <c r="IO424" t="s">
        <v>441</v>
      </c>
      <c r="IP424" t="s">
        <v>442</v>
      </c>
      <c r="IQ424" t="s">
        <v>443</v>
      </c>
      <c r="IR424" t="s">
        <v>443</v>
      </c>
      <c r="IS424" t="s">
        <v>443</v>
      </c>
      <c r="IT424" t="s">
        <v>443</v>
      </c>
      <c r="IU424">
        <v>0</v>
      </c>
      <c r="IV424">
        <v>100</v>
      </c>
      <c r="IW424">
        <v>100</v>
      </c>
      <c r="IX424">
        <v>-0.021</v>
      </c>
      <c r="IY424">
        <v>0.2437</v>
      </c>
      <c r="IZ424">
        <v>-0.1222274518627452</v>
      </c>
      <c r="JA424">
        <v>0.001328938755811441</v>
      </c>
      <c r="JB424">
        <v>-5.633165956792918E-07</v>
      </c>
      <c r="JC424">
        <v>2.510553891376428E-10</v>
      </c>
      <c r="JD424">
        <v>-0.04678033270444259</v>
      </c>
      <c r="JE424">
        <v>-0.0009625096320519332</v>
      </c>
      <c r="JF424">
        <v>0.0006953178313022573</v>
      </c>
      <c r="JG424">
        <v>-5.973937232829655E-06</v>
      </c>
      <c r="JH424">
        <v>1</v>
      </c>
      <c r="JI424">
        <v>2112</v>
      </c>
      <c r="JJ424">
        <v>1</v>
      </c>
      <c r="JK424">
        <v>26</v>
      </c>
      <c r="JL424">
        <v>201809.4</v>
      </c>
      <c r="JM424">
        <v>201809.3</v>
      </c>
      <c r="JN424">
        <v>0.24292</v>
      </c>
      <c r="JO424">
        <v>2.61108</v>
      </c>
      <c r="JP424">
        <v>1.39893</v>
      </c>
      <c r="JQ424">
        <v>2.32666</v>
      </c>
      <c r="JR424">
        <v>1.44897</v>
      </c>
      <c r="JS424">
        <v>2.53052</v>
      </c>
      <c r="JT424">
        <v>37.7711</v>
      </c>
      <c r="JU424">
        <v>23.9737</v>
      </c>
      <c r="JV424">
        <v>18</v>
      </c>
      <c r="JW424">
        <v>483.353</v>
      </c>
      <c r="JX424">
        <v>442.512</v>
      </c>
      <c r="JY424">
        <v>29.4094</v>
      </c>
      <c r="JZ424">
        <v>29.5377</v>
      </c>
      <c r="KA424">
        <v>29.9998</v>
      </c>
      <c r="KB424">
        <v>29.2535</v>
      </c>
      <c r="KC424">
        <v>29.3233</v>
      </c>
      <c r="KD424">
        <v>4.88316</v>
      </c>
      <c r="KE424">
        <v>40.8713</v>
      </c>
      <c r="KF424">
        <v>0</v>
      </c>
      <c r="KG424">
        <v>29.383</v>
      </c>
      <c r="KH424">
        <v>31.6944</v>
      </c>
      <c r="KI424">
        <v>15.833</v>
      </c>
      <c r="KJ424">
        <v>100.819</v>
      </c>
      <c r="KK424">
        <v>100.259</v>
      </c>
    </row>
    <row r="425" spans="1:297">
      <c r="A425">
        <v>409</v>
      </c>
      <c r="B425">
        <v>1759257242</v>
      </c>
      <c r="C425">
        <v>10426.40000009537</v>
      </c>
      <c r="D425" t="s">
        <v>1265</v>
      </c>
      <c r="E425" t="s">
        <v>1266</v>
      </c>
      <c r="F425">
        <v>5</v>
      </c>
      <c r="G425" t="s">
        <v>1218</v>
      </c>
      <c r="H425" t="s">
        <v>436</v>
      </c>
      <c r="I425">
        <v>1759257234</v>
      </c>
      <c r="J425">
        <f>(K425)/1000</f>
        <v>0</v>
      </c>
      <c r="K425">
        <f>IF(DP425, AN425, AH425)</f>
        <v>0</v>
      </c>
      <c r="L425">
        <f>IF(DP425, AI425, AG425)</f>
        <v>0</v>
      </c>
      <c r="M425">
        <f>DR425 - IF(AU425&gt;1, L425*DL425*100.0/(AW425), 0)</f>
        <v>0</v>
      </c>
      <c r="N425">
        <f>((T425-J425/2)*M425-L425)/(T425+J425/2)</f>
        <v>0</v>
      </c>
      <c r="O425">
        <f>N425*(DY425+DZ425)/1000.0</f>
        <v>0</v>
      </c>
      <c r="P425">
        <f>(DR425 - IF(AU425&gt;1, L425*DL425*100.0/(AW425), 0))*(DY425+DZ425)/1000.0</f>
        <v>0</v>
      </c>
      <c r="Q425">
        <f>2.0/((1/S425-1/R425)+SIGN(S425)*SQRT((1/S425-1/R425)*(1/S425-1/R425) + 4*DM425/((DM425+1)*(DM425+1))*(2*1/S425*1/R425-1/R425*1/R425)))</f>
        <v>0</v>
      </c>
      <c r="R425">
        <f>IF(LEFT(DN425,1)&lt;&gt;"0",IF(LEFT(DN425,1)="1",3.0,DO425),$D$5+$E$5*(EF425*DY425/($K$5*1000))+$F$5*(EF425*DY425/($K$5*1000))*MAX(MIN(DL425,$J$5),$I$5)*MAX(MIN(DL425,$J$5),$I$5)+$G$5*MAX(MIN(DL425,$J$5),$I$5)*(EF425*DY425/($K$5*1000))+$H$5*(EF425*DY425/($K$5*1000))*(EF425*DY425/($K$5*1000)))</f>
        <v>0</v>
      </c>
      <c r="S425">
        <f>J425*(1000-(1000*0.61365*exp(17.502*W425/(240.97+W425))/(DY425+DZ425)+DT425)/2)/(1000*0.61365*exp(17.502*W425/(240.97+W425))/(DY425+DZ425)-DT425)</f>
        <v>0</v>
      </c>
      <c r="T425">
        <f>1/((DM425+1)/(Q425/1.6)+1/(R425/1.37)) + DM425/((DM425+1)/(Q425/1.6) + DM425/(R425/1.37))</f>
        <v>0</v>
      </c>
      <c r="U425">
        <f>(DH425*DK425)</f>
        <v>0</v>
      </c>
      <c r="V425">
        <f>(EA425+(U425+2*0.95*5.67E-8*(((EA425+$B$7)+273)^4-(EA425+273)^4)-44100*J425)/(1.84*29.3*R425+8*0.95*5.67E-8*(EA425+273)^3))</f>
        <v>0</v>
      </c>
      <c r="W425">
        <f>($C$7*EB425+$D$7*EC425+$E$7*V425)</f>
        <v>0</v>
      </c>
      <c r="X425">
        <f>0.61365*exp(17.502*W425/(240.97+W425))</f>
        <v>0</v>
      </c>
      <c r="Y425">
        <f>(Z425/AA425*100)</f>
        <v>0</v>
      </c>
      <c r="Z425">
        <f>DT425*(DY425+DZ425)/1000</f>
        <v>0</v>
      </c>
      <c r="AA425">
        <f>0.61365*exp(17.502*EA425/(240.97+EA425))</f>
        <v>0</v>
      </c>
      <c r="AB425">
        <f>(X425-DT425*(DY425+DZ425)/1000)</f>
        <v>0</v>
      </c>
      <c r="AC425">
        <f>(-J425*44100)</f>
        <v>0</v>
      </c>
      <c r="AD425">
        <f>2*29.3*R425*0.92*(EA425-W425)</f>
        <v>0</v>
      </c>
      <c r="AE425">
        <f>2*0.95*5.67E-8*(((EA425+$B$7)+273)^4-(W425+273)^4)</f>
        <v>0</v>
      </c>
      <c r="AF425">
        <f>U425+AE425+AC425+AD425</f>
        <v>0</v>
      </c>
      <c r="AG425">
        <f>DX425*AU425*(DS425-DR425*(1000-AU425*DU425)/(1000-AU425*DT425))/(100*DL425)</f>
        <v>0</v>
      </c>
      <c r="AH425">
        <f>1000*DX425*AU425*(DT425-DU425)/(100*DL425*(1000-AU425*DT425))</f>
        <v>0</v>
      </c>
      <c r="AI425">
        <f>(AJ425 - AK425 - DY425*1E3/(8.314*(EA425+273.15)) * AM425/DX425 * AL425) * DX425/(100*DL425) * (1000 - DU425)/1000</f>
        <v>0</v>
      </c>
      <c r="AJ425">
        <v>426.721225590369</v>
      </c>
      <c r="AK425">
        <v>411.4244</v>
      </c>
      <c r="AL425">
        <v>-0.001899694503466531</v>
      </c>
      <c r="AM425">
        <v>65.51249635074223</v>
      </c>
      <c r="AN425">
        <f>(AP425 - AO425 + DY425*1E3/(8.314*(EA425+273.15)) * AR425/DX425 * AQ425) * DX425/(100*DL425) * 1000/(1000 - AP425)</f>
        <v>0</v>
      </c>
      <c r="AO425">
        <v>15.75319044696289</v>
      </c>
      <c r="AP425">
        <v>24.07913878787878</v>
      </c>
      <c r="AQ425">
        <v>2.077092964220554E-05</v>
      </c>
      <c r="AR425">
        <v>120.2909633275377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MAX(0,($B$13+$C$13*EF425)/(1+$D$13*EF425)*DY425/(EA425+273)*$E$13)</f>
        <v>0</v>
      </c>
      <c r="AX425" t="s">
        <v>437</v>
      </c>
      <c r="AY425" t="s">
        <v>437</v>
      </c>
      <c r="AZ425">
        <v>0</v>
      </c>
      <c r="BA425">
        <v>0</v>
      </c>
      <c r="BB425">
        <f>1-AZ425/BA425</f>
        <v>0</v>
      </c>
      <c r="BC425">
        <v>0</v>
      </c>
      <c r="BD425" t="s">
        <v>437</v>
      </c>
      <c r="BE425" t="s">
        <v>437</v>
      </c>
      <c r="BF425">
        <v>0</v>
      </c>
      <c r="BG425">
        <v>0</v>
      </c>
      <c r="BH425">
        <f>1-BF425/BG425</f>
        <v>0</v>
      </c>
      <c r="BI425">
        <v>0.5</v>
      </c>
      <c r="BJ425">
        <f>DI425</f>
        <v>0</v>
      </c>
      <c r="BK425">
        <f>L425</f>
        <v>0</v>
      </c>
      <c r="BL425">
        <f>BH425*BI425*BJ425</f>
        <v>0</v>
      </c>
      <c r="BM425">
        <f>(BK425-BC425)/BJ425</f>
        <v>0</v>
      </c>
      <c r="BN425">
        <f>(BA425-BG425)/BG425</f>
        <v>0</v>
      </c>
      <c r="BO425">
        <f>AZ425/(BB425+AZ425/BG425)</f>
        <v>0</v>
      </c>
      <c r="BP425" t="s">
        <v>437</v>
      </c>
      <c r="BQ425">
        <v>0</v>
      </c>
      <c r="BR425">
        <f>IF(BQ425&lt;&gt;0, BQ425, BO425)</f>
        <v>0</v>
      </c>
      <c r="BS425">
        <f>1-BR425/BG425</f>
        <v>0</v>
      </c>
      <c r="BT425">
        <f>(BG425-BF425)/(BG425-BR425)</f>
        <v>0</v>
      </c>
      <c r="BU425">
        <f>(BA425-BG425)/(BA425-BR425)</f>
        <v>0</v>
      </c>
      <c r="BV425">
        <f>(BG425-BF425)/(BG425-AZ425)</f>
        <v>0</v>
      </c>
      <c r="BW425">
        <f>(BA425-BG425)/(BA425-AZ425)</f>
        <v>0</v>
      </c>
      <c r="BX425">
        <f>(BT425*BR425/BF425)</f>
        <v>0</v>
      </c>
      <c r="BY425">
        <f>(1-BX425)</f>
        <v>0</v>
      </c>
      <c r="DH425">
        <f>$B$11*EG425+$C$11*EH425+$F$11*ES425*(1-EV425)</f>
        <v>0</v>
      </c>
      <c r="DI425">
        <f>DH425*DJ425</f>
        <v>0</v>
      </c>
      <c r="DJ425">
        <f>($B$11*$D$9+$C$11*$D$9+$F$11*((FF425+EX425)/MAX(FF425+EX425+FG425, 0.1)*$I$9+FG425/MAX(FF425+EX425+FG425, 0.1)*$J$9))/($B$11+$C$11+$F$11)</f>
        <v>0</v>
      </c>
      <c r="DK425">
        <f>($B$11*$K$9+$C$11*$K$9+$F$11*((FF425+EX425)/MAX(FF425+EX425+FG425, 0.1)*$P$9+FG425/MAX(FF425+EX425+FG425, 0.1)*$Q$9))/($B$11+$C$11+$F$11)</f>
        <v>0</v>
      </c>
      <c r="DL425">
        <v>4.38</v>
      </c>
      <c r="DM425">
        <v>0.5</v>
      </c>
      <c r="DN425" t="s">
        <v>438</v>
      </c>
      <c r="DO425">
        <v>2</v>
      </c>
      <c r="DP425" t="b">
        <v>1</v>
      </c>
      <c r="DQ425">
        <v>1759257234</v>
      </c>
      <c r="DR425">
        <v>401.5858709677418</v>
      </c>
      <c r="DS425">
        <v>419.9903548387096</v>
      </c>
      <c r="DT425">
        <v>24.06672258064516</v>
      </c>
      <c r="DU425">
        <v>15.7538935483871</v>
      </c>
      <c r="DV425">
        <v>401.2491612903227</v>
      </c>
      <c r="DW425">
        <v>23.82258709677419</v>
      </c>
      <c r="DX425">
        <v>499.9784838709676</v>
      </c>
      <c r="DY425">
        <v>90.78843870967742</v>
      </c>
      <c r="DZ425">
        <v>0.0556848064516129</v>
      </c>
      <c r="EA425">
        <v>30.47065483870968</v>
      </c>
      <c r="EB425">
        <v>29.97833870967742</v>
      </c>
      <c r="EC425">
        <v>999.9000000000003</v>
      </c>
      <c r="ED425">
        <v>0</v>
      </c>
      <c r="EE425">
        <v>0</v>
      </c>
      <c r="EF425">
        <v>9996.759677419355</v>
      </c>
      <c r="EG425">
        <v>0</v>
      </c>
      <c r="EH425">
        <v>11.42399677419355</v>
      </c>
      <c r="EI425">
        <v>-18.40459677419355</v>
      </c>
      <c r="EJ425">
        <v>411.489</v>
      </c>
      <c r="EK425">
        <v>426.7127741935485</v>
      </c>
      <c r="EL425">
        <v>8.312825806451613</v>
      </c>
      <c r="EM425">
        <v>419.9903548387096</v>
      </c>
      <c r="EN425">
        <v>15.7538935483871</v>
      </c>
      <c r="EO425">
        <v>2.18497935483871</v>
      </c>
      <c r="EP425">
        <v>1.430271935483871</v>
      </c>
      <c r="EQ425">
        <v>18.85260322580645</v>
      </c>
      <c r="ER425">
        <v>12.24241935483871</v>
      </c>
      <c r="ES425">
        <v>1999.986129032258</v>
      </c>
      <c r="ET425">
        <v>0.980007612903226</v>
      </c>
      <c r="EU425">
        <v>0.0199925935483871</v>
      </c>
      <c r="EV425">
        <v>0</v>
      </c>
      <c r="EW425">
        <v>835.0465806451613</v>
      </c>
      <c r="EX425">
        <v>5.000560000000002</v>
      </c>
      <c r="EY425">
        <v>16901.5</v>
      </c>
      <c r="EZ425">
        <v>17294.80322580645</v>
      </c>
      <c r="FA425">
        <v>41.81199999999998</v>
      </c>
      <c r="FB425">
        <v>41.92499999999999</v>
      </c>
      <c r="FC425">
        <v>41.53799999999998</v>
      </c>
      <c r="FD425">
        <v>41.06199999999998</v>
      </c>
      <c r="FE425">
        <v>42.56403225806449</v>
      </c>
      <c r="FF425">
        <v>1955.102258064516</v>
      </c>
      <c r="FG425">
        <v>39.88451612903228</v>
      </c>
      <c r="FH425">
        <v>0</v>
      </c>
      <c r="FI425">
        <v>1759257256</v>
      </c>
      <c r="FJ425">
        <v>0</v>
      </c>
      <c r="FK425">
        <v>835.0751923076924</v>
      </c>
      <c r="FL425">
        <v>5.510119650887487</v>
      </c>
      <c r="FM425">
        <v>98.87521349846575</v>
      </c>
      <c r="FN425">
        <v>16902.18076923077</v>
      </c>
      <c r="FO425">
        <v>15</v>
      </c>
      <c r="FP425">
        <v>0</v>
      </c>
      <c r="FQ425" t="s">
        <v>439</v>
      </c>
      <c r="FR425">
        <v>1747148579.5</v>
      </c>
      <c r="FS425">
        <v>1747148584.5</v>
      </c>
      <c r="FT425">
        <v>0</v>
      </c>
      <c r="FU425">
        <v>0.162</v>
      </c>
      <c r="FV425">
        <v>-0.001</v>
      </c>
      <c r="FW425">
        <v>0.139</v>
      </c>
      <c r="FX425">
        <v>0.058</v>
      </c>
      <c r="FY425">
        <v>420</v>
      </c>
      <c r="FZ425">
        <v>16</v>
      </c>
      <c r="GA425">
        <v>0.19</v>
      </c>
      <c r="GB425">
        <v>0.02</v>
      </c>
      <c r="GC425">
        <v>-18.3779675</v>
      </c>
      <c r="GD425">
        <v>-0.516780112570363</v>
      </c>
      <c r="GE425">
        <v>0.06447171235317085</v>
      </c>
      <c r="GF425">
        <v>0</v>
      </c>
      <c r="GG425">
        <v>834.7808529411766</v>
      </c>
      <c r="GH425">
        <v>5.843254389070015</v>
      </c>
      <c r="GI425">
        <v>0.5923242421051766</v>
      </c>
      <c r="GJ425">
        <v>0</v>
      </c>
      <c r="GK425">
        <v>8.3107635</v>
      </c>
      <c r="GL425">
        <v>0.08756555347090857</v>
      </c>
      <c r="GM425">
        <v>0.01139206248885603</v>
      </c>
      <c r="GN425">
        <v>1</v>
      </c>
      <c r="GO425">
        <v>1</v>
      </c>
      <c r="GP425">
        <v>3</v>
      </c>
      <c r="GQ425" t="s">
        <v>463</v>
      </c>
      <c r="GR425">
        <v>3.12863</v>
      </c>
      <c r="GS425">
        <v>2.73302</v>
      </c>
      <c r="GT425">
        <v>0.0830264</v>
      </c>
      <c r="GU425">
        <v>0.0863454</v>
      </c>
      <c r="GV425">
        <v>0.10743</v>
      </c>
      <c r="GW425">
        <v>0.0801357</v>
      </c>
      <c r="GX425">
        <v>27470.1</v>
      </c>
      <c r="GY425">
        <v>26571.1</v>
      </c>
      <c r="GZ425">
        <v>30500.2</v>
      </c>
      <c r="HA425">
        <v>29338.6</v>
      </c>
      <c r="HB425">
        <v>37571.3</v>
      </c>
      <c r="HC425">
        <v>35514.5</v>
      </c>
      <c r="HD425">
        <v>46661.2</v>
      </c>
      <c r="HE425">
        <v>43596.1</v>
      </c>
      <c r="HF425">
        <v>1.82805</v>
      </c>
      <c r="HG425">
        <v>1.8115</v>
      </c>
      <c r="HH425">
        <v>0.0809506</v>
      </c>
      <c r="HI425">
        <v>0</v>
      </c>
      <c r="HJ425">
        <v>28.6526</v>
      </c>
      <c r="HK425">
        <v>999.9</v>
      </c>
      <c r="HL425">
        <v>48.3</v>
      </c>
      <c r="HM425">
        <v>31.9</v>
      </c>
      <c r="HN425">
        <v>25.2608</v>
      </c>
      <c r="HO425">
        <v>63.065</v>
      </c>
      <c r="HP425">
        <v>17.9567</v>
      </c>
      <c r="HQ425">
        <v>1</v>
      </c>
      <c r="HR425">
        <v>0.171847</v>
      </c>
      <c r="HS425">
        <v>-0.866155</v>
      </c>
      <c r="HT425">
        <v>20.1984</v>
      </c>
      <c r="HU425">
        <v>5.23077</v>
      </c>
      <c r="HV425">
        <v>11.974</v>
      </c>
      <c r="HW425">
        <v>4.97055</v>
      </c>
      <c r="HX425">
        <v>3.29005</v>
      </c>
      <c r="HY425">
        <v>9999</v>
      </c>
      <c r="HZ425">
        <v>9999</v>
      </c>
      <c r="IA425">
        <v>9999</v>
      </c>
      <c r="IB425">
        <v>20.3</v>
      </c>
      <c r="IC425">
        <v>4.9729</v>
      </c>
      <c r="ID425">
        <v>1.87729</v>
      </c>
      <c r="IE425">
        <v>1.87542</v>
      </c>
      <c r="IF425">
        <v>1.8782</v>
      </c>
      <c r="IG425">
        <v>1.87494</v>
      </c>
      <c r="IH425">
        <v>1.87849</v>
      </c>
      <c r="II425">
        <v>1.87561</v>
      </c>
      <c r="IJ425">
        <v>1.87677</v>
      </c>
      <c r="IK425">
        <v>0</v>
      </c>
      <c r="IL425">
        <v>0</v>
      </c>
      <c r="IM425">
        <v>0</v>
      </c>
      <c r="IN425">
        <v>0</v>
      </c>
      <c r="IO425" t="s">
        <v>441</v>
      </c>
      <c r="IP425" t="s">
        <v>442</v>
      </c>
      <c r="IQ425" t="s">
        <v>443</v>
      </c>
      <c r="IR425" t="s">
        <v>443</v>
      </c>
      <c r="IS425" t="s">
        <v>443</v>
      </c>
      <c r="IT425" t="s">
        <v>443</v>
      </c>
      <c r="IU425">
        <v>0</v>
      </c>
      <c r="IV425">
        <v>100</v>
      </c>
      <c r="IW425">
        <v>100</v>
      </c>
      <c r="IX425">
        <v>0.336</v>
      </c>
      <c r="IY425">
        <v>0.2444</v>
      </c>
      <c r="IZ425">
        <v>-0.1222274518627452</v>
      </c>
      <c r="JA425">
        <v>0.001328938755811441</v>
      </c>
      <c r="JB425">
        <v>-5.633165956792918E-07</v>
      </c>
      <c r="JC425">
        <v>2.510553891376428E-10</v>
      </c>
      <c r="JD425">
        <v>-0.04678033270444259</v>
      </c>
      <c r="JE425">
        <v>-0.0009625096320519332</v>
      </c>
      <c r="JF425">
        <v>0.0006953178313022573</v>
      </c>
      <c r="JG425">
        <v>-5.973937232829655E-06</v>
      </c>
      <c r="JH425">
        <v>1</v>
      </c>
      <c r="JI425">
        <v>2112</v>
      </c>
      <c r="JJ425">
        <v>1</v>
      </c>
      <c r="JK425">
        <v>26</v>
      </c>
      <c r="JL425">
        <v>201811</v>
      </c>
      <c r="JM425">
        <v>201811</v>
      </c>
      <c r="JN425">
        <v>1.09131</v>
      </c>
      <c r="JO425">
        <v>2.55493</v>
      </c>
      <c r="JP425">
        <v>1.39893</v>
      </c>
      <c r="JQ425">
        <v>2.32666</v>
      </c>
      <c r="JR425">
        <v>1.44897</v>
      </c>
      <c r="JS425">
        <v>2.55249</v>
      </c>
      <c r="JT425">
        <v>37.747</v>
      </c>
      <c r="JU425">
        <v>23.9737</v>
      </c>
      <c r="JV425">
        <v>18</v>
      </c>
      <c r="JW425">
        <v>483.332</v>
      </c>
      <c r="JX425">
        <v>443.316</v>
      </c>
      <c r="JY425">
        <v>29.4709</v>
      </c>
      <c r="JZ425">
        <v>29.4692</v>
      </c>
      <c r="KA425">
        <v>29.9998</v>
      </c>
      <c r="KB425">
        <v>29.1951</v>
      </c>
      <c r="KC425">
        <v>29.2648</v>
      </c>
      <c r="KD425">
        <v>21.8916</v>
      </c>
      <c r="KE425">
        <v>40.8586</v>
      </c>
      <c r="KF425">
        <v>0</v>
      </c>
      <c r="KG425">
        <v>29.4774</v>
      </c>
      <c r="KH425">
        <v>426.661</v>
      </c>
      <c r="KI425">
        <v>15.7346</v>
      </c>
      <c r="KJ425">
        <v>100.836</v>
      </c>
      <c r="KK425">
        <v>100.278</v>
      </c>
    </row>
    <row r="426" spans="1:297">
      <c r="A426">
        <v>410</v>
      </c>
      <c r="B426">
        <v>1759257247</v>
      </c>
      <c r="C426">
        <v>10431.40000009537</v>
      </c>
      <c r="D426" t="s">
        <v>1267</v>
      </c>
      <c r="E426" t="s">
        <v>1268</v>
      </c>
      <c r="F426">
        <v>5</v>
      </c>
      <c r="G426" t="s">
        <v>1218</v>
      </c>
      <c r="H426" t="s">
        <v>436</v>
      </c>
      <c r="I426">
        <v>1759257239.155172</v>
      </c>
      <c r="J426">
        <f>(K426)/1000</f>
        <v>0</v>
      </c>
      <c r="K426">
        <f>IF(DP426, AN426, AH426)</f>
        <v>0</v>
      </c>
      <c r="L426">
        <f>IF(DP426, AI426, AG426)</f>
        <v>0</v>
      </c>
      <c r="M426">
        <f>DR426 - IF(AU426&gt;1, L426*DL426*100.0/(AW426), 0)</f>
        <v>0</v>
      </c>
      <c r="N426">
        <f>((T426-J426/2)*M426-L426)/(T426+J426/2)</f>
        <v>0</v>
      </c>
      <c r="O426">
        <f>N426*(DY426+DZ426)/1000.0</f>
        <v>0</v>
      </c>
      <c r="P426">
        <f>(DR426 - IF(AU426&gt;1, L426*DL426*100.0/(AW426), 0))*(DY426+DZ426)/1000.0</f>
        <v>0</v>
      </c>
      <c r="Q426">
        <f>2.0/((1/S426-1/R426)+SIGN(S426)*SQRT((1/S426-1/R426)*(1/S426-1/R426) + 4*DM426/((DM426+1)*(DM426+1))*(2*1/S426*1/R426-1/R426*1/R426)))</f>
        <v>0</v>
      </c>
      <c r="R426">
        <f>IF(LEFT(DN426,1)&lt;&gt;"0",IF(LEFT(DN426,1)="1",3.0,DO426),$D$5+$E$5*(EF426*DY426/($K$5*1000))+$F$5*(EF426*DY426/($K$5*1000))*MAX(MIN(DL426,$J$5),$I$5)*MAX(MIN(DL426,$J$5),$I$5)+$G$5*MAX(MIN(DL426,$J$5),$I$5)*(EF426*DY426/($K$5*1000))+$H$5*(EF426*DY426/($K$5*1000))*(EF426*DY426/($K$5*1000)))</f>
        <v>0</v>
      </c>
      <c r="S426">
        <f>J426*(1000-(1000*0.61365*exp(17.502*W426/(240.97+W426))/(DY426+DZ426)+DT426)/2)/(1000*0.61365*exp(17.502*W426/(240.97+W426))/(DY426+DZ426)-DT426)</f>
        <v>0</v>
      </c>
      <c r="T426">
        <f>1/((DM426+1)/(Q426/1.6)+1/(R426/1.37)) + DM426/((DM426+1)/(Q426/1.6) + DM426/(R426/1.37))</f>
        <v>0</v>
      </c>
      <c r="U426">
        <f>(DH426*DK426)</f>
        <v>0</v>
      </c>
      <c r="V426">
        <f>(EA426+(U426+2*0.95*5.67E-8*(((EA426+$B$7)+273)^4-(EA426+273)^4)-44100*J426)/(1.84*29.3*R426+8*0.95*5.67E-8*(EA426+273)^3))</f>
        <v>0</v>
      </c>
      <c r="W426">
        <f>($C$7*EB426+$D$7*EC426+$E$7*V426)</f>
        <v>0</v>
      </c>
      <c r="X426">
        <f>0.61365*exp(17.502*W426/(240.97+W426))</f>
        <v>0</v>
      </c>
      <c r="Y426">
        <f>(Z426/AA426*100)</f>
        <v>0</v>
      </c>
      <c r="Z426">
        <f>DT426*(DY426+DZ426)/1000</f>
        <v>0</v>
      </c>
      <c r="AA426">
        <f>0.61365*exp(17.502*EA426/(240.97+EA426))</f>
        <v>0</v>
      </c>
      <c r="AB426">
        <f>(X426-DT426*(DY426+DZ426)/1000)</f>
        <v>0</v>
      </c>
      <c r="AC426">
        <f>(-J426*44100)</f>
        <v>0</v>
      </c>
      <c r="AD426">
        <f>2*29.3*R426*0.92*(EA426-W426)</f>
        <v>0</v>
      </c>
      <c r="AE426">
        <f>2*0.95*5.67E-8*(((EA426+$B$7)+273)^4-(W426+273)^4)</f>
        <v>0</v>
      </c>
      <c r="AF426">
        <f>U426+AE426+AC426+AD426</f>
        <v>0</v>
      </c>
      <c r="AG426">
        <f>DX426*AU426*(DS426-DR426*(1000-AU426*DU426)/(1000-AU426*DT426))/(100*DL426)</f>
        <v>0</v>
      </c>
      <c r="AH426">
        <f>1000*DX426*AU426*(DT426-DU426)/(100*DL426*(1000-AU426*DT426))</f>
        <v>0</v>
      </c>
      <c r="AI426">
        <f>(AJ426 - AK426 - DY426*1E3/(8.314*(EA426+273.15)) * AM426/DX426 * AL426) * DX426/(100*DL426) * (1000 - DU426)/1000</f>
        <v>0</v>
      </c>
      <c r="AJ426">
        <v>426.7585988605061</v>
      </c>
      <c r="AK426">
        <v>411.5231696969697</v>
      </c>
      <c r="AL426">
        <v>0.02376197211472677</v>
      </c>
      <c r="AM426">
        <v>65.51249635074223</v>
      </c>
      <c r="AN426">
        <f>(AP426 - AO426 + DY426*1E3/(8.314*(EA426+273.15)) * AR426/DX426 * AQ426) * DX426/(100*DL426) * 1000/(1000 - AP426)</f>
        <v>0</v>
      </c>
      <c r="AO426">
        <v>15.74995763954839</v>
      </c>
      <c r="AP426">
        <v>24.0855909090909</v>
      </c>
      <c r="AQ426">
        <v>3.869084061151944E-05</v>
      </c>
      <c r="AR426">
        <v>120.2909633275377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MAX(0,($B$13+$C$13*EF426)/(1+$D$13*EF426)*DY426/(EA426+273)*$E$13)</f>
        <v>0</v>
      </c>
      <c r="AX426" t="s">
        <v>437</v>
      </c>
      <c r="AY426" t="s">
        <v>437</v>
      </c>
      <c r="AZ426">
        <v>0</v>
      </c>
      <c r="BA426">
        <v>0</v>
      </c>
      <c r="BB426">
        <f>1-AZ426/BA426</f>
        <v>0</v>
      </c>
      <c r="BC426">
        <v>0</v>
      </c>
      <c r="BD426" t="s">
        <v>437</v>
      </c>
      <c r="BE426" t="s">
        <v>437</v>
      </c>
      <c r="BF426">
        <v>0</v>
      </c>
      <c r="BG426">
        <v>0</v>
      </c>
      <c r="BH426">
        <f>1-BF426/BG426</f>
        <v>0</v>
      </c>
      <c r="BI426">
        <v>0.5</v>
      </c>
      <c r="BJ426">
        <f>DI426</f>
        <v>0</v>
      </c>
      <c r="BK426">
        <f>L426</f>
        <v>0</v>
      </c>
      <c r="BL426">
        <f>BH426*BI426*BJ426</f>
        <v>0</v>
      </c>
      <c r="BM426">
        <f>(BK426-BC426)/BJ426</f>
        <v>0</v>
      </c>
      <c r="BN426">
        <f>(BA426-BG426)/BG426</f>
        <v>0</v>
      </c>
      <c r="BO426">
        <f>AZ426/(BB426+AZ426/BG426)</f>
        <v>0</v>
      </c>
      <c r="BP426" t="s">
        <v>437</v>
      </c>
      <c r="BQ426">
        <v>0</v>
      </c>
      <c r="BR426">
        <f>IF(BQ426&lt;&gt;0, BQ426, BO426)</f>
        <v>0</v>
      </c>
      <c r="BS426">
        <f>1-BR426/BG426</f>
        <v>0</v>
      </c>
      <c r="BT426">
        <f>(BG426-BF426)/(BG426-BR426)</f>
        <v>0</v>
      </c>
      <c r="BU426">
        <f>(BA426-BG426)/(BA426-BR426)</f>
        <v>0</v>
      </c>
      <c r="BV426">
        <f>(BG426-BF426)/(BG426-AZ426)</f>
        <v>0</v>
      </c>
      <c r="BW426">
        <f>(BA426-BG426)/(BA426-AZ426)</f>
        <v>0</v>
      </c>
      <c r="BX426">
        <f>(BT426*BR426/BF426)</f>
        <v>0</v>
      </c>
      <c r="BY426">
        <f>(1-BX426)</f>
        <v>0</v>
      </c>
      <c r="DH426">
        <f>$B$11*EG426+$C$11*EH426+$F$11*ES426*(1-EV426)</f>
        <v>0</v>
      </c>
      <c r="DI426">
        <f>DH426*DJ426</f>
        <v>0</v>
      </c>
      <c r="DJ426">
        <f>($B$11*$D$9+$C$11*$D$9+$F$11*((FF426+EX426)/MAX(FF426+EX426+FG426, 0.1)*$I$9+FG426/MAX(FF426+EX426+FG426, 0.1)*$J$9))/($B$11+$C$11+$F$11)</f>
        <v>0</v>
      </c>
      <c r="DK426">
        <f>($B$11*$K$9+$C$11*$K$9+$F$11*((FF426+EX426)/MAX(FF426+EX426+FG426, 0.1)*$P$9+FG426/MAX(FF426+EX426+FG426, 0.1)*$Q$9))/($B$11+$C$11+$F$11)</f>
        <v>0</v>
      </c>
      <c r="DL426">
        <v>4.38</v>
      </c>
      <c r="DM426">
        <v>0.5</v>
      </c>
      <c r="DN426" t="s">
        <v>438</v>
      </c>
      <c r="DO426">
        <v>2</v>
      </c>
      <c r="DP426" t="b">
        <v>1</v>
      </c>
      <c r="DQ426">
        <v>1759257239.155172</v>
      </c>
      <c r="DR426">
        <v>401.5680344827586</v>
      </c>
      <c r="DS426">
        <v>420.1759655172414</v>
      </c>
      <c r="DT426">
        <v>24.07651379310345</v>
      </c>
      <c r="DU426">
        <v>15.75294137931034</v>
      </c>
      <c r="DV426">
        <v>401.2313103448276</v>
      </c>
      <c r="DW426">
        <v>23.83216896551724</v>
      </c>
      <c r="DX426">
        <v>499.9789655172414</v>
      </c>
      <c r="DY426">
        <v>90.78823793103447</v>
      </c>
      <c r="DZ426">
        <v>0.05535295862068965</v>
      </c>
      <c r="EA426">
        <v>30.47020344827586</v>
      </c>
      <c r="EB426">
        <v>29.9761724137931</v>
      </c>
      <c r="EC426">
        <v>999.9000000000002</v>
      </c>
      <c r="ED426">
        <v>0</v>
      </c>
      <c r="EE426">
        <v>0</v>
      </c>
      <c r="EF426">
        <v>9997.606896551726</v>
      </c>
      <c r="EG426">
        <v>0</v>
      </c>
      <c r="EH426">
        <v>11.42898965517241</v>
      </c>
      <c r="EI426">
        <v>-18.60805172413793</v>
      </c>
      <c r="EJ426">
        <v>411.4748275862069</v>
      </c>
      <c r="EK426">
        <v>426.9008965517241</v>
      </c>
      <c r="EL426">
        <v>8.323564137931033</v>
      </c>
      <c r="EM426">
        <v>420.1759655172414</v>
      </c>
      <c r="EN426">
        <v>15.75294137931034</v>
      </c>
      <c r="EO426">
        <v>2.185864482758621</v>
      </c>
      <c r="EP426">
        <v>1.430183448275862</v>
      </c>
      <c r="EQ426">
        <v>18.85908965517242</v>
      </c>
      <c r="ER426">
        <v>12.24147586206897</v>
      </c>
      <c r="ES426">
        <v>1999.98</v>
      </c>
      <c r="ET426">
        <v>0.9800074827586207</v>
      </c>
      <c r="EU426">
        <v>0.01999272413793104</v>
      </c>
      <c r="EV426">
        <v>0</v>
      </c>
      <c r="EW426">
        <v>835.5267586206897</v>
      </c>
      <c r="EX426">
        <v>5.000560000000001</v>
      </c>
      <c r="EY426">
        <v>16909.8724137931</v>
      </c>
      <c r="EZ426">
        <v>17294.7448275862</v>
      </c>
      <c r="FA426">
        <v>41.81199999999998</v>
      </c>
      <c r="FB426">
        <v>41.90706896551724</v>
      </c>
      <c r="FC426">
        <v>41.5235172413793</v>
      </c>
      <c r="FD426">
        <v>41.06199999999998</v>
      </c>
      <c r="FE426">
        <v>42.56199999999998</v>
      </c>
      <c r="FF426">
        <v>1955.094137931035</v>
      </c>
      <c r="FG426">
        <v>39.88620689655173</v>
      </c>
      <c r="FH426">
        <v>0</v>
      </c>
      <c r="FI426">
        <v>1759257261.4</v>
      </c>
      <c r="FJ426">
        <v>0</v>
      </c>
      <c r="FK426">
        <v>835.5956000000001</v>
      </c>
      <c r="FL426">
        <v>5.360923060574588</v>
      </c>
      <c r="FM426">
        <v>89.72307676009683</v>
      </c>
      <c r="FN426">
        <v>16911.28</v>
      </c>
      <c r="FO426">
        <v>15</v>
      </c>
      <c r="FP426">
        <v>0</v>
      </c>
      <c r="FQ426" t="s">
        <v>439</v>
      </c>
      <c r="FR426">
        <v>1747148579.5</v>
      </c>
      <c r="FS426">
        <v>1747148584.5</v>
      </c>
      <c r="FT426">
        <v>0</v>
      </c>
      <c r="FU426">
        <v>0.162</v>
      </c>
      <c r="FV426">
        <v>-0.001</v>
      </c>
      <c r="FW426">
        <v>0.139</v>
      </c>
      <c r="FX426">
        <v>0.058</v>
      </c>
      <c r="FY426">
        <v>420</v>
      </c>
      <c r="FZ426">
        <v>16</v>
      </c>
      <c r="GA426">
        <v>0.19</v>
      </c>
      <c r="GB426">
        <v>0.02</v>
      </c>
      <c r="GC426">
        <v>-18.49466097560976</v>
      </c>
      <c r="GD426">
        <v>-1.570781184668945</v>
      </c>
      <c r="GE426">
        <v>0.284104740113828</v>
      </c>
      <c r="GF426">
        <v>0</v>
      </c>
      <c r="GG426">
        <v>835.2452058823529</v>
      </c>
      <c r="GH426">
        <v>5.514484340183987</v>
      </c>
      <c r="GI426">
        <v>0.5549696748160213</v>
      </c>
      <c r="GJ426">
        <v>0</v>
      </c>
      <c r="GK426">
        <v>8.316464878048782</v>
      </c>
      <c r="GL426">
        <v>0.1271711498257963</v>
      </c>
      <c r="GM426">
        <v>0.01268111561645151</v>
      </c>
      <c r="GN426">
        <v>0</v>
      </c>
      <c r="GO426">
        <v>0</v>
      </c>
      <c r="GP426">
        <v>3</v>
      </c>
      <c r="GQ426" t="s">
        <v>490</v>
      </c>
      <c r="GR426">
        <v>3.12872</v>
      </c>
      <c r="GS426">
        <v>2.73188</v>
      </c>
      <c r="GT426">
        <v>0.0830562</v>
      </c>
      <c r="GU426">
        <v>0.08681659999999999</v>
      </c>
      <c r="GV426">
        <v>0.107451</v>
      </c>
      <c r="GW426">
        <v>0.08012610000000001</v>
      </c>
      <c r="GX426">
        <v>27469.5</v>
      </c>
      <c r="GY426">
        <v>26557.5</v>
      </c>
      <c r="GZ426">
        <v>30500.5</v>
      </c>
      <c r="HA426">
        <v>29338.6</v>
      </c>
      <c r="HB426">
        <v>37570.8</v>
      </c>
      <c r="HC426">
        <v>35514.9</v>
      </c>
      <c r="HD426">
        <v>46661.7</v>
      </c>
      <c r="HE426">
        <v>43596</v>
      </c>
      <c r="HF426">
        <v>1.82808</v>
      </c>
      <c r="HG426">
        <v>1.81155</v>
      </c>
      <c r="HH426">
        <v>0.08111450000000001</v>
      </c>
      <c r="HI426">
        <v>0</v>
      </c>
      <c r="HJ426">
        <v>28.6508</v>
      </c>
      <c r="HK426">
        <v>999.9</v>
      </c>
      <c r="HL426">
        <v>48.3</v>
      </c>
      <c r="HM426">
        <v>31.9</v>
      </c>
      <c r="HN426">
        <v>25.2586</v>
      </c>
      <c r="HO426">
        <v>62.505</v>
      </c>
      <c r="HP426">
        <v>18.2292</v>
      </c>
      <c r="HQ426">
        <v>1</v>
      </c>
      <c r="HR426">
        <v>0.171336</v>
      </c>
      <c r="HS426">
        <v>-0.888873</v>
      </c>
      <c r="HT426">
        <v>20.1979</v>
      </c>
      <c r="HU426">
        <v>5.22822</v>
      </c>
      <c r="HV426">
        <v>11.974</v>
      </c>
      <c r="HW426">
        <v>4.96995</v>
      </c>
      <c r="HX426">
        <v>3.28955</v>
      </c>
      <c r="HY426">
        <v>9999</v>
      </c>
      <c r="HZ426">
        <v>9999</v>
      </c>
      <c r="IA426">
        <v>9999</v>
      </c>
      <c r="IB426">
        <v>20.3</v>
      </c>
      <c r="IC426">
        <v>4.9729</v>
      </c>
      <c r="ID426">
        <v>1.87731</v>
      </c>
      <c r="IE426">
        <v>1.87544</v>
      </c>
      <c r="IF426">
        <v>1.8782</v>
      </c>
      <c r="IG426">
        <v>1.87499</v>
      </c>
      <c r="IH426">
        <v>1.87851</v>
      </c>
      <c r="II426">
        <v>1.87561</v>
      </c>
      <c r="IJ426">
        <v>1.87682</v>
      </c>
      <c r="IK426">
        <v>0</v>
      </c>
      <c r="IL426">
        <v>0</v>
      </c>
      <c r="IM426">
        <v>0</v>
      </c>
      <c r="IN426">
        <v>0</v>
      </c>
      <c r="IO426" t="s">
        <v>441</v>
      </c>
      <c r="IP426" t="s">
        <v>442</v>
      </c>
      <c r="IQ426" t="s">
        <v>443</v>
      </c>
      <c r="IR426" t="s">
        <v>443</v>
      </c>
      <c r="IS426" t="s">
        <v>443</v>
      </c>
      <c r="IT426" t="s">
        <v>443</v>
      </c>
      <c r="IU426">
        <v>0</v>
      </c>
      <c r="IV426">
        <v>100</v>
      </c>
      <c r="IW426">
        <v>100</v>
      </c>
      <c r="IX426">
        <v>0.337</v>
      </c>
      <c r="IY426">
        <v>0.2446</v>
      </c>
      <c r="IZ426">
        <v>-0.1222274518627452</v>
      </c>
      <c r="JA426">
        <v>0.001328938755811441</v>
      </c>
      <c r="JB426">
        <v>-5.633165956792918E-07</v>
      </c>
      <c r="JC426">
        <v>2.510553891376428E-10</v>
      </c>
      <c r="JD426">
        <v>-0.04678033270444259</v>
      </c>
      <c r="JE426">
        <v>-0.0009625096320519332</v>
      </c>
      <c r="JF426">
        <v>0.0006953178313022573</v>
      </c>
      <c r="JG426">
        <v>-5.973937232829655E-06</v>
      </c>
      <c r="JH426">
        <v>1</v>
      </c>
      <c r="JI426">
        <v>2112</v>
      </c>
      <c r="JJ426">
        <v>1</v>
      </c>
      <c r="JK426">
        <v>26</v>
      </c>
      <c r="JL426">
        <v>201811.1</v>
      </c>
      <c r="JM426">
        <v>201811</v>
      </c>
      <c r="JN426">
        <v>1.11694</v>
      </c>
      <c r="JO426">
        <v>2.56592</v>
      </c>
      <c r="JP426">
        <v>1.39893</v>
      </c>
      <c r="JQ426">
        <v>2.32666</v>
      </c>
      <c r="JR426">
        <v>1.44897</v>
      </c>
      <c r="JS426">
        <v>2.56958</v>
      </c>
      <c r="JT426">
        <v>37.747</v>
      </c>
      <c r="JU426">
        <v>23.9737</v>
      </c>
      <c r="JV426">
        <v>18</v>
      </c>
      <c r="JW426">
        <v>483.323</v>
      </c>
      <c r="JX426">
        <v>443.319</v>
      </c>
      <c r="JY426">
        <v>29.4856</v>
      </c>
      <c r="JZ426">
        <v>29.4647</v>
      </c>
      <c r="KA426">
        <v>29.9997</v>
      </c>
      <c r="KB426">
        <v>29.1915</v>
      </c>
      <c r="KC426">
        <v>29.2611</v>
      </c>
      <c r="KD426">
        <v>22.3906</v>
      </c>
      <c r="KE426">
        <v>40.8586</v>
      </c>
      <c r="KF426">
        <v>0</v>
      </c>
      <c r="KG426">
        <v>29.4952</v>
      </c>
      <c r="KH426">
        <v>440.031</v>
      </c>
      <c r="KI426">
        <v>15.7222</v>
      </c>
      <c r="KJ426">
        <v>100.837</v>
      </c>
      <c r="KK426">
        <v>100.278</v>
      </c>
    </row>
    <row r="427" spans="1:297">
      <c r="A427">
        <v>411</v>
      </c>
      <c r="B427">
        <v>1759257252</v>
      </c>
      <c r="C427">
        <v>10436.40000009537</v>
      </c>
      <c r="D427" t="s">
        <v>1269</v>
      </c>
      <c r="E427" t="s">
        <v>1270</v>
      </c>
      <c r="F427">
        <v>5</v>
      </c>
      <c r="G427" t="s">
        <v>1218</v>
      </c>
      <c r="H427" t="s">
        <v>436</v>
      </c>
      <c r="I427">
        <v>1759257244.232143</v>
      </c>
      <c r="J427">
        <f>(K427)/1000</f>
        <v>0</v>
      </c>
      <c r="K427">
        <f>IF(DP427, AN427, AH427)</f>
        <v>0</v>
      </c>
      <c r="L427">
        <f>IF(DP427, AI427, AG427)</f>
        <v>0</v>
      </c>
      <c r="M427">
        <f>DR427 - IF(AU427&gt;1, L427*DL427*100.0/(AW427), 0)</f>
        <v>0</v>
      </c>
      <c r="N427">
        <f>((T427-J427/2)*M427-L427)/(T427+J427/2)</f>
        <v>0</v>
      </c>
      <c r="O427">
        <f>N427*(DY427+DZ427)/1000.0</f>
        <v>0</v>
      </c>
      <c r="P427">
        <f>(DR427 - IF(AU427&gt;1, L427*DL427*100.0/(AW427), 0))*(DY427+DZ427)/1000.0</f>
        <v>0</v>
      </c>
      <c r="Q427">
        <f>2.0/((1/S427-1/R427)+SIGN(S427)*SQRT((1/S427-1/R427)*(1/S427-1/R427) + 4*DM427/((DM427+1)*(DM427+1))*(2*1/S427*1/R427-1/R427*1/R427)))</f>
        <v>0</v>
      </c>
      <c r="R427">
        <f>IF(LEFT(DN427,1)&lt;&gt;"0",IF(LEFT(DN427,1)="1",3.0,DO427),$D$5+$E$5*(EF427*DY427/($K$5*1000))+$F$5*(EF427*DY427/($K$5*1000))*MAX(MIN(DL427,$J$5),$I$5)*MAX(MIN(DL427,$J$5),$I$5)+$G$5*MAX(MIN(DL427,$J$5),$I$5)*(EF427*DY427/($K$5*1000))+$H$5*(EF427*DY427/($K$5*1000))*(EF427*DY427/($K$5*1000)))</f>
        <v>0</v>
      </c>
      <c r="S427">
        <f>J427*(1000-(1000*0.61365*exp(17.502*W427/(240.97+W427))/(DY427+DZ427)+DT427)/2)/(1000*0.61365*exp(17.502*W427/(240.97+W427))/(DY427+DZ427)-DT427)</f>
        <v>0</v>
      </c>
      <c r="T427">
        <f>1/((DM427+1)/(Q427/1.6)+1/(R427/1.37)) + DM427/((DM427+1)/(Q427/1.6) + DM427/(R427/1.37))</f>
        <v>0</v>
      </c>
      <c r="U427">
        <f>(DH427*DK427)</f>
        <v>0</v>
      </c>
      <c r="V427">
        <f>(EA427+(U427+2*0.95*5.67E-8*(((EA427+$B$7)+273)^4-(EA427+273)^4)-44100*J427)/(1.84*29.3*R427+8*0.95*5.67E-8*(EA427+273)^3))</f>
        <v>0</v>
      </c>
      <c r="W427">
        <f>($C$7*EB427+$D$7*EC427+$E$7*V427)</f>
        <v>0</v>
      </c>
      <c r="X427">
        <f>0.61365*exp(17.502*W427/(240.97+W427))</f>
        <v>0</v>
      </c>
      <c r="Y427">
        <f>(Z427/AA427*100)</f>
        <v>0</v>
      </c>
      <c r="Z427">
        <f>DT427*(DY427+DZ427)/1000</f>
        <v>0</v>
      </c>
      <c r="AA427">
        <f>0.61365*exp(17.502*EA427/(240.97+EA427))</f>
        <v>0</v>
      </c>
      <c r="AB427">
        <f>(X427-DT427*(DY427+DZ427)/1000)</f>
        <v>0</v>
      </c>
      <c r="AC427">
        <f>(-J427*44100)</f>
        <v>0</v>
      </c>
      <c r="AD427">
        <f>2*29.3*R427*0.92*(EA427-W427)</f>
        <v>0</v>
      </c>
      <c r="AE427">
        <f>2*0.95*5.67E-8*(((EA427+$B$7)+273)^4-(W427+273)^4)</f>
        <v>0</v>
      </c>
      <c r="AF427">
        <f>U427+AE427+AC427+AD427</f>
        <v>0</v>
      </c>
      <c r="AG427">
        <f>DX427*AU427*(DS427-DR427*(1000-AU427*DU427)/(1000-AU427*DT427))/(100*DL427)</f>
        <v>0</v>
      </c>
      <c r="AH427">
        <f>1000*DX427*AU427*(DT427-DU427)/(100*DL427*(1000-AU427*DT427))</f>
        <v>0</v>
      </c>
      <c r="AI427">
        <f>(AJ427 - AK427 - DY427*1E3/(8.314*(EA427+273.15)) * AM427/DX427 * AL427) * DX427/(100*DL427) * (1000 - DU427)/1000</f>
        <v>0</v>
      </c>
      <c r="AJ427">
        <v>434.1116009016522</v>
      </c>
      <c r="AK427">
        <v>414.9642363636364</v>
      </c>
      <c r="AL427">
        <v>0.8278027346053597</v>
      </c>
      <c r="AM427">
        <v>65.51249635074223</v>
      </c>
      <c r="AN427">
        <f>(AP427 - AO427 + DY427*1E3/(8.314*(EA427+273.15)) * AR427/DX427 * AQ427) * DX427/(100*DL427) * 1000/(1000 - AP427)</f>
        <v>0</v>
      </c>
      <c r="AO427">
        <v>15.74957941168675</v>
      </c>
      <c r="AP427">
        <v>24.08960969696968</v>
      </c>
      <c r="AQ427">
        <v>2.347264596630495E-05</v>
      </c>
      <c r="AR427">
        <v>120.2909633275377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MAX(0,($B$13+$C$13*EF427)/(1+$D$13*EF427)*DY427/(EA427+273)*$E$13)</f>
        <v>0</v>
      </c>
      <c r="AX427" t="s">
        <v>437</v>
      </c>
      <c r="AY427" t="s">
        <v>437</v>
      </c>
      <c r="AZ427">
        <v>0</v>
      </c>
      <c r="BA427">
        <v>0</v>
      </c>
      <c r="BB427">
        <f>1-AZ427/BA427</f>
        <v>0</v>
      </c>
      <c r="BC427">
        <v>0</v>
      </c>
      <c r="BD427" t="s">
        <v>437</v>
      </c>
      <c r="BE427" t="s">
        <v>437</v>
      </c>
      <c r="BF427">
        <v>0</v>
      </c>
      <c r="BG427">
        <v>0</v>
      </c>
      <c r="BH427">
        <f>1-BF427/BG427</f>
        <v>0</v>
      </c>
      <c r="BI427">
        <v>0.5</v>
      </c>
      <c r="BJ427">
        <f>DI427</f>
        <v>0</v>
      </c>
      <c r="BK427">
        <f>L427</f>
        <v>0</v>
      </c>
      <c r="BL427">
        <f>BH427*BI427*BJ427</f>
        <v>0</v>
      </c>
      <c r="BM427">
        <f>(BK427-BC427)/BJ427</f>
        <v>0</v>
      </c>
      <c r="BN427">
        <f>(BA427-BG427)/BG427</f>
        <v>0</v>
      </c>
      <c r="BO427">
        <f>AZ427/(BB427+AZ427/BG427)</f>
        <v>0</v>
      </c>
      <c r="BP427" t="s">
        <v>437</v>
      </c>
      <c r="BQ427">
        <v>0</v>
      </c>
      <c r="BR427">
        <f>IF(BQ427&lt;&gt;0, BQ427, BO427)</f>
        <v>0</v>
      </c>
      <c r="BS427">
        <f>1-BR427/BG427</f>
        <v>0</v>
      </c>
      <c r="BT427">
        <f>(BG427-BF427)/(BG427-BR427)</f>
        <v>0</v>
      </c>
      <c r="BU427">
        <f>(BA427-BG427)/(BA427-BR427)</f>
        <v>0</v>
      </c>
      <c r="BV427">
        <f>(BG427-BF427)/(BG427-AZ427)</f>
        <v>0</v>
      </c>
      <c r="BW427">
        <f>(BA427-BG427)/(BA427-AZ427)</f>
        <v>0</v>
      </c>
      <c r="BX427">
        <f>(BT427*BR427/BF427)</f>
        <v>0</v>
      </c>
      <c r="BY427">
        <f>(1-BX427)</f>
        <v>0</v>
      </c>
      <c r="DH427">
        <f>$B$11*EG427+$C$11*EH427+$F$11*ES427*(1-EV427)</f>
        <v>0</v>
      </c>
      <c r="DI427">
        <f>DH427*DJ427</f>
        <v>0</v>
      </c>
      <c r="DJ427">
        <f>($B$11*$D$9+$C$11*$D$9+$F$11*((FF427+EX427)/MAX(FF427+EX427+FG427, 0.1)*$I$9+FG427/MAX(FF427+EX427+FG427, 0.1)*$J$9))/($B$11+$C$11+$F$11)</f>
        <v>0</v>
      </c>
      <c r="DK427">
        <f>($B$11*$K$9+$C$11*$K$9+$F$11*((FF427+EX427)/MAX(FF427+EX427+FG427, 0.1)*$P$9+FG427/MAX(FF427+EX427+FG427, 0.1)*$Q$9))/($B$11+$C$11+$F$11)</f>
        <v>0</v>
      </c>
      <c r="DL427">
        <v>4.38</v>
      </c>
      <c r="DM427">
        <v>0.5</v>
      </c>
      <c r="DN427" t="s">
        <v>438</v>
      </c>
      <c r="DO427">
        <v>2</v>
      </c>
      <c r="DP427" t="b">
        <v>1</v>
      </c>
      <c r="DQ427">
        <v>1759257244.232143</v>
      </c>
      <c r="DR427">
        <v>402.0494285714286</v>
      </c>
      <c r="DS427">
        <v>423.0573214285714</v>
      </c>
      <c r="DT427">
        <v>24.08290714285715</v>
      </c>
      <c r="DU427">
        <v>15.75124642857143</v>
      </c>
      <c r="DV427">
        <v>401.71225</v>
      </c>
      <c r="DW427">
        <v>23.838425</v>
      </c>
      <c r="DX427">
        <v>500.0618571428571</v>
      </c>
      <c r="DY427">
        <v>90.78977500000001</v>
      </c>
      <c r="DZ427">
        <v>0.05460906071428571</v>
      </c>
      <c r="EA427">
        <v>30.47011785714286</v>
      </c>
      <c r="EB427">
        <v>29.97562142857143</v>
      </c>
      <c r="EC427">
        <v>999.9000000000002</v>
      </c>
      <c r="ED427">
        <v>0</v>
      </c>
      <c r="EE427">
        <v>0</v>
      </c>
      <c r="EF427">
        <v>10013.08142857143</v>
      </c>
      <c r="EG427">
        <v>0</v>
      </c>
      <c r="EH427">
        <v>11.43240357142857</v>
      </c>
      <c r="EI427">
        <v>-21.00799642857143</v>
      </c>
      <c r="EJ427">
        <v>411.9708214285714</v>
      </c>
      <c r="EK427">
        <v>429.8276428571428</v>
      </c>
      <c r="EL427">
        <v>8.331651071428571</v>
      </c>
      <c r="EM427">
        <v>423.0573214285714</v>
      </c>
      <c r="EN427">
        <v>15.75124642857143</v>
      </c>
      <c r="EO427">
        <v>2.186482142857143</v>
      </c>
      <c r="EP427">
        <v>1.430053928571429</v>
      </c>
      <c r="EQ427">
        <v>18.86361071428572</v>
      </c>
      <c r="ER427">
        <v>12.24010357142857</v>
      </c>
      <c r="ES427">
        <v>1999.975</v>
      </c>
      <c r="ET427">
        <v>0.9800073571428572</v>
      </c>
      <c r="EU427">
        <v>0.01999285357142858</v>
      </c>
      <c r="EV427">
        <v>0</v>
      </c>
      <c r="EW427">
        <v>835.8299642857139</v>
      </c>
      <c r="EX427">
        <v>5.000560000000001</v>
      </c>
      <c r="EY427">
        <v>16916.26071428572</v>
      </c>
      <c r="EZ427">
        <v>17294.70357142857</v>
      </c>
      <c r="FA427">
        <v>41.80092857142857</v>
      </c>
      <c r="FB427">
        <v>41.89714285714285</v>
      </c>
      <c r="FC427">
        <v>41.51107142857143</v>
      </c>
      <c r="FD427">
        <v>41.04871428571428</v>
      </c>
      <c r="FE427">
        <v>42.56199999999999</v>
      </c>
      <c r="FF427">
        <v>1955.086071428572</v>
      </c>
      <c r="FG427">
        <v>39.88928571428573</v>
      </c>
      <c r="FH427">
        <v>0</v>
      </c>
      <c r="FI427">
        <v>1759257266.2</v>
      </c>
      <c r="FJ427">
        <v>0</v>
      </c>
      <c r="FK427">
        <v>835.88584</v>
      </c>
      <c r="FL427">
        <v>3.044076911883418</v>
      </c>
      <c r="FM427">
        <v>61.84615388282829</v>
      </c>
      <c r="FN427">
        <v>16916.872</v>
      </c>
      <c r="FO427">
        <v>15</v>
      </c>
      <c r="FP427">
        <v>0</v>
      </c>
      <c r="FQ427" t="s">
        <v>439</v>
      </c>
      <c r="FR427">
        <v>1747148579.5</v>
      </c>
      <c r="FS427">
        <v>1747148584.5</v>
      </c>
      <c r="FT427">
        <v>0</v>
      </c>
      <c r="FU427">
        <v>0.162</v>
      </c>
      <c r="FV427">
        <v>-0.001</v>
      </c>
      <c r="FW427">
        <v>0.139</v>
      </c>
      <c r="FX427">
        <v>0.058</v>
      </c>
      <c r="FY427">
        <v>420</v>
      </c>
      <c r="FZ427">
        <v>16</v>
      </c>
      <c r="GA427">
        <v>0.19</v>
      </c>
      <c r="GB427">
        <v>0.02</v>
      </c>
      <c r="GC427">
        <v>-20.29487</v>
      </c>
      <c r="GD427">
        <v>-26.32925178236393</v>
      </c>
      <c r="GE427">
        <v>3.235275732777656</v>
      </c>
      <c r="GF427">
        <v>0</v>
      </c>
      <c r="GG427">
        <v>835.6367647058823</v>
      </c>
      <c r="GH427">
        <v>4.043728034058159</v>
      </c>
      <c r="GI427">
        <v>0.4455318737408482</v>
      </c>
      <c r="GJ427">
        <v>0</v>
      </c>
      <c r="GK427">
        <v>8.327361</v>
      </c>
      <c r="GL427">
        <v>0.09562176360221825</v>
      </c>
      <c r="GM427">
        <v>0.009339763594438546</v>
      </c>
      <c r="GN427">
        <v>1</v>
      </c>
      <c r="GO427">
        <v>1</v>
      </c>
      <c r="GP427">
        <v>3</v>
      </c>
      <c r="GQ427" t="s">
        <v>463</v>
      </c>
      <c r="GR427">
        <v>3.12877</v>
      </c>
      <c r="GS427">
        <v>2.73156</v>
      </c>
      <c r="GT427">
        <v>0.08368009999999999</v>
      </c>
      <c r="GU427">
        <v>0.0888092</v>
      </c>
      <c r="GV427">
        <v>0.107468</v>
      </c>
      <c r="GW427">
        <v>0.0801304</v>
      </c>
      <c r="GX427">
        <v>27451</v>
      </c>
      <c r="GY427">
        <v>26500</v>
      </c>
      <c r="GZ427">
        <v>30500.7</v>
      </c>
      <c r="HA427">
        <v>29339.1</v>
      </c>
      <c r="HB427">
        <v>37570.4</v>
      </c>
      <c r="HC427">
        <v>35515.5</v>
      </c>
      <c r="HD427">
        <v>46662</v>
      </c>
      <c r="HE427">
        <v>43596.8</v>
      </c>
      <c r="HF427">
        <v>1.82803</v>
      </c>
      <c r="HG427">
        <v>1.8116</v>
      </c>
      <c r="HH427">
        <v>0.0816211</v>
      </c>
      <c r="HI427">
        <v>0</v>
      </c>
      <c r="HJ427">
        <v>28.6486</v>
      </c>
      <c r="HK427">
        <v>999.9</v>
      </c>
      <c r="HL427">
        <v>48.3</v>
      </c>
      <c r="HM427">
        <v>31.9</v>
      </c>
      <c r="HN427">
        <v>25.2581</v>
      </c>
      <c r="HO427">
        <v>62.815</v>
      </c>
      <c r="HP427">
        <v>17.8966</v>
      </c>
      <c r="HQ427">
        <v>1</v>
      </c>
      <c r="HR427">
        <v>0.171235</v>
      </c>
      <c r="HS427">
        <v>-0.908663</v>
      </c>
      <c r="HT427">
        <v>20.1981</v>
      </c>
      <c r="HU427">
        <v>5.22882</v>
      </c>
      <c r="HV427">
        <v>11.974</v>
      </c>
      <c r="HW427">
        <v>4.97025</v>
      </c>
      <c r="HX427">
        <v>3.28965</v>
      </c>
      <c r="HY427">
        <v>9999</v>
      </c>
      <c r="HZ427">
        <v>9999</v>
      </c>
      <c r="IA427">
        <v>9999</v>
      </c>
      <c r="IB427">
        <v>20.3</v>
      </c>
      <c r="IC427">
        <v>4.9729</v>
      </c>
      <c r="ID427">
        <v>1.87729</v>
      </c>
      <c r="IE427">
        <v>1.87539</v>
      </c>
      <c r="IF427">
        <v>1.8782</v>
      </c>
      <c r="IG427">
        <v>1.87488</v>
      </c>
      <c r="IH427">
        <v>1.87848</v>
      </c>
      <c r="II427">
        <v>1.87558</v>
      </c>
      <c r="IJ427">
        <v>1.87672</v>
      </c>
      <c r="IK427">
        <v>0</v>
      </c>
      <c r="IL427">
        <v>0</v>
      </c>
      <c r="IM427">
        <v>0</v>
      </c>
      <c r="IN427">
        <v>0</v>
      </c>
      <c r="IO427" t="s">
        <v>441</v>
      </c>
      <c r="IP427" t="s">
        <v>442</v>
      </c>
      <c r="IQ427" t="s">
        <v>443</v>
      </c>
      <c r="IR427" t="s">
        <v>443</v>
      </c>
      <c r="IS427" t="s">
        <v>443</v>
      </c>
      <c r="IT427" t="s">
        <v>443</v>
      </c>
      <c r="IU427">
        <v>0</v>
      </c>
      <c r="IV427">
        <v>100</v>
      </c>
      <c r="IW427">
        <v>100</v>
      </c>
      <c r="IX427">
        <v>0.341</v>
      </c>
      <c r="IY427">
        <v>0.2446</v>
      </c>
      <c r="IZ427">
        <v>-0.1222274518627452</v>
      </c>
      <c r="JA427">
        <v>0.001328938755811441</v>
      </c>
      <c r="JB427">
        <v>-5.633165956792918E-07</v>
      </c>
      <c r="JC427">
        <v>2.510553891376428E-10</v>
      </c>
      <c r="JD427">
        <v>-0.04678033270444259</v>
      </c>
      <c r="JE427">
        <v>-0.0009625096320519332</v>
      </c>
      <c r="JF427">
        <v>0.0006953178313022573</v>
      </c>
      <c r="JG427">
        <v>-5.973937232829655E-06</v>
      </c>
      <c r="JH427">
        <v>1</v>
      </c>
      <c r="JI427">
        <v>2112</v>
      </c>
      <c r="JJ427">
        <v>1</v>
      </c>
      <c r="JK427">
        <v>26</v>
      </c>
      <c r="JL427">
        <v>201811.2</v>
      </c>
      <c r="JM427">
        <v>201811.1</v>
      </c>
      <c r="JN427">
        <v>1.14502</v>
      </c>
      <c r="JO427">
        <v>2.55493</v>
      </c>
      <c r="JP427">
        <v>1.39893</v>
      </c>
      <c r="JQ427">
        <v>2.32666</v>
      </c>
      <c r="JR427">
        <v>1.44897</v>
      </c>
      <c r="JS427">
        <v>2.57324</v>
      </c>
      <c r="JT427">
        <v>37.747</v>
      </c>
      <c r="JU427">
        <v>23.9824</v>
      </c>
      <c r="JV427">
        <v>18</v>
      </c>
      <c r="JW427">
        <v>483.269</v>
      </c>
      <c r="JX427">
        <v>443.327</v>
      </c>
      <c r="JY427">
        <v>29.5044</v>
      </c>
      <c r="JZ427">
        <v>29.4599</v>
      </c>
      <c r="KA427">
        <v>29.9998</v>
      </c>
      <c r="KB427">
        <v>29.1875</v>
      </c>
      <c r="KC427">
        <v>29.258</v>
      </c>
      <c r="KD427">
        <v>23.075</v>
      </c>
      <c r="KE427">
        <v>40.8586</v>
      </c>
      <c r="KF427">
        <v>0</v>
      </c>
      <c r="KG427">
        <v>29.5151</v>
      </c>
      <c r="KH427">
        <v>460.134</v>
      </c>
      <c r="KI427">
        <v>15.7121</v>
      </c>
      <c r="KJ427">
        <v>100.838</v>
      </c>
      <c r="KK427">
        <v>100.28</v>
      </c>
    </row>
    <row r="428" spans="1:297">
      <c r="A428">
        <v>412</v>
      </c>
      <c r="B428">
        <v>1759257257</v>
      </c>
      <c r="C428">
        <v>10441.40000009537</v>
      </c>
      <c r="D428" t="s">
        <v>1271</v>
      </c>
      <c r="E428" t="s">
        <v>1272</v>
      </c>
      <c r="F428">
        <v>5</v>
      </c>
      <c r="G428" t="s">
        <v>1218</v>
      </c>
      <c r="H428" t="s">
        <v>436</v>
      </c>
      <c r="I428">
        <v>1759257249.5</v>
      </c>
      <c r="J428">
        <f>(K428)/1000</f>
        <v>0</v>
      </c>
      <c r="K428">
        <f>IF(DP428, AN428, AH428)</f>
        <v>0</v>
      </c>
      <c r="L428">
        <f>IF(DP428, AI428, AG428)</f>
        <v>0</v>
      </c>
      <c r="M428">
        <f>DR428 - IF(AU428&gt;1, L428*DL428*100.0/(AW428), 0)</f>
        <v>0</v>
      </c>
      <c r="N428">
        <f>((T428-J428/2)*M428-L428)/(T428+J428/2)</f>
        <v>0</v>
      </c>
      <c r="O428">
        <f>N428*(DY428+DZ428)/1000.0</f>
        <v>0</v>
      </c>
      <c r="P428">
        <f>(DR428 - IF(AU428&gt;1, L428*DL428*100.0/(AW428), 0))*(DY428+DZ428)/1000.0</f>
        <v>0</v>
      </c>
      <c r="Q428">
        <f>2.0/((1/S428-1/R428)+SIGN(S428)*SQRT((1/S428-1/R428)*(1/S428-1/R428) + 4*DM428/((DM428+1)*(DM428+1))*(2*1/S428*1/R428-1/R428*1/R428)))</f>
        <v>0</v>
      </c>
      <c r="R428">
        <f>IF(LEFT(DN428,1)&lt;&gt;"0",IF(LEFT(DN428,1)="1",3.0,DO428),$D$5+$E$5*(EF428*DY428/($K$5*1000))+$F$5*(EF428*DY428/($K$5*1000))*MAX(MIN(DL428,$J$5),$I$5)*MAX(MIN(DL428,$J$5),$I$5)+$G$5*MAX(MIN(DL428,$J$5),$I$5)*(EF428*DY428/($K$5*1000))+$H$5*(EF428*DY428/($K$5*1000))*(EF428*DY428/($K$5*1000)))</f>
        <v>0</v>
      </c>
      <c r="S428">
        <f>J428*(1000-(1000*0.61365*exp(17.502*W428/(240.97+W428))/(DY428+DZ428)+DT428)/2)/(1000*0.61365*exp(17.502*W428/(240.97+W428))/(DY428+DZ428)-DT428)</f>
        <v>0</v>
      </c>
      <c r="T428">
        <f>1/((DM428+1)/(Q428/1.6)+1/(R428/1.37)) + DM428/((DM428+1)/(Q428/1.6) + DM428/(R428/1.37))</f>
        <v>0</v>
      </c>
      <c r="U428">
        <f>(DH428*DK428)</f>
        <v>0</v>
      </c>
      <c r="V428">
        <f>(EA428+(U428+2*0.95*5.67E-8*(((EA428+$B$7)+273)^4-(EA428+273)^4)-44100*J428)/(1.84*29.3*R428+8*0.95*5.67E-8*(EA428+273)^3))</f>
        <v>0</v>
      </c>
      <c r="W428">
        <f>($C$7*EB428+$D$7*EC428+$E$7*V428)</f>
        <v>0</v>
      </c>
      <c r="X428">
        <f>0.61365*exp(17.502*W428/(240.97+W428))</f>
        <v>0</v>
      </c>
      <c r="Y428">
        <f>(Z428/AA428*100)</f>
        <v>0</v>
      </c>
      <c r="Z428">
        <f>DT428*(DY428+DZ428)/1000</f>
        <v>0</v>
      </c>
      <c r="AA428">
        <f>0.61365*exp(17.502*EA428/(240.97+EA428))</f>
        <v>0</v>
      </c>
      <c r="AB428">
        <f>(X428-DT428*(DY428+DZ428)/1000)</f>
        <v>0</v>
      </c>
      <c r="AC428">
        <f>(-J428*44100)</f>
        <v>0</v>
      </c>
      <c r="AD428">
        <f>2*29.3*R428*0.92*(EA428-W428)</f>
        <v>0</v>
      </c>
      <c r="AE428">
        <f>2*0.95*5.67E-8*(((EA428+$B$7)+273)^4-(W428+273)^4)</f>
        <v>0</v>
      </c>
      <c r="AF428">
        <f>U428+AE428+AC428+AD428</f>
        <v>0</v>
      </c>
      <c r="AG428">
        <f>DX428*AU428*(DS428-DR428*(1000-AU428*DU428)/(1000-AU428*DT428))/(100*DL428)</f>
        <v>0</v>
      </c>
      <c r="AH428">
        <f>1000*DX428*AU428*(DT428-DU428)/(100*DL428*(1000-AU428*DT428))</f>
        <v>0</v>
      </c>
      <c r="AI428">
        <f>(AJ428 - AK428 - DY428*1E3/(8.314*(EA428+273.15)) * AM428/DX428 * AL428) * DX428/(100*DL428) * (1000 - DU428)/1000</f>
        <v>0</v>
      </c>
      <c r="AJ428">
        <v>449.0025939882794</v>
      </c>
      <c r="AK428">
        <v>424.1867636363634</v>
      </c>
      <c r="AL428">
        <v>1.970956919763565</v>
      </c>
      <c r="AM428">
        <v>65.51249635074223</v>
      </c>
      <c r="AN428">
        <f>(AP428 - AO428 + DY428*1E3/(8.314*(EA428+273.15)) * AR428/DX428 * AQ428) * DX428/(100*DL428) * 1000/(1000 - AP428)</f>
        <v>0</v>
      </c>
      <c r="AO428">
        <v>15.74776891756265</v>
      </c>
      <c r="AP428">
        <v>24.09288606060606</v>
      </c>
      <c r="AQ428">
        <v>1.486568566972363E-05</v>
      </c>
      <c r="AR428">
        <v>120.2909633275377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MAX(0,($B$13+$C$13*EF428)/(1+$D$13*EF428)*DY428/(EA428+273)*$E$13)</f>
        <v>0</v>
      </c>
      <c r="AX428" t="s">
        <v>437</v>
      </c>
      <c r="AY428" t="s">
        <v>437</v>
      </c>
      <c r="AZ428">
        <v>0</v>
      </c>
      <c r="BA428">
        <v>0</v>
      </c>
      <c r="BB428">
        <f>1-AZ428/BA428</f>
        <v>0</v>
      </c>
      <c r="BC428">
        <v>0</v>
      </c>
      <c r="BD428" t="s">
        <v>437</v>
      </c>
      <c r="BE428" t="s">
        <v>437</v>
      </c>
      <c r="BF428">
        <v>0</v>
      </c>
      <c r="BG428">
        <v>0</v>
      </c>
      <c r="BH428">
        <f>1-BF428/BG428</f>
        <v>0</v>
      </c>
      <c r="BI428">
        <v>0.5</v>
      </c>
      <c r="BJ428">
        <f>DI428</f>
        <v>0</v>
      </c>
      <c r="BK428">
        <f>L428</f>
        <v>0</v>
      </c>
      <c r="BL428">
        <f>BH428*BI428*BJ428</f>
        <v>0</v>
      </c>
      <c r="BM428">
        <f>(BK428-BC428)/BJ428</f>
        <v>0</v>
      </c>
      <c r="BN428">
        <f>(BA428-BG428)/BG428</f>
        <v>0</v>
      </c>
      <c r="BO428">
        <f>AZ428/(BB428+AZ428/BG428)</f>
        <v>0</v>
      </c>
      <c r="BP428" t="s">
        <v>437</v>
      </c>
      <c r="BQ428">
        <v>0</v>
      </c>
      <c r="BR428">
        <f>IF(BQ428&lt;&gt;0, BQ428, BO428)</f>
        <v>0</v>
      </c>
      <c r="BS428">
        <f>1-BR428/BG428</f>
        <v>0</v>
      </c>
      <c r="BT428">
        <f>(BG428-BF428)/(BG428-BR428)</f>
        <v>0</v>
      </c>
      <c r="BU428">
        <f>(BA428-BG428)/(BA428-BR428)</f>
        <v>0</v>
      </c>
      <c r="BV428">
        <f>(BG428-BF428)/(BG428-AZ428)</f>
        <v>0</v>
      </c>
      <c r="BW428">
        <f>(BA428-BG428)/(BA428-AZ428)</f>
        <v>0</v>
      </c>
      <c r="BX428">
        <f>(BT428*BR428/BF428)</f>
        <v>0</v>
      </c>
      <c r="BY428">
        <f>(1-BX428)</f>
        <v>0</v>
      </c>
      <c r="DH428">
        <f>$B$11*EG428+$C$11*EH428+$F$11*ES428*(1-EV428)</f>
        <v>0</v>
      </c>
      <c r="DI428">
        <f>DH428*DJ428</f>
        <v>0</v>
      </c>
      <c r="DJ428">
        <f>($B$11*$D$9+$C$11*$D$9+$F$11*((FF428+EX428)/MAX(FF428+EX428+FG428, 0.1)*$I$9+FG428/MAX(FF428+EX428+FG428, 0.1)*$J$9))/($B$11+$C$11+$F$11)</f>
        <v>0</v>
      </c>
      <c r="DK428">
        <f>($B$11*$K$9+$C$11*$K$9+$F$11*((FF428+EX428)/MAX(FF428+EX428+FG428, 0.1)*$P$9+FG428/MAX(FF428+EX428+FG428, 0.1)*$Q$9))/($B$11+$C$11+$F$11)</f>
        <v>0</v>
      </c>
      <c r="DL428">
        <v>4.38</v>
      </c>
      <c r="DM428">
        <v>0.5</v>
      </c>
      <c r="DN428" t="s">
        <v>438</v>
      </c>
      <c r="DO428">
        <v>2</v>
      </c>
      <c r="DP428" t="b">
        <v>1</v>
      </c>
      <c r="DQ428">
        <v>1759257249.5</v>
      </c>
      <c r="DR428">
        <v>404.8577407407406</v>
      </c>
      <c r="DS428">
        <v>431.1095925925925</v>
      </c>
      <c r="DT428">
        <v>24.08746296296297</v>
      </c>
      <c r="DU428">
        <v>15.74945555555556</v>
      </c>
      <c r="DV428">
        <v>404.5178518518518</v>
      </c>
      <c r="DW428">
        <v>23.84288148148148</v>
      </c>
      <c r="DX428">
        <v>500.0565555555556</v>
      </c>
      <c r="DY428">
        <v>90.79157037037038</v>
      </c>
      <c r="DZ428">
        <v>0.05399133703703703</v>
      </c>
      <c r="EA428">
        <v>30.47243703703704</v>
      </c>
      <c r="EB428">
        <v>29.97481481481482</v>
      </c>
      <c r="EC428">
        <v>999.9000000000001</v>
      </c>
      <c r="ED428">
        <v>0</v>
      </c>
      <c r="EE428">
        <v>0</v>
      </c>
      <c r="EF428">
        <v>10007.92148148148</v>
      </c>
      <c r="EG428">
        <v>0</v>
      </c>
      <c r="EH428">
        <v>11.4368037037037</v>
      </c>
      <c r="EI428">
        <v>-26.2519</v>
      </c>
      <c r="EJ428">
        <v>414.8503703703704</v>
      </c>
      <c r="EK428">
        <v>438.008</v>
      </c>
      <c r="EL428">
        <v>8.338002592592591</v>
      </c>
      <c r="EM428">
        <v>431.1095925925925</v>
      </c>
      <c r="EN428">
        <v>15.74945555555556</v>
      </c>
      <c r="EO428">
        <v>2.186938518518518</v>
      </c>
      <c r="EP428">
        <v>1.429918888888889</v>
      </c>
      <c r="EQ428">
        <v>18.86695925925926</v>
      </c>
      <c r="ER428">
        <v>12.23867037037037</v>
      </c>
      <c r="ES428">
        <v>1999.992962962963</v>
      </c>
      <c r="ET428">
        <v>0.9800074444444447</v>
      </c>
      <c r="EU428">
        <v>0.01999276666666667</v>
      </c>
      <c r="EV428">
        <v>0</v>
      </c>
      <c r="EW428">
        <v>835.9613703703703</v>
      </c>
      <c r="EX428">
        <v>5.000560000000001</v>
      </c>
      <c r="EY428">
        <v>16918.52592592593</v>
      </c>
      <c r="EZ428">
        <v>17294.85925925926</v>
      </c>
      <c r="FA428">
        <v>41.78444444444444</v>
      </c>
      <c r="FB428">
        <v>41.88418518518519</v>
      </c>
      <c r="FC428">
        <v>41.50229629629629</v>
      </c>
      <c r="FD428">
        <v>41.02985185185185</v>
      </c>
      <c r="FE428">
        <v>42.56199999999999</v>
      </c>
      <c r="FF428">
        <v>1955.102962962963</v>
      </c>
      <c r="FG428">
        <v>39.89000000000001</v>
      </c>
      <c r="FH428">
        <v>0</v>
      </c>
      <c r="FI428">
        <v>1759257271</v>
      </c>
      <c r="FJ428">
        <v>0</v>
      </c>
      <c r="FK428">
        <v>835.9943199999999</v>
      </c>
      <c r="FL428">
        <v>-0.5428461717763717</v>
      </c>
      <c r="FM428">
        <v>-19.19999987409214</v>
      </c>
      <c r="FN428">
        <v>16918.348</v>
      </c>
      <c r="FO428">
        <v>15</v>
      </c>
      <c r="FP428">
        <v>0</v>
      </c>
      <c r="FQ428" t="s">
        <v>439</v>
      </c>
      <c r="FR428">
        <v>1747148579.5</v>
      </c>
      <c r="FS428">
        <v>1747148584.5</v>
      </c>
      <c r="FT428">
        <v>0</v>
      </c>
      <c r="FU428">
        <v>0.162</v>
      </c>
      <c r="FV428">
        <v>-0.001</v>
      </c>
      <c r="FW428">
        <v>0.139</v>
      </c>
      <c r="FX428">
        <v>0.058</v>
      </c>
      <c r="FY428">
        <v>420</v>
      </c>
      <c r="FZ428">
        <v>16</v>
      </c>
      <c r="GA428">
        <v>0.19</v>
      </c>
      <c r="GB428">
        <v>0.02</v>
      </c>
      <c r="GC428">
        <v>-23.50635609756097</v>
      </c>
      <c r="GD428">
        <v>-56.29188083623695</v>
      </c>
      <c r="GE428">
        <v>6.041716429957947</v>
      </c>
      <c r="GF428">
        <v>0</v>
      </c>
      <c r="GG428">
        <v>835.8601764705882</v>
      </c>
      <c r="GH428">
        <v>1.708510302803449</v>
      </c>
      <c r="GI428">
        <v>0.3009225492096487</v>
      </c>
      <c r="GJ428">
        <v>0</v>
      </c>
      <c r="GK428">
        <v>8.333402195121952</v>
      </c>
      <c r="GL428">
        <v>0.0745448780487869</v>
      </c>
      <c r="GM428">
        <v>0.007463858778431205</v>
      </c>
      <c r="GN428">
        <v>1</v>
      </c>
      <c r="GO428">
        <v>1</v>
      </c>
      <c r="GP428">
        <v>3</v>
      </c>
      <c r="GQ428" t="s">
        <v>463</v>
      </c>
      <c r="GR428">
        <v>3.12855</v>
      </c>
      <c r="GS428">
        <v>2.73195</v>
      </c>
      <c r="GT428">
        <v>0.0851633</v>
      </c>
      <c r="GU428">
        <v>0.0912458</v>
      </c>
      <c r="GV428">
        <v>0.10748</v>
      </c>
      <c r="GW428">
        <v>0.0801196</v>
      </c>
      <c r="GX428">
        <v>27407.1</v>
      </c>
      <c r="GY428">
        <v>26428.9</v>
      </c>
      <c r="GZ428">
        <v>30501.3</v>
      </c>
      <c r="HA428">
        <v>29338.9</v>
      </c>
      <c r="HB428">
        <v>37570.8</v>
      </c>
      <c r="HC428">
        <v>35515.8</v>
      </c>
      <c r="HD428">
        <v>46663</v>
      </c>
      <c r="HE428">
        <v>43596.5</v>
      </c>
      <c r="HF428">
        <v>1.82765</v>
      </c>
      <c r="HG428">
        <v>1.81235</v>
      </c>
      <c r="HH428">
        <v>0.0820234</v>
      </c>
      <c r="HI428">
        <v>0</v>
      </c>
      <c r="HJ428">
        <v>28.6486</v>
      </c>
      <c r="HK428">
        <v>999.9</v>
      </c>
      <c r="HL428">
        <v>48.3</v>
      </c>
      <c r="HM428">
        <v>31.9</v>
      </c>
      <c r="HN428">
        <v>25.2611</v>
      </c>
      <c r="HO428">
        <v>62.975</v>
      </c>
      <c r="HP428">
        <v>17.9848</v>
      </c>
      <c r="HQ428">
        <v>1</v>
      </c>
      <c r="HR428">
        <v>0.170625</v>
      </c>
      <c r="HS428">
        <v>-0.918031</v>
      </c>
      <c r="HT428">
        <v>20.1978</v>
      </c>
      <c r="HU428">
        <v>5.22867</v>
      </c>
      <c r="HV428">
        <v>11.974</v>
      </c>
      <c r="HW428">
        <v>4.97025</v>
      </c>
      <c r="HX428">
        <v>3.28965</v>
      </c>
      <c r="HY428">
        <v>9999</v>
      </c>
      <c r="HZ428">
        <v>9999</v>
      </c>
      <c r="IA428">
        <v>9999</v>
      </c>
      <c r="IB428">
        <v>20.3</v>
      </c>
      <c r="IC428">
        <v>4.9729</v>
      </c>
      <c r="ID428">
        <v>1.8773</v>
      </c>
      <c r="IE428">
        <v>1.87538</v>
      </c>
      <c r="IF428">
        <v>1.8782</v>
      </c>
      <c r="IG428">
        <v>1.8749</v>
      </c>
      <c r="IH428">
        <v>1.87849</v>
      </c>
      <c r="II428">
        <v>1.8756</v>
      </c>
      <c r="IJ428">
        <v>1.87676</v>
      </c>
      <c r="IK428">
        <v>0</v>
      </c>
      <c r="IL428">
        <v>0</v>
      </c>
      <c r="IM428">
        <v>0</v>
      </c>
      <c r="IN428">
        <v>0</v>
      </c>
      <c r="IO428" t="s">
        <v>441</v>
      </c>
      <c r="IP428" t="s">
        <v>442</v>
      </c>
      <c r="IQ428" t="s">
        <v>443</v>
      </c>
      <c r="IR428" t="s">
        <v>443</v>
      </c>
      <c r="IS428" t="s">
        <v>443</v>
      </c>
      <c r="IT428" t="s">
        <v>443</v>
      </c>
      <c r="IU428">
        <v>0</v>
      </c>
      <c r="IV428">
        <v>100</v>
      </c>
      <c r="IW428">
        <v>100</v>
      </c>
      <c r="IX428">
        <v>0.35</v>
      </c>
      <c r="IY428">
        <v>0.2447</v>
      </c>
      <c r="IZ428">
        <v>-0.1222274518627452</v>
      </c>
      <c r="JA428">
        <v>0.001328938755811441</v>
      </c>
      <c r="JB428">
        <v>-5.633165956792918E-07</v>
      </c>
      <c r="JC428">
        <v>2.510553891376428E-10</v>
      </c>
      <c r="JD428">
        <v>-0.04678033270444259</v>
      </c>
      <c r="JE428">
        <v>-0.0009625096320519332</v>
      </c>
      <c r="JF428">
        <v>0.0006953178313022573</v>
      </c>
      <c r="JG428">
        <v>-5.973937232829655E-06</v>
      </c>
      <c r="JH428">
        <v>1</v>
      </c>
      <c r="JI428">
        <v>2112</v>
      </c>
      <c r="JJ428">
        <v>1</v>
      </c>
      <c r="JK428">
        <v>26</v>
      </c>
      <c r="JL428">
        <v>201811.3</v>
      </c>
      <c r="JM428">
        <v>201811.2</v>
      </c>
      <c r="JN428">
        <v>1.18408</v>
      </c>
      <c r="JO428">
        <v>2.55615</v>
      </c>
      <c r="JP428">
        <v>1.39893</v>
      </c>
      <c r="JQ428">
        <v>2.32666</v>
      </c>
      <c r="JR428">
        <v>1.44897</v>
      </c>
      <c r="JS428">
        <v>2.6001</v>
      </c>
      <c r="JT428">
        <v>37.747</v>
      </c>
      <c r="JU428">
        <v>23.9824</v>
      </c>
      <c r="JV428">
        <v>18</v>
      </c>
      <c r="JW428">
        <v>483.039</v>
      </c>
      <c r="JX428">
        <v>443.769</v>
      </c>
      <c r="JY428">
        <v>29.523</v>
      </c>
      <c r="JZ428">
        <v>29.4555</v>
      </c>
      <c r="KA428">
        <v>29.9998</v>
      </c>
      <c r="KB428">
        <v>29.184</v>
      </c>
      <c r="KC428">
        <v>29.2542</v>
      </c>
      <c r="KD428">
        <v>23.7233</v>
      </c>
      <c r="KE428">
        <v>40.8586</v>
      </c>
      <c r="KF428">
        <v>0</v>
      </c>
      <c r="KG428">
        <v>29.5312</v>
      </c>
      <c r="KH428">
        <v>473.492</v>
      </c>
      <c r="KI428">
        <v>15.6984</v>
      </c>
      <c r="KJ428">
        <v>100.84</v>
      </c>
      <c r="KK428">
        <v>100.279</v>
      </c>
    </row>
    <row r="429" spans="1:297">
      <c r="A429">
        <v>413</v>
      </c>
      <c r="B429">
        <v>1759257262</v>
      </c>
      <c r="C429">
        <v>10446.40000009537</v>
      </c>
      <c r="D429" t="s">
        <v>1273</v>
      </c>
      <c r="E429" t="s">
        <v>1274</v>
      </c>
      <c r="F429">
        <v>5</v>
      </c>
      <c r="G429" t="s">
        <v>1218</v>
      </c>
      <c r="H429" t="s">
        <v>436</v>
      </c>
      <c r="I429">
        <v>1759257254.214286</v>
      </c>
      <c r="J429">
        <f>(K429)/1000</f>
        <v>0</v>
      </c>
      <c r="K429">
        <f>IF(DP429, AN429, AH429)</f>
        <v>0</v>
      </c>
      <c r="L429">
        <f>IF(DP429, AI429, AG429)</f>
        <v>0</v>
      </c>
      <c r="M429">
        <f>DR429 - IF(AU429&gt;1, L429*DL429*100.0/(AW429), 0)</f>
        <v>0</v>
      </c>
      <c r="N429">
        <f>((T429-J429/2)*M429-L429)/(T429+J429/2)</f>
        <v>0</v>
      </c>
      <c r="O429">
        <f>N429*(DY429+DZ429)/1000.0</f>
        <v>0</v>
      </c>
      <c r="P429">
        <f>(DR429 - IF(AU429&gt;1, L429*DL429*100.0/(AW429), 0))*(DY429+DZ429)/1000.0</f>
        <v>0</v>
      </c>
      <c r="Q429">
        <f>2.0/((1/S429-1/R429)+SIGN(S429)*SQRT((1/S429-1/R429)*(1/S429-1/R429) + 4*DM429/((DM429+1)*(DM429+1))*(2*1/S429*1/R429-1/R429*1/R429)))</f>
        <v>0</v>
      </c>
      <c r="R429">
        <f>IF(LEFT(DN429,1)&lt;&gt;"0",IF(LEFT(DN429,1)="1",3.0,DO429),$D$5+$E$5*(EF429*DY429/($K$5*1000))+$F$5*(EF429*DY429/($K$5*1000))*MAX(MIN(DL429,$J$5),$I$5)*MAX(MIN(DL429,$J$5),$I$5)+$G$5*MAX(MIN(DL429,$J$5),$I$5)*(EF429*DY429/($K$5*1000))+$H$5*(EF429*DY429/($K$5*1000))*(EF429*DY429/($K$5*1000)))</f>
        <v>0</v>
      </c>
      <c r="S429">
        <f>J429*(1000-(1000*0.61365*exp(17.502*W429/(240.97+W429))/(DY429+DZ429)+DT429)/2)/(1000*0.61365*exp(17.502*W429/(240.97+W429))/(DY429+DZ429)-DT429)</f>
        <v>0</v>
      </c>
      <c r="T429">
        <f>1/((DM429+1)/(Q429/1.6)+1/(R429/1.37)) + DM429/((DM429+1)/(Q429/1.6) + DM429/(R429/1.37))</f>
        <v>0</v>
      </c>
      <c r="U429">
        <f>(DH429*DK429)</f>
        <v>0</v>
      </c>
      <c r="V429">
        <f>(EA429+(U429+2*0.95*5.67E-8*(((EA429+$B$7)+273)^4-(EA429+273)^4)-44100*J429)/(1.84*29.3*R429+8*0.95*5.67E-8*(EA429+273)^3))</f>
        <v>0</v>
      </c>
      <c r="W429">
        <f>($C$7*EB429+$D$7*EC429+$E$7*V429)</f>
        <v>0</v>
      </c>
      <c r="X429">
        <f>0.61365*exp(17.502*W429/(240.97+W429))</f>
        <v>0</v>
      </c>
      <c r="Y429">
        <f>(Z429/AA429*100)</f>
        <v>0</v>
      </c>
      <c r="Z429">
        <f>DT429*(DY429+DZ429)/1000</f>
        <v>0</v>
      </c>
      <c r="AA429">
        <f>0.61365*exp(17.502*EA429/(240.97+EA429))</f>
        <v>0</v>
      </c>
      <c r="AB429">
        <f>(X429-DT429*(DY429+DZ429)/1000)</f>
        <v>0</v>
      </c>
      <c r="AC429">
        <f>(-J429*44100)</f>
        <v>0</v>
      </c>
      <c r="AD429">
        <f>2*29.3*R429*0.92*(EA429-W429)</f>
        <v>0</v>
      </c>
      <c r="AE429">
        <f>2*0.95*5.67E-8*(((EA429+$B$7)+273)^4-(W429+273)^4)</f>
        <v>0</v>
      </c>
      <c r="AF429">
        <f>U429+AE429+AC429+AD429</f>
        <v>0</v>
      </c>
      <c r="AG429">
        <f>DX429*AU429*(DS429-DR429*(1000-AU429*DU429)/(1000-AU429*DT429))/(100*DL429)</f>
        <v>0</v>
      </c>
      <c r="AH429">
        <f>1000*DX429*AU429*(DT429-DU429)/(100*DL429*(1000-AU429*DT429))</f>
        <v>0</v>
      </c>
      <c r="AI429">
        <f>(AJ429 - AK429 - DY429*1E3/(8.314*(EA429+273.15)) * AM429/DX429 * AL429) * DX429/(100*DL429) * (1000 - DU429)/1000</f>
        <v>0</v>
      </c>
      <c r="AJ429">
        <v>465.600986289436</v>
      </c>
      <c r="AK429">
        <v>437.3012060606061</v>
      </c>
      <c r="AL429">
        <v>2.68296690748856</v>
      </c>
      <c r="AM429">
        <v>65.51249635074223</v>
      </c>
      <c r="AN429">
        <f>(AP429 - AO429 + DY429*1E3/(8.314*(EA429+273.15)) * AR429/DX429 * AQ429) * DX429/(100*DL429) * 1000/(1000 - AP429)</f>
        <v>0</v>
      </c>
      <c r="AO429">
        <v>15.74641049519574</v>
      </c>
      <c r="AP429">
        <v>24.09911757575757</v>
      </c>
      <c r="AQ429">
        <v>2.517580252842669E-05</v>
      </c>
      <c r="AR429">
        <v>120.2909633275377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MAX(0,($B$13+$C$13*EF429)/(1+$D$13*EF429)*DY429/(EA429+273)*$E$13)</f>
        <v>0</v>
      </c>
      <c r="AX429" t="s">
        <v>437</v>
      </c>
      <c r="AY429" t="s">
        <v>437</v>
      </c>
      <c r="AZ429">
        <v>0</v>
      </c>
      <c r="BA429">
        <v>0</v>
      </c>
      <c r="BB429">
        <f>1-AZ429/BA429</f>
        <v>0</v>
      </c>
      <c r="BC429">
        <v>0</v>
      </c>
      <c r="BD429" t="s">
        <v>437</v>
      </c>
      <c r="BE429" t="s">
        <v>437</v>
      </c>
      <c r="BF429">
        <v>0</v>
      </c>
      <c r="BG429">
        <v>0</v>
      </c>
      <c r="BH429">
        <f>1-BF429/BG429</f>
        <v>0</v>
      </c>
      <c r="BI429">
        <v>0.5</v>
      </c>
      <c r="BJ429">
        <f>DI429</f>
        <v>0</v>
      </c>
      <c r="BK429">
        <f>L429</f>
        <v>0</v>
      </c>
      <c r="BL429">
        <f>BH429*BI429*BJ429</f>
        <v>0</v>
      </c>
      <c r="BM429">
        <f>(BK429-BC429)/BJ429</f>
        <v>0</v>
      </c>
      <c r="BN429">
        <f>(BA429-BG429)/BG429</f>
        <v>0</v>
      </c>
      <c r="BO429">
        <f>AZ429/(BB429+AZ429/BG429)</f>
        <v>0</v>
      </c>
      <c r="BP429" t="s">
        <v>437</v>
      </c>
      <c r="BQ429">
        <v>0</v>
      </c>
      <c r="BR429">
        <f>IF(BQ429&lt;&gt;0, BQ429, BO429)</f>
        <v>0</v>
      </c>
      <c r="BS429">
        <f>1-BR429/BG429</f>
        <v>0</v>
      </c>
      <c r="BT429">
        <f>(BG429-BF429)/(BG429-BR429)</f>
        <v>0</v>
      </c>
      <c r="BU429">
        <f>(BA429-BG429)/(BA429-BR429)</f>
        <v>0</v>
      </c>
      <c r="BV429">
        <f>(BG429-BF429)/(BG429-AZ429)</f>
        <v>0</v>
      </c>
      <c r="BW429">
        <f>(BA429-BG429)/(BA429-AZ429)</f>
        <v>0</v>
      </c>
      <c r="BX429">
        <f>(BT429*BR429/BF429)</f>
        <v>0</v>
      </c>
      <c r="BY429">
        <f>(1-BX429)</f>
        <v>0</v>
      </c>
      <c r="DH429">
        <f>$B$11*EG429+$C$11*EH429+$F$11*ES429*(1-EV429)</f>
        <v>0</v>
      </c>
      <c r="DI429">
        <f>DH429*DJ429</f>
        <v>0</v>
      </c>
      <c r="DJ429">
        <f>($B$11*$D$9+$C$11*$D$9+$F$11*((FF429+EX429)/MAX(FF429+EX429+FG429, 0.1)*$I$9+FG429/MAX(FF429+EX429+FG429, 0.1)*$J$9))/($B$11+$C$11+$F$11)</f>
        <v>0</v>
      </c>
      <c r="DK429">
        <f>($B$11*$K$9+$C$11*$K$9+$F$11*((FF429+EX429)/MAX(FF429+EX429+FG429, 0.1)*$P$9+FG429/MAX(FF429+EX429+FG429, 0.1)*$Q$9))/($B$11+$C$11+$F$11)</f>
        <v>0</v>
      </c>
      <c r="DL429">
        <v>4.38</v>
      </c>
      <c r="DM429">
        <v>0.5</v>
      </c>
      <c r="DN429" t="s">
        <v>438</v>
      </c>
      <c r="DO429">
        <v>2</v>
      </c>
      <c r="DP429" t="b">
        <v>1</v>
      </c>
      <c r="DQ429">
        <v>1759257254.214286</v>
      </c>
      <c r="DR429">
        <v>411.1316785714286</v>
      </c>
      <c r="DS429">
        <v>443.5091071428572</v>
      </c>
      <c r="DT429">
        <v>24.09151428571428</v>
      </c>
      <c r="DU429">
        <v>15.74805714285714</v>
      </c>
      <c r="DV429">
        <v>410.7855357142857</v>
      </c>
      <c r="DW429">
        <v>23.84685357142857</v>
      </c>
      <c r="DX429">
        <v>500.0093928571429</v>
      </c>
      <c r="DY429">
        <v>90.79305714285715</v>
      </c>
      <c r="DZ429">
        <v>0.05397243571428571</v>
      </c>
      <c r="EA429">
        <v>30.47449642857142</v>
      </c>
      <c r="EB429">
        <v>29.97953571428571</v>
      </c>
      <c r="EC429">
        <v>999.9000000000002</v>
      </c>
      <c r="ED429">
        <v>0</v>
      </c>
      <c r="EE429">
        <v>0</v>
      </c>
      <c r="EF429">
        <v>10004.7975</v>
      </c>
      <c r="EG429">
        <v>0</v>
      </c>
      <c r="EH429">
        <v>11.43729642857143</v>
      </c>
      <c r="EI429">
        <v>-32.37743928571429</v>
      </c>
      <c r="EJ429">
        <v>421.2809642857142</v>
      </c>
      <c r="EK429">
        <v>450.6052857142857</v>
      </c>
      <c r="EL429">
        <v>8.343457142857144</v>
      </c>
      <c r="EM429">
        <v>443.5091071428572</v>
      </c>
      <c r="EN429">
        <v>15.74805714285714</v>
      </c>
      <c r="EO429">
        <v>2.187341785714286</v>
      </c>
      <c r="EP429">
        <v>1.429814285714286</v>
      </c>
      <c r="EQ429">
        <v>18.86991071428571</v>
      </c>
      <c r="ER429">
        <v>12.23756428571429</v>
      </c>
      <c r="ES429">
        <v>1999.999642857143</v>
      </c>
      <c r="ET429">
        <v>0.9800074642857144</v>
      </c>
      <c r="EU429">
        <v>0.01999274642857143</v>
      </c>
      <c r="EV429">
        <v>0</v>
      </c>
      <c r="EW429">
        <v>835.8878571428573</v>
      </c>
      <c r="EX429">
        <v>5.000560000000001</v>
      </c>
      <c r="EY429">
        <v>16916.48571428571</v>
      </c>
      <c r="EZ429">
        <v>17294.91785714286</v>
      </c>
      <c r="FA429">
        <v>41.76992857142857</v>
      </c>
      <c r="FB429">
        <v>41.88164285714286</v>
      </c>
      <c r="FC429">
        <v>41.5</v>
      </c>
      <c r="FD429">
        <v>41.01328571428571</v>
      </c>
      <c r="FE429">
        <v>42.56199999999999</v>
      </c>
      <c r="FF429">
        <v>1955.109642857143</v>
      </c>
      <c r="FG429">
        <v>39.89000000000001</v>
      </c>
      <c r="FH429">
        <v>0</v>
      </c>
      <c r="FI429">
        <v>1759257276.4</v>
      </c>
      <c r="FJ429">
        <v>0</v>
      </c>
      <c r="FK429">
        <v>835.8703846153846</v>
      </c>
      <c r="FL429">
        <v>-1.976615399367561</v>
      </c>
      <c r="FM429">
        <v>-56.03076911508244</v>
      </c>
      <c r="FN429">
        <v>16916.05769230769</v>
      </c>
      <c r="FO429">
        <v>15</v>
      </c>
      <c r="FP429">
        <v>0</v>
      </c>
      <c r="FQ429" t="s">
        <v>439</v>
      </c>
      <c r="FR429">
        <v>1747148579.5</v>
      </c>
      <c r="FS429">
        <v>1747148584.5</v>
      </c>
      <c r="FT429">
        <v>0</v>
      </c>
      <c r="FU429">
        <v>0.162</v>
      </c>
      <c r="FV429">
        <v>-0.001</v>
      </c>
      <c r="FW429">
        <v>0.139</v>
      </c>
      <c r="FX429">
        <v>0.058</v>
      </c>
      <c r="FY429">
        <v>420</v>
      </c>
      <c r="FZ429">
        <v>16</v>
      </c>
      <c r="GA429">
        <v>0.19</v>
      </c>
      <c r="GB429">
        <v>0.02</v>
      </c>
      <c r="GC429">
        <v>-28.32196585365853</v>
      </c>
      <c r="GD429">
        <v>-77.47345505226482</v>
      </c>
      <c r="GE429">
        <v>7.73688796003607</v>
      </c>
      <c r="GF429">
        <v>0</v>
      </c>
      <c r="GG429">
        <v>835.9377941176471</v>
      </c>
      <c r="GH429">
        <v>-0.5650573041166417</v>
      </c>
      <c r="GI429">
        <v>0.2434504152209976</v>
      </c>
      <c r="GJ429">
        <v>1</v>
      </c>
      <c r="GK429">
        <v>8.33964243902439</v>
      </c>
      <c r="GL429">
        <v>0.07004550522649725</v>
      </c>
      <c r="GM429">
        <v>0.007008172852754489</v>
      </c>
      <c r="GN429">
        <v>1</v>
      </c>
      <c r="GO429">
        <v>2</v>
      </c>
      <c r="GP429">
        <v>3</v>
      </c>
      <c r="GQ429" t="s">
        <v>446</v>
      </c>
      <c r="GR429">
        <v>3.1285</v>
      </c>
      <c r="GS429">
        <v>2.73243</v>
      </c>
      <c r="GT429">
        <v>0.0871754</v>
      </c>
      <c r="GU429">
        <v>0.093706</v>
      </c>
      <c r="GV429">
        <v>0.107501</v>
      </c>
      <c r="GW429">
        <v>0.0801169</v>
      </c>
      <c r="GX429">
        <v>27347</v>
      </c>
      <c r="GY429">
        <v>26357.4</v>
      </c>
      <c r="GZ429">
        <v>30501.4</v>
      </c>
      <c r="HA429">
        <v>29338.8</v>
      </c>
      <c r="HB429">
        <v>37570</v>
      </c>
      <c r="HC429">
        <v>35516.1</v>
      </c>
      <c r="HD429">
        <v>46663</v>
      </c>
      <c r="HE429">
        <v>43596.4</v>
      </c>
      <c r="HF429">
        <v>1.82817</v>
      </c>
      <c r="HG429">
        <v>1.81205</v>
      </c>
      <c r="HH429">
        <v>0.0817701</v>
      </c>
      <c r="HI429">
        <v>0</v>
      </c>
      <c r="HJ429">
        <v>28.6488</v>
      </c>
      <c r="HK429">
        <v>999.9</v>
      </c>
      <c r="HL429">
        <v>48.3</v>
      </c>
      <c r="HM429">
        <v>31.9</v>
      </c>
      <c r="HN429">
        <v>25.2586</v>
      </c>
      <c r="HO429">
        <v>63.135</v>
      </c>
      <c r="HP429">
        <v>18.2452</v>
      </c>
      <c r="HQ429">
        <v>1</v>
      </c>
      <c r="HR429">
        <v>0.170356</v>
      </c>
      <c r="HS429">
        <v>-0.9076610000000001</v>
      </c>
      <c r="HT429">
        <v>20.1979</v>
      </c>
      <c r="HU429">
        <v>5.22852</v>
      </c>
      <c r="HV429">
        <v>11.974</v>
      </c>
      <c r="HW429">
        <v>4.9702</v>
      </c>
      <c r="HX429">
        <v>3.2895</v>
      </c>
      <c r="HY429">
        <v>9999</v>
      </c>
      <c r="HZ429">
        <v>9999</v>
      </c>
      <c r="IA429">
        <v>9999</v>
      </c>
      <c r="IB429">
        <v>20.3</v>
      </c>
      <c r="IC429">
        <v>4.9729</v>
      </c>
      <c r="ID429">
        <v>1.8773</v>
      </c>
      <c r="IE429">
        <v>1.87541</v>
      </c>
      <c r="IF429">
        <v>1.87821</v>
      </c>
      <c r="IG429">
        <v>1.87495</v>
      </c>
      <c r="IH429">
        <v>1.87851</v>
      </c>
      <c r="II429">
        <v>1.87561</v>
      </c>
      <c r="IJ429">
        <v>1.87682</v>
      </c>
      <c r="IK429">
        <v>0</v>
      </c>
      <c r="IL429">
        <v>0</v>
      </c>
      <c r="IM429">
        <v>0</v>
      </c>
      <c r="IN429">
        <v>0</v>
      </c>
      <c r="IO429" t="s">
        <v>441</v>
      </c>
      <c r="IP429" t="s">
        <v>442</v>
      </c>
      <c r="IQ429" t="s">
        <v>443</v>
      </c>
      <c r="IR429" t="s">
        <v>443</v>
      </c>
      <c r="IS429" t="s">
        <v>443</v>
      </c>
      <c r="IT429" t="s">
        <v>443</v>
      </c>
      <c r="IU429">
        <v>0</v>
      </c>
      <c r="IV429">
        <v>100</v>
      </c>
      <c r="IW429">
        <v>100</v>
      </c>
      <c r="IX429">
        <v>0.363</v>
      </c>
      <c r="IY429">
        <v>0.2449</v>
      </c>
      <c r="IZ429">
        <v>-0.1222274518627452</v>
      </c>
      <c r="JA429">
        <v>0.001328938755811441</v>
      </c>
      <c r="JB429">
        <v>-5.633165956792918E-07</v>
      </c>
      <c r="JC429">
        <v>2.510553891376428E-10</v>
      </c>
      <c r="JD429">
        <v>-0.04678033270444259</v>
      </c>
      <c r="JE429">
        <v>-0.0009625096320519332</v>
      </c>
      <c r="JF429">
        <v>0.0006953178313022573</v>
      </c>
      <c r="JG429">
        <v>-5.973937232829655E-06</v>
      </c>
      <c r="JH429">
        <v>1</v>
      </c>
      <c r="JI429">
        <v>2112</v>
      </c>
      <c r="JJ429">
        <v>1</v>
      </c>
      <c r="JK429">
        <v>26</v>
      </c>
      <c r="JL429">
        <v>201811.4</v>
      </c>
      <c r="JM429">
        <v>201811.3</v>
      </c>
      <c r="JN429">
        <v>1.21948</v>
      </c>
      <c r="JO429">
        <v>2.55005</v>
      </c>
      <c r="JP429">
        <v>1.39893</v>
      </c>
      <c r="JQ429">
        <v>2.32666</v>
      </c>
      <c r="JR429">
        <v>1.44897</v>
      </c>
      <c r="JS429">
        <v>2.50977</v>
      </c>
      <c r="JT429">
        <v>37.747</v>
      </c>
      <c r="JU429">
        <v>23.9649</v>
      </c>
      <c r="JV429">
        <v>18</v>
      </c>
      <c r="JW429">
        <v>483.307</v>
      </c>
      <c r="JX429">
        <v>443.553</v>
      </c>
      <c r="JY429">
        <v>29.5391</v>
      </c>
      <c r="JZ429">
        <v>29.4515</v>
      </c>
      <c r="KA429">
        <v>29.9996</v>
      </c>
      <c r="KB429">
        <v>29.1806</v>
      </c>
      <c r="KC429">
        <v>29.2504</v>
      </c>
      <c r="KD429">
        <v>24.4371</v>
      </c>
      <c r="KE429">
        <v>40.8586</v>
      </c>
      <c r="KF429">
        <v>0</v>
      </c>
      <c r="KG429">
        <v>29.5422</v>
      </c>
      <c r="KH429">
        <v>493.545</v>
      </c>
      <c r="KI429">
        <v>15.6774</v>
      </c>
      <c r="KJ429">
        <v>100.84</v>
      </c>
      <c r="KK429">
        <v>100.279</v>
      </c>
    </row>
    <row r="430" spans="1:297">
      <c r="A430">
        <v>414</v>
      </c>
      <c r="B430">
        <v>1759257267</v>
      </c>
      <c r="C430">
        <v>10451.40000009537</v>
      </c>
      <c r="D430" t="s">
        <v>1275</v>
      </c>
      <c r="E430" t="s">
        <v>1276</v>
      </c>
      <c r="F430">
        <v>5</v>
      </c>
      <c r="G430" t="s">
        <v>1218</v>
      </c>
      <c r="H430" t="s">
        <v>436</v>
      </c>
      <c r="I430">
        <v>1759257259.5</v>
      </c>
      <c r="J430">
        <f>(K430)/1000</f>
        <v>0</v>
      </c>
      <c r="K430">
        <f>IF(DP430, AN430, AH430)</f>
        <v>0</v>
      </c>
      <c r="L430">
        <f>IF(DP430, AI430, AG430)</f>
        <v>0</v>
      </c>
      <c r="M430">
        <f>DR430 - IF(AU430&gt;1, L430*DL430*100.0/(AW430), 0)</f>
        <v>0</v>
      </c>
      <c r="N430">
        <f>((T430-J430/2)*M430-L430)/(T430+J430/2)</f>
        <v>0</v>
      </c>
      <c r="O430">
        <f>N430*(DY430+DZ430)/1000.0</f>
        <v>0</v>
      </c>
      <c r="P430">
        <f>(DR430 - IF(AU430&gt;1, L430*DL430*100.0/(AW430), 0))*(DY430+DZ430)/1000.0</f>
        <v>0</v>
      </c>
      <c r="Q430">
        <f>2.0/((1/S430-1/R430)+SIGN(S430)*SQRT((1/S430-1/R430)*(1/S430-1/R430) + 4*DM430/((DM430+1)*(DM430+1))*(2*1/S430*1/R430-1/R430*1/R430)))</f>
        <v>0</v>
      </c>
      <c r="R430">
        <f>IF(LEFT(DN430,1)&lt;&gt;"0",IF(LEFT(DN430,1)="1",3.0,DO430),$D$5+$E$5*(EF430*DY430/($K$5*1000))+$F$5*(EF430*DY430/($K$5*1000))*MAX(MIN(DL430,$J$5),$I$5)*MAX(MIN(DL430,$J$5),$I$5)+$G$5*MAX(MIN(DL430,$J$5),$I$5)*(EF430*DY430/($K$5*1000))+$H$5*(EF430*DY430/($K$5*1000))*(EF430*DY430/($K$5*1000)))</f>
        <v>0</v>
      </c>
      <c r="S430">
        <f>J430*(1000-(1000*0.61365*exp(17.502*W430/(240.97+W430))/(DY430+DZ430)+DT430)/2)/(1000*0.61365*exp(17.502*W430/(240.97+W430))/(DY430+DZ430)-DT430)</f>
        <v>0</v>
      </c>
      <c r="T430">
        <f>1/((DM430+1)/(Q430/1.6)+1/(R430/1.37)) + DM430/((DM430+1)/(Q430/1.6) + DM430/(R430/1.37))</f>
        <v>0</v>
      </c>
      <c r="U430">
        <f>(DH430*DK430)</f>
        <v>0</v>
      </c>
      <c r="V430">
        <f>(EA430+(U430+2*0.95*5.67E-8*(((EA430+$B$7)+273)^4-(EA430+273)^4)-44100*J430)/(1.84*29.3*R430+8*0.95*5.67E-8*(EA430+273)^3))</f>
        <v>0</v>
      </c>
      <c r="W430">
        <f>($C$7*EB430+$D$7*EC430+$E$7*V430)</f>
        <v>0</v>
      </c>
      <c r="X430">
        <f>0.61365*exp(17.502*W430/(240.97+W430))</f>
        <v>0</v>
      </c>
      <c r="Y430">
        <f>(Z430/AA430*100)</f>
        <v>0</v>
      </c>
      <c r="Z430">
        <f>DT430*(DY430+DZ430)/1000</f>
        <v>0</v>
      </c>
      <c r="AA430">
        <f>0.61365*exp(17.502*EA430/(240.97+EA430))</f>
        <v>0</v>
      </c>
      <c r="AB430">
        <f>(X430-DT430*(DY430+DZ430)/1000)</f>
        <v>0</v>
      </c>
      <c r="AC430">
        <f>(-J430*44100)</f>
        <v>0</v>
      </c>
      <c r="AD430">
        <f>2*29.3*R430*0.92*(EA430-W430)</f>
        <v>0</v>
      </c>
      <c r="AE430">
        <f>2*0.95*5.67E-8*(((EA430+$B$7)+273)^4-(W430+273)^4)</f>
        <v>0</v>
      </c>
      <c r="AF430">
        <f>U430+AE430+AC430+AD430</f>
        <v>0</v>
      </c>
      <c r="AG430">
        <f>DX430*AU430*(DS430-DR430*(1000-AU430*DU430)/(1000-AU430*DT430))/(100*DL430)</f>
        <v>0</v>
      </c>
      <c r="AH430">
        <f>1000*DX430*AU430*(DT430-DU430)/(100*DL430*(1000-AU430*DT430))</f>
        <v>0</v>
      </c>
      <c r="AI430">
        <f>(AJ430 - AK430 - DY430*1E3/(8.314*(EA430+273.15)) * AM430/DX430 * AL430) * DX430/(100*DL430) * (1000 - DU430)/1000</f>
        <v>0</v>
      </c>
      <c r="AJ430">
        <v>482.536263314352</v>
      </c>
      <c r="AK430">
        <v>452.2295575757576</v>
      </c>
      <c r="AL430">
        <v>3.017738309174834</v>
      </c>
      <c r="AM430">
        <v>65.51249635074223</v>
      </c>
      <c r="AN430">
        <f>(AP430 - AO430 + DY430*1E3/(8.314*(EA430+273.15)) * AR430/DX430 * AQ430) * DX430/(100*DL430) * 1000/(1000 - AP430)</f>
        <v>0</v>
      </c>
      <c r="AO430">
        <v>15.74587379889555</v>
      </c>
      <c r="AP430">
        <v>24.10793333333333</v>
      </c>
      <c r="AQ430">
        <v>3.377663549307655E-05</v>
      </c>
      <c r="AR430">
        <v>120.2909633275377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MAX(0,($B$13+$C$13*EF430)/(1+$D$13*EF430)*DY430/(EA430+273)*$E$13)</f>
        <v>0</v>
      </c>
      <c r="AX430" t="s">
        <v>437</v>
      </c>
      <c r="AY430" t="s">
        <v>437</v>
      </c>
      <c r="AZ430">
        <v>0</v>
      </c>
      <c r="BA430">
        <v>0</v>
      </c>
      <c r="BB430">
        <f>1-AZ430/BA430</f>
        <v>0</v>
      </c>
      <c r="BC430">
        <v>0</v>
      </c>
      <c r="BD430" t="s">
        <v>437</v>
      </c>
      <c r="BE430" t="s">
        <v>437</v>
      </c>
      <c r="BF430">
        <v>0</v>
      </c>
      <c r="BG430">
        <v>0</v>
      </c>
      <c r="BH430">
        <f>1-BF430/BG430</f>
        <v>0</v>
      </c>
      <c r="BI430">
        <v>0.5</v>
      </c>
      <c r="BJ430">
        <f>DI430</f>
        <v>0</v>
      </c>
      <c r="BK430">
        <f>L430</f>
        <v>0</v>
      </c>
      <c r="BL430">
        <f>BH430*BI430*BJ430</f>
        <v>0</v>
      </c>
      <c r="BM430">
        <f>(BK430-BC430)/BJ430</f>
        <v>0</v>
      </c>
      <c r="BN430">
        <f>(BA430-BG430)/BG430</f>
        <v>0</v>
      </c>
      <c r="BO430">
        <f>AZ430/(BB430+AZ430/BG430)</f>
        <v>0</v>
      </c>
      <c r="BP430" t="s">
        <v>437</v>
      </c>
      <c r="BQ430">
        <v>0</v>
      </c>
      <c r="BR430">
        <f>IF(BQ430&lt;&gt;0, BQ430, BO430)</f>
        <v>0</v>
      </c>
      <c r="BS430">
        <f>1-BR430/BG430</f>
        <v>0</v>
      </c>
      <c r="BT430">
        <f>(BG430-BF430)/(BG430-BR430)</f>
        <v>0</v>
      </c>
      <c r="BU430">
        <f>(BA430-BG430)/(BA430-BR430)</f>
        <v>0</v>
      </c>
      <c r="BV430">
        <f>(BG430-BF430)/(BG430-AZ430)</f>
        <v>0</v>
      </c>
      <c r="BW430">
        <f>(BA430-BG430)/(BA430-AZ430)</f>
        <v>0</v>
      </c>
      <c r="BX430">
        <f>(BT430*BR430/BF430)</f>
        <v>0</v>
      </c>
      <c r="BY430">
        <f>(1-BX430)</f>
        <v>0</v>
      </c>
      <c r="DH430">
        <f>$B$11*EG430+$C$11*EH430+$F$11*ES430*(1-EV430)</f>
        <v>0</v>
      </c>
      <c r="DI430">
        <f>DH430*DJ430</f>
        <v>0</v>
      </c>
      <c r="DJ430">
        <f>($B$11*$D$9+$C$11*$D$9+$F$11*((FF430+EX430)/MAX(FF430+EX430+FG430, 0.1)*$I$9+FG430/MAX(FF430+EX430+FG430, 0.1)*$J$9))/($B$11+$C$11+$F$11)</f>
        <v>0</v>
      </c>
      <c r="DK430">
        <f>($B$11*$K$9+$C$11*$K$9+$F$11*((FF430+EX430)/MAX(FF430+EX430+FG430, 0.1)*$P$9+FG430/MAX(FF430+EX430+FG430, 0.1)*$Q$9))/($B$11+$C$11+$F$11)</f>
        <v>0</v>
      </c>
      <c r="DL430">
        <v>4.38</v>
      </c>
      <c r="DM430">
        <v>0.5</v>
      </c>
      <c r="DN430" t="s">
        <v>438</v>
      </c>
      <c r="DO430">
        <v>2</v>
      </c>
      <c r="DP430" t="b">
        <v>1</v>
      </c>
      <c r="DQ430">
        <v>1759257259.5</v>
      </c>
      <c r="DR430">
        <v>422.2493333333333</v>
      </c>
      <c r="DS430">
        <v>460.2895555555555</v>
      </c>
      <c r="DT430">
        <v>24.09757777777777</v>
      </c>
      <c r="DU430">
        <v>15.7468</v>
      </c>
      <c r="DV430">
        <v>421.8922222222222</v>
      </c>
      <c r="DW430">
        <v>23.85279259259259</v>
      </c>
      <c r="DX430">
        <v>499.9607777777778</v>
      </c>
      <c r="DY430">
        <v>90.79321851851853</v>
      </c>
      <c r="DZ430">
        <v>0.05420362962962964</v>
      </c>
      <c r="EA430">
        <v>30.47782962962963</v>
      </c>
      <c r="EB430">
        <v>29.98493333333333</v>
      </c>
      <c r="EC430">
        <v>999.9000000000001</v>
      </c>
      <c r="ED430">
        <v>0</v>
      </c>
      <c r="EE430">
        <v>0</v>
      </c>
      <c r="EF430">
        <v>10001.3462962963</v>
      </c>
      <c r="EG430">
        <v>0</v>
      </c>
      <c r="EH430">
        <v>11.44001481481481</v>
      </c>
      <c r="EI430">
        <v>-38.04025555555555</v>
      </c>
      <c r="EJ430">
        <v>432.6758518518517</v>
      </c>
      <c r="EK430">
        <v>467.6536296296296</v>
      </c>
      <c r="EL430">
        <v>8.350785555555555</v>
      </c>
      <c r="EM430">
        <v>460.2895555555555</v>
      </c>
      <c r="EN430">
        <v>15.7468</v>
      </c>
      <c r="EO430">
        <v>2.187896666666667</v>
      </c>
      <c r="EP430">
        <v>1.429702592592592</v>
      </c>
      <c r="EQ430">
        <v>18.87397037037037</v>
      </c>
      <c r="ER430">
        <v>12.23638148148149</v>
      </c>
      <c r="ES430">
        <v>2000.002962962963</v>
      </c>
      <c r="ET430">
        <v>0.9800074444444447</v>
      </c>
      <c r="EU430">
        <v>0.01999276666666667</v>
      </c>
      <c r="EV430">
        <v>0</v>
      </c>
      <c r="EW430">
        <v>835.7776666666666</v>
      </c>
      <c r="EX430">
        <v>5.000560000000001</v>
      </c>
      <c r="EY430">
        <v>16913.68888888889</v>
      </c>
      <c r="EZ430">
        <v>17294.94074074074</v>
      </c>
      <c r="FA430">
        <v>41.75918518518519</v>
      </c>
      <c r="FB430">
        <v>41.875</v>
      </c>
      <c r="FC430">
        <v>41.5</v>
      </c>
      <c r="FD430">
        <v>41.00688888888889</v>
      </c>
      <c r="FE430">
        <v>42.5574074074074</v>
      </c>
      <c r="FF430">
        <v>1955.112962962963</v>
      </c>
      <c r="FG430">
        <v>39.89000000000001</v>
      </c>
      <c r="FH430">
        <v>0</v>
      </c>
      <c r="FI430">
        <v>1759257281.2</v>
      </c>
      <c r="FJ430">
        <v>0</v>
      </c>
      <c r="FK430">
        <v>835.7993076923077</v>
      </c>
      <c r="FL430">
        <v>-0.9597264986073021</v>
      </c>
      <c r="FM430">
        <v>-11.79145293350506</v>
      </c>
      <c r="FN430">
        <v>16913.78846153846</v>
      </c>
      <c r="FO430">
        <v>15</v>
      </c>
      <c r="FP430">
        <v>0</v>
      </c>
      <c r="FQ430" t="s">
        <v>439</v>
      </c>
      <c r="FR430">
        <v>1747148579.5</v>
      </c>
      <c r="FS430">
        <v>1747148584.5</v>
      </c>
      <c r="FT430">
        <v>0</v>
      </c>
      <c r="FU430">
        <v>0.162</v>
      </c>
      <c r="FV430">
        <v>-0.001</v>
      </c>
      <c r="FW430">
        <v>0.139</v>
      </c>
      <c r="FX430">
        <v>0.058</v>
      </c>
      <c r="FY430">
        <v>420</v>
      </c>
      <c r="FZ430">
        <v>16</v>
      </c>
      <c r="GA430">
        <v>0.19</v>
      </c>
      <c r="GB430">
        <v>0.02</v>
      </c>
      <c r="GC430">
        <v>-34.7048375</v>
      </c>
      <c r="GD430">
        <v>-63.72072157598494</v>
      </c>
      <c r="GE430">
        <v>6.321202965325806</v>
      </c>
      <c r="GF430">
        <v>0</v>
      </c>
      <c r="GG430">
        <v>835.860588235294</v>
      </c>
      <c r="GH430">
        <v>-1.433430105588897</v>
      </c>
      <c r="GI430">
        <v>0.2882040859455423</v>
      </c>
      <c r="GJ430">
        <v>0</v>
      </c>
      <c r="GK430">
        <v>8.34741925</v>
      </c>
      <c r="GL430">
        <v>0.08285864915571767</v>
      </c>
      <c r="GM430">
        <v>0.008117476944069541</v>
      </c>
      <c r="GN430">
        <v>1</v>
      </c>
      <c r="GO430">
        <v>1</v>
      </c>
      <c r="GP430">
        <v>3</v>
      </c>
      <c r="GQ430" t="s">
        <v>463</v>
      </c>
      <c r="GR430">
        <v>3.12867</v>
      </c>
      <c r="GS430">
        <v>2.73206</v>
      </c>
      <c r="GT430">
        <v>0.0894084</v>
      </c>
      <c r="GU430">
        <v>0.0961847</v>
      </c>
      <c r="GV430">
        <v>0.107525</v>
      </c>
      <c r="GW430">
        <v>0.0801152</v>
      </c>
      <c r="GX430">
        <v>27280.6</v>
      </c>
      <c r="GY430">
        <v>26285.6</v>
      </c>
      <c r="GZ430">
        <v>30502</v>
      </c>
      <c r="HA430">
        <v>29339.1</v>
      </c>
      <c r="HB430">
        <v>37570</v>
      </c>
      <c r="HC430">
        <v>35516.6</v>
      </c>
      <c r="HD430">
        <v>46664</v>
      </c>
      <c r="HE430">
        <v>43596.8</v>
      </c>
      <c r="HF430">
        <v>1.82845</v>
      </c>
      <c r="HG430">
        <v>1.81222</v>
      </c>
      <c r="HH430">
        <v>0.08212029999999999</v>
      </c>
      <c r="HI430">
        <v>0</v>
      </c>
      <c r="HJ430">
        <v>28.651</v>
      </c>
      <c r="HK430">
        <v>999.9</v>
      </c>
      <c r="HL430">
        <v>48.3</v>
      </c>
      <c r="HM430">
        <v>31.9</v>
      </c>
      <c r="HN430">
        <v>25.2587</v>
      </c>
      <c r="HO430">
        <v>63.025</v>
      </c>
      <c r="HP430">
        <v>17.9728</v>
      </c>
      <c r="HQ430">
        <v>1</v>
      </c>
      <c r="HR430">
        <v>0.170028</v>
      </c>
      <c r="HS430">
        <v>-0.906269</v>
      </c>
      <c r="HT430">
        <v>20.1979</v>
      </c>
      <c r="HU430">
        <v>5.22822</v>
      </c>
      <c r="HV430">
        <v>11.974</v>
      </c>
      <c r="HW430">
        <v>4.97</v>
      </c>
      <c r="HX430">
        <v>3.2895</v>
      </c>
      <c r="HY430">
        <v>9999</v>
      </c>
      <c r="HZ430">
        <v>9999</v>
      </c>
      <c r="IA430">
        <v>9999</v>
      </c>
      <c r="IB430">
        <v>20.3</v>
      </c>
      <c r="IC430">
        <v>4.97292</v>
      </c>
      <c r="ID430">
        <v>1.87729</v>
      </c>
      <c r="IE430">
        <v>1.87544</v>
      </c>
      <c r="IF430">
        <v>1.87821</v>
      </c>
      <c r="IG430">
        <v>1.87496</v>
      </c>
      <c r="IH430">
        <v>1.87851</v>
      </c>
      <c r="II430">
        <v>1.8756</v>
      </c>
      <c r="IJ430">
        <v>1.8768</v>
      </c>
      <c r="IK430">
        <v>0</v>
      </c>
      <c r="IL430">
        <v>0</v>
      </c>
      <c r="IM430">
        <v>0</v>
      </c>
      <c r="IN430">
        <v>0</v>
      </c>
      <c r="IO430" t="s">
        <v>441</v>
      </c>
      <c r="IP430" t="s">
        <v>442</v>
      </c>
      <c r="IQ430" t="s">
        <v>443</v>
      </c>
      <c r="IR430" t="s">
        <v>443</v>
      </c>
      <c r="IS430" t="s">
        <v>443</v>
      </c>
      <c r="IT430" t="s">
        <v>443</v>
      </c>
      <c r="IU430">
        <v>0</v>
      </c>
      <c r="IV430">
        <v>100</v>
      </c>
      <c r="IW430">
        <v>100</v>
      </c>
      <c r="IX430">
        <v>0.377</v>
      </c>
      <c r="IY430">
        <v>0.245</v>
      </c>
      <c r="IZ430">
        <v>-0.1222274518627452</v>
      </c>
      <c r="JA430">
        <v>0.001328938755811441</v>
      </c>
      <c r="JB430">
        <v>-5.633165956792918E-07</v>
      </c>
      <c r="JC430">
        <v>2.510553891376428E-10</v>
      </c>
      <c r="JD430">
        <v>-0.04678033270444259</v>
      </c>
      <c r="JE430">
        <v>-0.0009625096320519332</v>
      </c>
      <c r="JF430">
        <v>0.0006953178313022573</v>
      </c>
      <c r="JG430">
        <v>-5.973937232829655E-06</v>
      </c>
      <c r="JH430">
        <v>1</v>
      </c>
      <c r="JI430">
        <v>2112</v>
      </c>
      <c r="JJ430">
        <v>1</v>
      </c>
      <c r="JK430">
        <v>26</v>
      </c>
      <c r="JL430">
        <v>201811.5</v>
      </c>
      <c r="JM430">
        <v>201811.4</v>
      </c>
      <c r="JN430">
        <v>1.24878</v>
      </c>
      <c r="JO430">
        <v>2.56104</v>
      </c>
      <c r="JP430">
        <v>1.39893</v>
      </c>
      <c r="JQ430">
        <v>2.32788</v>
      </c>
      <c r="JR430">
        <v>1.44897</v>
      </c>
      <c r="JS430">
        <v>2.59766</v>
      </c>
      <c r="JT430">
        <v>37.7228</v>
      </c>
      <c r="JU430">
        <v>23.9824</v>
      </c>
      <c r="JV430">
        <v>18</v>
      </c>
      <c r="JW430">
        <v>483.433</v>
      </c>
      <c r="JX430">
        <v>443.64</v>
      </c>
      <c r="JY430">
        <v>29.5503</v>
      </c>
      <c r="JZ430">
        <v>29.447</v>
      </c>
      <c r="KA430">
        <v>29.9998</v>
      </c>
      <c r="KB430">
        <v>29.1764</v>
      </c>
      <c r="KC430">
        <v>29.2473</v>
      </c>
      <c r="KD430">
        <v>25.0822</v>
      </c>
      <c r="KE430">
        <v>40.8586</v>
      </c>
      <c r="KF430">
        <v>0</v>
      </c>
      <c r="KG430">
        <v>29.5538</v>
      </c>
      <c r="KH430">
        <v>506.905</v>
      </c>
      <c r="KI430">
        <v>15.6594</v>
      </c>
      <c r="KJ430">
        <v>100.842</v>
      </c>
      <c r="KK430">
        <v>100.28</v>
      </c>
    </row>
    <row r="431" spans="1:297">
      <c r="A431">
        <v>415</v>
      </c>
      <c r="B431">
        <v>1759257272</v>
      </c>
      <c r="C431">
        <v>10456.40000009537</v>
      </c>
      <c r="D431" t="s">
        <v>1277</v>
      </c>
      <c r="E431" t="s">
        <v>1278</v>
      </c>
      <c r="F431">
        <v>5</v>
      </c>
      <c r="G431" t="s">
        <v>1218</v>
      </c>
      <c r="H431" t="s">
        <v>436</v>
      </c>
      <c r="I431">
        <v>1759257264.214286</v>
      </c>
      <c r="J431">
        <f>(K431)/1000</f>
        <v>0</v>
      </c>
      <c r="K431">
        <f>IF(DP431, AN431, AH431)</f>
        <v>0</v>
      </c>
      <c r="L431">
        <f>IF(DP431, AI431, AG431)</f>
        <v>0</v>
      </c>
      <c r="M431">
        <f>DR431 - IF(AU431&gt;1, L431*DL431*100.0/(AW431), 0)</f>
        <v>0</v>
      </c>
      <c r="N431">
        <f>((T431-J431/2)*M431-L431)/(T431+J431/2)</f>
        <v>0</v>
      </c>
      <c r="O431">
        <f>N431*(DY431+DZ431)/1000.0</f>
        <v>0</v>
      </c>
      <c r="P431">
        <f>(DR431 - IF(AU431&gt;1, L431*DL431*100.0/(AW431), 0))*(DY431+DZ431)/1000.0</f>
        <v>0</v>
      </c>
      <c r="Q431">
        <f>2.0/((1/S431-1/R431)+SIGN(S431)*SQRT((1/S431-1/R431)*(1/S431-1/R431) + 4*DM431/((DM431+1)*(DM431+1))*(2*1/S431*1/R431-1/R431*1/R431)))</f>
        <v>0</v>
      </c>
      <c r="R431">
        <f>IF(LEFT(DN431,1)&lt;&gt;"0",IF(LEFT(DN431,1)="1",3.0,DO431),$D$5+$E$5*(EF431*DY431/($K$5*1000))+$F$5*(EF431*DY431/($K$5*1000))*MAX(MIN(DL431,$J$5),$I$5)*MAX(MIN(DL431,$J$5),$I$5)+$G$5*MAX(MIN(DL431,$J$5),$I$5)*(EF431*DY431/($K$5*1000))+$H$5*(EF431*DY431/($K$5*1000))*(EF431*DY431/($K$5*1000)))</f>
        <v>0</v>
      </c>
      <c r="S431">
        <f>J431*(1000-(1000*0.61365*exp(17.502*W431/(240.97+W431))/(DY431+DZ431)+DT431)/2)/(1000*0.61365*exp(17.502*W431/(240.97+W431))/(DY431+DZ431)-DT431)</f>
        <v>0</v>
      </c>
      <c r="T431">
        <f>1/((DM431+1)/(Q431/1.6)+1/(R431/1.37)) + DM431/((DM431+1)/(Q431/1.6) + DM431/(R431/1.37))</f>
        <v>0</v>
      </c>
      <c r="U431">
        <f>(DH431*DK431)</f>
        <v>0</v>
      </c>
      <c r="V431">
        <f>(EA431+(U431+2*0.95*5.67E-8*(((EA431+$B$7)+273)^4-(EA431+273)^4)-44100*J431)/(1.84*29.3*R431+8*0.95*5.67E-8*(EA431+273)^3))</f>
        <v>0</v>
      </c>
      <c r="W431">
        <f>($C$7*EB431+$D$7*EC431+$E$7*V431)</f>
        <v>0</v>
      </c>
      <c r="X431">
        <f>0.61365*exp(17.502*W431/(240.97+W431))</f>
        <v>0</v>
      </c>
      <c r="Y431">
        <f>(Z431/AA431*100)</f>
        <v>0</v>
      </c>
      <c r="Z431">
        <f>DT431*(DY431+DZ431)/1000</f>
        <v>0</v>
      </c>
      <c r="AA431">
        <f>0.61365*exp(17.502*EA431/(240.97+EA431))</f>
        <v>0</v>
      </c>
      <c r="AB431">
        <f>(X431-DT431*(DY431+DZ431)/1000)</f>
        <v>0</v>
      </c>
      <c r="AC431">
        <f>(-J431*44100)</f>
        <v>0</v>
      </c>
      <c r="AD431">
        <f>2*29.3*R431*0.92*(EA431-W431)</f>
        <v>0</v>
      </c>
      <c r="AE431">
        <f>2*0.95*5.67E-8*(((EA431+$B$7)+273)^4-(W431+273)^4)</f>
        <v>0</v>
      </c>
      <c r="AF431">
        <f>U431+AE431+AC431+AD431</f>
        <v>0</v>
      </c>
      <c r="AG431">
        <f>DX431*AU431*(DS431-DR431*(1000-AU431*DU431)/(1000-AU431*DT431))/(100*DL431)</f>
        <v>0</v>
      </c>
      <c r="AH431">
        <f>1000*DX431*AU431*(DT431-DU431)/(100*DL431*(1000-AU431*DT431))</f>
        <v>0</v>
      </c>
      <c r="AI431">
        <f>(AJ431 - AK431 - DY431*1E3/(8.314*(EA431+273.15)) * AM431/DX431 * AL431) * DX431/(100*DL431) * (1000 - DU431)/1000</f>
        <v>0</v>
      </c>
      <c r="AJ431">
        <v>499.6416138219633</v>
      </c>
      <c r="AK431">
        <v>468.1200424242425</v>
      </c>
      <c r="AL431">
        <v>3.201439245475519</v>
      </c>
      <c r="AM431">
        <v>65.51249635074223</v>
      </c>
      <c r="AN431">
        <f>(AP431 - AO431 + DY431*1E3/(8.314*(EA431+273.15)) * AR431/DX431 * AQ431) * DX431/(100*DL431) * 1000/(1000 - AP431)</f>
        <v>0</v>
      </c>
      <c r="AO431">
        <v>15.74480458613391</v>
      </c>
      <c r="AP431">
        <v>24.10987333333332</v>
      </c>
      <c r="AQ431">
        <v>5.656465906521794E-06</v>
      </c>
      <c r="AR431">
        <v>120.2909633275377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MAX(0,($B$13+$C$13*EF431)/(1+$D$13*EF431)*DY431/(EA431+273)*$E$13)</f>
        <v>0</v>
      </c>
      <c r="AX431" t="s">
        <v>437</v>
      </c>
      <c r="AY431" t="s">
        <v>437</v>
      </c>
      <c r="AZ431">
        <v>0</v>
      </c>
      <c r="BA431">
        <v>0</v>
      </c>
      <c r="BB431">
        <f>1-AZ431/BA431</f>
        <v>0</v>
      </c>
      <c r="BC431">
        <v>0</v>
      </c>
      <c r="BD431" t="s">
        <v>437</v>
      </c>
      <c r="BE431" t="s">
        <v>437</v>
      </c>
      <c r="BF431">
        <v>0</v>
      </c>
      <c r="BG431">
        <v>0</v>
      </c>
      <c r="BH431">
        <f>1-BF431/BG431</f>
        <v>0</v>
      </c>
      <c r="BI431">
        <v>0.5</v>
      </c>
      <c r="BJ431">
        <f>DI431</f>
        <v>0</v>
      </c>
      <c r="BK431">
        <f>L431</f>
        <v>0</v>
      </c>
      <c r="BL431">
        <f>BH431*BI431*BJ431</f>
        <v>0</v>
      </c>
      <c r="BM431">
        <f>(BK431-BC431)/BJ431</f>
        <v>0</v>
      </c>
      <c r="BN431">
        <f>(BA431-BG431)/BG431</f>
        <v>0</v>
      </c>
      <c r="BO431">
        <f>AZ431/(BB431+AZ431/BG431)</f>
        <v>0</v>
      </c>
      <c r="BP431" t="s">
        <v>437</v>
      </c>
      <c r="BQ431">
        <v>0</v>
      </c>
      <c r="BR431">
        <f>IF(BQ431&lt;&gt;0, BQ431, BO431)</f>
        <v>0</v>
      </c>
      <c r="BS431">
        <f>1-BR431/BG431</f>
        <v>0</v>
      </c>
      <c r="BT431">
        <f>(BG431-BF431)/(BG431-BR431)</f>
        <v>0</v>
      </c>
      <c r="BU431">
        <f>(BA431-BG431)/(BA431-BR431)</f>
        <v>0</v>
      </c>
      <c r="BV431">
        <f>(BG431-BF431)/(BG431-AZ431)</f>
        <v>0</v>
      </c>
      <c r="BW431">
        <f>(BA431-BG431)/(BA431-AZ431)</f>
        <v>0</v>
      </c>
      <c r="BX431">
        <f>(BT431*BR431/BF431)</f>
        <v>0</v>
      </c>
      <c r="BY431">
        <f>(1-BX431)</f>
        <v>0</v>
      </c>
      <c r="DH431">
        <f>$B$11*EG431+$C$11*EH431+$F$11*ES431*(1-EV431)</f>
        <v>0</v>
      </c>
      <c r="DI431">
        <f>DH431*DJ431</f>
        <v>0</v>
      </c>
      <c r="DJ431">
        <f>($B$11*$D$9+$C$11*$D$9+$F$11*((FF431+EX431)/MAX(FF431+EX431+FG431, 0.1)*$I$9+FG431/MAX(FF431+EX431+FG431, 0.1)*$J$9))/($B$11+$C$11+$F$11)</f>
        <v>0</v>
      </c>
      <c r="DK431">
        <f>($B$11*$K$9+$C$11*$K$9+$F$11*((FF431+EX431)/MAX(FF431+EX431+FG431, 0.1)*$P$9+FG431/MAX(FF431+EX431+FG431, 0.1)*$Q$9))/($B$11+$C$11+$F$11)</f>
        <v>0</v>
      </c>
      <c r="DL431">
        <v>4.38</v>
      </c>
      <c r="DM431">
        <v>0.5</v>
      </c>
      <c r="DN431" t="s">
        <v>438</v>
      </c>
      <c r="DO431">
        <v>2</v>
      </c>
      <c r="DP431" t="b">
        <v>1</v>
      </c>
      <c r="DQ431">
        <v>1759257264.214286</v>
      </c>
      <c r="DR431">
        <v>435.0124642857143</v>
      </c>
      <c r="DS431">
        <v>475.9706785714286</v>
      </c>
      <c r="DT431">
        <v>24.10320714285714</v>
      </c>
      <c r="DU431">
        <v>15.74558214285714</v>
      </c>
      <c r="DV431">
        <v>434.6428928571428</v>
      </c>
      <c r="DW431">
        <v>23.85830714285715</v>
      </c>
      <c r="DX431">
        <v>499.9723214285714</v>
      </c>
      <c r="DY431">
        <v>90.79352857142855</v>
      </c>
      <c r="DZ431">
        <v>0.05428238928571429</v>
      </c>
      <c r="EA431">
        <v>30.48048928571429</v>
      </c>
      <c r="EB431">
        <v>29.98688214285715</v>
      </c>
      <c r="EC431">
        <v>999.9000000000002</v>
      </c>
      <c r="ED431">
        <v>0</v>
      </c>
      <c r="EE431">
        <v>0</v>
      </c>
      <c r="EF431">
        <v>10005.69285714286</v>
      </c>
      <c r="EG431">
        <v>0</v>
      </c>
      <c r="EH431">
        <v>11.44418928571429</v>
      </c>
      <c r="EI431">
        <v>-40.95818214285714</v>
      </c>
      <c r="EJ431">
        <v>445.7567857142858</v>
      </c>
      <c r="EK431">
        <v>483.5850357142858</v>
      </c>
      <c r="EL431">
        <v>8.35762892857143</v>
      </c>
      <c r="EM431">
        <v>475.9706785714286</v>
      </c>
      <c r="EN431">
        <v>15.74558214285714</v>
      </c>
      <c r="EO431">
        <v>2.188416071428571</v>
      </c>
      <c r="EP431">
        <v>1.429597857142857</v>
      </c>
      <c r="EQ431">
        <v>18.87776428571429</v>
      </c>
      <c r="ER431">
        <v>12.23526785714286</v>
      </c>
      <c r="ES431">
        <v>1999.989285714286</v>
      </c>
      <c r="ET431">
        <v>0.98000725</v>
      </c>
      <c r="EU431">
        <v>0.01999297142857143</v>
      </c>
      <c r="EV431">
        <v>0</v>
      </c>
      <c r="EW431">
        <v>835.8787499999999</v>
      </c>
      <c r="EX431">
        <v>5.000560000000001</v>
      </c>
      <c r="EY431">
        <v>16914.83214285714</v>
      </c>
      <c r="EZ431">
        <v>17294.825</v>
      </c>
      <c r="FA431">
        <v>41.75664285714286</v>
      </c>
      <c r="FB431">
        <v>41.875</v>
      </c>
      <c r="FC431">
        <v>41.5</v>
      </c>
      <c r="FD431">
        <v>41.00442857142857</v>
      </c>
      <c r="FE431">
        <v>42.55314285714284</v>
      </c>
      <c r="FF431">
        <v>1955.099285714286</v>
      </c>
      <c r="FG431">
        <v>39.89000000000001</v>
      </c>
      <c r="FH431">
        <v>0</v>
      </c>
      <c r="FI431">
        <v>1759257286</v>
      </c>
      <c r="FJ431">
        <v>0</v>
      </c>
      <c r="FK431">
        <v>835.8825384615385</v>
      </c>
      <c r="FL431">
        <v>2.744615380801928</v>
      </c>
      <c r="FM431">
        <v>46.33504264832656</v>
      </c>
      <c r="FN431">
        <v>16915.05</v>
      </c>
      <c r="FO431">
        <v>15</v>
      </c>
      <c r="FP431">
        <v>0</v>
      </c>
      <c r="FQ431" t="s">
        <v>439</v>
      </c>
      <c r="FR431">
        <v>1747148579.5</v>
      </c>
      <c r="FS431">
        <v>1747148584.5</v>
      </c>
      <c r="FT431">
        <v>0</v>
      </c>
      <c r="FU431">
        <v>0.162</v>
      </c>
      <c r="FV431">
        <v>-0.001</v>
      </c>
      <c r="FW431">
        <v>0.139</v>
      </c>
      <c r="FX431">
        <v>0.058</v>
      </c>
      <c r="FY431">
        <v>420</v>
      </c>
      <c r="FZ431">
        <v>16</v>
      </c>
      <c r="GA431">
        <v>0.19</v>
      </c>
      <c r="GB431">
        <v>0.02</v>
      </c>
      <c r="GC431">
        <v>-38.5304</v>
      </c>
      <c r="GD431">
        <v>-41.64986550522645</v>
      </c>
      <c r="GE431">
        <v>4.277451203524897</v>
      </c>
      <c r="GF431">
        <v>0</v>
      </c>
      <c r="GG431">
        <v>835.879794117647</v>
      </c>
      <c r="GH431">
        <v>0.630970204204937</v>
      </c>
      <c r="GI431">
        <v>0.3018294979748515</v>
      </c>
      <c r="GJ431">
        <v>1</v>
      </c>
      <c r="GK431">
        <v>8.352901463414634</v>
      </c>
      <c r="GL431">
        <v>0.0884588153310162</v>
      </c>
      <c r="GM431">
        <v>0.008807076855374138</v>
      </c>
      <c r="GN431">
        <v>1</v>
      </c>
      <c r="GO431">
        <v>2</v>
      </c>
      <c r="GP431">
        <v>3</v>
      </c>
      <c r="GQ431" t="s">
        <v>446</v>
      </c>
      <c r="GR431">
        <v>3.12867</v>
      </c>
      <c r="GS431">
        <v>2.73196</v>
      </c>
      <c r="GT431">
        <v>0.09174640000000001</v>
      </c>
      <c r="GU431">
        <v>0.09860869999999999</v>
      </c>
      <c r="GV431">
        <v>0.107538</v>
      </c>
      <c r="GW431">
        <v>0.0800937</v>
      </c>
      <c r="GX431">
        <v>27210.8</v>
      </c>
      <c r="GY431">
        <v>26215.1</v>
      </c>
      <c r="GZ431">
        <v>30502.2</v>
      </c>
      <c r="HA431">
        <v>29339.2</v>
      </c>
      <c r="HB431">
        <v>37569.8</v>
      </c>
      <c r="HC431">
        <v>35517.6</v>
      </c>
      <c r="HD431">
        <v>46664.3</v>
      </c>
      <c r="HE431">
        <v>43596.8</v>
      </c>
      <c r="HF431">
        <v>1.8282</v>
      </c>
      <c r="HG431">
        <v>1.81212</v>
      </c>
      <c r="HH431">
        <v>0.0821277</v>
      </c>
      <c r="HI431">
        <v>0</v>
      </c>
      <c r="HJ431">
        <v>28.651</v>
      </c>
      <c r="HK431">
        <v>999.9</v>
      </c>
      <c r="HL431">
        <v>48.3</v>
      </c>
      <c r="HM431">
        <v>31.9</v>
      </c>
      <c r="HN431">
        <v>25.259</v>
      </c>
      <c r="HO431">
        <v>63.125</v>
      </c>
      <c r="HP431">
        <v>18.2252</v>
      </c>
      <c r="HQ431">
        <v>1</v>
      </c>
      <c r="HR431">
        <v>0.169538</v>
      </c>
      <c r="HS431">
        <v>-0.8964569999999999</v>
      </c>
      <c r="HT431">
        <v>20.1979</v>
      </c>
      <c r="HU431">
        <v>5.22762</v>
      </c>
      <c r="HV431">
        <v>11.974</v>
      </c>
      <c r="HW431">
        <v>4.97015</v>
      </c>
      <c r="HX431">
        <v>3.28953</v>
      </c>
      <c r="HY431">
        <v>9999</v>
      </c>
      <c r="HZ431">
        <v>9999</v>
      </c>
      <c r="IA431">
        <v>9999</v>
      </c>
      <c r="IB431">
        <v>20.3</v>
      </c>
      <c r="IC431">
        <v>4.97291</v>
      </c>
      <c r="ID431">
        <v>1.87731</v>
      </c>
      <c r="IE431">
        <v>1.87542</v>
      </c>
      <c r="IF431">
        <v>1.8782</v>
      </c>
      <c r="IG431">
        <v>1.87496</v>
      </c>
      <c r="IH431">
        <v>1.87851</v>
      </c>
      <c r="II431">
        <v>1.8756</v>
      </c>
      <c r="IJ431">
        <v>1.8768</v>
      </c>
      <c r="IK431">
        <v>0</v>
      </c>
      <c r="IL431">
        <v>0</v>
      </c>
      <c r="IM431">
        <v>0</v>
      </c>
      <c r="IN431">
        <v>0</v>
      </c>
      <c r="IO431" t="s">
        <v>441</v>
      </c>
      <c r="IP431" t="s">
        <v>442</v>
      </c>
      <c r="IQ431" t="s">
        <v>443</v>
      </c>
      <c r="IR431" t="s">
        <v>443</v>
      </c>
      <c r="IS431" t="s">
        <v>443</v>
      </c>
      <c r="IT431" t="s">
        <v>443</v>
      </c>
      <c r="IU431">
        <v>0</v>
      </c>
      <c r="IV431">
        <v>100</v>
      </c>
      <c r="IW431">
        <v>100</v>
      </c>
      <c r="IX431">
        <v>0.393</v>
      </c>
      <c r="IY431">
        <v>0.2451</v>
      </c>
      <c r="IZ431">
        <v>-0.1222274518627452</v>
      </c>
      <c r="JA431">
        <v>0.001328938755811441</v>
      </c>
      <c r="JB431">
        <v>-5.633165956792918E-07</v>
      </c>
      <c r="JC431">
        <v>2.510553891376428E-10</v>
      </c>
      <c r="JD431">
        <v>-0.04678033270444259</v>
      </c>
      <c r="JE431">
        <v>-0.0009625096320519332</v>
      </c>
      <c r="JF431">
        <v>0.0006953178313022573</v>
      </c>
      <c r="JG431">
        <v>-5.973937232829655E-06</v>
      </c>
      <c r="JH431">
        <v>1</v>
      </c>
      <c r="JI431">
        <v>2112</v>
      </c>
      <c r="JJ431">
        <v>1</v>
      </c>
      <c r="JK431">
        <v>26</v>
      </c>
      <c r="JL431">
        <v>201811.5</v>
      </c>
      <c r="JM431">
        <v>201811.5</v>
      </c>
      <c r="JN431">
        <v>1.28784</v>
      </c>
      <c r="JO431">
        <v>2.52319</v>
      </c>
      <c r="JP431">
        <v>1.39893</v>
      </c>
      <c r="JQ431">
        <v>2.32666</v>
      </c>
      <c r="JR431">
        <v>1.44897</v>
      </c>
      <c r="JS431">
        <v>2.52808</v>
      </c>
      <c r="JT431">
        <v>37.747</v>
      </c>
      <c r="JU431">
        <v>23.9562</v>
      </c>
      <c r="JV431">
        <v>18</v>
      </c>
      <c r="JW431">
        <v>483.272</v>
      </c>
      <c r="JX431">
        <v>443.553</v>
      </c>
      <c r="JY431">
        <v>29.5599</v>
      </c>
      <c r="JZ431">
        <v>29.4428</v>
      </c>
      <c r="KA431">
        <v>29.9997</v>
      </c>
      <c r="KB431">
        <v>29.1731</v>
      </c>
      <c r="KC431">
        <v>29.2439</v>
      </c>
      <c r="KD431">
        <v>25.7836</v>
      </c>
      <c r="KE431">
        <v>41.1295</v>
      </c>
      <c r="KF431">
        <v>0</v>
      </c>
      <c r="KG431">
        <v>29.5608</v>
      </c>
      <c r="KH431">
        <v>526.9589999999999</v>
      </c>
      <c r="KI431">
        <v>15.6381</v>
      </c>
      <c r="KJ431">
        <v>100.843</v>
      </c>
      <c r="KK431">
        <v>100.28</v>
      </c>
    </row>
    <row r="432" spans="1:297">
      <c r="A432">
        <v>416</v>
      </c>
      <c r="B432">
        <v>1759257277</v>
      </c>
      <c r="C432">
        <v>10461.40000009537</v>
      </c>
      <c r="D432" t="s">
        <v>1279</v>
      </c>
      <c r="E432" t="s">
        <v>1280</v>
      </c>
      <c r="F432">
        <v>5</v>
      </c>
      <c r="G432" t="s">
        <v>1218</v>
      </c>
      <c r="H432" t="s">
        <v>436</v>
      </c>
      <c r="I432">
        <v>1759257269.5</v>
      </c>
      <c r="J432">
        <f>(K432)/1000</f>
        <v>0</v>
      </c>
      <c r="K432">
        <f>IF(DP432, AN432, AH432)</f>
        <v>0</v>
      </c>
      <c r="L432">
        <f>IF(DP432, AI432, AG432)</f>
        <v>0</v>
      </c>
      <c r="M432">
        <f>DR432 - IF(AU432&gt;1, L432*DL432*100.0/(AW432), 0)</f>
        <v>0</v>
      </c>
      <c r="N432">
        <f>((T432-J432/2)*M432-L432)/(T432+J432/2)</f>
        <v>0</v>
      </c>
      <c r="O432">
        <f>N432*(DY432+DZ432)/1000.0</f>
        <v>0</v>
      </c>
      <c r="P432">
        <f>(DR432 - IF(AU432&gt;1, L432*DL432*100.0/(AW432), 0))*(DY432+DZ432)/1000.0</f>
        <v>0</v>
      </c>
      <c r="Q432">
        <f>2.0/((1/S432-1/R432)+SIGN(S432)*SQRT((1/S432-1/R432)*(1/S432-1/R432) + 4*DM432/((DM432+1)*(DM432+1))*(2*1/S432*1/R432-1/R432*1/R432)))</f>
        <v>0</v>
      </c>
      <c r="R432">
        <f>IF(LEFT(DN432,1)&lt;&gt;"0",IF(LEFT(DN432,1)="1",3.0,DO432),$D$5+$E$5*(EF432*DY432/($K$5*1000))+$F$5*(EF432*DY432/($K$5*1000))*MAX(MIN(DL432,$J$5),$I$5)*MAX(MIN(DL432,$J$5),$I$5)+$G$5*MAX(MIN(DL432,$J$5),$I$5)*(EF432*DY432/($K$5*1000))+$H$5*(EF432*DY432/($K$5*1000))*(EF432*DY432/($K$5*1000)))</f>
        <v>0</v>
      </c>
      <c r="S432">
        <f>J432*(1000-(1000*0.61365*exp(17.502*W432/(240.97+W432))/(DY432+DZ432)+DT432)/2)/(1000*0.61365*exp(17.502*W432/(240.97+W432))/(DY432+DZ432)-DT432)</f>
        <v>0</v>
      </c>
      <c r="T432">
        <f>1/((DM432+1)/(Q432/1.6)+1/(R432/1.37)) + DM432/((DM432+1)/(Q432/1.6) + DM432/(R432/1.37))</f>
        <v>0</v>
      </c>
      <c r="U432">
        <f>(DH432*DK432)</f>
        <v>0</v>
      </c>
      <c r="V432">
        <f>(EA432+(U432+2*0.95*5.67E-8*(((EA432+$B$7)+273)^4-(EA432+273)^4)-44100*J432)/(1.84*29.3*R432+8*0.95*5.67E-8*(EA432+273)^3))</f>
        <v>0</v>
      </c>
      <c r="W432">
        <f>($C$7*EB432+$D$7*EC432+$E$7*V432)</f>
        <v>0</v>
      </c>
      <c r="X432">
        <f>0.61365*exp(17.502*W432/(240.97+W432))</f>
        <v>0</v>
      </c>
      <c r="Y432">
        <f>(Z432/AA432*100)</f>
        <v>0</v>
      </c>
      <c r="Z432">
        <f>DT432*(DY432+DZ432)/1000</f>
        <v>0</v>
      </c>
      <c r="AA432">
        <f>0.61365*exp(17.502*EA432/(240.97+EA432))</f>
        <v>0</v>
      </c>
      <c r="AB432">
        <f>(X432-DT432*(DY432+DZ432)/1000)</f>
        <v>0</v>
      </c>
      <c r="AC432">
        <f>(-J432*44100)</f>
        <v>0</v>
      </c>
      <c r="AD432">
        <f>2*29.3*R432*0.92*(EA432-W432)</f>
        <v>0</v>
      </c>
      <c r="AE432">
        <f>2*0.95*5.67E-8*(((EA432+$B$7)+273)^4-(W432+273)^4)</f>
        <v>0</v>
      </c>
      <c r="AF432">
        <f>U432+AE432+AC432+AD432</f>
        <v>0</v>
      </c>
      <c r="AG432">
        <f>DX432*AU432*(DS432-DR432*(1000-AU432*DU432)/(1000-AU432*DT432))/(100*DL432)</f>
        <v>0</v>
      </c>
      <c r="AH432">
        <f>1000*DX432*AU432*(DT432-DU432)/(100*DL432*(1000-AU432*DT432))</f>
        <v>0</v>
      </c>
      <c r="AI432">
        <f>(AJ432 - AK432 - DY432*1E3/(8.314*(EA432+273.15)) * AM432/DX432 * AL432) * DX432/(100*DL432) * (1000 - DU432)/1000</f>
        <v>0</v>
      </c>
      <c r="AJ432">
        <v>516.72258151561</v>
      </c>
      <c r="AK432">
        <v>484.4938727272727</v>
      </c>
      <c r="AL432">
        <v>3.276854281354592</v>
      </c>
      <c r="AM432">
        <v>65.51249635074223</v>
      </c>
      <c r="AN432">
        <f>(AP432 - AO432 + DY432*1E3/(8.314*(EA432+273.15)) * AR432/DX432 * AQ432) * DX432/(100*DL432) * 1000/(1000 - AP432)</f>
        <v>0</v>
      </c>
      <c r="AO432">
        <v>15.71124383433514</v>
      </c>
      <c r="AP432">
        <v>24.10922666666667</v>
      </c>
      <c r="AQ432">
        <v>-1.044995222618495E-05</v>
      </c>
      <c r="AR432">
        <v>120.2909633275377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MAX(0,($B$13+$C$13*EF432)/(1+$D$13*EF432)*DY432/(EA432+273)*$E$13)</f>
        <v>0</v>
      </c>
      <c r="AX432" t="s">
        <v>437</v>
      </c>
      <c r="AY432" t="s">
        <v>437</v>
      </c>
      <c r="AZ432">
        <v>0</v>
      </c>
      <c r="BA432">
        <v>0</v>
      </c>
      <c r="BB432">
        <f>1-AZ432/BA432</f>
        <v>0</v>
      </c>
      <c r="BC432">
        <v>0</v>
      </c>
      <c r="BD432" t="s">
        <v>437</v>
      </c>
      <c r="BE432" t="s">
        <v>437</v>
      </c>
      <c r="BF432">
        <v>0</v>
      </c>
      <c r="BG432">
        <v>0</v>
      </c>
      <c r="BH432">
        <f>1-BF432/BG432</f>
        <v>0</v>
      </c>
      <c r="BI432">
        <v>0.5</v>
      </c>
      <c r="BJ432">
        <f>DI432</f>
        <v>0</v>
      </c>
      <c r="BK432">
        <f>L432</f>
        <v>0</v>
      </c>
      <c r="BL432">
        <f>BH432*BI432*BJ432</f>
        <v>0</v>
      </c>
      <c r="BM432">
        <f>(BK432-BC432)/BJ432</f>
        <v>0</v>
      </c>
      <c r="BN432">
        <f>(BA432-BG432)/BG432</f>
        <v>0</v>
      </c>
      <c r="BO432">
        <f>AZ432/(BB432+AZ432/BG432)</f>
        <v>0</v>
      </c>
      <c r="BP432" t="s">
        <v>437</v>
      </c>
      <c r="BQ432">
        <v>0</v>
      </c>
      <c r="BR432">
        <f>IF(BQ432&lt;&gt;0, BQ432, BO432)</f>
        <v>0</v>
      </c>
      <c r="BS432">
        <f>1-BR432/BG432</f>
        <v>0</v>
      </c>
      <c r="BT432">
        <f>(BG432-BF432)/(BG432-BR432)</f>
        <v>0</v>
      </c>
      <c r="BU432">
        <f>(BA432-BG432)/(BA432-BR432)</f>
        <v>0</v>
      </c>
      <c r="BV432">
        <f>(BG432-BF432)/(BG432-AZ432)</f>
        <v>0</v>
      </c>
      <c r="BW432">
        <f>(BA432-BG432)/(BA432-AZ432)</f>
        <v>0</v>
      </c>
      <c r="BX432">
        <f>(BT432*BR432/BF432)</f>
        <v>0</v>
      </c>
      <c r="BY432">
        <f>(1-BX432)</f>
        <v>0</v>
      </c>
      <c r="DH432">
        <f>$B$11*EG432+$C$11*EH432+$F$11*ES432*(1-EV432)</f>
        <v>0</v>
      </c>
      <c r="DI432">
        <f>DH432*DJ432</f>
        <v>0</v>
      </c>
      <c r="DJ432">
        <f>($B$11*$D$9+$C$11*$D$9+$F$11*((FF432+EX432)/MAX(FF432+EX432+FG432, 0.1)*$I$9+FG432/MAX(FF432+EX432+FG432, 0.1)*$J$9))/($B$11+$C$11+$F$11)</f>
        <v>0</v>
      </c>
      <c r="DK432">
        <f>($B$11*$K$9+$C$11*$K$9+$F$11*((FF432+EX432)/MAX(FF432+EX432+FG432, 0.1)*$P$9+FG432/MAX(FF432+EX432+FG432, 0.1)*$Q$9))/($B$11+$C$11+$F$11)</f>
        <v>0</v>
      </c>
      <c r="DL432">
        <v>4.38</v>
      </c>
      <c r="DM432">
        <v>0.5</v>
      </c>
      <c r="DN432" t="s">
        <v>438</v>
      </c>
      <c r="DO432">
        <v>2</v>
      </c>
      <c r="DP432" t="b">
        <v>1</v>
      </c>
      <c r="DQ432">
        <v>1759257269.5</v>
      </c>
      <c r="DR432">
        <v>450.7881481481481</v>
      </c>
      <c r="DS432">
        <v>493.7017407407407</v>
      </c>
      <c r="DT432">
        <v>24.10887037037037</v>
      </c>
      <c r="DU432">
        <v>15.7354037037037</v>
      </c>
      <c r="DV432">
        <v>450.4032222222222</v>
      </c>
      <c r="DW432">
        <v>23.86383703703704</v>
      </c>
      <c r="DX432">
        <v>500.0183703703704</v>
      </c>
      <c r="DY432">
        <v>90.79427407407408</v>
      </c>
      <c r="DZ432">
        <v>0.05423047777777778</v>
      </c>
      <c r="EA432">
        <v>30.48462592592593</v>
      </c>
      <c r="EB432">
        <v>29.9892037037037</v>
      </c>
      <c r="EC432">
        <v>999.9000000000001</v>
      </c>
      <c r="ED432">
        <v>0</v>
      </c>
      <c r="EE432">
        <v>0</v>
      </c>
      <c r="EF432">
        <v>10008.10407407407</v>
      </c>
      <c r="EG432">
        <v>0</v>
      </c>
      <c r="EH432">
        <v>11.44486666666667</v>
      </c>
      <c r="EI432">
        <v>-42.91360370370371</v>
      </c>
      <c r="EJ432">
        <v>461.9247777777778</v>
      </c>
      <c r="EK432">
        <v>501.5944444444444</v>
      </c>
      <c r="EL432">
        <v>8.373463703703704</v>
      </c>
      <c r="EM432">
        <v>493.7017407407407</v>
      </c>
      <c r="EN432">
        <v>15.7354037037037</v>
      </c>
      <c r="EO432">
        <v>2.188948148148148</v>
      </c>
      <c r="EP432">
        <v>1.428685185185185</v>
      </c>
      <c r="EQ432">
        <v>18.88165555555556</v>
      </c>
      <c r="ER432">
        <v>12.22555925925926</v>
      </c>
      <c r="ES432">
        <v>1999.973333333333</v>
      </c>
      <c r="ET432">
        <v>0.980007</v>
      </c>
      <c r="EU432">
        <v>0.01999322222222222</v>
      </c>
      <c r="EV432">
        <v>0</v>
      </c>
      <c r="EW432">
        <v>836.098074074074</v>
      </c>
      <c r="EX432">
        <v>5.000560000000001</v>
      </c>
      <c r="EY432">
        <v>16920.28148148148</v>
      </c>
      <c r="EZ432">
        <v>17294.68888888889</v>
      </c>
      <c r="FA432">
        <v>41.75</v>
      </c>
      <c r="FB432">
        <v>41.875</v>
      </c>
      <c r="FC432">
        <v>41.5</v>
      </c>
      <c r="FD432">
        <v>41.00229629629629</v>
      </c>
      <c r="FE432">
        <v>42.54822222222222</v>
      </c>
      <c r="FF432">
        <v>1955.083333333333</v>
      </c>
      <c r="FG432">
        <v>39.89000000000001</v>
      </c>
      <c r="FH432">
        <v>0</v>
      </c>
      <c r="FI432">
        <v>1759257291.4</v>
      </c>
      <c r="FJ432">
        <v>0</v>
      </c>
      <c r="FK432">
        <v>836.16024</v>
      </c>
      <c r="FL432">
        <v>4.295846141843956</v>
      </c>
      <c r="FM432">
        <v>88.31538436688901</v>
      </c>
      <c r="FN432">
        <v>16921.248</v>
      </c>
      <c r="FO432">
        <v>15</v>
      </c>
      <c r="FP432">
        <v>0</v>
      </c>
      <c r="FQ432" t="s">
        <v>439</v>
      </c>
      <c r="FR432">
        <v>1747148579.5</v>
      </c>
      <c r="FS432">
        <v>1747148584.5</v>
      </c>
      <c r="FT432">
        <v>0</v>
      </c>
      <c r="FU432">
        <v>0.162</v>
      </c>
      <c r="FV432">
        <v>-0.001</v>
      </c>
      <c r="FW432">
        <v>0.139</v>
      </c>
      <c r="FX432">
        <v>0.058</v>
      </c>
      <c r="FY432">
        <v>420</v>
      </c>
      <c r="FZ432">
        <v>16</v>
      </c>
      <c r="GA432">
        <v>0.19</v>
      </c>
      <c r="GB432">
        <v>0.02</v>
      </c>
      <c r="GC432">
        <v>-41.42563902439025</v>
      </c>
      <c r="GD432">
        <v>-23.88495470383287</v>
      </c>
      <c r="GE432">
        <v>2.441366554034855</v>
      </c>
      <c r="GF432">
        <v>0</v>
      </c>
      <c r="GG432">
        <v>835.9885882352941</v>
      </c>
      <c r="GH432">
        <v>2.713307870563869</v>
      </c>
      <c r="GI432">
        <v>0.374496141317361</v>
      </c>
      <c r="GJ432">
        <v>0</v>
      </c>
      <c r="GK432">
        <v>8.364656341463416</v>
      </c>
      <c r="GL432">
        <v>0.1534814634146395</v>
      </c>
      <c r="GM432">
        <v>0.01671376922591249</v>
      </c>
      <c r="GN432">
        <v>0</v>
      </c>
      <c r="GO432">
        <v>0</v>
      </c>
      <c r="GP432">
        <v>3</v>
      </c>
      <c r="GQ432" t="s">
        <v>490</v>
      </c>
      <c r="GR432">
        <v>3.12862</v>
      </c>
      <c r="GS432">
        <v>2.73206</v>
      </c>
      <c r="GT432">
        <v>0.09410010000000001</v>
      </c>
      <c r="GU432">
        <v>0.100983</v>
      </c>
      <c r="GV432">
        <v>0.107528</v>
      </c>
      <c r="GW432">
        <v>0.0799479</v>
      </c>
      <c r="GX432">
        <v>27140.8</v>
      </c>
      <c r="GY432">
        <v>26145.6</v>
      </c>
      <c r="GZ432">
        <v>30502.8</v>
      </c>
      <c r="HA432">
        <v>29338.6</v>
      </c>
      <c r="HB432">
        <v>37571</v>
      </c>
      <c r="HC432">
        <v>35522.5</v>
      </c>
      <c r="HD432">
        <v>46665.1</v>
      </c>
      <c r="HE432">
        <v>43595.7</v>
      </c>
      <c r="HF432">
        <v>1.8284</v>
      </c>
      <c r="HG432">
        <v>1.81225</v>
      </c>
      <c r="HH432">
        <v>0.08189680000000001</v>
      </c>
      <c r="HI432">
        <v>0</v>
      </c>
      <c r="HJ432">
        <v>28.6531</v>
      </c>
      <c r="HK432">
        <v>999.9</v>
      </c>
      <c r="HL432">
        <v>48.2</v>
      </c>
      <c r="HM432">
        <v>31.9</v>
      </c>
      <c r="HN432">
        <v>25.2054</v>
      </c>
      <c r="HO432">
        <v>62.925</v>
      </c>
      <c r="HP432">
        <v>17.9167</v>
      </c>
      <c r="HQ432">
        <v>1</v>
      </c>
      <c r="HR432">
        <v>0.169301</v>
      </c>
      <c r="HS432">
        <v>-0.900972</v>
      </c>
      <c r="HT432">
        <v>20.1977</v>
      </c>
      <c r="HU432">
        <v>5.22672</v>
      </c>
      <c r="HV432">
        <v>11.974</v>
      </c>
      <c r="HW432">
        <v>4.9699</v>
      </c>
      <c r="HX432">
        <v>3.2895</v>
      </c>
      <c r="HY432">
        <v>9999</v>
      </c>
      <c r="HZ432">
        <v>9999</v>
      </c>
      <c r="IA432">
        <v>9999</v>
      </c>
      <c r="IB432">
        <v>20.3</v>
      </c>
      <c r="IC432">
        <v>4.97291</v>
      </c>
      <c r="ID432">
        <v>1.87729</v>
      </c>
      <c r="IE432">
        <v>1.87537</v>
      </c>
      <c r="IF432">
        <v>1.8782</v>
      </c>
      <c r="IG432">
        <v>1.87492</v>
      </c>
      <c r="IH432">
        <v>1.8785</v>
      </c>
      <c r="II432">
        <v>1.8756</v>
      </c>
      <c r="IJ432">
        <v>1.87674</v>
      </c>
      <c r="IK432">
        <v>0</v>
      </c>
      <c r="IL432">
        <v>0</v>
      </c>
      <c r="IM432">
        <v>0</v>
      </c>
      <c r="IN432">
        <v>0</v>
      </c>
      <c r="IO432" t="s">
        <v>441</v>
      </c>
      <c r="IP432" t="s">
        <v>442</v>
      </c>
      <c r="IQ432" t="s">
        <v>443</v>
      </c>
      <c r="IR432" t="s">
        <v>443</v>
      </c>
      <c r="IS432" t="s">
        <v>443</v>
      </c>
      <c r="IT432" t="s">
        <v>443</v>
      </c>
      <c r="IU432">
        <v>0</v>
      </c>
      <c r="IV432">
        <v>100</v>
      </c>
      <c r="IW432">
        <v>100</v>
      </c>
      <c r="IX432">
        <v>0.408</v>
      </c>
      <c r="IY432">
        <v>0.245</v>
      </c>
      <c r="IZ432">
        <v>-0.1222274518627452</v>
      </c>
      <c r="JA432">
        <v>0.001328938755811441</v>
      </c>
      <c r="JB432">
        <v>-5.633165956792918E-07</v>
      </c>
      <c r="JC432">
        <v>2.510553891376428E-10</v>
      </c>
      <c r="JD432">
        <v>-0.04678033270444259</v>
      </c>
      <c r="JE432">
        <v>-0.0009625096320519332</v>
      </c>
      <c r="JF432">
        <v>0.0006953178313022573</v>
      </c>
      <c r="JG432">
        <v>-5.973937232829655E-06</v>
      </c>
      <c r="JH432">
        <v>1</v>
      </c>
      <c r="JI432">
        <v>2112</v>
      </c>
      <c r="JJ432">
        <v>1</v>
      </c>
      <c r="JK432">
        <v>26</v>
      </c>
      <c r="JL432">
        <v>201811.6</v>
      </c>
      <c r="JM432">
        <v>201811.5</v>
      </c>
      <c r="JN432">
        <v>1.31958</v>
      </c>
      <c r="JO432">
        <v>2.55127</v>
      </c>
      <c r="JP432">
        <v>1.39893</v>
      </c>
      <c r="JQ432">
        <v>2.32788</v>
      </c>
      <c r="JR432">
        <v>1.44897</v>
      </c>
      <c r="JS432">
        <v>2.57202</v>
      </c>
      <c r="JT432">
        <v>37.747</v>
      </c>
      <c r="JU432">
        <v>23.9824</v>
      </c>
      <c r="JV432">
        <v>18</v>
      </c>
      <c r="JW432">
        <v>483.358</v>
      </c>
      <c r="JX432">
        <v>443.604</v>
      </c>
      <c r="JY432">
        <v>29.5657</v>
      </c>
      <c r="JZ432">
        <v>29.4388</v>
      </c>
      <c r="KA432">
        <v>29.9997</v>
      </c>
      <c r="KB432">
        <v>29.1693</v>
      </c>
      <c r="KC432">
        <v>29.2404</v>
      </c>
      <c r="KD432">
        <v>26.4267</v>
      </c>
      <c r="KE432">
        <v>41.1295</v>
      </c>
      <c r="KF432">
        <v>0</v>
      </c>
      <c r="KG432">
        <v>29.5686</v>
      </c>
      <c r="KH432">
        <v>540.322</v>
      </c>
      <c r="KI432">
        <v>15.6303</v>
      </c>
      <c r="KJ432">
        <v>100.844</v>
      </c>
      <c r="KK432">
        <v>100.277</v>
      </c>
    </row>
    <row r="433" spans="1:297">
      <c r="A433">
        <v>417</v>
      </c>
      <c r="B433">
        <v>1759257282</v>
      </c>
      <c r="C433">
        <v>10466.40000009537</v>
      </c>
      <c r="D433" t="s">
        <v>1281</v>
      </c>
      <c r="E433" t="s">
        <v>1282</v>
      </c>
      <c r="F433">
        <v>5</v>
      </c>
      <c r="G433" t="s">
        <v>1218</v>
      </c>
      <c r="H433" t="s">
        <v>436</v>
      </c>
      <c r="I433">
        <v>1759257274.214286</v>
      </c>
      <c r="J433">
        <f>(K433)/1000</f>
        <v>0</v>
      </c>
      <c r="K433">
        <f>IF(DP433, AN433, AH433)</f>
        <v>0</v>
      </c>
      <c r="L433">
        <f>IF(DP433, AI433, AG433)</f>
        <v>0</v>
      </c>
      <c r="M433">
        <f>DR433 - IF(AU433&gt;1, L433*DL433*100.0/(AW433), 0)</f>
        <v>0</v>
      </c>
      <c r="N433">
        <f>((T433-J433/2)*M433-L433)/(T433+J433/2)</f>
        <v>0</v>
      </c>
      <c r="O433">
        <f>N433*(DY433+DZ433)/1000.0</f>
        <v>0</v>
      </c>
      <c r="P433">
        <f>(DR433 - IF(AU433&gt;1, L433*DL433*100.0/(AW433), 0))*(DY433+DZ433)/1000.0</f>
        <v>0</v>
      </c>
      <c r="Q433">
        <f>2.0/((1/S433-1/R433)+SIGN(S433)*SQRT((1/S433-1/R433)*(1/S433-1/R433) + 4*DM433/((DM433+1)*(DM433+1))*(2*1/S433*1/R433-1/R433*1/R433)))</f>
        <v>0</v>
      </c>
      <c r="R433">
        <f>IF(LEFT(DN433,1)&lt;&gt;"0",IF(LEFT(DN433,1)="1",3.0,DO433),$D$5+$E$5*(EF433*DY433/($K$5*1000))+$F$5*(EF433*DY433/($K$5*1000))*MAX(MIN(DL433,$J$5),$I$5)*MAX(MIN(DL433,$J$5),$I$5)+$G$5*MAX(MIN(DL433,$J$5),$I$5)*(EF433*DY433/($K$5*1000))+$H$5*(EF433*DY433/($K$5*1000))*(EF433*DY433/($K$5*1000)))</f>
        <v>0</v>
      </c>
      <c r="S433">
        <f>J433*(1000-(1000*0.61365*exp(17.502*W433/(240.97+W433))/(DY433+DZ433)+DT433)/2)/(1000*0.61365*exp(17.502*W433/(240.97+W433))/(DY433+DZ433)-DT433)</f>
        <v>0</v>
      </c>
      <c r="T433">
        <f>1/((DM433+1)/(Q433/1.6)+1/(R433/1.37)) + DM433/((DM433+1)/(Q433/1.6) + DM433/(R433/1.37))</f>
        <v>0</v>
      </c>
      <c r="U433">
        <f>(DH433*DK433)</f>
        <v>0</v>
      </c>
      <c r="V433">
        <f>(EA433+(U433+2*0.95*5.67E-8*(((EA433+$B$7)+273)^4-(EA433+273)^4)-44100*J433)/(1.84*29.3*R433+8*0.95*5.67E-8*(EA433+273)^3))</f>
        <v>0</v>
      </c>
      <c r="W433">
        <f>($C$7*EB433+$D$7*EC433+$E$7*V433)</f>
        <v>0</v>
      </c>
      <c r="X433">
        <f>0.61365*exp(17.502*W433/(240.97+W433))</f>
        <v>0</v>
      </c>
      <c r="Y433">
        <f>(Z433/AA433*100)</f>
        <v>0</v>
      </c>
      <c r="Z433">
        <f>DT433*(DY433+DZ433)/1000</f>
        <v>0</v>
      </c>
      <c r="AA433">
        <f>0.61365*exp(17.502*EA433/(240.97+EA433))</f>
        <v>0</v>
      </c>
      <c r="AB433">
        <f>(X433-DT433*(DY433+DZ433)/1000)</f>
        <v>0</v>
      </c>
      <c r="AC433">
        <f>(-J433*44100)</f>
        <v>0</v>
      </c>
      <c r="AD433">
        <f>2*29.3*R433*0.92*(EA433-W433)</f>
        <v>0</v>
      </c>
      <c r="AE433">
        <f>2*0.95*5.67E-8*(((EA433+$B$7)+273)^4-(W433+273)^4)</f>
        <v>0</v>
      </c>
      <c r="AF433">
        <f>U433+AE433+AC433+AD433</f>
        <v>0</v>
      </c>
      <c r="AG433">
        <f>DX433*AU433*(DS433-DR433*(1000-AU433*DU433)/(1000-AU433*DT433))/(100*DL433)</f>
        <v>0</v>
      </c>
      <c r="AH433">
        <f>1000*DX433*AU433*(DT433-DU433)/(100*DL433*(1000-AU433*DT433))</f>
        <v>0</v>
      </c>
      <c r="AI433">
        <f>(AJ433 - AK433 - DY433*1E3/(8.314*(EA433+273.15)) * AM433/DX433 * AL433) * DX433/(100*DL433) * (1000 - DU433)/1000</f>
        <v>0</v>
      </c>
      <c r="AJ433">
        <v>533.7283130891053</v>
      </c>
      <c r="AK433">
        <v>500.9158787878786</v>
      </c>
      <c r="AL433">
        <v>3.301016363375442</v>
      </c>
      <c r="AM433">
        <v>65.51249635074223</v>
      </c>
      <c r="AN433">
        <f>(AP433 - AO433 + DY433*1E3/(8.314*(EA433+273.15)) * AR433/DX433 * AQ433) * DX433/(100*DL433) * 1000/(1000 - AP433)</f>
        <v>0</v>
      </c>
      <c r="AO433">
        <v>15.69598963991165</v>
      </c>
      <c r="AP433">
        <v>24.10093636363636</v>
      </c>
      <c r="AQ433">
        <v>-3.267140265510006E-05</v>
      </c>
      <c r="AR433">
        <v>120.2909633275377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MAX(0,($B$13+$C$13*EF433)/(1+$D$13*EF433)*DY433/(EA433+273)*$E$13)</f>
        <v>0</v>
      </c>
      <c r="AX433" t="s">
        <v>437</v>
      </c>
      <c r="AY433" t="s">
        <v>437</v>
      </c>
      <c r="AZ433">
        <v>0</v>
      </c>
      <c r="BA433">
        <v>0</v>
      </c>
      <c r="BB433">
        <f>1-AZ433/BA433</f>
        <v>0</v>
      </c>
      <c r="BC433">
        <v>0</v>
      </c>
      <c r="BD433" t="s">
        <v>437</v>
      </c>
      <c r="BE433" t="s">
        <v>437</v>
      </c>
      <c r="BF433">
        <v>0</v>
      </c>
      <c r="BG433">
        <v>0</v>
      </c>
      <c r="BH433">
        <f>1-BF433/BG433</f>
        <v>0</v>
      </c>
      <c r="BI433">
        <v>0.5</v>
      </c>
      <c r="BJ433">
        <f>DI433</f>
        <v>0</v>
      </c>
      <c r="BK433">
        <f>L433</f>
        <v>0</v>
      </c>
      <c r="BL433">
        <f>BH433*BI433*BJ433</f>
        <v>0</v>
      </c>
      <c r="BM433">
        <f>(BK433-BC433)/BJ433</f>
        <v>0</v>
      </c>
      <c r="BN433">
        <f>(BA433-BG433)/BG433</f>
        <v>0</v>
      </c>
      <c r="BO433">
        <f>AZ433/(BB433+AZ433/BG433)</f>
        <v>0</v>
      </c>
      <c r="BP433" t="s">
        <v>437</v>
      </c>
      <c r="BQ433">
        <v>0</v>
      </c>
      <c r="BR433">
        <f>IF(BQ433&lt;&gt;0, BQ433, BO433)</f>
        <v>0</v>
      </c>
      <c r="BS433">
        <f>1-BR433/BG433</f>
        <v>0</v>
      </c>
      <c r="BT433">
        <f>(BG433-BF433)/(BG433-BR433)</f>
        <v>0</v>
      </c>
      <c r="BU433">
        <f>(BA433-BG433)/(BA433-BR433)</f>
        <v>0</v>
      </c>
      <c r="BV433">
        <f>(BG433-BF433)/(BG433-AZ433)</f>
        <v>0</v>
      </c>
      <c r="BW433">
        <f>(BA433-BG433)/(BA433-AZ433)</f>
        <v>0</v>
      </c>
      <c r="BX433">
        <f>(BT433*BR433/BF433)</f>
        <v>0</v>
      </c>
      <c r="BY433">
        <f>(1-BX433)</f>
        <v>0</v>
      </c>
      <c r="DH433">
        <f>$B$11*EG433+$C$11*EH433+$F$11*ES433*(1-EV433)</f>
        <v>0</v>
      </c>
      <c r="DI433">
        <f>DH433*DJ433</f>
        <v>0</v>
      </c>
      <c r="DJ433">
        <f>($B$11*$D$9+$C$11*$D$9+$F$11*((FF433+EX433)/MAX(FF433+EX433+FG433, 0.1)*$I$9+FG433/MAX(FF433+EX433+FG433, 0.1)*$J$9))/($B$11+$C$11+$F$11)</f>
        <v>0</v>
      </c>
      <c r="DK433">
        <f>($B$11*$K$9+$C$11*$K$9+$F$11*((FF433+EX433)/MAX(FF433+EX433+FG433, 0.1)*$P$9+FG433/MAX(FF433+EX433+FG433, 0.1)*$Q$9))/($B$11+$C$11+$F$11)</f>
        <v>0</v>
      </c>
      <c r="DL433">
        <v>4.38</v>
      </c>
      <c r="DM433">
        <v>0.5</v>
      </c>
      <c r="DN433" t="s">
        <v>438</v>
      </c>
      <c r="DO433">
        <v>2</v>
      </c>
      <c r="DP433" t="b">
        <v>1</v>
      </c>
      <c r="DQ433">
        <v>1759257274.214286</v>
      </c>
      <c r="DR433">
        <v>465.5509642857143</v>
      </c>
      <c r="DS433">
        <v>509.5518214285715</v>
      </c>
      <c r="DT433">
        <v>24.10825000000001</v>
      </c>
      <c r="DU433">
        <v>15.71991785714286</v>
      </c>
      <c r="DV433">
        <v>465.15175</v>
      </c>
      <c r="DW433">
        <v>23.86323214285715</v>
      </c>
      <c r="DX433">
        <v>500.0657142857143</v>
      </c>
      <c r="DY433">
        <v>90.79443928571428</v>
      </c>
      <c r="DZ433">
        <v>0.05405264999999999</v>
      </c>
      <c r="EA433">
        <v>30.48757142857143</v>
      </c>
      <c r="EB433">
        <v>29.98768928571429</v>
      </c>
      <c r="EC433">
        <v>999.9000000000002</v>
      </c>
      <c r="ED433">
        <v>0</v>
      </c>
      <c r="EE433">
        <v>0</v>
      </c>
      <c r="EF433">
        <v>10007.255</v>
      </c>
      <c r="EG433">
        <v>0</v>
      </c>
      <c r="EH433">
        <v>11.44305714285714</v>
      </c>
      <c r="EI433">
        <v>-44.00085714285716</v>
      </c>
      <c r="EJ433">
        <v>477.0518571428571</v>
      </c>
      <c r="EK433">
        <v>517.6896428571429</v>
      </c>
      <c r="EL433">
        <v>8.388324642857144</v>
      </c>
      <c r="EM433">
        <v>509.5518214285715</v>
      </c>
      <c r="EN433">
        <v>15.71991785714286</v>
      </c>
      <c r="EO433">
        <v>2.188895</v>
      </c>
      <c r="EP433">
        <v>1.427281428571429</v>
      </c>
      <c r="EQ433">
        <v>18.88125714285715</v>
      </c>
      <c r="ER433">
        <v>12.21061785714286</v>
      </c>
      <c r="ES433">
        <v>1999.957857142857</v>
      </c>
      <c r="ET433">
        <v>0.9800067142857144</v>
      </c>
      <c r="EU433">
        <v>0.01999351071428571</v>
      </c>
      <c r="EV433">
        <v>0</v>
      </c>
      <c r="EW433">
        <v>836.5330357142856</v>
      </c>
      <c r="EX433">
        <v>5.000560000000001</v>
      </c>
      <c r="EY433">
        <v>16928.26428571428</v>
      </c>
      <c r="EZ433">
        <v>17294.55</v>
      </c>
      <c r="FA433">
        <v>41.75</v>
      </c>
      <c r="FB433">
        <v>41.875</v>
      </c>
      <c r="FC433">
        <v>41.5</v>
      </c>
      <c r="FD433">
        <v>41</v>
      </c>
      <c r="FE433">
        <v>42.53985714285714</v>
      </c>
      <c r="FF433">
        <v>1955.067857142857</v>
      </c>
      <c r="FG433">
        <v>39.89000000000001</v>
      </c>
      <c r="FH433">
        <v>0</v>
      </c>
      <c r="FI433">
        <v>1759257296.2</v>
      </c>
      <c r="FJ433">
        <v>0</v>
      </c>
      <c r="FK433">
        <v>836.6160000000001</v>
      </c>
      <c r="FL433">
        <v>6.052692289720117</v>
      </c>
      <c r="FM433">
        <v>116.715384532247</v>
      </c>
      <c r="FN433">
        <v>16929.532</v>
      </c>
      <c r="FO433">
        <v>15</v>
      </c>
      <c r="FP433">
        <v>0</v>
      </c>
      <c r="FQ433" t="s">
        <v>439</v>
      </c>
      <c r="FR433">
        <v>1747148579.5</v>
      </c>
      <c r="FS433">
        <v>1747148584.5</v>
      </c>
      <c r="FT433">
        <v>0</v>
      </c>
      <c r="FU433">
        <v>0.162</v>
      </c>
      <c r="FV433">
        <v>-0.001</v>
      </c>
      <c r="FW433">
        <v>0.139</v>
      </c>
      <c r="FX433">
        <v>0.058</v>
      </c>
      <c r="FY433">
        <v>420</v>
      </c>
      <c r="FZ433">
        <v>16</v>
      </c>
      <c r="GA433">
        <v>0.19</v>
      </c>
      <c r="GB433">
        <v>0.02</v>
      </c>
      <c r="GC433">
        <v>-43.3523025</v>
      </c>
      <c r="GD433">
        <v>-13.92636360225133</v>
      </c>
      <c r="GE433">
        <v>1.370558270648771</v>
      </c>
      <c r="GF433">
        <v>0</v>
      </c>
      <c r="GG433">
        <v>836.320205882353</v>
      </c>
      <c r="GH433">
        <v>5.580213899783891</v>
      </c>
      <c r="GI433">
        <v>0.5976714019185474</v>
      </c>
      <c r="GJ433">
        <v>0</v>
      </c>
      <c r="GK433">
        <v>8.38117825</v>
      </c>
      <c r="GL433">
        <v>0.2048682551594329</v>
      </c>
      <c r="GM433">
        <v>0.02103580874217814</v>
      </c>
      <c r="GN433">
        <v>0</v>
      </c>
      <c r="GO433">
        <v>0</v>
      </c>
      <c r="GP433">
        <v>3</v>
      </c>
      <c r="GQ433" t="s">
        <v>490</v>
      </c>
      <c r="GR433">
        <v>3.12875</v>
      </c>
      <c r="GS433">
        <v>2.73121</v>
      </c>
      <c r="GT433">
        <v>0.0964264</v>
      </c>
      <c r="GU433">
        <v>0.103348</v>
      </c>
      <c r="GV433">
        <v>0.1075</v>
      </c>
      <c r="GW433">
        <v>0.0799353</v>
      </c>
      <c r="GX433">
        <v>27071.2</v>
      </c>
      <c r="GY433">
        <v>26077.5</v>
      </c>
      <c r="GZ433">
        <v>30502.9</v>
      </c>
      <c r="HA433">
        <v>29339.3</v>
      </c>
      <c r="HB433">
        <v>37572.5</v>
      </c>
      <c r="HC433">
        <v>35524.2</v>
      </c>
      <c r="HD433">
        <v>46665.2</v>
      </c>
      <c r="HE433">
        <v>43596.9</v>
      </c>
      <c r="HF433">
        <v>1.82868</v>
      </c>
      <c r="HG433">
        <v>1.81222</v>
      </c>
      <c r="HH433">
        <v>0.08140500000000001</v>
      </c>
      <c r="HI433">
        <v>0</v>
      </c>
      <c r="HJ433">
        <v>28.6559</v>
      </c>
      <c r="HK433">
        <v>999.9</v>
      </c>
      <c r="HL433">
        <v>48.2</v>
      </c>
      <c r="HM433">
        <v>31.9</v>
      </c>
      <c r="HN433">
        <v>25.206</v>
      </c>
      <c r="HO433">
        <v>63.175</v>
      </c>
      <c r="HP433">
        <v>18.1931</v>
      </c>
      <c r="HQ433">
        <v>1</v>
      </c>
      <c r="HR433">
        <v>0.168821</v>
      </c>
      <c r="HS433">
        <v>-0.909401</v>
      </c>
      <c r="HT433">
        <v>20.1979</v>
      </c>
      <c r="HU433">
        <v>5.22598</v>
      </c>
      <c r="HV433">
        <v>11.974</v>
      </c>
      <c r="HW433">
        <v>4.96975</v>
      </c>
      <c r="HX433">
        <v>3.28955</v>
      </c>
      <c r="HY433">
        <v>9999</v>
      </c>
      <c r="HZ433">
        <v>9999</v>
      </c>
      <c r="IA433">
        <v>9999</v>
      </c>
      <c r="IB433">
        <v>20.3</v>
      </c>
      <c r="IC433">
        <v>4.97291</v>
      </c>
      <c r="ID433">
        <v>1.87729</v>
      </c>
      <c r="IE433">
        <v>1.87543</v>
      </c>
      <c r="IF433">
        <v>1.8782</v>
      </c>
      <c r="IG433">
        <v>1.87496</v>
      </c>
      <c r="IH433">
        <v>1.87851</v>
      </c>
      <c r="II433">
        <v>1.87561</v>
      </c>
      <c r="IJ433">
        <v>1.8768</v>
      </c>
      <c r="IK433">
        <v>0</v>
      </c>
      <c r="IL433">
        <v>0</v>
      </c>
      <c r="IM433">
        <v>0</v>
      </c>
      <c r="IN433">
        <v>0</v>
      </c>
      <c r="IO433" t="s">
        <v>441</v>
      </c>
      <c r="IP433" t="s">
        <v>442</v>
      </c>
      <c r="IQ433" t="s">
        <v>443</v>
      </c>
      <c r="IR433" t="s">
        <v>443</v>
      </c>
      <c r="IS433" t="s">
        <v>443</v>
      </c>
      <c r="IT433" t="s">
        <v>443</v>
      </c>
      <c r="IU433">
        <v>0</v>
      </c>
      <c r="IV433">
        <v>100</v>
      </c>
      <c r="IW433">
        <v>100</v>
      </c>
      <c r="IX433">
        <v>0.423</v>
      </c>
      <c r="IY433">
        <v>0.2448</v>
      </c>
      <c r="IZ433">
        <v>-0.1222274518627452</v>
      </c>
      <c r="JA433">
        <v>0.001328938755811441</v>
      </c>
      <c r="JB433">
        <v>-5.633165956792918E-07</v>
      </c>
      <c r="JC433">
        <v>2.510553891376428E-10</v>
      </c>
      <c r="JD433">
        <v>-0.04678033270444259</v>
      </c>
      <c r="JE433">
        <v>-0.0009625096320519332</v>
      </c>
      <c r="JF433">
        <v>0.0006953178313022573</v>
      </c>
      <c r="JG433">
        <v>-5.973937232829655E-06</v>
      </c>
      <c r="JH433">
        <v>1</v>
      </c>
      <c r="JI433">
        <v>2112</v>
      </c>
      <c r="JJ433">
        <v>1</v>
      </c>
      <c r="JK433">
        <v>26</v>
      </c>
      <c r="JL433">
        <v>201811.7</v>
      </c>
      <c r="JM433">
        <v>201811.6</v>
      </c>
      <c r="JN433">
        <v>1.34766</v>
      </c>
      <c r="JO433">
        <v>2.56348</v>
      </c>
      <c r="JP433">
        <v>1.39893</v>
      </c>
      <c r="JQ433">
        <v>2.32788</v>
      </c>
      <c r="JR433">
        <v>1.44897</v>
      </c>
      <c r="JS433">
        <v>2.42676</v>
      </c>
      <c r="JT433">
        <v>37.747</v>
      </c>
      <c r="JU433">
        <v>23.9649</v>
      </c>
      <c r="JV433">
        <v>18</v>
      </c>
      <c r="JW433">
        <v>483.486</v>
      </c>
      <c r="JX433">
        <v>443.561</v>
      </c>
      <c r="JY433">
        <v>29.573</v>
      </c>
      <c r="JZ433">
        <v>29.4337</v>
      </c>
      <c r="KA433">
        <v>29.9998</v>
      </c>
      <c r="KB433">
        <v>29.1655</v>
      </c>
      <c r="KC433">
        <v>29.2367</v>
      </c>
      <c r="KD433">
        <v>27.1216</v>
      </c>
      <c r="KE433">
        <v>41.1295</v>
      </c>
      <c r="KF433">
        <v>0</v>
      </c>
      <c r="KG433">
        <v>29.5768</v>
      </c>
      <c r="KH433">
        <v>560.3579999999999</v>
      </c>
      <c r="KI433">
        <v>15.6215</v>
      </c>
      <c r="KJ433">
        <v>100.845</v>
      </c>
      <c r="KK433">
        <v>100.28</v>
      </c>
    </row>
    <row r="434" spans="1:297">
      <c r="A434">
        <v>418</v>
      </c>
      <c r="B434">
        <v>1759257287</v>
      </c>
      <c r="C434">
        <v>10471.40000009537</v>
      </c>
      <c r="D434" t="s">
        <v>1283</v>
      </c>
      <c r="E434" t="s">
        <v>1284</v>
      </c>
      <c r="F434">
        <v>5</v>
      </c>
      <c r="G434" t="s">
        <v>1218</v>
      </c>
      <c r="H434" t="s">
        <v>436</v>
      </c>
      <c r="I434">
        <v>1759257279.5</v>
      </c>
      <c r="J434">
        <f>(K434)/1000</f>
        <v>0</v>
      </c>
      <c r="K434">
        <f>IF(DP434, AN434, AH434)</f>
        <v>0</v>
      </c>
      <c r="L434">
        <f>IF(DP434, AI434, AG434)</f>
        <v>0</v>
      </c>
      <c r="M434">
        <f>DR434 - IF(AU434&gt;1, L434*DL434*100.0/(AW434), 0)</f>
        <v>0</v>
      </c>
      <c r="N434">
        <f>((T434-J434/2)*M434-L434)/(T434+J434/2)</f>
        <v>0</v>
      </c>
      <c r="O434">
        <f>N434*(DY434+DZ434)/1000.0</f>
        <v>0</v>
      </c>
      <c r="P434">
        <f>(DR434 - IF(AU434&gt;1, L434*DL434*100.0/(AW434), 0))*(DY434+DZ434)/1000.0</f>
        <v>0</v>
      </c>
      <c r="Q434">
        <f>2.0/((1/S434-1/R434)+SIGN(S434)*SQRT((1/S434-1/R434)*(1/S434-1/R434) + 4*DM434/((DM434+1)*(DM434+1))*(2*1/S434*1/R434-1/R434*1/R434)))</f>
        <v>0</v>
      </c>
      <c r="R434">
        <f>IF(LEFT(DN434,1)&lt;&gt;"0",IF(LEFT(DN434,1)="1",3.0,DO434),$D$5+$E$5*(EF434*DY434/($K$5*1000))+$F$5*(EF434*DY434/($K$5*1000))*MAX(MIN(DL434,$J$5),$I$5)*MAX(MIN(DL434,$J$5),$I$5)+$G$5*MAX(MIN(DL434,$J$5),$I$5)*(EF434*DY434/($K$5*1000))+$H$5*(EF434*DY434/($K$5*1000))*(EF434*DY434/($K$5*1000)))</f>
        <v>0</v>
      </c>
      <c r="S434">
        <f>J434*(1000-(1000*0.61365*exp(17.502*W434/(240.97+W434))/(DY434+DZ434)+DT434)/2)/(1000*0.61365*exp(17.502*W434/(240.97+W434))/(DY434+DZ434)-DT434)</f>
        <v>0</v>
      </c>
      <c r="T434">
        <f>1/((DM434+1)/(Q434/1.6)+1/(R434/1.37)) + DM434/((DM434+1)/(Q434/1.6) + DM434/(R434/1.37))</f>
        <v>0</v>
      </c>
      <c r="U434">
        <f>(DH434*DK434)</f>
        <v>0</v>
      </c>
      <c r="V434">
        <f>(EA434+(U434+2*0.95*5.67E-8*(((EA434+$B$7)+273)^4-(EA434+273)^4)-44100*J434)/(1.84*29.3*R434+8*0.95*5.67E-8*(EA434+273)^3))</f>
        <v>0</v>
      </c>
      <c r="W434">
        <f>($C$7*EB434+$D$7*EC434+$E$7*V434)</f>
        <v>0</v>
      </c>
      <c r="X434">
        <f>0.61365*exp(17.502*W434/(240.97+W434))</f>
        <v>0</v>
      </c>
      <c r="Y434">
        <f>(Z434/AA434*100)</f>
        <v>0</v>
      </c>
      <c r="Z434">
        <f>DT434*(DY434+DZ434)/1000</f>
        <v>0</v>
      </c>
      <c r="AA434">
        <f>0.61365*exp(17.502*EA434/(240.97+EA434))</f>
        <v>0</v>
      </c>
      <c r="AB434">
        <f>(X434-DT434*(DY434+DZ434)/1000)</f>
        <v>0</v>
      </c>
      <c r="AC434">
        <f>(-J434*44100)</f>
        <v>0</v>
      </c>
      <c r="AD434">
        <f>2*29.3*R434*0.92*(EA434-W434)</f>
        <v>0</v>
      </c>
      <c r="AE434">
        <f>2*0.95*5.67E-8*(((EA434+$B$7)+273)^4-(W434+273)^4)</f>
        <v>0</v>
      </c>
      <c r="AF434">
        <f>U434+AE434+AC434+AD434</f>
        <v>0</v>
      </c>
      <c r="AG434">
        <f>DX434*AU434*(DS434-DR434*(1000-AU434*DU434)/(1000-AU434*DT434))/(100*DL434)</f>
        <v>0</v>
      </c>
      <c r="AH434">
        <f>1000*DX434*AU434*(DT434-DU434)/(100*DL434*(1000-AU434*DT434))</f>
        <v>0</v>
      </c>
      <c r="AI434">
        <f>(AJ434 - AK434 - DY434*1E3/(8.314*(EA434+273.15)) * AM434/DX434 * AL434) * DX434/(100*DL434) * (1000 - DU434)/1000</f>
        <v>0</v>
      </c>
      <c r="AJ434">
        <v>550.7090770741765</v>
      </c>
      <c r="AK434">
        <v>517.4949454545456</v>
      </c>
      <c r="AL434">
        <v>3.309918171625601</v>
      </c>
      <c r="AM434">
        <v>65.51249635074223</v>
      </c>
      <c r="AN434">
        <f>(AP434 - AO434 + DY434*1E3/(8.314*(EA434+273.15)) * AR434/DX434 * AQ434) * DX434/(100*DL434) * 1000/(1000 - AP434)</f>
        <v>0</v>
      </c>
      <c r="AO434">
        <v>15.69586856357288</v>
      </c>
      <c r="AP434">
        <v>24.10029515151514</v>
      </c>
      <c r="AQ434">
        <v>-3.957985074603102E-06</v>
      </c>
      <c r="AR434">
        <v>120.2909633275377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MAX(0,($B$13+$C$13*EF434)/(1+$D$13*EF434)*DY434/(EA434+273)*$E$13)</f>
        <v>0</v>
      </c>
      <c r="AX434" t="s">
        <v>437</v>
      </c>
      <c r="AY434" t="s">
        <v>437</v>
      </c>
      <c r="AZ434">
        <v>0</v>
      </c>
      <c r="BA434">
        <v>0</v>
      </c>
      <c r="BB434">
        <f>1-AZ434/BA434</f>
        <v>0</v>
      </c>
      <c r="BC434">
        <v>0</v>
      </c>
      <c r="BD434" t="s">
        <v>437</v>
      </c>
      <c r="BE434" t="s">
        <v>437</v>
      </c>
      <c r="BF434">
        <v>0</v>
      </c>
      <c r="BG434">
        <v>0</v>
      </c>
      <c r="BH434">
        <f>1-BF434/BG434</f>
        <v>0</v>
      </c>
      <c r="BI434">
        <v>0.5</v>
      </c>
      <c r="BJ434">
        <f>DI434</f>
        <v>0</v>
      </c>
      <c r="BK434">
        <f>L434</f>
        <v>0</v>
      </c>
      <c r="BL434">
        <f>BH434*BI434*BJ434</f>
        <v>0</v>
      </c>
      <c r="BM434">
        <f>(BK434-BC434)/BJ434</f>
        <v>0</v>
      </c>
      <c r="BN434">
        <f>(BA434-BG434)/BG434</f>
        <v>0</v>
      </c>
      <c r="BO434">
        <f>AZ434/(BB434+AZ434/BG434)</f>
        <v>0</v>
      </c>
      <c r="BP434" t="s">
        <v>437</v>
      </c>
      <c r="BQ434">
        <v>0</v>
      </c>
      <c r="BR434">
        <f>IF(BQ434&lt;&gt;0, BQ434, BO434)</f>
        <v>0</v>
      </c>
      <c r="BS434">
        <f>1-BR434/BG434</f>
        <v>0</v>
      </c>
      <c r="BT434">
        <f>(BG434-BF434)/(BG434-BR434)</f>
        <v>0</v>
      </c>
      <c r="BU434">
        <f>(BA434-BG434)/(BA434-BR434)</f>
        <v>0</v>
      </c>
      <c r="BV434">
        <f>(BG434-BF434)/(BG434-AZ434)</f>
        <v>0</v>
      </c>
      <c r="BW434">
        <f>(BA434-BG434)/(BA434-AZ434)</f>
        <v>0</v>
      </c>
      <c r="BX434">
        <f>(BT434*BR434/BF434)</f>
        <v>0</v>
      </c>
      <c r="BY434">
        <f>(1-BX434)</f>
        <v>0</v>
      </c>
      <c r="DH434">
        <f>$B$11*EG434+$C$11*EH434+$F$11*ES434*(1-EV434)</f>
        <v>0</v>
      </c>
      <c r="DI434">
        <f>DH434*DJ434</f>
        <v>0</v>
      </c>
      <c r="DJ434">
        <f>($B$11*$D$9+$C$11*$D$9+$F$11*((FF434+EX434)/MAX(FF434+EX434+FG434, 0.1)*$I$9+FG434/MAX(FF434+EX434+FG434, 0.1)*$J$9))/($B$11+$C$11+$F$11)</f>
        <v>0</v>
      </c>
      <c r="DK434">
        <f>($B$11*$K$9+$C$11*$K$9+$F$11*((FF434+EX434)/MAX(FF434+EX434+FG434, 0.1)*$P$9+FG434/MAX(FF434+EX434+FG434, 0.1)*$Q$9))/($B$11+$C$11+$F$11)</f>
        <v>0</v>
      </c>
      <c r="DL434">
        <v>4.38</v>
      </c>
      <c r="DM434">
        <v>0.5</v>
      </c>
      <c r="DN434" t="s">
        <v>438</v>
      </c>
      <c r="DO434">
        <v>2</v>
      </c>
      <c r="DP434" t="b">
        <v>1</v>
      </c>
      <c r="DQ434">
        <v>1759257279.5</v>
      </c>
      <c r="DR434">
        <v>482.4538148148148</v>
      </c>
      <c r="DS434">
        <v>527.2796666666667</v>
      </c>
      <c r="DT434">
        <v>24.10524444444444</v>
      </c>
      <c r="DU434">
        <v>15.70262592592593</v>
      </c>
      <c r="DV434">
        <v>482.0382592592592</v>
      </c>
      <c r="DW434">
        <v>23.86028518518519</v>
      </c>
      <c r="DX434">
        <v>499.9958148148148</v>
      </c>
      <c r="DY434">
        <v>90.79357037037038</v>
      </c>
      <c r="DZ434">
        <v>0.05398619629629629</v>
      </c>
      <c r="EA434">
        <v>30.49039259259259</v>
      </c>
      <c r="EB434">
        <v>29.98528148148148</v>
      </c>
      <c r="EC434">
        <v>999.9000000000001</v>
      </c>
      <c r="ED434">
        <v>0</v>
      </c>
      <c r="EE434">
        <v>0</v>
      </c>
      <c r="EF434">
        <v>9998.495925925927</v>
      </c>
      <c r="EG434">
        <v>0</v>
      </c>
      <c r="EH434">
        <v>11.44292962962963</v>
      </c>
      <c r="EI434">
        <v>-44.82588888888889</v>
      </c>
      <c r="EJ434">
        <v>494.3706296296296</v>
      </c>
      <c r="EK434">
        <v>535.6913333333333</v>
      </c>
      <c r="EL434">
        <v>8.402612962962964</v>
      </c>
      <c r="EM434">
        <v>527.2796666666667</v>
      </c>
      <c r="EN434">
        <v>15.70262592592593</v>
      </c>
      <c r="EO434">
        <v>2.188601111111111</v>
      </c>
      <c r="EP434">
        <v>1.425697407407407</v>
      </c>
      <c r="EQ434">
        <v>18.8791037037037</v>
      </c>
      <c r="ER434">
        <v>12.19374814814815</v>
      </c>
      <c r="ES434">
        <v>1999.982962962963</v>
      </c>
      <c r="ET434">
        <v>0.980006888888889</v>
      </c>
      <c r="EU434">
        <v>0.01999332592592593</v>
      </c>
      <c r="EV434">
        <v>0</v>
      </c>
      <c r="EW434">
        <v>837.0352592592591</v>
      </c>
      <c r="EX434">
        <v>5.000560000000001</v>
      </c>
      <c r="EY434">
        <v>16940.07407407407</v>
      </c>
      <c r="EZ434">
        <v>17294.76296296296</v>
      </c>
      <c r="FA434">
        <v>41.75</v>
      </c>
      <c r="FB434">
        <v>41.875</v>
      </c>
      <c r="FC434">
        <v>41.48366666666666</v>
      </c>
      <c r="FD434">
        <v>41</v>
      </c>
      <c r="FE434">
        <v>42.52296296296296</v>
      </c>
      <c r="FF434">
        <v>1955.092962962963</v>
      </c>
      <c r="FG434">
        <v>39.89000000000001</v>
      </c>
      <c r="FH434">
        <v>0</v>
      </c>
      <c r="FI434">
        <v>1759257301</v>
      </c>
      <c r="FJ434">
        <v>0</v>
      </c>
      <c r="FK434">
        <v>837.07448</v>
      </c>
      <c r="FL434">
        <v>7.751538434710497</v>
      </c>
      <c r="FM434">
        <v>150.9307690053181</v>
      </c>
      <c r="FN434">
        <v>16940.348</v>
      </c>
      <c r="FO434">
        <v>15</v>
      </c>
      <c r="FP434">
        <v>0</v>
      </c>
      <c r="FQ434" t="s">
        <v>439</v>
      </c>
      <c r="FR434">
        <v>1747148579.5</v>
      </c>
      <c r="FS434">
        <v>1747148584.5</v>
      </c>
      <c r="FT434">
        <v>0</v>
      </c>
      <c r="FU434">
        <v>0.162</v>
      </c>
      <c r="FV434">
        <v>-0.001</v>
      </c>
      <c r="FW434">
        <v>0.139</v>
      </c>
      <c r="FX434">
        <v>0.058</v>
      </c>
      <c r="FY434">
        <v>420</v>
      </c>
      <c r="FZ434">
        <v>16</v>
      </c>
      <c r="GA434">
        <v>0.19</v>
      </c>
      <c r="GB434">
        <v>0.02</v>
      </c>
      <c r="GC434">
        <v>-44.23003170731707</v>
      </c>
      <c r="GD434">
        <v>-9.932130313588855</v>
      </c>
      <c r="GE434">
        <v>0.9929338499910557</v>
      </c>
      <c r="GF434">
        <v>0</v>
      </c>
      <c r="GG434">
        <v>836.7724705882353</v>
      </c>
      <c r="GH434">
        <v>6.032391127229755</v>
      </c>
      <c r="GI434">
        <v>0.6410993423659156</v>
      </c>
      <c r="GJ434">
        <v>0</v>
      </c>
      <c r="GK434">
        <v>8.390623658536587</v>
      </c>
      <c r="GL434">
        <v>0.1655799303136006</v>
      </c>
      <c r="GM434">
        <v>0.01888350057410395</v>
      </c>
      <c r="GN434">
        <v>0</v>
      </c>
      <c r="GO434">
        <v>0</v>
      </c>
      <c r="GP434">
        <v>3</v>
      </c>
      <c r="GQ434" t="s">
        <v>490</v>
      </c>
      <c r="GR434">
        <v>3.1287</v>
      </c>
      <c r="GS434">
        <v>2.73188</v>
      </c>
      <c r="GT434">
        <v>0.0987355</v>
      </c>
      <c r="GU434">
        <v>0.105641</v>
      </c>
      <c r="GV434">
        <v>0.107502</v>
      </c>
      <c r="GW434">
        <v>0.07990650000000001</v>
      </c>
      <c r="GX434">
        <v>27001.9</v>
      </c>
      <c r="GY434">
        <v>26011.3</v>
      </c>
      <c r="GZ434">
        <v>30502.8</v>
      </c>
      <c r="HA434">
        <v>29339.9</v>
      </c>
      <c r="HB434">
        <v>37572.5</v>
      </c>
      <c r="HC434">
        <v>35526.4</v>
      </c>
      <c r="HD434">
        <v>46665.2</v>
      </c>
      <c r="HE434">
        <v>43598.1</v>
      </c>
      <c r="HF434">
        <v>1.82843</v>
      </c>
      <c r="HG434">
        <v>1.81238</v>
      </c>
      <c r="HH434">
        <v>0.0811219</v>
      </c>
      <c r="HI434">
        <v>0</v>
      </c>
      <c r="HJ434">
        <v>28.6584</v>
      </c>
      <c r="HK434">
        <v>999.9</v>
      </c>
      <c r="HL434">
        <v>48.2</v>
      </c>
      <c r="HM434">
        <v>31.9</v>
      </c>
      <c r="HN434">
        <v>25.2062</v>
      </c>
      <c r="HO434">
        <v>62.705</v>
      </c>
      <c r="HP434">
        <v>17.9327</v>
      </c>
      <c r="HQ434">
        <v>1</v>
      </c>
      <c r="HR434">
        <v>0.168608</v>
      </c>
      <c r="HS434">
        <v>-0.926743</v>
      </c>
      <c r="HT434">
        <v>20.1978</v>
      </c>
      <c r="HU434">
        <v>5.22583</v>
      </c>
      <c r="HV434">
        <v>11.974</v>
      </c>
      <c r="HW434">
        <v>4.96965</v>
      </c>
      <c r="HX434">
        <v>3.2895</v>
      </c>
      <c r="HY434">
        <v>9999</v>
      </c>
      <c r="HZ434">
        <v>9999</v>
      </c>
      <c r="IA434">
        <v>9999</v>
      </c>
      <c r="IB434">
        <v>20.3</v>
      </c>
      <c r="IC434">
        <v>4.9729</v>
      </c>
      <c r="ID434">
        <v>1.87729</v>
      </c>
      <c r="IE434">
        <v>1.8754</v>
      </c>
      <c r="IF434">
        <v>1.8782</v>
      </c>
      <c r="IG434">
        <v>1.87495</v>
      </c>
      <c r="IH434">
        <v>1.87851</v>
      </c>
      <c r="II434">
        <v>1.8756</v>
      </c>
      <c r="IJ434">
        <v>1.8768</v>
      </c>
      <c r="IK434">
        <v>0</v>
      </c>
      <c r="IL434">
        <v>0</v>
      </c>
      <c r="IM434">
        <v>0</v>
      </c>
      <c r="IN434">
        <v>0</v>
      </c>
      <c r="IO434" t="s">
        <v>441</v>
      </c>
      <c r="IP434" t="s">
        <v>442</v>
      </c>
      <c r="IQ434" t="s">
        <v>443</v>
      </c>
      <c r="IR434" t="s">
        <v>443</v>
      </c>
      <c r="IS434" t="s">
        <v>443</v>
      </c>
      <c r="IT434" t="s">
        <v>443</v>
      </c>
      <c r="IU434">
        <v>0</v>
      </c>
      <c r="IV434">
        <v>100</v>
      </c>
      <c r="IW434">
        <v>100</v>
      </c>
      <c r="IX434">
        <v>0.439</v>
      </c>
      <c r="IY434">
        <v>0.2449</v>
      </c>
      <c r="IZ434">
        <v>-0.1222274518627452</v>
      </c>
      <c r="JA434">
        <v>0.001328938755811441</v>
      </c>
      <c r="JB434">
        <v>-5.633165956792918E-07</v>
      </c>
      <c r="JC434">
        <v>2.510553891376428E-10</v>
      </c>
      <c r="JD434">
        <v>-0.04678033270444259</v>
      </c>
      <c r="JE434">
        <v>-0.0009625096320519332</v>
      </c>
      <c r="JF434">
        <v>0.0006953178313022573</v>
      </c>
      <c r="JG434">
        <v>-5.973937232829655E-06</v>
      </c>
      <c r="JH434">
        <v>1</v>
      </c>
      <c r="JI434">
        <v>2112</v>
      </c>
      <c r="JJ434">
        <v>1</v>
      </c>
      <c r="JK434">
        <v>26</v>
      </c>
      <c r="JL434">
        <v>201811.8</v>
      </c>
      <c r="JM434">
        <v>201811.7</v>
      </c>
      <c r="JN434">
        <v>1.3855</v>
      </c>
      <c r="JO434">
        <v>2.55127</v>
      </c>
      <c r="JP434">
        <v>1.39893</v>
      </c>
      <c r="JQ434">
        <v>2.32788</v>
      </c>
      <c r="JR434">
        <v>1.44897</v>
      </c>
      <c r="JS434">
        <v>2.54639</v>
      </c>
      <c r="JT434">
        <v>37.747</v>
      </c>
      <c r="JU434">
        <v>23.9737</v>
      </c>
      <c r="JV434">
        <v>18</v>
      </c>
      <c r="JW434">
        <v>483.327</v>
      </c>
      <c r="JX434">
        <v>443.627</v>
      </c>
      <c r="JY434">
        <v>29.5822</v>
      </c>
      <c r="JZ434">
        <v>29.4293</v>
      </c>
      <c r="KA434">
        <v>29.9997</v>
      </c>
      <c r="KB434">
        <v>29.1624</v>
      </c>
      <c r="KC434">
        <v>29.2329</v>
      </c>
      <c r="KD434">
        <v>27.753</v>
      </c>
      <c r="KE434">
        <v>41.4121</v>
      </c>
      <c r="KF434">
        <v>0</v>
      </c>
      <c r="KG434">
        <v>29.5891</v>
      </c>
      <c r="KH434">
        <v>573.732</v>
      </c>
      <c r="KI434">
        <v>15.6106</v>
      </c>
      <c r="KJ434">
        <v>100.844</v>
      </c>
      <c r="KK434">
        <v>100.282</v>
      </c>
    </row>
    <row r="435" spans="1:297">
      <c r="A435">
        <v>419</v>
      </c>
      <c r="B435">
        <v>1759257292</v>
      </c>
      <c r="C435">
        <v>10476.40000009537</v>
      </c>
      <c r="D435" t="s">
        <v>1285</v>
      </c>
      <c r="E435" t="s">
        <v>1286</v>
      </c>
      <c r="F435">
        <v>5</v>
      </c>
      <c r="G435" t="s">
        <v>1218</v>
      </c>
      <c r="H435" t="s">
        <v>436</v>
      </c>
      <c r="I435">
        <v>1759257284.214286</v>
      </c>
      <c r="J435">
        <f>(K435)/1000</f>
        <v>0</v>
      </c>
      <c r="K435">
        <f>IF(DP435, AN435, AH435)</f>
        <v>0</v>
      </c>
      <c r="L435">
        <f>IF(DP435, AI435, AG435)</f>
        <v>0</v>
      </c>
      <c r="M435">
        <f>DR435 - IF(AU435&gt;1, L435*DL435*100.0/(AW435), 0)</f>
        <v>0</v>
      </c>
      <c r="N435">
        <f>((T435-J435/2)*M435-L435)/(T435+J435/2)</f>
        <v>0</v>
      </c>
      <c r="O435">
        <f>N435*(DY435+DZ435)/1000.0</f>
        <v>0</v>
      </c>
      <c r="P435">
        <f>(DR435 - IF(AU435&gt;1, L435*DL435*100.0/(AW435), 0))*(DY435+DZ435)/1000.0</f>
        <v>0</v>
      </c>
      <c r="Q435">
        <f>2.0/((1/S435-1/R435)+SIGN(S435)*SQRT((1/S435-1/R435)*(1/S435-1/R435) + 4*DM435/((DM435+1)*(DM435+1))*(2*1/S435*1/R435-1/R435*1/R435)))</f>
        <v>0</v>
      </c>
      <c r="R435">
        <f>IF(LEFT(DN435,1)&lt;&gt;"0",IF(LEFT(DN435,1)="1",3.0,DO435),$D$5+$E$5*(EF435*DY435/($K$5*1000))+$F$5*(EF435*DY435/($K$5*1000))*MAX(MIN(DL435,$J$5),$I$5)*MAX(MIN(DL435,$J$5),$I$5)+$G$5*MAX(MIN(DL435,$J$5),$I$5)*(EF435*DY435/($K$5*1000))+$H$5*(EF435*DY435/($K$5*1000))*(EF435*DY435/($K$5*1000)))</f>
        <v>0</v>
      </c>
      <c r="S435">
        <f>J435*(1000-(1000*0.61365*exp(17.502*W435/(240.97+W435))/(DY435+DZ435)+DT435)/2)/(1000*0.61365*exp(17.502*W435/(240.97+W435))/(DY435+DZ435)-DT435)</f>
        <v>0</v>
      </c>
      <c r="T435">
        <f>1/((DM435+1)/(Q435/1.6)+1/(R435/1.37)) + DM435/((DM435+1)/(Q435/1.6) + DM435/(R435/1.37))</f>
        <v>0</v>
      </c>
      <c r="U435">
        <f>(DH435*DK435)</f>
        <v>0</v>
      </c>
      <c r="V435">
        <f>(EA435+(U435+2*0.95*5.67E-8*(((EA435+$B$7)+273)^4-(EA435+273)^4)-44100*J435)/(1.84*29.3*R435+8*0.95*5.67E-8*(EA435+273)^3))</f>
        <v>0</v>
      </c>
      <c r="W435">
        <f>($C$7*EB435+$D$7*EC435+$E$7*V435)</f>
        <v>0</v>
      </c>
      <c r="X435">
        <f>0.61365*exp(17.502*W435/(240.97+W435))</f>
        <v>0</v>
      </c>
      <c r="Y435">
        <f>(Z435/AA435*100)</f>
        <v>0</v>
      </c>
      <c r="Z435">
        <f>DT435*(DY435+DZ435)/1000</f>
        <v>0</v>
      </c>
      <c r="AA435">
        <f>0.61365*exp(17.502*EA435/(240.97+EA435))</f>
        <v>0</v>
      </c>
      <c r="AB435">
        <f>(X435-DT435*(DY435+DZ435)/1000)</f>
        <v>0</v>
      </c>
      <c r="AC435">
        <f>(-J435*44100)</f>
        <v>0</v>
      </c>
      <c r="AD435">
        <f>2*29.3*R435*0.92*(EA435-W435)</f>
        <v>0</v>
      </c>
      <c r="AE435">
        <f>2*0.95*5.67E-8*(((EA435+$B$7)+273)^4-(W435+273)^4)</f>
        <v>0</v>
      </c>
      <c r="AF435">
        <f>U435+AE435+AC435+AD435</f>
        <v>0</v>
      </c>
      <c r="AG435">
        <f>DX435*AU435*(DS435-DR435*(1000-AU435*DU435)/(1000-AU435*DT435))/(100*DL435)</f>
        <v>0</v>
      </c>
      <c r="AH435">
        <f>1000*DX435*AU435*(DT435-DU435)/(100*DL435*(1000-AU435*DT435))</f>
        <v>0</v>
      </c>
      <c r="AI435">
        <f>(AJ435 - AK435 - DY435*1E3/(8.314*(EA435+273.15)) * AM435/DX435 * AL435) * DX435/(100*DL435) * (1000 - DU435)/1000</f>
        <v>0</v>
      </c>
      <c r="AJ435">
        <v>567.8794008319086</v>
      </c>
      <c r="AK435">
        <v>534.1337696969697</v>
      </c>
      <c r="AL435">
        <v>3.336478330403176</v>
      </c>
      <c r="AM435">
        <v>65.51249635074223</v>
      </c>
      <c r="AN435">
        <f>(AP435 - AO435 + DY435*1E3/(8.314*(EA435+273.15)) * AR435/DX435 * AQ435) * DX435/(100*DL435) * 1000/(1000 - AP435)</f>
        <v>0</v>
      </c>
      <c r="AO435">
        <v>15.64115669773012</v>
      </c>
      <c r="AP435">
        <v>24.08271333333333</v>
      </c>
      <c r="AQ435">
        <v>-6.601419005265266E-05</v>
      </c>
      <c r="AR435">
        <v>120.2909633275377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MAX(0,($B$13+$C$13*EF435)/(1+$D$13*EF435)*DY435/(EA435+273)*$E$13)</f>
        <v>0</v>
      </c>
      <c r="AX435" t="s">
        <v>437</v>
      </c>
      <c r="AY435" t="s">
        <v>437</v>
      </c>
      <c r="AZ435">
        <v>0</v>
      </c>
      <c r="BA435">
        <v>0</v>
      </c>
      <c r="BB435">
        <f>1-AZ435/BA435</f>
        <v>0</v>
      </c>
      <c r="BC435">
        <v>0</v>
      </c>
      <c r="BD435" t="s">
        <v>437</v>
      </c>
      <c r="BE435" t="s">
        <v>437</v>
      </c>
      <c r="BF435">
        <v>0</v>
      </c>
      <c r="BG435">
        <v>0</v>
      </c>
      <c r="BH435">
        <f>1-BF435/BG435</f>
        <v>0</v>
      </c>
      <c r="BI435">
        <v>0.5</v>
      </c>
      <c r="BJ435">
        <f>DI435</f>
        <v>0</v>
      </c>
      <c r="BK435">
        <f>L435</f>
        <v>0</v>
      </c>
      <c r="BL435">
        <f>BH435*BI435*BJ435</f>
        <v>0</v>
      </c>
      <c r="BM435">
        <f>(BK435-BC435)/BJ435</f>
        <v>0</v>
      </c>
      <c r="BN435">
        <f>(BA435-BG435)/BG435</f>
        <v>0</v>
      </c>
      <c r="BO435">
        <f>AZ435/(BB435+AZ435/BG435)</f>
        <v>0</v>
      </c>
      <c r="BP435" t="s">
        <v>437</v>
      </c>
      <c r="BQ435">
        <v>0</v>
      </c>
      <c r="BR435">
        <f>IF(BQ435&lt;&gt;0, BQ435, BO435)</f>
        <v>0</v>
      </c>
      <c r="BS435">
        <f>1-BR435/BG435</f>
        <v>0</v>
      </c>
      <c r="BT435">
        <f>(BG435-BF435)/(BG435-BR435)</f>
        <v>0</v>
      </c>
      <c r="BU435">
        <f>(BA435-BG435)/(BA435-BR435)</f>
        <v>0</v>
      </c>
      <c r="BV435">
        <f>(BG435-BF435)/(BG435-AZ435)</f>
        <v>0</v>
      </c>
      <c r="BW435">
        <f>(BA435-BG435)/(BA435-AZ435)</f>
        <v>0</v>
      </c>
      <c r="BX435">
        <f>(BT435*BR435/BF435)</f>
        <v>0</v>
      </c>
      <c r="BY435">
        <f>(1-BX435)</f>
        <v>0</v>
      </c>
      <c r="DH435">
        <f>$B$11*EG435+$C$11*EH435+$F$11*ES435*(1-EV435)</f>
        <v>0</v>
      </c>
      <c r="DI435">
        <f>DH435*DJ435</f>
        <v>0</v>
      </c>
      <c r="DJ435">
        <f>($B$11*$D$9+$C$11*$D$9+$F$11*((FF435+EX435)/MAX(FF435+EX435+FG435, 0.1)*$I$9+FG435/MAX(FF435+EX435+FG435, 0.1)*$J$9))/($B$11+$C$11+$F$11)</f>
        <v>0</v>
      </c>
      <c r="DK435">
        <f>($B$11*$K$9+$C$11*$K$9+$F$11*((FF435+EX435)/MAX(FF435+EX435+FG435, 0.1)*$P$9+FG435/MAX(FF435+EX435+FG435, 0.1)*$Q$9))/($B$11+$C$11+$F$11)</f>
        <v>0</v>
      </c>
      <c r="DL435">
        <v>4.38</v>
      </c>
      <c r="DM435">
        <v>0.5</v>
      </c>
      <c r="DN435" t="s">
        <v>438</v>
      </c>
      <c r="DO435">
        <v>2</v>
      </c>
      <c r="DP435" t="b">
        <v>1</v>
      </c>
      <c r="DQ435">
        <v>1759257284.214286</v>
      </c>
      <c r="DR435">
        <v>497.6468571428571</v>
      </c>
      <c r="DS435">
        <v>543.1117857142857</v>
      </c>
      <c r="DT435">
        <v>24.09917500000001</v>
      </c>
      <c r="DU435">
        <v>15.68106071428572</v>
      </c>
      <c r="DV435">
        <v>497.2166785714285</v>
      </c>
      <c r="DW435">
        <v>23.85435</v>
      </c>
      <c r="DX435">
        <v>500.0175714285714</v>
      </c>
      <c r="DY435">
        <v>90.79309642857143</v>
      </c>
      <c r="DZ435">
        <v>0.05387539285714286</v>
      </c>
      <c r="EA435">
        <v>30.49222142857143</v>
      </c>
      <c r="EB435">
        <v>29.98610357142858</v>
      </c>
      <c r="EC435">
        <v>999.9000000000002</v>
      </c>
      <c r="ED435">
        <v>0</v>
      </c>
      <c r="EE435">
        <v>0</v>
      </c>
      <c r="EF435">
        <v>10000.74464285714</v>
      </c>
      <c r="EG435">
        <v>0</v>
      </c>
      <c r="EH435">
        <v>11.44069642857143</v>
      </c>
      <c r="EI435">
        <v>-45.46505357142858</v>
      </c>
      <c r="EJ435">
        <v>509.9357142857143</v>
      </c>
      <c r="EK435">
        <v>551.7637857142857</v>
      </c>
      <c r="EL435">
        <v>8.418117499999999</v>
      </c>
      <c r="EM435">
        <v>543.1117857142857</v>
      </c>
      <c r="EN435">
        <v>15.68106071428572</v>
      </c>
      <c r="EO435">
        <v>2.188039285714286</v>
      </c>
      <c r="EP435">
        <v>1.4237325</v>
      </c>
      <c r="EQ435">
        <v>18.87499285714286</v>
      </c>
      <c r="ER435">
        <v>12.172775</v>
      </c>
      <c r="ES435">
        <v>2000.000714285714</v>
      </c>
      <c r="ET435">
        <v>0.9800070357142857</v>
      </c>
      <c r="EU435">
        <v>0.01999318214285714</v>
      </c>
      <c r="EV435">
        <v>0</v>
      </c>
      <c r="EW435">
        <v>837.6659642857143</v>
      </c>
      <c r="EX435">
        <v>5.000560000000001</v>
      </c>
      <c r="EY435">
        <v>16952.47857142857</v>
      </c>
      <c r="EZ435">
        <v>17294.91785714286</v>
      </c>
      <c r="FA435">
        <v>41.75</v>
      </c>
      <c r="FB435">
        <v>41.85924999999999</v>
      </c>
      <c r="FC435">
        <v>41.47299999999999</v>
      </c>
      <c r="FD435">
        <v>41</v>
      </c>
      <c r="FE435">
        <v>42.50664285714286</v>
      </c>
      <c r="FF435">
        <v>1955.110714285714</v>
      </c>
      <c r="FG435">
        <v>39.89000000000001</v>
      </c>
      <c r="FH435">
        <v>0</v>
      </c>
      <c r="FI435">
        <v>1759257306.4</v>
      </c>
      <c r="FJ435">
        <v>0</v>
      </c>
      <c r="FK435">
        <v>837.7261538461539</v>
      </c>
      <c r="FL435">
        <v>7.920752126569208</v>
      </c>
      <c r="FM435">
        <v>168.7042735522198</v>
      </c>
      <c r="FN435">
        <v>16953.73846153847</v>
      </c>
      <c r="FO435">
        <v>15</v>
      </c>
      <c r="FP435">
        <v>0</v>
      </c>
      <c r="FQ435" t="s">
        <v>439</v>
      </c>
      <c r="FR435">
        <v>1747148579.5</v>
      </c>
      <c r="FS435">
        <v>1747148584.5</v>
      </c>
      <c r="FT435">
        <v>0</v>
      </c>
      <c r="FU435">
        <v>0.162</v>
      </c>
      <c r="FV435">
        <v>-0.001</v>
      </c>
      <c r="FW435">
        <v>0.139</v>
      </c>
      <c r="FX435">
        <v>0.058</v>
      </c>
      <c r="FY435">
        <v>420</v>
      </c>
      <c r="FZ435">
        <v>16</v>
      </c>
      <c r="GA435">
        <v>0.19</v>
      </c>
      <c r="GB435">
        <v>0.02</v>
      </c>
      <c r="GC435">
        <v>-45.1187475</v>
      </c>
      <c r="GD435">
        <v>-7.995522326453885</v>
      </c>
      <c r="GE435">
        <v>0.7755649627811653</v>
      </c>
      <c r="GF435">
        <v>0</v>
      </c>
      <c r="GG435">
        <v>837.3687647058823</v>
      </c>
      <c r="GH435">
        <v>7.572681429911731</v>
      </c>
      <c r="GI435">
        <v>0.7798589638262915</v>
      </c>
      <c r="GJ435">
        <v>0</v>
      </c>
      <c r="GK435">
        <v>8.4115</v>
      </c>
      <c r="GL435">
        <v>0.1726754971857277</v>
      </c>
      <c r="GM435">
        <v>0.02036414238312041</v>
      </c>
      <c r="GN435">
        <v>0</v>
      </c>
      <c r="GO435">
        <v>0</v>
      </c>
      <c r="GP435">
        <v>3</v>
      </c>
      <c r="GQ435" t="s">
        <v>490</v>
      </c>
      <c r="GR435">
        <v>3.12866</v>
      </c>
      <c r="GS435">
        <v>2.73154</v>
      </c>
      <c r="GT435">
        <v>0.101019</v>
      </c>
      <c r="GU435">
        <v>0.107922</v>
      </c>
      <c r="GV435">
        <v>0.107447</v>
      </c>
      <c r="GW435">
        <v>0.0796665</v>
      </c>
      <c r="GX435">
        <v>26934.7</v>
      </c>
      <c r="GY435">
        <v>25945.3</v>
      </c>
      <c r="GZ435">
        <v>30504.1</v>
      </c>
      <c r="HA435">
        <v>29340.2</v>
      </c>
      <c r="HB435">
        <v>37576.6</v>
      </c>
      <c r="HC435">
        <v>35536.3</v>
      </c>
      <c r="HD435">
        <v>46667.1</v>
      </c>
      <c r="HE435">
        <v>43598.6</v>
      </c>
      <c r="HF435">
        <v>1.82855</v>
      </c>
      <c r="HG435">
        <v>1.81238</v>
      </c>
      <c r="HH435">
        <v>0.0822283</v>
      </c>
      <c r="HI435">
        <v>0</v>
      </c>
      <c r="HJ435">
        <v>28.6609</v>
      </c>
      <c r="HK435">
        <v>999.9</v>
      </c>
      <c r="HL435">
        <v>48.2</v>
      </c>
      <c r="HM435">
        <v>31.9</v>
      </c>
      <c r="HN435">
        <v>25.2056</v>
      </c>
      <c r="HO435">
        <v>61.965</v>
      </c>
      <c r="HP435">
        <v>18.0248</v>
      </c>
      <c r="HQ435">
        <v>1</v>
      </c>
      <c r="HR435">
        <v>0.168189</v>
      </c>
      <c r="HS435">
        <v>-0.937767</v>
      </c>
      <c r="HT435">
        <v>20.1978</v>
      </c>
      <c r="HU435">
        <v>5.22672</v>
      </c>
      <c r="HV435">
        <v>11.974</v>
      </c>
      <c r="HW435">
        <v>4.97035</v>
      </c>
      <c r="HX435">
        <v>3.28965</v>
      </c>
      <c r="HY435">
        <v>9999</v>
      </c>
      <c r="HZ435">
        <v>9999</v>
      </c>
      <c r="IA435">
        <v>9999</v>
      </c>
      <c r="IB435">
        <v>20.3</v>
      </c>
      <c r="IC435">
        <v>4.97291</v>
      </c>
      <c r="ID435">
        <v>1.87729</v>
      </c>
      <c r="IE435">
        <v>1.87536</v>
      </c>
      <c r="IF435">
        <v>1.8782</v>
      </c>
      <c r="IG435">
        <v>1.87492</v>
      </c>
      <c r="IH435">
        <v>1.87851</v>
      </c>
      <c r="II435">
        <v>1.8756</v>
      </c>
      <c r="IJ435">
        <v>1.87672</v>
      </c>
      <c r="IK435">
        <v>0</v>
      </c>
      <c r="IL435">
        <v>0</v>
      </c>
      <c r="IM435">
        <v>0</v>
      </c>
      <c r="IN435">
        <v>0</v>
      </c>
      <c r="IO435" t="s">
        <v>441</v>
      </c>
      <c r="IP435" t="s">
        <v>442</v>
      </c>
      <c r="IQ435" t="s">
        <v>443</v>
      </c>
      <c r="IR435" t="s">
        <v>443</v>
      </c>
      <c r="IS435" t="s">
        <v>443</v>
      </c>
      <c r="IT435" t="s">
        <v>443</v>
      </c>
      <c r="IU435">
        <v>0</v>
      </c>
      <c r="IV435">
        <v>100</v>
      </c>
      <c r="IW435">
        <v>100</v>
      </c>
      <c r="IX435">
        <v>0.454</v>
      </c>
      <c r="IY435">
        <v>0.2444</v>
      </c>
      <c r="IZ435">
        <v>-0.1222274518627452</v>
      </c>
      <c r="JA435">
        <v>0.001328938755811441</v>
      </c>
      <c r="JB435">
        <v>-5.633165956792918E-07</v>
      </c>
      <c r="JC435">
        <v>2.510553891376428E-10</v>
      </c>
      <c r="JD435">
        <v>-0.04678033270444259</v>
      </c>
      <c r="JE435">
        <v>-0.0009625096320519332</v>
      </c>
      <c r="JF435">
        <v>0.0006953178313022573</v>
      </c>
      <c r="JG435">
        <v>-5.973937232829655E-06</v>
      </c>
      <c r="JH435">
        <v>1</v>
      </c>
      <c r="JI435">
        <v>2112</v>
      </c>
      <c r="JJ435">
        <v>1</v>
      </c>
      <c r="JK435">
        <v>26</v>
      </c>
      <c r="JL435">
        <v>201811.9</v>
      </c>
      <c r="JM435">
        <v>201811.8</v>
      </c>
      <c r="JN435">
        <v>1.41479</v>
      </c>
      <c r="JO435">
        <v>2.56226</v>
      </c>
      <c r="JP435">
        <v>1.39893</v>
      </c>
      <c r="JQ435">
        <v>2.32788</v>
      </c>
      <c r="JR435">
        <v>1.44897</v>
      </c>
      <c r="JS435">
        <v>2.54272</v>
      </c>
      <c r="JT435">
        <v>37.747</v>
      </c>
      <c r="JU435">
        <v>23.9737</v>
      </c>
      <c r="JV435">
        <v>18</v>
      </c>
      <c r="JW435">
        <v>483.369</v>
      </c>
      <c r="JX435">
        <v>443.605</v>
      </c>
      <c r="JY435">
        <v>29.594</v>
      </c>
      <c r="JZ435">
        <v>29.4255</v>
      </c>
      <c r="KA435">
        <v>29.9998</v>
      </c>
      <c r="KB435">
        <v>29.1582</v>
      </c>
      <c r="KC435">
        <v>29.23</v>
      </c>
      <c r="KD435">
        <v>28.4439</v>
      </c>
      <c r="KE435">
        <v>41.4121</v>
      </c>
      <c r="KF435">
        <v>0</v>
      </c>
      <c r="KG435">
        <v>29.6013</v>
      </c>
      <c r="KH435">
        <v>593.782</v>
      </c>
      <c r="KI435">
        <v>15.6171</v>
      </c>
      <c r="KJ435">
        <v>100.849</v>
      </c>
      <c r="KK435">
        <v>100.284</v>
      </c>
    </row>
    <row r="436" spans="1:297">
      <c r="A436">
        <v>420</v>
      </c>
      <c r="B436">
        <v>1759257297</v>
      </c>
      <c r="C436">
        <v>10481.40000009537</v>
      </c>
      <c r="D436" t="s">
        <v>1287</v>
      </c>
      <c r="E436" t="s">
        <v>1288</v>
      </c>
      <c r="F436">
        <v>5</v>
      </c>
      <c r="G436" t="s">
        <v>1218</v>
      </c>
      <c r="H436" t="s">
        <v>436</v>
      </c>
      <c r="I436">
        <v>1759257289.5</v>
      </c>
      <c r="J436">
        <f>(K436)/1000</f>
        <v>0</v>
      </c>
      <c r="K436">
        <f>IF(DP436, AN436, AH436)</f>
        <v>0</v>
      </c>
      <c r="L436">
        <f>IF(DP436, AI436, AG436)</f>
        <v>0</v>
      </c>
      <c r="M436">
        <f>DR436 - IF(AU436&gt;1, L436*DL436*100.0/(AW436), 0)</f>
        <v>0</v>
      </c>
      <c r="N436">
        <f>((T436-J436/2)*M436-L436)/(T436+J436/2)</f>
        <v>0</v>
      </c>
      <c r="O436">
        <f>N436*(DY436+DZ436)/1000.0</f>
        <v>0</v>
      </c>
      <c r="P436">
        <f>(DR436 - IF(AU436&gt;1, L436*DL436*100.0/(AW436), 0))*(DY436+DZ436)/1000.0</f>
        <v>0</v>
      </c>
      <c r="Q436">
        <f>2.0/((1/S436-1/R436)+SIGN(S436)*SQRT((1/S436-1/R436)*(1/S436-1/R436) + 4*DM436/((DM436+1)*(DM436+1))*(2*1/S436*1/R436-1/R436*1/R436)))</f>
        <v>0</v>
      </c>
      <c r="R436">
        <f>IF(LEFT(DN436,1)&lt;&gt;"0",IF(LEFT(DN436,1)="1",3.0,DO436),$D$5+$E$5*(EF436*DY436/($K$5*1000))+$F$5*(EF436*DY436/($K$5*1000))*MAX(MIN(DL436,$J$5),$I$5)*MAX(MIN(DL436,$J$5),$I$5)+$G$5*MAX(MIN(DL436,$J$5),$I$5)*(EF436*DY436/($K$5*1000))+$H$5*(EF436*DY436/($K$5*1000))*(EF436*DY436/($K$5*1000)))</f>
        <v>0</v>
      </c>
      <c r="S436">
        <f>J436*(1000-(1000*0.61365*exp(17.502*W436/(240.97+W436))/(DY436+DZ436)+DT436)/2)/(1000*0.61365*exp(17.502*W436/(240.97+W436))/(DY436+DZ436)-DT436)</f>
        <v>0</v>
      </c>
      <c r="T436">
        <f>1/((DM436+1)/(Q436/1.6)+1/(R436/1.37)) + DM436/((DM436+1)/(Q436/1.6) + DM436/(R436/1.37))</f>
        <v>0</v>
      </c>
      <c r="U436">
        <f>(DH436*DK436)</f>
        <v>0</v>
      </c>
      <c r="V436">
        <f>(EA436+(U436+2*0.95*5.67E-8*(((EA436+$B$7)+273)^4-(EA436+273)^4)-44100*J436)/(1.84*29.3*R436+8*0.95*5.67E-8*(EA436+273)^3))</f>
        <v>0</v>
      </c>
      <c r="W436">
        <f>($C$7*EB436+$D$7*EC436+$E$7*V436)</f>
        <v>0</v>
      </c>
      <c r="X436">
        <f>0.61365*exp(17.502*W436/(240.97+W436))</f>
        <v>0</v>
      </c>
      <c r="Y436">
        <f>(Z436/AA436*100)</f>
        <v>0</v>
      </c>
      <c r="Z436">
        <f>DT436*(DY436+DZ436)/1000</f>
        <v>0</v>
      </c>
      <c r="AA436">
        <f>0.61365*exp(17.502*EA436/(240.97+EA436))</f>
        <v>0</v>
      </c>
      <c r="AB436">
        <f>(X436-DT436*(DY436+DZ436)/1000)</f>
        <v>0</v>
      </c>
      <c r="AC436">
        <f>(-J436*44100)</f>
        <v>0</v>
      </c>
      <c r="AD436">
        <f>2*29.3*R436*0.92*(EA436-W436)</f>
        <v>0</v>
      </c>
      <c r="AE436">
        <f>2*0.95*5.67E-8*(((EA436+$B$7)+273)^4-(W436+273)^4)</f>
        <v>0</v>
      </c>
      <c r="AF436">
        <f>U436+AE436+AC436+AD436</f>
        <v>0</v>
      </c>
      <c r="AG436">
        <f>DX436*AU436*(DS436-DR436*(1000-AU436*DU436)/(1000-AU436*DT436))/(100*DL436)</f>
        <v>0</v>
      </c>
      <c r="AH436">
        <f>1000*DX436*AU436*(DT436-DU436)/(100*DL436*(1000-AU436*DT436))</f>
        <v>0</v>
      </c>
      <c r="AI436">
        <f>(AJ436 - AK436 - DY436*1E3/(8.314*(EA436+273.15)) * AM436/DX436 * AL436) * DX436/(100*DL436) * (1000 - DU436)/1000</f>
        <v>0</v>
      </c>
      <c r="AJ436">
        <v>584.9652383058336</v>
      </c>
      <c r="AK436">
        <v>550.8660848484849</v>
      </c>
      <c r="AL436">
        <v>3.360423584878789</v>
      </c>
      <c r="AM436">
        <v>65.51249635074223</v>
      </c>
      <c r="AN436">
        <f>(AP436 - AO436 + DY436*1E3/(8.314*(EA436+273.15)) * AR436/DX436 * AQ436) * DX436/(100*DL436) * 1000/(1000 - AP436)</f>
        <v>0</v>
      </c>
      <c r="AO436">
        <v>15.61766655195454</v>
      </c>
      <c r="AP436">
        <v>24.0660909090909</v>
      </c>
      <c r="AQ436">
        <v>-0.001164653964158162</v>
      </c>
      <c r="AR436">
        <v>120.2909633275377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MAX(0,($B$13+$C$13*EF436)/(1+$D$13*EF436)*DY436/(EA436+273)*$E$13)</f>
        <v>0</v>
      </c>
      <c r="AX436" t="s">
        <v>437</v>
      </c>
      <c r="AY436" t="s">
        <v>437</v>
      </c>
      <c r="AZ436">
        <v>0</v>
      </c>
      <c r="BA436">
        <v>0</v>
      </c>
      <c r="BB436">
        <f>1-AZ436/BA436</f>
        <v>0</v>
      </c>
      <c r="BC436">
        <v>0</v>
      </c>
      <c r="BD436" t="s">
        <v>437</v>
      </c>
      <c r="BE436" t="s">
        <v>437</v>
      </c>
      <c r="BF436">
        <v>0</v>
      </c>
      <c r="BG436">
        <v>0</v>
      </c>
      <c r="BH436">
        <f>1-BF436/BG436</f>
        <v>0</v>
      </c>
      <c r="BI436">
        <v>0.5</v>
      </c>
      <c r="BJ436">
        <f>DI436</f>
        <v>0</v>
      </c>
      <c r="BK436">
        <f>L436</f>
        <v>0</v>
      </c>
      <c r="BL436">
        <f>BH436*BI436*BJ436</f>
        <v>0</v>
      </c>
      <c r="BM436">
        <f>(BK436-BC436)/BJ436</f>
        <v>0</v>
      </c>
      <c r="BN436">
        <f>(BA436-BG436)/BG436</f>
        <v>0</v>
      </c>
      <c r="BO436">
        <f>AZ436/(BB436+AZ436/BG436)</f>
        <v>0</v>
      </c>
      <c r="BP436" t="s">
        <v>437</v>
      </c>
      <c r="BQ436">
        <v>0</v>
      </c>
      <c r="BR436">
        <f>IF(BQ436&lt;&gt;0, BQ436, BO436)</f>
        <v>0</v>
      </c>
      <c r="BS436">
        <f>1-BR436/BG436</f>
        <v>0</v>
      </c>
      <c r="BT436">
        <f>(BG436-BF436)/(BG436-BR436)</f>
        <v>0</v>
      </c>
      <c r="BU436">
        <f>(BA436-BG436)/(BA436-BR436)</f>
        <v>0</v>
      </c>
      <c r="BV436">
        <f>(BG436-BF436)/(BG436-AZ436)</f>
        <v>0</v>
      </c>
      <c r="BW436">
        <f>(BA436-BG436)/(BA436-AZ436)</f>
        <v>0</v>
      </c>
      <c r="BX436">
        <f>(BT436*BR436/BF436)</f>
        <v>0</v>
      </c>
      <c r="BY436">
        <f>(1-BX436)</f>
        <v>0</v>
      </c>
      <c r="DH436">
        <f>$B$11*EG436+$C$11*EH436+$F$11*ES436*(1-EV436)</f>
        <v>0</v>
      </c>
      <c r="DI436">
        <f>DH436*DJ436</f>
        <v>0</v>
      </c>
      <c r="DJ436">
        <f>($B$11*$D$9+$C$11*$D$9+$F$11*((FF436+EX436)/MAX(FF436+EX436+FG436, 0.1)*$I$9+FG436/MAX(FF436+EX436+FG436, 0.1)*$J$9))/($B$11+$C$11+$F$11)</f>
        <v>0</v>
      </c>
      <c r="DK436">
        <f>($B$11*$K$9+$C$11*$K$9+$F$11*((FF436+EX436)/MAX(FF436+EX436+FG436, 0.1)*$P$9+FG436/MAX(FF436+EX436+FG436, 0.1)*$Q$9))/($B$11+$C$11+$F$11)</f>
        <v>0</v>
      </c>
      <c r="DL436">
        <v>4.38</v>
      </c>
      <c r="DM436">
        <v>0.5</v>
      </c>
      <c r="DN436" t="s">
        <v>438</v>
      </c>
      <c r="DO436">
        <v>2</v>
      </c>
      <c r="DP436" t="b">
        <v>1</v>
      </c>
      <c r="DQ436">
        <v>1759257289.5</v>
      </c>
      <c r="DR436">
        <v>514.7872592592593</v>
      </c>
      <c r="DS436">
        <v>560.8882222222222</v>
      </c>
      <c r="DT436">
        <v>24.08808148148148</v>
      </c>
      <c r="DU436">
        <v>15.65421851851852</v>
      </c>
      <c r="DV436">
        <v>514.3407777777777</v>
      </c>
      <c r="DW436">
        <v>23.84348888888889</v>
      </c>
      <c r="DX436">
        <v>499.9881111111112</v>
      </c>
      <c r="DY436">
        <v>90.79255925925926</v>
      </c>
      <c r="DZ436">
        <v>0.05382450740740741</v>
      </c>
      <c r="EA436">
        <v>30.49368148148148</v>
      </c>
      <c r="EB436">
        <v>29.98689629629629</v>
      </c>
      <c r="EC436">
        <v>999.9000000000001</v>
      </c>
      <c r="ED436">
        <v>0</v>
      </c>
      <c r="EE436">
        <v>0</v>
      </c>
      <c r="EF436">
        <v>9985.494074074073</v>
      </c>
      <c r="EG436">
        <v>0</v>
      </c>
      <c r="EH436">
        <v>11.43386296296296</v>
      </c>
      <c r="EI436">
        <v>-46.10104074074074</v>
      </c>
      <c r="EJ436">
        <v>527.4933333333332</v>
      </c>
      <c r="EK436">
        <v>569.8076296296296</v>
      </c>
      <c r="EL436">
        <v>8.433868518518519</v>
      </c>
      <c r="EM436">
        <v>560.8882222222222</v>
      </c>
      <c r="EN436">
        <v>15.65421851851852</v>
      </c>
      <c r="EO436">
        <v>2.187018888888888</v>
      </c>
      <c r="EP436">
        <v>1.421287037037037</v>
      </c>
      <c r="EQ436">
        <v>18.86753333333334</v>
      </c>
      <c r="ER436">
        <v>12.14664074074074</v>
      </c>
      <c r="ES436">
        <v>2000.031851851852</v>
      </c>
      <c r="ET436">
        <v>0.9800073333333335</v>
      </c>
      <c r="EU436">
        <v>0.01999288518518519</v>
      </c>
      <c r="EV436">
        <v>0</v>
      </c>
      <c r="EW436">
        <v>838.3598148148149</v>
      </c>
      <c r="EX436">
        <v>5.000560000000001</v>
      </c>
      <c r="EY436">
        <v>16967.60740740741</v>
      </c>
      <c r="EZ436">
        <v>17295.18518518518</v>
      </c>
      <c r="FA436">
        <v>41.75</v>
      </c>
      <c r="FB436">
        <v>41.84233333333333</v>
      </c>
      <c r="FC436">
        <v>41.45099999999999</v>
      </c>
      <c r="FD436">
        <v>41</v>
      </c>
      <c r="FE436">
        <v>42.5</v>
      </c>
      <c r="FF436">
        <v>1955.141851851852</v>
      </c>
      <c r="FG436">
        <v>39.89000000000001</v>
      </c>
      <c r="FH436">
        <v>0</v>
      </c>
      <c r="FI436">
        <v>1759257311.2</v>
      </c>
      <c r="FJ436">
        <v>0</v>
      </c>
      <c r="FK436">
        <v>838.3746153846153</v>
      </c>
      <c r="FL436">
        <v>8.753230772201016</v>
      </c>
      <c r="FM436">
        <v>175.4188035640983</v>
      </c>
      <c r="FN436">
        <v>16967.51538461538</v>
      </c>
      <c r="FO436">
        <v>15</v>
      </c>
      <c r="FP436">
        <v>0</v>
      </c>
      <c r="FQ436" t="s">
        <v>439</v>
      </c>
      <c r="FR436">
        <v>1747148579.5</v>
      </c>
      <c r="FS436">
        <v>1747148584.5</v>
      </c>
      <c r="FT436">
        <v>0</v>
      </c>
      <c r="FU436">
        <v>0.162</v>
      </c>
      <c r="FV436">
        <v>-0.001</v>
      </c>
      <c r="FW436">
        <v>0.139</v>
      </c>
      <c r="FX436">
        <v>0.058</v>
      </c>
      <c r="FY436">
        <v>420</v>
      </c>
      <c r="FZ436">
        <v>16</v>
      </c>
      <c r="GA436">
        <v>0.19</v>
      </c>
      <c r="GB436">
        <v>0.02</v>
      </c>
      <c r="GC436">
        <v>-45.650415</v>
      </c>
      <c r="GD436">
        <v>-7.4674649155721</v>
      </c>
      <c r="GE436">
        <v>0.723551689083095</v>
      </c>
      <c r="GF436">
        <v>0</v>
      </c>
      <c r="GG436">
        <v>837.841911764706</v>
      </c>
      <c r="GH436">
        <v>7.876715036372396</v>
      </c>
      <c r="GI436">
        <v>0.8076728140574428</v>
      </c>
      <c r="GJ436">
        <v>0</v>
      </c>
      <c r="GK436">
        <v>8.42452025</v>
      </c>
      <c r="GL436">
        <v>0.1998122701688307</v>
      </c>
      <c r="GM436">
        <v>0.02257630488892057</v>
      </c>
      <c r="GN436">
        <v>0</v>
      </c>
      <c r="GO436">
        <v>0</v>
      </c>
      <c r="GP436">
        <v>3</v>
      </c>
      <c r="GQ436" t="s">
        <v>490</v>
      </c>
      <c r="GR436">
        <v>3.12831</v>
      </c>
      <c r="GS436">
        <v>2.73173</v>
      </c>
      <c r="GT436">
        <v>0.103276</v>
      </c>
      <c r="GU436">
        <v>0.110183</v>
      </c>
      <c r="GV436">
        <v>0.107393</v>
      </c>
      <c r="GW436">
        <v>0.0796452</v>
      </c>
      <c r="GX436">
        <v>26867.5</v>
      </c>
      <c r="GY436">
        <v>25879.7</v>
      </c>
      <c r="GZ436">
        <v>30504.5</v>
      </c>
      <c r="HA436">
        <v>29340.4</v>
      </c>
      <c r="HB436">
        <v>37579.5</v>
      </c>
      <c r="HC436">
        <v>35537.4</v>
      </c>
      <c r="HD436">
        <v>46667.8</v>
      </c>
      <c r="HE436">
        <v>43598.7</v>
      </c>
      <c r="HF436">
        <v>1.82825</v>
      </c>
      <c r="HG436">
        <v>1.81313</v>
      </c>
      <c r="HH436">
        <v>0.0809729</v>
      </c>
      <c r="HI436">
        <v>0</v>
      </c>
      <c r="HJ436">
        <v>28.6609</v>
      </c>
      <c r="HK436">
        <v>999.9</v>
      </c>
      <c r="HL436">
        <v>48.2</v>
      </c>
      <c r="HM436">
        <v>31.9</v>
      </c>
      <c r="HN436">
        <v>25.2076</v>
      </c>
      <c r="HO436">
        <v>62.875</v>
      </c>
      <c r="HP436">
        <v>17.9527</v>
      </c>
      <c r="HQ436">
        <v>1</v>
      </c>
      <c r="HR436">
        <v>0.167698</v>
      </c>
      <c r="HS436">
        <v>-0.917399</v>
      </c>
      <c r="HT436">
        <v>20.1978</v>
      </c>
      <c r="HU436">
        <v>5.22687</v>
      </c>
      <c r="HV436">
        <v>11.974</v>
      </c>
      <c r="HW436">
        <v>4.97025</v>
      </c>
      <c r="HX436">
        <v>3.28965</v>
      </c>
      <c r="HY436">
        <v>9999</v>
      </c>
      <c r="HZ436">
        <v>9999</v>
      </c>
      <c r="IA436">
        <v>9999</v>
      </c>
      <c r="IB436">
        <v>20.3</v>
      </c>
      <c r="IC436">
        <v>4.9729</v>
      </c>
      <c r="ID436">
        <v>1.87729</v>
      </c>
      <c r="IE436">
        <v>1.87537</v>
      </c>
      <c r="IF436">
        <v>1.8782</v>
      </c>
      <c r="IG436">
        <v>1.87491</v>
      </c>
      <c r="IH436">
        <v>1.87848</v>
      </c>
      <c r="II436">
        <v>1.8756</v>
      </c>
      <c r="IJ436">
        <v>1.87677</v>
      </c>
      <c r="IK436">
        <v>0</v>
      </c>
      <c r="IL436">
        <v>0</v>
      </c>
      <c r="IM436">
        <v>0</v>
      </c>
      <c r="IN436">
        <v>0</v>
      </c>
      <c r="IO436" t="s">
        <v>441</v>
      </c>
      <c r="IP436" t="s">
        <v>442</v>
      </c>
      <c r="IQ436" t="s">
        <v>443</v>
      </c>
      <c r="IR436" t="s">
        <v>443</v>
      </c>
      <c r="IS436" t="s">
        <v>443</v>
      </c>
      <c r="IT436" t="s">
        <v>443</v>
      </c>
      <c r="IU436">
        <v>0</v>
      </c>
      <c r="IV436">
        <v>100</v>
      </c>
      <c r="IW436">
        <v>100</v>
      </c>
      <c r="IX436">
        <v>0.469</v>
      </c>
      <c r="IY436">
        <v>0.2441</v>
      </c>
      <c r="IZ436">
        <v>-0.1222274518627452</v>
      </c>
      <c r="JA436">
        <v>0.001328938755811441</v>
      </c>
      <c r="JB436">
        <v>-5.633165956792918E-07</v>
      </c>
      <c r="JC436">
        <v>2.510553891376428E-10</v>
      </c>
      <c r="JD436">
        <v>-0.04678033270444259</v>
      </c>
      <c r="JE436">
        <v>-0.0009625096320519332</v>
      </c>
      <c r="JF436">
        <v>0.0006953178313022573</v>
      </c>
      <c r="JG436">
        <v>-5.973937232829655E-06</v>
      </c>
      <c r="JH436">
        <v>1</v>
      </c>
      <c r="JI436">
        <v>2112</v>
      </c>
      <c r="JJ436">
        <v>1</v>
      </c>
      <c r="JK436">
        <v>26</v>
      </c>
      <c r="JL436">
        <v>201812</v>
      </c>
      <c r="JM436">
        <v>201811.9</v>
      </c>
      <c r="JN436">
        <v>1.44897</v>
      </c>
      <c r="JO436">
        <v>2.55371</v>
      </c>
      <c r="JP436">
        <v>1.39893</v>
      </c>
      <c r="JQ436">
        <v>2.32788</v>
      </c>
      <c r="JR436">
        <v>1.44897</v>
      </c>
      <c r="JS436">
        <v>2.59155</v>
      </c>
      <c r="JT436">
        <v>37.747</v>
      </c>
      <c r="JU436">
        <v>23.9824</v>
      </c>
      <c r="JV436">
        <v>18</v>
      </c>
      <c r="JW436">
        <v>483.181</v>
      </c>
      <c r="JX436">
        <v>444.045</v>
      </c>
      <c r="JY436">
        <v>29.6051</v>
      </c>
      <c r="JZ436">
        <v>29.4211</v>
      </c>
      <c r="KA436">
        <v>29.9997</v>
      </c>
      <c r="KB436">
        <v>29.1549</v>
      </c>
      <c r="KC436">
        <v>29.226</v>
      </c>
      <c r="KD436">
        <v>29.0644</v>
      </c>
      <c r="KE436">
        <v>41.4121</v>
      </c>
      <c r="KF436">
        <v>0</v>
      </c>
      <c r="KG436">
        <v>29.604</v>
      </c>
      <c r="KH436">
        <v>607.149</v>
      </c>
      <c r="KI436">
        <v>15.6246</v>
      </c>
      <c r="KJ436">
        <v>100.85</v>
      </c>
      <c r="KK436">
        <v>100.284</v>
      </c>
    </row>
    <row r="437" spans="1:297">
      <c r="A437">
        <v>421</v>
      </c>
      <c r="B437">
        <v>1759257302</v>
      </c>
      <c r="C437">
        <v>10486.40000009537</v>
      </c>
      <c r="D437" t="s">
        <v>1289</v>
      </c>
      <c r="E437" t="s">
        <v>1290</v>
      </c>
      <c r="F437">
        <v>5</v>
      </c>
      <c r="G437" t="s">
        <v>1218</v>
      </c>
      <c r="H437" t="s">
        <v>436</v>
      </c>
      <c r="I437">
        <v>1759257294.214286</v>
      </c>
      <c r="J437">
        <f>(K437)/1000</f>
        <v>0</v>
      </c>
      <c r="K437">
        <f>IF(DP437, AN437, AH437)</f>
        <v>0</v>
      </c>
      <c r="L437">
        <f>IF(DP437, AI437, AG437)</f>
        <v>0</v>
      </c>
      <c r="M437">
        <f>DR437 - IF(AU437&gt;1, L437*DL437*100.0/(AW437), 0)</f>
        <v>0</v>
      </c>
      <c r="N437">
        <f>((T437-J437/2)*M437-L437)/(T437+J437/2)</f>
        <v>0</v>
      </c>
      <c r="O437">
        <f>N437*(DY437+DZ437)/1000.0</f>
        <v>0</v>
      </c>
      <c r="P437">
        <f>(DR437 - IF(AU437&gt;1, L437*DL437*100.0/(AW437), 0))*(DY437+DZ437)/1000.0</f>
        <v>0</v>
      </c>
      <c r="Q437">
        <f>2.0/((1/S437-1/R437)+SIGN(S437)*SQRT((1/S437-1/R437)*(1/S437-1/R437) + 4*DM437/((DM437+1)*(DM437+1))*(2*1/S437*1/R437-1/R437*1/R437)))</f>
        <v>0</v>
      </c>
      <c r="R437">
        <f>IF(LEFT(DN437,1)&lt;&gt;"0",IF(LEFT(DN437,1)="1",3.0,DO437),$D$5+$E$5*(EF437*DY437/($K$5*1000))+$F$5*(EF437*DY437/($K$5*1000))*MAX(MIN(DL437,$J$5),$I$5)*MAX(MIN(DL437,$J$5),$I$5)+$G$5*MAX(MIN(DL437,$J$5),$I$5)*(EF437*DY437/($K$5*1000))+$H$5*(EF437*DY437/($K$5*1000))*(EF437*DY437/($K$5*1000)))</f>
        <v>0</v>
      </c>
      <c r="S437">
        <f>J437*(1000-(1000*0.61365*exp(17.502*W437/(240.97+W437))/(DY437+DZ437)+DT437)/2)/(1000*0.61365*exp(17.502*W437/(240.97+W437))/(DY437+DZ437)-DT437)</f>
        <v>0</v>
      </c>
      <c r="T437">
        <f>1/((DM437+1)/(Q437/1.6)+1/(R437/1.37)) + DM437/((DM437+1)/(Q437/1.6) + DM437/(R437/1.37))</f>
        <v>0</v>
      </c>
      <c r="U437">
        <f>(DH437*DK437)</f>
        <v>0</v>
      </c>
      <c r="V437">
        <f>(EA437+(U437+2*0.95*5.67E-8*(((EA437+$B$7)+273)^4-(EA437+273)^4)-44100*J437)/(1.84*29.3*R437+8*0.95*5.67E-8*(EA437+273)^3))</f>
        <v>0</v>
      </c>
      <c r="W437">
        <f>($C$7*EB437+$D$7*EC437+$E$7*V437)</f>
        <v>0</v>
      </c>
      <c r="X437">
        <f>0.61365*exp(17.502*W437/(240.97+W437))</f>
        <v>0</v>
      </c>
      <c r="Y437">
        <f>(Z437/AA437*100)</f>
        <v>0</v>
      </c>
      <c r="Z437">
        <f>DT437*(DY437+DZ437)/1000</f>
        <v>0</v>
      </c>
      <c r="AA437">
        <f>0.61365*exp(17.502*EA437/(240.97+EA437))</f>
        <v>0</v>
      </c>
      <c r="AB437">
        <f>(X437-DT437*(DY437+DZ437)/1000)</f>
        <v>0</v>
      </c>
      <c r="AC437">
        <f>(-J437*44100)</f>
        <v>0</v>
      </c>
      <c r="AD437">
        <f>2*29.3*R437*0.92*(EA437-W437)</f>
        <v>0</v>
      </c>
      <c r="AE437">
        <f>2*0.95*5.67E-8*(((EA437+$B$7)+273)^4-(W437+273)^4)</f>
        <v>0</v>
      </c>
      <c r="AF437">
        <f>U437+AE437+AC437+AD437</f>
        <v>0</v>
      </c>
      <c r="AG437">
        <f>DX437*AU437*(DS437-DR437*(1000-AU437*DU437)/(1000-AU437*DT437))/(100*DL437)</f>
        <v>0</v>
      </c>
      <c r="AH437">
        <f>1000*DX437*AU437*(DT437-DU437)/(100*DL437*(1000-AU437*DT437))</f>
        <v>0</v>
      </c>
      <c r="AI437">
        <f>(AJ437 - AK437 - DY437*1E3/(8.314*(EA437+273.15)) * AM437/DX437 * AL437) * DX437/(100*DL437) * (1000 - DU437)/1000</f>
        <v>0</v>
      </c>
      <c r="AJ437">
        <v>601.9973614020389</v>
      </c>
      <c r="AK437">
        <v>567.584309090909</v>
      </c>
      <c r="AL437">
        <v>3.353517076989788</v>
      </c>
      <c r="AM437">
        <v>65.51249635074223</v>
      </c>
      <c r="AN437">
        <f>(AP437 - AO437 + DY437*1E3/(8.314*(EA437+273.15)) * AR437/DX437 * AQ437) * DX437/(100*DL437) * 1000/(1000 - AP437)</f>
        <v>0</v>
      </c>
      <c r="AO437">
        <v>15.6129082666156</v>
      </c>
      <c r="AP437">
        <v>24.05753999999999</v>
      </c>
      <c r="AQ437">
        <v>-0.0002738830208020742</v>
      </c>
      <c r="AR437">
        <v>120.2909633275377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MAX(0,($B$13+$C$13*EF437)/(1+$D$13*EF437)*DY437/(EA437+273)*$E$13)</f>
        <v>0</v>
      </c>
      <c r="AX437" t="s">
        <v>437</v>
      </c>
      <c r="AY437" t="s">
        <v>437</v>
      </c>
      <c r="AZ437">
        <v>0</v>
      </c>
      <c r="BA437">
        <v>0</v>
      </c>
      <c r="BB437">
        <f>1-AZ437/BA437</f>
        <v>0</v>
      </c>
      <c r="BC437">
        <v>0</v>
      </c>
      <c r="BD437" t="s">
        <v>437</v>
      </c>
      <c r="BE437" t="s">
        <v>437</v>
      </c>
      <c r="BF437">
        <v>0</v>
      </c>
      <c r="BG437">
        <v>0</v>
      </c>
      <c r="BH437">
        <f>1-BF437/BG437</f>
        <v>0</v>
      </c>
      <c r="BI437">
        <v>0.5</v>
      </c>
      <c r="BJ437">
        <f>DI437</f>
        <v>0</v>
      </c>
      <c r="BK437">
        <f>L437</f>
        <v>0</v>
      </c>
      <c r="BL437">
        <f>BH437*BI437*BJ437</f>
        <v>0</v>
      </c>
      <c r="BM437">
        <f>(BK437-BC437)/BJ437</f>
        <v>0</v>
      </c>
      <c r="BN437">
        <f>(BA437-BG437)/BG437</f>
        <v>0</v>
      </c>
      <c r="BO437">
        <f>AZ437/(BB437+AZ437/BG437)</f>
        <v>0</v>
      </c>
      <c r="BP437" t="s">
        <v>437</v>
      </c>
      <c r="BQ437">
        <v>0</v>
      </c>
      <c r="BR437">
        <f>IF(BQ437&lt;&gt;0, BQ437, BO437)</f>
        <v>0</v>
      </c>
      <c r="BS437">
        <f>1-BR437/BG437</f>
        <v>0</v>
      </c>
      <c r="BT437">
        <f>(BG437-BF437)/(BG437-BR437)</f>
        <v>0</v>
      </c>
      <c r="BU437">
        <f>(BA437-BG437)/(BA437-BR437)</f>
        <v>0</v>
      </c>
      <c r="BV437">
        <f>(BG437-BF437)/(BG437-AZ437)</f>
        <v>0</v>
      </c>
      <c r="BW437">
        <f>(BA437-BG437)/(BA437-AZ437)</f>
        <v>0</v>
      </c>
      <c r="BX437">
        <f>(BT437*BR437/BF437)</f>
        <v>0</v>
      </c>
      <c r="BY437">
        <f>(1-BX437)</f>
        <v>0</v>
      </c>
      <c r="DH437">
        <f>$B$11*EG437+$C$11*EH437+$F$11*ES437*(1-EV437)</f>
        <v>0</v>
      </c>
      <c r="DI437">
        <f>DH437*DJ437</f>
        <v>0</v>
      </c>
      <c r="DJ437">
        <f>($B$11*$D$9+$C$11*$D$9+$F$11*((FF437+EX437)/MAX(FF437+EX437+FG437, 0.1)*$I$9+FG437/MAX(FF437+EX437+FG437, 0.1)*$J$9))/($B$11+$C$11+$F$11)</f>
        <v>0</v>
      </c>
      <c r="DK437">
        <f>($B$11*$K$9+$C$11*$K$9+$F$11*((FF437+EX437)/MAX(FF437+EX437+FG437, 0.1)*$P$9+FG437/MAX(FF437+EX437+FG437, 0.1)*$Q$9))/($B$11+$C$11+$F$11)</f>
        <v>0</v>
      </c>
      <c r="DL437">
        <v>4.38</v>
      </c>
      <c r="DM437">
        <v>0.5</v>
      </c>
      <c r="DN437" t="s">
        <v>438</v>
      </c>
      <c r="DO437">
        <v>2</v>
      </c>
      <c r="DP437" t="b">
        <v>1</v>
      </c>
      <c r="DQ437">
        <v>1759257294.214286</v>
      </c>
      <c r="DR437">
        <v>530.1224285714285</v>
      </c>
      <c r="DS437">
        <v>576.7565357142856</v>
      </c>
      <c r="DT437">
        <v>24.075725</v>
      </c>
      <c r="DU437">
        <v>15.62928214285714</v>
      </c>
      <c r="DV437">
        <v>529.6614642857143</v>
      </c>
      <c r="DW437">
        <v>23.8314</v>
      </c>
      <c r="DX437">
        <v>500.0420357142857</v>
      </c>
      <c r="DY437">
        <v>90.79225000000001</v>
      </c>
      <c r="DZ437">
        <v>0.05378472857142857</v>
      </c>
      <c r="EA437">
        <v>30.49414285714285</v>
      </c>
      <c r="EB437">
        <v>29.98681071428571</v>
      </c>
      <c r="EC437">
        <v>999.9000000000002</v>
      </c>
      <c r="ED437">
        <v>0</v>
      </c>
      <c r="EE437">
        <v>0</v>
      </c>
      <c r="EF437">
        <v>9996.614642857143</v>
      </c>
      <c r="EG437">
        <v>0</v>
      </c>
      <c r="EH437">
        <v>11.42606428571429</v>
      </c>
      <c r="EI437">
        <v>-46.63413928571429</v>
      </c>
      <c r="EJ437">
        <v>543.2001071428571</v>
      </c>
      <c r="EK437">
        <v>585.9136428571428</v>
      </c>
      <c r="EL437">
        <v>8.446454285714285</v>
      </c>
      <c r="EM437">
        <v>576.7565357142856</v>
      </c>
      <c r="EN437">
        <v>15.62928214285714</v>
      </c>
      <c r="EO437">
        <v>2.185889642857143</v>
      </c>
      <c r="EP437">
        <v>1.419017142857143</v>
      </c>
      <c r="EQ437">
        <v>18.85927142857143</v>
      </c>
      <c r="ER437">
        <v>12.12238214285714</v>
      </c>
      <c r="ES437">
        <v>2000.044642857142</v>
      </c>
      <c r="ET437">
        <v>0.9800074642857145</v>
      </c>
      <c r="EU437">
        <v>0.01999275357142857</v>
      </c>
      <c r="EV437">
        <v>0</v>
      </c>
      <c r="EW437">
        <v>839.0742499999999</v>
      </c>
      <c r="EX437">
        <v>5.000560000000001</v>
      </c>
      <c r="EY437">
        <v>16981.36785714286</v>
      </c>
      <c r="EZ437">
        <v>17295.29642857143</v>
      </c>
      <c r="FA437">
        <v>41.75</v>
      </c>
      <c r="FB437">
        <v>41.82324999999998</v>
      </c>
      <c r="FC437">
        <v>41.44599999999998</v>
      </c>
      <c r="FD437">
        <v>40.9955</v>
      </c>
      <c r="FE437">
        <v>42.5</v>
      </c>
      <c r="FF437">
        <v>1955.154642857143</v>
      </c>
      <c r="FG437">
        <v>39.89000000000001</v>
      </c>
      <c r="FH437">
        <v>0</v>
      </c>
      <c r="FI437">
        <v>1759257316</v>
      </c>
      <c r="FJ437">
        <v>0</v>
      </c>
      <c r="FK437">
        <v>839.1131153846153</v>
      </c>
      <c r="FL437">
        <v>9.035658099877761</v>
      </c>
      <c r="FM437">
        <v>175.7094015092093</v>
      </c>
      <c r="FN437">
        <v>16981.54230769231</v>
      </c>
      <c r="FO437">
        <v>15</v>
      </c>
      <c r="FP437">
        <v>0</v>
      </c>
      <c r="FQ437" t="s">
        <v>439</v>
      </c>
      <c r="FR437">
        <v>1747148579.5</v>
      </c>
      <c r="FS437">
        <v>1747148584.5</v>
      </c>
      <c r="FT437">
        <v>0</v>
      </c>
      <c r="FU437">
        <v>0.162</v>
      </c>
      <c r="FV437">
        <v>-0.001</v>
      </c>
      <c r="FW437">
        <v>0.139</v>
      </c>
      <c r="FX437">
        <v>0.058</v>
      </c>
      <c r="FY437">
        <v>420</v>
      </c>
      <c r="FZ437">
        <v>16</v>
      </c>
      <c r="GA437">
        <v>0.19</v>
      </c>
      <c r="GB437">
        <v>0.02</v>
      </c>
      <c r="GC437">
        <v>-46.3376925</v>
      </c>
      <c r="GD437">
        <v>-6.742765103189409</v>
      </c>
      <c r="GE437">
        <v>0.6543014501693771</v>
      </c>
      <c r="GF437">
        <v>0</v>
      </c>
      <c r="GG437">
        <v>838.6537058823529</v>
      </c>
      <c r="GH437">
        <v>8.943926651179449</v>
      </c>
      <c r="GI437">
        <v>0.9037212782650036</v>
      </c>
      <c r="GJ437">
        <v>0</v>
      </c>
      <c r="GK437">
        <v>8.436401</v>
      </c>
      <c r="GL437">
        <v>0.1664305440900364</v>
      </c>
      <c r="GM437">
        <v>0.02086875880353209</v>
      </c>
      <c r="GN437">
        <v>0</v>
      </c>
      <c r="GO437">
        <v>0</v>
      </c>
      <c r="GP437">
        <v>3</v>
      </c>
      <c r="GQ437" t="s">
        <v>490</v>
      </c>
      <c r="GR437">
        <v>3.12884</v>
      </c>
      <c r="GS437">
        <v>2.73166</v>
      </c>
      <c r="GT437">
        <v>0.105504</v>
      </c>
      <c r="GU437">
        <v>0.112374</v>
      </c>
      <c r="GV437">
        <v>0.107372</v>
      </c>
      <c r="GW437">
        <v>0.0796337</v>
      </c>
      <c r="GX437">
        <v>26801.2</v>
      </c>
      <c r="GY437">
        <v>25816.4</v>
      </c>
      <c r="GZ437">
        <v>30505.1</v>
      </c>
      <c r="HA437">
        <v>29340.9</v>
      </c>
      <c r="HB437">
        <v>37581.1</v>
      </c>
      <c r="HC437">
        <v>35538.5</v>
      </c>
      <c r="HD437">
        <v>46668.5</v>
      </c>
      <c r="HE437">
        <v>43599.4</v>
      </c>
      <c r="HF437">
        <v>1.8291</v>
      </c>
      <c r="HG437">
        <v>1.81235</v>
      </c>
      <c r="HH437">
        <v>0.08115169999999999</v>
      </c>
      <c r="HI437">
        <v>0</v>
      </c>
      <c r="HJ437">
        <v>28.6609</v>
      </c>
      <c r="HK437">
        <v>999.9</v>
      </c>
      <c r="HL437">
        <v>48.2</v>
      </c>
      <c r="HM437">
        <v>31.9</v>
      </c>
      <c r="HN437">
        <v>25.2085</v>
      </c>
      <c r="HO437">
        <v>63.155</v>
      </c>
      <c r="HP437">
        <v>17.8646</v>
      </c>
      <c r="HQ437">
        <v>1</v>
      </c>
      <c r="HR437">
        <v>0.167556</v>
      </c>
      <c r="HS437">
        <v>-0.937881</v>
      </c>
      <c r="HT437">
        <v>20.1978</v>
      </c>
      <c r="HU437">
        <v>5.22642</v>
      </c>
      <c r="HV437">
        <v>11.974</v>
      </c>
      <c r="HW437">
        <v>4.97</v>
      </c>
      <c r="HX437">
        <v>3.28955</v>
      </c>
      <c r="HY437">
        <v>9999</v>
      </c>
      <c r="HZ437">
        <v>9999</v>
      </c>
      <c r="IA437">
        <v>9999</v>
      </c>
      <c r="IB437">
        <v>20.3</v>
      </c>
      <c r="IC437">
        <v>4.9729</v>
      </c>
      <c r="ID437">
        <v>1.87729</v>
      </c>
      <c r="IE437">
        <v>1.87539</v>
      </c>
      <c r="IF437">
        <v>1.8782</v>
      </c>
      <c r="IG437">
        <v>1.87495</v>
      </c>
      <c r="IH437">
        <v>1.87851</v>
      </c>
      <c r="II437">
        <v>1.87561</v>
      </c>
      <c r="IJ437">
        <v>1.87678</v>
      </c>
      <c r="IK437">
        <v>0</v>
      </c>
      <c r="IL437">
        <v>0</v>
      </c>
      <c r="IM437">
        <v>0</v>
      </c>
      <c r="IN437">
        <v>0</v>
      </c>
      <c r="IO437" t="s">
        <v>441</v>
      </c>
      <c r="IP437" t="s">
        <v>442</v>
      </c>
      <c r="IQ437" t="s">
        <v>443</v>
      </c>
      <c r="IR437" t="s">
        <v>443</v>
      </c>
      <c r="IS437" t="s">
        <v>443</v>
      </c>
      <c r="IT437" t="s">
        <v>443</v>
      </c>
      <c r="IU437">
        <v>0</v>
      </c>
      <c r="IV437">
        <v>100</v>
      </c>
      <c r="IW437">
        <v>100</v>
      </c>
      <c r="IX437">
        <v>0.484</v>
      </c>
      <c r="IY437">
        <v>0.2439</v>
      </c>
      <c r="IZ437">
        <v>-0.1222274518627452</v>
      </c>
      <c r="JA437">
        <v>0.001328938755811441</v>
      </c>
      <c r="JB437">
        <v>-5.633165956792918E-07</v>
      </c>
      <c r="JC437">
        <v>2.510553891376428E-10</v>
      </c>
      <c r="JD437">
        <v>-0.04678033270444259</v>
      </c>
      <c r="JE437">
        <v>-0.0009625096320519332</v>
      </c>
      <c r="JF437">
        <v>0.0006953178313022573</v>
      </c>
      <c r="JG437">
        <v>-5.973937232829655E-06</v>
      </c>
      <c r="JH437">
        <v>1</v>
      </c>
      <c r="JI437">
        <v>2112</v>
      </c>
      <c r="JJ437">
        <v>1</v>
      </c>
      <c r="JK437">
        <v>26</v>
      </c>
      <c r="JL437">
        <v>201812</v>
      </c>
      <c r="JM437">
        <v>201812</v>
      </c>
      <c r="JN437">
        <v>1.47949</v>
      </c>
      <c r="JO437">
        <v>2.56104</v>
      </c>
      <c r="JP437">
        <v>1.39893</v>
      </c>
      <c r="JQ437">
        <v>2.32788</v>
      </c>
      <c r="JR437">
        <v>1.44897</v>
      </c>
      <c r="JS437">
        <v>2.55371</v>
      </c>
      <c r="JT437">
        <v>37.747</v>
      </c>
      <c r="JU437">
        <v>23.9737</v>
      </c>
      <c r="JV437">
        <v>18</v>
      </c>
      <c r="JW437">
        <v>483.624</v>
      </c>
      <c r="JX437">
        <v>443.534</v>
      </c>
      <c r="JY437">
        <v>29.6095</v>
      </c>
      <c r="JZ437">
        <v>29.4169</v>
      </c>
      <c r="KA437">
        <v>29.9998</v>
      </c>
      <c r="KB437">
        <v>29.1507</v>
      </c>
      <c r="KC437">
        <v>29.2224</v>
      </c>
      <c r="KD437">
        <v>29.7492</v>
      </c>
      <c r="KE437">
        <v>41.4121</v>
      </c>
      <c r="KF437">
        <v>0</v>
      </c>
      <c r="KG437">
        <v>29.6166</v>
      </c>
      <c r="KH437">
        <v>627.197</v>
      </c>
      <c r="KI437">
        <v>15.6246</v>
      </c>
      <c r="KJ437">
        <v>100.852</v>
      </c>
      <c r="KK437">
        <v>100.286</v>
      </c>
    </row>
    <row r="438" spans="1:297">
      <c r="A438">
        <v>422</v>
      </c>
      <c r="B438">
        <v>1759257307</v>
      </c>
      <c r="C438">
        <v>10491.40000009537</v>
      </c>
      <c r="D438" t="s">
        <v>1291</v>
      </c>
      <c r="E438" t="s">
        <v>1292</v>
      </c>
      <c r="F438">
        <v>5</v>
      </c>
      <c r="G438" t="s">
        <v>1218</v>
      </c>
      <c r="H438" t="s">
        <v>436</v>
      </c>
      <c r="I438">
        <v>1759257299.5</v>
      </c>
      <c r="J438">
        <f>(K438)/1000</f>
        <v>0</v>
      </c>
      <c r="K438">
        <f>IF(DP438, AN438, AH438)</f>
        <v>0</v>
      </c>
      <c r="L438">
        <f>IF(DP438, AI438, AG438)</f>
        <v>0</v>
      </c>
      <c r="M438">
        <f>DR438 - IF(AU438&gt;1, L438*DL438*100.0/(AW438), 0)</f>
        <v>0</v>
      </c>
      <c r="N438">
        <f>((T438-J438/2)*M438-L438)/(T438+J438/2)</f>
        <v>0</v>
      </c>
      <c r="O438">
        <f>N438*(DY438+DZ438)/1000.0</f>
        <v>0</v>
      </c>
      <c r="P438">
        <f>(DR438 - IF(AU438&gt;1, L438*DL438*100.0/(AW438), 0))*(DY438+DZ438)/1000.0</f>
        <v>0</v>
      </c>
      <c r="Q438">
        <f>2.0/((1/S438-1/R438)+SIGN(S438)*SQRT((1/S438-1/R438)*(1/S438-1/R438) + 4*DM438/((DM438+1)*(DM438+1))*(2*1/S438*1/R438-1/R438*1/R438)))</f>
        <v>0</v>
      </c>
      <c r="R438">
        <f>IF(LEFT(DN438,1)&lt;&gt;"0",IF(LEFT(DN438,1)="1",3.0,DO438),$D$5+$E$5*(EF438*DY438/($K$5*1000))+$F$5*(EF438*DY438/($K$5*1000))*MAX(MIN(DL438,$J$5),$I$5)*MAX(MIN(DL438,$J$5),$I$5)+$G$5*MAX(MIN(DL438,$J$5),$I$5)*(EF438*DY438/($K$5*1000))+$H$5*(EF438*DY438/($K$5*1000))*(EF438*DY438/($K$5*1000)))</f>
        <v>0</v>
      </c>
      <c r="S438">
        <f>J438*(1000-(1000*0.61365*exp(17.502*W438/(240.97+W438))/(DY438+DZ438)+DT438)/2)/(1000*0.61365*exp(17.502*W438/(240.97+W438))/(DY438+DZ438)-DT438)</f>
        <v>0</v>
      </c>
      <c r="T438">
        <f>1/((DM438+1)/(Q438/1.6)+1/(R438/1.37)) + DM438/((DM438+1)/(Q438/1.6) + DM438/(R438/1.37))</f>
        <v>0</v>
      </c>
      <c r="U438">
        <f>(DH438*DK438)</f>
        <v>0</v>
      </c>
      <c r="V438">
        <f>(EA438+(U438+2*0.95*5.67E-8*(((EA438+$B$7)+273)^4-(EA438+273)^4)-44100*J438)/(1.84*29.3*R438+8*0.95*5.67E-8*(EA438+273)^3))</f>
        <v>0</v>
      </c>
      <c r="W438">
        <f>($C$7*EB438+$D$7*EC438+$E$7*V438)</f>
        <v>0</v>
      </c>
      <c r="X438">
        <f>0.61365*exp(17.502*W438/(240.97+W438))</f>
        <v>0</v>
      </c>
      <c r="Y438">
        <f>(Z438/AA438*100)</f>
        <v>0</v>
      </c>
      <c r="Z438">
        <f>DT438*(DY438+DZ438)/1000</f>
        <v>0</v>
      </c>
      <c r="AA438">
        <f>0.61365*exp(17.502*EA438/(240.97+EA438))</f>
        <v>0</v>
      </c>
      <c r="AB438">
        <f>(X438-DT438*(DY438+DZ438)/1000)</f>
        <v>0</v>
      </c>
      <c r="AC438">
        <f>(-J438*44100)</f>
        <v>0</v>
      </c>
      <c r="AD438">
        <f>2*29.3*R438*0.92*(EA438-W438)</f>
        <v>0</v>
      </c>
      <c r="AE438">
        <f>2*0.95*5.67E-8*(((EA438+$B$7)+273)^4-(W438+273)^4)</f>
        <v>0</v>
      </c>
      <c r="AF438">
        <f>U438+AE438+AC438+AD438</f>
        <v>0</v>
      </c>
      <c r="AG438">
        <f>DX438*AU438*(DS438-DR438*(1000-AU438*DU438)/(1000-AU438*DT438))/(100*DL438)</f>
        <v>0</v>
      </c>
      <c r="AH438">
        <f>1000*DX438*AU438*(DT438-DU438)/(100*DL438*(1000-AU438*DT438))</f>
        <v>0</v>
      </c>
      <c r="AI438">
        <f>(AJ438 - AK438 - DY438*1E3/(8.314*(EA438+273.15)) * AM438/DX438 * AL438) * DX438/(100*DL438) * (1000 - DU438)/1000</f>
        <v>0</v>
      </c>
      <c r="AJ438">
        <v>619.0462737574458</v>
      </c>
      <c r="AK438">
        <v>584.3149272727269</v>
      </c>
      <c r="AL438">
        <v>3.3415164118043</v>
      </c>
      <c r="AM438">
        <v>65.51249635074223</v>
      </c>
      <c r="AN438">
        <f>(AP438 - AO438 + DY438*1E3/(8.314*(EA438+273.15)) * AR438/DX438 * AQ438) * DX438/(100*DL438) * 1000/(1000 - AP438)</f>
        <v>0</v>
      </c>
      <c r="AO438">
        <v>15.61298332659927</v>
      </c>
      <c r="AP438">
        <v>24.05028545454544</v>
      </c>
      <c r="AQ438">
        <v>-0.0002285909149791796</v>
      </c>
      <c r="AR438">
        <v>120.2909633275377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MAX(0,($B$13+$C$13*EF438)/(1+$D$13*EF438)*DY438/(EA438+273)*$E$13)</f>
        <v>0</v>
      </c>
      <c r="AX438" t="s">
        <v>437</v>
      </c>
      <c r="AY438" t="s">
        <v>437</v>
      </c>
      <c r="AZ438">
        <v>0</v>
      </c>
      <c r="BA438">
        <v>0</v>
      </c>
      <c r="BB438">
        <f>1-AZ438/BA438</f>
        <v>0</v>
      </c>
      <c r="BC438">
        <v>0</v>
      </c>
      <c r="BD438" t="s">
        <v>437</v>
      </c>
      <c r="BE438" t="s">
        <v>437</v>
      </c>
      <c r="BF438">
        <v>0</v>
      </c>
      <c r="BG438">
        <v>0</v>
      </c>
      <c r="BH438">
        <f>1-BF438/BG438</f>
        <v>0</v>
      </c>
      <c r="BI438">
        <v>0.5</v>
      </c>
      <c r="BJ438">
        <f>DI438</f>
        <v>0</v>
      </c>
      <c r="BK438">
        <f>L438</f>
        <v>0</v>
      </c>
      <c r="BL438">
        <f>BH438*BI438*BJ438</f>
        <v>0</v>
      </c>
      <c r="BM438">
        <f>(BK438-BC438)/BJ438</f>
        <v>0</v>
      </c>
      <c r="BN438">
        <f>(BA438-BG438)/BG438</f>
        <v>0</v>
      </c>
      <c r="BO438">
        <f>AZ438/(BB438+AZ438/BG438)</f>
        <v>0</v>
      </c>
      <c r="BP438" t="s">
        <v>437</v>
      </c>
      <c r="BQ438">
        <v>0</v>
      </c>
      <c r="BR438">
        <f>IF(BQ438&lt;&gt;0, BQ438, BO438)</f>
        <v>0</v>
      </c>
      <c r="BS438">
        <f>1-BR438/BG438</f>
        <v>0</v>
      </c>
      <c r="BT438">
        <f>(BG438-BF438)/(BG438-BR438)</f>
        <v>0</v>
      </c>
      <c r="BU438">
        <f>(BA438-BG438)/(BA438-BR438)</f>
        <v>0</v>
      </c>
      <c r="BV438">
        <f>(BG438-BF438)/(BG438-AZ438)</f>
        <v>0</v>
      </c>
      <c r="BW438">
        <f>(BA438-BG438)/(BA438-AZ438)</f>
        <v>0</v>
      </c>
      <c r="BX438">
        <f>(BT438*BR438/BF438)</f>
        <v>0</v>
      </c>
      <c r="BY438">
        <f>(1-BX438)</f>
        <v>0</v>
      </c>
      <c r="DH438">
        <f>$B$11*EG438+$C$11*EH438+$F$11*ES438*(1-EV438)</f>
        <v>0</v>
      </c>
      <c r="DI438">
        <f>DH438*DJ438</f>
        <v>0</v>
      </c>
      <c r="DJ438">
        <f>($B$11*$D$9+$C$11*$D$9+$F$11*((FF438+EX438)/MAX(FF438+EX438+FG438, 0.1)*$I$9+FG438/MAX(FF438+EX438+FG438, 0.1)*$J$9))/($B$11+$C$11+$F$11)</f>
        <v>0</v>
      </c>
      <c r="DK438">
        <f>($B$11*$K$9+$C$11*$K$9+$F$11*((FF438+EX438)/MAX(FF438+EX438+FG438, 0.1)*$P$9+FG438/MAX(FF438+EX438+FG438, 0.1)*$Q$9))/($B$11+$C$11+$F$11)</f>
        <v>0</v>
      </c>
      <c r="DL438">
        <v>4.38</v>
      </c>
      <c r="DM438">
        <v>0.5</v>
      </c>
      <c r="DN438" t="s">
        <v>438</v>
      </c>
      <c r="DO438">
        <v>2</v>
      </c>
      <c r="DP438" t="b">
        <v>1</v>
      </c>
      <c r="DQ438">
        <v>1759257299.5</v>
      </c>
      <c r="DR438">
        <v>547.3781481481482</v>
      </c>
      <c r="DS438">
        <v>594.5337407407408</v>
      </c>
      <c r="DT438">
        <v>24.06154814814815</v>
      </c>
      <c r="DU438">
        <v>15.61481481481481</v>
      </c>
      <c r="DV438">
        <v>546.901037037037</v>
      </c>
      <c r="DW438">
        <v>23.81752222222222</v>
      </c>
      <c r="DX438">
        <v>500.0124444444444</v>
      </c>
      <c r="DY438">
        <v>90.79142592592592</v>
      </c>
      <c r="DZ438">
        <v>0.05382115555555555</v>
      </c>
      <c r="EA438">
        <v>30.4945962962963</v>
      </c>
      <c r="EB438">
        <v>29.98415925925926</v>
      </c>
      <c r="EC438">
        <v>999.9000000000001</v>
      </c>
      <c r="ED438">
        <v>0</v>
      </c>
      <c r="EE438">
        <v>0</v>
      </c>
      <c r="EF438">
        <v>9992.225555555557</v>
      </c>
      <c r="EG438">
        <v>0</v>
      </c>
      <c r="EH438">
        <v>11.43047037037037</v>
      </c>
      <c r="EI438">
        <v>-47.15551851851852</v>
      </c>
      <c r="EJ438">
        <v>560.8735555555555</v>
      </c>
      <c r="EK438">
        <v>603.9644444444444</v>
      </c>
      <c r="EL438">
        <v>8.446737407407408</v>
      </c>
      <c r="EM438">
        <v>594.5337407407408</v>
      </c>
      <c r="EN438">
        <v>15.61481481481481</v>
      </c>
      <c r="EO438">
        <v>2.184582592592593</v>
      </c>
      <c r="EP438">
        <v>1.41769074074074</v>
      </c>
      <c r="EQ438">
        <v>18.8497</v>
      </c>
      <c r="ER438">
        <v>12.1082</v>
      </c>
      <c r="ES438">
        <v>2000.032962962963</v>
      </c>
      <c r="ET438">
        <v>0.9800073333333335</v>
      </c>
      <c r="EU438">
        <v>0.01999288888888889</v>
      </c>
      <c r="EV438">
        <v>0</v>
      </c>
      <c r="EW438">
        <v>839.8377037037036</v>
      </c>
      <c r="EX438">
        <v>5.000560000000001</v>
      </c>
      <c r="EY438">
        <v>16996.82962962963</v>
      </c>
      <c r="EZ438">
        <v>17295.19629629629</v>
      </c>
      <c r="FA438">
        <v>41.74533333333333</v>
      </c>
      <c r="FB438">
        <v>41.81666666666666</v>
      </c>
      <c r="FC438">
        <v>41.43699999999999</v>
      </c>
      <c r="FD438">
        <v>40.99533333333333</v>
      </c>
      <c r="FE438">
        <v>42.5</v>
      </c>
      <c r="FF438">
        <v>1955.142962962963</v>
      </c>
      <c r="FG438">
        <v>39.89000000000001</v>
      </c>
      <c r="FH438">
        <v>0</v>
      </c>
      <c r="FI438">
        <v>1759257321.4</v>
      </c>
      <c r="FJ438">
        <v>0</v>
      </c>
      <c r="FK438">
        <v>839.92696</v>
      </c>
      <c r="FL438">
        <v>8.310384593067187</v>
      </c>
      <c r="FM438">
        <v>174.092307471996</v>
      </c>
      <c r="FN438">
        <v>16998.356</v>
      </c>
      <c r="FO438">
        <v>15</v>
      </c>
      <c r="FP438">
        <v>0</v>
      </c>
      <c r="FQ438" t="s">
        <v>439</v>
      </c>
      <c r="FR438">
        <v>1747148579.5</v>
      </c>
      <c r="FS438">
        <v>1747148584.5</v>
      </c>
      <c r="FT438">
        <v>0</v>
      </c>
      <c r="FU438">
        <v>0.162</v>
      </c>
      <c r="FV438">
        <v>-0.001</v>
      </c>
      <c r="FW438">
        <v>0.139</v>
      </c>
      <c r="FX438">
        <v>0.058</v>
      </c>
      <c r="FY438">
        <v>420</v>
      </c>
      <c r="FZ438">
        <v>16</v>
      </c>
      <c r="GA438">
        <v>0.19</v>
      </c>
      <c r="GB438">
        <v>0.02</v>
      </c>
      <c r="GC438">
        <v>-46.7619625</v>
      </c>
      <c r="GD438">
        <v>-5.975280675422074</v>
      </c>
      <c r="GE438">
        <v>0.5804945114673785</v>
      </c>
      <c r="GF438">
        <v>0</v>
      </c>
      <c r="GG438">
        <v>839.293588235294</v>
      </c>
      <c r="GH438">
        <v>8.660381970179051</v>
      </c>
      <c r="GI438">
        <v>0.8778520616906578</v>
      </c>
      <c r="GJ438">
        <v>0</v>
      </c>
      <c r="GK438">
        <v>8.443809250000001</v>
      </c>
      <c r="GL438">
        <v>0.03815043151967666</v>
      </c>
      <c r="GM438">
        <v>0.01319629974415171</v>
      </c>
      <c r="GN438">
        <v>1</v>
      </c>
      <c r="GO438">
        <v>1</v>
      </c>
      <c r="GP438">
        <v>3</v>
      </c>
      <c r="GQ438" t="s">
        <v>463</v>
      </c>
      <c r="GR438">
        <v>3.12878</v>
      </c>
      <c r="GS438">
        <v>2.73171</v>
      </c>
      <c r="GT438">
        <v>0.107698</v>
      </c>
      <c r="GU438">
        <v>0.11457</v>
      </c>
      <c r="GV438">
        <v>0.107353</v>
      </c>
      <c r="GW438">
        <v>0.07962760000000001</v>
      </c>
      <c r="GX438">
        <v>26735.8</v>
      </c>
      <c r="GY438">
        <v>25753.1</v>
      </c>
      <c r="GZ438">
        <v>30505.5</v>
      </c>
      <c r="HA438">
        <v>29341.6</v>
      </c>
      <c r="HB438">
        <v>37582.8</v>
      </c>
      <c r="HC438">
        <v>35539.5</v>
      </c>
      <c r="HD438">
        <v>46669.4</v>
      </c>
      <c r="HE438">
        <v>43600.1</v>
      </c>
      <c r="HF438">
        <v>1.82878</v>
      </c>
      <c r="HG438">
        <v>1.8124</v>
      </c>
      <c r="HH438">
        <v>0.08083129999999999</v>
      </c>
      <c r="HI438">
        <v>0</v>
      </c>
      <c r="HJ438">
        <v>28.6609</v>
      </c>
      <c r="HK438">
        <v>999.9</v>
      </c>
      <c r="HL438">
        <v>48.2</v>
      </c>
      <c r="HM438">
        <v>31.9</v>
      </c>
      <c r="HN438">
        <v>25.2086</v>
      </c>
      <c r="HO438">
        <v>62.475</v>
      </c>
      <c r="HP438">
        <v>17.8846</v>
      </c>
      <c r="HQ438">
        <v>1</v>
      </c>
      <c r="HR438">
        <v>0.166916</v>
      </c>
      <c r="HS438">
        <v>-0.955294</v>
      </c>
      <c r="HT438">
        <v>20.1977</v>
      </c>
      <c r="HU438">
        <v>5.22613</v>
      </c>
      <c r="HV438">
        <v>11.974</v>
      </c>
      <c r="HW438">
        <v>4.9701</v>
      </c>
      <c r="HX438">
        <v>3.2895</v>
      </c>
      <c r="HY438">
        <v>9999</v>
      </c>
      <c r="HZ438">
        <v>9999</v>
      </c>
      <c r="IA438">
        <v>9999</v>
      </c>
      <c r="IB438">
        <v>20.3</v>
      </c>
      <c r="IC438">
        <v>4.97291</v>
      </c>
      <c r="ID438">
        <v>1.87729</v>
      </c>
      <c r="IE438">
        <v>1.87536</v>
      </c>
      <c r="IF438">
        <v>1.87819</v>
      </c>
      <c r="IG438">
        <v>1.87489</v>
      </c>
      <c r="IH438">
        <v>1.87848</v>
      </c>
      <c r="II438">
        <v>1.87561</v>
      </c>
      <c r="IJ438">
        <v>1.87672</v>
      </c>
      <c r="IK438">
        <v>0</v>
      </c>
      <c r="IL438">
        <v>0</v>
      </c>
      <c r="IM438">
        <v>0</v>
      </c>
      <c r="IN438">
        <v>0</v>
      </c>
      <c r="IO438" t="s">
        <v>441</v>
      </c>
      <c r="IP438" t="s">
        <v>442</v>
      </c>
      <c r="IQ438" t="s">
        <v>443</v>
      </c>
      <c r="IR438" t="s">
        <v>443</v>
      </c>
      <c r="IS438" t="s">
        <v>443</v>
      </c>
      <c r="IT438" t="s">
        <v>443</v>
      </c>
      <c r="IU438">
        <v>0</v>
      </c>
      <c r="IV438">
        <v>100</v>
      </c>
      <c r="IW438">
        <v>100</v>
      </c>
      <c r="IX438">
        <v>0.5</v>
      </c>
      <c r="IY438">
        <v>0.2438</v>
      </c>
      <c r="IZ438">
        <v>-0.1222274518627452</v>
      </c>
      <c r="JA438">
        <v>0.001328938755811441</v>
      </c>
      <c r="JB438">
        <v>-5.633165956792918E-07</v>
      </c>
      <c r="JC438">
        <v>2.510553891376428E-10</v>
      </c>
      <c r="JD438">
        <v>-0.04678033270444259</v>
      </c>
      <c r="JE438">
        <v>-0.0009625096320519332</v>
      </c>
      <c r="JF438">
        <v>0.0006953178313022573</v>
      </c>
      <c r="JG438">
        <v>-5.973937232829655E-06</v>
      </c>
      <c r="JH438">
        <v>1</v>
      </c>
      <c r="JI438">
        <v>2112</v>
      </c>
      <c r="JJ438">
        <v>1</v>
      </c>
      <c r="JK438">
        <v>26</v>
      </c>
      <c r="JL438">
        <v>201812.1</v>
      </c>
      <c r="JM438">
        <v>201812</v>
      </c>
      <c r="JN438">
        <v>1.51611</v>
      </c>
      <c r="JO438">
        <v>2.54761</v>
      </c>
      <c r="JP438">
        <v>1.39893</v>
      </c>
      <c r="JQ438">
        <v>2.32788</v>
      </c>
      <c r="JR438">
        <v>1.44897</v>
      </c>
      <c r="JS438">
        <v>2.54395</v>
      </c>
      <c r="JT438">
        <v>37.747</v>
      </c>
      <c r="JU438">
        <v>23.9824</v>
      </c>
      <c r="JV438">
        <v>18</v>
      </c>
      <c r="JW438">
        <v>483.423</v>
      </c>
      <c r="JX438">
        <v>443.541</v>
      </c>
      <c r="JY438">
        <v>29.6213</v>
      </c>
      <c r="JZ438">
        <v>29.4125</v>
      </c>
      <c r="KA438">
        <v>29.9996</v>
      </c>
      <c r="KB438">
        <v>29.1473</v>
      </c>
      <c r="KC438">
        <v>29.2191</v>
      </c>
      <c r="KD438">
        <v>30.3628</v>
      </c>
      <c r="KE438">
        <v>41.4121</v>
      </c>
      <c r="KF438">
        <v>0</v>
      </c>
      <c r="KG438">
        <v>29.6279</v>
      </c>
      <c r="KH438">
        <v>640.566</v>
      </c>
      <c r="KI438">
        <v>15.6246</v>
      </c>
      <c r="KJ438">
        <v>100.853</v>
      </c>
      <c r="KK438">
        <v>100.287</v>
      </c>
    </row>
    <row r="439" spans="1:297">
      <c r="A439">
        <v>423</v>
      </c>
      <c r="B439">
        <v>1759257311.5</v>
      </c>
      <c r="C439">
        <v>10495.90000009537</v>
      </c>
      <c r="D439" t="s">
        <v>1293</v>
      </c>
      <c r="E439" t="s">
        <v>1294</v>
      </c>
      <c r="F439">
        <v>5</v>
      </c>
      <c r="G439" t="s">
        <v>1218</v>
      </c>
      <c r="H439" t="s">
        <v>436</v>
      </c>
      <c r="I439">
        <v>1759257303.944444</v>
      </c>
      <c r="J439">
        <f>(K439)/1000</f>
        <v>0</v>
      </c>
      <c r="K439">
        <f>IF(DP439, AN439, AH439)</f>
        <v>0</v>
      </c>
      <c r="L439">
        <f>IF(DP439, AI439, AG439)</f>
        <v>0</v>
      </c>
      <c r="M439">
        <f>DR439 - IF(AU439&gt;1, L439*DL439*100.0/(AW439), 0)</f>
        <v>0</v>
      </c>
      <c r="N439">
        <f>((T439-J439/2)*M439-L439)/(T439+J439/2)</f>
        <v>0</v>
      </c>
      <c r="O439">
        <f>N439*(DY439+DZ439)/1000.0</f>
        <v>0</v>
      </c>
      <c r="P439">
        <f>(DR439 - IF(AU439&gt;1, L439*DL439*100.0/(AW439), 0))*(DY439+DZ439)/1000.0</f>
        <v>0</v>
      </c>
      <c r="Q439">
        <f>2.0/((1/S439-1/R439)+SIGN(S439)*SQRT((1/S439-1/R439)*(1/S439-1/R439) + 4*DM439/((DM439+1)*(DM439+1))*(2*1/S439*1/R439-1/R439*1/R439)))</f>
        <v>0</v>
      </c>
      <c r="R439">
        <f>IF(LEFT(DN439,1)&lt;&gt;"0",IF(LEFT(DN439,1)="1",3.0,DO439),$D$5+$E$5*(EF439*DY439/($K$5*1000))+$F$5*(EF439*DY439/($K$5*1000))*MAX(MIN(DL439,$J$5),$I$5)*MAX(MIN(DL439,$J$5),$I$5)+$G$5*MAX(MIN(DL439,$J$5),$I$5)*(EF439*DY439/($K$5*1000))+$H$5*(EF439*DY439/($K$5*1000))*(EF439*DY439/($K$5*1000)))</f>
        <v>0</v>
      </c>
      <c r="S439">
        <f>J439*(1000-(1000*0.61365*exp(17.502*W439/(240.97+W439))/(DY439+DZ439)+DT439)/2)/(1000*0.61365*exp(17.502*W439/(240.97+W439))/(DY439+DZ439)-DT439)</f>
        <v>0</v>
      </c>
      <c r="T439">
        <f>1/((DM439+1)/(Q439/1.6)+1/(R439/1.37)) + DM439/((DM439+1)/(Q439/1.6) + DM439/(R439/1.37))</f>
        <v>0</v>
      </c>
      <c r="U439">
        <f>(DH439*DK439)</f>
        <v>0</v>
      </c>
      <c r="V439">
        <f>(EA439+(U439+2*0.95*5.67E-8*(((EA439+$B$7)+273)^4-(EA439+273)^4)-44100*J439)/(1.84*29.3*R439+8*0.95*5.67E-8*(EA439+273)^3))</f>
        <v>0</v>
      </c>
      <c r="W439">
        <f>($C$7*EB439+$D$7*EC439+$E$7*V439)</f>
        <v>0</v>
      </c>
      <c r="X439">
        <f>0.61365*exp(17.502*W439/(240.97+W439))</f>
        <v>0</v>
      </c>
      <c r="Y439">
        <f>(Z439/AA439*100)</f>
        <v>0</v>
      </c>
      <c r="Z439">
        <f>DT439*(DY439+DZ439)/1000</f>
        <v>0</v>
      </c>
      <c r="AA439">
        <f>0.61365*exp(17.502*EA439/(240.97+EA439))</f>
        <v>0</v>
      </c>
      <c r="AB439">
        <f>(X439-DT439*(DY439+DZ439)/1000)</f>
        <v>0</v>
      </c>
      <c r="AC439">
        <f>(-J439*44100)</f>
        <v>0</v>
      </c>
      <c r="AD439">
        <f>2*29.3*R439*0.92*(EA439-W439)</f>
        <v>0</v>
      </c>
      <c r="AE439">
        <f>2*0.95*5.67E-8*(((EA439+$B$7)+273)^4-(W439+273)^4)</f>
        <v>0</v>
      </c>
      <c r="AF439">
        <f>U439+AE439+AC439+AD439</f>
        <v>0</v>
      </c>
      <c r="AG439">
        <f>DX439*AU439*(DS439-DR439*(1000-AU439*DU439)/(1000-AU439*DT439))/(100*DL439)</f>
        <v>0</v>
      </c>
      <c r="AH439">
        <f>1000*DX439*AU439*(DT439-DU439)/(100*DL439*(1000-AU439*DT439))</f>
        <v>0</v>
      </c>
      <c r="AI439">
        <f>(AJ439 - AK439 - DY439*1E3/(8.314*(EA439+273.15)) * AM439/DX439 * AL439) * DX439/(100*DL439) * (1000 - DU439)/1000</f>
        <v>0</v>
      </c>
      <c r="AJ439">
        <v>634.3687768819316</v>
      </c>
      <c r="AK439">
        <v>599.3289999999998</v>
      </c>
      <c r="AL439">
        <v>3.335376321137472</v>
      </c>
      <c r="AM439">
        <v>65.51249635074223</v>
      </c>
      <c r="AN439">
        <f>(AP439 - AO439 + DY439*1E3/(8.314*(EA439+273.15)) * AR439/DX439 * AQ439) * DX439/(100*DL439) * 1000/(1000 - AP439)</f>
        <v>0</v>
      </c>
      <c r="AO439">
        <v>15.60997378869914</v>
      </c>
      <c r="AP439">
        <v>24.05348909090909</v>
      </c>
      <c r="AQ439">
        <v>0.0001047906346937225</v>
      </c>
      <c r="AR439">
        <v>120.2909633275377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MAX(0,($B$13+$C$13*EF439)/(1+$D$13*EF439)*DY439/(EA439+273)*$E$13)</f>
        <v>0</v>
      </c>
      <c r="AX439" t="s">
        <v>437</v>
      </c>
      <c r="AY439" t="s">
        <v>437</v>
      </c>
      <c r="AZ439">
        <v>0</v>
      </c>
      <c r="BA439">
        <v>0</v>
      </c>
      <c r="BB439">
        <f>1-AZ439/BA439</f>
        <v>0</v>
      </c>
      <c r="BC439">
        <v>0</v>
      </c>
      <c r="BD439" t="s">
        <v>437</v>
      </c>
      <c r="BE439" t="s">
        <v>437</v>
      </c>
      <c r="BF439">
        <v>0</v>
      </c>
      <c r="BG439">
        <v>0</v>
      </c>
      <c r="BH439">
        <f>1-BF439/BG439</f>
        <v>0</v>
      </c>
      <c r="BI439">
        <v>0.5</v>
      </c>
      <c r="BJ439">
        <f>DI439</f>
        <v>0</v>
      </c>
      <c r="BK439">
        <f>L439</f>
        <v>0</v>
      </c>
      <c r="BL439">
        <f>BH439*BI439*BJ439</f>
        <v>0</v>
      </c>
      <c r="BM439">
        <f>(BK439-BC439)/BJ439</f>
        <v>0</v>
      </c>
      <c r="BN439">
        <f>(BA439-BG439)/BG439</f>
        <v>0</v>
      </c>
      <c r="BO439">
        <f>AZ439/(BB439+AZ439/BG439)</f>
        <v>0</v>
      </c>
      <c r="BP439" t="s">
        <v>437</v>
      </c>
      <c r="BQ439">
        <v>0</v>
      </c>
      <c r="BR439">
        <f>IF(BQ439&lt;&gt;0, BQ439, BO439)</f>
        <v>0</v>
      </c>
      <c r="BS439">
        <f>1-BR439/BG439</f>
        <v>0</v>
      </c>
      <c r="BT439">
        <f>(BG439-BF439)/(BG439-BR439)</f>
        <v>0</v>
      </c>
      <c r="BU439">
        <f>(BA439-BG439)/(BA439-BR439)</f>
        <v>0</v>
      </c>
      <c r="BV439">
        <f>(BG439-BF439)/(BG439-AZ439)</f>
        <v>0</v>
      </c>
      <c r="BW439">
        <f>(BA439-BG439)/(BA439-AZ439)</f>
        <v>0</v>
      </c>
      <c r="BX439">
        <f>(BT439*BR439/BF439)</f>
        <v>0</v>
      </c>
      <c r="BY439">
        <f>(1-BX439)</f>
        <v>0</v>
      </c>
      <c r="DH439">
        <f>$B$11*EG439+$C$11*EH439+$F$11*ES439*(1-EV439)</f>
        <v>0</v>
      </c>
      <c r="DI439">
        <f>DH439*DJ439</f>
        <v>0</v>
      </c>
      <c r="DJ439">
        <f>($B$11*$D$9+$C$11*$D$9+$F$11*((FF439+EX439)/MAX(FF439+EX439+FG439, 0.1)*$I$9+FG439/MAX(FF439+EX439+FG439, 0.1)*$J$9))/($B$11+$C$11+$F$11)</f>
        <v>0</v>
      </c>
      <c r="DK439">
        <f>($B$11*$K$9+$C$11*$K$9+$F$11*((FF439+EX439)/MAX(FF439+EX439+FG439, 0.1)*$P$9+FG439/MAX(FF439+EX439+FG439, 0.1)*$Q$9))/($B$11+$C$11+$F$11)</f>
        <v>0</v>
      </c>
      <c r="DL439">
        <v>4.38</v>
      </c>
      <c r="DM439">
        <v>0.5</v>
      </c>
      <c r="DN439" t="s">
        <v>438</v>
      </c>
      <c r="DO439">
        <v>2</v>
      </c>
      <c r="DP439" t="b">
        <v>1</v>
      </c>
      <c r="DQ439">
        <v>1759257303.944444</v>
      </c>
      <c r="DR439">
        <v>561.8967777777779</v>
      </c>
      <c r="DS439">
        <v>609.436</v>
      </c>
      <c r="DT439">
        <v>24.05615555555556</v>
      </c>
      <c r="DU439">
        <v>15.61241481481482</v>
      </c>
      <c r="DV439">
        <v>561.4059629629629</v>
      </c>
      <c r="DW439">
        <v>23.81224444444444</v>
      </c>
      <c r="DX439">
        <v>500.009037037037</v>
      </c>
      <c r="DY439">
        <v>90.79118148148147</v>
      </c>
      <c r="DZ439">
        <v>0.05393134444444444</v>
      </c>
      <c r="EA439">
        <v>30.49451481481482</v>
      </c>
      <c r="EB439">
        <v>29.98101851851852</v>
      </c>
      <c r="EC439">
        <v>999.9000000000001</v>
      </c>
      <c r="ED439">
        <v>0</v>
      </c>
      <c r="EE439">
        <v>0</v>
      </c>
      <c r="EF439">
        <v>9992.223333333335</v>
      </c>
      <c r="EG439">
        <v>0</v>
      </c>
      <c r="EH439">
        <v>11.4395962962963</v>
      </c>
      <c r="EI439">
        <v>-47.53925555555555</v>
      </c>
      <c r="EJ439">
        <v>575.7469629629629</v>
      </c>
      <c r="EK439">
        <v>619.1016296296298</v>
      </c>
      <c r="EL439">
        <v>8.443741481481482</v>
      </c>
      <c r="EM439">
        <v>609.436</v>
      </c>
      <c r="EN439">
        <v>15.61241481481482</v>
      </c>
      <c r="EO439">
        <v>2.184087037037037</v>
      </c>
      <c r="EP439">
        <v>1.417469629629629</v>
      </c>
      <c r="EQ439">
        <v>18.84607037037037</v>
      </c>
      <c r="ER439">
        <v>12.10582592592593</v>
      </c>
      <c r="ES439">
        <v>2000.043333333333</v>
      </c>
      <c r="ET439">
        <v>0.9800074444444448</v>
      </c>
      <c r="EU439">
        <v>0.01999277407407407</v>
      </c>
      <c r="EV439">
        <v>0</v>
      </c>
      <c r="EW439">
        <v>840.4554814814815</v>
      </c>
      <c r="EX439">
        <v>5.000560000000001</v>
      </c>
      <c r="EY439">
        <v>17009.76666666667</v>
      </c>
      <c r="EZ439">
        <v>17295.29259259259</v>
      </c>
      <c r="FA439">
        <v>41.73833333333333</v>
      </c>
      <c r="FB439">
        <v>41.81433333333332</v>
      </c>
      <c r="FC439">
        <v>41.43699999999999</v>
      </c>
      <c r="FD439">
        <v>40.98133333333333</v>
      </c>
      <c r="FE439">
        <v>42.5</v>
      </c>
      <c r="FF439">
        <v>1955.153333333333</v>
      </c>
      <c r="FG439">
        <v>39.89000000000001</v>
      </c>
      <c r="FH439">
        <v>0</v>
      </c>
      <c r="FI439">
        <v>1759257325.6</v>
      </c>
      <c r="FJ439">
        <v>0</v>
      </c>
      <c r="FK439">
        <v>840.4811538461539</v>
      </c>
      <c r="FL439">
        <v>8.590632470403788</v>
      </c>
      <c r="FM439">
        <v>170.9435897712498</v>
      </c>
      <c r="FN439">
        <v>17009.49615384615</v>
      </c>
      <c r="FO439">
        <v>15</v>
      </c>
      <c r="FP439">
        <v>0</v>
      </c>
      <c r="FQ439" t="s">
        <v>439</v>
      </c>
      <c r="FR439">
        <v>1747148579.5</v>
      </c>
      <c r="FS439">
        <v>1747148584.5</v>
      </c>
      <c r="FT439">
        <v>0</v>
      </c>
      <c r="FU439">
        <v>0.162</v>
      </c>
      <c r="FV439">
        <v>-0.001</v>
      </c>
      <c r="FW439">
        <v>0.139</v>
      </c>
      <c r="FX439">
        <v>0.058</v>
      </c>
      <c r="FY439">
        <v>420</v>
      </c>
      <c r="FZ439">
        <v>16</v>
      </c>
      <c r="GA439">
        <v>0.19</v>
      </c>
      <c r="GB439">
        <v>0.02</v>
      </c>
      <c r="GC439">
        <v>-47.18024146341463</v>
      </c>
      <c r="GD439">
        <v>-5.55399512195124</v>
      </c>
      <c r="GE439">
        <v>0.5514876678521291</v>
      </c>
      <c r="GF439">
        <v>0</v>
      </c>
      <c r="GG439">
        <v>839.950794117647</v>
      </c>
      <c r="GH439">
        <v>8.914331539441612</v>
      </c>
      <c r="GI439">
        <v>0.900893829985852</v>
      </c>
      <c r="GJ439">
        <v>0</v>
      </c>
      <c r="GK439">
        <v>8.447416097560975</v>
      </c>
      <c r="GL439">
        <v>-0.05582989547037013</v>
      </c>
      <c r="GM439">
        <v>0.00630278253613422</v>
      </c>
      <c r="GN439">
        <v>1</v>
      </c>
      <c r="GO439">
        <v>1</v>
      </c>
      <c r="GP439">
        <v>3</v>
      </c>
      <c r="GQ439" t="s">
        <v>463</v>
      </c>
      <c r="GR439">
        <v>3.12864</v>
      </c>
      <c r="GS439">
        <v>2.73139</v>
      </c>
      <c r="GT439">
        <v>0.109645</v>
      </c>
      <c r="GU439">
        <v>0.116491</v>
      </c>
      <c r="GV439">
        <v>0.10736</v>
      </c>
      <c r="GW439">
        <v>0.0796236</v>
      </c>
      <c r="GX439">
        <v>26677.5</v>
      </c>
      <c r="GY439">
        <v>25697.1</v>
      </c>
      <c r="GZ439">
        <v>30505.5</v>
      </c>
      <c r="HA439">
        <v>29341.4</v>
      </c>
      <c r="HB439">
        <v>37582.5</v>
      </c>
      <c r="HC439">
        <v>35539.8</v>
      </c>
      <c r="HD439">
        <v>46669.2</v>
      </c>
      <c r="HE439">
        <v>43600.2</v>
      </c>
      <c r="HF439">
        <v>1.82875</v>
      </c>
      <c r="HG439">
        <v>1.81265</v>
      </c>
      <c r="HH439">
        <v>0.0808015</v>
      </c>
      <c r="HI439">
        <v>0</v>
      </c>
      <c r="HJ439">
        <v>28.6585</v>
      </c>
      <c r="HK439">
        <v>999.9</v>
      </c>
      <c r="HL439">
        <v>48.2</v>
      </c>
      <c r="HM439">
        <v>31.9</v>
      </c>
      <c r="HN439">
        <v>25.2074</v>
      </c>
      <c r="HO439">
        <v>62.945</v>
      </c>
      <c r="HP439">
        <v>18.0008</v>
      </c>
      <c r="HQ439">
        <v>1</v>
      </c>
      <c r="HR439">
        <v>0.166723</v>
      </c>
      <c r="HS439">
        <v>-0.967938</v>
      </c>
      <c r="HT439">
        <v>20.1977</v>
      </c>
      <c r="HU439">
        <v>5.22672</v>
      </c>
      <c r="HV439">
        <v>11.974</v>
      </c>
      <c r="HW439">
        <v>4.97015</v>
      </c>
      <c r="HX439">
        <v>3.2895</v>
      </c>
      <c r="HY439">
        <v>9999</v>
      </c>
      <c r="HZ439">
        <v>9999</v>
      </c>
      <c r="IA439">
        <v>9999</v>
      </c>
      <c r="IB439">
        <v>20.4</v>
      </c>
      <c r="IC439">
        <v>4.97289</v>
      </c>
      <c r="ID439">
        <v>1.87729</v>
      </c>
      <c r="IE439">
        <v>1.87537</v>
      </c>
      <c r="IF439">
        <v>1.87819</v>
      </c>
      <c r="IG439">
        <v>1.87491</v>
      </c>
      <c r="IH439">
        <v>1.8785</v>
      </c>
      <c r="II439">
        <v>1.8756</v>
      </c>
      <c r="IJ439">
        <v>1.87674</v>
      </c>
      <c r="IK439">
        <v>0</v>
      </c>
      <c r="IL439">
        <v>0</v>
      </c>
      <c r="IM439">
        <v>0</v>
      </c>
      <c r="IN439">
        <v>0</v>
      </c>
      <c r="IO439" t="s">
        <v>441</v>
      </c>
      <c r="IP439" t="s">
        <v>442</v>
      </c>
      <c r="IQ439" t="s">
        <v>443</v>
      </c>
      <c r="IR439" t="s">
        <v>443</v>
      </c>
      <c r="IS439" t="s">
        <v>443</v>
      </c>
      <c r="IT439" t="s">
        <v>443</v>
      </c>
      <c r="IU439">
        <v>0</v>
      </c>
      <c r="IV439">
        <v>100</v>
      </c>
      <c r="IW439">
        <v>100</v>
      </c>
      <c r="IX439">
        <v>0.514</v>
      </c>
      <c r="IY439">
        <v>0.2438</v>
      </c>
      <c r="IZ439">
        <v>-0.1222274518627452</v>
      </c>
      <c r="JA439">
        <v>0.001328938755811441</v>
      </c>
      <c r="JB439">
        <v>-5.633165956792918E-07</v>
      </c>
      <c r="JC439">
        <v>2.510553891376428E-10</v>
      </c>
      <c r="JD439">
        <v>-0.04678033270444259</v>
      </c>
      <c r="JE439">
        <v>-0.0009625096320519332</v>
      </c>
      <c r="JF439">
        <v>0.0006953178313022573</v>
      </c>
      <c r="JG439">
        <v>-5.973937232829655E-06</v>
      </c>
      <c r="JH439">
        <v>1</v>
      </c>
      <c r="JI439">
        <v>2112</v>
      </c>
      <c r="JJ439">
        <v>1</v>
      </c>
      <c r="JK439">
        <v>26</v>
      </c>
      <c r="JL439">
        <v>201812.2</v>
      </c>
      <c r="JM439">
        <v>201812.1</v>
      </c>
      <c r="JN439">
        <v>1.54419</v>
      </c>
      <c r="JO439">
        <v>2.55859</v>
      </c>
      <c r="JP439">
        <v>1.39893</v>
      </c>
      <c r="JQ439">
        <v>2.32788</v>
      </c>
      <c r="JR439">
        <v>1.44897</v>
      </c>
      <c r="JS439">
        <v>2.42676</v>
      </c>
      <c r="JT439">
        <v>37.747</v>
      </c>
      <c r="JU439">
        <v>23.9649</v>
      </c>
      <c r="JV439">
        <v>18</v>
      </c>
      <c r="JW439">
        <v>483.383</v>
      </c>
      <c r="JX439">
        <v>443.673</v>
      </c>
      <c r="JY439">
        <v>29.6328</v>
      </c>
      <c r="JZ439">
        <v>29.4088</v>
      </c>
      <c r="KA439">
        <v>29.9997</v>
      </c>
      <c r="KB439">
        <v>29.1433</v>
      </c>
      <c r="KC439">
        <v>29.2159</v>
      </c>
      <c r="KD439">
        <v>30.9225</v>
      </c>
      <c r="KE439">
        <v>41.4121</v>
      </c>
      <c r="KF439">
        <v>0</v>
      </c>
      <c r="KG439">
        <v>29.6423</v>
      </c>
      <c r="KH439">
        <v>653.922</v>
      </c>
      <c r="KI439">
        <v>15.6246</v>
      </c>
      <c r="KJ439">
        <v>100.853</v>
      </c>
      <c r="KK439">
        <v>100.287</v>
      </c>
    </row>
    <row r="440" spans="1:297">
      <c r="A440">
        <v>424</v>
      </c>
      <c r="B440">
        <v>1759257316.5</v>
      </c>
      <c r="C440">
        <v>10500.90000009537</v>
      </c>
      <c r="D440" t="s">
        <v>1295</v>
      </c>
      <c r="E440" t="s">
        <v>1296</v>
      </c>
      <c r="F440">
        <v>5</v>
      </c>
      <c r="G440" t="s">
        <v>1218</v>
      </c>
      <c r="H440" t="s">
        <v>436</v>
      </c>
      <c r="I440">
        <v>1759257308.962963</v>
      </c>
      <c r="J440">
        <f>(K440)/1000</f>
        <v>0</v>
      </c>
      <c r="K440">
        <f>IF(DP440, AN440, AH440)</f>
        <v>0</v>
      </c>
      <c r="L440">
        <f>IF(DP440, AI440, AG440)</f>
        <v>0</v>
      </c>
      <c r="M440">
        <f>DR440 - IF(AU440&gt;1, L440*DL440*100.0/(AW440), 0)</f>
        <v>0</v>
      </c>
      <c r="N440">
        <f>((T440-J440/2)*M440-L440)/(T440+J440/2)</f>
        <v>0</v>
      </c>
      <c r="O440">
        <f>N440*(DY440+DZ440)/1000.0</f>
        <v>0</v>
      </c>
      <c r="P440">
        <f>(DR440 - IF(AU440&gt;1, L440*DL440*100.0/(AW440), 0))*(DY440+DZ440)/1000.0</f>
        <v>0</v>
      </c>
      <c r="Q440">
        <f>2.0/((1/S440-1/R440)+SIGN(S440)*SQRT((1/S440-1/R440)*(1/S440-1/R440) + 4*DM440/((DM440+1)*(DM440+1))*(2*1/S440*1/R440-1/R440*1/R440)))</f>
        <v>0</v>
      </c>
      <c r="R440">
        <f>IF(LEFT(DN440,1)&lt;&gt;"0",IF(LEFT(DN440,1)="1",3.0,DO440),$D$5+$E$5*(EF440*DY440/($K$5*1000))+$F$5*(EF440*DY440/($K$5*1000))*MAX(MIN(DL440,$J$5),$I$5)*MAX(MIN(DL440,$J$5),$I$5)+$G$5*MAX(MIN(DL440,$J$5),$I$5)*(EF440*DY440/($K$5*1000))+$H$5*(EF440*DY440/($K$5*1000))*(EF440*DY440/($K$5*1000)))</f>
        <v>0</v>
      </c>
      <c r="S440">
        <f>J440*(1000-(1000*0.61365*exp(17.502*W440/(240.97+W440))/(DY440+DZ440)+DT440)/2)/(1000*0.61365*exp(17.502*W440/(240.97+W440))/(DY440+DZ440)-DT440)</f>
        <v>0</v>
      </c>
      <c r="T440">
        <f>1/((DM440+1)/(Q440/1.6)+1/(R440/1.37)) + DM440/((DM440+1)/(Q440/1.6) + DM440/(R440/1.37))</f>
        <v>0</v>
      </c>
      <c r="U440">
        <f>(DH440*DK440)</f>
        <v>0</v>
      </c>
      <c r="V440">
        <f>(EA440+(U440+2*0.95*5.67E-8*(((EA440+$B$7)+273)^4-(EA440+273)^4)-44100*J440)/(1.84*29.3*R440+8*0.95*5.67E-8*(EA440+273)^3))</f>
        <v>0</v>
      </c>
      <c r="W440">
        <f>($C$7*EB440+$D$7*EC440+$E$7*V440)</f>
        <v>0</v>
      </c>
      <c r="X440">
        <f>0.61365*exp(17.502*W440/(240.97+W440))</f>
        <v>0</v>
      </c>
      <c r="Y440">
        <f>(Z440/AA440*100)</f>
        <v>0</v>
      </c>
      <c r="Z440">
        <f>DT440*(DY440+DZ440)/1000</f>
        <v>0</v>
      </c>
      <c r="AA440">
        <f>0.61365*exp(17.502*EA440/(240.97+EA440))</f>
        <v>0</v>
      </c>
      <c r="AB440">
        <f>(X440-DT440*(DY440+DZ440)/1000)</f>
        <v>0</v>
      </c>
      <c r="AC440">
        <f>(-J440*44100)</f>
        <v>0</v>
      </c>
      <c r="AD440">
        <f>2*29.3*R440*0.92*(EA440-W440)</f>
        <v>0</v>
      </c>
      <c r="AE440">
        <f>2*0.95*5.67E-8*(((EA440+$B$7)+273)^4-(W440+273)^4)</f>
        <v>0</v>
      </c>
      <c r="AF440">
        <f>U440+AE440+AC440+AD440</f>
        <v>0</v>
      </c>
      <c r="AG440">
        <f>DX440*AU440*(DS440-DR440*(1000-AU440*DU440)/(1000-AU440*DT440))/(100*DL440)</f>
        <v>0</v>
      </c>
      <c r="AH440">
        <f>1000*DX440*AU440*(DT440-DU440)/(100*DL440*(1000-AU440*DT440))</f>
        <v>0</v>
      </c>
      <c r="AI440">
        <f>(AJ440 - AK440 - DY440*1E3/(8.314*(EA440+273.15)) * AM440/DX440 * AL440) * DX440/(100*DL440) * (1000 - DU440)/1000</f>
        <v>0</v>
      </c>
      <c r="AJ440">
        <v>651.3813763671008</v>
      </c>
      <c r="AK440">
        <v>616.1440060606059</v>
      </c>
      <c r="AL440">
        <v>3.362921725986933</v>
      </c>
      <c r="AM440">
        <v>65.51249635074223</v>
      </c>
      <c r="AN440">
        <f>(AP440 - AO440 + DY440*1E3/(8.314*(EA440+273.15)) * AR440/DX440 * AQ440) * DX440/(100*DL440) * 1000/(1000 - AP440)</f>
        <v>0</v>
      </c>
      <c r="AO440">
        <v>15.6086905569874</v>
      </c>
      <c r="AP440">
        <v>24.05480363636363</v>
      </c>
      <c r="AQ440">
        <v>7.190922152827892E-05</v>
      </c>
      <c r="AR440">
        <v>120.2909633275377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MAX(0,($B$13+$C$13*EF440)/(1+$D$13*EF440)*DY440/(EA440+273)*$E$13)</f>
        <v>0</v>
      </c>
      <c r="AX440" t="s">
        <v>437</v>
      </c>
      <c r="AY440" t="s">
        <v>437</v>
      </c>
      <c r="AZ440">
        <v>0</v>
      </c>
      <c r="BA440">
        <v>0</v>
      </c>
      <c r="BB440">
        <f>1-AZ440/BA440</f>
        <v>0</v>
      </c>
      <c r="BC440">
        <v>0</v>
      </c>
      <c r="BD440" t="s">
        <v>437</v>
      </c>
      <c r="BE440" t="s">
        <v>437</v>
      </c>
      <c r="BF440">
        <v>0</v>
      </c>
      <c r="BG440">
        <v>0</v>
      </c>
      <c r="BH440">
        <f>1-BF440/BG440</f>
        <v>0</v>
      </c>
      <c r="BI440">
        <v>0.5</v>
      </c>
      <c r="BJ440">
        <f>DI440</f>
        <v>0</v>
      </c>
      <c r="BK440">
        <f>L440</f>
        <v>0</v>
      </c>
      <c r="BL440">
        <f>BH440*BI440*BJ440</f>
        <v>0</v>
      </c>
      <c r="BM440">
        <f>(BK440-BC440)/BJ440</f>
        <v>0</v>
      </c>
      <c r="BN440">
        <f>(BA440-BG440)/BG440</f>
        <v>0</v>
      </c>
      <c r="BO440">
        <f>AZ440/(BB440+AZ440/BG440)</f>
        <v>0</v>
      </c>
      <c r="BP440" t="s">
        <v>437</v>
      </c>
      <c r="BQ440">
        <v>0</v>
      </c>
      <c r="BR440">
        <f>IF(BQ440&lt;&gt;0, BQ440, BO440)</f>
        <v>0</v>
      </c>
      <c r="BS440">
        <f>1-BR440/BG440</f>
        <v>0</v>
      </c>
      <c r="BT440">
        <f>(BG440-BF440)/(BG440-BR440)</f>
        <v>0</v>
      </c>
      <c r="BU440">
        <f>(BA440-BG440)/(BA440-BR440)</f>
        <v>0</v>
      </c>
      <c r="BV440">
        <f>(BG440-BF440)/(BG440-AZ440)</f>
        <v>0</v>
      </c>
      <c r="BW440">
        <f>(BA440-BG440)/(BA440-AZ440)</f>
        <v>0</v>
      </c>
      <c r="BX440">
        <f>(BT440*BR440/BF440)</f>
        <v>0</v>
      </c>
      <c r="BY440">
        <f>(1-BX440)</f>
        <v>0</v>
      </c>
      <c r="DH440">
        <f>$B$11*EG440+$C$11*EH440+$F$11*ES440*(1-EV440)</f>
        <v>0</v>
      </c>
      <c r="DI440">
        <f>DH440*DJ440</f>
        <v>0</v>
      </c>
      <c r="DJ440">
        <f>($B$11*$D$9+$C$11*$D$9+$F$11*((FF440+EX440)/MAX(FF440+EX440+FG440, 0.1)*$I$9+FG440/MAX(FF440+EX440+FG440, 0.1)*$J$9))/($B$11+$C$11+$F$11)</f>
        <v>0</v>
      </c>
      <c r="DK440">
        <f>($B$11*$K$9+$C$11*$K$9+$F$11*((FF440+EX440)/MAX(FF440+EX440+FG440, 0.1)*$P$9+FG440/MAX(FF440+EX440+FG440, 0.1)*$Q$9))/($B$11+$C$11+$F$11)</f>
        <v>0</v>
      </c>
      <c r="DL440">
        <v>4.38</v>
      </c>
      <c r="DM440">
        <v>0.5</v>
      </c>
      <c r="DN440" t="s">
        <v>438</v>
      </c>
      <c r="DO440">
        <v>2</v>
      </c>
      <c r="DP440" t="b">
        <v>1</v>
      </c>
      <c r="DQ440">
        <v>1759257308.962963</v>
      </c>
      <c r="DR440">
        <v>578.3018148148147</v>
      </c>
      <c r="DS440">
        <v>626.2703333333333</v>
      </c>
      <c r="DT440">
        <v>24.0529</v>
      </c>
      <c r="DU440">
        <v>15.61062592592593</v>
      </c>
      <c r="DV440">
        <v>577.7957407407407</v>
      </c>
      <c r="DW440">
        <v>23.80905925925926</v>
      </c>
      <c r="DX440">
        <v>500.0042222222222</v>
      </c>
      <c r="DY440">
        <v>90.79153703703705</v>
      </c>
      <c r="DZ440">
        <v>0.05387994074074074</v>
      </c>
      <c r="EA440">
        <v>30.49481481481481</v>
      </c>
      <c r="EB440">
        <v>29.97788148148149</v>
      </c>
      <c r="EC440">
        <v>999.9000000000001</v>
      </c>
      <c r="ED440">
        <v>0</v>
      </c>
      <c r="EE440">
        <v>0</v>
      </c>
      <c r="EF440">
        <v>9989.121481481483</v>
      </c>
      <c r="EG440">
        <v>0</v>
      </c>
      <c r="EH440">
        <v>11.45060740740741</v>
      </c>
      <c r="EI440">
        <v>-47.9685</v>
      </c>
      <c r="EJ440">
        <v>592.5545185185185</v>
      </c>
      <c r="EK440">
        <v>636.2017037037035</v>
      </c>
      <c r="EL440">
        <v>8.442274074074074</v>
      </c>
      <c r="EM440">
        <v>626.2703333333333</v>
      </c>
      <c r="EN440">
        <v>15.61062592592593</v>
      </c>
      <c r="EO440">
        <v>2.1838</v>
      </c>
      <c r="EP440">
        <v>1.417312592592593</v>
      </c>
      <c r="EQ440">
        <v>18.84396296296297</v>
      </c>
      <c r="ER440">
        <v>12.10414444444444</v>
      </c>
      <c r="ES440">
        <v>2000.027777777778</v>
      </c>
      <c r="ET440">
        <v>0.9800072222222221</v>
      </c>
      <c r="EU440">
        <v>0.019993</v>
      </c>
      <c r="EV440">
        <v>0</v>
      </c>
      <c r="EW440">
        <v>841.1530370370371</v>
      </c>
      <c r="EX440">
        <v>5.000560000000001</v>
      </c>
      <c r="EY440">
        <v>17023.36666666666</v>
      </c>
      <c r="EZ440">
        <v>17295.16296296296</v>
      </c>
      <c r="FA440">
        <v>41.71733333333332</v>
      </c>
      <c r="FB440">
        <v>41.81199999999999</v>
      </c>
      <c r="FC440">
        <v>41.43699999999999</v>
      </c>
      <c r="FD440">
        <v>40.979</v>
      </c>
      <c r="FE440">
        <v>42.5</v>
      </c>
      <c r="FF440">
        <v>1955.137777777778</v>
      </c>
      <c r="FG440">
        <v>39.89000000000001</v>
      </c>
      <c r="FH440">
        <v>0</v>
      </c>
      <c r="FI440">
        <v>1759257330.4</v>
      </c>
      <c r="FJ440">
        <v>0</v>
      </c>
      <c r="FK440">
        <v>841.1518846153847</v>
      </c>
      <c r="FL440">
        <v>8.257880339170471</v>
      </c>
      <c r="FM440">
        <v>155.548717958615</v>
      </c>
      <c r="FN440">
        <v>17022.59230769231</v>
      </c>
      <c r="FO440">
        <v>15</v>
      </c>
      <c r="FP440">
        <v>0</v>
      </c>
      <c r="FQ440" t="s">
        <v>439</v>
      </c>
      <c r="FR440">
        <v>1747148579.5</v>
      </c>
      <c r="FS440">
        <v>1747148584.5</v>
      </c>
      <c r="FT440">
        <v>0</v>
      </c>
      <c r="FU440">
        <v>0.162</v>
      </c>
      <c r="FV440">
        <v>-0.001</v>
      </c>
      <c r="FW440">
        <v>0.139</v>
      </c>
      <c r="FX440">
        <v>0.058</v>
      </c>
      <c r="FY440">
        <v>420</v>
      </c>
      <c r="FZ440">
        <v>16</v>
      </c>
      <c r="GA440">
        <v>0.19</v>
      </c>
      <c r="GB440">
        <v>0.02</v>
      </c>
      <c r="GC440">
        <v>-47.6918075</v>
      </c>
      <c r="GD440">
        <v>-5.151815009380822</v>
      </c>
      <c r="GE440">
        <v>0.4976996199453541</v>
      </c>
      <c r="GF440">
        <v>0</v>
      </c>
      <c r="GG440">
        <v>840.7238529411763</v>
      </c>
      <c r="GH440">
        <v>8.298777689494175</v>
      </c>
      <c r="GI440">
        <v>0.8444405433864902</v>
      </c>
      <c r="GJ440">
        <v>0</v>
      </c>
      <c r="GK440">
        <v>8.443499500000001</v>
      </c>
      <c r="GL440">
        <v>-0.01751369606003916</v>
      </c>
      <c r="GM440">
        <v>0.003080667906477421</v>
      </c>
      <c r="GN440">
        <v>1</v>
      </c>
      <c r="GO440">
        <v>1</v>
      </c>
      <c r="GP440">
        <v>3</v>
      </c>
      <c r="GQ440" t="s">
        <v>463</v>
      </c>
      <c r="GR440">
        <v>3.12862</v>
      </c>
      <c r="GS440">
        <v>2.73189</v>
      </c>
      <c r="GT440">
        <v>0.111792</v>
      </c>
      <c r="GU440">
        <v>0.118627</v>
      </c>
      <c r="GV440">
        <v>0.107371</v>
      </c>
      <c r="GW440">
        <v>0.079613</v>
      </c>
      <c r="GX440">
        <v>26614</v>
      </c>
      <c r="GY440">
        <v>25635.6</v>
      </c>
      <c r="GZ440">
        <v>30506.5</v>
      </c>
      <c r="HA440">
        <v>29342.1</v>
      </c>
      <c r="HB440">
        <v>37583.1</v>
      </c>
      <c r="HC440">
        <v>35541.1</v>
      </c>
      <c r="HD440">
        <v>46670.2</v>
      </c>
      <c r="HE440">
        <v>43601</v>
      </c>
      <c r="HF440">
        <v>1.82873</v>
      </c>
      <c r="HG440">
        <v>1.81305</v>
      </c>
      <c r="HH440">
        <v>0.0803545</v>
      </c>
      <c r="HI440">
        <v>0</v>
      </c>
      <c r="HJ440">
        <v>28.6554</v>
      </c>
      <c r="HK440">
        <v>999.9</v>
      </c>
      <c r="HL440">
        <v>48.2</v>
      </c>
      <c r="HM440">
        <v>31.9</v>
      </c>
      <c r="HN440">
        <v>25.2105</v>
      </c>
      <c r="HO440">
        <v>62.595</v>
      </c>
      <c r="HP440">
        <v>18.117</v>
      </c>
      <c r="HQ440">
        <v>1</v>
      </c>
      <c r="HR440">
        <v>0.166387</v>
      </c>
      <c r="HS440">
        <v>-0.987835</v>
      </c>
      <c r="HT440">
        <v>20.1978</v>
      </c>
      <c r="HU440">
        <v>5.22642</v>
      </c>
      <c r="HV440">
        <v>11.974</v>
      </c>
      <c r="HW440">
        <v>4.9703</v>
      </c>
      <c r="HX440">
        <v>3.28955</v>
      </c>
      <c r="HY440">
        <v>9999</v>
      </c>
      <c r="HZ440">
        <v>9999</v>
      </c>
      <c r="IA440">
        <v>9999</v>
      </c>
      <c r="IB440">
        <v>20.4</v>
      </c>
      <c r="IC440">
        <v>4.97289</v>
      </c>
      <c r="ID440">
        <v>1.87729</v>
      </c>
      <c r="IE440">
        <v>1.87541</v>
      </c>
      <c r="IF440">
        <v>1.8782</v>
      </c>
      <c r="IG440">
        <v>1.87498</v>
      </c>
      <c r="IH440">
        <v>1.87851</v>
      </c>
      <c r="II440">
        <v>1.87561</v>
      </c>
      <c r="IJ440">
        <v>1.8768</v>
      </c>
      <c r="IK440">
        <v>0</v>
      </c>
      <c r="IL440">
        <v>0</v>
      </c>
      <c r="IM440">
        <v>0</v>
      </c>
      <c r="IN440">
        <v>0</v>
      </c>
      <c r="IO440" t="s">
        <v>441</v>
      </c>
      <c r="IP440" t="s">
        <v>442</v>
      </c>
      <c r="IQ440" t="s">
        <v>443</v>
      </c>
      <c r="IR440" t="s">
        <v>443</v>
      </c>
      <c r="IS440" t="s">
        <v>443</v>
      </c>
      <c r="IT440" t="s">
        <v>443</v>
      </c>
      <c r="IU440">
        <v>0</v>
      </c>
      <c r="IV440">
        <v>100</v>
      </c>
      <c r="IW440">
        <v>100</v>
      </c>
      <c r="IX440">
        <v>0.529</v>
      </c>
      <c r="IY440">
        <v>0.2439</v>
      </c>
      <c r="IZ440">
        <v>-0.1222274518627452</v>
      </c>
      <c r="JA440">
        <v>0.001328938755811441</v>
      </c>
      <c r="JB440">
        <v>-5.633165956792918E-07</v>
      </c>
      <c r="JC440">
        <v>2.510553891376428E-10</v>
      </c>
      <c r="JD440">
        <v>-0.04678033270444259</v>
      </c>
      <c r="JE440">
        <v>-0.0009625096320519332</v>
      </c>
      <c r="JF440">
        <v>0.0006953178313022573</v>
      </c>
      <c r="JG440">
        <v>-5.973937232829655E-06</v>
      </c>
      <c r="JH440">
        <v>1</v>
      </c>
      <c r="JI440">
        <v>2112</v>
      </c>
      <c r="JJ440">
        <v>1</v>
      </c>
      <c r="JK440">
        <v>26</v>
      </c>
      <c r="JL440">
        <v>201812.3</v>
      </c>
      <c r="JM440">
        <v>201812.2</v>
      </c>
      <c r="JN440">
        <v>1.56982</v>
      </c>
      <c r="JO440">
        <v>2.56226</v>
      </c>
      <c r="JP440">
        <v>1.39893</v>
      </c>
      <c r="JQ440">
        <v>2.32666</v>
      </c>
      <c r="JR440">
        <v>1.44897</v>
      </c>
      <c r="JS440">
        <v>2.53662</v>
      </c>
      <c r="JT440">
        <v>37.747</v>
      </c>
      <c r="JU440">
        <v>23.9737</v>
      </c>
      <c r="JV440">
        <v>18</v>
      </c>
      <c r="JW440">
        <v>483.344</v>
      </c>
      <c r="JX440">
        <v>443.894</v>
      </c>
      <c r="JY440">
        <v>29.6476</v>
      </c>
      <c r="JZ440">
        <v>29.4044</v>
      </c>
      <c r="KA440">
        <v>29.9998</v>
      </c>
      <c r="KB440">
        <v>29.1395</v>
      </c>
      <c r="KC440">
        <v>29.212</v>
      </c>
      <c r="KD440">
        <v>31.6055</v>
      </c>
      <c r="KE440">
        <v>41.4121</v>
      </c>
      <c r="KF440">
        <v>0</v>
      </c>
      <c r="KG440">
        <v>29.6595</v>
      </c>
      <c r="KH440">
        <v>673.9880000000001</v>
      </c>
      <c r="KI440">
        <v>15.6246</v>
      </c>
      <c r="KJ440">
        <v>100.856</v>
      </c>
      <c r="KK440">
        <v>100.289</v>
      </c>
    </row>
    <row r="441" spans="1:297">
      <c r="A441">
        <v>425</v>
      </c>
      <c r="B441">
        <v>1759257321.5</v>
      </c>
      <c r="C441">
        <v>10505.90000009537</v>
      </c>
      <c r="D441" t="s">
        <v>1297</v>
      </c>
      <c r="E441" t="s">
        <v>1298</v>
      </c>
      <c r="F441">
        <v>5</v>
      </c>
      <c r="G441" t="s">
        <v>1218</v>
      </c>
      <c r="H441" t="s">
        <v>436</v>
      </c>
      <c r="I441">
        <v>1759257313.981482</v>
      </c>
      <c r="J441">
        <f>(K441)/1000</f>
        <v>0</v>
      </c>
      <c r="K441">
        <f>IF(DP441, AN441, AH441)</f>
        <v>0</v>
      </c>
      <c r="L441">
        <f>IF(DP441, AI441, AG441)</f>
        <v>0</v>
      </c>
      <c r="M441">
        <f>DR441 - IF(AU441&gt;1, L441*DL441*100.0/(AW441), 0)</f>
        <v>0</v>
      </c>
      <c r="N441">
        <f>((T441-J441/2)*M441-L441)/(T441+J441/2)</f>
        <v>0</v>
      </c>
      <c r="O441">
        <f>N441*(DY441+DZ441)/1000.0</f>
        <v>0</v>
      </c>
      <c r="P441">
        <f>(DR441 - IF(AU441&gt;1, L441*DL441*100.0/(AW441), 0))*(DY441+DZ441)/1000.0</f>
        <v>0</v>
      </c>
      <c r="Q441">
        <f>2.0/((1/S441-1/R441)+SIGN(S441)*SQRT((1/S441-1/R441)*(1/S441-1/R441) + 4*DM441/((DM441+1)*(DM441+1))*(2*1/S441*1/R441-1/R441*1/R441)))</f>
        <v>0</v>
      </c>
      <c r="R441">
        <f>IF(LEFT(DN441,1)&lt;&gt;"0",IF(LEFT(DN441,1)="1",3.0,DO441),$D$5+$E$5*(EF441*DY441/($K$5*1000))+$F$5*(EF441*DY441/($K$5*1000))*MAX(MIN(DL441,$J$5),$I$5)*MAX(MIN(DL441,$J$5),$I$5)+$G$5*MAX(MIN(DL441,$J$5),$I$5)*(EF441*DY441/($K$5*1000))+$H$5*(EF441*DY441/($K$5*1000))*(EF441*DY441/($K$5*1000)))</f>
        <v>0</v>
      </c>
      <c r="S441">
        <f>J441*(1000-(1000*0.61365*exp(17.502*W441/(240.97+W441))/(DY441+DZ441)+DT441)/2)/(1000*0.61365*exp(17.502*W441/(240.97+W441))/(DY441+DZ441)-DT441)</f>
        <v>0</v>
      </c>
      <c r="T441">
        <f>1/((DM441+1)/(Q441/1.6)+1/(R441/1.37)) + DM441/((DM441+1)/(Q441/1.6) + DM441/(R441/1.37))</f>
        <v>0</v>
      </c>
      <c r="U441">
        <f>(DH441*DK441)</f>
        <v>0</v>
      </c>
      <c r="V441">
        <f>(EA441+(U441+2*0.95*5.67E-8*(((EA441+$B$7)+273)^4-(EA441+273)^4)-44100*J441)/(1.84*29.3*R441+8*0.95*5.67E-8*(EA441+273)^3))</f>
        <v>0</v>
      </c>
      <c r="W441">
        <f>($C$7*EB441+$D$7*EC441+$E$7*V441)</f>
        <v>0</v>
      </c>
      <c r="X441">
        <f>0.61365*exp(17.502*W441/(240.97+W441))</f>
        <v>0</v>
      </c>
      <c r="Y441">
        <f>(Z441/AA441*100)</f>
        <v>0</v>
      </c>
      <c r="Z441">
        <f>DT441*(DY441+DZ441)/1000</f>
        <v>0</v>
      </c>
      <c r="AA441">
        <f>0.61365*exp(17.502*EA441/(240.97+EA441))</f>
        <v>0</v>
      </c>
      <c r="AB441">
        <f>(X441-DT441*(DY441+DZ441)/1000)</f>
        <v>0</v>
      </c>
      <c r="AC441">
        <f>(-J441*44100)</f>
        <v>0</v>
      </c>
      <c r="AD441">
        <f>2*29.3*R441*0.92*(EA441-W441)</f>
        <v>0</v>
      </c>
      <c r="AE441">
        <f>2*0.95*5.67E-8*(((EA441+$B$7)+273)^4-(W441+273)^4)</f>
        <v>0</v>
      </c>
      <c r="AF441">
        <f>U441+AE441+AC441+AD441</f>
        <v>0</v>
      </c>
      <c r="AG441">
        <f>DX441*AU441*(DS441-DR441*(1000-AU441*DU441)/(1000-AU441*DT441))/(100*DL441)</f>
        <v>0</v>
      </c>
      <c r="AH441">
        <f>1000*DX441*AU441*(DT441-DU441)/(100*DL441*(1000-AU441*DT441))</f>
        <v>0</v>
      </c>
      <c r="AI441">
        <f>(AJ441 - AK441 - DY441*1E3/(8.314*(EA441+273.15)) * AM441/DX441 * AL441) * DX441/(100*DL441) * (1000 - DU441)/1000</f>
        <v>0</v>
      </c>
      <c r="AJ441">
        <v>668.4654646933213</v>
      </c>
      <c r="AK441">
        <v>633.0158969696969</v>
      </c>
      <c r="AL441">
        <v>3.369553699317511</v>
      </c>
      <c r="AM441">
        <v>65.51249635074223</v>
      </c>
      <c r="AN441">
        <f>(AP441 - AO441 + DY441*1E3/(8.314*(EA441+273.15)) * AR441/DX441 * AQ441) * DX441/(100*DL441) * 1000/(1000 - AP441)</f>
        <v>0</v>
      </c>
      <c r="AO441">
        <v>15.60799333537237</v>
      </c>
      <c r="AP441">
        <v>24.0870193939394</v>
      </c>
      <c r="AQ441">
        <v>0.00714449336297684</v>
      </c>
      <c r="AR441">
        <v>120.2909633275377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MAX(0,($B$13+$C$13*EF441)/(1+$D$13*EF441)*DY441/(EA441+273)*$E$13)</f>
        <v>0</v>
      </c>
      <c r="AX441" t="s">
        <v>437</v>
      </c>
      <c r="AY441" t="s">
        <v>437</v>
      </c>
      <c r="AZ441">
        <v>0</v>
      </c>
      <c r="BA441">
        <v>0</v>
      </c>
      <c r="BB441">
        <f>1-AZ441/BA441</f>
        <v>0</v>
      </c>
      <c r="BC441">
        <v>0</v>
      </c>
      <c r="BD441" t="s">
        <v>437</v>
      </c>
      <c r="BE441" t="s">
        <v>437</v>
      </c>
      <c r="BF441">
        <v>0</v>
      </c>
      <c r="BG441">
        <v>0</v>
      </c>
      <c r="BH441">
        <f>1-BF441/BG441</f>
        <v>0</v>
      </c>
      <c r="BI441">
        <v>0.5</v>
      </c>
      <c r="BJ441">
        <f>DI441</f>
        <v>0</v>
      </c>
      <c r="BK441">
        <f>L441</f>
        <v>0</v>
      </c>
      <c r="BL441">
        <f>BH441*BI441*BJ441</f>
        <v>0</v>
      </c>
      <c r="BM441">
        <f>(BK441-BC441)/BJ441</f>
        <v>0</v>
      </c>
      <c r="BN441">
        <f>(BA441-BG441)/BG441</f>
        <v>0</v>
      </c>
      <c r="BO441">
        <f>AZ441/(BB441+AZ441/BG441)</f>
        <v>0</v>
      </c>
      <c r="BP441" t="s">
        <v>437</v>
      </c>
      <c r="BQ441">
        <v>0</v>
      </c>
      <c r="BR441">
        <f>IF(BQ441&lt;&gt;0, BQ441, BO441)</f>
        <v>0</v>
      </c>
      <c r="BS441">
        <f>1-BR441/BG441</f>
        <v>0</v>
      </c>
      <c r="BT441">
        <f>(BG441-BF441)/(BG441-BR441)</f>
        <v>0</v>
      </c>
      <c r="BU441">
        <f>(BA441-BG441)/(BA441-BR441)</f>
        <v>0</v>
      </c>
      <c r="BV441">
        <f>(BG441-BF441)/(BG441-AZ441)</f>
        <v>0</v>
      </c>
      <c r="BW441">
        <f>(BA441-BG441)/(BA441-AZ441)</f>
        <v>0</v>
      </c>
      <c r="BX441">
        <f>(BT441*BR441/BF441)</f>
        <v>0</v>
      </c>
      <c r="BY441">
        <f>(1-BX441)</f>
        <v>0</v>
      </c>
      <c r="DH441">
        <f>$B$11*EG441+$C$11*EH441+$F$11*ES441*(1-EV441)</f>
        <v>0</v>
      </c>
      <c r="DI441">
        <f>DH441*DJ441</f>
        <v>0</v>
      </c>
      <c r="DJ441">
        <f>($B$11*$D$9+$C$11*$D$9+$F$11*((FF441+EX441)/MAX(FF441+EX441+FG441, 0.1)*$I$9+FG441/MAX(FF441+EX441+FG441, 0.1)*$J$9))/($B$11+$C$11+$F$11)</f>
        <v>0</v>
      </c>
      <c r="DK441">
        <f>($B$11*$K$9+$C$11*$K$9+$F$11*((FF441+EX441)/MAX(FF441+EX441+FG441, 0.1)*$P$9+FG441/MAX(FF441+EX441+FG441, 0.1)*$Q$9))/($B$11+$C$11+$F$11)</f>
        <v>0</v>
      </c>
      <c r="DL441">
        <v>4.38</v>
      </c>
      <c r="DM441">
        <v>0.5</v>
      </c>
      <c r="DN441" t="s">
        <v>438</v>
      </c>
      <c r="DO441">
        <v>2</v>
      </c>
      <c r="DP441" t="b">
        <v>1</v>
      </c>
      <c r="DQ441">
        <v>1759257313.981482</v>
      </c>
      <c r="DR441">
        <v>594.7333333333333</v>
      </c>
      <c r="DS441">
        <v>643.1113703703704</v>
      </c>
      <c r="DT441">
        <v>24.05856666666667</v>
      </c>
      <c r="DU441">
        <v>15.60894074074074</v>
      </c>
      <c r="DV441">
        <v>594.212</v>
      </c>
      <c r="DW441">
        <v>23.81461481481481</v>
      </c>
      <c r="DX441">
        <v>500.0368148148148</v>
      </c>
      <c r="DY441">
        <v>90.78992592592596</v>
      </c>
      <c r="DZ441">
        <v>0.05392045185185185</v>
      </c>
      <c r="EA441">
        <v>30.49598888888888</v>
      </c>
      <c r="EB441">
        <v>29.97213333333333</v>
      </c>
      <c r="EC441">
        <v>999.9000000000001</v>
      </c>
      <c r="ED441">
        <v>0</v>
      </c>
      <c r="EE441">
        <v>0</v>
      </c>
      <c r="EF441">
        <v>9986.96888888889</v>
      </c>
      <c r="EG441">
        <v>0</v>
      </c>
      <c r="EH441">
        <v>11.44555555555555</v>
      </c>
      <c r="EI441">
        <v>-48.37804444444444</v>
      </c>
      <c r="EJ441">
        <v>609.3945925925925</v>
      </c>
      <c r="EK441">
        <v>653.3087037037037</v>
      </c>
      <c r="EL441">
        <v>8.449624814814815</v>
      </c>
      <c r="EM441">
        <v>643.1113703703704</v>
      </c>
      <c r="EN441">
        <v>15.60894074074074</v>
      </c>
      <c r="EO441">
        <v>2.184275185185185</v>
      </c>
      <c r="EP441">
        <v>1.417135185185185</v>
      </c>
      <c r="EQ441">
        <v>18.84744074074074</v>
      </c>
      <c r="ER441">
        <v>12.10222592592593</v>
      </c>
      <c r="ES441">
        <v>2000.011111111111</v>
      </c>
      <c r="ET441">
        <v>0.9800070000000001</v>
      </c>
      <c r="EU441">
        <v>0.01999322592592593</v>
      </c>
      <c r="EV441">
        <v>0</v>
      </c>
      <c r="EW441">
        <v>841.8016666666667</v>
      </c>
      <c r="EX441">
        <v>5.000560000000001</v>
      </c>
      <c r="EY441">
        <v>17035.83333333333</v>
      </c>
      <c r="EZ441">
        <v>17295.02222222222</v>
      </c>
      <c r="FA441">
        <v>41.69866666666666</v>
      </c>
      <c r="FB441">
        <v>41.81199999999999</v>
      </c>
      <c r="FC441">
        <v>41.43699999999999</v>
      </c>
      <c r="FD441">
        <v>40.958</v>
      </c>
      <c r="FE441">
        <v>42.5</v>
      </c>
      <c r="FF441">
        <v>1955.121111111111</v>
      </c>
      <c r="FG441">
        <v>39.89000000000001</v>
      </c>
      <c r="FH441">
        <v>0</v>
      </c>
      <c r="FI441">
        <v>1759257335.8</v>
      </c>
      <c r="FJ441">
        <v>0</v>
      </c>
      <c r="FK441">
        <v>841.8782399999999</v>
      </c>
      <c r="FL441">
        <v>7.522692316399673</v>
      </c>
      <c r="FM441">
        <v>137.5076925085236</v>
      </c>
      <c r="FN441">
        <v>17036.824</v>
      </c>
      <c r="FO441">
        <v>15</v>
      </c>
      <c r="FP441">
        <v>0</v>
      </c>
      <c r="FQ441" t="s">
        <v>439</v>
      </c>
      <c r="FR441">
        <v>1747148579.5</v>
      </c>
      <c r="FS441">
        <v>1747148584.5</v>
      </c>
      <c r="FT441">
        <v>0</v>
      </c>
      <c r="FU441">
        <v>0.162</v>
      </c>
      <c r="FV441">
        <v>-0.001</v>
      </c>
      <c r="FW441">
        <v>0.139</v>
      </c>
      <c r="FX441">
        <v>0.058</v>
      </c>
      <c r="FY441">
        <v>420</v>
      </c>
      <c r="FZ441">
        <v>16</v>
      </c>
      <c r="GA441">
        <v>0.19</v>
      </c>
      <c r="GB441">
        <v>0.02</v>
      </c>
      <c r="GC441">
        <v>-48.12335121951219</v>
      </c>
      <c r="GD441">
        <v>-5.015489895470412</v>
      </c>
      <c r="GE441">
        <v>0.4972940324331619</v>
      </c>
      <c r="GF441">
        <v>0</v>
      </c>
      <c r="GG441">
        <v>841.4514705882352</v>
      </c>
      <c r="GH441">
        <v>7.777723454325105</v>
      </c>
      <c r="GI441">
        <v>0.7918638190740075</v>
      </c>
      <c r="GJ441">
        <v>0</v>
      </c>
      <c r="GK441">
        <v>8.446993902439024</v>
      </c>
      <c r="GL441">
        <v>0.07043038327527466</v>
      </c>
      <c r="GM441">
        <v>0.009790571840607143</v>
      </c>
      <c r="GN441">
        <v>1</v>
      </c>
      <c r="GO441">
        <v>1</v>
      </c>
      <c r="GP441">
        <v>3</v>
      </c>
      <c r="GQ441" t="s">
        <v>463</v>
      </c>
      <c r="GR441">
        <v>3.12866</v>
      </c>
      <c r="GS441">
        <v>2.73161</v>
      </c>
      <c r="GT441">
        <v>0.113904</v>
      </c>
      <c r="GU441">
        <v>0.120717</v>
      </c>
      <c r="GV441">
        <v>0.107468</v>
      </c>
      <c r="GW441">
        <v>0.07961020000000001</v>
      </c>
      <c r="GX441">
        <v>26550.9</v>
      </c>
      <c r="GY441">
        <v>25575</v>
      </c>
      <c r="GZ441">
        <v>30506.7</v>
      </c>
      <c r="HA441">
        <v>29342.3</v>
      </c>
      <c r="HB441">
        <v>37579.4</v>
      </c>
      <c r="HC441">
        <v>35541.6</v>
      </c>
      <c r="HD441">
        <v>46670.6</v>
      </c>
      <c r="HE441">
        <v>43601.4</v>
      </c>
      <c r="HF441">
        <v>1.82908</v>
      </c>
      <c r="HG441">
        <v>1.81297</v>
      </c>
      <c r="HH441">
        <v>0.0806153</v>
      </c>
      <c r="HI441">
        <v>0</v>
      </c>
      <c r="HJ441">
        <v>28.6518</v>
      </c>
      <c r="HK441">
        <v>999.9</v>
      </c>
      <c r="HL441">
        <v>48.2</v>
      </c>
      <c r="HM441">
        <v>31.9</v>
      </c>
      <c r="HN441">
        <v>25.2068</v>
      </c>
      <c r="HO441">
        <v>63.115</v>
      </c>
      <c r="HP441">
        <v>18.0449</v>
      </c>
      <c r="HQ441">
        <v>1</v>
      </c>
      <c r="HR441">
        <v>0.166059</v>
      </c>
      <c r="HS441">
        <v>-1.02853</v>
      </c>
      <c r="HT441">
        <v>20.1975</v>
      </c>
      <c r="HU441">
        <v>5.22627</v>
      </c>
      <c r="HV441">
        <v>11.974</v>
      </c>
      <c r="HW441">
        <v>4.96965</v>
      </c>
      <c r="HX441">
        <v>3.28953</v>
      </c>
      <c r="HY441">
        <v>9999</v>
      </c>
      <c r="HZ441">
        <v>9999</v>
      </c>
      <c r="IA441">
        <v>9999</v>
      </c>
      <c r="IB441">
        <v>20.4</v>
      </c>
      <c r="IC441">
        <v>4.9729</v>
      </c>
      <c r="ID441">
        <v>1.87729</v>
      </c>
      <c r="IE441">
        <v>1.87539</v>
      </c>
      <c r="IF441">
        <v>1.8782</v>
      </c>
      <c r="IG441">
        <v>1.87497</v>
      </c>
      <c r="IH441">
        <v>1.87849</v>
      </c>
      <c r="II441">
        <v>1.8756</v>
      </c>
      <c r="IJ441">
        <v>1.87678</v>
      </c>
      <c r="IK441">
        <v>0</v>
      </c>
      <c r="IL441">
        <v>0</v>
      </c>
      <c r="IM441">
        <v>0</v>
      </c>
      <c r="IN441">
        <v>0</v>
      </c>
      <c r="IO441" t="s">
        <v>441</v>
      </c>
      <c r="IP441" t="s">
        <v>442</v>
      </c>
      <c r="IQ441" t="s">
        <v>443</v>
      </c>
      <c r="IR441" t="s">
        <v>443</v>
      </c>
      <c r="IS441" t="s">
        <v>443</v>
      </c>
      <c r="IT441" t="s">
        <v>443</v>
      </c>
      <c r="IU441">
        <v>0</v>
      </c>
      <c r="IV441">
        <v>100</v>
      </c>
      <c r="IW441">
        <v>100</v>
      </c>
      <c r="IX441">
        <v>0.544</v>
      </c>
      <c r="IY441">
        <v>0.2446</v>
      </c>
      <c r="IZ441">
        <v>-0.1222274518627452</v>
      </c>
      <c r="JA441">
        <v>0.001328938755811441</v>
      </c>
      <c r="JB441">
        <v>-5.633165956792918E-07</v>
      </c>
      <c r="JC441">
        <v>2.510553891376428E-10</v>
      </c>
      <c r="JD441">
        <v>-0.04678033270444259</v>
      </c>
      <c r="JE441">
        <v>-0.0009625096320519332</v>
      </c>
      <c r="JF441">
        <v>0.0006953178313022573</v>
      </c>
      <c r="JG441">
        <v>-5.973937232829655E-06</v>
      </c>
      <c r="JH441">
        <v>1</v>
      </c>
      <c r="JI441">
        <v>2112</v>
      </c>
      <c r="JJ441">
        <v>1</v>
      </c>
      <c r="JK441">
        <v>26</v>
      </c>
      <c r="JL441">
        <v>201812.4</v>
      </c>
      <c r="JM441">
        <v>201812.3</v>
      </c>
      <c r="JN441">
        <v>1.60767</v>
      </c>
      <c r="JO441">
        <v>2.56104</v>
      </c>
      <c r="JP441">
        <v>1.39893</v>
      </c>
      <c r="JQ441">
        <v>2.32788</v>
      </c>
      <c r="JR441">
        <v>1.44897</v>
      </c>
      <c r="JS441">
        <v>2.44019</v>
      </c>
      <c r="JT441">
        <v>37.747</v>
      </c>
      <c r="JU441">
        <v>23.9649</v>
      </c>
      <c r="JV441">
        <v>18</v>
      </c>
      <c r="JW441">
        <v>483.514</v>
      </c>
      <c r="JX441">
        <v>443.821</v>
      </c>
      <c r="JY441">
        <v>29.6651</v>
      </c>
      <c r="JZ441">
        <v>29.4006</v>
      </c>
      <c r="KA441">
        <v>29.9997</v>
      </c>
      <c r="KB441">
        <v>29.1358</v>
      </c>
      <c r="KC441">
        <v>29.2084</v>
      </c>
      <c r="KD441">
        <v>32.2028</v>
      </c>
      <c r="KE441">
        <v>41.4121</v>
      </c>
      <c r="KF441">
        <v>0</v>
      </c>
      <c r="KG441">
        <v>29.682</v>
      </c>
      <c r="KH441">
        <v>687.35</v>
      </c>
      <c r="KI441">
        <v>15.5906</v>
      </c>
      <c r="KJ441">
        <v>100.857</v>
      </c>
      <c r="KK441">
        <v>100.29</v>
      </c>
    </row>
    <row r="442" spans="1:297">
      <c r="A442">
        <v>426</v>
      </c>
      <c r="B442">
        <v>1759257326.5</v>
      </c>
      <c r="C442">
        <v>10510.90000009537</v>
      </c>
      <c r="D442" t="s">
        <v>1299</v>
      </c>
      <c r="E442" t="s">
        <v>1300</v>
      </c>
      <c r="F442">
        <v>5</v>
      </c>
      <c r="G442" t="s">
        <v>1218</v>
      </c>
      <c r="H442" t="s">
        <v>436</v>
      </c>
      <c r="I442">
        <v>1759257319</v>
      </c>
      <c r="J442">
        <f>(K442)/1000</f>
        <v>0</v>
      </c>
      <c r="K442">
        <f>IF(DP442, AN442, AH442)</f>
        <v>0</v>
      </c>
      <c r="L442">
        <f>IF(DP442, AI442, AG442)</f>
        <v>0</v>
      </c>
      <c r="M442">
        <f>DR442 - IF(AU442&gt;1, L442*DL442*100.0/(AW442), 0)</f>
        <v>0</v>
      </c>
      <c r="N442">
        <f>((T442-J442/2)*M442-L442)/(T442+J442/2)</f>
        <v>0</v>
      </c>
      <c r="O442">
        <f>N442*(DY442+DZ442)/1000.0</f>
        <v>0</v>
      </c>
      <c r="P442">
        <f>(DR442 - IF(AU442&gt;1, L442*DL442*100.0/(AW442), 0))*(DY442+DZ442)/1000.0</f>
        <v>0</v>
      </c>
      <c r="Q442">
        <f>2.0/((1/S442-1/R442)+SIGN(S442)*SQRT((1/S442-1/R442)*(1/S442-1/R442) + 4*DM442/((DM442+1)*(DM442+1))*(2*1/S442*1/R442-1/R442*1/R442)))</f>
        <v>0</v>
      </c>
      <c r="R442">
        <f>IF(LEFT(DN442,1)&lt;&gt;"0",IF(LEFT(DN442,1)="1",3.0,DO442),$D$5+$E$5*(EF442*DY442/($K$5*1000))+$F$5*(EF442*DY442/($K$5*1000))*MAX(MIN(DL442,$J$5),$I$5)*MAX(MIN(DL442,$J$5),$I$5)+$G$5*MAX(MIN(DL442,$J$5),$I$5)*(EF442*DY442/($K$5*1000))+$H$5*(EF442*DY442/($K$5*1000))*(EF442*DY442/($K$5*1000)))</f>
        <v>0</v>
      </c>
      <c r="S442">
        <f>J442*(1000-(1000*0.61365*exp(17.502*W442/(240.97+W442))/(DY442+DZ442)+DT442)/2)/(1000*0.61365*exp(17.502*W442/(240.97+W442))/(DY442+DZ442)-DT442)</f>
        <v>0</v>
      </c>
      <c r="T442">
        <f>1/((DM442+1)/(Q442/1.6)+1/(R442/1.37)) + DM442/((DM442+1)/(Q442/1.6) + DM442/(R442/1.37))</f>
        <v>0</v>
      </c>
      <c r="U442">
        <f>(DH442*DK442)</f>
        <v>0</v>
      </c>
      <c r="V442">
        <f>(EA442+(U442+2*0.95*5.67E-8*(((EA442+$B$7)+273)^4-(EA442+273)^4)-44100*J442)/(1.84*29.3*R442+8*0.95*5.67E-8*(EA442+273)^3))</f>
        <v>0</v>
      </c>
      <c r="W442">
        <f>($C$7*EB442+$D$7*EC442+$E$7*V442)</f>
        <v>0</v>
      </c>
      <c r="X442">
        <f>0.61365*exp(17.502*W442/(240.97+W442))</f>
        <v>0</v>
      </c>
      <c r="Y442">
        <f>(Z442/AA442*100)</f>
        <v>0</v>
      </c>
      <c r="Z442">
        <f>DT442*(DY442+DZ442)/1000</f>
        <v>0</v>
      </c>
      <c r="AA442">
        <f>0.61365*exp(17.502*EA442/(240.97+EA442))</f>
        <v>0</v>
      </c>
      <c r="AB442">
        <f>(X442-DT442*(DY442+DZ442)/1000)</f>
        <v>0</v>
      </c>
      <c r="AC442">
        <f>(-J442*44100)</f>
        <v>0</v>
      </c>
      <c r="AD442">
        <f>2*29.3*R442*0.92*(EA442-W442)</f>
        <v>0</v>
      </c>
      <c r="AE442">
        <f>2*0.95*5.67E-8*(((EA442+$B$7)+273)^4-(W442+273)^4)</f>
        <v>0</v>
      </c>
      <c r="AF442">
        <f>U442+AE442+AC442+AD442</f>
        <v>0</v>
      </c>
      <c r="AG442">
        <f>DX442*AU442*(DS442-DR442*(1000-AU442*DU442)/(1000-AU442*DT442))/(100*DL442)</f>
        <v>0</v>
      </c>
      <c r="AH442">
        <f>1000*DX442*AU442*(DT442-DU442)/(100*DL442*(1000-AU442*DT442))</f>
        <v>0</v>
      </c>
      <c r="AI442">
        <f>(AJ442 - AK442 - DY442*1E3/(8.314*(EA442+273.15)) * AM442/DX442 * AL442) * DX442/(100*DL442) * (1000 - DU442)/1000</f>
        <v>0</v>
      </c>
      <c r="AJ442">
        <v>685.4769897179458</v>
      </c>
      <c r="AK442">
        <v>649.8589212121211</v>
      </c>
      <c r="AL442">
        <v>3.372584116716691</v>
      </c>
      <c r="AM442">
        <v>65.51249635074223</v>
      </c>
      <c r="AN442">
        <f>(AP442 - AO442 + DY442*1E3/(8.314*(EA442+273.15)) * AR442/DX442 * AQ442) * DX442/(100*DL442) * 1000/(1000 - AP442)</f>
        <v>0</v>
      </c>
      <c r="AO442">
        <v>15.60586027681621</v>
      </c>
      <c r="AP442">
        <v>24.10258303030303</v>
      </c>
      <c r="AQ442">
        <v>0.001331446990580796</v>
      </c>
      <c r="AR442">
        <v>120.2909633275377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MAX(0,($B$13+$C$13*EF442)/(1+$D$13*EF442)*DY442/(EA442+273)*$E$13)</f>
        <v>0</v>
      </c>
      <c r="AX442" t="s">
        <v>437</v>
      </c>
      <c r="AY442" t="s">
        <v>437</v>
      </c>
      <c r="AZ442">
        <v>0</v>
      </c>
      <c r="BA442">
        <v>0</v>
      </c>
      <c r="BB442">
        <f>1-AZ442/BA442</f>
        <v>0</v>
      </c>
      <c r="BC442">
        <v>0</v>
      </c>
      <c r="BD442" t="s">
        <v>437</v>
      </c>
      <c r="BE442" t="s">
        <v>437</v>
      </c>
      <c r="BF442">
        <v>0</v>
      </c>
      <c r="BG442">
        <v>0</v>
      </c>
      <c r="BH442">
        <f>1-BF442/BG442</f>
        <v>0</v>
      </c>
      <c r="BI442">
        <v>0.5</v>
      </c>
      <c r="BJ442">
        <f>DI442</f>
        <v>0</v>
      </c>
      <c r="BK442">
        <f>L442</f>
        <v>0</v>
      </c>
      <c r="BL442">
        <f>BH442*BI442*BJ442</f>
        <v>0</v>
      </c>
      <c r="BM442">
        <f>(BK442-BC442)/BJ442</f>
        <v>0</v>
      </c>
      <c r="BN442">
        <f>(BA442-BG442)/BG442</f>
        <v>0</v>
      </c>
      <c r="BO442">
        <f>AZ442/(BB442+AZ442/BG442)</f>
        <v>0</v>
      </c>
      <c r="BP442" t="s">
        <v>437</v>
      </c>
      <c r="BQ442">
        <v>0</v>
      </c>
      <c r="BR442">
        <f>IF(BQ442&lt;&gt;0, BQ442, BO442)</f>
        <v>0</v>
      </c>
      <c r="BS442">
        <f>1-BR442/BG442</f>
        <v>0</v>
      </c>
      <c r="BT442">
        <f>(BG442-BF442)/(BG442-BR442)</f>
        <v>0</v>
      </c>
      <c r="BU442">
        <f>(BA442-BG442)/(BA442-BR442)</f>
        <v>0</v>
      </c>
      <c r="BV442">
        <f>(BG442-BF442)/(BG442-AZ442)</f>
        <v>0</v>
      </c>
      <c r="BW442">
        <f>(BA442-BG442)/(BA442-AZ442)</f>
        <v>0</v>
      </c>
      <c r="BX442">
        <f>(BT442*BR442/BF442)</f>
        <v>0</v>
      </c>
      <c r="BY442">
        <f>(1-BX442)</f>
        <v>0</v>
      </c>
      <c r="DH442">
        <f>$B$11*EG442+$C$11*EH442+$F$11*ES442*(1-EV442)</f>
        <v>0</v>
      </c>
      <c r="DI442">
        <f>DH442*DJ442</f>
        <v>0</v>
      </c>
      <c r="DJ442">
        <f>($B$11*$D$9+$C$11*$D$9+$F$11*((FF442+EX442)/MAX(FF442+EX442+FG442, 0.1)*$I$9+FG442/MAX(FF442+EX442+FG442, 0.1)*$J$9))/($B$11+$C$11+$F$11)</f>
        <v>0</v>
      </c>
      <c r="DK442">
        <f>($B$11*$K$9+$C$11*$K$9+$F$11*((FF442+EX442)/MAX(FF442+EX442+FG442, 0.1)*$P$9+FG442/MAX(FF442+EX442+FG442, 0.1)*$Q$9))/($B$11+$C$11+$F$11)</f>
        <v>0</v>
      </c>
      <c r="DL442">
        <v>4.38</v>
      </c>
      <c r="DM442">
        <v>0.5</v>
      </c>
      <c r="DN442" t="s">
        <v>438</v>
      </c>
      <c r="DO442">
        <v>2</v>
      </c>
      <c r="DP442" t="b">
        <v>1</v>
      </c>
      <c r="DQ442">
        <v>1759257319</v>
      </c>
      <c r="DR442">
        <v>611.2033703703704</v>
      </c>
      <c r="DS442">
        <v>659.942037037037</v>
      </c>
      <c r="DT442">
        <v>24.07360740740741</v>
      </c>
      <c r="DU442">
        <v>15.60751851851852</v>
      </c>
      <c r="DV442">
        <v>610.667</v>
      </c>
      <c r="DW442">
        <v>23.82933703703704</v>
      </c>
      <c r="DX442">
        <v>499.9947037037036</v>
      </c>
      <c r="DY442">
        <v>90.7878851851852</v>
      </c>
      <c r="DZ442">
        <v>0.05392336296296297</v>
      </c>
      <c r="EA442">
        <v>30.49862592592592</v>
      </c>
      <c r="EB442">
        <v>29.96651481481481</v>
      </c>
      <c r="EC442">
        <v>999.9000000000001</v>
      </c>
      <c r="ED442">
        <v>0</v>
      </c>
      <c r="EE442">
        <v>0</v>
      </c>
      <c r="EF442">
        <v>9990.715555555556</v>
      </c>
      <c r="EG442">
        <v>0</v>
      </c>
      <c r="EH442">
        <v>11.43824814814815</v>
      </c>
      <c r="EI442">
        <v>-48.73852592592593</v>
      </c>
      <c r="EJ442">
        <v>626.2805925925926</v>
      </c>
      <c r="EK442">
        <v>670.4052222222222</v>
      </c>
      <c r="EL442">
        <v>8.466099999999999</v>
      </c>
      <c r="EM442">
        <v>659.942037037037</v>
      </c>
      <c r="EN442">
        <v>15.60751851851852</v>
      </c>
      <c r="EO442">
        <v>2.185592222222223</v>
      </c>
      <c r="EP442">
        <v>1.416973333333333</v>
      </c>
      <c r="EQ442">
        <v>18.85708518518518</v>
      </c>
      <c r="ER442">
        <v>12.10049259259259</v>
      </c>
      <c r="ES442">
        <v>2000.000370370371</v>
      </c>
      <c r="ET442">
        <v>0.9800067777777777</v>
      </c>
      <c r="EU442">
        <v>0.01999345925925926</v>
      </c>
      <c r="EV442">
        <v>0</v>
      </c>
      <c r="EW442">
        <v>842.4397407407407</v>
      </c>
      <c r="EX442">
        <v>5.000560000000001</v>
      </c>
      <c r="EY442">
        <v>17047.47037037037</v>
      </c>
      <c r="EZ442">
        <v>17294.91481481482</v>
      </c>
      <c r="FA442">
        <v>41.68699999999999</v>
      </c>
      <c r="FB442">
        <v>41.81199999999999</v>
      </c>
      <c r="FC442">
        <v>41.43699999999999</v>
      </c>
      <c r="FD442">
        <v>40.95099999999999</v>
      </c>
      <c r="FE442">
        <v>42.5</v>
      </c>
      <c r="FF442">
        <v>1955.110370370371</v>
      </c>
      <c r="FG442">
        <v>39.89000000000001</v>
      </c>
      <c r="FH442">
        <v>0</v>
      </c>
      <c r="FI442">
        <v>1759257340.6</v>
      </c>
      <c r="FJ442">
        <v>0</v>
      </c>
      <c r="FK442">
        <v>842.4550800000001</v>
      </c>
      <c r="FL442">
        <v>6.798846170311992</v>
      </c>
      <c r="FM442">
        <v>136.5153848327069</v>
      </c>
      <c r="FN442">
        <v>17048.004</v>
      </c>
      <c r="FO442">
        <v>15</v>
      </c>
      <c r="FP442">
        <v>0</v>
      </c>
      <c r="FQ442" t="s">
        <v>439</v>
      </c>
      <c r="FR442">
        <v>1747148579.5</v>
      </c>
      <c r="FS442">
        <v>1747148584.5</v>
      </c>
      <c r="FT442">
        <v>0</v>
      </c>
      <c r="FU442">
        <v>0.162</v>
      </c>
      <c r="FV442">
        <v>-0.001</v>
      </c>
      <c r="FW442">
        <v>0.139</v>
      </c>
      <c r="FX442">
        <v>0.058</v>
      </c>
      <c r="FY442">
        <v>420</v>
      </c>
      <c r="FZ442">
        <v>16</v>
      </c>
      <c r="GA442">
        <v>0.19</v>
      </c>
      <c r="GB442">
        <v>0.02</v>
      </c>
      <c r="GC442">
        <v>-48.51628536585365</v>
      </c>
      <c r="GD442">
        <v>-4.324990243902518</v>
      </c>
      <c r="GE442">
        <v>0.4292290164543047</v>
      </c>
      <c r="GF442">
        <v>0</v>
      </c>
      <c r="GG442">
        <v>842.053911764706</v>
      </c>
      <c r="GH442">
        <v>7.639159661822744</v>
      </c>
      <c r="GI442">
        <v>0.7777510325837766</v>
      </c>
      <c r="GJ442">
        <v>0</v>
      </c>
      <c r="GK442">
        <v>8.459163414634148</v>
      </c>
      <c r="GL442">
        <v>0.192047456445985</v>
      </c>
      <c r="GM442">
        <v>0.0208070861064856</v>
      </c>
      <c r="GN442">
        <v>0</v>
      </c>
      <c r="GO442">
        <v>0</v>
      </c>
      <c r="GP442">
        <v>3</v>
      </c>
      <c r="GQ442" t="s">
        <v>490</v>
      </c>
      <c r="GR442">
        <v>3.12895</v>
      </c>
      <c r="GS442">
        <v>2.73114</v>
      </c>
      <c r="GT442">
        <v>0.116</v>
      </c>
      <c r="GU442">
        <v>0.122771</v>
      </c>
      <c r="GV442">
        <v>0.107514</v>
      </c>
      <c r="GW442">
        <v>0.0796062</v>
      </c>
      <c r="GX442">
        <v>26488.3</v>
      </c>
      <c r="GY442">
        <v>25515.5</v>
      </c>
      <c r="GZ442">
        <v>30507</v>
      </c>
      <c r="HA442">
        <v>29342.6</v>
      </c>
      <c r="HB442">
        <v>37577.9</v>
      </c>
      <c r="HC442">
        <v>35542.3</v>
      </c>
      <c r="HD442">
        <v>46671.1</v>
      </c>
      <c r="HE442">
        <v>43601.9</v>
      </c>
      <c r="HF442">
        <v>1.82943</v>
      </c>
      <c r="HG442">
        <v>1.8129</v>
      </c>
      <c r="HH442">
        <v>0.0809506</v>
      </c>
      <c r="HI442">
        <v>0</v>
      </c>
      <c r="HJ442">
        <v>28.6487</v>
      </c>
      <c r="HK442">
        <v>999.9</v>
      </c>
      <c r="HL442">
        <v>48.2</v>
      </c>
      <c r="HM442">
        <v>31.9</v>
      </c>
      <c r="HN442">
        <v>25.2064</v>
      </c>
      <c r="HO442">
        <v>62.585</v>
      </c>
      <c r="HP442">
        <v>18.0409</v>
      </c>
      <c r="HQ442">
        <v>1</v>
      </c>
      <c r="HR442">
        <v>0.165689</v>
      </c>
      <c r="HS442">
        <v>-1.05354</v>
      </c>
      <c r="HT442">
        <v>20.1973</v>
      </c>
      <c r="HU442">
        <v>5.22598</v>
      </c>
      <c r="HV442">
        <v>11.974</v>
      </c>
      <c r="HW442">
        <v>4.9697</v>
      </c>
      <c r="HX442">
        <v>3.28955</v>
      </c>
      <c r="HY442">
        <v>9999</v>
      </c>
      <c r="HZ442">
        <v>9999</v>
      </c>
      <c r="IA442">
        <v>9999</v>
      </c>
      <c r="IB442">
        <v>20.4</v>
      </c>
      <c r="IC442">
        <v>4.97291</v>
      </c>
      <c r="ID442">
        <v>1.87731</v>
      </c>
      <c r="IE442">
        <v>1.87543</v>
      </c>
      <c r="IF442">
        <v>1.8782</v>
      </c>
      <c r="IG442">
        <v>1.87498</v>
      </c>
      <c r="IH442">
        <v>1.87851</v>
      </c>
      <c r="II442">
        <v>1.87561</v>
      </c>
      <c r="IJ442">
        <v>1.87681</v>
      </c>
      <c r="IK442">
        <v>0</v>
      </c>
      <c r="IL442">
        <v>0</v>
      </c>
      <c r="IM442">
        <v>0</v>
      </c>
      <c r="IN442">
        <v>0</v>
      </c>
      <c r="IO442" t="s">
        <v>441</v>
      </c>
      <c r="IP442" t="s">
        <v>442</v>
      </c>
      <c r="IQ442" t="s">
        <v>443</v>
      </c>
      <c r="IR442" t="s">
        <v>443</v>
      </c>
      <c r="IS442" t="s">
        <v>443</v>
      </c>
      <c r="IT442" t="s">
        <v>443</v>
      </c>
      <c r="IU442">
        <v>0</v>
      </c>
      <c r="IV442">
        <v>100</v>
      </c>
      <c r="IW442">
        <v>100</v>
      </c>
      <c r="IX442">
        <v>0.5590000000000001</v>
      </c>
      <c r="IY442">
        <v>0.2449</v>
      </c>
      <c r="IZ442">
        <v>-0.1222274518627452</v>
      </c>
      <c r="JA442">
        <v>0.001328938755811441</v>
      </c>
      <c r="JB442">
        <v>-5.633165956792918E-07</v>
      </c>
      <c r="JC442">
        <v>2.510553891376428E-10</v>
      </c>
      <c r="JD442">
        <v>-0.04678033270444259</v>
      </c>
      <c r="JE442">
        <v>-0.0009625096320519332</v>
      </c>
      <c r="JF442">
        <v>0.0006953178313022573</v>
      </c>
      <c r="JG442">
        <v>-5.973937232829655E-06</v>
      </c>
      <c r="JH442">
        <v>1</v>
      </c>
      <c r="JI442">
        <v>2112</v>
      </c>
      <c r="JJ442">
        <v>1</v>
      </c>
      <c r="JK442">
        <v>26</v>
      </c>
      <c r="JL442">
        <v>201812.5</v>
      </c>
      <c r="JM442">
        <v>201812.4</v>
      </c>
      <c r="JN442">
        <v>1.64185</v>
      </c>
      <c r="JO442">
        <v>2.54883</v>
      </c>
      <c r="JP442">
        <v>1.39893</v>
      </c>
      <c r="JQ442">
        <v>2.32788</v>
      </c>
      <c r="JR442">
        <v>1.44897</v>
      </c>
      <c r="JS442">
        <v>2.61353</v>
      </c>
      <c r="JT442">
        <v>37.7228</v>
      </c>
      <c r="JU442">
        <v>23.9737</v>
      </c>
      <c r="JV442">
        <v>18</v>
      </c>
      <c r="JW442">
        <v>483.686</v>
      </c>
      <c r="JX442">
        <v>443.745</v>
      </c>
      <c r="JY442">
        <v>29.6897</v>
      </c>
      <c r="JZ442">
        <v>29.3962</v>
      </c>
      <c r="KA442">
        <v>29.9998</v>
      </c>
      <c r="KB442">
        <v>29.1326</v>
      </c>
      <c r="KC442">
        <v>29.2045</v>
      </c>
      <c r="KD442">
        <v>32.8865</v>
      </c>
      <c r="KE442">
        <v>41.4121</v>
      </c>
      <c r="KF442">
        <v>0</v>
      </c>
      <c r="KG442">
        <v>29.7075</v>
      </c>
      <c r="KH442">
        <v>707.3869999999999</v>
      </c>
      <c r="KI442">
        <v>15.5697</v>
      </c>
      <c r="KJ442">
        <v>100.858</v>
      </c>
      <c r="KK442">
        <v>100.291</v>
      </c>
    </row>
    <row r="443" spans="1:297">
      <c r="A443">
        <v>427</v>
      </c>
      <c r="B443">
        <v>1759257331.5</v>
      </c>
      <c r="C443">
        <v>10515.90000009537</v>
      </c>
      <c r="D443" t="s">
        <v>1301</v>
      </c>
      <c r="E443" t="s">
        <v>1302</v>
      </c>
      <c r="F443">
        <v>5</v>
      </c>
      <c r="G443" t="s">
        <v>1218</v>
      </c>
      <c r="H443" t="s">
        <v>436</v>
      </c>
      <c r="I443">
        <v>1759257323.714286</v>
      </c>
      <c r="J443">
        <f>(K443)/1000</f>
        <v>0</v>
      </c>
      <c r="K443">
        <f>IF(DP443, AN443, AH443)</f>
        <v>0</v>
      </c>
      <c r="L443">
        <f>IF(DP443, AI443, AG443)</f>
        <v>0</v>
      </c>
      <c r="M443">
        <f>DR443 - IF(AU443&gt;1, L443*DL443*100.0/(AW443), 0)</f>
        <v>0</v>
      </c>
      <c r="N443">
        <f>((T443-J443/2)*M443-L443)/(T443+J443/2)</f>
        <v>0</v>
      </c>
      <c r="O443">
        <f>N443*(DY443+DZ443)/1000.0</f>
        <v>0</v>
      </c>
      <c r="P443">
        <f>(DR443 - IF(AU443&gt;1, L443*DL443*100.0/(AW443), 0))*(DY443+DZ443)/1000.0</f>
        <v>0</v>
      </c>
      <c r="Q443">
        <f>2.0/((1/S443-1/R443)+SIGN(S443)*SQRT((1/S443-1/R443)*(1/S443-1/R443) + 4*DM443/((DM443+1)*(DM443+1))*(2*1/S443*1/R443-1/R443*1/R443)))</f>
        <v>0</v>
      </c>
      <c r="R443">
        <f>IF(LEFT(DN443,1)&lt;&gt;"0",IF(LEFT(DN443,1)="1",3.0,DO443),$D$5+$E$5*(EF443*DY443/($K$5*1000))+$F$5*(EF443*DY443/($K$5*1000))*MAX(MIN(DL443,$J$5),$I$5)*MAX(MIN(DL443,$J$5),$I$5)+$G$5*MAX(MIN(DL443,$J$5),$I$5)*(EF443*DY443/($K$5*1000))+$H$5*(EF443*DY443/($K$5*1000))*(EF443*DY443/($K$5*1000)))</f>
        <v>0</v>
      </c>
      <c r="S443">
        <f>J443*(1000-(1000*0.61365*exp(17.502*W443/(240.97+W443))/(DY443+DZ443)+DT443)/2)/(1000*0.61365*exp(17.502*W443/(240.97+W443))/(DY443+DZ443)-DT443)</f>
        <v>0</v>
      </c>
      <c r="T443">
        <f>1/((DM443+1)/(Q443/1.6)+1/(R443/1.37)) + DM443/((DM443+1)/(Q443/1.6) + DM443/(R443/1.37))</f>
        <v>0</v>
      </c>
      <c r="U443">
        <f>(DH443*DK443)</f>
        <v>0</v>
      </c>
      <c r="V443">
        <f>(EA443+(U443+2*0.95*5.67E-8*(((EA443+$B$7)+273)^4-(EA443+273)^4)-44100*J443)/(1.84*29.3*R443+8*0.95*5.67E-8*(EA443+273)^3))</f>
        <v>0</v>
      </c>
      <c r="W443">
        <f>($C$7*EB443+$D$7*EC443+$E$7*V443)</f>
        <v>0</v>
      </c>
      <c r="X443">
        <f>0.61365*exp(17.502*W443/(240.97+W443))</f>
        <v>0</v>
      </c>
      <c r="Y443">
        <f>(Z443/AA443*100)</f>
        <v>0</v>
      </c>
      <c r="Z443">
        <f>DT443*(DY443+DZ443)/1000</f>
        <v>0</v>
      </c>
      <c r="AA443">
        <f>0.61365*exp(17.502*EA443/(240.97+EA443))</f>
        <v>0</v>
      </c>
      <c r="AB443">
        <f>(X443-DT443*(DY443+DZ443)/1000)</f>
        <v>0</v>
      </c>
      <c r="AC443">
        <f>(-J443*44100)</f>
        <v>0</v>
      </c>
      <c r="AD443">
        <f>2*29.3*R443*0.92*(EA443-W443)</f>
        <v>0</v>
      </c>
      <c r="AE443">
        <f>2*0.95*5.67E-8*(((EA443+$B$7)+273)^4-(W443+273)^4)</f>
        <v>0</v>
      </c>
      <c r="AF443">
        <f>U443+AE443+AC443+AD443</f>
        <v>0</v>
      </c>
      <c r="AG443">
        <f>DX443*AU443*(DS443-DR443*(1000-AU443*DU443)/(1000-AU443*DT443))/(100*DL443)</f>
        <v>0</v>
      </c>
      <c r="AH443">
        <f>1000*DX443*AU443*(DT443-DU443)/(100*DL443*(1000-AU443*DT443))</f>
        <v>0</v>
      </c>
      <c r="AI443">
        <f>(AJ443 - AK443 - DY443*1E3/(8.314*(EA443+273.15)) * AM443/DX443 * AL443) * DX443/(100*DL443) * (1000 - DU443)/1000</f>
        <v>0</v>
      </c>
      <c r="AJ443">
        <v>702.4539090004288</v>
      </c>
      <c r="AK443">
        <v>666.7211272727275</v>
      </c>
      <c r="AL443">
        <v>3.378842081135681</v>
      </c>
      <c r="AM443">
        <v>65.51249635074223</v>
      </c>
      <c r="AN443">
        <f>(AP443 - AO443 + DY443*1E3/(8.314*(EA443+273.15)) * AR443/DX443 * AQ443) * DX443/(100*DL443) * 1000/(1000 - AP443)</f>
        <v>0</v>
      </c>
      <c r="AO443">
        <v>15.60498473242423</v>
      </c>
      <c r="AP443">
        <v>24.11537393939393</v>
      </c>
      <c r="AQ443">
        <v>0.0006027241241446399</v>
      </c>
      <c r="AR443">
        <v>120.2909633275377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MAX(0,($B$13+$C$13*EF443)/(1+$D$13*EF443)*DY443/(EA443+273)*$E$13)</f>
        <v>0</v>
      </c>
      <c r="AX443" t="s">
        <v>437</v>
      </c>
      <c r="AY443" t="s">
        <v>437</v>
      </c>
      <c r="AZ443">
        <v>0</v>
      </c>
      <c r="BA443">
        <v>0</v>
      </c>
      <c r="BB443">
        <f>1-AZ443/BA443</f>
        <v>0</v>
      </c>
      <c r="BC443">
        <v>0</v>
      </c>
      <c r="BD443" t="s">
        <v>437</v>
      </c>
      <c r="BE443" t="s">
        <v>437</v>
      </c>
      <c r="BF443">
        <v>0</v>
      </c>
      <c r="BG443">
        <v>0</v>
      </c>
      <c r="BH443">
        <f>1-BF443/BG443</f>
        <v>0</v>
      </c>
      <c r="BI443">
        <v>0.5</v>
      </c>
      <c r="BJ443">
        <f>DI443</f>
        <v>0</v>
      </c>
      <c r="BK443">
        <f>L443</f>
        <v>0</v>
      </c>
      <c r="BL443">
        <f>BH443*BI443*BJ443</f>
        <v>0</v>
      </c>
      <c r="BM443">
        <f>(BK443-BC443)/BJ443</f>
        <v>0</v>
      </c>
      <c r="BN443">
        <f>(BA443-BG443)/BG443</f>
        <v>0</v>
      </c>
      <c r="BO443">
        <f>AZ443/(BB443+AZ443/BG443)</f>
        <v>0</v>
      </c>
      <c r="BP443" t="s">
        <v>437</v>
      </c>
      <c r="BQ443">
        <v>0</v>
      </c>
      <c r="BR443">
        <f>IF(BQ443&lt;&gt;0, BQ443, BO443)</f>
        <v>0</v>
      </c>
      <c r="BS443">
        <f>1-BR443/BG443</f>
        <v>0</v>
      </c>
      <c r="BT443">
        <f>(BG443-BF443)/(BG443-BR443)</f>
        <v>0</v>
      </c>
      <c r="BU443">
        <f>(BA443-BG443)/(BA443-BR443)</f>
        <v>0</v>
      </c>
      <c r="BV443">
        <f>(BG443-BF443)/(BG443-AZ443)</f>
        <v>0</v>
      </c>
      <c r="BW443">
        <f>(BA443-BG443)/(BA443-AZ443)</f>
        <v>0</v>
      </c>
      <c r="BX443">
        <f>(BT443*BR443/BF443)</f>
        <v>0</v>
      </c>
      <c r="BY443">
        <f>(1-BX443)</f>
        <v>0</v>
      </c>
      <c r="DH443">
        <f>$B$11*EG443+$C$11*EH443+$F$11*ES443*(1-EV443)</f>
        <v>0</v>
      </c>
      <c r="DI443">
        <f>DH443*DJ443</f>
        <v>0</v>
      </c>
      <c r="DJ443">
        <f>($B$11*$D$9+$C$11*$D$9+$F$11*((FF443+EX443)/MAX(FF443+EX443+FG443, 0.1)*$I$9+FG443/MAX(FF443+EX443+FG443, 0.1)*$J$9))/($B$11+$C$11+$F$11)</f>
        <v>0</v>
      </c>
      <c r="DK443">
        <f>($B$11*$K$9+$C$11*$K$9+$F$11*((FF443+EX443)/MAX(FF443+EX443+FG443, 0.1)*$P$9+FG443/MAX(FF443+EX443+FG443, 0.1)*$Q$9))/($B$11+$C$11+$F$11)</f>
        <v>0</v>
      </c>
      <c r="DL443">
        <v>4.38</v>
      </c>
      <c r="DM443">
        <v>0.5</v>
      </c>
      <c r="DN443" t="s">
        <v>438</v>
      </c>
      <c r="DO443">
        <v>2</v>
      </c>
      <c r="DP443" t="b">
        <v>1</v>
      </c>
      <c r="DQ443">
        <v>1759257323.714286</v>
      </c>
      <c r="DR443">
        <v>626.6935357142856</v>
      </c>
      <c r="DS443">
        <v>675.7459285714285</v>
      </c>
      <c r="DT443">
        <v>24.09137857142857</v>
      </c>
      <c r="DU443">
        <v>15.60636071428571</v>
      </c>
      <c r="DV443">
        <v>626.1429642857141</v>
      </c>
      <c r="DW443">
        <v>23.84673571428571</v>
      </c>
      <c r="DX443">
        <v>500.0370714285714</v>
      </c>
      <c r="DY443">
        <v>90.78622500000002</v>
      </c>
      <c r="DZ443">
        <v>0.05375539642857143</v>
      </c>
      <c r="EA443">
        <v>30.50222857142857</v>
      </c>
      <c r="EB443">
        <v>29.96525357142857</v>
      </c>
      <c r="EC443">
        <v>999.9000000000002</v>
      </c>
      <c r="ED443">
        <v>0</v>
      </c>
      <c r="EE443">
        <v>0</v>
      </c>
      <c r="EF443">
        <v>9995.978571428572</v>
      </c>
      <c r="EG443">
        <v>0</v>
      </c>
      <c r="EH443">
        <v>11.43146785714286</v>
      </c>
      <c r="EI443">
        <v>-49.05228571428572</v>
      </c>
      <c r="EJ443">
        <v>642.1645000000001</v>
      </c>
      <c r="EK443">
        <v>686.4589642857145</v>
      </c>
      <c r="EL443">
        <v>8.485031785714286</v>
      </c>
      <c r="EM443">
        <v>675.7459285714285</v>
      </c>
      <c r="EN443">
        <v>15.60636071428571</v>
      </c>
      <c r="EO443">
        <v>2.187166428571429</v>
      </c>
      <c r="EP443">
        <v>1.416842857142857</v>
      </c>
      <c r="EQ443">
        <v>18.86861071428571</v>
      </c>
      <c r="ER443">
        <v>12.09909285714286</v>
      </c>
      <c r="ES443">
        <v>2000</v>
      </c>
      <c r="ET443">
        <v>0.9800067142857144</v>
      </c>
      <c r="EU443">
        <v>0.01999352500000001</v>
      </c>
      <c r="EV443">
        <v>0</v>
      </c>
      <c r="EW443">
        <v>842.9744642857142</v>
      </c>
      <c r="EX443">
        <v>5.000560000000001</v>
      </c>
      <c r="EY443">
        <v>17057.97857142857</v>
      </c>
      <c r="EZ443">
        <v>17294.91428571428</v>
      </c>
      <c r="FA443">
        <v>41.68699999999999</v>
      </c>
      <c r="FB443">
        <v>41.81199999999999</v>
      </c>
      <c r="FC443">
        <v>41.43699999999999</v>
      </c>
      <c r="FD443">
        <v>40.93699999999999</v>
      </c>
      <c r="FE443">
        <v>42.5</v>
      </c>
      <c r="FF443">
        <v>1955.11</v>
      </c>
      <c r="FG443">
        <v>39.89000000000001</v>
      </c>
      <c r="FH443">
        <v>0</v>
      </c>
      <c r="FI443">
        <v>1759257345.4</v>
      </c>
      <c r="FJ443">
        <v>0</v>
      </c>
      <c r="FK443">
        <v>842.9853199999999</v>
      </c>
      <c r="FL443">
        <v>6.534999988573848</v>
      </c>
      <c r="FM443">
        <v>133.2692305973015</v>
      </c>
      <c r="FN443">
        <v>17058.66</v>
      </c>
      <c r="FO443">
        <v>15</v>
      </c>
      <c r="FP443">
        <v>0</v>
      </c>
      <c r="FQ443" t="s">
        <v>439</v>
      </c>
      <c r="FR443">
        <v>1747148579.5</v>
      </c>
      <c r="FS443">
        <v>1747148584.5</v>
      </c>
      <c r="FT443">
        <v>0</v>
      </c>
      <c r="FU443">
        <v>0.162</v>
      </c>
      <c r="FV443">
        <v>-0.001</v>
      </c>
      <c r="FW443">
        <v>0.139</v>
      </c>
      <c r="FX443">
        <v>0.058</v>
      </c>
      <c r="FY443">
        <v>420</v>
      </c>
      <c r="FZ443">
        <v>16</v>
      </c>
      <c r="GA443">
        <v>0.19</v>
      </c>
      <c r="GB443">
        <v>0.02</v>
      </c>
      <c r="GC443">
        <v>-48.79273902439024</v>
      </c>
      <c r="GD443">
        <v>-4.032645993031371</v>
      </c>
      <c r="GE443">
        <v>0.4008744508026988</v>
      </c>
      <c r="GF443">
        <v>0</v>
      </c>
      <c r="GG443">
        <v>842.5447352941177</v>
      </c>
      <c r="GH443">
        <v>6.827456075417834</v>
      </c>
      <c r="GI443">
        <v>0.7069116056241342</v>
      </c>
      <c r="GJ443">
        <v>0</v>
      </c>
      <c r="GK443">
        <v>8.470767073170732</v>
      </c>
      <c r="GL443">
        <v>0.2388869686411383</v>
      </c>
      <c r="GM443">
        <v>0.02431679448185327</v>
      </c>
      <c r="GN443">
        <v>0</v>
      </c>
      <c r="GO443">
        <v>0</v>
      </c>
      <c r="GP443">
        <v>3</v>
      </c>
      <c r="GQ443" t="s">
        <v>490</v>
      </c>
      <c r="GR443">
        <v>3.12867</v>
      </c>
      <c r="GS443">
        <v>2.73133</v>
      </c>
      <c r="GT443">
        <v>0.118066</v>
      </c>
      <c r="GU443">
        <v>0.124829</v>
      </c>
      <c r="GV443">
        <v>0.10756</v>
      </c>
      <c r="GW443">
        <v>0.0796063</v>
      </c>
      <c r="GX443">
        <v>26426.6</v>
      </c>
      <c r="GY443">
        <v>25455.7</v>
      </c>
      <c r="GZ443">
        <v>30507.2</v>
      </c>
      <c r="HA443">
        <v>29342.7</v>
      </c>
      <c r="HB443">
        <v>37576.2</v>
      </c>
      <c r="HC443">
        <v>35542.5</v>
      </c>
      <c r="HD443">
        <v>46671.2</v>
      </c>
      <c r="HE443">
        <v>43601.9</v>
      </c>
      <c r="HF443">
        <v>1.8291</v>
      </c>
      <c r="HG443">
        <v>1.81325</v>
      </c>
      <c r="HH443">
        <v>0.08087610000000001</v>
      </c>
      <c r="HI443">
        <v>0</v>
      </c>
      <c r="HJ443">
        <v>28.6456</v>
      </c>
      <c r="HK443">
        <v>999.9</v>
      </c>
      <c r="HL443">
        <v>48.2</v>
      </c>
      <c r="HM443">
        <v>31.9</v>
      </c>
      <c r="HN443">
        <v>25.207</v>
      </c>
      <c r="HO443">
        <v>62.775</v>
      </c>
      <c r="HP443">
        <v>17.9127</v>
      </c>
      <c r="HQ443">
        <v>1</v>
      </c>
      <c r="HR443">
        <v>0.165234</v>
      </c>
      <c r="HS443">
        <v>-1.07396</v>
      </c>
      <c r="HT443">
        <v>20.1971</v>
      </c>
      <c r="HU443">
        <v>5.22613</v>
      </c>
      <c r="HV443">
        <v>11.974</v>
      </c>
      <c r="HW443">
        <v>4.96955</v>
      </c>
      <c r="HX443">
        <v>3.2895</v>
      </c>
      <c r="HY443">
        <v>9999</v>
      </c>
      <c r="HZ443">
        <v>9999</v>
      </c>
      <c r="IA443">
        <v>9999</v>
      </c>
      <c r="IB443">
        <v>20.4</v>
      </c>
      <c r="IC443">
        <v>4.9729</v>
      </c>
      <c r="ID443">
        <v>1.87729</v>
      </c>
      <c r="IE443">
        <v>1.87543</v>
      </c>
      <c r="IF443">
        <v>1.8782</v>
      </c>
      <c r="IG443">
        <v>1.87495</v>
      </c>
      <c r="IH443">
        <v>1.87851</v>
      </c>
      <c r="II443">
        <v>1.87561</v>
      </c>
      <c r="IJ443">
        <v>1.87679</v>
      </c>
      <c r="IK443">
        <v>0</v>
      </c>
      <c r="IL443">
        <v>0</v>
      </c>
      <c r="IM443">
        <v>0</v>
      </c>
      <c r="IN443">
        <v>0</v>
      </c>
      <c r="IO443" t="s">
        <v>441</v>
      </c>
      <c r="IP443" t="s">
        <v>442</v>
      </c>
      <c r="IQ443" t="s">
        <v>443</v>
      </c>
      <c r="IR443" t="s">
        <v>443</v>
      </c>
      <c r="IS443" t="s">
        <v>443</v>
      </c>
      <c r="IT443" t="s">
        <v>443</v>
      </c>
      <c r="IU443">
        <v>0</v>
      </c>
      <c r="IV443">
        <v>100</v>
      </c>
      <c r="IW443">
        <v>100</v>
      </c>
      <c r="IX443">
        <v>0.574</v>
      </c>
      <c r="IY443">
        <v>0.2453</v>
      </c>
      <c r="IZ443">
        <v>-0.1222274518627452</v>
      </c>
      <c r="JA443">
        <v>0.001328938755811441</v>
      </c>
      <c r="JB443">
        <v>-5.633165956792918E-07</v>
      </c>
      <c r="JC443">
        <v>2.510553891376428E-10</v>
      </c>
      <c r="JD443">
        <v>-0.04678033270444259</v>
      </c>
      <c r="JE443">
        <v>-0.0009625096320519332</v>
      </c>
      <c r="JF443">
        <v>0.0006953178313022573</v>
      </c>
      <c r="JG443">
        <v>-5.973937232829655E-06</v>
      </c>
      <c r="JH443">
        <v>1</v>
      </c>
      <c r="JI443">
        <v>2112</v>
      </c>
      <c r="JJ443">
        <v>1</v>
      </c>
      <c r="JK443">
        <v>26</v>
      </c>
      <c r="JL443">
        <v>201812.5</v>
      </c>
      <c r="JM443">
        <v>201812.5</v>
      </c>
      <c r="JN443">
        <v>1.66992</v>
      </c>
      <c r="JO443">
        <v>2.54517</v>
      </c>
      <c r="JP443">
        <v>1.39893</v>
      </c>
      <c r="JQ443">
        <v>2.32788</v>
      </c>
      <c r="JR443">
        <v>1.44897</v>
      </c>
      <c r="JS443">
        <v>2.57202</v>
      </c>
      <c r="JT443">
        <v>37.7228</v>
      </c>
      <c r="JU443">
        <v>23.9737</v>
      </c>
      <c r="JV443">
        <v>18</v>
      </c>
      <c r="JW443">
        <v>483.479</v>
      </c>
      <c r="JX443">
        <v>443.938</v>
      </c>
      <c r="JY443">
        <v>29.7164</v>
      </c>
      <c r="JZ443">
        <v>29.3911</v>
      </c>
      <c r="KA443">
        <v>29.9998</v>
      </c>
      <c r="KB443">
        <v>29.1283</v>
      </c>
      <c r="KC443">
        <v>29.2009</v>
      </c>
      <c r="KD443">
        <v>33.4779</v>
      </c>
      <c r="KE443">
        <v>41.4121</v>
      </c>
      <c r="KF443">
        <v>0</v>
      </c>
      <c r="KG443">
        <v>29.7315</v>
      </c>
      <c r="KH443">
        <v>720.7430000000001</v>
      </c>
      <c r="KI443">
        <v>15.5385</v>
      </c>
      <c r="KJ443">
        <v>100.858</v>
      </c>
      <c r="KK443">
        <v>100.292</v>
      </c>
    </row>
    <row r="444" spans="1:297">
      <c r="A444">
        <v>428</v>
      </c>
      <c r="B444">
        <v>1759257336.5</v>
      </c>
      <c r="C444">
        <v>10520.90000009537</v>
      </c>
      <c r="D444" t="s">
        <v>1303</v>
      </c>
      <c r="E444" t="s">
        <v>1304</v>
      </c>
      <c r="F444">
        <v>5</v>
      </c>
      <c r="G444" t="s">
        <v>1218</v>
      </c>
      <c r="H444" t="s">
        <v>436</v>
      </c>
      <c r="I444">
        <v>1759257329</v>
      </c>
      <c r="J444">
        <f>(K444)/1000</f>
        <v>0</v>
      </c>
      <c r="K444">
        <f>IF(DP444, AN444, AH444)</f>
        <v>0</v>
      </c>
      <c r="L444">
        <f>IF(DP444, AI444, AG444)</f>
        <v>0</v>
      </c>
      <c r="M444">
        <f>DR444 - IF(AU444&gt;1, L444*DL444*100.0/(AW444), 0)</f>
        <v>0</v>
      </c>
      <c r="N444">
        <f>((T444-J444/2)*M444-L444)/(T444+J444/2)</f>
        <v>0</v>
      </c>
      <c r="O444">
        <f>N444*(DY444+DZ444)/1000.0</f>
        <v>0</v>
      </c>
      <c r="P444">
        <f>(DR444 - IF(AU444&gt;1, L444*DL444*100.0/(AW444), 0))*(DY444+DZ444)/1000.0</f>
        <v>0</v>
      </c>
      <c r="Q444">
        <f>2.0/((1/S444-1/R444)+SIGN(S444)*SQRT((1/S444-1/R444)*(1/S444-1/R444) + 4*DM444/((DM444+1)*(DM444+1))*(2*1/S444*1/R444-1/R444*1/R444)))</f>
        <v>0</v>
      </c>
      <c r="R444">
        <f>IF(LEFT(DN444,1)&lt;&gt;"0",IF(LEFT(DN444,1)="1",3.0,DO444),$D$5+$E$5*(EF444*DY444/($K$5*1000))+$F$5*(EF444*DY444/($K$5*1000))*MAX(MIN(DL444,$J$5),$I$5)*MAX(MIN(DL444,$J$5),$I$5)+$G$5*MAX(MIN(DL444,$J$5),$I$5)*(EF444*DY444/($K$5*1000))+$H$5*(EF444*DY444/($K$5*1000))*(EF444*DY444/($K$5*1000)))</f>
        <v>0</v>
      </c>
      <c r="S444">
        <f>J444*(1000-(1000*0.61365*exp(17.502*W444/(240.97+W444))/(DY444+DZ444)+DT444)/2)/(1000*0.61365*exp(17.502*W444/(240.97+W444))/(DY444+DZ444)-DT444)</f>
        <v>0</v>
      </c>
      <c r="T444">
        <f>1/((DM444+1)/(Q444/1.6)+1/(R444/1.37)) + DM444/((DM444+1)/(Q444/1.6) + DM444/(R444/1.37))</f>
        <v>0</v>
      </c>
      <c r="U444">
        <f>(DH444*DK444)</f>
        <v>0</v>
      </c>
      <c r="V444">
        <f>(EA444+(U444+2*0.95*5.67E-8*(((EA444+$B$7)+273)^4-(EA444+273)^4)-44100*J444)/(1.84*29.3*R444+8*0.95*5.67E-8*(EA444+273)^3))</f>
        <v>0</v>
      </c>
      <c r="W444">
        <f>($C$7*EB444+$D$7*EC444+$E$7*V444)</f>
        <v>0</v>
      </c>
      <c r="X444">
        <f>0.61365*exp(17.502*W444/(240.97+W444))</f>
        <v>0</v>
      </c>
      <c r="Y444">
        <f>(Z444/AA444*100)</f>
        <v>0</v>
      </c>
      <c r="Z444">
        <f>DT444*(DY444+DZ444)/1000</f>
        <v>0</v>
      </c>
      <c r="AA444">
        <f>0.61365*exp(17.502*EA444/(240.97+EA444))</f>
        <v>0</v>
      </c>
      <c r="AB444">
        <f>(X444-DT444*(DY444+DZ444)/1000)</f>
        <v>0</v>
      </c>
      <c r="AC444">
        <f>(-J444*44100)</f>
        <v>0</v>
      </c>
      <c r="AD444">
        <f>2*29.3*R444*0.92*(EA444-W444)</f>
        <v>0</v>
      </c>
      <c r="AE444">
        <f>2*0.95*5.67E-8*(((EA444+$B$7)+273)^4-(W444+273)^4)</f>
        <v>0</v>
      </c>
      <c r="AF444">
        <f>U444+AE444+AC444+AD444</f>
        <v>0</v>
      </c>
      <c r="AG444">
        <f>DX444*AU444*(DS444-DR444*(1000-AU444*DU444)/(1000-AU444*DT444))/(100*DL444)</f>
        <v>0</v>
      </c>
      <c r="AH444">
        <f>1000*DX444*AU444*(DT444-DU444)/(100*DL444*(1000-AU444*DT444))</f>
        <v>0</v>
      </c>
      <c r="AI444">
        <f>(AJ444 - AK444 - DY444*1E3/(8.314*(EA444+273.15)) * AM444/DX444 * AL444) * DX444/(100*DL444) * (1000 - DU444)/1000</f>
        <v>0</v>
      </c>
      <c r="AJ444">
        <v>719.5862324143872</v>
      </c>
      <c r="AK444">
        <v>683.5885151515155</v>
      </c>
      <c r="AL444">
        <v>3.376751180327537</v>
      </c>
      <c r="AM444">
        <v>65.51249635074223</v>
      </c>
      <c r="AN444">
        <f>(AP444 - AO444 + DY444*1E3/(8.314*(EA444+273.15)) * AR444/DX444 * AQ444) * DX444/(100*DL444) * 1000/(1000 - AP444)</f>
        <v>0</v>
      </c>
      <c r="AO444">
        <v>15.60371296783861</v>
      </c>
      <c r="AP444">
        <v>24.12251454545454</v>
      </c>
      <c r="AQ444">
        <v>0.0001303102563943682</v>
      </c>
      <c r="AR444">
        <v>120.2909633275377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MAX(0,($B$13+$C$13*EF444)/(1+$D$13*EF444)*DY444/(EA444+273)*$E$13)</f>
        <v>0</v>
      </c>
      <c r="AX444" t="s">
        <v>437</v>
      </c>
      <c r="AY444" t="s">
        <v>437</v>
      </c>
      <c r="AZ444">
        <v>0</v>
      </c>
      <c r="BA444">
        <v>0</v>
      </c>
      <c r="BB444">
        <f>1-AZ444/BA444</f>
        <v>0</v>
      </c>
      <c r="BC444">
        <v>0</v>
      </c>
      <c r="BD444" t="s">
        <v>437</v>
      </c>
      <c r="BE444" t="s">
        <v>437</v>
      </c>
      <c r="BF444">
        <v>0</v>
      </c>
      <c r="BG444">
        <v>0</v>
      </c>
      <c r="BH444">
        <f>1-BF444/BG444</f>
        <v>0</v>
      </c>
      <c r="BI444">
        <v>0.5</v>
      </c>
      <c r="BJ444">
        <f>DI444</f>
        <v>0</v>
      </c>
      <c r="BK444">
        <f>L444</f>
        <v>0</v>
      </c>
      <c r="BL444">
        <f>BH444*BI444*BJ444</f>
        <v>0</v>
      </c>
      <c r="BM444">
        <f>(BK444-BC444)/BJ444</f>
        <v>0</v>
      </c>
      <c r="BN444">
        <f>(BA444-BG444)/BG444</f>
        <v>0</v>
      </c>
      <c r="BO444">
        <f>AZ444/(BB444+AZ444/BG444)</f>
        <v>0</v>
      </c>
      <c r="BP444" t="s">
        <v>437</v>
      </c>
      <c r="BQ444">
        <v>0</v>
      </c>
      <c r="BR444">
        <f>IF(BQ444&lt;&gt;0, BQ444, BO444)</f>
        <v>0</v>
      </c>
      <c r="BS444">
        <f>1-BR444/BG444</f>
        <v>0</v>
      </c>
      <c r="BT444">
        <f>(BG444-BF444)/(BG444-BR444)</f>
        <v>0</v>
      </c>
      <c r="BU444">
        <f>(BA444-BG444)/(BA444-BR444)</f>
        <v>0</v>
      </c>
      <c r="BV444">
        <f>(BG444-BF444)/(BG444-AZ444)</f>
        <v>0</v>
      </c>
      <c r="BW444">
        <f>(BA444-BG444)/(BA444-AZ444)</f>
        <v>0</v>
      </c>
      <c r="BX444">
        <f>(BT444*BR444/BF444)</f>
        <v>0</v>
      </c>
      <c r="BY444">
        <f>(1-BX444)</f>
        <v>0</v>
      </c>
      <c r="DH444">
        <f>$B$11*EG444+$C$11*EH444+$F$11*ES444*(1-EV444)</f>
        <v>0</v>
      </c>
      <c r="DI444">
        <f>DH444*DJ444</f>
        <v>0</v>
      </c>
      <c r="DJ444">
        <f>($B$11*$D$9+$C$11*$D$9+$F$11*((FF444+EX444)/MAX(FF444+EX444+FG444, 0.1)*$I$9+FG444/MAX(FF444+EX444+FG444, 0.1)*$J$9))/($B$11+$C$11+$F$11)</f>
        <v>0</v>
      </c>
      <c r="DK444">
        <f>($B$11*$K$9+$C$11*$K$9+$F$11*((FF444+EX444)/MAX(FF444+EX444+FG444, 0.1)*$P$9+FG444/MAX(FF444+EX444+FG444, 0.1)*$Q$9))/($B$11+$C$11+$F$11)</f>
        <v>0</v>
      </c>
      <c r="DL444">
        <v>4.38</v>
      </c>
      <c r="DM444">
        <v>0.5</v>
      </c>
      <c r="DN444" t="s">
        <v>438</v>
      </c>
      <c r="DO444">
        <v>2</v>
      </c>
      <c r="DP444" t="b">
        <v>1</v>
      </c>
      <c r="DQ444">
        <v>1759257329</v>
      </c>
      <c r="DR444">
        <v>644.0643333333334</v>
      </c>
      <c r="DS444">
        <v>693.4644814814815</v>
      </c>
      <c r="DT444">
        <v>24.10953333333333</v>
      </c>
      <c r="DU444">
        <v>15.6050962962963</v>
      </c>
      <c r="DV444">
        <v>643.4978888888888</v>
      </c>
      <c r="DW444">
        <v>23.8644962962963</v>
      </c>
      <c r="DX444">
        <v>500.008888888889</v>
      </c>
      <c r="DY444">
        <v>90.78624814814813</v>
      </c>
      <c r="DZ444">
        <v>0.05358084074074073</v>
      </c>
      <c r="EA444">
        <v>30.50637037037037</v>
      </c>
      <c r="EB444">
        <v>29.96451851851852</v>
      </c>
      <c r="EC444">
        <v>999.9000000000001</v>
      </c>
      <c r="ED444">
        <v>0</v>
      </c>
      <c r="EE444">
        <v>0</v>
      </c>
      <c r="EF444">
        <v>9998.302222222221</v>
      </c>
      <c r="EG444">
        <v>0</v>
      </c>
      <c r="EH444">
        <v>11.43641851851852</v>
      </c>
      <c r="EI444">
        <v>-49.39999629629629</v>
      </c>
      <c r="EJ444">
        <v>659.9763333333334</v>
      </c>
      <c r="EK444">
        <v>704.4575185185183</v>
      </c>
      <c r="EL444">
        <v>8.504452592592594</v>
      </c>
      <c r="EM444">
        <v>693.4644814814815</v>
      </c>
      <c r="EN444">
        <v>15.6050962962963</v>
      </c>
      <c r="EO444">
        <v>2.188815555555555</v>
      </c>
      <c r="EP444">
        <v>1.416727777777778</v>
      </c>
      <c r="EQ444">
        <v>18.88068518518519</v>
      </c>
      <c r="ER444">
        <v>12.09786296296296</v>
      </c>
      <c r="ES444">
        <v>2000.001111111111</v>
      </c>
      <c r="ET444">
        <v>0.9800066666666667</v>
      </c>
      <c r="EU444">
        <v>0.01999358518518519</v>
      </c>
      <c r="EV444">
        <v>0</v>
      </c>
      <c r="EW444">
        <v>843.5000370370371</v>
      </c>
      <c r="EX444">
        <v>5.000560000000001</v>
      </c>
      <c r="EY444">
        <v>17068.75185185185</v>
      </c>
      <c r="EZ444">
        <v>17294.91851851852</v>
      </c>
      <c r="FA444">
        <v>41.68699999999999</v>
      </c>
      <c r="FB444">
        <v>41.81199999999999</v>
      </c>
      <c r="FC444">
        <v>41.42551851851851</v>
      </c>
      <c r="FD444">
        <v>40.93699999999999</v>
      </c>
      <c r="FE444">
        <v>42.5</v>
      </c>
      <c r="FF444">
        <v>1955.111111111111</v>
      </c>
      <c r="FG444">
        <v>39.89000000000001</v>
      </c>
      <c r="FH444">
        <v>0</v>
      </c>
      <c r="FI444">
        <v>1759257350.8</v>
      </c>
      <c r="FJ444">
        <v>0</v>
      </c>
      <c r="FK444">
        <v>843.4957692307694</v>
      </c>
      <c r="FL444">
        <v>5.802940178004076</v>
      </c>
      <c r="FM444">
        <v>116.0717950195799</v>
      </c>
      <c r="FN444">
        <v>17068.88846153846</v>
      </c>
      <c r="FO444">
        <v>15</v>
      </c>
      <c r="FP444">
        <v>0</v>
      </c>
      <c r="FQ444" t="s">
        <v>439</v>
      </c>
      <c r="FR444">
        <v>1747148579.5</v>
      </c>
      <c r="FS444">
        <v>1747148584.5</v>
      </c>
      <c r="FT444">
        <v>0</v>
      </c>
      <c r="FU444">
        <v>0.162</v>
      </c>
      <c r="FV444">
        <v>-0.001</v>
      </c>
      <c r="FW444">
        <v>0.139</v>
      </c>
      <c r="FX444">
        <v>0.058</v>
      </c>
      <c r="FY444">
        <v>420</v>
      </c>
      <c r="FZ444">
        <v>16</v>
      </c>
      <c r="GA444">
        <v>0.19</v>
      </c>
      <c r="GB444">
        <v>0.02</v>
      </c>
      <c r="GC444">
        <v>-49.19427</v>
      </c>
      <c r="GD444">
        <v>-3.917801876172577</v>
      </c>
      <c r="GE444">
        <v>0.3795830068641115</v>
      </c>
      <c r="GF444">
        <v>0</v>
      </c>
      <c r="GG444">
        <v>843.1373529411765</v>
      </c>
      <c r="GH444">
        <v>5.949824298024233</v>
      </c>
      <c r="GI444">
        <v>0.6227315483536136</v>
      </c>
      <c r="GJ444">
        <v>0</v>
      </c>
      <c r="GK444">
        <v>8.491342499999998</v>
      </c>
      <c r="GL444">
        <v>0.2197051407129237</v>
      </c>
      <c r="GM444">
        <v>0.02189006369908496</v>
      </c>
      <c r="GN444">
        <v>0</v>
      </c>
      <c r="GO444">
        <v>0</v>
      </c>
      <c r="GP444">
        <v>3</v>
      </c>
      <c r="GQ444" t="s">
        <v>490</v>
      </c>
      <c r="GR444">
        <v>3.1288</v>
      </c>
      <c r="GS444">
        <v>2.73124</v>
      </c>
      <c r="GT444">
        <v>0.120113</v>
      </c>
      <c r="GU444">
        <v>0.126837</v>
      </c>
      <c r="GV444">
        <v>0.107578</v>
      </c>
      <c r="GW444">
        <v>0.0796017</v>
      </c>
      <c r="GX444">
        <v>26365.6</v>
      </c>
      <c r="GY444">
        <v>25397.8</v>
      </c>
      <c r="GZ444">
        <v>30507.5</v>
      </c>
      <c r="HA444">
        <v>29343.3</v>
      </c>
      <c r="HB444">
        <v>37576.1</v>
      </c>
      <c r="HC444">
        <v>35543.6</v>
      </c>
      <c r="HD444">
        <v>46671.9</v>
      </c>
      <c r="HE444">
        <v>43602.9</v>
      </c>
      <c r="HF444">
        <v>1.82932</v>
      </c>
      <c r="HG444">
        <v>1.81313</v>
      </c>
      <c r="HH444">
        <v>0.0811368</v>
      </c>
      <c r="HI444">
        <v>0</v>
      </c>
      <c r="HJ444">
        <v>28.6425</v>
      </c>
      <c r="HK444">
        <v>999.9</v>
      </c>
      <c r="HL444">
        <v>48.2</v>
      </c>
      <c r="HM444">
        <v>31.9</v>
      </c>
      <c r="HN444">
        <v>25.2076</v>
      </c>
      <c r="HO444">
        <v>63.175</v>
      </c>
      <c r="HP444">
        <v>18.129</v>
      </c>
      <c r="HQ444">
        <v>1</v>
      </c>
      <c r="HR444">
        <v>0.165069</v>
      </c>
      <c r="HS444">
        <v>-1.08591</v>
      </c>
      <c r="HT444">
        <v>20.197</v>
      </c>
      <c r="HU444">
        <v>5.22613</v>
      </c>
      <c r="HV444">
        <v>11.974</v>
      </c>
      <c r="HW444">
        <v>4.9697</v>
      </c>
      <c r="HX444">
        <v>3.28955</v>
      </c>
      <c r="HY444">
        <v>9999</v>
      </c>
      <c r="HZ444">
        <v>9999</v>
      </c>
      <c r="IA444">
        <v>9999</v>
      </c>
      <c r="IB444">
        <v>20.4</v>
      </c>
      <c r="IC444">
        <v>4.97291</v>
      </c>
      <c r="ID444">
        <v>1.87729</v>
      </c>
      <c r="IE444">
        <v>1.87542</v>
      </c>
      <c r="IF444">
        <v>1.8782</v>
      </c>
      <c r="IG444">
        <v>1.87497</v>
      </c>
      <c r="IH444">
        <v>1.87851</v>
      </c>
      <c r="II444">
        <v>1.87561</v>
      </c>
      <c r="IJ444">
        <v>1.87682</v>
      </c>
      <c r="IK444">
        <v>0</v>
      </c>
      <c r="IL444">
        <v>0</v>
      </c>
      <c r="IM444">
        <v>0</v>
      </c>
      <c r="IN444">
        <v>0</v>
      </c>
      <c r="IO444" t="s">
        <v>441</v>
      </c>
      <c r="IP444" t="s">
        <v>442</v>
      </c>
      <c r="IQ444" t="s">
        <v>443</v>
      </c>
      <c r="IR444" t="s">
        <v>443</v>
      </c>
      <c r="IS444" t="s">
        <v>443</v>
      </c>
      <c r="IT444" t="s">
        <v>443</v>
      </c>
      <c r="IU444">
        <v>0</v>
      </c>
      <c r="IV444">
        <v>100</v>
      </c>
      <c r="IW444">
        <v>100</v>
      </c>
      <c r="IX444">
        <v>0.589</v>
      </c>
      <c r="IY444">
        <v>0.2453</v>
      </c>
      <c r="IZ444">
        <v>-0.1222274518627452</v>
      </c>
      <c r="JA444">
        <v>0.001328938755811441</v>
      </c>
      <c r="JB444">
        <v>-5.633165956792918E-07</v>
      </c>
      <c r="JC444">
        <v>2.510553891376428E-10</v>
      </c>
      <c r="JD444">
        <v>-0.04678033270444259</v>
      </c>
      <c r="JE444">
        <v>-0.0009625096320519332</v>
      </c>
      <c r="JF444">
        <v>0.0006953178313022573</v>
      </c>
      <c r="JG444">
        <v>-5.973937232829655E-06</v>
      </c>
      <c r="JH444">
        <v>1</v>
      </c>
      <c r="JI444">
        <v>2112</v>
      </c>
      <c r="JJ444">
        <v>1</v>
      </c>
      <c r="JK444">
        <v>26</v>
      </c>
      <c r="JL444">
        <v>201812.6</v>
      </c>
      <c r="JM444">
        <v>201812.5</v>
      </c>
      <c r="JN444">
        <v>1.70532</v>
      </c>
      <c r="JO444">
        <v>2.55371</v>
      </c>
      <c r="JP444">
        <v>1.39893</v>
      </c>
      <c r="JQ444">
        <v>2.32788</v>
      </c>
      <c r="JR444">
        <v>1.44897</v>
      </c>
      <c r="JS444">
        <v>2.59277</v>
      </c>
      <c r="JT444">
        <v>37.747</v>
      </c>
      <c r="JU444">
        <v>23.9737</v>
      </c>
      <c r="JV444">
        <v>18</v>
      </c>
      <c r="JW444">
        <v>483.582</v>
      </c>
      <c r="JX444">
        <v>443.835</v>
      </c>
      <c r="JY444">
        <v>29.7411</v>
      </c>
      <c r="JZ444">
        <v>29.3867</v>
      </c>
      <c r="KA444">
        <v>29.9998</v>
      </c>
      <c r="KB444">
        <v>29.1251</v>
      </c>
      <c r="KC444">
        <v>29.1976</v>
      </c>
      <c r="KD444">
        <v>34.1546</v>
      </c>
      <c r="KE444">
        <v>41.4121</v>
      </c>
      <c r="KF444">
        <v>0</v>
      </c>
      <c r="KG444">
        <v>29.756</v>
      </c>
      <c r="KH444">
        <v>740.7809999999999</v>
      </c>
      <c r="KI444">
        <v>15.5225</v>
      </c>
      <c r="KJ444">
        <v>100.859</v>
      </c>
      <c r="KK444">
        <v>100.294</v>
      </c>
    </row>
    <row r="445" spans="1:297">
      <c r="A445">
        <v>429</v>
      </c>
      <c r="B445">
        <v>1759257341.5</v>
      </c>
      <c r="C445">
        <v>10525.90000009537</v>
      </c>
      <c r="D445" t="s">
        <v>1305</v>
      </c>
      <c r="E445" t="s">
        <v>1306</v>
      </c>
      <c r="F445">
        <v>5</v>
      </c>
      <c r="G445" t="s">
        <v>1218</v>
      </c>
      <c r="H445" t="s">
        <v>436</v>
      </c>
      <c r="I445">
        <v>1759257333.714286</v>
      </c>
      <c r="J445">
        <f>(K445)/1000</f>
        <v>0</v>
      </c>
      <c r="K445">
        <f>IF(DP445, AN445, AH445)</f>
        <v>0</v>
      </c>
      <c r="L445">
        <f>IF(DP445, AI445, AG445)</f>
        <v>0</v>
      </c>
      <c r="M445">
        <f>DR445 - IF(AU445&gt;1, L445*DL445*100.0/(AW445), 0)</f>
        <v>0</v>
      </c>
      <c r="N445">
        <f>((T445-J445/2)*M445-L445)/(T445+J445/2)</f>
        <v>0</v>
      </c>
      <c r="O445">
        <f>N445*(DY445+DZ445)/1000.0</f>
        <v>0</v>
      </c>
      <c r="P445">
        <f>(DR445 - IF(AU445&gt;1, L445*DL445*100.0/(AW445), 0))*(DY445+DZ445)/1000.0</f>
        <v>0</v>
      </c>
      <c r="Q445">
        <f>2.0/((1/S445-1/R445)+SIGN(S445)*SQRT((1/S445-1/R445)*(1/S445-1/R445) + 4*DM445/((DM445+1)*(DM445+1))*(2*1/S445*1/R445-1/R445*1/R445)))</f>
        <v>0</v>
      </c>
      <c r="R445">
        <f>IF(LEFT(DN445,1)&lt;&gt;"0",IF(LEFT(DN445,1)="1",3.0,DO445),$D$5+$E$5*(EF445*DY445/($K$5*1000))+$F$5*(EF445*DY445/($K$5*1000))*MAX(MIN(DL445,$J$5),$I$5)*MAX(MIN(DL445,$J$5),$I$5)+$G$5*MAX(MIN(DL445,$J$5),$I$5)*(EF445*DY445/($K$5*1000))+$H$5*(EF445*DY445/($K$5*1000))*(EF445*DY445/($K$5*1000)))</f>
        <v>0</v>
      </c>
      <c r="S445">
        <f>J445*(1000-(1000*0.61365*exp(17.502*W445/(240.97+W445))/(DY445+DZ445)+DT445)/2)/(1000*0.61365*exp(17.502*W445/(240.97+W445))/(DY445+DZ445)-DT445)</f>
        <v>0</v>
      </c>
      <c r="T445">
        <f>1/((DM445+1)/(Q445/1.6)+1/(R445/1.37)) + DM445/((DM445+1)/(Q445/1.6) + DM445/(R445/1.37))</f>
        <v>0</v>
      </c>
      <c r="U445">
        <f>(DH445*DK445)</f>
        <v>0</v>
      </c>
      <c r="V445">
        <f>(EA445+(U445+2*0.95*5.67E-8*(((EA445+$B$7)+273)^4-(EA445+273)^4)-44100*J445)/(1.84*29.3*R445+8*0.95*5.67E-8*(EA445+273)^3))</f>
        <v>0</v>
      </c>
      <c r="W445">
        <f>($C$7*EB445+$D$7*EC445+$E$7*V445)</f>
        <v>0</v>
      </c>
      <c r="X445">
        <f>0.61365*exp(17.502*W445/(240.97+W445))</f>
        <v>0</v>
      </c>
      <c r="Y445">
        <f>(Z445/AA445*100)</f>
        <v>0</v>
      </c>
      <c r="Z445">
        <f>DT445*(DY445+DZ445)/1000</f>
        <v>0</v>
      </c>
      <c r="AA445">
        <f>0.61365*exp(17.502*EA445/(240.97+EA445))</f>
        <v>0</v>
      </c>
      <c r="AB445">
        <f>(X445-DT445*(DY445+DZ445)/1000)</f>
        <v>0</v>
      </c>
      <c r="AC445">
        <f>(-J445*44100)</f>
        <v>0</v>
      </c>
      <c r="AD445">
        <f>2*29.3*R445*0.92*(EA445-W445)</f>
        <v>0</v>
      </c>
      <c r="AE445">
        <f>2*0.95*5.67E-8*(((EA445+$B$7)+273)^4-(W445+273)^4)</f>
        <v>0</v>
      </c>
      <c r="AF445">
        <f>U445+AE445+AC445+AD445</f>
        <v>0</v>
      </c>
      <c r="AG445">
        <f>DX445*AU445*(DS445-DR445*(1000-AU445*DU445)/(1000-AU445*DT445))/(100*DL445)</f>
        <v>0</v>
      </c>
      <c r="AH445">
        <f>1000*DX445*AU445*(DT445-DU445)/(100*DL445*(1000-AU445*DT445))</f>
        <v>0</v>
      </c>
      <c r="AI445">
        <f>(AJ445 - AK445 - DY445*1E3/(8.314*(EA445+273.15)) * AM445/DX445 * AL445) * DX445/(100*DL445) * (1000 - DU445)/1000</f>
        <v>0</v>
      </c>
      <c r="AJ445">
        <v>736.5547572918969</v>
      </c>
      <c r="AK445">
        <v>700.5283090909089</v>
      </c>
      <c r="AL445">
        <v>3.389158326643792</v>
      </c>
      <c r="AM445">
        <v>65.51249635074223</v>
      </c>
      <c r="AN445">
        <f>(AP445 - AO445 + DY445*1E3/(8.314*(EA445+273.15)) * AR445/DX445 * AQ445) * DX445/(100*DL445) * 1000/(1000 - AP445)</f>
        <v>0</v>
      </c>
      <c r="AO445">
        <v>15.60300488744011</v>
      </c>
      <c r="AP445">
        <v>24.13221151515151</v>
      </c>
      <c r="AQ445">
        <v>0.0002402664874235306</v>
      </c>
      <c r="AR445">
        <v>120.2909633275377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MAX(0,($B$13+$C$13*EF445)/(1+$D$13*EF445)*DY445/(EA445+273)*$E$13)</f>
        <v>0</v>
      </c>
      <c r="AX445" t="s">
        <v>437</v>
      </c>
      <c r="AY445" t="s">
        <v>437</v>
      </c>
      <c r="AZ445">
        <v>0</v>
      </c>
      <c r="BA445">
        <v>0</v>
      </c>
      <c r="BB445">
        <f>1-AZ445/BA445</f>
        <v>0</v>
      </c>
      <c r="BC445">
        <v>0</v>
      </c>
      <c r="BD445" t="s">
        <v>437</v>
      </c>
      <c r="BE445" t="s">
        <v>437</v>
      </c>
      <c r="BF445">
        <v>0</v>
      </c>
      <c r="BG445">
        <v>0</v>
      </c>
      <c r="BH445">
        <f>1-BF445/BG445</f>
        <v>0</v>
      </c>
      <c r="BI445">
        <v>0.5</v>
      </c>
      <c r="BJ445">
        <f>DI445</f>
        <v>0</v>
      </c>
      <c r="BK445">
        <f>L445</f>
        <v>0</v>
      </c>
      <c r="BL445">
        <f>BH445*BI445*BJ445</f>
        <v>0</v>
      </c>
      <c r="BM445">
        <f>(BK445-BC445)/BJ445</f>
        <v>0</v>
      </c>
      <c r="BN445">
        <f>(BA445-BG445)/BG445</f>
        <v>0</v>
      </c>
      <c r="BO445">
        <f>AZ445/(BB445+AZ445/BG445)</f>
        <v>0</v>
      </c>
      <c r="BP445" t="s">
        <v>437</v>
      </c>
      <c r="BQ445">
        <v>0</v>
      </c>
      <c r="BR445">
        <f>IF(BQ445&lt;&gt;0, BQ445, BO445)</f>
        <v>0</v>
      </c>
      <c r="BS445">
        <f>1-BR445/BG445</f>
        <v>0</v>
      </c>
      <c r="BT445">
        <f>(BG445-BF445)/(BG445-BR445)</f>
        <v>0</v>
      </c>
      <c r="BU445">
        <f>(BA445-BG445)/(BA445-BR445)</f>
        <v>0</v>
      </c>
      <c r="BV445">
        <f>(BG445-BF445)/(BG445-AZ445)</f>
        <v>0</v>
      </c>
      <c r="BW445">
        <f>(BA445-BG445)/(BA445-AZ445)</f>
        <v>0</v>
      </c>
      <c r="BX445">
        <f>(BT445*BR445/BF445)</f>
        <v>0</v>
      </c>
      <c r="BY445">
        <f>(1-BX445)</f>
        <v>0</v>
      </c>
      <c r="DH445">
        <f>$B$11*EG445+$C$11*EH445+$F$11*ES445*(1-EV445)</f>
        <v>0</v>
      </c>
      <c r="DI445">
        <f>DH445*DJ445</f>
        <v>0</v>
      </c>
      <c r="DJ445">
        <f>($B$11*$D$9+$C$11*$D$9+$F$11*((FF445+EX445)/MAX(FF445+EX445+FG445, 0.1)*$I$9+FG445/MAX(FF445+EX445+FG445, 0.1)*$J$9))/($B$11+$C$11+$F$11)</f>
        <v>0</v>
      </c>
      <c r="DK445">
        <f>($B$11*$K$9+$C$11*$K$9+$F$11*((FF445+EX445)/MAX(FF445+EX445+FG445, 0.1)*$P$9+FG445/MAX(FF445+EX445+FG445, 0.1)*$Q$9))/($B$11+$C$11+$F$11)</f>
        <v>0</v>
      </c>
      <c r="DL445">
        <v>4.38</v>
      </c>
      <c r="DM445">
        <v>0.5</v>
      </c>
      <c r="DN445" t="s">
        <v>438</v>
      </c>
      <c r="DO445">
        <v>2</v>
      </c>
      <c r="DP445" t="b">
        <v>1</v>
      </c>
      <c r="DQ445">
        <v>1759257333.714286</v>
      </c>
      <c r="DR445">
        <v>659.5862142857142</v>
      </c>
      <c r="DS445">
        <v>709.2762857142859</v>
      </c>
      <c r="DT445">
        <v>24.1184</v>
      </c>
      <c r="DU445">
        <v>15.60410714285714</v>
      </c>
      <c r="DV445">
        <v>659.0056071428571</v>
      </c>
      <c r="DW445">
        <v>23.87317142857142</v>
      </c>
      <c r="DX445">
        <v>499.9828928571429</v>
      </c>
      <c r="DY445">
        <v>90.78705714285715</v>
      </c>
      <c r="DZ445">
        <v>0.05353890714285714</v>
      </c>
      <c r="EA445">
        <v>30.51056785714286</v>
      </c>
      <c r="EB445">
        <v>29.966625</v>
      </c>
      <c r="EC445">
        <v>999.9000000000002</v>
      </c>
      <c r="ED445">
        <v>0</v>
      </c>
      <c r="EE445">
        <v>0</v>
      </c>
      <c r="EF445">
        <v>10001.64928571429</v>
      </c>
      <c r="EG445">
        <v>0</v>
      </c>
      <c r="EH445">
        <v>11.4429</v>
      </c>
      <c r="EI445">
        <v>-49.68996428571429</v>
      </c>
      <c r="EJ445">
        <v>675.8878214285716</v>
      </c>
      <c r="EK445">
        <v>720.5193571428572</v>
      </c>
      <c r="EL445">
        <v>8.514303214285714</v>
      </c>
      <c r="EM445">
        <v>709.2762857142859</v>
      </c>
      <c r="EN445">
        <v>15.60410714285714</v>
      </c>
      <c r="EO445">
        <v>2.18964</v>
      </c>
      <c r="EP445">
        <v>1.416651071428571</v>
      </c>
      <c r="EQ445">
        <v>18.88671428571428</v>
      </c>
      <c r="ER445">
        <v>12.09703928571429</v>
      </c>
      <c r="ES445">
        <v>2000.025</v>
      </c>
      <c r="ET445">
        <v>0.9800068214285714</v>
      </c>
      <c r="EU445">
        <v>0.01999341785714286</v>
      </c>
      <c r="EV445">
        <v>0</v>
      </c>
      <c r="EW445">
        <v>843.8848214285715</v>
      </c>
      <c r="EX445">
        <v>5.000560000000001</v>
      </c>
      <c r="EY445">
        <v>17077.05</v>
      </c>
      <c r="EZ445">
        <v>17295.13571428572</v>
      </c>
      <c r="FA445">
        <v>41.68699999999999</v>
      </c>
      <c r="FB445">
        <v>41.81199999999999</v>
      </c>
      <c r="FC445">
        <v>41.41042857142857</v>
      </c>
      <c r="FD445">
        <v>40.93699999999999</v>
      </c>
      <c r="FE445">
        <v>42.49775</v>
      </c>
      <c r="FF445">
        <v>1955.135</v>
      </c>
      <c r="FG445">
        <v>39.89000000000001</v>
      </c>
      <c r="FH445">
        <v>0</v>
      </c>
      <c r="FI445">
        <v>1759257355.6</v>
      </c>
      <c r="FJ445">
        <v>0</v>
      </c>
      <c r="FK445">
        <v>843.8839230769232</v>
      </c>
      <c r="FL445">
        <v>4.822495729625015</v>
      </c>
      <c r="FM445">
        <v>91.11794876554498</v>
      </c>
      <c r="FN445">
        <v>17077.13076923077</v>
      </c>
      <c r="FO445">
        <v>15</v>
      </c>
      <c r="FP445">
        <v>0</v>
      </c>
      <c r="FQ445" t="s">
        <v>439</v>
      </c>
      <c r="FR445">
        <v>1747148579.5</v>
      </c>
      <c r="FS445">
        <v>1747148584.5</v>
      </c>
      <c r="FT445">
        <v>0</v>
      </c>
      <c r="FU445">
        <v>0.162</v>
      </c>
      <c r="FV445">
        <v>-0.001</v>
      </c>
      <c r="FW445">
        <v>0.139</v>
      </c>
      <c r="FX445">
        <v>0.058</v>
      </c>
      <c r="FY445">
        <v>420</v>
      </c>
      <c r="FZ445">
        <v>16</v>
      </c>
      <c r="GA445">
        <v>0.19</v>
      </c>
      <c r="GB445">
        <v>0.02</v>
      </c>
      <c r="GC445">
        <v>-49.51801463414634</v>
      </c>
      <c r="GD445">
        <v>-3.73750452961668</v>
      </c>
      <c r="GE445">
        <v>0.3719429444581295</v>
      </c>
      <c r="GF445">
        <v>0</v>
      </c>
      <c r="GG445">
        <v>843.6135588235294</v>
      </c>
      <c r="GH445">
        <v>5.172482812283835</v>
      </c>
      <c r="GI445">
        <v>0.550949244549076</v>
      </c>
      <c r="GJ445">
        <v>0</v>
      </c>
      <c r="GK445">
        <v>8.508003170731707</v>
      </c>
      <c r="GL445">
        <v>0.1360722648083541</v>
      </c>
      <c r="GM445">
        <v>0.0135917028921116</v>
      </c>
      <c r="GN445">
        <v>0</v>
      </c>
      <c r="GO445">
        <v>0</v>
      </c>
      <c r="GP445">
        <v>3</v>
      </c>
      <c r="GQ445" t="s">
        <v>490</v>
      </c>
      <c r="GR445">
        <v>3.12861</v>
      </c>
      <c r="GS445">
        <v>2.73158</v>
      </c>
      <c r="GT445">
        <v>0.122134</v>
      </c>
      <c r="GU445">
        <v>0.128848</v>
      </c>
      <c r="GV445">
        <v>0.107612</v>
      </c>
      <c r="GW445">
        <v>0.0795799</v>
      </c>
      <c r="GX445">
        <v>26305.4</v>
      </c>
      <c r="GY445">
        <v>25339.3</v>
      </c>
      <c r="GZ445">
        <v>30508</v>
      </c>
      <c r="HA445">
        <v>29343.3</v>
      </c>
      <c r="HB445">
        <v>37575.4</v>
      </c>
      <c r="HC445">
        <v>35544.7</v>
      </c>
      <c r="HD445">
        <v>46672.6</v>
      </c>
      <c r="HE445">
        <v>43603.1</v>
      </c>
      <c r="HF445">
        <v>1.82917</v>
      </c>
      <c r="HG445">
        <v>1.81327</v>
      </c>
      <c r="HH445">
        <v>0.0814348</v>
      </c>
      <c r="HI445">
        <v>0</v>
      </c>
      <c r="HJ445">
        <v>28.6401</v>
      </c>
      <c r="HK445">
        <v>999.9</v>
      </c>
      <c r="HL445">
        <v>48.2</v>
      </c>
      <c r="HM445">
        <v>31.9</v>
      </c>
      <c r="HN445">
        <v>25.2104</v>
      </c>
      <c r="HO445">
        <v>62.825</v>
      </c>
      <c r="HP445">
        <v>17.9688</v>
      </c>
      <c r="HQ445">
        <v>1</v>
      </c>
      <c r="HR445">
        <v>0.164543</v>
      </c>
      <c r="HS445">
        <v>-1.10714</v>
      </c>
      <c r="HT445">
        <v>20.1966</v>
      </c>
      <c r="HU445">
        <v>5.22598</v>
      </c>
      <c r="HV445">
        <v>11.974</v>
      </c>
      <c r="HW445">
        <v>4.96945</v>
      </c>
      <c r="HX445">
        <v>3.28943</v>
      </c>
      <c r="HY445">
        <v>9999</v>
      </c>
      <c r="HZ445">
        <v>9999</v>
      </c>
      <c r="IA445">
        <v>9999</v>
      </c>
      <c r="IB445">
        <v>20.4</v>
      </c>
      <c r="IC445">
        <v>4.97291</v>
      </c>
      <c r="ID445">
        <v>1.87729</v>
      </c>
      <c r="IE445">
        <v>1.87543</v>
      </c>
      <c r="IF445">
        <v>1.8782</v>
      </c>
      <c r="IG445">
        <v>1.87497</v>
      </c>
      <c r="IH445">
        <v>1.87851</v>
      </c>
      <c r="II445">
        <v>1.87561</v>
      </c>
      <c r="IJ445">
        <v>1.87678</v>
      </c>
      <c r="IK445">
        <v>0</v>
      </c>
      <c r="IL445">
        <v>0</v>
      </c>
      <c r="IM445">
        <v>0</v>
      </c>
      <c r="IN445">
        <v>0</v>
      </c>
      <c r="IO445" t="s">
        <v>441</v>
      </c>
      <c r="IP445" t="s">
        <v>442</v>
      </c>
      <c r="IQ445" t="s">
        <v>443</v>
      </c>
      <c r="IR445" t="s">
        <v>443</v>
      </c>
      <c r="IS445" t="s">
        <v>443</v>
      </c>
      <c r="IT445" t="s">
        <v>443</v>
      </c>
      <c r="IU445">
        <v>0</v>
      </c>
      <c r="IV445">
        <v>100</v>
      </c>
      <c r="IW445">
        <v>100</v>
      </c>
      <c r="IX445">
        <v>0.604</v>
      </c>
      <c r="IY445">
        <v>0.2456</v>
      </c>
      <c r="IZ445">
        <v>-0.1222274518627452</v>
      </c>
      <c r="JA445">
        <v>0.001328938755811441</v>
      </c>
      <c r="JB445">
        <v>-5.633165956792918E-07</v>
      </c>
      <c r="JC445">
        <v>2.510553891376428E-10</v>
      </c>
      <c r="JD445">
        <v>-0.04678033270444259</v>
      </c>
      <c r="JE445">
        <v>-0.0009625096320519332</v>
      </c>
      <c r="JF445">
        <v>0.0006953178313022573</v>
      </c>
      <c r="JG445">
        <v>-5.973937232829655E-06</v>
      </c>
      <c r="JH445">
        <v>1</v>
      </c>
      <c r="JI445">
        <v>2112</v>
      </c>
      <c r="JJ445">
        <v>1</v>
      </c>
      <c r="JK445">
        <v>26</v>
      </c>
      <c r="JL445">
        <v>201812.7</v>
      </c>
      <c r="JM445">
        <v>201812.6</v>
      </c>
      <c r="JN445">
        <v>1.73462</v>
      </c>
      <c r="JO445">
        <v>2.54272</v>
      </c>
      <c r="JP445">
        <v>1.39893</v>
      </c>
      <c r="JQ445">
        <v>2.32788</v>
      </c>
      <c r="JR445">
        <v>1.44897</v>
      </c>
      <c r="JS445">
        <v>2.57202</v>
      </c>
      <c r="JT445">
        <v>37.747</v>
      </c>
      <c r="JU445">
        <v>23.9649</v>
      </c>
      <c r="JV445">
        <v>18</v>
      </c>
      <c r="JW445">
        <v>483.471</v>
      </c>
      <c r="JX445">
        <v>443.898</v>
      </c>
      <c r="JY445">
        <v>29.7658</v>
      </c>
      <c r="JZ445">
        <v>29.3829</v>
      </c>
      <c r="KA445">
        <v>29.9998</v>
      </c>
      <c r="KB445">
        <v>29.1208</v>
      </c>
      <c r="KC445">
        <v>29.1934</v>
      </c>
      <c r="KD445">
        <v>34.7349</v>
      </c>
      <c r="KE445">
        <v>41.6943</v>
      </c>
      <c r="KF445">
        <v>0</v>
      </c>
      <c r="KG445">
        <v>29.7799</v>
      </c>
      <c r="KH445">
        <v>754.1420000000001</v>
      </c>
      <c r="KI445">
        <v>15.5432</v>
      </c>
      <c r="KJ445">
        <v>100.861</v>
      </c>
      <c r="KK445">
        <v>100.294</v>
      </c>
    </row>
    <row r="446" spans="1:297">
      <c r="A446">
        <v>430</v>
      </c>
      <c r="B446">
        <v>1759257346.5</v>
      </c>
      <c r="C446">
        <v>10530.90000009537</v>
      </c>
      <c r="D446" t="s">
        <v>1307</v>
      </c>
      <c r="E446" t="s">
        <v>1308</v>
      </c>
      <c r="F446">
        <v>5</v>
      </c>
      <c r="G446" t="s">
        <v>1218</v>
      </c>
      <c r="H446" t="s">
        <v>436</v>
      </c>
      <c r="I446">
        <v>1759257339</v>
      </c>
      <c r="J446">
        <f>(K446)/1000</f>
        <v>0</v>
      </c>
      <c r="K446">
        <f>IF(DP446, AN446, AH446)</f>
        <v>0</v>
      </c>
      <c r="L446">
        <f>IF(DP446, AI446, AG446)</f>
        <v>0</v>
      </c>
      <c r="M446">
        <f>DR446 - IF(AU446&gt;1, L446*DL446*100.0/(AW446), 0)</f>
        <v>0</v>
      </c>
      <c r="N446">
        <f>((T446-J446/2)*M446-L446)/(T446+J446/2)</f>
        <v>0</v>
      </c>
      <c r="O446">
        <f>N446*(DY446+DZ446)/1000.0</f>
        <v>0</v>
      </c>
      <c r="P446">
        <f>(DR446 - IF(AU446&gt;1, L446*DL446*100.0/(AW446), 0))*(DY446+DZ446)/1000.0</f>
        <v>0</v>
      </c>
      <c r="Q446">
        <f>2.0/((1/S446-1/R446)+SIGN(S446)*SQRT((1/S446-1/R446)*(1/S446-1/R446) + 4*DM446/((DM446+1)*(DM446+1))*(2*1/S446*1/R446-1/R446*1/R446)))</f>
        <v>0</v>
      </c>
      <c r="R446">
        <f>IF(LEFT(DN446,1)&lt;&gt;"0",IF(LEFT(DN446,1)="1",3.0,DO446),$D$5+$E$5*(EF446*DY446/($K$5*1000))+$F$5*(EF446*DY446/($K$5*1000))*MAX(MIN(DL446,$J$5),$I$5)*MAX(MIN(DL446,$J$5),$I$5)+$G$5*MAX(MIN(DL446,$J$5),$I$5)*(EF446*DY446/($K$5*1000))+$H$5*(EF446*DY446/($K$5*1000))*(EF446*DY446/($K$5*1000)))</f>
        <v>0</v>
      </c>
      <c r="S446">
        <f>J446*(1000-(1000*0.61365*exp(17.502*W446/(240.97+W446))/(DY446+DZ446)+DT446)/2)/(1000*0.61365*exp(17.502*W446/(240.97+W446))/(DY446+DZ446)-DT446)</f>
        <v>0</v>
      </c>
      <c r="T446">
        <f>1/((DM446+1)/(Q446/1.6)+1/(R446/1.37)) + DM446/((DM446+1)/(Q446/1.6) + DM446/(R446/1.37))</f>
        <v>0</v>
      </c>
      <c r="U446">
        <f>(DH446*DK446)</f>
        <v>0</v>
      </c>
      <c r="V446">
        <f>(EA446+(U446+2*0.95*5.67E-8*(((EA446+$B$7)+273)^4-(EA446+273)^4)-44100*J446)/(1.84*29.3*R446+8*0.95*5.67E-8*(EA446+273)^3))</f>
        <v>0</v>
      </c>
      <c r="W446">
        <f>($C$7*EB446+$D$7*EC446+$E$7*V446)</f>
        <v>0</v>
      </c>
      <c r="X446">
        <f>0.61365*exp(17.502*W446/(240.97+W446))</f>
        <v>0</v>
      </c>
      <c r="Y446">
        <f>(Z446/AA446*100)</f>
        <v>0</v>
      </c>
      <c r="Z446">
        <f>DT446*(DY446+DZ446)/1000</f>
        <v>0</v>
      </c>
      <c r="AA446">
        <f>0.61365*exp(17.502*EA446/(240.97+EA446))</f>
        <v>0</v>
      </c>
      <c r="AB446">
        <f>(X446-DT446*(DY446+DZ446)/1000)</f>
        <v>0</v>
      </c>
      <c r="AC446">
        <f>(-J446*44100)</f>
        <v>0</v>
      </c>
      <c r="AD446">
        <f>2*29.3*R446*0.92*(EA446-W446)</f>
        <v>0</v>
      </c>
      <c r="AE446">
        <f>2*0.95*5.67E-8*(((EA446+$B$7)+273)^4-(W446+273)^4)</f>
        <v>0</v>
      </c>
      <c r="AF446">
        <f>U446+AE446+AC446+AD446</f>
        <v>0</v>
      </c>
      <c r="AG446">
        <f>DX446*AU446*(DS446-DR446*(1000-AU446*DU446)/(1000-AU446*DT446))/(100*DL446)</f>
        <v>0</v>
      </c>
      <c r="AH446">
        <f>1000*DX446*AU446*(DT446-DU446)/(100*DL446*(1000-AU446*DT446))</f>
        <v>0</v>
      </c>
      <c r="AI446">
        <f>(AJ446 - AK446 - DY446*1E3/(8.314*(EA446+273.15)) * AM446/DX446 * AL446) * DX446/(100*DL446) * (1000 - DU446)/1000</f>
        <v>0</v>
      </c>
      <c r="AJ446">
        <v>753.7120347035844</v>
      </c>
      <c r="AK446">
        <v>717.4838484848483</v>
      </c>
      <c r="AL446">
        <v>3.391143516325331</v>
      </c>
      <c r="AM446">
        <v>65.51249635074223</v>
      </c>
      <c r="AN446">
        <f>(AP446 - AO446 + DY446*1E3/(8.314*(EA446+273.15)) * AR446/DX446 * AQ446) * DX446/(100*DL446) * 1000/(1000 - AP446)</f>
        <v>0</v>
      </c>
      <c r="AO446">
        <v>15.5321730514615</v>
      </c>
      <c r="AP446">
        <v>24.12861272727272</v>
      </c>
      <c r="AQ446">
        <v>-9.749893498336906E-05</v>
      </c>
      <c r="AR446">
        <v>120.2909633275377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MAX(0,($B$13+$C$13*EF446)/(1+$D$13*EF446)*DY446/(EA446+273)*$E$13)</f>
        <v>0</v>
      </c>
      <c r="AX446" t="s">
        <v>437</v>
      </c>
      <c r="AY446" t="s">
        <v>437</v>
      </c>
      <c r="AZ446">
        <v>0</v>
      </c>
      <c r="BA446">
        <v>0</v>
      </c>
      <c r="BB446">
        <f>1-AZ446/BA446</f>
        <v>0</v>
      </c>
      <c r="BC446">
        <v>0</v>
      </c>
      <c r="BD446" t="s">
        <v>437</v>
      </c>
      <c r="BE446" t="s">
        <v>437</v>
      </c>
      <c r="BF446">
        <v>0</v>
      </c>
      <c r="BG446">
        <v>0</v>
      </c>
      <c r="BH446">
        <f>1-BF446/BG446</f>
        <v>0</v>
      </c>
      <c r="BI446">
        <v>0.5</v>
      </c>
      <c r="BJ446">
        <f>DI446</f>
        <v>0</v>
      </c>
      <c r="BK446">
        <f>L446</f>
        <v>0</v>
      </c>
      <c r="BL446">
        <f>BH446*BI446*BJ446</f>
        <v>0</v>
      </c>
      <c r="BM446">
        <f>(BK446-BC446)/BJ446</f>
        <v>0</v>
      </c>
      <c r="BN446">
        <f>(BA446-BG446)/BG446</f>
        <v>0</v>
      </c>
      <c r="BO446">
        <f>AZ446/(BB446+AZ446/BG446)</f>
        <v>0</v>
      </c>
      <c r="BP446" t="s">
        <v>437</v>
      </c>
      <c r="BQ446">
        <v>0</v>
      </c>
      <c r="BR446">
        <f>IF(BQ446&lt;&gt;0, BQ446, BO446)</f>
        <v>0</v>
      </c>
      <c r="BS446">
        <f>1-BR446/BG446</f>
        <v>0</v>
      </c>
      <c r="BT446">
        <f>(BG446-BF446)/(BG446-BR446)</f>
        <v>0</v>
      </c>
      <c r="BU446">
        <f>(BA446-BG446)/(BA446-BR446)</f>
        <v>0</v>
      </c>
      <c r="BV446">
        <f>(BG446-BF446)/(BG446-AZ446)</f>
        <v>0</v>
      </c>
      <c r="BW446">
        <f>(BA446-BG446)/(BA446-AZ446)</f>
        <v>0</v>
      </c>
      <c r="BX446">
        <f>(BT446*BR446/BF446)</f>
        <v>0</v>
      </c>
      <c r="BY446">
        <f>(1-BX446)</f>
        <v>0</v>
      </c>
      <c r="DH446">
        <f>$B$11*EG446+$C$11*EH446+$F$11*ES446*(1-EV446)</f>
        <v>0</v>
      </c>
      <c r="DI446">
        <f>DH446*DJ446</f>
        <v>0</v>
      </c>
      <c r="DJ446">
        <f>($B$11*$D$9+$C$11*$D$9+$F$11*((FF446+EX446)/MAX(FF446+EX446+FG446, 0.1)*$I$9+FG446/MAX(FF446+EX446+FG446, 0.1)*$J$9))/($B$11+$C$11+$F$11)</f>
        <v>0</v>
      </c>
      <c r="DK446">
        <f>($B$11*$K$9+$C$11*$K$9+$F$11*((FF446+EX446)/MAX(FF446+EX446+FG446, 0.1)*$P$9+FG446/MAX(FF446+EX446+FG446, 0.1)*$Q$9))/($B$11+$C$11+$F$11)</f>
        <v>0</v>
      </c>
      <c r="DL446">
        <v>4.38</v>
      </c>
      <c r="DM446">
        <v>0.5</v>
      </c>
      <c r="DN446" t="s">
        <v>438</v>
      </c>
      <c r="DO446">
        <v>2</v>
      </c>
      <c r="DP446" t="b">
        <v>1</v>
      </c>
      <c r="DQ446">
        <v>1759257339</v>
      </c>
      <c r="DR446">
        <v>677.0264074074073</v>
      </c>
      <c r="DS446">
        <v>727.0555555555555</v>
      </c>
      <c r="DT446">
        <v>24.1282037037037</v>
      </c>
      <c r="DU446">
        <v>15.5832</v>
      </c>
      <c r="DV446">
        <v>676.4298148148149</v>
      </c>
      <c r="DW446">
        <v>23.88275555555555</v>
      </c>
      <c r="DX446">
        <v>499.9561111111111</v>
      </c>
      <c r="DY446">
        <v>90.78694444444446</v>
      </c>
      <c r="DZ446">
        <v>0.05362192222222222</v>
      </c>
      <c r="EA446">
        <v>30.51537407407407</v>
      </c>
      <c r="EB446">
        <v>29.96666666666667</v>
      </c>
      <c r="EC446">
        <v>999.9000000000001</v>
      </c>
      <c r="ED446">
        <v>0</v>
      </c>
      <c r="EE446">
        <v>0</v>
      </c>
      <c r="EF446">
        <v>10001.87296296296</v>
      </c>
      <c r="EG446">
        <v>0</v>
      </c>
      <c r="EH446">
        <v>11.45878518518519</v>
      </c>
      <c r="EI446">
        <v>-50.02918888888889</v>
      </c>
      <c r="EJ446">
        <v>693.7658148148148</v>
      </c>
      <c r="EK446">
        <v>738.5643703703704</v>
      </c>
      <c r="EL446">
        <v>8.544999629629627</v>
      </c>
      <c r="EM446">
        <v>727.0555555555555</v>
      </c>
      <c r="EN446">
        <v>15.5832</v>
      </c>
      <c r="EO446">
        <v>2.190526296296296</v>
      </c>
      <c r="EP446">
        <v>1.414751851851852</v>
      </c>
      <c r="EQ446">
        <v>18.8931962962963</v>
      </c>
      <c r="ER446">
        <v>12.07663333333333</v>
      </c>
      <c r="ES446">
        <v>2000.027037037037</v>
      </c>
      <c r="ET446">
        <v>0.9800067777777778</v>
      </c>
      <c r="EU446">
        <v>0.01999346666666667</v>
      </c>
      <c r="EV446">
        <v>0</v>
      </c>
      <c r="EW446">
        <v>844.2080740740743</v>
      </c>
      <c r="EX446">
        <v>5.000560000000001</v>
      </c>
      <c r="EY446">
        <v>17084.58148148148</v>
      </c>
      <c r="EZ446">
        <v>17295.13703703704</v>
      </c>
      <c r="FA446">
        <v>41.68699999999999</v>
      </c>
      <c r="FB446">
        <v>41.81199999999999</v>
      </c>
      <c r="FC446">
        <v>41.39337037037038</v>
      </c>
      <c r="FD446">
        <v>40.93699999999999</v>
      </c>
      <c r="FE446">
        <v>42.49299999999999</v>
      </c>
      <c r="FF446">
        <v>1955.137037037037</v>
      </c>
      <c r="FG446">
        <v>39.89000000000001</v>
      </c>
      <c r="FH446">
        <v>0</v>
      </c>
      <c r="FI446">
        <v>1759257360.4</v>
      </c>
      <c r="FJ446">
        <v>0</v>
      </c>
      <c r="FK446">
        <v>844.2226923076923</v>
      </c>
      <c r="FL446">
        <v>3.505709401560269</v>
      </c>
      <c r="FM446">
        <v>75.48376078486129</v>
      </c>
      <c r="FN446">
        <v>17083.95</v>
      </c>
      <c r="FO446">
        <v>15</v>
      </c>
      <c r="FP446">
        <v>0</v>
      </c>
      <c r="FQ446" t="s">
        <v>439</v>
      </c>
      <c r="FR446">
        <v>1747148579.5</v>
      </c>
      <c r="FS446">
        <v>1747148584.5</v>
      </c>
      <c r="FT446">
        <v>0</v>
      </c>
      <c r="FU446">
        <v>0.162</v>
      </c>
      <c r="FV446">
        <v>-0.001</v>
      </c>
      <c r="FW446">
        <v>0.139</v>
      </c>
      <c r="FX446">
        <v>0.058</v>
      </c>
      <c r="FY446">
        <v>420</v>
      </c>
      <c r="FZ446">
        <v>16</v>
      </c>
      <c r="GA446">
        <v>0.19</v>
      </c>
      <c r="GB446">
        <v>0.02</v>
      </c>
      <c r="GC446">
        <v>-49.83445609756097</v>
      </c>
      <c r="GD446">
        <v>-3.793524041811937</v>
      </c>
      <c r="GE446">
        <v>0.3773838636078657</v>
      </c>
      <c r="GF446">
        <v>0</v>
      </c>
      <c r="GG446">
        <v>844.0355294117647</v>
      </c>
      <c r="GH446">
        <v>4.211734145590784</v>
      </c>
      <c r="GI446">
        <v>0.4652455540953989</v>
      </c>
      <c r="GJ446">
        <v>0</v>
      </c>
      <c r="GK446">
        <v>8.531939756097563</v>
      </c>
      <c r="GL446">
        <v>0.3147142160279091</v>
      </c>
      <c r="GM446">
        <v>0.03663254613763405</v>
      </c>
      <c r="GN446">
        <v>0</v>
      </c>
      <c r="GO446">
        <v>0</v>
      </c>
      <c r="GP446">
        <v>3</v>
      </c>
      <c r="GQ446" t="s">
        <v>490</v>
      </c>
      <c r="GR446">
        <v>3.12871</v>
      </c>
      <c r="GS446">
        <v>2.73188</v>
      </c>
      <c r="GT446">
        <v>0.124143</v>
      </c>
      <c r="GU446">
        <v>0.130815</v>
      </c>
      <c r="GV446">
        <v>0.107584</v>
      </c>
      <c r="GW446">
        <v>0.07920149999999999</v>
      </c>
      <c r="GX446">
        <v>26245.6</v>
      </c>
      <c r="GY446">
        <v>25282.1</v>
      </c>
      <c r="GZ446">
        <v>30508.4</v>
      </c>
      <c r="HA446">
        <v>29343.3</v>
      </c>
      <c r="HB446">
        <v>37577</v>
      </c>
      <c r="HC446">
        <v>35559.7</v>
      </c>
      <c r="HD446">
        <v>46673</v>
      </c>
      <c r="HE446">
        <v>43603.2</v>
      </c>
      <c r="HF446">
        <v>1.82938</v>
      </c>
      <c r="HG446">
        <v>1.81313</v>
      </c>
      <c r="HH446">
        <v>0.08188189999999999</v>
      </c>
      <c r="HI446">
        <v>0</v>
      </c>
      <c r="HJ446">
        <v>28.6387</v>
      </c>
      <c r="HK446">
        <v>999.9</v>
      </c>
      <c r="HL446">
        <v>48.2</v>
      </c>
      <c r="HM446">
        <v>31.9</v>
      </c>
      <c r="HN446">
        <v>25.2097</v>
      </c>
      <c r="HO446">
        <v>62.835</v>
      </c>
      <c r="HP446">
        <v>18.2492</v>
      </c>
      <c r="HQ446">
        <v>1</v>
      </c>
      <c r="HR446">
        <v>0.164332</v>
      </c>
      <c r="HS446">
        <v>-1.11044</v>
      </c>
      <c r="HT446">
        <v>20.1967</v>
      </c>
      <c r="HU446">
        <v>5.22717</v>
      </c>
      <c r="HV446">
        <v>11.974</v>
      </c>
      <c r="HW446">
        <v>4.9698</v>
      </c>
      <c r="HX446">
        <v>3.28965</v>
      </c>
      <c r="HY446">
        <v>9999</v>
      </c>
      <c r="HZ446">
        <v>9999</v>
      </c>
      <c r="IA446">
        <v>9999</v>
      </c>
      <c r="IB446">
        <v>20.4</v>
      </c>
      <c r="IC446">
        <v>4.97291</v>
      </c>
      <c r="ID446">
        <v>1.87729</v>
      </c>
      <c r="IE446">
        <v>1.87542</v>
      </c>
      <c r="IF446">
        <v>1.8782</v>
      </c>
      <c r="IG446">
        <v>1.87494</v>
      </c>
      <c r="IH446">
        <v>1.87851</v>
      </c>
      <c r="II446">
        <v>1.87561</v>
      </c>
      <c r="IJ446">
        <v>1.87678</v>
      </c>
      <c r="IK446">
        <v>0</v>
      </c>
      <c r="IL446">
        <v>0</v>
      </c>
      <c r="IM446">
        <v>0</v>
      </c>
      <c r="IN446">
        <v>0</v>
      </c>
      <c r="IO446" t="s">
        <v>441</v>
      </c>
      <c r="IP446" t="s">
        <v>442</v>
      </c>
      <c r="IQ446" t="s">
        <v>443</v>
      </c>
      <c r="IR446" t="s">
        <v>443</v>
      </c>
      <c r="IS446" t="s">
        <v>443</v>
      </c>
      <c r="IT446" t="s">
        <v>443</v>
      </c>
      <c r="IU446">
        <v>0</v>
      </c>
      <c r="IV446">
        <v>100</v>
      </c>
      <c r="IW446">
        <v>100</v>
      </c>
      <c r="IX446">
        <v>0.619</v>
      </c>
      <c r="IY446">
        <v>0.2453</v>
      </c>
      <c r="IZ446">
        <v>-0.1222274518627452</v>
      </c>
      <c r="JA446">
        <v>0.001328938755811441</v>
      </c>
      <c r="JB446">
        <v>-5.633165956792918E-07</v>
      </c>
      <c r="JC446">
        <v>2.510553891376428E-10</v>
      </c>
      <c r="JD446">
        <v>-0.04678033270444259</v>
      </c>
      <c r="JE446">
        <v>-0.0009625096320519332</v>
      </c>
      <c r="JF446">
        <v>0.0006953178313022573</v>
      </c>
      <c r="JG446">
        <v>-5.973937232829655E-06</v>
      </c>
      <c r="JH446">
        <v>1</v>
      </c>
      <c r="JI446">
        <v>2112</v>
      </c>
      <c r="JJ446">
        <v>1</v>
      </c>
      <c r="JK446">
        <v>26</v>
      </c>
      <c r="JL446">
        <v>201812.8</v>
      </c>
      <c r="JM446">
        <v>201812.7</v>
      </c>
      <c r="JN446">
        <v>1.76025</v>
      </c>
      <c r="JO446">
        <v>2.56104</v>
      </c>
      <c r="JP446">
        <v>1.39893</v>
      </c>
      <c r="JQ446">
        <v>2.32666</v>
      </c>
      <c r="JR446">
        <v>1.44897</v>
      </c>
      <c r="JS446">
        <v>2.47681</v>
      </c>
      <c r="JT446">
        <v>37.747</v>
      </c>
      <c r="JU446">
        <v>23.9649</v>
      </c>
      <c r="JV446">
        <v>18</v>
      </c>
      <c r="JW446">
        <v>483.557</v>
      </c>
      <c r="JX446">
        <v>443.775</v>
      </c>
      <c r="JY446">
        <v>29.7901</v>
      </c>
      <c r="JZ446">
        <v>29.3778</v>
      </c>
      <c r="KA446">
        <v>29.9997</v>
      </c>
      <c r="KB446">
        <v>29.117</v>
      </c>
      <c r="KC446">
        <v>29.1895</v>
      </c>
      <c r="KD446">
        <v>35.4021</v>
      </c>
      <c r="KE446">
        <v>41.6943</v>
      </c>
      <c r="KF446">
        <v>0</v>
      </c>
      <c r="KG446">
        <v>29.8027</v>
      </c>
      <c r="KH446">
        <v>774.179</v>
      </c>
      <c r="KI446">
        <v>15.5536</v>
      </c>
      <c r="KJ446">
        <v>100.862</v>
      </c>
      <c r="KK446">
        <v>100.294</v>
      </c>
    </row>
    <row r="447" spans="1:297">
      <c r="A447">
        <v>431</v>
      </c>
      <c r="B447">
        <v>1759257351.5</v>
      </c>
      <c r="C447">
        <v>10535.90000009537</v>
      </c>
      <c r="D447" t="s">
        <v>1309</v>
      </c>
      <c r="E447" t="s">
        <v>1310</v>
      </c>
      <c r="F447">
        <v>5</v>
      </c>
      <c r="G447" t="s">
        <v>1218</v>
      </c>
      <c r="H447" t="s">
        <v>436</v>
      </c>
      <c r="I447">
        <v>1759257343.714286</v>
      </c>
      <c r="J447">
        <f>(K447)/1000</f>
        <v>0</v>
      </c>
      <c r="K447">
        <f>IF(DP447, AN447, AH447)</f>
        <v>0</v>
      </c>
      <c r="L447">
        <f>IF(DP447, AI447, AG447)</f>
        <v>0</v>
      </c>
      <c r="M447">
        <f>DR447 - IF(AU447&gt;1, L447*DL447*100.0/(AW447), 0)</f>
        <v>0</v>
      </c>
      <c r="N447">
        <f>((T447-J447/2)*M447-L447)/(T447+J447/2)</f>
        <v>0</v>
      </c>
      <c r="O447">
        <f>N447*(DY447+DZ447)/1000.0</f>
        <v>0</v>
      </c>
      <c r="P447">
        <f>(DR447 - IF(AU447&gt;1, L447*DL447*100.0/(AW447), 0))*(DY447+DZ447)/1000.0</f>
        <v>0</v>
      </c>
      <c r="Q447">
        <f>2.0/((1/S447-1/R447)+SIGN(S447)*SQRT((1/S447-1/R447)*(1/S447-1/R447) + 4*DM447/((DM447+1)*(DM447+1))*(2*1/S447*1/R447-1/R447*1/R447)))</f>
        <v>0</v>
      </c>
      <c r="R447">
        <f>IF(LEFT(DN447,1)&lt;&gt;"0",IF(LEFT(DN447,1)="1",3.0,DO447),$D$5+$E$5*(EF447*DY447/($K$5*1000))+$F$5*(EF447*DY447/($K$5*1000))*MAX(MIN(DL447,$J$5),$I$5)*MAX(MIN(DL447,$J$5),$I$5)+$G$5*MAX(MIN(DL447,$J$5),$I$5)*(EF447*DY447/($K$5*1000))+$H$5*(EF447*DY447/($K$5*1000))*(EF447*DY447/($K$5*1000)))</f>
        <v>0</v>
      </c>
      <c r="S447">
        <f>J447*(1000-(1000*0.61365*exp(17.502*W447/(240.97+W447))/(DY447+DZ447)+DT447)/2)/(1000*0.61365*exp(17.502*W447/(240.97+W447))/(DY447+DZ447)-DT447)</f>
        <v>0</v>
      </c>
      <c r="T447">
        <f>1/((DM447+1)/(Q447/1.6)+1/(R447/1.37)) + DM447/((DM447+1)/(Q447/1.6) + DM447/(R447/1.37))</f>
        <v>0</v>
      </c>
      <c r="U447">
        <f>(DH447*DK447)</f>
        <v>0</v>
      </c>
      <c r="V447">
        <f>(EA447+(U447+2*0.95*5.67E-8*(((EA447+$B$7)+273)^4-(EA447+273)^4)-44100*J447)/(1.84*29.3*R447+8*0.95*5.67E-8*(EA447+273)^3))</f>
        <v>0</v>
      </c>
      <c r="W447">
        <f>($C$7*EB447+$D$7*EC447+$E$7*V447)</f>
        <v>0</v>
      </c>
      <c r="X447">
        <f>0.61365*exp(17.502*W447/(240.97+W447))</f>
        <v>0</v>
      </c>
      <c r="Y447">
        <f>(Z447/AA447*100)</f>
        <v>0</v>
      </c>
      <c r="Z447">
        <f>DT447*(DY447+DZ447)/1000</f>
        <v>0</v>
      </c>
      <c r="AA447">
        <f>0.61365*exp(17.502*EA447/(240.97+EA447))</f>
        <v>0</v>
      </c>
      <c r="AB447">
        <f>(X447-DT447*(DY447+DZ447)/1000)</f>
        <v>0</v>
      </c>
      <c r="AC447">
        <f>(-J447*44100)</f>
        <v>0</v>
      </c>
      <c r="AD447">
        <f>2*29.3*R447*0.92*(EA447-W447)</f>
        <v>0</v>
      </c>
      <c r="AE447">
        <f>2*0.95*5.67E-8*(((EA447+$B$7)+273)^4-(W447+273)^4)</f>
        <v>0</v>
      </c>
      <c r="AF447">
        <f>U447+AE447+AC447+AD447</f>
        <v>0</v>
      </c>
      <c r="AG447">
        <f>DX447*AU447*(DS447-DR447*(1000-AU447*DU447)/(1000-AU447*DT447))/(100*DL447)</f>
        <v>0</v>
      </c>
      <c r="AH447">
        <f>1000*DX447*AU447*(DT447-DU447)/(100*DL447*(1000-AU447*DT447))</f>
        <v>0</v>
      </c>
      <c r="AI447">
        <f>(AJ447 - AK447 - DY447*1E3/(8.314*(EA447+273.15)) * AM447/DX447 * AL447) * DX447/(100*DL447) * (1000 - DU447)/1000</f>
        <v>0</v>
      </c>
      <c r="AJ447">
        <v>770.6300417232554</v>
      </c>
      <c r="AK447">
        <v>734.3123999999997</v>
      </c>
      <c r="AL447">
        <v>3.360171082141947</v>
      </c>
      <c r="AM447">
        <v>65.51249635074223</v>
      </c>
      <c r="AN447">
        <f>(AP447 - AO447 + DY447*1E3/(8.314*(EA447+273.15)) * AR447/DX447 * AQ447) * DX447/(100*DL447) * 1000/(1000 - AP447)</f>
        <v>0</v>
      </c>
      <c r="AO447">
        <v>15.48711004138156</v>
      </c>
      <c r="AP447">
        <v>24.10019151515151</v>
      </c>
      <c r="AQ447">
        <v>-0.005073413855696538</v>
      </c>
      <c r="AR447">
        <v>120.2909633275377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MAX(0,($B$13+$C$13*EF447)/(1+$D$13*EF447)*DY447/(EA447+273)*$E$13)</f>
        <v>0</v>
      </c>
      <c r="AX447" t="s">
        <v>437</v>
      </c>
      <c r="AY447" t="s">
        <v>437</v>
      </c>
      <c r="AZ447">
        <v>0</v>
      </c>
      <c r="BA447">
        <v>0</v>
      </c>
      <c r="BB447">
        <f>1-AZ447/BA447</f>
        <v>0</v>
      </c>
      <c r="BC447">
        <v>0</v>
      </c>
      <c r="BD447" t="s">
        <v>437</v>
      </c>
      <c r="BE447" t="s">
        <v>437</v>
      </c>
      <c r="BF447">
        <v>0</v>
      </c>
      <c r="BG447">
        <v>0</v>
      </c>
      <c r="BH447">
        <f>1-BF447/BG447</f>
        <v>0</v>
      </c>
      <c r="BI447">
        <v>0.5</v>
      </c>
      <c r="BJ447">
        <f>DI447</f>
        <v>0</v>
      </c>
      <c r="BK447">
        <f>L447</f>
        <v>0</v>
      </c>
      <c r="BL447">
        <f>BH447*BI447*BJ447</f>
        <v>0</v>
      </c>
      <c r="BM447">
        <f>(BK447-BC447)/BJ447</f>
        <v>0</v>
      </c>
      <c r="BN447">
        <f>(BA447-BG447)/BG447</f>
        <v>0</v>
      </c>
      <c r="BO447">
        <f>AZ447/(BB447+AZ447/BG447)</f>
        <v>0</v>
      </c>
      <c r="BP447" t="s">
        <v>437</v>
      </c>
      <c r="BQ447">
        <v>0</v>
      </c>
      <c r="BR447">
        <f>IF(BQ447&lt;&gt;0, BQ447, BO447)</f>
        <v>0</v>
      </c>
      <c r="BS447">
        <f>1-BR447/BG447</f>
        <v>0</v>
      </c>
      <c r="BT447">
        <f>(BG447-BF447)/(BG447-BR447)</f>
        <v>0</v>
      </c>
      <c r="BU447">
        <f>(BA447-BG447)/(BA447-BR447)</f>
        <v>0</v>
      </c>
      <c r="BV447">
        <f>(BG447-BF447)/(BG447-AZ447)</f>
        <v>0</v>
      </c>
      <c r="BW447">
        <f>(BA447-BG447)/(BA447-AZ447)</f>
        <v>0</v>
      </c>
      <c r="BX447">
        <f>(BT447*BR447/BF447)</f>
        <v>0</v>
      </c>
      <c r="BY447">
        <f>(1-BX447)</f>
        <v>0</v>
      </c>
      <c r="DH447">
        <f>$B$11*EG447+$C$11*EH447+$F$11*ES447*(1-EV447)</f>
        <v>0</v>
      </c>
      <c r="DI447">
        <f>DH447*DJ447</f>
        <v>0</v>
      </c>
      <c r="DJ447">
        <f>($B$11*$D$9+$C$11*$D$9+$F$11*((FF447+EX447)/MAX(FF447+EX447+FG447, 0.1)*$I$9+FG447/MAX(FF447+EX447+FG447, 0.1)*$J$9))/($B$11+$C$11+$F$11)</f>
        <v>0</v>
      </c>
      <c r="DK447">
        <f>($B$11*$K$9+$C$11*$K$9+$F$11*((FF447+EX447)/MAX(FF447+EX447+FG447, 0.1)*$P$9+FG447/MAX(FF447+EX447+FG447, 0.1)*$Q$9))/($B$11+$C$11+$F$11)</f>
        <v>0</v>
      </c>
      <c r="DL447">
        <v>4.38</v>
      </c>
      <c r="DM447">
        <v>0.5</v>
      </c>
      <c r="DN447" t="s">
        <v>438</v>
      </c>
      <c r="DO447">
        <v>2</v>
      </c>
      <c r="DP447" t="b">
        <v>1</v>
      </c>
      <c r="DQ447">
        <v>1759257343.714286</v>
      </c>
      <c r="DR447">
        <v>692.5957857142856</v>
      </c>
      <c r="DS447">
        <v>742.8804285714285</v>
      </c>
      <c r="DT447">
        <v>24.12442142857143</v>
      </c>
      <c r="DU447">
        <v>15.54659642857143</v>
      </c>
      <c r="DV447">
        <v>691.9849999999999</v>
      </c>
      <c r="DW447">
        <v>23.87904642857144</v>
      </c>
      <c r="DX447">
        <v>499.9746428571428</v>
      </c>
      <c r="DY447">
        <v>90.78741071428574</v>
      </c>
      <c r="DZ447">
        <v>0.05371529285714286</v>
      </c>
      <c r="EA447">
        <v>30.52086071428571</v>
      </c>
      <c r="EB447">
        <v>29.97087857142856</v>
      </c>
      <c r="EC447">
        <v>999.9000000000002</v>
      </c>
      <c r="ED447">
        <v>0</v>
      </c>
      <c r="EE447">
        <v>0</v>
      </c>
      <c r="EF447">
        <v>10007.46214285714</v>
      </c>
      <c r="EG447">
        <v>0</v>
      </c>
      <c r="EH447">
        <v>11.46533928571429</v>
      </c>
      <c r="EI447">
        <v>-50.28470357142857</v>
      </c>
      <c r="EJ447">
        <v>709.7171071428573</v>
      </c>
      <c r="EK447">
        <v>754.6113214285715</v>
      </c>
      <c r="EL447">
        <v>8.577813214285715</v>
      </c>
      <c r="EM447">
        <v>742.8804285714285</v>
      </c>
      <c r="EN447">
        <v>15.54659642857143</v>
      </c>
      <c r="EO447">
        <v>2.190193214285715</v>
      </c>
      <c r="EP447">
        <v>1.411436071428572</v>
      </c>
      <c r="EQ447">
        <v>18.89076071428571</v>
      </c>
      <c r="ER447">
        <v>12.040975</v>
      </c>
      <c r="ES447">
        <v>2000.003214285714</v>
      </c>
      <c r="ET447">
        <v>0.9800064999999999</v>
      </c>
      <c r="EU447">
        <v>0.01999374285714286</v>
      </c>
      <c r="EV447">
        <v>0</v>
      </c>
      <c r="EW447">
        <v>844.4688214285715</v>
      </c>
      <c r="EX447">
        <v>5.000560000000001</v>
      </c>
      <c r="EY447">
        <v>17090</v>
      </c>
      <c r="EZ447">
        <v>17294.925</v>
      </c>
      <c r="FA447">
        <v>41.68699999999999</v>
      </c>
      <c r="FB447">
        <v>41.80092857142857</v>
      </c>
      <c r="FC447">
        <v>41.38385714285715</v>
      </c>
      <c r="FD447">
        <v>40.93699999999999</v>
      </c>
      <c r="FE447">
        <v>42.47974999999999</v>
      </c>
      <c r="FF447">
        <v>1955.113214285714</v>
      </c>
      <c r="FG447">
        <v>39.89000000000001</v>
      </c>
      <c r="FH447">
        <v>0</v>
      </c>
      <c r="FI447">
        <v>1759257365.8</v>
      </c>
      <c r="FJ447">
        <v>0</v>
      </c>
      <c r="FK447">
        <v>844.56904</v>
      </c>
      <c r="FL447">
        <v>3.621615395231204</v>
      </c>
      <c r="FM447">
        <v>67.65384639370738</v>
      </c>
      <c r="FN447">
        <v>17090.712</v>
      </c>
      <c r="FO447">
        <v>15</v>
      </c>
      <c r="FP447">
        <v>0</v>
      </c>
      <c r="FQ447" t="s">
        <v>439</v>
      </c>
      <c r="FR447">
        <v>1747148579.5</v>
      </c>
      <c r="FS447">
        <v>1747148584.5</v>
      </c>
      <c r="FT447">
        <v>0</v>
      </c>
      <c r="FU447">
        <v>0.162</v>
      </c>
      <c r="FV447">
        <v>-0.001</v>
      </c>
      <c r="FW447">
        <v>0.139</v>
      </c>
      <c r="FX447">
        <v>0.058</v>
      </c>
      <c r="FY447">
        <v>420</v>
      </c>
      <c r="FZ447">
        <v>16</v>
      </c>
      <c r="GA447">
        <v>0.19</v>
      </c>
      <c r="GB447">
        <v>0.02</v>
      </c>
      <c r="GC447">
        <v>-50.0762731707317</v>
      </c>
      <c r="GD447">
        <v>-3.382950522648011</v>
      </c>
      <c r="GE447">
        <v>0.3366587524803917</v>
      </c>
      <c r="GF447">
        <v>0</v>
      </c>
      <c r="GG447">
        <v>844.3393823529411</v>
      </c>
      <c r="GH447">
        <v>3.681023687052527</v>
      </c>
      <c r="GI447">
        <v>0.4136616985714883</v>
      </c>
      <c r="GJ447">
        <v>0</v>
      </c>
      <c r="GK447">
        <v>8.556131219512196</v>
      </c>
      <c r="GL447">
        <v>0.4375091289198925</v>
      </c>
      <c r="GM447">
        <v>0.04718656124287333</v>
      </c>
      <c r="GN447">
        <v>0</v>
      </c>
      <c r="GO447">
        <v>0</v>
      </c>
      <c r="GP447">
        <v>3</v>
      </c>
      <c r="GQ447" t="s">
        <v>490</v>
      </c>
      <c r="GR447">
        <v>3.12881</v>
      </c>
      <c r="GS447">
        <v>2.73156</v>
      </c>
      <c r="GT447">
        <v>0.126106</v>
      </c>
      <c r="GU447">
        <v>0.132763</v>
      </c>
      <c r="GV447">
        <v>0.107506</v>
      </c>
      <c r="GW447">
        <v>0.0791637</v>
      </c>
      <c r="GX447">
        <v>26186.2</v>
      </c>
      <c r="GY447">
        <v>25226.1</v>
      </c>
      <c r="GZ447">
        <v>30507.8</v>
      </c>
      <c r="HA447">
        <v>29344.1</v>
      </c>
      <c r="HB447">
        <v>37579.9</v>
      </c>
      <c r="HC447">
        <v>35562.3</v>
      </c>
      <c r="HD447">
        <v>46672.3</v>
      </c>
      <c r="HE447">
        <v>43604.5</v>
      </c>
      <c r="HF447">
        <v>1.82992</v>
      </c>
      <c r="HG447">
        <v>1.81292</v>
      </c>
      <c r="HH447">
        <v>0.0825897</v>
      </c>
      <c r="HI447">
        <v>0</v>
      </c>
      <c r="HJ447">
        <v>28.637</v>
      </c>
      <c r="HK447">
        <v>999.9</v>
      </c>
      <c r="HL447">
        <v>48.2</v>
      </c>
      <c r="HM447">
        <v>31.9</v>
      </c>
      <c r="HN447">
        <v>25.2081</v>
      </c>
      <c r="HO447">
        <v>62.965</v>
      </c>
      <c r="HP447">
        <v>17.9327</v>
      </c>
      <c r="HQ447">
        <v>1</v>
      </c>
      <c r="HR447">
        <v>0.1639</v>
      </c>
      <c r="HS447">
        <v>-1.11699</v>
      </c>
      <c r="HT447">
        <v>20.1966</v>
      </c>
      <c r="HU447">
        <v>5.22642</v>
      </c>
      <c r="HV447">
        <v>11.974</v>
      </c>
      <c r="HW447">
        <v>4.96965</v>
      </c>
      <c r="HX447">
        <v>3.28963</v>
      </c>
      <c r="HY447">
        <v>9999</v>
      </c>
      <c r="HZ447">
        <v>9999</v>
      </c>
      <c r="IA447">
        <v>9999</v>
      </c>
      <c r="IB447">
        <v>20.4</v>
      </c>
      <c r="IC447">
        <v>4.9729</v>
      </c>
      <c r="ID447">
        <v>1.87729</v>
      </c>
      <c r="IE447">
        <v>1.8754</v>
      </c>
      <c r="IF447">
        <v>1.8782</v>
      </c>
      <c r="IG447">
        <v>1.87494</v>
      </c>
      <c r="IH447">
        <v>1.87851</v>
      </c>
      <c r="II447">
        <v>1.87561</v>
      </c>
      <c r="IJ447">
        <v>1.87677</v>
      </c>
      <c r="IK447">
        <v>0</v>
      </c>
      <c r="IL447">
        <v>0</v>
      </c>
      <c r="IM447">
        <v>0</v>
      </c>
      <c r="IN447">
        <v>0</v>
      </c>
      <c r="IO447" t="s">
        <v>441</v>
      </c>
      <c r="IP447" t="s">
        <v>442</v>
      </c>
      <c r="IQ447" t="s">
        <v>443</v>
      </c>
      <c r="IR447" t="s">
        <v>443</v>
      </c>
      <c r="IS447" t="s">
        <v>443</v>
      </c>
      <c r="IT447" t="s">
        <v>443</v>
      </c>
      <c r="IU447">
        <v>0</v>
      </c>
      <c r="IV447">
        <v>100</v>
      </c>
      <c r="IW447">
        <v>100</v>
      </c>
      <c r="IX447">
        <v>0.634</v>
      </c>
      <c r="IY447">
        <v>0.2448</v>
      </c>
      <c r="IZ447">
        <v>-0.1222274518627452</v>
      </c>
      <c r="JA447">
        <v>0.001328938755811441</v>
      </c>
      <c r="JB447">
        <v>-5.633165956792918E-07</v>
      </c>
      <c r="JC447">
        <v>2.510553891376428E-10</v>
      </c>
      <c r="JD447">
        <v>-0.04678033270444259</v>
      </c>
      <c r="JE447">
        <v>-0.0009625096320519332</v>
      </c>
      <c r="JF447">
        <v>0.0006953178313022573</v>
      </c>
      <c r="JG447">
        <v>-5.973937232829655E-06</v>
      </c>
      <c r="JH447">
        <v>1</v>
      </c>
      <c r="JI447">
        <v>2112</v>
      </c>
      <c r="JJ447">
        <v>1</v>
      </c>
      <c r="JK447">
        <v>26</v>
      </c>
      <c r="JL447">
        <v>201812.9</v>
      </c>
      <c r="JM447">
        <v>201812.8</v>
      </c>
      <c r="JN447">
        <v>1.79688</v>
      </c>
      <c r="JO447">
        <v>2.54395</v>
      </c>
      <c r="JP447">
        <v>1.39893</v>
      </c>
      <c r="JQ447">
        <v>2.32788</v>
      </c>
      <c r="JR447">
        <v>1.44897</v>
      </c>
      <c r="JS447">
        <v>2.50732</v>
      </c>
      <c r="JT447">
        <v>37.7228</v>
      </c>
      <c r="JU447">
        <v>23.9649</v>
      </c>
      <c r="JV447">
        <v>18</v>
      </c>
      <c r="JW447">
        <v>483.833</v>
      </c>
      <c r="JX447">
        <v>443.617</v>
      </c>
      <c r="JY447">
        <v>29.8126</v>
      </c>
      <c r="JZ447">
        <v>29.3734</v>
      </c>
      <c r="KA447">
        <v>29.9998</v>
      </c>
      <c r="KB447">
        <v>29.1126</v>
      </c>
      <c r="KC447">
        <v>29.1851</v>
      </c>
      <c r="KD447">
        <v>35.9811</v>
      </c>
      <c r="KE447">
        <v>41.6943</v>
      </c>
      <c r="KF447">
        <v>0</v>
      </c>
      <c r="KG447">
        <v>29.822</v>
      </c>
      <c r="KH447">
        <v>787.5359999999999</v>
      </c>
      <c r="KI447">
        <v>15.5729</v>
      </c>
      <c r="KJ447">
        <v>100.86</v>
      </c>
      <c r="KK447">
        <v>100.297</v>
      </c>
    </row>
    <row r="448" spans="1:297">
      <c r="A448">
        <v>432</v>
      </c>
      <c r="B448">
        <v>1759257356.5</v>
      </c>
      <c r="C448">
        <v>10540.90000009537</v>
      </c>
      <c r="D448" t="s">
        <v>1311</v>
      </c>
      <c r="E448" t="s">
        <v>1312</v>
      </c>
      <c r="F448">
        <v>5</v>
      </c>
      <c r="G448" t="s">
        <v>1218</v>
      </c>
      <c r="H448" t="s">
        <v>436</v>
      </c>
      <c r="I448">
        <v>1759257349</v>
      </c>
      <c r="J448">
        <f>(K448)/1000</f>
        <v>0</v>
      </c>
      <c r="K448">
        <f>IF(DP448, AN448, AH448)</f>
        <v>0</v>
      </c>
      <c r="L448">
        <f>IF(DP448, AI448, AG448)</f>
        <v>0</v>
      </c>
      <c r="M448">
        <f>DR448 - IF(AU448&gt;1, L448*DL448*100.0/(AW448), 0)</f>
        <v>0</v>
      </c>
      <c r="N448">
        <f>((T448-J448/2)*M448-L448)/(T448+J448/2)</f>
        <v>0</v>
      </c>
      <c r="O448">
        <f>N448*(DY448+DZ448)/1000.0</f>
        <v>0</v>
      </c>
      <c r="P448">
        <f>(DR448 - IF(AU448&gt;1, L448*DL448*100.0/(AW448), 0))*(DY448+DZ448)/1000.0</f>
        <v>0</v>
      </c>
      <c r="Q448">
        <f>2.0/((1/S448-1/R448)+SIGN(S448)*SQRT((1/S448-1/R448)*(1/S448-1/R448) + 4*DM448/((DM448+1)*(DM448+1))*(2*1/S448*1/R448-1/R448*1/R448)))</f>
        <v>0</v>
      </c>
      <c r="R448">
        <f>IF(LEFT(DN448,1)&lt;&gt;"0",IF(LEFT(DN448,1)="1",3.0,DO448),$D$5+$E$5*(EF448*DY448/($K$5*1000))+$F$5*(EF448*DY448/($K$5*1000))*MAX(MIN(DL448,$J$5),$I$5)*MAX(MIN(DL448,$J$5),$I$5)+$G$5*MAX(MIN(DL448,$J$5),$I$5)*(EF448*DY448/($K$5*1000))+$H$5*(EF448*DY448/($K$5*1000))*(EF448*DY448/($K$5*1000)))</f>
        <v>0</v>
      </c>
      <c r="S448">
        <f>J448*(1000-(1000*0.61365*exp(17.502*W448/(240.97+W448))/(DY448+DZ448)+DT448)/2)/(1000*0.61365*exp(17.502*W448/(240.97+W448))/(DY448+DZ448)-DT448)</f>
        <v>0</v>
      </c>
      <c r="T448">
        <f>1/((DM448+1)/(Q448/1.6)+1/(R448/1.37)) + DM448/((DM448+1)/(Q448/1.6) + DM448/(R448/1.37))</f>
        <v>0</v>
      </c>
      <c r="U448">
        <f>(DH448*DK448)</f>
        <v>0</v>
      </c>
      <c r="V448">
        <f>(EA448+(U448+2*0.95*5.67E-8*(((EA448+$B$7)+273)^4-(EA448+273)^4)-44100*J448)/(1.84*29.3*R448+8*0.95*5.67E-8*(EA448+273)^3))</f>
        <v>0</v>
      </c>
      <c r="W448">
        <f>($C$7*EB448+$D$7*EC448+$E$7*V448)</f>
        <v>0</v>
      </c>
      <c r="X448">
        <f>0.61365*exp(17.502*W448/(240.97+W448))</f>
        <v>0</v>
      </c>
      <c r="Y448">
        <f>(Z448/AA448*100)</f>
        <v>0</v>
      </c>
      <c r="Z448">
        <f>DT448*(DY448+DZ448)/1000</f>
        <v>0</v>
      </c>
      <c r="AA448">
        <f>0.61365*exp(17.502*EA448/(240.97+EA448))</f>
        <v>0</v>
      </c>
      <c r="AB448">
        <f>(X448-DT448*(DY448+DZ448)/1000)</f>
        <v>0</v>
      </c>
      <c r="AC448">
        <f>(-J448*44100)</f>
        <v>0</v>
      </c>
      <c r="AD448">
        <f>2*29.3*R448*0.92*(EA448-W448)</f>
        <v>0</v>
      </c>
      <c r="AE448">
        <f>2*0.95*5.67E-8*(((EA448+$B$7)+273)^4-(W448+273)^4)</f>
        <v>0</v>
      </c>
      <c r="AF448">
        <f>U448+AE448+AC448+AD448</f>
        <v>0</v>
      </c>
      <c r="AG448">
        <f>DX448*AU448*(DS448-DR448*(1000-AU448*DU448)/(1000-AU448*DT448))/(100*DL448)</f>
        <v>0</v>
      </c>
      <c r="AH448">
        <f>1000*DX448*AU448*(DT448-DU448)/(100*DL448*(1000-AU448*DT448))</f>
        <v>0</v>
      </c>
      <c r="AI448">
        <f>(AJ448 - AK448 - DY448*1E3/(8.314*(EA448+273.15)) * AM448/DX448 * AL448) * DX448/(100*DL448) * (1000 - DU448)/1000</f>
        <v>0</v>
      </c>
      <c r="AJ448">
        <v>787.5787447512843</v>
      </c>
      <c r="AK448">
        <v>751.2704060606056</v>
      </c>
      <c r="AL448">
        <v>3.391076793268446</v>
      </c>
      <c r="AM448">
        <v>65.51249635074223</v>
      </c>
      <c r="AN448">
        <f>(AP448 - AO448 + DY448*1E3/(8.314*(EA448+273.15)) * AR448/DX448 * AQ448) * DX448/(100*DL448) * 1000/(1000 - AP448)</f>
        <v>0</v>
      </c>
      <c r="AO448">
        <v>15.48106695982229</v>
      </c>
      <c r="AP448">
        <v>24.08315151515151</v>
      </c>
      <c r="AQ448">
        <v>-0.0009416827783247473</v>
      </c>
      <c r="AR448">
        <v>120.2909633275377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MAX(0,($B$13+$C$13*EF448)/(1+$D$13*EF448)*DY448/(EA448+273)*$E$13)</f>
        <v>0</v>
      </c>
      <c r="AX448" t="s">
        <v>437</v>
      </c>
      <c r="AY448" t="s">
        <v>437</v>
      </c>
      <c r="AZ448">
        <v>0</v>
      </c>
      <c r="BA448">
        <v>0</v>
      </c>
      <c r="BB448">
        <f>1-AZ448/BA448</f>
        <v>0</v>
      </c>
      <c r="BC448">
        <v>0</v>
      </c>
      <c r="BD448" t="s">
        <v>437</v>
      </c>
      <c r="BE448" t="s">
        <v>437</v>
      </c>
      <c r="BF448">
        <v>0</v>
      </c>
      <c r="BG448">
        <v>0</v>
      </c>
      <c r="BH448">
        <f>1-BF448/BG448</f>
        <v>0</v>
      </c>
      <c r="BI448">
        <v>0.5</v>
      </c>
      <c r="BJ448">
        <f>DI448</f>
        <v>0</v>
      </c>
      <c r="BK448">
        <f>L448</f>
        <v>0</v>
      </c>
      <c r="BL448">
        <f>BH448*BI448*BJ448</f>
        <v>0</v>
      </c>
      <c r="BM448">
        <f>(BK448-BC448)/BJ448</f>
        <v>0</v>
      </c>
      <c r="BN448">
        <f>(BA448-BG448)/BG448</f>
        <v>0</v>
      </c>
      <c r="BO448">
        <f>AZ448/(BB448+AZ448/BG448)</f>
        <v>0</v>
      </c>
      <c r="BP448" t="s">
        <v>437</v>
      </c>
      <c r="BQ448">
        <v>0</v>
      </c>
      <c r="BR448">
        <f>IF(BQ448&lt;&gt;0, BQ448, BO448)</f>
        <v>0</v>
      </c>
      <c r="BS448">
        <f>1-BR448/BG448</f>
        <v>0</v>
      </c>
      <c r="BT448">
        <f>(BG448-BF448)/(BG448-BR448)</f>
        <v>0</v>
      </c>
      <c r="BU448">
        <f>(BA448-BG448)/(BA448-BR448)</f>
        <v>0</v>
      </c>
      <c r="BV448">
        <f>(BG448-BF448)/(BG448-AZ448)</f>
        <v>0</v>
      </c>
      <c r="BW448">
        <f>(BA448-BG448)/(BA448-AZ448)</f>
        <v>0</v>
      </c>
      <c r="BX448">
        <f>(BT448*BR448/BF448)</f>
        <v>0</v>
      </c>
      <c r="BY448">
        <f>(1-BX448)</f>
        <v>0</v>
      </c>
      <c r="DH448">
        <f>$B$11*EG448+$C$11*EH448+$F$11*ES448*(1-EV448)</f>
        <v>0</v>
      </c>
      <c r="DI448">
        <f>DH448*DJ448</f>
        <v>0</v>
      </c>
      <c r="DJ448">
        <f>($B$11*$D$9+$C$11*$D$9+$F$11*((FF448+EX448)/MAX(FF448+EX448+FG448, 0.1)*$I$9+FG448/MAX(FF448+EX448+FG448, 0.1)*$J$9))/($B$11+$C$11+$F$11)</f>
        <v>0</v>
      </c>
      <c r="DK448">
        <f>($B$11*$K$9+$C$11*$K$9+$F$11*((FF448+EX448)/MAX(FF448+EX448+FG448, 0.1)*$P$9+FG448/MAX(FF448+EX448+FG448, 0.1)*$Q$9))/($B$11+$C$11+$F$11)</f>
        <v>0</v>
      </c>
      <c r="DL448">
        <v>4.38</v>
      </c>
      <c r="DM448">
        <v>0.5</v>
      </c>
      <c r="DN448" t="s">
        <v>438</v>
      </c>
      <c r="DO448">
        <v>2</v>
      </c>
      <c r="DP448" t="b">
        <v>1</v>
      </c>
      <c r="DQ448">
        <v>1759257349</v>
      </c>
      <c r="DR448">
        <v>710.0523333333333</v>
      </c>
      <c r="DS448">
        <v>760.6176296296296</v>
      </c>
      <c r="DT448">
        <v>24.1118925925926</v>
      </c>
      <c r="DU448">
        <v>15.50424444444444</v>
      </c>
      <c r="DV448">
        <v>709.4256666666666</v>
      </c>
      <c r="DW448">
        <v>23.86678518518518</v>
      </c>
      <c r="DX448">
        <v>500.0345555555555</v>
      </c>
      <c r="DY448">
        <v>90.78761851851853</v>
      </c>
      <c r="DZ448">
        <v>0.05371888518518519</v>
      </c>
      <c r="EA448">
        <v>30.5281037037037</v>
      </c>
      <c r="EB448">
        <v>29.97595925925926</v>
      </c>
      <c r="EC448">
        <v>999.9000000000001</v>
      </c>
      <c r="ED448">
        <v>0</v>
      </c>
      <c r="EE448">
        <v>0</v>
      </c>
      <c r="EF448">
        <v>10006.96740740741</v>
      </c>
      <c r="EG448">
        <v>0</v>
      </c>
      <c r="EH448">
        <v>11.4741</v>
      </c>
      <c r="EI448">
        <v>-50.56538148148148</v>
      </c>
      <c r="EJ448">
        <v>727.5956296296296</v>
      </c>
      <c r="EK448">
        <v>772.5957407407409</v>
      </c>
      <c r="EL448">
        <v>8.607641481481481</v>
      </c>
      <c r="EM448">
        <v>760.6176296296296</v>
      </c>
      <c r="EN448">
        <v>15.50424444444444</v>
      </c>
      <c r="EO448">
        <v>2.18906</v>
      </c>
      <c r="EP448">
        <v>1.407593703703704</v>
      </c>
      <c r="EQ448">
        <v>18.88247777777778</v>
      </c>
      <c r="ER448">
        <v>11.99964814814815</v>
      </c>
      <c r="ES448">
        <v>1999.973703703704</v>
      </c>
      <c r="ET448">
        <v>0.9800062222222222</v>
      </c>
      <c r="EU448">
        <v>0.01999402962962963</v>
      </c>
      <c r="EV448">
        <v>0</v>
      </c>
      <c r="EW448">
        <v>844.7658518518517</v>
      </c>
      <c r="EX448">
        <v>5.000560000000001</v>
      </c>
      <c r="EY448">
        <v>17095.43333333333</v>
      </c>
      <c r="EZ448">
        <v>17294.66666666666</v>
      </c>
      <c r="FA448">
        <v>41.68699999999999</v>
      </c>
      <c r="FB448">
        <v>41.78444444444444</v>
      </c>
      <c r="FC448">
        <v>41.37959259259259</v>
      </c>
      <c r="FD448">
        <v>40.93699999999999</v>
      </c>
      <c r="FE448">
        <v>42.46733333333332</v>
      </c>
      <c r="FF448">
        <v>1955.083703703704</v>
      </c>
      <c r="FG448">
        <v>39.89000000000001</v>
      </c>
      <c r="FH448">
        <v>0</v>
      </c>
      <c r="FI448">
        <v>1759257370.6</v>
      </c>
      <c r="FJ448">
        <v>0</v>
      </c>
      <c r="FK448">
        <v>844.8243600000001</v>
      </c>
      <c r="FL448">
        <v>3.066153855942576</v>
      </c>
      <c r="FM448">
        <v>61.46923094118402</v>
      </c>
      <c r="FN448">
        <v>17095.852</v>
      </c>
      <c r="FO448">
        <v>15</v>
      </c>
      <c r="FP448">
        <v>0</v>
      </c>
      <c r="FQ448" t="s">
        <v>439</v>
      </c>
      <c r="FR448">
        <v>1747148579.5</v>
      </c>
      <c r="FS448">
        <v>1747148584.5</v>
      </c>
      <c r="FT448">
        <v>0</v>
      </c>
      <c r="FU448">
        <v>0.162</v>
      </c>
      <c r="FV448">
        <v>-0.001</v>
      </c>
      <c r="FW448">
        <v>0.139</v>
      </c>
      <c r="FX448">
        <v>0.058</v>
      </c>
      <c r="FY448">
        <v>420</v>
      </c>
      <c r="FZ448">
        <v>16</v>
      </c>
      <c r="GA448">
        <v>0.19</v>
      </c>
      <c r="GB448">
        <v>0.02</v>
      </c>
      <c r="GC448">
        <v>-50.3819975</v>
      </c>
      <c r="GD448">
        <v>-3.204442401500841</v>
      </c>
      <c r="GE448">
        <v>0.3125217020364345</v>
      </c>
      <c r="GF448">
        <v>0</v>
      </c>
      <c r="GG448">
        <v>844.5982941176471</v>
      </c>
      <c r="GH448">
        <v>3.44250572891699</v>
      </c>
      <c r="GI448">
        <v>0.3873704359799267</v>
      </c>
      <c r="GJ448">
        <v>0</v>
      </c>
      <c r="GK448">
        <v>8.583672</v>
      </c>
      <c r="GL448">
        <v>0.3639820637898506</v>
      </c>
      <c r="GM448">
        <v>0.04246829989533374</v>
      </c>
      <c r="GN448">
        <v>0</v>
      </c>
      <c r="GO448">
        <v>0</v>
      </c>
      <c r="GP448">
        <v>3</v>
      </c>
      <c r="GQ448" t="s">
        <v>490</v>
      </c>
      <c r="GR448">
        <v>3.12886</v>
      </c>
      <c r="GS448">
        <v>2.73152</v>
      </c>
      <c r="GT448">
        <v>0.128069</v>
      </c>
      <c r="GU448">
        <v>0.134693</v>
      </c>
      <c r="GV448">
        <v>0.107458</v>
      </c>
      <c r="GW448">
        <v>0.07919470000000001</v>
      </c>
      <c r="GX448">
        <v>26127.3</v>
      </c>
      <c r="GY448">
        <v>25170.3</v>
      </c>
      <c r="GZ448">
        <v>30507.7</v>
      </c>
      <c r="HA448">
        <v>29344.4</v>
      </c>
      <c r="HB448">
        <v>37581.6</v>
      </c>
      <c r="HC448">
        <v>35561.5</v>
      </c>
      <c r="HD448">
        <v>46671.7</v>
      </c>
      <c r="HE448">
        <v>43604.8</v>
      </c>
      <c r="HF448">
        <v>1.82985</v>
      </c>
      <c r="HG448">
        <v>1.81323</v>
      </c>
      <c r="HH448">
        <v>0.0823289</v>
      </c>
      <c r="HI448">
        <v>0</v>
      </c>
      <c r="HJ448">
        <v>28.6374</v>
      </c>
      <c r="HK448">
        <v>999.9</v>
      </c>
      <c r="HL448">
        <v>48.2</v>
      </c>
      <c r="HM448">
        <v>31.9</v>
      </c>
      <c r="HN448">
        <v>25.2066</v>
      </c>
      <c r="HO448">
        <v>62.585</v>
      </c>
      <c r="HP448">
        <v>18.2051</v>
      </c>
      <c r="HQ448">
        <v>1</v>
      </c>
      <c r="HR448">
        <v>0.163338</v>
      </c>
      <c r="HS448">
        <v>-1.09653</v>
      </c>
      <c r="HT448">
        <v>20.1968</v>
      </c>
      <c r="HU448">
        <v>5.22642</v>
      </c>
      <c r="HV448">
        <v>11.974</v>
      </c>
      <c r="HW448">
        <v>4.9695</v>
      </c>
      <c r="HX448">
        <v>3.2895</v>
      </c>
      <c r="HY448">
        <v>9999</v>
      </c>
      <c r="HZ448">
        <v>9999</v>
      </c>
      <c r="IA448">
        <v>9999</v>
      </c>
      <c r="IB448">
        <v>20.4</v>
      </c>
      <c r="IC448">
        <v>4.9729</v>
      </c>
      <c r="ID448">
        <v>1.8773</v>
      </c>
      <c r="IE448">
        <v>1.87537</v>
      </c>
      <c r="IF448">
        <v>1.8782</v>
      </c>
      <c r="IG448">
        <v>1.87495</v>
      </c>
      <c r="IH448">
        <v>1.8785</v>
      </c>
      <c r="II448">
        <v>1.87561</v>
      </c>
      <c r="IJ448">
        <v>1.87681</v>
      </c>
      <c r="IK448">
        <v>0</v>
      </c>
      <c r="IL448">
        <v>0</v>
      </c>
      <c r="IM448">
        <v>0</v>
      </c>
      <c r="IN448">
        <v>0</v>
      </c>
      <c r="IO448" t="s">
        <v>441</v>
      </c>
      <c r="IP448" t="s">
        <v>442</v>
      </c>
      <c r="IQ448" t="s">
        <v>443</v>
      </c>
      <c r="IR448" t="s">
        <v>443</v>
      </c>
      <c r="IS448" t="s">
        <v>443</v>
      </c>
      <c r="IT448" t="s">
        <v>443</v>
      </c>
      <c r="IU448">
        <v>0</v>
      </c>
      <c r="IV448">
        <v>100</v>
      </c>
      <c r="IW448">
        <v>100</v>
      </c>
      <c r="IX448">
        <v>0.65</v>
      </c>
      <c r="IY448">
        <v>0.2444</v>
      </c>
      <c r="IZ448">
        <v>-0.1222274518627452</v>
      </c>
      <c r="JA448">
        <v>0.001328938755811441</v>
      </c>
      <c r="JB448">
        <v>-5.633165956792918E-07</v>
      </c>
      <c r="JC448">
        <v>2.510553891376428E-10</v>
      </c>
      <c r="JD448">
        <v>-0.04678033270444259</v>
      </c>
      <c r="JE448">
        <v>-0.0009625096320519332</v>
      </c>
      <c r="JF448">
        <v>0.0006953178313022573</v>
      </c>
      <c r="JG448">
        <v>-5.973937232829655E-06</v>
      </c>
      <c r="JH448">
        <v>1</v>
      </c>
      <c r="JI448">
        <v>2112</v>
      </c>
      <c r="JJ448">
        <v>1</v>
      </c>
      <c r="JK448">
        <v>26</v>
      </c>
      <c r="JL448">
        <v>201813</v>
      </c>
      <c r="JM448">
        <v>201812.9</v>
      </c>
      <c r="JN448">
        <v>1.82983</v>
      </c>
      <c r="JO448">
        <v>2.54639</v>
      </c>
      <c r="JP448">
        <v>1.39893</v>
      </c>
      <c r="JQ448">
        <v>2.32788</v>
      </c>
      <c r="JR448">
        <v>1.44897</v>
      </c>
      <c r="JS448">
        <v>2.58057</v>
      </c>
      <c r="JT448">
        <v>37.747</v>
      </c>
      <c r="JU448">
        <v>23.9649</v>
      </c>
      <c r="JV448">
        <v>18</v>
      </c>
      <c r="JW448">
        <v>483.767</v>
      </c>
      <c r="JX448">
        <v>443.777</v>
      </c>
      <c r="JY448">
        <v>29.831</v>
      </c>
      <c r="JZ448">
        <v>29.369</v>
      </c>
      <c r="KA448">
        <v>29.9997</v>
      </c>
      <c r="KB448">
        <v>29.1088</v>
      </c>
      <c r="KC448">
        <v>29.1814</v>
      </c>
      <c r="KD448">
        <v>36.6442</v>
      </c>
      <c r="KE448">
        <v>41.3952</v>
      </c>
      <c r="KF448">
        <v>0</v>
      </c>
      <c r="KG448">
        <v>29.8341</v>
      </c>
      <c r="KH448">
        <v>807.571</v>
      </c>
      <c r="KI448">
        <v>15.5998</v>
      </c>
      <c r="KJ448">
        <v>100.859</v>
      </c>
      <c r="KK448">
        <v>100.298</v>
      </c>
    </row>
    <row r="449" spans="1:297">
      <c r="A449">
        <v>433</v>
      </c>
      <c r="B449">
        <v>1759257361.5</v>
      </c>
      <c r="C449">
        <v>10545.90000009537</v>
      </c>
      <c r="D449" t="s">
        <v>1313</v>
      </c>
      <c r="E449" t="s">
        <v>1314</v>
      </c>
      <c r="F449">
        <v>5</v>
      </c>
      <c r="G449" t="s">
        <v>1218</v>
      </c>
      <c r="H449" t="s">
        <v>436</v>
      </c>
      <c r="I449">
        <v>1759257353.714286</v>
      </c>
      <c r="J449">
        <f>(K449)/1000</f>
        <v>0</v>
      </c>
      <c r="K449">
        <f>IF(DP449, AN449, AH449)</f>
        <v>0</v>
      </c>
      <c r="L449">
        <f>IF(DP449, AI449, AG449)</f>
        <v>0</v>
      </c>
      <c r="M449">
        <f>DR449 - IF(AU449&gt;1, L449*DL449*100.0/(AW449), 0)</f>
        <v>0</v>
      </c>
      <c r="N449">
        <f>((T449-J449/2)*M449-L449)/(T449+J449/2)</f>
        <v>0</v>
      </c>
      <c r="O449">
        <f>N449*(DY449+DZ449)/1000.0</f>
        <v>0</v>
      </c>
      <c r="P449">
        <f>(DR449 - IF(AU449&gt;1, L449*DL449*100.0/(AW449), 0))*(DY449+DZ449)/1000.0</f>
        <v>0</v>
      </c>
      <c r="Q449">
        <f>2.0/((1/S449-1/R449)+SIGN(S449)*SQRT((1/S449-1/R449)*(1/S449-1/R449) + 4*DM449/((DM449+1)*(DM449+1))*(2*1/S449*1/R449-1/R449*1/R449)))</f>
        <v>0</v>
      </c>
      <c r="R449">
        <f>IF(LEFT(DN449,1)&lt;&gt;"0",IF(LEFT(DN449,1)="1",3.0,DO449),$D$5+$E$5*(EF449*DY449/($K$5*1000))+$F$5*(EF449*DY449/($K$5*1000))*MAX(MIN(DL449,$J$5),$I$5)*MAX(MIN(DL449,$J$5),$I$5)+$G$5*MAX(MIN(DL449,$J$5),$I$5)*(EF449*DY449/($K$5*1000))+$H$5*(EF449*DY449/($K$5*1000))*(EF449*DY449/($K$5*1000)))</f>
        <v>0</v>
      </c>
      <c r="S449">
        <f>J449*(1000-(1000*0.61365*exp(17.502*W449/(240.97+W449))/(DY449+DZ449)+DT449)/2)/(1000*0.61365*exp(17.502*W449/(240.97+W449))/(DY449+DZ449)-DT449)</f>
        <v>0</v>
      </c>
      <c r="T449">
        <f>1/((DM449+1)/(Q449/1.6)+1/(R449/1.37)) + DM449/((DM449+1)/(Q449/1.6) + DM449/(R449/1.37))</f>
        <v>0</v>
      </c>
      <c r="U449">
        <f>(DH449*DK449)</f>
        <v>0</v>
      </c>
      <c r="V449">
        <f>(EA449+(U449+2*0.95*5.67E-8*(((EA449+$B$7)+273)^4-(EA449+273)^4)-44100*J449)/(1.84*29.3*R449+8*0.95*5.67E-8*(EA449+273)^3))</f>
        <v>0</v>
      </c>
      <c r="W449">
        <f>($C$7*EB449+$D$7*EC449+$E$7*V449)</f>
        <v>0</v>
      </c>
      <c r="X449">
        <f>0.61365*exp(17.502*W449/(240.97+W449))</f>
        <v>0</v>
      </c>
      <c r="Y449">
        <f>(Z449/AA449*100)</f>
        <v>0</v>
      </c>
      <c r="Z449">
        <f>DT449*(DY449+DZ449)/1000</f>
        <v>0</v>
      </c>
      <c r="AA449">
        <f>0.61365*exp(17.502*EA449/(240.97+EA449))</f>
        <v>0</v>
      </c>
      <c r="AB449">
        <f>(X449-DT449*(DY449+DZ449)/1000)</f>
        <v>0</v>
      </c>
      <c r="AC449">
        <f>(-J449*44100)</f>
        <v>0</v>
      </c>
      <c r="AD449">
        <f>2*29.3*R449*0.92*(EA449-W449)</f>
        <v>0</v>
      </c>
      <c r="AE449">
        <f>2*0.95*5.67E-8*(((EA449+$B$7)+273)^4-(W449+273)^4)</f>
        <v>0</v>
      </c>
      <c r="AF449">
        <f>U449+AE449+AC449+AD449</f>
        <v>0</v>
      </c>
      <c r="AG449">
        <f>DX449*AU449*(DS449-DR449*(1000-AU449*DU449)/(1000-AU449*DT449))/(100*DL449)</f>
        <v>0</v>
      </c>
      <c r="AH449">
        <f>1000*DX449*AU449*(DT449-DU449)/(100*DL449*(1000-AU449*DT449))</f>
        <v>0</v>
      </c>
      <c r="AI449">
        <f>(AJ449 - AK449 - DY449*1E3/(8.314*(EA449+273.15)) * AM449/DX449 * AL449) * DX449/(100*DL449) * (1000 - DU449)/1000</f>
        <v>0</v>
      </c>
      <c r="AJ449">
        <v>804.7006238604163</v>
      </c>
      <c r="AK449">
        <v>768.1566121212121</v>
      </c>
      <c r="AL449">
        <v>3.369728649616861</v>
      </c>
      <c r="AM449">
        <v>65.51249635074223</v>
      </c>
      <c r="AN449">
        <f>(AP449 - AO449 + DY449*1E3/(8.314*(EA449+273.15)) * AR449/DX449 * AQ449) * DX449/(100*DL449) * 1000/(1000 - AP449)</f>
        <v>0</v>
      </c>
      <c r="AO449">
        <v>15.55719631155123</v>
      </c>
      <c r="AP449">
        <v>24.09851272727272</v>
      </c>
      <c r="AQ449">
        <v>0.0006517502259630739</v>
      </c>
      <c r="AR449">
        <v>120.2909633275377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MAX(0,($B$13+$C$13*EF449)/(1+$D$13*EF449)*DY449/(EA449+273)*$E$13)</f>
        <v>0</v>
      </c>
      <c r="AX449" t="s">
        <v>437</v>
      </c>
      <c r="AY449" t="s">
        <v>437</v>
      </c>
      <c r="AZ449">
        <v>0</v>
      </c>
      <c r="BA449">
        <v>0</v>
      </c>
      <c r="BB449">
        <f>1-AZ449/BA449</f>
        <v>0</v>
      </c>
      <c r="BC449">
        <v>0</v>
      </c>
      <c r="BD449" t="s">
        <v>437</v>
      </c>
      <c r="BE449" t="s">
        <v>437</v>
      </c>
      <c r="BF449">
        <v>0</v>
      </c>
      <c r="BG449">
        <v>0</v>
      </c>
      <c r="BH449">
        <f>1-BF449/BG449</f>
        <v>0</v>
      </c>
      <c r="BI449">
        <v>0.5</v>
      </c>
      <c r="BJ449">
        <f>DI449</f>
        <v>0</v>
      </c>
      <c r="BK449">
        <f>L449</f>
        <v>0</v>
      </c>
      <c r="BL449">
        <f>BH449*BI449*BJ449</f>
        <v>0</v>
      </c>
      <c r="BM449">
        <f>(BK449-BC449)/BJ449</f>
        <v>0</v>
      </c>
      <c r="BN449">
        <f>(BA449-BG449)/BG449</f>
        <v>0</v>
      </c>
      <c r="BO449">
        <f>AZ449/(BB449+AZ449/BG449)</f>
        <v>0</v>
      </c>
      <c r="BP449" t="s">
        <v>437</v>
      </c>
      <c r="BQ449">
        <v>0</v>
      </c>
      <c r="BR449">
        <f>IF(BQ449&lt;&gt;0, BQ449, BO449)</f>
        <v>0</v>
      </c>
      <c r="BS449">
        <f>1-BR449/BG449</f>
        <v>0</v>
      </c>
      <c r="BT449">
        <f>(BG449-BF449)/(BG449-BR449)</f>
        <v>0</v>
      </c>
      <c r="BU449">
        <f>(BA449-BG449)/(BA449-BR449)</f>
        <v>0</v>
      </c>
      <c r="BV449">
        <f>(BG449-BF449)/(BG449-AZ449)</f>
        <v>0</v>
      </c>
      <c r="BW449">
        <f>(BA449-BG449)/(BA449-AZ449)</f>
        <v>0</v>
      </c>
      <c r="BX449">
        <f>(BT449*BR449/BF449)</f>
        <v>0</v>
      </c>
      <c r="BY449">
        <f>(1-BX449)</f>
        <v>0</v>
      </c>
      <c r="DH449">
        <f>$B$11*EG449+$C$11*EH449+$F$11*ES449*(1-EV449)</f>
        <v>0</v>
      </c>
      <c r="DI449">
        <f>DH449*DJ449</f>
        <v>0</v>
      </c>
      <c r="DJ449">
        <f>($B$11*$D$9+$C$11*$D$9+$F$11*((FF449+EX449)/MAX(FF449+EX449+FG449, 0.1)*$I$9+FG449/MAX(FF449+EX449+FG449, 0.1)*$J$9))/($B$11+$C$11+$F$11)</f>
        <v>0</v>
      </c>
      <c r="DK449">
        <f>($B$11*$K$9+$C$11*$K$9+$F$11*((FF449+EX449)/MAX(FF449+EX449+FG449, 0.1)*$P$9+FG449/MAX(FF449+EX449+FG449, 0.1)*$Q$9))/($B$11+$C$11+$F$11)</f>
        <v>0</v>
      </c>
      <c r="DL449">
        <v>4.38</v>
      </c>
      <c r="DM449">
        <v>0.5</v>
      </c>
      <c r="DN449" t="s">
        <v>438</v>
      </c>
      <c r="DO449">
        <v>2</v>
      </c>
      <c r="DP449" t="b">
        <v>1</v>
      </c>
      <c r="DQ449">
        <v>1759257353.714286</v>
      </c>
      <c r="DR449">
        <v>725.6181071428571</v>
      </c>
      <c r="DS449">
        <v>776.4023571428572</v>
      </c>
      <c r="DT449">
        <v>24.09652857142857</v>
      </c>
      <c r="DU449">
        <v>15.50499642857143</v>
      </c>
      <c r="DV449">
        <v>724.9772857142858</v>
      </c>
      <c r="DW449">
        <v>23.85176071428572</v>
      </c>
      <c r="DX449">
        <v>500.0424642857143</v>
      </c>
      <c r="DY449">
        <v>90.78835000000001</v>
      </c>
      <c r="DZ449">
        <v>0.05376520000000001</v>
      </c>
      <c r="EA449">
        <v>30.53464642857144</v>
      </c>
      <c r="EB449">
        <v>29.98262142857143</v>
      </c>
      <c r="EC449">
        <v>999.9000000000002</v>
      </c>
      <c r="ED449">
        <v>0</v>
      </c>
      <c r="EE449">
        <v>0</v>
      </c>
      <c r="EF449">
        <v>10002.9675</v>
      </c>
      <c r="EG449">
        <v>0</v>
      </c>
      <c r="EH449">
        <v>11.4741</v>
      </c>
      <c r="EI449">
        <v>-50.78432500000001</v>
      </c>
      <c r="EJ449">
        <v>743.5344285714285</v>
      </c>
      <c r="EK449">
        <v>788.6304642857143</v>
      </c>
      <c r="EL449">
        <v>8.591537142857144</v>
      </c>
      <c r="EM449">
        <v>776.4023571428572</v>
      </c>
      <c r="EN449">
        <v>15.50499642857143</v>
      </c>
      <c r="EO449">
        <v>2.187684285714286</v>
      </c>
      <c r="EP449">
        <v>1.407672857142857</v>
      </c>
      <c r="EQ449">
        <v>18.87240714285714</v>
      </c>
      <c r="ER449">
        <v>12.00050714285714</v>
      </c>
      <c r="ES449">
        <v>1999.968571428572</v>
      </c>
      <c r="ET449">
        <v>0.9800061785714288</v>
      </c>
      <c r="EU449">
        <v>0.01999406785714286</v>
      </c>
      <c r="EV449">
        <v>0</v>
      </c>
      <c r="EW449">
        <v>845.0030357142858</v>
      </c>
      <c r="EX449">
        <v>5.000560000000001</v>
      </c>
      <c r="EY449">
        <v>17099.51428571429</v>
      </c>
      <c r="EZ449">
        <v>17294.63571428571</v>
      </c>
      <c r="FA449">
        <v>41.68699999999999</v>
      </c>
      <c r="FB449">
        <v>41.76992857142857</v>
      </c>
      <c r="FC449">
        <v>41.375</v>
      </c>
      <c r="FD449">
        <v>40.93699999999999</v>
      </c>
      <c r="FE449">
        <v>42.45274999999999</v>
      </c>
      <c r="FF449">
        <v>1955.078571428571</v>
      </c>
      <c r="FG449">
        <v>39.89000000000001</v>
      </c>
      <c r="FH449">
        <v>0</v>
      </c>
      <c r="FI449">
        <v>1759257375.4</v>
      </c>
      <c r="FJ449">
        <v>0</v>
      </c>
      <c r="FK449">
        <v>845.0458</v>
      </c>
      <c r="FL449">
        <v>2.03423076671264</v>
      </c>
      <c r="FM449">
        <v>49.53076906902245</v>
      </c>
      <c r="FN449">
        <v>17100.084</v>
      </c>
      <c r="FO449">
        <v>15</v>
      </c>
      <c r="FP449">
        <v>0</v>
      </c>
      <c r="FQ449" t="s">
        <v>439</v>
      </c>
      <c r="FR449">
        <v>1747148579.5</v>
      </c>
      <c r="FS449">
        <v>1747148584.5</v>
      </c>
      <c r="FT449">
        <v>0</v>
      </c>
      <c r="FU449">
        <v>0.162</v>
      </c>
      <c r="FV449">
        <v>-0.001</v>
      </c>
      <c r="FW449">
        <v>0.139</v>
      </c>
      <c r="FX449">
        <v>0.058</v>
      </c>
      <c r="FY449">
        <v>420</v>
      </c>
      <c r="FZ449">
        <v>16</v>
      </c>
      <c r="GA449">
        <v>0.19</v>
      </c>
      <c r="GB449">
        <v>0.02</v>
      </c>
      <c r="GC449">
        <v>-50.66097317073171</v>
      </c>
      <c r="GD449">
        <v>-2.817800696864198</v>
      </c>
      <c r="GE449">
        <v>0.2794947226906039</v>
      </c>
      <c r="GF449">
        <v>0</v>
      </c>
      <c r="GG449">
        <v>844.9133235294117</v>
      </c>
      <c r="GH449">
        <v>2.518640179805954</v>
      </c>
      <c r="GI449">
        <v>0.3127182269174005</v>
      </c>
      <c r="GJ449">
        <v>0</v>
      </c>
      <c r="GK449">
        <v>8.58971975609756</v>
      </c>
      <c r="GL449">
        <v>-0.1232889198606293</v>
      </c>
      <c r="GM449">
        <v>0.03636847445366467</v>
      </c>
      <c r="GN449">
        <v>0</v>
      </c>
      <c r="GO449">
        <v>0</v>
      </c>
      <c r="GP449">
        <v>3</v>
      </c>
      <c r="GQ449" t="s">
        <v>490</v>
      </c>
      <c r="GR449">
        <v>3.12861</v>
      </c>
      <c r="GS449">
        <v>2.73165</v>
      </c>
      <c r="GT449">
        <v>0.129989</v>
      </c>
      <c r="GU449">
        <v>0.136592</v>
      </c>
      <c r="GV449">
        <v>0.107517</v>
      </c>
      <c r="GW449">
        <v>0.0795303</v>
      </c>
      <c r="GX449">
        <v>26070.7</v>
      </c>
      <c r="GY449">
        <v>25115.3</v>
      </c>
      <c r="GZ449">
        <v>30508.8</v>
      </c>
      <c r="HA449">
        <v>29344.8</v>
      </c>
      <c r="HB449">
        <v>37580.9</v>
      </c>
      <c r="HC449">
        <v>35548.8</v>
      </c>
      <c r="HD449">
        <v>46673.8</v>
      </c>
      <c r="HE449">
        <v>43605.1</v>
      </c>
      <c r="HF449">
        <v>1.8296</v>
      </c>
      <c r="HG449">
        <v>1.81365</v>
      </c>
      <c r="HH449">
        <v>0.083372</v>
      </c>
      <c r="HI449">
        <v>0</v>
      </c>
      <c r="HJ449">
        <v>28.6387</v>
      </c>
      <c r="HK449">
        <v>999.9</v>
      </c>
      <c r="HL449">
        <v>48.2</v>
      </c>
      <c r="HM449">
        <v>31.9</v>
      </c>
      <c r="HN449">
        <v>25.2062</v>
      </c>
      <c r="HO449">
        <v>62.925</v>
      </c>
      <c r="HP449">
        <v>17.9207</v>
      </c>
      <c r="HQ449">
        <v>1</v>
      </c>
      <c r="HR449">
        <v>0.163163</v>
      </c>
      <c r="HS449">
        <v>-1.09416</v>
      </c>
      <c r="HT449">
        <v>20.1967</v>
      </c>
      <c r="HU449">
        <v>5.22672</v>
      </c>
      <c r="HV449">
        <v>11.974</v>
      </c>
      <c r="HW449">
        <v>4.9697</v>
      </c>
      <c r="HX449">
        <v>3.2895</v>
      </c>
      <c r="HY449">
        <v>9999</v>
      </c>
      <c r="HZ449">
        <v>9999</v>
      </c>
      <c r="IA449">
        <v>9999</v>
      </c>
      <c r="IB449">
        <v>20.4</v>
      </c>
      <c r="IC449">
        <v>4.9729</v>
      </c>
      <c r="ID449">
        <v>1.87731</v>
      </c>
      <c r="IE449">
        <v>1.87541</v>
      </c>
      <c r="IF449">
        <v>1.8782</v>
      </c>
      <c r="IG449">
        <v>1.87498</v>
      </c>
      <c r="IH449">
        <v>1.87851</v>
      </c>
      <c r="II449">
        <v>1.87561</v>
      </c>
      <c r="IJ449">
        <v>1.87681</v>
      </c>
      <c r="IK449">
        <v>0</v>
      </c>
      <c r="IL449">
        <v>0</v>
      </c>
      <c r="IM449">
        <v>0</v>
      </c>
      <c r="IN449">
        <v>0</v>
      </c>
      <c r="IO449" t="s">
        <v>441</v>
      </c>
      <c r="IP449" t="s">
        <v>442</v>
      </c>
      <c r="IQ449" t="s">
        <v>443</v>
      </c>
      <c r="IR449" t="s">
        <v>443</v>
      </c>
      <c r="IS449" t="s">
        <v>443</v>
      </c>
      <c r="IT449" t="s">
        <v>443</v>
      </c>
      <c r="IU449">
        <v>0</v>
      </c>
      <c r="IV449">
        <v>100</v>
      </c>
      <c r="IW449">
        <v>100</v>
      </c>
      <c r="IX449">
        <v>0.664</v>
      </c>
      <c r="IY449">
        <v>0.2448</v>
      </c>
      <c r="IZ449">
        <v>-0.1222274518627452</v>
      </c>
      <c r="JA449">
        <v>0.001328938755811441</v>
      </c>
      <c r="JB449">
        <v>-5.633165956792918E-07</v>
      </c>
      <c r="JC449">
        <v>2.510553891376428E-10</v>
      </c>
      <c r="JD449">
        <v>-0.04678033270444259</v>
      </c>
      <c r="JE449">
        <v>-0.0009625096320519332</v>
      </c>
      <c r="JF449">
        <v>0.0006953178313022573</v>
      </c>
      <c r="JG449">
        <v>-5.973937232829655E-06</v>
      </c>
      <c r="JH449">
        <v>1</v>
      </c>
      <c r="JI449">
        <v>2112</v>
      </c>
      <c r="JJ449">
        <v>1</v>
      </c>
      <c r="JK449">
        <v>26</v>
      </c>
      <c r="JL449">
        <v>201813</v>
      </c>
      <c r="JM449">
        <v>201813</v>
      </c>
      <c r="JN449">
        <v>1.85669</v>
      </c>
      <c r="JO449">
        <v>2.54395</v>
      </c>
      <c r="JP449">
        <v>1.39893</v>
      </c>
      <c r="JQ449">
        <v>2.32788</v>
      </c>
      <c r="JR449">
        <v>1.44897</v>
      </c>
      <c r="JS449">
        <v>2.57812</v>
      </c>
      <c r="JT449">
        <v>37.7228</v>
      </c>
      <c r="JU449">
        <v>23.9824</v>
      </c>
      <c r="JV449">
        <v>18</v>
      </c>
      <c r="JW449">
        <v>483.604</v>
      </c>
      <c r="JX449">
        <v>444.015</v>
      </c>
      <c r="JY449">
        <v>29.8422</v>
      </c>
      <c r="JZ449">
        <v>29.364</v>
      </c>
      <c r="KA449">
        <v>29.9997</v>
      </c>
      <c r="KB449">
        <v>29.1051</v>
      </c>
      <c r="KC449">
        <v>29.1776</v>
      </c>
      <c r="KD449">
        <v>37.2177</v>
      </c>
      <c r="KE449">
        <v>41.3952</v>
      </c>
      <c r="KF449">
        <v>0</v>
      </c>
      <c r="KG449">
        <v>29.8463</v>
      </c>
      <c r="KH449">
        <v>820.928</v>
      </c>
      <c r="KI449">
        <v>15.585</v>
      </c>
      <c r="KJ449">
        <v>100.864</v>
      </c>
      <c r="KK449">
        <v>100.299</v>
      </c>
    </row>
    <row r="450" spans="1:297">
      <c r="A450">
        <v>434</v>
      </c>
      <c r="B450">
        <v>1759257366.5</v>
      </c>
      <c r="C450">
        <v>10550.90000009537</v>
      </c>
      <c r="D450" t="s">
        <v>1315</v>
      </c>
      <c r="E450" t="s">
        <v>1316</v>
      </c>
      <c r="F450">
        <v>5</v>
      </c>
      <c r="G450" t="s">
        <v>1218</v>
      </c>
      <c r="H450" t="s">
        <v>436</v>
      </c>
      <c r="I450">
        <v>1759257359</v>
      </c>
      <c r="J450">
        <f>(K450)/1000</f>
        <v>0</v>
      </c>
      <c r="K450">
        <f>IF(DP450, AN450, AH450)</f>
        <v>0</v>
      </c>
      <c r="L450">
        <f>IF(DP450, AI450, AG450)</f>
        <v>0</v>
      </c>
      <c r="M450">
        <f>DR450 - IF(AU450&gt;1, L450*DL450*100.0/(AW450), 0)</f>
        <v>0</v>
      </c>
      <c r="N450">
        <f>((T450-J450/2)*M450-L450)/(T450+J450/2)</f>
        <v>0</v>
      </c>
      <c r="O450">
        <f>N450*(DY450+DZ450)/1000.0</f>
        <v>0</v>
      </c>
      <c r="P450">
        <f>(DR450 - IF(AU450&gt;1, L450*DL450*100.0/(AW450), 0))*(DY450+DZ450)/1000.0</f>
        <v>0</v>
      </c>
      <c r="Q450">
        <f>2.0/((1/S450-1/R450)+SIGN(S450)*SQRT((1/S450-1/R450)*(1/S450-1/R450) + 4*DM450/((DM450+1)*(DM450+1))*(2*1/S450*1/R450-1/R450*1/R450)))</f>
        <v>0</v>
      </c>
      <c r="R450">
        <f>IF(LEFT(DN450,1)&lt;&gt;"0",IF(LEFT(DN450,1)="1",3.0,DO450),$D$5+$E$5*(EF450*DY450/($K$5*1000))+$F$5*(EF450*DY450/($K$5*1000))*MAX(MIN(DL450,$J$5),$I$5)*MAX(MIN(DL450,$J$5),$I$5)+$G$5*MAX(MIN(DL450,$J$5),$I$5)*(EF450*DY450/($K$5*1000))+$H$5*(EF450*DY450/($K$5*1000))*(EF450*DY450/($K$5*1000)))</f>
        <v>0</v>
      </c>
      <c r="S450">
        <f>J450*(1000-(1000*0.61365*exp(17.502*W450/(240.97+W450))/(DY450+DZ450)+DT450)/2)/(1000*0.61365*exp(17.502*W450/(240.97+W450))/(DY450+DZ450)-DT450)</f>
        <v>0</v>
      </c>
      <c r="T450">
        <f>1/((DM450+1)/(Q450/1.6)+1/(R450/1.37)) + DM450/((DM450+1)/(Q450/1.6) + DM450/(R450/1.37))</f>
        <v>0</v>
      </c>
      <c r="U450">
        <f>(DH450*DK450)</f>
        <v>0</v>
      </c>
      <c r="V450">
        <f>(EA450+(U450+2*0.95*5.67E-8*(((EA450+$B$7)+273)^4-(EA450+273)^4)-44100*J450)/(1.84*29.3*R450+8*0.95*5.67E-8*(EA450+273)^3))</f>
        <v>0</v>
      </c>
      <c r="W450">
        <f>($C$7*EB450+$D$7*EC450+$E$7*V450)</f>
        <v>0</v>
      </c>
      <c r="X450">
        <f>0.61365*exp(17.502*W450/(240.97+W450))</f>
        <v>0</v>
      </c>
      <c r="Y450">
        <f>(Z450/AA450*100)</f>
        <v>0</v>
      </c>
      <c r="Z450">
        <f>DT450*(DY450+DZ450)/1000</f>
        <v>0</v>
      </c>
      <c r="AA450">
        <f>0.61365*exp(17.502*EA450/(240.97+EA450))</f>
        <v>0</v>
      </c>
      <c r="AB450">
        <f>(X450-DT450*(DY450+DZ450)/1000)</f>
        <v>0</v>
      </c>
      <c r="AC450">
        <f>(-J450*44100)</f>
        <v>0</v>
      </c>
      <c r="AD450">
        <f>2*29.3*R450*0.92*(EA450-W450)</f>
        <v>0</v>
      </c>
      <c r="AE450">
        <f>2*0.95*5.67E-8*(((EA450+$B$7)+273)^4-(W450+273)^4)</f>
        <v>0</v>
      </c>
      <c r="AF450">
        <f>U450+AE450+AC450+AD450</f>
        <v>0</v>
      </c>
      <c r="AG450">
        <f>DX450*AU450*(DS450-DR450*(1000-AU450*DU450)/(1000-AU450*DT450))/(100*DL450)</f>
        <v>0</v>
      </c>
      <c r="AH450">
        <f>1000*DX450*AU450*(DT450-DU450)/(100*DL450*(1000-AU450*DT450))</f>
        <v>0</v>
      </c>
      <c r="AI450">
        <f>(AJ450 - AK450 - DY450*1E3/(8.314*(EA450+273.15)) * AM450/DX450 * AL450) * DX450/(100*DL450) * (1000 - DU450)/1000</f>
        <v>0</v>
      </c>
      <c r="AJ450">
        <v>821.7084949506864</v>
      </c>
      <c r="AK450">
        <v>785.0410363636364</v>
      </c>
      <c r="AL450">
        <v>3.372438545570862</v>
      </c>
      <c r="AM450">
        <v>65.51249635074223</v>
      </c>
      <c r="AN450">
        <f>(AP450 - AO450 + DY450*1E3/(8.314*(EA450+273.15)) * AR450/DX450 * AQ450) * DX450/(100*DL450) * 1000/(1000 - AP450)</f>
        <v>0</v>
      </c>
      <c r="AO450">
        <v>15.58705621502604</v>
      </c>
      <c r="AP450">
        <v>24.13314303030303</v>
      </c>
      <c r="AQ450">
        <v>0.007129833216724562</v>
      </c>
      <c r="AR450">
        <v>120.2909633275377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MAX(0,($B$13+$C$13*EF450)/(1+$D$13*EF450)*DY450/(EA450+273)*$E$13)</f>
        <v>0</v>
      </c>
      <c r="AX450" t="s">
        <v>437</v>
      </c>
      <c r="AY450" t="s">
        <v>437</v>
      </c>
      <c r="AZ450">
        <v>0</v>
      </c>
      <c r="BA450">
        <v>0</v>
      </c>
      <c r="BB450">
        <f>1-AZ450/BA450</f>
        <v>0</v>
      </c>
      <c r="BC450">
        <v>0</v>
      </c>
      <c r="BD450" t="s">
        <v>437</v>
      </c>
      <c r="BE450" t="s">
        <v>437</v>
      </c>
      <c r="BF450">
        <v>0</v>
      </c>
      <c r="BG450">
        <v>0</v>
      </c>
      <c r="BH450">
        <f>1-BF450/BG450</f>
        <v>0</v>
      </c>
      <c r="BI450">
        <v>0.5</v>
      </c>
      <c r="BJ450">
        <f>DI450</f>
        <v>0</v>
      </c>
      <c r="BK450">
        <f>L450</f>
        <v>0</v>
      </c>
      <c r="BL450">
        <f>BH450*BI450*BJ450</f>
        <v>0</v>
      </c>
      <c r="BM450">
        <f>(BK450-BC450)/BJ450</f>
        <v>0</v>
      </c>
      <c r="BN450">
        <f>(BA450-BG450)/BG450</f>
        <v>0</v>
      </c>
      <c r="BO450">
        <f>AZ450/(BB450+AZ450/BG450)</f>
        <v>0</v>
      </c>
      <c r="BP450" t="s">
        <v>437</v>
      </c>
      <c r="BQ450">
        <v>0</v>
      </c>
      <c r="BR450">
        <f>IF(BQ450&lt;&gt;0, BQ450, BO450)</f>
        <v>0</v>
      </c>
      <c r="BS450">
        <f>1-BR450/BG450</f>
        <v>0</v>
      </c>
      <c r="BT450">
        <f>(BG450-BF450)/(BG450-BR450)</f>
        <v>0</v>
      </c>
      <c r="BU450">
        <f>(BA450-BG450)/(BA450-BR450)</f>
        <v>0</v>
      </c>
      <c r="BV450">
        <f>(BG450-BF450)/(BG450-AZ450)</f>
        <v>0</v>
      </c>
      <c r="BW450">
        <f>(BA450-BG450)/(BA450-AZ450)</f>
        <v>0</v>
      </c>
      <c r="BX450">
        <f>(BT450*BR450/BF450)</f>
        <v>0</v>
      </c>
      <c r="BY450">
        <f>(1-BX450)</f>
        <v>0</v>
      </c>
      <c r="DH450">
        <f>$B$11*EG450+$C$11*EH450+$F$11*ES450*(1-EV450)</f>
        <v>0</v>
      </c>
      <c r="DI450">
        <f>DH450*DJ450</f>
        <v>0</v>
      </c>
      <c r="DJ450">
        <f>($B$11*$D$9+$C$11*$D$9+$F$11*((FF450+EX450)/MAX(FF450+EX450+FG450, 0.1)*$I$9+FG450/MAX(FF450+EX450+FG450, 0.1)*$J$9))/($B$11+$C$11+$F$11)</f>
        <v>0</v>
      </c>
      <c r="DK450">
        <f>($B$11*$K$9+$C$11*$K$9+$F$11*((FF450+EX450)/MAX(FF450+EX450+FG450, 0.1)*$P$9+FG450/MAX(FF450+EX450+FG450, 0.1)*$Q$9))/($B$11+$C$11+$F$11)</f>
        <v>0</v>
      </c>
      <c r="DL450">
        <v>4.38</v>
      </c>
      <c r="DM450">
        <v>0.5</v>
      </c>
      <c r="DN450" t="s">
        <v>438</v>
      </c>
      <c r="DO450">
        <v>2</v>
      </c>
      <c r="DP450" t="b">
        <v>1</v>
      </c>
      <c r="DQ450">
        <v>1759257359</v>
      </c>
      <c r="DR450">
        <v>743.0538148148148</v>
      </c>
      <c r="DS450">
        <v>794.057074074074</v>
      </c>
      <c r="DT450">
        <v>24.09891111111111</v>
      </c>
      <c r="DU450">
        <v>15.53804444444444</v>
      </c>
      <c r="DV450">
        <v>742.3971851851851</v>
      </c>
      <c r="DW450">
        <v>23.8540925925926</v>
      </c>
      <c r="DX450">
        <v>500.0400370370371</v>
      </c>
      <c r="DY450">
        <v>90.78842592592594</v>
      </c>
      <c r="DZ450">
        <v>0.05373445925925927</v>
      </c>
      <c r="EA450">
        <v>30.54086296296297</v>
      </c>
      <c r="EB450">
        <v>29.98923333333333</v>
      </c>
      <c r="EC450">
        <v>999.9000000000001</v>
      </c>
      <c r="ED450">
        <v>0</v>
      </c>
      <c r="EE450">
        <v>0</v>
      </c>
      <c r="EF450">
        <v>9996.869999999999</v>
      </c>
      <c r="EG450">
        <v>0</v>
      </c>
      <c r="EH450">
        <v>11.4741</v>
      </c>
      <c r="EI450">
        <v>-51.00336666666666</v>
      </c>
      <c r="EJ450">
        <v>761.4029999999998</v>
      </c>
      <c r="EK450">
        <v>806.5907037037036</v>
      </c>
      <c r="EL450">
        <v>8.560876666666667</v>
      </c>
      <c r="EM450">
        <v>794.057074074074</v>
      </c>
      <c r="EN450">
        <v>15.53804444444444</v>
      </c>
      <c r="EO450">
        <v>2.187902962962963</v>
      </c>
      <c r="EP450">
        <v>1.410674074074074</v>
      </c>
      <c r="EQ450">
        <v>18.87401111111111</v>
      </c>
      <c r="ER450">
        <v>12.03280740740741</v>
      </c>
      <c r="ES450">
        <v>1999.995555555555</v>
      </c>
      <c r="ET450">
        <v>0.9800064444444445</v>
      </c>
      <c r="EU450">
        <v>0.01999379259259259</v>
      </c>
      <c r="EV450">
        <v>0</v>
      </c>
      <c r="EW450">
        <v>845.2118148148147</v>
      </c>
      <c r="EX450">
        <v>5.000560000000001</v>
      </c>
      <c r="EY450">
        <v>17103.68518518519</v>
      </c>
      <c r="EZ450">
        <v>17294.87037037037</v>
      </c>
      <c r="FA450">
        <v>41.68699999999999</v>
      </c>
      <c r="FB450">
        <v>41.75918518518519</v>
      </c>
      <c r="FC450">
        <v>41.375</v>
      </c>
      <c r="FD450">
        <v>40.93699999999999</v>
      </c>
      <c r="FE450">
        <v>42.444</v>
      </c>
      <c r="FF450">
        <v>1955.105555555556</v>
      </c>
      <c r="FG450">
        <v>39.89000000000001</v>
      </c>
      <c r="FH450">
        <v>0</v>
      </c>
      <c r="FI450">
        <v>1759257380.8</v>
      </c>
      <c r="FJ450">
        <v>0</v>
      </c>
      <c r="FK450">
        <v>845.213653846154</v>
      </c>
      <c r="FL450">
        <v>1.860957261972287</v>
      </c>
      <c r="FM450">
        <v>36.34871787113428</v>
      </c>
      <c r="FN450">
        <v>17103.64615384616</v>
      </c>
      <c r="FO450">
        <v>15</v>
      </c>
      <c r="FP450">
        <v>0</v>
      </c>
      <c r="FQ450" t="s">
        <v>439</v>
      </c>
      <c r="FR450">
        <v>1747148579.5</v>
      </c>
      <c r="FS450">
        <v>1747148584.5</v>
      </c>
      <c r="FT450">
        <v>0</v>
      </c>
      <c r="FU450">
        <v>0.162</v>
      </c>
      <c r="FV450">
        <v>-0.001</v>
      </c>
      <c r="FW450">
        <v>0.139</v>
      </c>
      <c r="FX450">
        <v>0.058</v>
      </c>
      <c r="FY450">
        <v>420</v>
      </c>
      <c r="FZ450">
        <v>16</v>
      </c>
      <c r="GA450">
        <v>0.19</v>
      </c>
      <c r="GB450">
        <v>0.02</v>
      </c>
      <c r="GC450">
        <v>-50.87243170731707</v>
      </c>
      <c r="GD450">
        <v>-2.564308013937326</v>
      </c>
      <c r="GE450">
        <v>0.2642427684951151</v>
      </c>
      <c r="GF450">
        <v>0</v>
      </c>
      <c r="GG450">
        <v>845.1039411764706</v>
      </c>
      <c r="GH450">
        <v>2.204644767640067</v>
      </c>
      <c r="GI450">
        <v>0.2902766369371727</v>
      </c>
      <c r="GJ450">
        <v>0</v>
      </c>
      <c r="GK450">
        <v>8.578593902439025</v>
      </c>
      <c r="GL450">
        <v>-0.3846681533101041</v>
      </c>
      <c r="GM450">
        <v>0.04141367559435386</v>
      </c>
      <c r="GN450">
        <v>0</v>
      </c>
      <c r="GO450">
        <v>0</v>
      </c>
      <c r="GP450">
        <v>3</v>
      </c>
      <c r="GQ450" t="s">
        <v>490</v>
      </c>
      <c r="GR450">
        <v>3.12873</v>
      </c>
      <c r="GS450">
        <v>2.73144</v>
      </c>
      <c r="GT450">
        <v>0.131892</v>
      </c>
      <c r="GU450">
        <v>0.138409</v>
      </c>
      <c r="GV450">
        <v>0.107623</v>
      </c>
      <c r="GW450">
        <v>0.0795503</v>
      </c>
      <c r="GX450">
        <v>26014.2</v>
      </c>
      <c r="GY450">
        <v>25062.7</v>
      </c>
      <c r="GZ450">
        <v>30509.4</v>
      </c>
      <c r="HA450">
        <v>29345</v>
      </c>
      <c r="HB450">
        <v>37577.2</v>
      </c>
      <c r="HC450">
        <v>35548.4</v>
      </c>
      <c r="HD450">
        <v>46674.6</v>
      </c>
      <c r="HE450">
        <v>43605.4</v>
      </c>
      <c r="HF450">
        <v>1.82955</v>
      </c>
      <c r="HG450">
        <v>1.81365</v>
      </c>
      <c r="HH450">
        <v>0.0834838</v>
      </c>
      <c r="HI450">
        <v>0</v>
      </c>
      <c r="HJ450">
        <v>28.6398</v>
      </c>
      <c r="HK450">
        <v>999.9</v>
      </c>
      <c r="HL450">
        <v>48.2</v>
      </c>
      <c r="HM450">
        <v>31.9</v>
      </c>
      <c r="HN450">
        <v>25.2073</v>
      </c>
      <c r="HO450">
        <v>63.085</v>
      </c>
      <c r="HP450">
        <v>18.141</v>
      </c>
      <c r="HQ450">
        <v>1</v>
      </c>
      <c r="HR450">
        <v>0.162622</v>
      </c>
      <c r="HS450">
        <v>-1.07528</v>
      </c>
      <c r="HT450">
        <v>20.1969</v>
      </c>
      <c r="HU450">
        <v>5.22672</v>
      </c>
      <c r="HV450">
        <v>11.974</v>
      </c>
      <c r="HW450">
        <v>4.9695</v>
      </c>
      <c r="HX450">
        <v>3.28953</v>
      </c>
      <c r="HY450">
        <v>9999</v>
      </c>
      <c r="HZ450">
        <v>9999</v>
      </c>
      <c r="IA450">
        <v>9999</v>
      </c>
      <c r="IB450">
        <v>20.4</v>
      </c>
      <c r="IC450">
        <v>4.9729</v>
      </c>
      <c r="ID450">
        <v>1.8773</v>
      </c>
      <c r="IE450">
        <v>1.87541</v>
      </c>
      <c r="IF450">
        <v>1.8782</v>
      </c>
      <c r="IG450">
        <v>1.87498</v>
      </c>
      <c r="IH450">
        <v>1.87851</v>
      </c>
      <c r="II450">
        <v>1.87561</v>
      </c>
      <c r="IJ450">
        <v>1.87681</v>
      </c>
      <c r="IK450">
        <v>0</v>
      </c>
      <c r="IL450">
        <v>0</v>
      </c>
      <c r="IM450">
        <v>0</v>
      </c>
      <c r="IN450">
        <v>0</v>
      </c>
      <c r="IO450" t="s">
        <v>441</v>
      </c>
      <c r="IP450" t="s">
        <v>442</v>
      </c>
      <c r="IQ450" t="s">
        <v>443</v>
      </c>
      <c r="IR450" t="s">
        <v>443</v>
      </c>
      <c r="IS450" t="s">
        <v>443</v>
      </c>
      <c r="IT450" t="s">
        <v>443</v>
      </c>
      <c r="IU450">
        <v>0</v>
      </c>
      <c r="IV450">
        <v>100</v>
      </c>
      <c r="IW450">
        <v>100</v>
      </c>
      <c r="IX450">
        <v>0.679</v>
      </c>
      <c r="IY450">
        <v>0.2456</v>
      </c>
      <c r="IZ450">
        <v>-0.1222274518627452</v>
      </c>
      <c r="JA450">
        <v>0.001328938755811441</v>
      </c>
      <c r="JB450">
        <v>-5.633165956792918E-07</v>
      </c>
      <c r="JC450">
        <v>2.510553891376428E-10</v>
      </c>
      <c r="JD450">
        <v>-0.04678033270444259</v>
      </c>
      <c r="JE450">
        <v>-0.0009625096320519332</v>
      </c>
      <c r="JF450">
        <v>0.0006953178313022573</v>
      </c>
      <c r="JG450">
        <v>-5.973937232829655E-06</v>
      </c>
      <c r="JH450">
        <v>1</v>
      </c>
      <c r="JI450">
        <v>2112</v>
      </c>
      <c r="JJ450">
        <v>1</v>
      </c>
      <c r="JK450">
        <v>26</v>
      </c>
      <c r="JL450">
        <v>201813.1</v>
      </c>
      <c r="JM450">
        <v>201813</v>
      </c>
      <c r="JN450">
        <v>1.88843</v>
      </c>
      <c r="JO450">
        <v>2.54639</v>
      </c>
      <c r="JP450">
        <v>1.39893</v>
      </c>
      <c r="JQ450">
        <v>2.32666</v>
      </c>
      <c r="JR450">
        <v>1.44897</v>
      </c>
      <c r="JS450">
        <v>2.59521</v>
      </c>
      <c r="JT450">
        <v>37.7228</v>
      </c>
      <c r="JU450">
        <v>23.9737</v>
      </c>
      <c r="JV450">
        <v>18</v>
      </c>
      <c r="JW450">
        <v>483.548</v>
      </c>
      <c r="JX450">
        <v>443.984</v>
      </c>
      <c r="JY450">
        <v>29.8518</v>
      </c>
      <c r="JZ450">
        <v>29.3596</v>
      </c>
      <c r="KA450">
        <v>29.9997</v>
      </c>
      <c r="KB450">
        <v>29.1007</v>
      </c>
      <c r="KC450">
        <v>29.1734</v>
      </c>
      <c r="KD450">
        <v>37.823</v>
      </c>
      <c r="KE450">
        <v>41.3952</v>
      </c>
      <c r="KF450">
        <v>0</v>
      </c>
      <c r="KG450">
        <v>29.8501</v>
      </c>
      <c r="KH450">
        <v>840.9640000000001</v>
      </c>
      <c r="KI450">
        <v>15.5768</v>
      </c>
      <c r="KJ450">
        <v>100.865</v>
      </c>
      <c r="KK450">
        <v>100.3</v>
      </c>
    </row>
    <row r="451" spans="1:297">
      <c r="A451">
        <v>435</v>
      </c>
      <c r="B451">
        <v>1759257371.5</v>
      </c>
      <c r="C451">
        <v>10555.90000009537</v>
      </c>
      <c r="D451" t="s">
        <v>1317</v>
      </c>
      <c r="E451" t="s">
        <v>1318</v>
      </c>
      <c r="F451">
        <v>5</v>
      </c>
      <c r="G451" t="s">
        <v>1218</v>
      </c>
      <c r="H451" t="s">
        <v>436</v>
      </c>
      <c r="I451">
        <v>1759257363.714286</v>
      </c>
      <c r="J451">
        <f>(K451)/1000</f>
        <v>0</v>
      </c>
      <c r="K451">
        <f>IF(DP451, AN451, AH451)</f>
        <v>0</v>
      </c>
      <c r="L451">
        <f>IF(DP451, AI451, AG451)</f>
        <v>0</v>
      </c>
      <c r="M451">
        <f>DR451 - IF(AU451&gt;1, L451*DL451*100.0/(AW451), 0)</f>
        <v>0</v>
      </c>
      <c r="N451">
        <f>((T451-J451/2)*M451-L451)/(T451+J451/2)</f>
        <v>0</v>
      </c>
      <c r="O451">
        <f>N451*(DY451+DZ451)/1000.0</f>
        <v>0</v>
      </c>
      <c r="P451">
        <f>(DR451 - IF(AU451&gt;1, L451*DL451*100.0/(AW451), 0))*(DY451+DZ451)/1000.0</f>
        <v>0</v>
      </c>
      <c r="Q451">
        <f>2.0/((1/S451-1/R451)+SIGN(S451)*SQRT((1/S451-1/R451)*(1/S451-1/R451) + 4*DM451/((DM451+1)*(DM451+1))*(2*1/S451*1/R451-1/R451*1/R451)))</f>
        <v>0</v>
      </c>
      <c r="R451">
        <f>IF(LEFT(DN451,1)&lt;&gt;"0",IF(LEFT(DN451,1)="1",3.0,DO451),$D$5+$E$5*(EF451*DY451/($K$5*1000))+$F$5*(EF451*DY451/($K$5*1000))*MAX(MIN(DL451,$J$5),$I$5)*MAX(MIN(DL451,$J$5),$I$5)+$G$5*MAX(MIN(DL451,$J$5),$I$5)*(EF451*DY451/($K$5*1000))+$H$5*(EF451*DY451/($K$5*1000))*(EF451*DY451/($K$5*1000)))</f>
        <v>0</v>
      </c>
      <c r="S451">
        <f>J451*(1000-(1000*0.61365*exp(17.502*W451/(240.97+W451))/(DY451+DZ451)+DT451)/2)/(1000*0.61365*exp(17.502*W451/(240.97+W451))/(DY451+DZ451)-DT451)</f>
        <v>0</v>
      </c>
      <c r="T451">
        <f>1/((DM451+1)/(Q451/1.6)+1/(R451/1.37)) + DM451/((DM451+1)/(Q451/1.6) + DM451/(R451/1.37))</f>
        <v>0</v>
      </c>
      <c r="U451">
        <f>(DH451*DK451)</f>
        <v>0</v>
      </c>
      <c r="V451">
        <f>(EA451+(U451+2*0.95*5.67E-8*(((EA451+$B$7)+273)^4-(EA451+273)^4)-44100*J451)/(1.84*29.3*R451+8*0.95*5.67E-8*(EA451+273)^3))</f>
        <v>0</v>
      </c>
      <c r="W451">
        <f>($C$7*EB451+$D$7*EC451+$E$7*V451)</f>
        <v>0</v>
      </c>
      <c r="X451">
        <f>0.61365*exp(17.502*W451/(240.97+W451))</f>
        <v>0</v>
      </c>
      <c r="Y451">
        <f>(Z451/AA451*100)</f>
        <v>0</v>
      </c>
      <c r="Z451">
        <f>DT451*(DY451+DZ451)/1000</f>
        <v>0</v>
      </c>
      <c r="AA451">
        <f>0.61365*exp(17.502*EA451/(240.97+EA451))</f>
        <v>0</v>
      </c>
      <c r="AB451">
        <f>(X451-DT451*(DY451+DZ451)/1000)</f>
        <v>0</v>
      </c>
      <c r="AC451">
        <f>(-J451*44100)</f>
        <v>0</v>
      </c>
      <c r="AD451">
        <f>2*29.3*R451*0.92*(EA451-W451)</f>
        <v>0</v>
      </c>
      <c r="AE451">
        <f>2*0.95*5.67E-8*(((EA451+$B$7)+273)^4-(W451+273)^4)</f>
        <v>0</v>
      </c>
      <c r="AF451">
        <f>U451+AE451+AC451+AD451</f>
        <v>0</v>
      </c>
      <c r="AG451">
        <f>DX451*AU451*(DS451-DR451*(1000-AU451*DU451)/(1000-AU451*DT451))/(100*DL451)</f>
        <v>0</v>
      </c>
      <c r="AH451">
        <f>1000*DX451*AU451*(DT451-DU451)/(100*DL451*(1000-AU451*DT451))</f>
        <v>0</v>
      </c>
      <c r="AI451">
        <f>(AJ451 - AK451 - DY451*1E3/(8.314*(EA451+273.15)) * AM451/DX451 * AL451) * DX451/(100*DL451) * (1000 - DU451)/1000</f>
        <v>0</v>
      </c>
      <c r="AJ451">
        <v>837.6917818116541</v>
      </c>
      <c r="AK451">
        <v>801.575666666667</v>
      </c>
      <c r="AL451">
        <v>3.283772157981036</v>
      </c>
      <c r="AM451">
        <v>65.51249635074223</v>
      </c>
      <c r="AN451">
        <f>(AP451 - AO451 + DY451*1E3/(8.314*(EA451+273.15)) * AR451/DX451 * AQ451) * DX451/(100*DL451) * 1000/(1000 - AP451)</f>
        <v>0</v>
      </c>
      <c r="AO451">
        <v>15.58978255951495</v>
      </c>
      <c r="AP451">
        <v>24.15218484848485</v>
      </c>
      <c r="AQ451">
        <v>0.001484528832128771</v>
      </c>
      <c r="AR451">
        <v>120.2909633275377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MAX(0,($B$13+$C$13*EF451)/(1+$D$13*EF451)*DY451/(EA451+273)*$E$13)</f>
        <v>0</v>
      </c>
      <c r="AX451" t="s">
        <v>437</v>
      </c>
      <c r="AY451" t="s">
        <v>437</v>
      </c>
      <c r="AZ451">
        <v>0</v>
      </c>
      <c r="BA451">
        <v>0</v>
      </c>
      <c r="BB451">
        <f>1-AZ451/BA451</f>
        <v>0</v>
      </c>
      <c r="BC451">
        <v>0</v>
      </c>
      <c r="BD451" t="s">
        <v>437</v>
      </c>
      <c r="BE451" t="s">
        <v>437</v>
      </c>
      <c r="BF451">
        <v>0</v>
      </c>
      <c r="BG451">
        <v>0</v>
      </c>
      <c r="BH451">
        <f>1-BF451/BG451</f>
        <v>0</v>
      </c>
      <c r="BI451">
        <v>0.5</v>
      </c>
      <c r="BJ451">
        <f>DI451</f>
        <v>0</v>
      </c>
      <c r="BK451">
        <f>L451</f>
        <v>0</v>
      </c>
      <c r="BL451">
        <f>BH451*BI451*BJ451</f>
        <v>0</v>
      </c>
      <c r="BM451">
        <f>(BK451-BC451)/BJ451</f>
        <v>0</v>
      </c>
      <c r="BN451">
        <f>(BA451-BG451)/BG451</f>
        <v>0</v>
      </c>
      <c r="BO451">
        <f>AZ451/(BB451+AZ451/BG451)</f>
        <v>0</v>
      </c>
      <c r="BP451" t="s">
        <v>437</v>
      </c>
      <c r="BQ451">
        <v>0</v>
      </c>
      <c r="BR451">
        <f>IF(BQ451&lt;&gt;0, BQ451, BO451)</f>
        <v>0</v>
      </c>
      <c r="BS451">
        <f>1-BR451/BG451</f>
        <v>0</v>
      </c>
      <c r="BT451">
        <f>(BG451-BF451)/(BG451-BR451)</f>
        <v>0</v>
      </c>
      <c r="BU451">
        <f>(BA451-BG451)/(BA451-BR451)</f>
        <v>0</v>
      </c>
      <c r="BV451">
        <f>(BG451-BF451)/(BG451-AZ451)</f>
        <v>0</v>
      </c>
      <c r="BW451">
        <f>(BA451-BG451)/(BA451-AZ451)</f>
        <v>0</v>
      </c>
      <c r="BX451">
        <f>(BT451*BR451/BF451)</f>
        <v>0</v>
      </c>
      <c r="BY451">
        <f>(1-BX451)</f>
        <v>0</v>
      </c>
      <c r="DH451">
        <f>$B$11*EG451+$C$11*EH451+$F$11*ES451*(1-EV451)</f>
        <v>0</v>
      </c>
      <c r="DI451">
        <f>DH451*DJ451</f>
        <v>0</v>
      </c>
      <c r="DJ451">
        <f>($B$11*$D$9+$C$11*$D$9+$F$11*((FF451+EX451)/MAX(FF451+EX451+FG451, 0.1)*$I$9+FG451/MAX(FF451+EX451+FG451, 0.1)*$J$9))/($B$11+$C$11+$F$11)</f>
        <v>0</v>
      </c>
      <c r="DK451">
        <f>($B$11*$K$9+$C$11*$K$9+$F$11*((FF451+EX451)/MAX(FF451+EX451+FG451, 0.1)*$P$9+FG451/MAX(FF451+EX451+FG451, 0.1)*$Q$9))/($B$11+$C$11+$F$11)</f>
        <v>0</v>
      </c>
      <c r="DL451">
        <v>4.38</v>
      </c>
      <c r="DM451">
        <v>0.5</v>
      </c>
      <c r="DN451" t="s">
        <v>438</v>
      </c>
      <c r="DO451">
        <v>2</v>
      </c>
      <c r="DP451" t="b">
        <v>1</v>
      </c>
      <c r="DQ451">
        <v>1759257363.714286</v>
      </c>
      <c r="DR451">
        <v>758.5423214285714</v>
      </c>
      <c r="DS451">
        <v>809.5084642857142</v>
      </c>
      <c r="DT451">
        <v>24.11611785714286</v>
      </c>
      <c r="DU451">
        <v>15.57065714285714</v>
      </c>
      <c r="DV451">
        <v>757.8716071428571</v>
      </c>
      <c r="DW451">
        <v>23.87093214285715</v>
      </c>
      <c r="DX451">
        <v>500.0001428571428</v>
      </c>
      <c r="DY451">
        <v>90.78855357142858</v>
      </c>
      <c r="DZ451">
        <v>0.05377790357142857</v>
      </c>
      <c r="EA451">
        <v>30.54604285714285</v>
      </c>
      <c r="EB451">
        <v>29.99615</v>
      </c>
      <c r="EC451">
        <v>999.9000000000002</v>
      </c>
      <c r="ED451">
        <v>0</v>
      </c>
      <c r="EE451">
        <v>0</v>
      </c>
      <c r="EF451">
        <v>9996.319999999998</v>
      </c>
      <c r="EG451">
        <v>0</v>
      </c>
      <c r="EH451">
        <v>11.4741</v>
      </c>
      <c r="EI451">
        <v>-50.96630357142857</v>
      </c>
      <c r="EJ451">
        <v>777.2878214285716</v>
      </c>
      <c r="EK451">
        <v>822.3128571428572</v>
      </c>
      <c r="EL451">
        <v>8.545465357142858</v>
      </c>
      <c r="EM451">
        <v>809.5084642857142</v>
      </c>
      <c r="EN451">
        <v>15.57065714285714</v>
      </c>
      <c r="EO451">
        <v>2.189468571428572</v>
      </c>
      <c r="EP451">
        <v>1.4136375</v>
      </c>
      <c r="EQ451">
        <v>18.88545357142857</v>
      </c>
      <c r="ER451">
        <v>12.06469285714286</v>
      </c>
      <c r="ES451">
        <v>2000.031785714286</v>
      </c>
      <c r="ET451">
        <v>0.9800068214285715</v>
      </c>
      <c r="EU451">
        <v>0.01999340714285714</v>
      </c>
      <c r="EV451">
        <v>0</v>
      </c>
      <c r="EW451">
        <v>845.3387142857143</v>
      </c>
      <c r="EX451">
        <v>5.000560000000001</v>
      </c>
      <c r="EY451">
        <v>17106.45357142857</v>
      </c>
      <c r="EZ451">
        <v>17295.18214285714</v>
      </c>
      <c r="FA451">
        <v>41.68699999999999</v>
      </c>
      <c r="FB451">
        <v>41.75442857142857</v>
      </c>
      <c r="FC451">
        <v>41.375</v>
      </c>
      <c r="FD451">
        <v>40.93699999999999</v>
      </c>
      <c r="FE451">
        <v>42.43924999999998</v>
      </c>
      <c r="FF451">
        <v>1955.141785714286</v>
      </c>
      <c r="FG451">
        <v>39.89000000000001</v>
      </c>
      <c r="FH451">
        <v>0</v>
      </c>
      <c r="FI451">
        <v>1759257385.6</v>
      </c>
      <c r="FJ451">
        <v>0</v>
      </c>
      <c r="FK451">
        <v>845.3270384615383</v>
      </c>
      <c r="FL451">
        <v>1.285094008883169</v>
      </c>
      <c r="FM451">
        <v>27.16923076710263</v>
      </c>
      <c r="FN451">
        <v>17106.20384615385</v>
      </c>
      <c r="FO451">
        <v>15</v>
      </c>
      <c r="FP451">
        <v>0</v>
      </c>
      <c r="FQ451" t="s">
        <v>439</v>
      </c>
      <c r="FR451">
        <v>1747148579.5</v>
      </c>
      <c r="FS451">
        <v>1747148584.5</v>
      </c>
      <c r="FT451">
        <v>0</v>
      </c>
      <c r="FU451">
        <v>0.162</v>
      </c>
      <c r="FV451">
        <v>-0.001</v>
      </c>
      <c r="FW451">
        <v>0.139</v>
      </c>
      <c r="FX451">
        <v>0.058</v>
      </c>
      <c r="FY451">
        <v>420</v>
      </c>
      <c r="FZ451">
        <v>16</v>
      </c>
      <c r="GA451">
        <v>0.19</v>
      </c>
      <c r="GB451">
        <v>0.02</v>
      </c>
      <c r="GC451">
        <v>-50.91319024390245</v>
      </c>
      <c r="GD451">
        <v>-0.4037247386759097</v>
      </c>
      <c r="GE451">
        <v>0.2118043952708203</v>
      </c>
      <c r="GF451">
        <v>1</v>
      </c>
      <c r="GG451">
        <v>845.22</v>
      </c>
      <c r="GH451">
        <v>1.900993118813872</v>
      </c>
      <c r="GI451">
        <v>0.2598862873507159</v>
      </c>
      <c r="GJ451">
        <v>0</v>
      </c>
      <c r="GK451">
        <v>8.564348780487805</v>
      </c>
      <c r="GL451">
        <v>-0.2600933101045071</v>
      </c>
      <c r="GM451">
        <v>0.03478150196585233</v>
      </c>
      <c r="GN451">
        <v>0</v>
      </c>
      <c r="GO451">
        <v>1</v>
      </c>
      <c r="GP451">
        <v>3</v>
      </c>
      <c r="GQ451" t="s">
        <v>463</v>
      </c>
      <c r="GR451">
        <v>3.12877</v>
      </c>
      <c r="GS451">
        <v>2.73188</v>
      </c>
      <c r="GT451">
        <v>0.133724</v>
      </c>
      <c r="GU451">
        <v>0.140185</v>
      </c>
      <c r="GV451">
        <v>0.107678</v>
      </c>
      <c r="GW451">
        <v>0.07955569999999999</v>
      </c>
      <c r="GX451">
        <v>25959.4</v>
      </c>
      <c r="GY451">
        <v>25011.2</v>
      </c>
      <c r="GZ451">
        <v>30509.5</v>
      </c>
      <c r="HA451">
        <v>29345.3</v>
      </c>
      <c r="HB451">
        <v>37574.9</v>
      </c>
      <c r="HC451">
        <v>35548.6</v>
      </c>
      <c r="HD451">
        <v>46674.6</v>
      </c>
      <c r="HE451">
        <v>43605.8</v>
      </c>
      <c r="HF451">
        <v>1.82948</v>
      </c>
      <c r="HG451">
        <v>1.81383</v>
      </c>
      <c r="HH451">
        <v>0.08363279999999999</v>
      </c>
      <c r="HI451">
        <v>0</v>
      </c>
      <c r="HJ451">
        <v>28.6417</v>
      </c>
      <c r="HK451">
        <v>999.9</v>
      </c>
      <c r="HL451">
        <v>48.2</v>
      </c>
      <c r="HM451">
        <v>31.9</v>
      </c>
      <c r="HN451">
        <v>25.208</v>
      </c>
      <c r="HO451">
        <v>62.765</v>
      </c>
      <c r="HP451">
        <v>18.0449</v>
      </c>
      <c r="HQ451">
        <v>1</v>
      </c>
      <c r="HR451">
        <v>0.162086</v>
      </c>
      <c r="HS451">
        <v>-0.375163</v>
      </c>
      <c r="HT451">
        <v>20.1989</v>
      </c>
      <c r="HU451">
        <v>5.22657</v>
      </c>
      <c r="HV451">
        <v>11.974</v>
      </c>
      <c r="HW451">
        <v>4.9696</v>
      </c>
      <c r="HX451">
        <v>3.28953</v>
      </c>
      <c r="HY451">
        <v>9999</v>
      </c>
      <c r="HZ451">
        <v>9999</v>
      </c>
      <c r="IA451">
        <v>9999</v>
      </c>
      <c r="IB451">
        <v>20.4</v>
      </c>
      <c r="IC451">
        <v>4.9729</v>
      </c>
      <c r="ID451">
        <v>1.8773</v>
      </c>
      <c r="IE451">
        <v>1.87545</v>
      </c>
      <c r="IF451">
        <v>1.87821</v>
      </c>
      <c r="IG451">
        <v>1.87499</v>
      </c>
      <c r="IH451">
        <v>1.87851</v>
      </c>
      <c r="II451">
        <v>1.87561</v>
      </c>
      <c r="IJ451">
        <v>1.87682</v>
      </c>
      <c r="IK451">
        <v>0</v>
      </c>
      <c r="IL451">
        <v>0</v>
      </c>
      <c r="IM451">
        <v>0</v>
      </c>
      <c r="IN451">
        <v>0</v>
      </c>
      <c r="IO451" t="s">
        <v>441</v>
      </c>
      <c r="IP451" t="s">
        <v>442</v>
      </c>
      <c r="IQ451" t="s">
        <v>443</v>
      </c>
      <c r="IR451" t="s">
        <v>443</v>
      </c>
      <c r="IS451" t="s">
        <v>443</v>
      </c>
      <c r="IT451" t="s">
        <v>443</v>
      </c>
      <c r="IU451">
        <v>0</v>
      </c>
      <c r="IV451">
        <v>100</v>
      </c>
      <c r="IW451">
        <v>100</v>
      </c>
      <c r="IX451">
        <v>0.6929999999999999</v>
      </c>
      <c r="IY451">
        <v>0.2459</v>
      </c>
      <c r="IZ451">
        <v>-0.1222274518627452</v>
      </c>
      <c r="JA451">
        <v>0.001328938755811441</v>
      </c>
      <c r="JB451">
        <v>-5.633165956792918E-07</v>
      </c>
      <c r="JC451">
        <v>2.510553891376428E-10</v>
      </c>
      <c r="JD451">
        <v>-0.04678033270444259</v>
      </c>
      <c r="JE451">
        <v>-0.0009625096320519332</v>
      </c>
      <c r="JF451">
        <v>0.0006953178313022573</v>
      </c>
      <c r="JG451">
        <v>-5.973937232829655E-06</v>
      </c>
      <c r="JH451">
        <v>1</v>
      </c>
      <c r="JI451">
        <v>2112</v>
      </c>
      <c r="JJ451">
        <v>1</v>
      </c>
      <c r="JK451">
        <v>26</v>
      </c>
      <c r="JL451">
        <v>201813.2</v>
      </c>
      <c r="JM451">
        <v>201813.1</v>
      </c>
      <c r="JN451">
        <v>1.91772</v>
      </c>
      <c r="JO451">
        <v>2.55859</v>
      </c>
      <c r="JP451">
        <v>1.39893</v>
      </c>
      <c r="JQ451">
        <v>2.32666</v>
      </c>
      <c r="JR451">
        <v>1.44897</v>
      </c>
      <c r="JS451">
        <v>2.43896</v>
      </c>
      <c r="JT451">
        <v>37.7228</v>
      </c>
      <c r="JU451">
        <v>23.9562</v>
      </c>
      <c r="JV451">
        <v>18</v>
      </c>
      <c r="JW451">
        <v>483.482</v>
      </c>
      <c r="JX451">
        <v>444.064</v>
      </c>
      <c r="JY451">
        <v>29.8226</v>
      </c>
      <c r="JZ451">
        <v>29.3551</v>
      </c>
      <c r="KA451">
        <v>29.9997</v>
      </c>
      <c r="KB451">
        <v>29.097</v>
      </c>
      <c r="KC451">
        <v>29.1695</v>
      </c>
      <c r="KD451">
        <v>38.3978</v>
      </c>
      <c r="KE451">
        <v>41.3952</v>
      </c>
      <c r="KF451">
        <v>0</v>
      </c>
      <c r="KG451">
        <v>29.6127</v>
      </c>
      <c r="KH451">
        <v>854.322</v>
      </c>
      <c r="KI451">
        <v>15.5768</v>
      </c>
      <c r="KJ451">
        <v>100.866</v>
      </c>
      <c r="KK451">
        <v>100.3</v>
      </c>
    </row>
    <row r="452" spans="1:297">
      <c r="A452">
        <v>436</v>
      </c>
      <c r="B452">
        <v>1759257376.5</v>
      </c>
      <c r="C452">
        <v>10560.90000009537</v>
      </c>
      <c r="D452" t="s">
        <v>1319</v>
      </c>
      <c r="E452" t="s">
        <v>1320</v>
      </c>
      <c r="F452">
        <v>5</v>
      </c>
      <c r="G452" t="s">
        <v>1218</v>
      </c>
      <c r="H452" t="s">
        <v>436</v>
      </c>
      <c r="I452">
        <v>1759257369</v>
      </c>
      <c r="J452">
        <f>(K452)/1000</f>
        <v>0</v>
      </c>
      <c r="K452">
        <f>IF(DP452, AN452, AH452)</f>
        <v>0</v>
      </c>
      <c r="L452">
        <f>IF(DP452, AI452, AG452)</f>
        <v>0</v>
      </c>
      <c r="M452">
        <f>DR452 - IF(AU452&gt;1, L452*DL452*100.0/(AW452), 0)</f>
        <v>0</v>
      </c>
      <c r="N452">
        <f>((T452-J452/2)*M452-L452)/(T452+J452/2)</f>
        <v>0</v>
      </c>
      <c r="O452">
        <f>N452*(DY452+DZ452)/1000.0</f>
        <v>0</v>
      </c>
      <c r="P452">
        <f>(DR452 - IF(AU452&gt;1, L452*DL452*100.0/(AW452), 0))*(DY452+DZ452)/1000.0</f>
        <v>0</v>
      </c>
      <c r="Q452">
        <f>2.0/((1/S452-1/R452)+SIGN(S452)*SQRT((1/S452-1/R452)*(1/S452-1/R452) + 4*DM452/((DM452+1)*(DM452+1))*(2*1/S452*1/R452-1/R452*1/R452)))</f>
        <v>0</v>
      </c>
      <c r="R452">
        <f>IF(LEFT(DN452,1)&lt;&gt;"0",IF(LEFT(DN452,1)="1",3.0,DO452),$D$5+$E$5*(EF452*DY452/($K$5*1000))+$F$5*(EF452*DY452/($K$5*1000))*MAX(MIN(DL452,$J$5),$I$5)*MAX(MIN(DL452,$J$5),$I$5)+$G$5*MAX(MIN(DL452,$J$5),$I$5)*(EF452*DY452/($K$5*1000))+$H$5*(EF452*DY452/($K$5*1000))*(EF452*DY452/($K$5*1000)))</f>
        <v>0</v>
      </c>
      <c r="S452">
        <f>J452*(1000-(1000*0.61365*exp(17.502*W452/(240.97+W452))/(DY452+DZ452)+DT452)/2)/(1000*0.61365*exp(17.502*W452/(240.97+W452))/(DY452+DZ452)-DT452)</f>
        <v>0</v>
      </c>
      <c r="T452">
        <f>1/((DM452+1)/(Q452/1.6)+1/(R452/1.37)) + DM452/((DM452+1)/(Q452/1.6) + DM452/(R452/1.37))</f>
        <v>0</v>
      </c>
      <c r="U452">
        <f>(DH452*DK452)</f>
        <v>0</v>
      </c>
      <c r="V452">
        <f>(EA452+(U452+2*0.95*5.67E-8*(((EA452+$B$7)+273)^4-(EA452+273)^4)-44100*J452)/(1.84*29.3*R452+8*0.95*5.67E-8*(EA452+273)^3))</f>
        <v>0</v>
      </c>
      <c r="W452">
        <f>($C$7*EB452+$D$7*EC452+$E$7*V452)</f>
        <v>0</v>
      </c>
      <c r="X452">
        <f>0.61365*exp(17.502*W452/(240.97+W452))</f>
        <v>0</v>
      </c>
      <c r="Y452">
        <f>(Z452/AA452*100)</f>
        <v>0</v>
      </c>
      <c r="Z452">
        <f>DT452*(DY452+DZ452)/1000</f>
        <v>0</v>
      </c>
      <c r="AA452">
        <f>0.61365*exp(17.502*EA452/(240.97+EA452))</f>
        <v>0</v>
      </c>
      <c r="AB452">
        <f>(X452-DT452*(DY452+DZ452)/1000)</f>
        <v>0</v>
      </c>
      <c r="AC452">
        <f>(-J452*44100)</f>
        <v>0</v>
      </c>
      <c r="AD452">
        <f>2*29.3*R452*0.92*(EA452-W452)</f>
        <v>0</v>
      </c>
      <c r="AE452">
        <f>2*0.95*5.67E-8*(((EA452+$B$7)+273)^4-(W452+273)^4)</f>
        <v>0</v>
      </c>
      <c r="AF452">
        <f>U452+AE452+AC452+AD452</f>
        <v>0</v>
      </c>
      <c r="AG452">
        <f>DX452*AU452*(DS452-DR452*(1000-AU452*DU452)/(1000-AU452*DT452))/(100*DL452)</f>
        <v>0</v>
      </c>
      <c r="AH452">
        <f>1000*DX452*AU452*(DT452-DU452)/(100*DL452*(1000-AU452*DT452))</f>
        <v>0</v>
      </c>
      <c r="AI452">
        <f>(AJ452 - AK452 - DY452*1E3/(8.314*(EA452+273.15)) * AM452/DX452 * AL452) * DX452/(100*DL452) * (1000 - DU452)/1000</f>
        <v>0</v>
      </c>
      <c r="AJ452">
        <v>854.2834029340839</v>
      </c>
      <c r="AK452">
        <v>817.9588727272727</v>
      </c>
      <c r="AL452">
        <v>3.284187225705296</v>
      </c>
      <c r="AM452">
        <v>65.51249635074223</v>
      </c>
      <c r="AN452">
        <f>(AP452 - AO452 + DY452*1E3/(8.314*(EA452+273.15)) * AR452/DX452 * AQ452) * DX452/(100*DL452) * 1000/(1000 - AP452)</f>
        <v>0</v>
      </c>
      <c r="AO452">
        <v>15.5884178562529</v>
      </c>
      <c r="AP452">
        <v>24.15597454545454</v>
      </c>
      <c r="AQ452">
        <v>3.987671984401562E-05</v>
      </c>
      <c r="AR452">
        <v>120.2909633275377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MAX(0,($B$13+$C$13*EF452)/(1+$D$13*EF452)*DY452/(EA452+273)*$E$13)</f>
        <v>0</v>
      </c>
      <c r="AX452" t="s">
        <v>437</v>
      </c>
      <c r="AY452" t="s">
        <v>437</v>
      </c>
      <c r="AZ452">
        <v>0</v>
      </c>
      <c r="BA452">
        <v>0</v>
      </c>
      <c r="BB452">
        <f>1-AZ452/BA452</f>
        <v>0</v>
      </c>
      <c r="BC452">
        <v>0</v>
      </c>
      <c r="BD452" t="s">
        <v>437</v>
      </c>
      <c r="BE452" t="s">
        <v>437</v>
      </c>
      <c r="BF452">
        <v>0</v>
      </c>
      <c r="BG452">
        <v>0</v>
      </c>
      <c r="BH452">
        <f>1-BF452/BG452</f>
        <v>0</v>
      </c>
      <c r="BI452">
        <v>0.5</v>
      </c>
      <c r="BJ452">
        <f>DI452</f>
        <v>0</v>
      </c>
      <c r="BK452">
        <f>L452</f>
        <v>0</v>
      </c>
      <c r="BL452">
        <f>BH452*BI452*BJ452</f>
        <v>0</v>
      </c>
      <c r="BM452">
        <f>(BK452-BC452)/BJ452</f>
        <v>0</v>
      </c>
      <c r="BN452">
        <f>(BA452-BG452)/BG452</f>
        <v>0</v>
      </c>
      <c r="BO452">
        <f>AZ452/(BB452+AZ452/BG452)</f>
        <v>0</v>
      </c>
      <c r="BP452" t="s">
        <v>437</v>
      </c>
      <c r="BQ452">
        <v>0</v>
      </c>
      <c r="BR452">
        <f>IF(BQ452&lt;&gt;0, BQ452, BO452)</f>
        <v>0</v>
      </c>
      <c r="BS452">
        <f>1-BR452/BG452</f>
        <v>0</v>
      </c>
      <c r="BT452">
        <f>(BG452-BF452)/(BG452-BR452)</f>
        <v>0</v>
      </c>
      <c r="BU452">
        <f>(BA452-BG452)/(BA452-BR452)</f>
        <v>0</v>
      </c>
      <c r="BV452">
        <f>(BG452-BF452)/(BG452-AZ452)</f>
        <v>0</v>
      </c>
      <c r="BW452">
        <f>(BA452-BG452)/(BA452-AZ452)</f>
        <v>0</v>
      </c>
      <c r="BX452">
        <f>(BT452*BR452/BF452)</f>
        <v>0</v>
      </c>
      <c r="BY452">
        <f>(1-BX452)</f>
        <v>0</v>
      </c>
      <c r="DH452">
        <f>$B$11*EG452+$C$11*EH452+$F$11*ES452*(1-EV452)</f>
        <v>0</v>
      </c>
      <c r="DI452">
        <f>DH452*DJ452</f>
        <v>0</v>
      </c>
      <c r="DJ452">
        <f>($B$11*$D$9+$C$11*$D$9+$F$11*((FF452+EX452)/MAX(FF452+EX452+FG452, 0.1)*$I$9+FG452/MAX(FF452+EX452+FG452, 0.1)*$J$9))/($B$11+$C$11+$F$11)</f>
        <v>0</v>
      </c>
      <c r="DK452">
        <f>($B$11*$K$9+$C$11*$K$9+$F$11*((FF452+EX452)/MAX(FF452+EX452+FG452, 0.1)*$P$9+FG452/MAX(FF452+EX452+FG452, 0.1)*$Q$9))/($B$11+$C$11+$F$11)</f>
        <v>0</v>
      </c>
      <c r="DL452">
        <v>4.38</v>
      </c>
      <c r="DM452">
        <v>0.5</v>
      </c>
      <c r="DN452" t="s">
        <v>438</v>
      </c>
      <c r="DO452">
        <v>2</v>
      </c>
      <c r="DP452" t="b">
        <v>1</v>
      </c>
      <c r="DQ452">
        <v>1759257369</v>
      </c>
      <c r="DR452">
        <v>775.7186296296297</v>
      </c>
      <c r="DS452">
        <v>826.7035555555556</v>
      </c>
      <c r="DT452">
        <v>24.14051481481482</v>
      </c>
      <c r="DU452">
        <v>15.58816296296296</v>
      </c>
      <c r="DV452">
        <v>775.0323703703704</v>
      </c>
      <c r="DW452">
        <v>23.8948</v>
      </c>
      <c r="DX452">
        <v>500.0004814814815</v>
      </c>
      <c r="DY452">
        <v>90.78877777777778</v>
      </c>
      <c r="DZ452">
        <v>0.05386333703703704</v>
      </c>
      <c r="EA452">
        <v>30.55185185185185</v>
      </c>
      <c r="EB452">
        <v>30.00291111111111</v>
      </c>
      <c r="EC452">
        <v>999.9000000000001</v>
      </c>
      <c r="ED452">
        <v>0</v>
      </c>
      <c r="EE452">
        <v>0</v>
      </c>
      <c r="EF452">
        <v>9999.038518518517</v>
      </c>
      <c r="EG452">
        <v>0</v>
      </c>
      <c r="EH452">
        <v>11.4741</v>
      </c>
      <c r="EI452">
        <v>-50.98501481481481</v>
      </c>
      <c r="EJ452">
        <v>794.9083703703703</v>
      </c>
      <c r="EK452">
        <v>839.7944444444444</v>
      </c>
      <c r="EL452">
        <v>8.552350370370371</v>
      </c>
      <c r="EM452">
        <v>826.7035555555556</v>
      </c>
      <c r="EN452">
        <v>15.58816296296296</v>
      </c>
      <c r="EO452">
        <v>2.191688148148148</v>
      </c>
      <c r="EP452">
        <v>1.415230740740741</v>
      </c>
      <c r="EQ452">
        <v>18.90168888888889</v>
      </c>
      <c r="ER452">
        <v>12.08181481481481</v>
      </c>
      <c r="ES452">
        <v>2000.017407407408</v>
      </c>
      <c r="ET452">
        <v>0.9800066666666667</v>
      </c>
      <c r="EU452">
        <v>0.01999357037037038</v>
      </c>
      <c r="EV452">
        <v>0</v>
      </c>
      <c r="EW452">
        <v>845.4926666666668</v>
      </c>
      <c r="EX452">
        <v>5.000560000000001</v>
      </c>
      <c r="EY452">
        <v>17108.77037037037</v>
      </c>
      <c r="EZ452">
        <v>17295.05185185185</v>
      </c>
      <c r="FA452">
        <v>41.68699999999999</v>
      </c>
      <c r="FB452">
        <v>41.75</v>
      </c>
      <c r="FC452">
        <v>41.375</v>
      </c>
      <c r="FD452">
        <v>40.93699999999999</v>
      </c>
      <c r="FE452">
        <v>42.43699999999999</v>
      </c>
      <c r="FF452">
        <v>1955.127407407407</v>
      </c>
      <c r="FG452">
        <v>39.89000000000001</v>
      </c>
      <c r="FH452">
        <v>0</v>
      </c>
      <c r="FI452">
        <v>1759257390.4</v>
      </c>
      <c r="FJ452">
        <v>0</v>
      </c>
      <c r="FK452">
        <v>845.4703846153848</v>
      </c>
      <c r="FL452">
        <v>2.344478616956342</v>
      </c>
      <c r="FM452">
        <v>25.41538470748178</v>
      </c>
      <c r="FN452">
        <v>17108.37692307692</v>
      </c>
      <c r="FO452">
        <v>15</v>
      </c>
      <c r="FP452">
        <v>0</v>
      </c>
      <c r="FQ452" t="s">
        <v>439</v>
      </c>
      <c r="FR452">
        <v>1747148579.5</v>
      </c>
      <c r="FS452">
        <v>1747148584.5</v>
      </c>
      <c r="FT452">
        <v>0</v>
      </c>
      <c r="FU452">
        <v>0.162</v>
      </c>
      <c r="FV452">
        <v>-0.001</v>
      </c>
      <c r="FW452">
        <v>0.139</v>
      </c>
      <c r="FX452">
        <v>0.058</v>
      </c>
      <c r="FY452">
        <v>420</v>
      </c>
      <c r="FZ452">
        <v>16</v>
      </c>
      <c r="GA452">
        <v>0.19</v>
      </c>
      <c r="GB452">
        <v>0.02</v>
      </c>
      <c r="GC452">
        <v>-50.9836175</v>
      </c>
      <c r="GD452">
        <v>0.4362810506567475</v>
      </c>
      <c r="GE452">
        <v>0.2000533627404195</v>
      </c>
      <c r="GF452">
        <v>1</v>
      </c>
      <c r="GG452">
        <v>845.4134705882353</v>
      </c>
      <c r="GH452">
        <v>1.898273485228955</v>
      </c>
      <c r="GI452">
        <v>0.2769636029702104</v>
      </c>
      <c r="GJ452">
        <v>0</v>
      </c>
      <c r="GK452">
        <v>8.550816750000001</v>
      </c>
      <c r="GL452">
        <v>0.0606521200750239</v>
      </c>
      <c r="GM452">
        <v>0.01995387949591514</v>
      </c>
      <c r="GN452">
        <v>1</v>
      </c>
      <c r="GO452">
        <v>2</v>
      </c>
      <c r="GP452">
        <v>3</v>
      </c>
      <c r="GQ452" t="s">
        <v>446</v>
      </c>
      <c r="GR452">
        <v>3.1286</v>
      </c>
      <c r="GS452">
        <v>2.73167</v>
      </c>
      <c r="GT452">
        <v>0.135541</v>
      </c>
      <c r="GU452">
        <v>0.142015</v>
      </c>
      <c r="GV452">
        <v>0.107686</v>
      </c>
      <c r="GW452">
        <v>0.0795551</v>
      </c>
      <c r="GX452">
        <v>25905.3</v>
      </c>
      <c r="GY452">
        <v>24958.3</v>
      </c>
      <c r="GZ452">
        <v>30509.9</v>
      </c>
      <c r="HA452">
        <v>29345.7</v>
      </c>
      <c r="HB452">
        <v>37575.5</v>
      </c>
      <c r="HC452">
        <v>35549.2</v>
      </c>
      <c r="HD452">
        <v>46675.6</v>
      </c>
      <c r="HE452">
        <v>43606.4</v>
      </c>
      <c r="HF452">
        <v>1.82955</v>
      </c>
      <c r="HG452">
        <v>1.8141</v>
      </c>
      <c r="HH452">
        <v>0.0834838</v>
      </c>
      <c r="HI452">
        <v>0</v>
      </c>
      <c r="HJ452">
        <v>28.6447</v>
      </c>
      <c r="HK452">
        <v>999.9</v>
      </c>
      <c r="HL452">
        <v>48.2</v>
      </c>
      <c r="HM452">
        <v>31.9</v>
      </c>
      <c r="HN452">
        <v>25.207</v>
      </c>
      <c r="HO452">
        <v>63.165</v>
      </c>
      <c r="HP452">
        <v>18.0248</v>
      </c>
      <c r="HQ452">
        <v>1</v>
      </c>
      <c r="HR452">
        <v>0.161527</v>
      </c>
      <c r="HS452">
        <v>-0.502367</v>
      </c>
      <c r="HT452">
        <v>20.1999</v>
      </c>
      <c r="HU452">
        <v>5.22627</v>
      </c>
      <c r="HV452">
        <v>11.974</v>
      </c>
      <c r="HW452">
        <v>4.9695</v>
      </c>
      <c r="HX452">
        <v>3.28953</v>
      </c>
      <c r="HY452">
        <v>9999</v>
      </c>
      <c r="HZ452">
        <v>9999</v>
      </c>
      <c r="IA452">
        <v>9999</v>
      </c>
      <c r="IB452">
        <v>20.4</v>
      </c>
      <c r="IC452">
        <v>4.97291</v>
      </c>
      <c r="ID452">
        <v>1.87731</v>
      </c>
      <c r="IE452">
        <v>1.87545</v>
      </c>
      <c r="IF452">
        <v>1.87821</v>
      </c>
      <c r="IG452">
        <v>1.87499</v>
      </c>
      <c r="IH452">
        <v>1.87851</v>
      </c>
      <c r="II452">
        <v>1.87561</v>
      </c>
      <c r="IJ452">
        <v>1.87682</v>
      </c>
      <c r="IK452">
        <v>0</v>
      </c>
      <c r="IL452">
        <v>0</v>
      </c>
      <c r="IM452">
        <v>0</v>
      </c>
      <c r="IN452">
        <v>0</v>
      </c>
      <c r="IO452" t="s">
        <v>441</v>
      </c>
      <c r="IP452" t="s">
        <v>442</v>
      </c>
      <c r="IQ452" t="s">
        <v>443</v>
      </c>
      <c r="IR452" t="s">
        <v>443</v>
      </c>
      <c r="IS452" t="s">
        <v>443</v>
      </c>
      <c r="IT452" t="s">
        <v>443</v>
      </c>
      <c r="IU452">
        <v>0</v>
      </c>
      <c r="IV452">
        <v>100</v>
      </c>
      <c r="IW452">
        <v>100</v>
      </c>
      <c r="IX452">
        <v>0.708</v>
      </c>
      <c r="IY452">
        <v>0.2461</v>
      </c>
      <c r="IZ452">
        <v>-0.1222274518627452</v>
      </c>
      <c r="JA452">
        <v>0.001328938755811441</v>
      </c>
      <c r="JB452">
        <v>-5.633165956792918E-07</v>
      </c>
      <c r="JC452">
        <v>2.510553891376428E-10</v>
      </c>
      <c r="JD452">
        <v>-0.04678033270444259</v>
      </c>
      <c r="JE452">
        <v>-0.0009625096320519332</v>
      </c>
      <c r="JF452">
        <v>0.0006953178313022573</v>
      </c>
      <c r="JG452">
        <v>-5.973937232829655E-06</v>
      </c>
      <c r="JH452">
        <v>1</v>
      </c>
      <c r="JI452">
        <v>2112</v>
      </c>
      <c r="JJ452">
        <v>1</v>
      </c>
      <c r="JK452">
        <v>26</v>
      </c>
      <c r="JL452">
        <v>201813.3</v>
      </c>
      <c r="JM452">
        <v>201813.2</v>
      </c>
      <c r="JN452">
        <v>1.94336</v>
      </c>
      <c r="JO452">
        <v>2.54761</v>
      </c>
      <c r="JP452">
        <v>1.39893</v>
      </c>
      <c r="JQ452">
        <v>2.32666</v>
      </c>
      <c r="JR452">
        <v>1.44897</v>
      </c>
      <c r="JS452">
        <v>2.59399</v>
      </c>
      <c r="JT452">
        <v>37.7228</v>
      </c>
      <c r="JU452">
        <v>23.9737</v>
      </c>
      <c r="JV452">
        <v>18</v>
      </c>
      <c r="JW452">
        <v>483.495</v>
      </c>
      <c r="JX452">
        <v>444.204</v>
      </c>
      <c r="JY452">
        <v>29.6183</v>
      </c>
      <c r="JZ452">
        <v>29.3501</v>
      </c>
      <c r="KA452">
        <v>29.9995</v>
      </c>
      <c r="KB452">
        <v>29.0926</v>
      </c>
      <c r="KC452">
        <v>29.1651</v>
      </c>
      <c r="KD452">
        <v>39.0315</v>
      </c>
      <c r="KE452">
        <v>41.3952</v>
      </c>
      <c r="KF452">
        <v>0</v>
      </c>
      <c r="KG452">
        <v>29.6061</v>
      </c>
      <c r="KH452">
        <v>874.3579999999999</v>
      </c>
      <c r="KI452">
        <v>15.5768</v>
      </c>
      <c r="KJ452">
        <v>100.867</v>
      </c>
      <c r="KK452">
        <v>100.302</v>
      </c>
    </row>
    <row r="453" spans="1:297">
      <c r="A453">
        <v>437</v>
      </c>
      <c r="B453">
        <v>1759257381.5</v>
      </c>
      <c r="C453">
        <v>10565.90000009537</v>
      </c>
      <c r="D453" t="s">
        <v>1321</v>
      </c>
      <c r="E453" t="s">
        <v>1322</v>
      </c>
      <c r="F453">
        <v>5</v>
      </c>
      <c r="G453" t="s">
        <v>1218</v>
      </c>
      <c r="H453" t="s">
        <v>436</v>
      </c>
      <c r="I453">
        <v>1759257373.714286</v>
      </c>
      <c r="J453">
        <f>(K453)/1000</f>
        <v>0</v>
      </c>
      <c r="K453">
        <f>IF(DP453, AN453, AH453)</f>
        <v>0</v>
      </c>
      <c r="L453">
        <f>IF(DP453, AI453, AG453)</f>
        <v>0</v>
      </c>
      <c r="M453">
        <f>DR453 - IF(AU453&gt;1, L453*DL453*100.0/(AW453), 0)</f>
        <v>0</v>
      </c>
      <c r="N453">
        <f>((T453-J453/2)*M453-L453)/(T453+J453/2)</f>
        <v>0</v>
      </c>
      <c r="O453">
        <f>N453*(DY453+DZ453)/1000.0</f>
        <v>0</v>
      </c>
      <c r="P453">
        <f>(DR453 - IF(AU453&gt;1, L453*DL453*100.0/(AW453), 0))*(DY453+DZ453)/1000.0</f>
        <v>0</v>
      </c>
      <c r="Q453">
        <f>2.0/((1/S453-1/R453)+SIGN(S453)*SQRT((1/S453-1/R453)*(1/S453-1/R453) + 4*DM453/((DM453+1)*(DM453+1))*(2*1/S453*1/R453-1/R453*1/R453)))</f>
        <v>0</v>
      </c>
      <c r="R453">
        <f>IF(LEFT(DN453,1)&lt;&gt;"0",IF(LEFT(DN453,1)="1",3.0,DO453),$D$5+$E$5*(EF453*DY453/($K$5*1000))+$F$5*(EF453*DY453/($K$5*1000))*MAX(MIN(DL453,$J$5),$I$5)*MAX(MIN(DL453,$J$5),$I$5)+$G$5*MAX(MIN(DL453,$J$5),$I$5)*(EF453*DY453/($K$5*1000))+$H$5*(EF453*DY453/($K$5*1000))*(EF453*DY453/($K$5*1000)))</f>
        <v>0</v>
      </c>
      <c r="S453">
        <f>J453*(1000-(1000*0.61365*exp(17.502*W453/(240.97+W453))/(DY453+DZ453)+DT453)/2)/(1000*0.61365*exp(17.502*W453/(240.97+W453))/(DY453+DZ453)-DT453)</f>
        <v>0</v>
      </c>
      <c r="T453">
        <f>1/((DM453+1)/(Q453/1.6)+1/(R453/1.37)) + DM453/((DM453+1)/(Q453/1.6) + DM453/(R453/1.37))</f>
        <v>0</v>
      </c>
      <c r="U453">
        <f>(DH453*DK453)</f>
        <v>0</v>
      </c>
      <c r="V453">
        <f>(EA453+(U453+2*0.95*5.67E-8*(((EA453+$B$7)+273)^4-(EA453+273)^4)-44100*J453)/(1.84*29.3*R453+8*0.95*5.67E-8*(EA453+273)^3))</f>
        <v>0</v>
      </c>
      <c r="W453">
        <f>($C$7*EB453+$D$7*EC453+$E$7*V453)</f>
        <v>0</v>
      </c>
      <c r="X453">
        <f>0.61365*exp(17.502*W453/(240.97+W453))</f>
        <v>0</v>
      </c>
      <c r="Y453">
        <f>(Z453/AA453*100)</f>
        <v>0</v>
      </c>
      <c r="Z453">
        <f>DT453*(DY453+DZ453)/1000</f>
        <v>0</v>
      </c>
      <c r="AA453">
        <f>0.61365*exp(17.502*EA453/(240.97+EA453))</f>
        <v>0</v>
      </c>
      <c r="AB453">
        <f>(X453-DT453*(DY453+DZ453)/1000)</f>
        <v>0</v>
      </c>
      <c r="AC453">
        <f>(-J453*44100)</f>
        <v>0</v>
      </c>
      <c r="AD453">
        <f>2*29.3*R453*0.92*(EA453-W453)</f>
        <v>0</v>
      </c>
      <c r="AE453">
        <f>2*0.95*5.67E-8*(((EA453+$B$7)+273)^4-(W453+273)^4)</f>
        <v>0</v>
      </c>
      <c r="AF453">
        <f>U453+AE453+AC453+AD453</f>
        <v>0</v>
      </c>
      <c r="AG453">
        <f>DX453*AU453*(DS453-DR453*(1000-AU453*DU453)/(1000-AU453*DT453))/(100*DL453)</f>
        <v>0</v>
      </c>
      <c r="AH453">
        <f>1000*DX453*AU453*(DT453-DU453)/(100*DL453*(1000-AU453*DT453))</f>
        <v>0</v>
      </c>
      <c r="AI453">
        <f>(AJ453 - AK453 - DY453*1E3/(8.314*(EA453+273.15)) * AM453/DX453 * AL453) * DX453/(100*DL453) * (1000 - DU453)/1000</f>
        <v>0</v>
      </c>
      <c r="AJ453">
        <v>871.2417919793796</v>
      </c>
      <c r="AK453">
        <v>834.6227575757575</v>
      </c>
      <c r="AL453">
        <v>3.338837692418497</v>
      </c>
      <c r="AM453">
        <v>65.51249635074223</v>
      </c>
      <c r="AN453">
        <f>(AP453 - AO453 + DY453*1E3/(8.314*(EA453+273.15)) * AR453/DX453 * AQ453) * DX453/(100*DL453) * 1000/(1000 - AP453)</f>
        <v>0</v>
      </c>
      <c r="AO453">
        <v>15.58904458314971</v>
      </c>
      <c r="AP453">
        <v>24.15165151515151</v>
      </c>
      <c r="AQ453">
        <v>-0.0001318858054743387</v>
      </c>
      <c r="AR453">
        <v>120.2909633275377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MAX(0,($B$13+$C$13*EF453)/(1+$D$13*EF453)*DY453/(EA453+273)*$E$13)</f>
        <v>0</v>
      </c>
      <c r="AX453" t="s">
        <v>437</v>
      </c>
      <c r="AY453" t="s">
        <v>437</v>
      </c>
      <c r="AZ453">
        <v>0</v>
      </c>
      <c r="BA453">
        <v>0</v>
      </c>
      <c r="BB453">
        <f>1-AZ453/BA453</f>
        <v>0</v>
      </c>
      <c r="BC453">
        <v>0</v>
      </c>
      <c r="BD453" t="s">
        <v>437</v>
      </c>
      <c r="BE453" t="s">
        <v>437</v>
      </c>
      <c r="BF453">
        <v>0</v>
      </c>
      <c r="BG453">
        <v>0</v>
      </c>
      <c r="BH453">
        <f>1-BF453/BG453</f>
        <v>0</v>
      </c>
      <c r="BI453">
        <v>0.5</v>
      </c>
      <c r="BJ453">
        <f>DI453</f>
        <v>0</v>
      </c>
      <c r="BK453">
        <f>L453</f>
        <v>0</v>
      </c>
      <c r="BL453">
        <f>BH453*BI453*BJ453</f>
        <v>0</v>
      </c>
      <c r="BM453">
        <f>(BK453-BC453)/BJ453</f>
        <v>0</v>
      </c>
      <c r="BN453">
        <f>(BA453-BG453)/BG453</f>
        <v>0</v>
      </c>
      <c r="BO453">
        <f>AZ453/(BB453+AZ453/BG453)</f>
        <v>0</v>
      </c>
      <c r="BP453" t="s">
        <v>437</v>
      </c>
      <c r="BQ453">
        <v>0</v>
      </c>
      <c r="BR453">
        <f>IF(BQ453&lt;&gt;0, BQ453, BO453)</f>
        <v>0</v>
      </c>
      <c r="BS453">
        <f>1-BR453/BG453</f>
        <v>0</v>
      </c>
      <c r="BT453">
        <f>(BG453-BF453)/(BG453-BR453)</f>
        <v>0</v>
      </c>
      <c r="BU453">
        <f>(BA453-BG453)/(BA453-BR453)</f>
        <v>0</v>
      </c>
      <c r="BV453">
        <f>(BG453-BF453)/(BG453-AZ453)</f>
        <v>0</v>
      </c>
      <c r="BW453">
        <f>(BA453-BG453)/(BA453-AZ453)</f>
        <v>0</v>
      </c>
      <c r="BX453">
        <f>(BT453*BR453/BF453)</f>
        <v>0</v>
      </c>
      <c r="BY453">
        <f>(1-BX453)</f>
        <v>0</v>
      </c>
      <c r="DH453">
        <f>$B$11*EG453+$C$11*EH453+$F$11*ES453*(1-EV453)</f>
        <v>0</v>
      </c>
      <c r="DI453">
        <f>DH453*DJ453</f>
        <v>0</v>
      </c>
      <c r="DJ453">
        <f>($B$11*$D$9+$C$11*$D$9+$F$11*((FF453+EX453)/MAX(FF453+EX453+FG453, 0.1)*$I$9+FG453/MAX(FF453+EX453+FG453, 0.1)*$J$9))/($B$11+$C$11+$F$11)</f>
        <v>0</v>
      </c>
      <c r="DK453">
        <f>($B$11*$K$9+$C$11*$K$9+$F$11*((FF453+EX453)/MAX(FF453+EX453+FG453, 0.1)*$P$9+FG453/MAX(FF453+EX453+FG453, 0.1)*$Q$9))/($B$11+$C$11+$F$11)</f>
        <v>0</v>
      </c>
      <c r="DL453">
        <v>4.38</v>
      </c>
      <c r="DM453">
        <v>0.5</v>
      </c>
      <c r="DN453" t="s">
        <v>438</v>
      </c>
      <c r="DO453">
        <v>2</v>
      </c>
      <c r="DP453" t="b">
        <v>1</v>
      </c>
      <c r="DQ453">
        <v>1759257373.714286</v>
      </c>
      <c r="DR453">
        <v>790.9350357142858</v>
      </c>
      <c r="DS453">
        <v>842.0627500000001</v>
      </c>
      <c r="DT453">
        <v>24.15053928571428</v>
      </c>
      <c r="DU453">
        <v>15.58903571428571</v>
      </c>
      <c r="DV453">
        <v>790.2349642857142</v>
      </c>
      <c r="DW453">
        <v>23.90461785714285</v>
      </c>
      <c r="DX453">
        <v>499.9856428571429</v>
      </c>
      <c r="DY453">
        <v>90.78937857142856</v>
      </c>
      <c r="DZ453">
        <v>0.05387192142857142</v>
      </c>
      <c r="EA453">
        <v>30.55406785714286</v>
      </c>
      <c r="EB453">
        <v>30.00269642857143</v>
      </c>
      <c r="EC453">
        <v>999.9000000000002</v>
      </c>
      <c r="ED453">
        <v>0</v>
      </c>
      <c r="EE453">
        <v>0</v>
      </c>
      <c r="EF453">
        <v>10005.04892857143</v>
      </c>
      <c r="EG453">
        <v>0</v>
      </c>
      <c r="EH453">
        <v>11.47306785714286</v>
      </c>
      <c r="EI453">
        <v>-51.12771071428572</v>
      </c>
      <c r="EJ453">
        <v>810.5093928571429</v>
      </c>
      <c r="EK453">
        <v>855.3974642857141</v>
      </c>
      <c r="EL453">
        <v>8.561506071428571</v>
      </c>
      <c r="EM453">
        <v>842.0627500000001</v>
      </c>
      <c r="EN453">
        <v>15.58903571428571</v>
      </c>
      <c r="EO453">
        <v>2.192612857142858</v>
      </c>
      <c r="EP453">
        <v>1.415319642857143</v>
      </c>
      <c r="EQ453">
        <v>18.90845</v>
      </c>
      <c r="ER453">
        <v>12.08276428571429</v>
      </c>
      <c r="ES453">
        <v>2000.004285714286</v>
      </c>
      <c r="ET453">
        <v>0.9800065</v>
      </c>
      <c r="EU453">
        <v>0.01999374285714286</v>
      </c>
      <c r="EV453">
        <v>0</v>
      </c>
      <c r="EW453">
        <v>845.5617142857143</v>
      </c>
      <c r="EX453">
        <v>5.000560000000001</v>
      </c>
      <c r="EY453">
        <v>17110.225</v>
      </c>
      <c r="EZ453">
        <v>17294.93571428571</v>
      </c>
      <c r="FA453">
        <v>41.68699999999999</v>
      </c>
      <c r="FB453">
        <v>41.75</v>
      </c>
      <c r="FC453">
        <v>41.375</v>
      </c>
      <c r="FD453">
        <v>40.93699999999999</v>
      </c>
      <c r="FE453">
        <v>42.43699999999999</v>
      </c>
      <c r="FF453">
        <v>1955.114285714286</v>
      </c>
      <c r="FG453">
        <v>39.89000000000001</v>
      </c>
      <c r="FH453">
        <v>0</v>
      </c>
      <c r="FI453">
        <v>1759257395.8</v>
      </c>
      <c r="FJ453">
        <v>0</v>
      </c>
      <c r="FK453">
        <v>845.5725199999999</v>
      </c>
      <c r="FL453">
        <v>0.9629999927421448</v>
      </c>
      <c r="FM453">
        <v>17.43076941542209</v>
      </c>
      <c r="FN453">
        <v>17110.276</v>
      </c>
      <c r="FO453">
        <v>15</v>
      </c>
      <c r="FP453">
        <v>0</v>
      </c>
      <c r="FQ453" t="s">
        <v>439</v>
      </c>
      <c r="FR453">
        <v>1747148579.5</v>
      </c>
      <c r="FS453">
        <v>1747148584.5</v>
      </c>
      <c r="FT453">
        <v>0</v>
      </c>
      <c r="FU453">
        <v>0.162</v>
      </c>
      <c r="FV453">
        <v>-0.001</v>
      </c>
      <c r="FW453">
        <v>0.139</v>
      </c>
      <c r="FX453">
        <v>0.058</v>
      </c>
      <c r="FY453">
        <v>420</v>
      </c>
      <c r="FZ453">
        <v>16</v>
      </c>
      <c r="GA453">
        <v>0.19</v>
      </c>
      <c r="GB453">
        <v>0.02</v>
      </c>
      <c r="GC453">
        <v>-51.13569512195122</v>
      </c>
      <c r="GD453">
        <v>-1.793050871080117</v>
      </c>
      <c r="GE453">
        <v>0.3348979917142727</v>
      </c>
      <c r="GF453">
        <v>0</v>
      </c>
      <c r="GG453">
        <v>845.5009705882354</v>
      </c>
      <c r="GH453">
        <v>1.511061875534659</v>
      </c>
      <c r="GI453">
        <v>0.2859616886406988</v>
      </c>
      <c r="GJ453">
        <v>0</v>
      </c>
      <c r="GK453">
        <v>8.55357024390244</v>
      </c>
      <c r="GL453">
        <v>0.134671567944258</v>
      </c>
      <c r="GM453">
        <v>0.0153610328171254</v>
      </c>
      <c r="GN453">
        <v>0</v>
      </c>
      <c r="GO453">
        <v>0</v>
      </c>
      <c r="GP453">
        <v>3</v>
      </c>
      <c r="GQ453" t="s">
        <v>490</v>
      </c>
      <c r="GR453">
        <v>3.12877</v>
      </c>
      <c r="GS453">
        <v>2.7317</v>
      </c>
      <c r="GT453">
        <v>0.13736</v>
      </c>
      <c r="GU453">
        <v>0.143836</v>
      </c>
      <c r="GV453">
        <v>0.107681</v>
      </c>
      <c r="GW453">
        <v>0.079553</v>
      </c>
      <c r="GX453">
        <v>25851.1</v>
      </c>
      <c r="GY453">
        <v>24905.2</v>
      </c>
      <c r="GZ453">
        <v>30510.3</v>
      </c>
      <c r="HA453">
        <v>29345.5</v>
      </c>
      <c r="HB453">
        <v>37576.1</v>
      </c>
      <c r="HC453">
        <v>35549.4</v>
      </c>
      <c r="HD453">
        <v>46675.8</v>
      </c>
      <c r="HE453">
        <v>43606.3</v>
      </c>
      <c r="HF453">
        <v>1.8297</v>
      </c>
      <c r="HG453">
        <v>1.81393</v>
      </c>
      <c r="HH453">
        <v>0.0825524</v>
      </c>
      <c r="HI453">
        <v>0</v>
      </c>
      <c r="HJ453">
        <v>28.6472</v>
      </c>
      <c r="HK453">
        <v>999.9</v>
      </c>
      <c r="HL453">
        <v>48.1</v>
      </c>
      <c r="HM453">
        <v>31.9</v>
      </c>
      <c r="HN453">
        <v>25.1551</v>
      </c>
      <c r="HO453">
        <v>62.635</v>
      </c>
      <c r="HP453">
        <v>18.2212</v>
      </c>
      <c r="HQ453">
        <v>1</v>
      </c>
      <c r="HR453">
        <v>0.161098</v>
      </c>
      <c r="HS453">
        <v>-0.731185</v>
      </c>
      <c r="HT453">
        <v>20.199</v>
      </c>
      <c r="HU453">
        <v>5.22672</v>
      </c>
      <c r="HV453">
        <v>11.974</v>
      </c>
      <c r="HW453">
        <v>4.96945</v>
      </c>
      <c r="HX453">
        <v>3.28948</v>
      </c>
      <c r="HY453">
        <v>9999</v>
      </c>
      <c r="HZ453">
        <v>9999</v>
      </c>
      <c r="IA453">
        <v>9999</v>
      </c>
      <c r="IB453">
        <v>20.4</v>
      </c>
      <c r="IC453">
        <v>4.97292</v>
      </c>
      <c r="ID453">
        <v>1.87731</v>
      </c>
      <c r="IE453">
        <v>1.87545</v>
      </c>
      <c r="IF453">
        <v>1.8782</v>
      </c>
      <c r="IG453">
        <v>1.875</v>
      </c>
      <c r="IH453">
        <v>1.87851</v>
      </c>
      <c r="II453">
        <v>1.87561</v>
      </c>
      <c r="IJ453">
        <v>1.87683</v>
      </c>
      <c r="IK453">
        <v>0</v>
      </c>
      <c r="IL453">
        <v>0</v>
      </c>
      <c r="IM453">
        <v>0</v>
      </c>
      <c r="IN453">
        <v>0</v>
      </c>
      <c r="IO453" t="s">
        <v>441</v>
      </c>
      <c r="IP453" t="s">
        <v>442</v>
      </c>
      <c r="IQ453" t="s">
        <v>443</v>
      </c>
      <c r="IR453" t="s">
        <v>443</v>
      </c>
      <c r="IS453" t="s">
        <v>443</v>
      </c>
      <c r="IT453" t="s">
        <v>443</v>
      </c>
      <c r="IU453">
        <v>0</v>
      </c>
      <c r="IV453">
        <v>100</v>
      </c>
      <c r="IW453">
        <v>100</v>
      </c>
      <c r="IX453">
        <v>0.723</v>
      </c>
      <c r="IY453">
        <v>0.2459</v>
      </c>
      <c r="IZ453">
        <v>-0.1222274518627452</v>
      </c>
      <c r="JA453">
        <v>0.001328938755811441</v>
      </c>
      <c r="JB453">
        <v>-5.633165956792918E-07</v>
      </c>
      <c r="JC453">
        <v>2.510553891376428E-10</v>
      </c>
      <c r="JD453">
        <v>-0.04678033270444259</v>
      </c>
      <c r="JE453">
        <v>-0.0009625096320519332</v>
      </c>
      <c r="JF453">
        <v>0.0006953178313022573</v>
      </c>
      <c r="JG453">
        <v>-5.973937232829655E-06</v>
      </c>
      <c r="JH453">
        <v>1</v>
      </c>
      <c r="JI453">
        <v>2112</v>
      </c>
      <c r="JJ453">
        <v>1</v>
      </c>
      <c r="JK453">
        <v>26</v>
      </c>
      <c r="JL453">
        <v>201813.4</v>
      </c>
      <c r="JM453">
        <v>201813.3</v>
      </c>
      <c r="JN453">
        <v>1.97876</v>
      </c>
      <c r="JO453">
        <v>2.55371</v>
      </c>
      <c r="JP453">
        <v>1.39893</v>
      </c>
      <c r="JQ453">
        <v>2.32666</v>
      </c>
      <c r="JR453">
        <v>1.44897</v>
      </c>
      <c r="JS453">
        <v>2.52563</v>
      </c>
      <c r="JT453">
        <v>37.7228</v>
      </c>
      <c r="JU453">
        <v>23.9737</v>
      </c>
      <c r="JV453">
        <v>18</v>
      </c>
      <c r="JW453">
        <v>483.549</v>
      </c>
      <c r="JX453">
        <v>444.064</v>
      </c>
      <c r="JY453">
        <v>29.5777</v>
      </c>
      <c r="JZ453">
        <v>29.3457</v>
      </c>
      <c r="KA453">
        <v>29.9996</v>
      </c>
      <c r="KB453">
        <v>29.0882</v>
      </c>
      <c r="KC453">
        <v>29.1609</v>
      </c>
      <c r="KD453">
        <v>39.6064</v>
      </c>
      <c r="KE453">
        <v>41.3952</v>
      </c>
      <c r="KF453">
        <v>0</v>
      </c>
      <c r="KG453">
        <v>29.6046</v>
      </c>
      <c r="KH453">
        <v>887.7190000000001</v>
      </c>
      <c r="KI453">
        <v>15.5768</v>
      </c>
      <c r="KJ453">
        <v>100.868</v>
      </c>
      <c r="KK453">
        <v>100.301</v>
      </c>
    </row>
    <row r="454" spans="1:297">
      <c r="A454">
        <v>438</v>
      </c>
      <c r="B454">
        <v>1759257386.5</v>
      </c>
      <c r="C454">
        <v>10570.90000009537</v>
      </c>
      <c r="D454" t="s">
        <v>1323</v>
      </c>
      <c r="E454" t="s">
        <v>1324</v>
      </c>
      <c r="F454">
        <v>5</v>
      </c>
      <c r="G454" t="s">
        <v>1218</v>
      </c>
      <c r="H454" t="s">
        <v>436</v>
      </c>
      <c r="I454">
        <v>1759257379</v>
      </c>
      <c r="J454">
        <f>(K454)/1000</f>
        <v>0</v>
      </c>
      <c r="K454">
        <f>IF(DP454, AN454, AH454)</f>
        <v>0</v>
      </c>
      <c r="L454">
        <f>IF(DP454, AI454, AG454)</f>
        <v>0</v>
      </c>
      <c r="M454">
        <f>DR454 - IF(AU454&gt;1, L454*DL454*100.0/(AW454), 0)</f>
        <v>0</v>
      </c>
      <c r="N454">
        <f>((T454-J454/2)*M454-L454)/(T454+J454/2)</f>
        <v>0</v>
      </c>
      <c r="O454">
        <f>N454*(DY454+DZ454)/1000.0</f>
        <v>0</v>
      </c>
      <c r="P454">
        <f>(DR454 - IF(AU454&gt;1, L454*DL454*100.0/(AW454), 0))*(DY454+DZ454)/1000.0</f>
        <v>0</v>
      </c>
      <c r="Q454">
        <f>2.0/((1/S454-1/R454)+SIGN(S454)*SQRT((1/S454-1/R454)*(1/S454-1/R454) + 4*DM454/((DM454+1)*(DM454+1))*(2*1/S454*1/R454-1/R454*1/R454)))</f>
        <v>0</v>
      </c>
      <c r="R454">
        <f>IF(LEFT(DN454,1)&lt;&gt;"0",IF(LEFT(DN454,1)="1",3.0,DO454),$D$5+$E$5*(EF454*DY454/($K$5*1000))+$F$5*(EF454*DY454/($K$5*1000))*MAX(MIN(DL454,$J$5),$I$5)*MAX(MIN(DL454,$J$5),$I$5)+$G$5*MAX(MIN(DL454,$J$5),$I$5)*(EF454*DY454/($K$5*1000))+$H$5*(EF454*DY454/($K$5*1000))*(EF454*DY454/($K$5*1000)))</f>
        <v>0</v>
      </c>
      <c r="S454">
        <f>J454*(1000-(1000*0.61365*exp(17.502*W454/(240.97+W454))/(DY454+DZ454)+DT454)/2)/(1000*0.61365*exp(17.502*W454/(240.97+W454))/(DY454+DZ454)-DT454)</f>
        <v>0</v>
      </c>
      <c r="T454">
        <f>1/((DM454+1)/(Q454/1.6)+1/(R454/1.37)) + DM454/((DM454+1)/(Q454/1.6) + DM454/(R454/1.37))</f>
        <v>0</v>
      </c>
      <c r="U454">
        <f>(DH454*DK454)</f>
        <v>0</v>
      </c>
      <c r="V454">
        <f>(EA454+(U454+2*0.95*5.67E-8*(((EA454+$B$7)+273)^4-(EA454+273)^4)-44100*J454)/(1.84*29.3*R454+8*0.95*5.67E-8*(EA454+273)^3))</f>
        <v>0</v>
      </c>
      <c r="W454">
        <f>($C$7*EB454+$D$7*EC454+$E$7*V454)</f>
        <v>0</v>
      </c>
      <c r="X454">
        <f>0.61365*exp(17.502*W454/(240.97+W454))</f>
        <v>0</v>
      </c>
      <c r="Y454">
        <f>(Z454/AA454*100)</f>
        <v>0</v>
      </c>
      <c r="Z454">
        <f>DT454*(DY454+DZ454)/1000</f>
        <v>0</v>
      </c>
      <c r="AA454">
        <f>0.61365*exp(17.502*EA454/(240.97+EA454))</f>
        <v>0</v>
      </c>
      <c r="AB454">
        <f>(X454-DT454*(DY454+DZ454)/1000)</f>
        <v>0</v>
      </c>
      <c r="AC454">
        <f>(-J454*44100)</f>
        <v>0</v>
      </c>
      <c r="AD454">
        <f>2*29.3*R454*0.92*(EA454-W454)</f>
        <v>0</v>
      </c>
      <c r="AE454">
        <f>2*0.95*5.67E-8*(((EA454+$B$7)+273)^4-(W454+273)^4)</f>
        <v>0</v>
      </c>
      <c r="AF454">
        <f>U454+AE454+AC454+AD454</f>
        <v>0</v>
      </c>
      <c r="AG454">
        <f>DX454*AU454*(DS454-DR454*(1000-AU454*DU454)/(1000-AU454*DT454))/(100*DL454)</f>
        <v>0</v>
      </c>
      <c r="AH454">
        <f>1000*DX454*AU454*(DT454-DU454)/(100*DL454*(1000-AU454*DT454))</f>
        <v>0</v>
      </c>
      <c r="AI454">
        <f>(AJ454 - AK454 - DY454*1E3/(8.314*(EA454+273.15)) * AM454/DX454 * AL454) * DX454/(100*DL454) * (1000 - DU454)/1000</f>
        <v>0</v>
      </c>
      <c r="AJ454">
        <v>888.1737181604495</v>
      </c>
      <c r="AK454">
        <v>851.3721636363633</v>
      </c>
      <c r="AL454">
        <v>3.357479550867601</v>
      </c>
      <c r="AM454">
        <v>65.51249635074223</v>
      </c>
      <c r="AN454">
        <f>(AP454 - AO454 + DY454*1E3/(8.314*(EA454+273.15)) * AR454/DX454 * AQ454) * DX454/(100*DL454) * 1000/(1000 - AP454)</f>
        <v>0</v>
      </c>
      <c r="AO454">
        <v>15.58875785481108</v>
      </c>
      <c r="AP454">
        <v>24.15189575757575</v>
      </c>
      <c r="AQ454">
        <v>-6.302724775642541E-06</v>
      </c>
      <c r="AR454">
        <v>120.2909633275377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MAX(0,($B$13+$C$13*EF454)/(1+$D$13*EF454)*DY454/(EA454+273)*$E$13)</f>
        <v>0</v>
      </c>
      <c r="AX454" t="s">
        <v>437</v>
      </c>
      <c r="AY454" t="s">
        <v>437</v>
      </c>
      <c r="AZ454">
        <v>0</v>
      </c>
      <c r="BA454">
        <v>0</v>
      </c>
      <c r="BB454">
        <f>1-AZ454/BA454</f>
        <v>0</v>
      </c>
      <c r="BC454">
        <v>0</v>
      </c>
      <c r="BD454" t="s">
        <v>437</v>
      </c>
      <c r="BE454" t="s">
        <v>437</v>
      </c>
      <c r="BF454">
        <v>0</v>
      </c>
      <c r="BG454">
        <v>0</v>
      </c>
      <c r="BH454">
        <f>1-BF454/BG454</f>
        <v>0</v>
      </c>
      <c r="BI454">
        <v>0.5</v>
      </c>
      <c r="BJ454">
        <f>DI454</f>
        <v>0</v>
      </c>
      <c r="BK454">
        <f>L454</f>
        <v>0</v>
      </c>
      <c r="BL454">
        <f>BH454*BI454*BJ454</f>
        <v>0</v>
      </c>
      <c r="BM454">
        <f>(BK454-BC454)/BJ454</f>
        <v>0</v>
      </c>
      <c r="BN454">
        <f>(BA454-BG454)/BG454</f>
        <v>0</v>
      </c>
      <c r="BO454">
        <f>AZ454/(BB454+AZ454/BG454)</f>
        <v>0</v>
      </c>
      <c r="BP454" t="s">
        <v>437</v>
      </c>
      <c r="BQ454">
        <v>0</v>
      </c>
      <c r="BR454">
        <f>IF(BQ454&lt;&gt;0, BQ454, BO454)</f>
        <v>0</v>
      </c>
      <c r="BS454">
        <f>1-BR454/BG454</f>
        <v>0</v>
      </c>
      <c r="BT454">
        <f>(BG454-BF454)/(BG454-BR454)</f>
        <v>0</v>
      </c>
      <c r="BU454">
        <f>(BA454-BG454)/(BA454-BR454)</f>
        <v>0</v>
      </c>
      <c r="BV454">
        <f>(BG454-BF454)/(BG454-AZ454)</f>
        <v>0</v>
      </c>
      <c r="BW454">
        <f>(BA454-BG454)/(BA454-AZ454)</f>
        <v>0</v>
      </c>
      <c r="BX454">
        <f>(BT454*BR454/BF454)</f>
        <v>0</v>
      </c>
      <c r="BY454">
        <f>(1-BX454)</f>
        <v>0</v>
      </c>
      <c r="DH454">
        <f>$B$11*EG454+$C$11*EH454+$F$11*ES454*(1-EV454)</f>
        <v>0</v>
      </c>
      <c r="DI454">
        <f>DH454*DJ454</f>
        <v>0</v>
      </c>
      <c r="DJ454">
        <f>($B$11*$D$9+$C$11*$D$9+$F$11*((FF454+EX454)/MAX(FF454+EX454+FG454, 0.1)*$I$9+FG454/MAX(FF454+EX454+FG454, 0.1)*$J$9))/($B$11+$C$11+$F$11)</f>
        <v>0</v>
      </c>
      <c r="DK454">
        <f>($B$11*$K$9+$C$11*$K$9+$F$11*((FF454+EX454)/MAX(FF454+EX454+FG454, 0.1)*$P$9+FG454/MAX(FF454+EX454+FG454, 0.1)*$Q$9))/($B$11+$C$11+$F$11)</f>
        <v>0</v>
      </c>
      <c r="DL454">
        <v>4.38</v>
      </c>
      <c r="DM454">
        <v>0.5</v>
      </c>
      <c r="DN454" t="s">
        <v>438</v>
      </c>
      <c r="DO454">
        <v>2</v>
      </c>
      <c r="DP454" t="b">
        <v>1</v>
      </c>
      <c r="DQ454">
        <v>1759257379</v>
      </c>
      <c r="DR454">
        <v>807.9907037037038</v>
      </c>
      <c r="DS454">
        <v>859.569074074074</v>
      </c>
      <c r="DT454">
        <v>24.15422592592593</v>
      </c>
      <c r="DU454">
        <v>15.58878888888889</v>
      </c>
      <c r="DV454">
        <v>807.2751851851853</v>
      </c>
      <c r="DW454">
        <v>23.90822222222222</v>
      </c>
      <c r="DX454">
        <v>500.0283703703704</v>
      </c>
      <c r="DY454">
        <v>90.79070370370373</v>
      </c>
      <c r="DZ454">
        <v>0.05385579629629628</v>
      </c>
      <c r="EA454">
        <v>30.55318148148148</v>
      </c>
      <c r="EB454">
        <v>29.99699259259259</v>
      </c>
      <c r="EC454">
        <v>999.9000000000001</v>
      </c>
      <c r="ED454">
        <v>0</v>
      </c>
      <c r="EE454">
        <v>0</v>
      </c>
      <c r="EF454">
        <v>10001.8937037037</v>
      </c>
      <c r="EG454">
        <v>0</v>
      </c>
      <c r="EH454">
        <v>11.46654814814815</v>
      </c>
      <c r="EI454">
        <v>-51.57825925925926</v>
      </c>
      <c r="EJ454">
        <v>827.9902962962962</v>
      </c>
      <c r="EK454">
        <v>873.1808518518518</v>
      </c>
      <c r="EL454">
        <v>8.565436296296296</v>
      </c>
      <c r="EM454">
        <v>859.569074074074</v>
      </c>
      <c r="EN454">
        <v>15.58878888888889</v>
      </c>
      <c r="EO454">
        <v>2.192979259259259</v>
      </c>
      <c r="EP454">
        <v>1.415318518518519</v>
      </c>
      <c r="EQ454">
        <v>18.91112592592593</v>
      </c>
      <c r="ER454">
        <v>12.08275555555556</v>
      </c>
      <c r="ES454">
        <v>1999.996296296296</v>
      </c>
      <c r="ET454">
        <v>0.9800063333333333</v>
      </c>
      <c r="EU454">
        <v>0.01999391111111111</v>
      </c>
      <c r="EV454">
        <v>0</v>
      </c>
      <c r="EW454">
        <v>845.6316666666665</v>
      </c>
      <c r="EX454">
        <v>5.000560000000001</v>
      </c>
      <c r="EY454">
        <v>17111.61481481481</v>
      </c>
      <c r="EZ454">
        <v>17294.87037037037</v>
      </c>
      <c r="FA454">
        <v>41.6824074074074</v>
      </c>
      <c r="FB454">
        <v>41.75</v>
      </c>
      <c r="FC454">
        <v>41.37033333333333</v>
      </c>
      <c r="FD454">
        <v>40.93699999999999</v>
      </c>
      <c r="FE454">
        <v>42.43699999999999</v>
      </c>
      <c r="FF454">
        <v>1955.106296296297</v>
      </c>
      <c r="FG454">
        <v>39.89000000000001</v>
      </c>
      <c r="FH454">
        <v>0</v>
      </c>
      <c r="FI454">
        <v>1759257400.6</v>
      </c>
      <c r="FJ454">
        <v>0</v>
      </c>
      <c r="FK454">
        <v>845.6244399999999</v>
      </c>
      <c r="FL454">
        <v>-0.6545384586498405</v>
      </c>
      <c r="FM454">
        <v>10.0153847272828</v>
      </c>
      <c r="FN454">
        <v>17111.564</v>
      </c>
      <c r="FO454">
        <v>15</v>
      </c>
      <c r="FP454">
        <v>0</v>
      </c>
      <c r="FQ454" t="s">
        <v>439</v>
      </c>
      <c r="FR454">
        <v>1747148579.5</v>
      </c>
      <c r="FS454">
        <v>1747148584.5</v>
      </c>
      <c r="FT454">
        <v>0</v>
      </c>
      <c r="FU454">
        <v>0.162</v>
      </c>
      <c r="FV454">
        <v>-0.001</v>
      </c>
      <c r="FW454">
        <v>0.139</v>
      </c>
      <c r="FX454">
        <v>0.058</v>
      </c>
      <c r="FY454">
        <v>420</v>
      </c>
      <c r="FZ454">
        <v>16</v>
      </c>
      <c r="GA454">
        <v>0.19</v>
      </c>
      <c r="GB454">
        <v>0.02</v>
      </c>
      <c r="GC454">
        <v>-51.33073902439025</v>
      </c>
      <c r="GD454">
        <v>-4.982435540069675</v>
      </c>
      <c r="GE454">
        <v>0.5063254293715813</v>
      </c>
      <c r="GF454">
        <v>0</v>
      </c>
      <c r="GG454">
        <v>845.5675</v>
      </c>
      <c r="GH454">
        <v>0.507058823729611</v>
      </c>
      <c r="GI454">
        <v>0.2424867795062058</v>
      </c>
      <c r="GJ454">
        <v>1</v>
      </c>
      <c r="GK454">
        <v>8.562191707317073</v>
      </c>
      <c r="GL454">
        <v>0.04000536585367527</v>
      </c>
      <c r="GM454">
        <v>0.006138634511879177</v>
      </c>
      <c r="GN454">
        <v>1</v>
      </c>
      <c r="GO454">
        <v>2</v>
      </c>
      <c r="GP454">
        <v>3</v>
      </c>
      <c r="GQ454" t="s">
        <v>446</v>
      </c>
      <c r="GR454">
        <v>3.12874</v>
      </c>
      <c r="GS454">
        <v>2.73144</v>
      </c>
      <c r="GT454">
        <v>0.139176</v>
      </c>
      <c r="GU454">
        <v>0.145653</v>
      </c>
      <c r="GV454">
        <v>0.107674</v>
      </c>
      <c r="GW454">
        <v>0.07955619999999999</v>
      </c>
      <c r="GX454">
        <v>25797</v>
      </c>
      <c r="GY454">
        <v>24853.3</v>
      </c>
      <c r="GZ454">
        <v>30510.7</v>
      </c>
      <c r="HA454">
        <v>29346.6</v>
      </c>
      <c r="HB454">
        <v>37577.1</v>
      </c>
      <c r="HC454">
        <v>35550.8</v>
      </c>
      <c r="HD454">
        <v>46676.6</v>
      </c>
      <c r="HE454">
        <v>43608</v>
      </c>
      <c r="HF454">
        <v>1.8297</v>
      </c>
      <c r="HG454">
        <v>1.81402</v>
      </c>
      <c r="HH454">
        <v>0.0815094</v>
      </c>
      <c r="HI454">
        <v>0</v>
      </c>
      <c r="HJ454">
        <v>28.6497</v>
      </c>
      <c r="HK454">
        <v>999.9</v>
      </c>
      <c r="HL454">
        <v>48.1</v>
      </c>
      <c r="HM454">
        <v>31.9</v>
      </c>
      <c r="HN454">
        <v>25.1554</v>
      </c>
      <c r="HO454">
        <v>62.945</v>
      </c>
      <c r="HP454">
        <v>17.9087</v>
      </c>
      <c r="HQ454">
        <v>1</v>
      </c>
      <c r="HR454">
        <v>0.160846</v>
      </c>
      <c r="HS454">
        <v>-0.828829</v>
      </c>
      <c r="HT454">
        <v>20.1985</v>
      </c>
      <c r="HU454">
        <v>5.22702</v>
      </c>
      <c r="HV454">
        <v>11.974</v>
      </c>
      <c r="HW454">
        <v>4.96915</v>
      </c>
      <c r="HX454">
        <v>3.28953</v>
      </c>
      <c r="HY454">
        <v>9999</v>
      </c>
      <c r="HZ454">
        <v>9999</v>
      </c>
      <c r="IA454">
        <v>9999</v>
      </c>
      <c r="IB454">
        <v>20.4</v>
      </c>
      <c r="IC454">
        <v>4.97291</v>
      </c>
      <c r="ID454">
        <v>1.87732</v>
      </c>
      <c r="IE454">
        <v>1.87543</v>
      </c>
      <c r="IF454">
        <v>1.8782</v>
      </c>
      <c r="IG454">
        <v>1.875</v>
      </c>
      <c r="IH454">
        <v>1.87851</v>
      </c>
      <c r="II454">
        <v>1.87561</v>
      </c>
      <c r="IJ454">
        <v>1.87681</v>
      </c>
      <c r="IK454">
        <v>0</v>
      </c>
      <c r="IL454">
        <v>0</v>
      </c>
      <c r="IM454">
        <v>0</v>
      </c>
      <c r="IN454">
        <v>0</v>
      </c>
      <c r="IO454" t="s">
        <v>441</v>
      </c>
      <c r="IP454" t="s">
        <v>442</v>
      </c>
      <c r="IQ454" t="s">
        <v>443</v>
      </c>
      <c r="IR454" t="s">
        <v>443</v>
      </c>
      <c r="IS454" t="s">
        <v>443</v>
      </c>
      <c r="IT454" t="s">
        <v>443</v>
      </c>
      <c r="IU454">
        <v>0</v>
      </c>
      <c r="IV454">
        <v>100</v>
      </c>
      <c r="IW454">
        <v>100</v>
      </c>
      <c r="IX454">
        <v>0.738</v>
      </c>
      <c r="IY454">
        <v>0.2459</v>
      </c>
      <c r="IZ454">
        <v>-0.1222274518627452</v>
      </c>
      <c r="JA454">
        <v>0.001328938755811441</v>
      </c>
      <c r="JB454">
        <v>-5.633165956792918E-07</v>
      </c>
      <c r="JC454">
        <v>2.510553891376428E-10</v>
      </c>
      <c r="JD454">
        <v>-0.04678033270444259</v>
      </c>
      <c r="JE454">
        <v>-0.0009625096320519332</v>
      </c>
      <c r="JF454">
        <v>0.0006953178313022573</v>
      </c>
      <c r="JG454">
        <v>-5.973937232829655E-06</v>
      </c>
      <c r="JH454">
        <v>1</v>
      </c>
      <c r="JI454">
        <v>2112</v>
      </c>
      <c r="JJ454">
        <v>1</v>
      </c>
      <c r="JK454">
        <v>26</v>
      </c>
      <c r="JL454">
        <v>201813.5</v>
      </c>
      <c r="JM454">
        <v>201813.4</v>
      </c>
      <c r="JN454">
        <v>2.00928</v>
      </c>
      <c r="JO454">
        <v>2.54395</v>
      </c>
      <c r="JP454">
        <v>1.39893</v>
      </c>
      <c r="JQ454">
        <v>2.32666</v>
      </c>
      <c r="JR454">
        <v>1.44897</v>
      </c>
      <c r="JS454">
        <v>2.5061</v>
      </c>
      <c r="JT454">
        <v>37.7228</v>
      </c>
      <c r="JU454">
        <v>23.9737</v>
      </c>
      <c r="JV454">
        <v>18</v>
      </c>
      <c r="JW454">
        <v>483.525</v>
      </c>
      <c r="JX454">
        <v>444.097</v>
      </c>
      <c r="JY454">
        <v>29.5768</v>
      </c>
      <c r="JZ454">
        <v>29.3406</v>
      </c>
      <c r="KA454">
        <v>29.9998</v>
      </c>
      <c r="KB454">
        <v>29.0845</v>
      </c>
      <c r="KC454">
        <v>29.157</v>
      </c>
      <c r="KD454">
        <v>40.2399</v>
      </c>
      <c r="KE454">
        <v>41.3952</v>
      </c>
      <c r="KF454">
        <v>0</v>
      </c>
      <c r="KG454">
        <v>29.594</v>
      </c>
      <c r="KH454">
        <v>907.756</v>
      </c>
      <c r="KI454">
        <v>15.5768</v>
      </c>
      <c r="KJ454">
        <v>100.87</v>
      </c>
      <c r="KK454">
        <v>100.305</v>
      </c>
    </row>
    <row r="455" spans="1:297">
      <c r="A455">
        <v>439</v>
      </c>
      <c r="B455">
        <v>1759257391.5</v>
      </c>
      <c r="C455">
        <v>10575.90000009537</v>
      </c>
      <c r="D455" t="s">
        <v>1325</v>
      </c>
      <c r="E455" t="s">
        <v>1326</v>
      </c>
      <c r="F455">
        <v>5</v>
      </c>
      <c r="G455" t="s">
        <v>1218</v>
      </c>
      <c r="H455" t="s">
        <v>436</v>
      </c>
      <c r="I455">
        <v>1759257383.714286</v>
      </c>
      <c r="J455">
        <f>(K455)/1000</f>
        <v>0</v>
      </c>
      <c r="K455">
        <f>IF(DP455, AN455, AH455)</f>
        <v>0</v>
      </c>
      <c r="L455">
        <f>IF(DP455, AI455, AG455)</f>
        <v>0</v>
      </c>
      <c r="M455">
        <f>DR455 - IF(AU455&gt;1, L455*DL455*100.0/(AW455), 0)</f>
        <v>0</v>
      </c>
      <c r="N455">
        <f>((T455-J455/2)*M455-L455)/(T455+J455/2)</f>
        <v>0</v>
      </c>
      <c r="O455">
        <f>N455*(DY455+DZ455)/1000.0</f>
        <v>0</v>
      </c>
      <c r="P455">
        <f>(DR455 - IF(AU455&gt;1, L455*DL455*100.0/(AW455), 0))*(DY455+DZ455)/1000.0</f>
        <v>0</v>
      </c>
      <c r="Q455">
        <f>2.0/((1/S455-1/R455)+SIGN(S455)*SQRT((1/S455-1/R455)*(1/S455-1/R455) + 4*DM455/((DM455+1)*(DM455+1))*(2*1/S455*1/R455-1/R455*1/R455)))</f>
        <v>0</v>
      </c>
      <c r="R455">
        <f>IF(LEFT(DN455,1)&lt;&gt;"0",IF(LEFT(DN455,1)="1",3.0,DO455),$D$5+$E$5*(EF455*DY455/($K$5*1000))+$F$5*(EF455*DY455/($K$5*1000))*MAX(MIN(DL455,$J$5),$I$5)*MAX(MIN(DL455,$J$5),$I$5)+$G$5*MAX(MIN(DL455,$J$5),$I$5)*(EF455*DY455/($K$5*1000))+$H$5*(EF455*DY455/($K$5*1000))*(EF455*DY455/($K$5*1000)))</f>
        <v>0</v>
      </c>
      <c r="S455">
        <f>J455*(1000-(1000*0.61365*exp(17.502*W455/(240.97+W455))/(DY455+DZ455)+DT455)/2)/(1000*0.61365*exp(17.502*W455/(240.97+W455))/(DY455+DZ455)-DT455)</f>
        <v>0</v>
      </c>
      <c r="T455">
        <f>1/((DM455+1)/(Q455/1.6)+1/(R455/1.37)) + DM455/((DM455+1)/(Q455/1.6) + DM455/(R455/1.37))</f>
        <v>0</v>
      </c>
      <c r="U455">
        <f>(DH455*DK455)</f>
        <v>0</v>
      </c>
      <c r="V455">
        <f>(EA455+(U455+2*0.95*5.67E-8*(((EA455+$B$7)+273)^4-(EA455+273)^4)-44100*J455)/(1.84*29.3*R455+8*0.95*5.67E-8*(EA455+273)^3))</f>
        <v>0</v>
      </c>
      <c r="W455">
        <f>($C$7*EB455+$D$7*EC455+$E$7*V455)</f>
        <v>0</v>
      </c>
      <c r="X455">
        <f>0.61365*exp(17.502*W455/(240.97+W455))</f>
        <v>0</v>
      </c>
      <c r="Y455">
        <f>(Z455/AA455*100)</f>
        <v>0</v>
      </c>
      <c r="Z455">
        <f>DT455*(DY455+DZ455)/1000</f>
        <v>0</v>
      </c>
      <c r="AA455">
        <f>0.61365*exp(17.502*EA455/(240.97+EA455))</f>
        <v>0</v>
      </c>
      <c r="AB455">
        <f>(X455-DT455*(DY455+DZ455)/1000)</f>
        <v>0</v>
      </c>
      <c r="AC455">
        <f>(-J455*44100)</f>
        <v>0</v>
      </c>
      <c r="AD455">
        <f>2*29.3*R455*0.92*(EA455-W455)</f>
        <v>0</v>
      </c>
      <c r="AE455">
        <f>2*0.95*5.67E-8*(((EA455+$B$7)+273)^4-(W455+273)^4)</f>
        <v>0</v>
      </c>
      <c r="AF455">
        <f>U455+AE455+AC455+AD455</f>
        <v>0</v>
      </c>
      <c r="AG455">
        <f>DX455*AU455*(DS455-DR455*(1000-AU455*DU455)/(1000-AU455*DT455))/(100*DL455)</f>
        <v>0</v>
      </c>
      <c r="AH455">
        <f>1000*DX455*AU455*(DT455-DU455)/(100*DL455*(1000-AU455*DT455))</f>
        <v>0</v>
      </c>
      <c r="AI455">
        <f>(AJ455 - AK455 - DY455*1E3/(8.314*(EA455+273.15)) * AM455/DX455 * AL455) * DX455/(100*DL455) * (1000 - DU455)/1000</f>
        <v>0</v>
      </c>
      <c r="AJ455">
        <v>905.2765535039515</v>
      </c>
      <c r="AK455">
        <v>868.2853515151515</v>
      </c>
      <c r="AL455">
        <v>3.382121983392816</v>
      </c>
      <c r="AM455">
        <v>65.51249635074223</v>
      </c>
      <c r="AN455">
        <f>(AP455 - AO455 + DY455*1E3/(8.314*(EA455+273.15)) * AR455/DX455 * AQ455) * DX455/(100*DL455) * 1000/(1000 - AP455)</f>
        <v>0</v>
      </c>
      <c r="AO455">
        <v>15.58449958769634</v>
      </c>
      <c r="AP455">
        <v>24.15001878787879</v>
      </c>
      <c r="AQ455">
        <v>3.659490893795858E-05</v>
      </c>
      <c r="AR455">
        <v>120.2909633275377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MAX(0,($B$13+$C$13*EF455)/(1+$D$13*EF455)*DY455/(EA455+273)*$E$13)</f>
        <v>0</v>
      </c>
      <c r="AX455" t="s">
        <v>437</v>
      </c>
      <c r="AY455" t="s">
        <v>437</v>
      </c>
      <c r="AZ455">
        <v>0</v>
      </c>
      <c r="BA455">
        <v>0</v>
      </c>
      <c r="BB455">
        <f>1-AZ455/BA455</f>
        <v>0</v>
      </c>
      <c r="BC455">
        <v>0</v>
      </c>
      <c r="BD455" t="s">
        <v>437</v>
      </c>
      <c r="BE455" t="s">
        <v>437</v>
      </c>
      <c r="BF455">
        <v>0</v>
      </c>
      <c r="BG455">
        <v>0</v>
      </c>
      <c r="BH455">
        <f>1-BF455/BG455</f>
        <v>0</v>
      </c>
      <c r="BI455">
        <v>0.5</v>
      </c>
      <c r="BJ455">
        <f>DI455</f>
        <v>0</v>
      </c>
      <c r="BK455">
        <f>L455</f>
        <v>0</v>
      </c>
      <c r="BL455">
        <f>BH455*BI455*BJ455</f>
        <v>0</v>
      </c>
      <c r="BM455">
        <f>(BK455-BC455)/BJ455</f>
        <v>0</v>
      </c>
      <c r="BN455">
        <f>(BA455-BG455)/BG455</f>
        <v>0</v>
      </c>
      <c r="BO455">
        <f>AZ455/(BB455+AZ455/BG455)</f>
        <v>0</v>
      </c>
      <c r="BP455" t="s">
        <v>437</v>
      </c>
      <c r="BQ455">
        <v>0</v>
      </c>
      <c r="BR455">
        <f>IF(BQ455&lt;&gt;0, BQ455, BO455)</f>
        <v>0</v>
      </c>
      <c r="BS455">
        <f>1-BR455/BG455</f>
        <v>0</v>
      </c>
      <c r="BT455">
        <f>(BG455-BF455)/(BG455-BR455)</f>
        <v>0</v>
      </c>
      <c r="BU455">
        <f>(BA455-BG455)/(BA455-BR455)</f>
        <v>0</v>
      </c>
      <c r="BV455">
        <f>(BG455-BF455)/(BG455-AZ455)</f>
        <v>0</v>
      </c>
      <c r="BW455">
        <f>(BA455-BG455)/(BA455-AZ455)</f>
        <v>0</v>
      </c>
      <c r="BX455">
        <f>(BT455*BR455/BF455)</f>
        <v>0</v>
      </c>
      <c r="BY455">
        <f>(1-BX455)</f>
        <v>0</v>
      </c>
      <c r="DH455">
        <f>$B$11*EG455+$C$11*EH455+$F$11*ES455*(1-EV455)</f>
        <v>0</v>
      </c>
      <c r="DI455">
        <f>DH455*DJ455</f>
        <v>0</v>
      </c>
      <c r="DJ455">
        <f>($B$11*$D$9+$C$11*$D$9+$F$11*((FF455+EX455)/MAX(FF455+EX455+FG455, 0.1)*$I$9+FG455/MAX(FF455+EX455+FG455, 0.1)*$J$9))/($B$11+$C$11+$F$11)</f>
        <v>0</v>
      </c>
      <c r="DK455">
        <f>($B$11*$K$9+$C$11*$K$9+$F$11*((FF455+EX455)/MAX(FF455+EX455+FG455, 0.1)*$P$9+FG455/MAX(FF455+EX455+FG455, 0.1)*$Q$9))/($B$11+$C$11+$F$11)</f>
        <v>0</v>
      </c>
      <c r="DL455">
        <v>4.38</v>
      </c>
      <c r="DM455">
        <v>0.5</v>
      </c>
      <c r="DN455" t="s">
        <v>438</v>
      </c>
      <c r="DO455">
        <v>2</v>
      </c>
      <c r="DP455" t="b">
        <v>1</v>
      </c>
      <c r="DQ455">
        <v>1759257383.714286</v>
      </c>
      <c r="DR455">
        <v>823.3630000000001</v>
      </c>
      <c r="DS455">
        <v>875.3601071428571</v>
      </c>
      <c r="DT455">
        <v>24.15214642857143</v>
      </c>
      <c r="DU455">
        <v>15.58764285714286</v>
      </c>
      <c r="DV455">
        <v>822.6335357142856</v>
      </c>
      <c r="DW455">
        <v>23.90617857142857</v>
      </c>
      <c r="DX455">
        <v>500.0026071428571</v>
      </c>
      <c r="DY455">
        <v>90.79135357142856</v>
      </c>
      <c r="DZ455">
        <v>0.05380170357142857</v>
      </c>
      <c r="EA455">
        <v>30.54895357142857</v>
      </c>
      <c r="EB455">
        <v>29.98861785714286</v>
      </c>
      <c r="EC455">
        <v>999.9000000000002</v>
      </c>
      <c r="ED455">
        <v>0</v>
      </c>
      <c r="EE455">
        <v>0</v>
      </c>
      <c r="EF455">
        <v>10007.625</v>
      </c>
      <c r="EG455">
        <v>0</v>
      </c>
      <c r="EH455">
        <v>11.46681785714286</v>
      </c>
      <c r="EI455">
        <v>-51.997025</v>
      </c>
      <c r="EJ455">
        <v>843.74125</v>
      </c>
      <c r="EK455">
        <v>889.2209285714287</v>
      </c>
      <c r="EL455">
        <v>8.564495357142857</v>
      </c>
      <c r="EM455">
        <v>875.3601071428571</v>
      </c>
      <c r="EN455">
        <v>15.58764285714286</v>
      </c>
      <c r="EO455">
        <v>2.192806071428572</v>
      </c>
      <c r="EP455">
        <v>1.415225</v>
      </c>
      <c r="EQ455">
        <v>18.90986071428572</v>
      </c>
      <c r="ER455">
        <v>12.08174642857143</v>
      </c>
      <c r="ES455">
        <v>1999.999642857143</v>
      </c>
      <c r="ET455">
        <v>0.9800062857142856</v>
      </c>
      <c r="EU455">
        <v>0.01999396071428572</v>
      </c>
      <c r="EV455">
        <v>0</v>
      </c>
      <c r="EW455">
        <v>845.6183928571429</v>
      </c>
      <c r="EX455">
        <v>5.000560000000001</v>
      </c>
      <c r="EY455">
        <v>17112.5</v>
      </c>
      <c r="EZ455">
        <v>17294.89642857143</v>
      </c>
      <c r="FA455">
        <v>41.66707142857143</v>
      </c>
      <c r="FB455">
        <v>41.75</v>
      </c>
      <c r="FC455">
        <v>41.35474999999999</v>
      </c>
      <c r="FD455">
        <v>40.93699999999999</v>
      </c>
      <c r="FE455">
        <v>42.43699999999999</v>
      </c>
      <c r="FF455">
        <v>1955.109642857143</v>
      </c>
      <c r="FG455">
        <v>39.89000000000001</v>
      </c>
      <c r="FH455">
        <v>0</v>
      </c>
      <c r="FI455">
        <v>1759257405.4</v>
      </c>
      <c r="FJ455">
        <v>0</v>
      </c>
      <c r="FK455">
        <v>845.61196</v>
      </c>
      <c r="FL455">
        <v>0.4975384822913189</v>
      </c>
      <c r="FM455">
        <v>8.346153925173198</v>
      </c>
      <c r="FN455">
        <v>17112.284</v>
      </c>
      <c r="FO455">
        <v>15</v>
      </c>
      <c r="FP455">
        <v>0</v>
      </c>
      <c r="FQ455" t="s">
        <v>439</v>
      </c>
      <c r="FR455">
        <v>1747148579.5</v>
      </c>
      <c r="FS455">
        <v>1747148584.5</v>
      </c>
      <c r="FT455">
        <v>0</v>
      </c>
      <c r="FU455">
        <v>0.162</v>
      </c>
      <c r="FV455">
        <v>-0.001</v>
      </c>
      <c r="FW455">
        <v>0.139</v>
      </c>
      <c r="FX455">
        <v>0.058</v>
      </c>
      <c r="FY455">
        <v>420</v>
      </c>
      <c r="FZ455">
        <v>16</v>
      </c>
      <c r="GA455">
        <v>0.19</v>
      </c>
      <c r="GB455">
        <v>0.02</v>
      </c>
      <c r="GC455">
        <v>-51.64939512195122</v>
      </c>
      <c r="GD455">
        <v>-5.429468989546963</v>
      </c>
      <c r="GE455">
        <v>0.5376470625592996</v>
      </c>
      <c r="GF455">
        <v>0</v>
      </c>
      <c r="GG455">
        <v>845.6110588235293</v>
      </c>
      <c r="GH455">
        <v>0.119388849689861</v>
      </c>
      <c r="GI455">
        <v>0.2273000014461881</v>
      </c>
      <c r="GJ455">
        <v>1</v>
      </c>
      <c r="GK455">
        <v>8.564614390243904</v>
      </c>
      <c r="GL455">
        <v>-0.003711010452954598</v>
      </c>
      <c r="GM455">
        <v>0.002324070282280205</v>
      </c>
      <c r="GN455">
        <v>1</v>
      </c>
      <c r="GO455">
        <v>2</v>
      </c>
      <c r="GP455">
        <v>3</v>
      </c>
      <c r="GQ455" t="s">
        <v>446</v>
      </c>
      <c r="GR455">
        <v>3.12873</v>
      </c>
      <c r="GS455">
        <v>2.73191</v>
      </c>
      <c r="GT455">
        <v>0.140978</v>
      </c>
      <c r="GU455">
        <v>0.147447</v>
      </c>
      <c r="GV455">
        <v>0.107672</v>
      </c>
      <c r="GW455">
        <v>0.0795313</v>
      </c>
      <c r="GX455">
        <v>25743.1</v>
      </c>
      <c r="GY455">
        <v>24801.4</v>
      </c>
      <c r="GZ455">
        <v>30510.8</v>
      </c>
      <c r="HA455">
        <v>29347</v>
      </c>
      <c r="HB455">
        <v>37577.6</v>
      </c>
      <c r="HC455">
        <v>35551.5</v>
      </c>
      <c r="HD455">
        <v>46677</v>
      </c>
      <c r="HE455">
        <v>43607.6</v>
      </c>
      <c r="HF455">
        <v>1.82995</v>
      </c>
      <c r="HG455">
        <v>1.8144</v>
      </c>
      <c r="HH455">
        <v>0.08169559999999999</v>
      </c>
      <c r="HI455">
        <v>0</v>
      </c>
      <c r="HJ455">
        <v>28.6521</v>
      </c>
      <c r="HK455">
        <v>999.9</v>
      </c>
      <c r="HL455">
        <v>48.1</v>
      </c>
      <c r="HM455">
        <v>31.9</v>
      </c>
      <c r="HN455">
        <v>25.1551</v>
      </c>
      <c r="HO455">
        <v>62.895</v>
      </c>
      <c r="HP455">
        <v>18.1811</v>
      </c>
      <c r="HQ455">
        <v>1</v>
      </c>
      <c r="HR455">
        <v>0.160234</v>
      </c>
      <c r="HS455">
        <v>-0.920539</v>
      </c>
      <c r="HT455">
        <v>20.198</v>
      </c>
      <c r="HU455">
        <v>5.22717</v>
      </c>
      <c r="HV455">
        <v>11.974</v>
      </c>
      <c r="HW455">
        <v>4.96945</v>
      </c>
      <c r="HX455">
        <v>3.28955</v>
      </c>
      <c r="HY455">
        <v>9999</v>
      </c>
      <c r="HZ455">
        <v>9999</v>
      </c>
      <c r="IA455">
        <v>9999</v>
      </c>
      <c r="IB455">
        <v>20.4</v>
      </c>
      <c r="IC455">
        <v>4.97291</v>
      </c>
      <c r="ID455">
        <v>1.87738</v>
      </c>
      <c r="IE455">
        <v>1.87546</v>
      </c>
      <c r="IF455">
        <v>1.87822</v>
      </c>
      <c r="IG455">
        <v>1.875</v>
      </c>
      <c r="IH455">
        <v>1.87852</v>
      </c>
      <c r="II455">
        <v>1.87563</v>
      </c>
      <c r="IJ455">
        <v>1.87683</v>
      </c>
      <c r="IK455">
        <v>0</v>
      </c>
      <c r="IL455">
        <v>0</v>
      </c>
      <c r="IM455">
        <v>0</v>
      </c>
      <c r="IN455">
        <v>0</v>
      </c>
      <c r="IO455" t="s">
        <v>441</v>
      </c>
      <c r="IP455" t="s">
        <v>442</v>
      </c>
      <c r="IQ455" t="s">
        <v>443</v>
      </c>
      <c r="IR455" t="s">
        <v>443</v>
      </c>
      <c r="IS455" t="s">
        <v>443</v>
      </c>
      <c r="IT455" t="s">
        <v>443</v>
      </c>
      <c r="IU455">
        <v>0</v>
      </c>
      <c r="IV455">
        <v>100</v>
      </c>
      <c r="IW455">
        <v>100</v>
      </c>
      <c r="IX455">
        <v>0.752</v>
      </c>
      <c r="IY455">
        <v>0.2459</v>
      </c>
      <c r="IZ455">
        <v>-0.1222274518627452</v>
      </c>
      <c r="JA455">
        <v>0.001328938755811441</v>
      </c>
      <c r="JB455">
        <v>-5.633165956792918E-07</v>
      </c>
      <c r="JC455">
        <v>2.510553891376428E-10</v>
      </c>
      <c r="JD455">
        <v>-0.04678033270444259</v>
      </c>
      <c r="JE455">
        <v>-0.0009625096320519332</v>
      </c>
      <c r="JF455">
        <v>0.0006953178313022573</v>
      </c>
      <c r="JG455">
        <v>-5.973937232829655E-06</v>
      </c>
      <c r="JH455">
        <v>1</v>
      </c>
      <c r="JI455">
        <v>2112</v>
      </c>
      <c r="JJ455">
        <v>1</v>
      </c>
      <c r="JK455">
        <v>26</v>
      </c>
      <c r="JL455">
        <v>201813.5</v>
      </c>
      <c r="JM455">
        <v>201813.5</v>
      </c>
      <c r="JN455">
        <v>2.03613</v>
      </c>
      <c r="JO455">
        <v>2.55371</v>
      </c>
      <c r="JP455">
        <v>1.39893</v>
      </c>
      <c r="JQ455">
        <v>2.32788</v>
      </c>
      <c r="JR455">
        <v>1.44897</v>
      </c>
      <c r="JS455">
        <v>2.50854</v>
      </c>
      <c r="JT455">
        <v>37.7228</v>
      </c>
      <c r="JU455">
        <v>23.9649</v>
      </c>
      <c r="JV455">
        <v>18</v>
      </c>
      <c r="JW455">
        <v>483.634</v>
      </c>
      <c r="JX455">
        <v>444.299</v>
      </c>
      <c r="JY455">
        <v>29.5802</v>
      </c>
      <c r="JZ455">
        <v>29.3356</v>
      </c>
      <c r="KA455">
        <v>29.9997</v>
      </c>
      <c r="KB455">
        <v>29.08</v>
      </c>
      <c r="KC455">
        <v>29.1526</v>
      </c>
      <c r="KD455">
        <v>40.8106</v>
      </c>
      <c r="KE455">
        <v>41.3952</v>
      </c>
      <c r="KF455">
        <v>0</v>
      </c>
      <c r="KG455">
        <v>29.6076</v>
      </c>
      <c r="KH455">
        <v>921.112</v>
      </c>
      <c r="KI455">
        <v>15.5768</v>
      </c>
      <c r="KJ455">
        <v>100.87</v>
      </c>
      <c r="KK455">
        <v>100.305</v>
      </c>
    </row>
    <row r="456" spans="1:297">
      <c r="A456">
        <v>440</v>
      </c>
      <c r="B456">
        <v>1759257396.5</v>
      </c>
      <c r="C456">
        <v>10580.90000009537</v>
      </c>
      <c r="D456" t="s">
        <v>1327</v>
      </c>
      <c r="E456" t="s">
        <v>1328</v>
      </c>
      <c r="F456">
        <v>5</v>
      </c>
      <c r="G456" t="s">
        <v>1218</v>
      </c>
      <c r="H456" t="s">
        <v>436</v>
      </c>
      <c r="I456">
        <v>1759257389</v>
      </c>
      <c r="J456">
        <f>(K456)/1000</f>
        <v>0</v>
      </c>
      <c r="K456">
        <f>IF(DP456, AN456, AH456)</f>
        <v>0</v>
      </c>
      <c r="L456">
        <f>IF(DP456, AI456, AG456)</f>
        <v>0</v>
      </c>
      <c r="M456">
        <f>DR456 - IF(AU456&gt;1, L456*DL456*100.0/(AW456), 0)</f>
        <v>0</v>
      </c>
      <c r="N456">
        <f>((T456-J456/2)*M456-L456)/(T456+J456/2)</f>
        <v>0</v>
      </c>
      <c r="O456">
        <f>N456*(DY456+DZ456)/1000.0</f>
        <v>0</v>
      </c>
      <c r="P456">
        <f>(DR456 - IF(AU456&gt;1, L456*DL456*100.0/(AW456), 0))*(DY456+DZ456)/1000.0</f>
        <v>0</v>
      </c>
      <c r="Q456">
        <f>2.0/((1/S456-1/R456)+SIGN(S456)*SQRT((1/S456-1/R456)*(1/S456-1/R456) + 4*DM456/((DM456+1)*(DM456+1))*(2*1/S456*1/R456-1/R456*1/R456)))</f>
        <v>0</v>
      </c>
      <c r="R456">
        <f>IF(LEFT(DN456,1)&lt;&gt;"0",IF(LEFT(DN456,1)="1",3.0,DO456),$D$5+$E$5*(EF456*DY456/($K$5*1000))+$F$5*(EF456*DY456/($K$5*1000))*MAX(MIN(DL456,$J$5),$I$5)*MAX(MIN(DL456,$J$5),$I$5)+$G$5*MAX(MIN(DL456,$J$5),$I$5)*(EF456*DY456/($K$5*1000))+$H$5*(EF456*DY456/($K$5*1000))*(EF456*DY456/($K$5*1000)))</f>
        <v>0</v>
      </c>
      <c r="S456">
        <f>J456*(1000-(1000*0.61365*exp(17.502*W456/(240.97+W456))/(DY456+DZ456)+DT456)/2)/(1000*0.61365*exp(17.502*W456/(240.97+W456))/(DY456+DZ456)-DT456)</f>
        <v>0</v>
      </c>
      <c r="T456">
        <f>1/((DM456+1)/(Q456/1.6)+1/(R456/1.37)) + DM456/((DM456+1)/(Q456/1.6) + DM456/(R456/1.37))</f>
        <v>0</v>
      </c>
      <c r="U456">
        <f>(DH456*DK456)</f>
        <v>0</v>
      </c>
      <c r="V456">
        <f>(EA456+(U456+2*0.95*5.67E-8*(((EA456+$B$7)+273)^4-(EA456+273)^4)-44100*J456)/(1.84*29.3*R456+8*0.95*5.67E-8*(EA456+273)^3))</f>
        <v>0</v>
      </c>
      <c r="W456">
        <f>($C$7*EB456+$D$7*EC456+$E$7*V456)</f>
        <v>0</v>
      </c>
      <c r="X456">
        <f>0.61365*exp(17.502*W456/(240.97+W456))</f>
        <v>0</v>
      </c>
      <c r="Y456">
        <f>(Z456/AA456*100)</f>
        <v>0</v>
      </c>
      <c r="Z456">
        <f>DT456*(DY456+DZ456)/1000</f>
        <v>0</v>
      </c>
      <c r="AA456">
        <f>0.61365*exp(17.502*EA456/(240.97+EA456))</f>
        <v>0</v>
      </c>
      <c r="AB456">
        <f>(X456-DT456*(DY456+DZ456)/1000)</f>
        <v>0</v>
      </c>
      <c r="AC456">
        <f>(-J456*44100)</f>
        <v>0</v>
      </c>
      <c r="AD456">
        <f>2*29.3*R456*0.92*(EA456-W456)</f>
        <v>0</v>
      </c>
      <c r="AE456">
        <f>2*0.95*5.67E-8*(((EA456+$B$7)+273)^4-(W456+273)^4)</f>
        <v>0</v>
      </c>
      <c r="AF456">
        <f>U456+AE456+AC456+AD456</f>
        <v>0</v>
      </c>
      <c r="AG456">
        <f>DX456*AU456*(DS456-DR456*(1000-AU456*DU456)/(1000-AU456*DT456))/(100*DL456)</f>
        <v>0</v>
      </c>
      <c r="AH456">
        <f>1000*DX456*AU456*(DT456-DU456)/(100*DL456*(1000-AU456*DT456))</f>
        <v>0</v>
      </c>
      <c r="AI456">
        <f>(AJ456 - AK456 - DY456*1E3/(8.314*(EA456+273.15)) * AM456/DX456 * AL456) * DX456/(100*DL456) * (1000 - DU456)/1000</f>
        <v>0</v>
      </c>
      <c r="AJ456">
        <v>922.0973110948941</v>
      </c>
      <c r="AK456">
        <v>885.1561333333333</v>
      </c>
      <c r="AL456">
        <v>3.362545367255945</v>
      </c>
      <c r="AM456">
        <v>65.51249635074223</v>
      </c>
      <c r="AN456">
        <f>(AP456 - AO456 + DY456*1E3/(8.314*(EA456+273.15)) * AR456/DX456 * AQ456) * DX456/(100*DL456) * 1000/(1000 - AP456)</f>
        <v>0</v>
      </c>
      <c r="AO456">
        <v>15.58629272737644</v>
      </c>
      <c r="AP456">
        <v>24.14987393939394</v>
      </c>
      <c r="AQ456">
        <v>2.713940139397295E-05</v>
      </c>
      <c r="AR456">
        <v>120.2909633275377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MAX(0,($B$13+$C$13*EF456)/(1+$D$13*EF456)*DY456/(EA456+273)*$E$13)</f>
        <v>0</v>
      </c>
      <c r="AX456" t="s">
        <v>437</v>
      </c>
      <c r="AY456" t="s">
        <v>437</v>
      </c>
      <c r="AZ456">
        <v>0</v>
      </c>
      <c r="BA456">
        <v>0</v>
      </c>
      <c r="BB456">
        <f>1-AZ456/BA456</f>
        <v>0</v>
      </c>
      <c r="BC456">
        <v>0</v>
      </c>
      <c r="BD456" t="s">
        <v>437</v>
      </c>
      <c r="BE456" t="s">
        <v>437</v>
      </c>
      <c r="BF456">
        <v>0</v>
      </c>
      <c r="BG456">
        <v>0</v>
      </c>
      <c r="BH456">
        <f>1-BF456/BG456</f>
        <v>0</v>
      </c>
      <c r="BI456">
        <v>0.5</v>
      </c>
      <c r="BJ456">
        <f>DI456</f>
        <v>0</v>
      </c>
      <c r="BK456">
        <f>L456</f>
        <v>0</v>
      </c>
      <c r="BL456">
        <f>BH456*BI456*BJ456</f>
        <v>0</v>
      </c>
      <c r="BM456">
        <f>(BK456-BC456)/BJ456</f>
        <v>0</v>
      </c>
      <c r="BN456">
        <f>(BA456-BG456)/BG456</f>
        <v>0</v>
      </c>
      <c r="BO456">
        <f>AZ456/(BB456+AZ456/BG456)</f>
        <v>0</v>
      </c>
      <c r="BP456" t="s">
        <v>437</v>
      </c>
      <c r="BQ456">
        <v>0</v>
      </c>
      <c r="BR456">
        <f>IF(BQ456&lt;&gt;0, BQ456, BO456)</f>
        <v>0</v>
      </c>
      <c r="BS456">
        <f>1-BR456/BG456</f>
        <v>0</v>
      </c>
      <c r="BT456">
        <f>(BG456-BF456)/(BG456-BR456)</f>
        <v>0</v>
      </c>
      <c r="BU456">
        <f>(BA456-BG456)/(BA456-BR456)</f>
        <v>0</v>
      </c>
      <c r="BV456">
        <f>(BG456-BF456)/(BG456-AZ456)</f>
        <v>0</v>
      </c>
      <c r="BW456">
        <f>(BA456-BG456)/(BA456-AZ456)</f>
        <v>0</v>
      </c>
      <c r="BX456">
        <f>(BT456*BR456/BF456)</f>
        <v>0</v>
      </c>
      <c r="BY456">
        <f>(1-BX456)</f>
        <v>0</v>
      </c>
      <c r="DH456">
        <f>$B$11*EG456+$C$11*EH456+$F$11*ES456*(1-EV456)</f>
        <v>0</v>
      </c>
      <c r="DI456">
        <f>DH456*DJ456</f>
        <v>0</v>
      </c>
      <c r="DJ456">
        <f>($B$11*$D$9+$C$11*$D$9+$F$11*((FF456+EX456)/MAX(FF456+EX456+FG456, 0.1)*$I$9+FG456/MAX(FF456+EX456+FG456, 0.1)*$J$9))/($B$11+$C$11+$F$11)</f>
        <v>0</v>
      </c>
      <c r="DK456">
        <f>($B$11*$K$9+$C$11*$K$9+$F$11*((FF456+EX456)/MAX(FF456+EX456+FG456, 0.1)*$P$9+FG456/MAX(FF456+EX456+FG456, 0.1)*$Q$9))/($B$11+$C$11+$F$11)</f>
        <v>0</v>
      </c>
      <c r="DL456">
        <v>4.38</v>
      </c>
      <c r="DM456">
        <v>0.5</v>
      </c>
      <c r="DN456" t="s">
        <v>438</v>
      </c>
      <c r="DO456">
        <v>2</v>
      </c>
      <c r="DP456" t="b">
        <v>1</v>
      </c>
      <c r="DQ456">
        <v>1759257389</v>
      </c>
      <c r="DR456">
        <v>840.722074074074</v>
      </c>
      <c r="DS456">
        <v>893.0221111111111</v>
      </c>
      <c r="DT456">
        <v>24.15072222222222</v>
      </c>
      <c r="DU456">
        <v>15.58637407407407</v>
      </c>
      <c r="DV456">
        <v>839.9768148148148</v>
      </c>
      <c r="DW456">
        <v>23.90476666666667</v>
      </c>
      <c r="DX456">
        <v>500.0264074074073</v>
      </c>
      <c r="DY456">
        <v>90.79082962962963</v>
      </c>
      <c r="DZ456">
        <v>0.05374444074074074</v>
      </c>
      <c r="EA456">
        <v>30.54464814814815</v>
      </c>
      <c r="EB456">
        <v>29.98391851851852</v>
      </c>
      <c r="EC456">
        <v>999.9000000000001</v>
      </c>
      <c r="ED456">
        <v>0</v>
      </c>
      <c r="EE456">
        <v>0</v>
      </c>
      <c r="EF456">
        <v>10009.66814814815</v>
      </c>
      <c r="EG456">
        <v>0</v>
      </c>
      <c r="EH456">
        <v>11.46761851851852</v>
      </c>
      <c r="EI456">
        <v>-52.29997777777777</v>
      </c>
      <c r="EJ456">
        <v>861.5286666666667</v>
      </c>
      <c r="EK456">
        <v>907.1615185185184</v>
      </c>
      <c r="EL456">
        <v>8.564331111111111</v>
      </c>
      <c r="EM456">
        <v>893.0221111111111</v>
      </c>
      <c r="EN456">
        <v>15.58637407407407</v>
      </c>
      <c r="EO456">
        <v>2.192662962962963</v>
      </c>
      <c r="EP456">
        <v>1.415101111111111</v>
      </c>
      <c r="EQ456">
        <v>18.90880740740741</v>
      </c>
      <c r="ER456">
        <v>12.08041481481481</v>
      </c>
      <c r="ES456">
        <v>2000.026666666666</v>
      </c>
      <c r="ET456">
        <v>0.9800064444444444</v>
      </c>
      <c r="EU456">
        <v>0.0199938</v>
      </c>
      <c r="EV456">
        <v>0</v>
      </c>
      <c r="EW456">
        <v>845.671037037037</v>
      </c>
      <c r="EX456">
        <v>5.000560000000001</v>
      </c>
      <c r="EY456">
        <v>17113.38888888889</v>
      </c>
      <c r="EZ456">
        <v>17295.12962962963</v>
      </c>
      <c r="FA456">
        <v>41.65025925925926</v>
      </c>
      <c r="FB456">
        <v>41.75</v>
      </c>
      <c r="FC456">
        <v>41.33766666666666</v>
      </c>
      <c r="FD456">
        <v>40.9347037037037</v>
      </c>
      <c r="FE456">
        <v>42.43699999999999</v>
      </c>
      <c r="FF456">
        <v>1955.136666666667</v>
      </c>
      <c r="FG456">
        <v>39.89000000000001</v>
      </c>
      <c r="FH456">
        <v>0</v>
      </c>
      <c r="FI456">
        <v>1759257410.8</v>
      </c>
      <c r="FJ456">
        <v>0</v>
      </c>
      <c r="FK456">
        <v>845.6576153846153</v>
      </c>
      <c r="FL456">
        <v>0.852444457750098</v>
      </c>
      <c r="FM456">
        <v>8.519658169424901</v>
      </c>
      <c r="FN456">
        <v>17113.13076923077</v>
      </c>
      <c r="FO456">
        <v>15</v>
      </c>
      <c r="FP456">
        <v>0</v>
      </c>
      <c r="FQ456" t="s">
        <v>439</v>
      </c>
      <c r="FR456">
        <v>1747148579.5</v>
      </c>
      <c r="FS456">
        <v>1747148584.5</v>
      </c>
      <c r="FT456">
        <v>0</v>
      </c>
      <c r="FU456">
        <v>0.162</v>
      </c>
      <c r="FV456">
        <v>-0.001</v>
      </c>
      <c r="FW456">
        <v>0.139</v>
      </c>
      <c r="FX456">
        <v>0.058</v>
      </c>
      <c r="FY456">
        <v>420</v>
      </c>
      <c r="FZ456">
        <v>16</v>
      </c>
      <c r="GA456">
        <v>0.19</v>
      </c>
      <c r="GB456">
        <v>0.02</v>
      </c>
      <c r="GC456">
        <v>-52.08522000000001</v>
      </c>
      <c r="GD456">
        <v>-3.781355347091718</v>
      </c>
      <c r="GE456">
        <v>0.3832808201567098</v>
      </c>
      <c r="GF456">
        <v>0</v>
      </c>
      <c r="GG456">
        <v>845.6425882352941</v>
      </c>
      <c r="GH456">
        <v>0.6646906107851581</v>
      </c>
      <c r="GI456">
        <v>0.2091854113751156</v>
      </c>
      <c r="GJ456">
        <v>1</v>
      </c>
      <c r="GK456">
        <v>8.5642675</v>
      </c>
      <c r="GL456">
        <v>-0.001913245778622178</v>
      </c>
      <c r="GM456">
        <v>0.001840430316529294</v>
      </c>
      <c r="GN456">
        <v>1</v>
      </c>
      <c r="GO456">
        <v>2</v>
      </c>
      <c r="GP456">
        <v>3</v>
      </c>
      <c r="GQ456" t="s">
        <v>446</v>
      </c>
      <c r="GR456">
        <v>3.12881</v>
      </c>
      <c r="GS456">
        <v>2.73127</v>
      </c>
      <c r="GT456">
        <v>0.142764</v>
      </c>
      <c r="GU456">
        <v>0.149194</v>
      </c>
      <c r="GV456">
        <v>0.107671</v>
      </c>
      <c r="GW456">
        <v>0.0795433</v>
      </c>
      <c r="GX456">
        <v>25690.2</v>
      </c>
      <c r="GY456">
        <v>24750.6</v>
      </c>
      <c r="GZ456">
        <v>30511.5</v>
      </c>
      <c r="HA456">
        <v>29346.9</v>
      </c>
      <c r="HB456">
        <v>37578.5</v>
      </c>
      <c r="HC456">
        <v>35551.8</v>
      </c>
      <c r="HD456">
        <v>46677.9</v>
      </c>
      <c r="HE456">
        <v>43608.4</v>
      </c>
      <c r="HF456">
        <v>1.83015</v>
      </c>
      <c r="HG456">
        <v>1.81415</v>
      </c>
      <c r="HH456">
        <v>0.0817329</v>
      </c>
      <c r="HI456">
        <v>0</v>
      </c>
      <c r="HJ456">
        <v>28.6546</v>
      </c>
      <c r="HK456">
        <v>999.9</v>
      </c>
      <c r="HL456">
        <v>48.1</v>
      </c>
      <c r="HM456">
        <v>31.9</v>
      </c>
      <c r="HN456">
        <v>25.1565</v>
      </c>
      <c r="HO456">
        <v>62.965</v>
      </c>
      <c r="HP456">
        <v>17.9447</v>
      </c>
      <c r="HQ456">
        <v>1</v>
      </c>
      <c r="HR456">
        <v>0.160191</v>
      </c>
      <c r="HS456">
        <v>-0.9600649999999999</v>
      </c>
      <c r="HT456">
        <v>20.1977</v>
      </c>
      <c r="HU456">
        <v>5.22792</v>
      </c>
      <c r="HV456">
        <v>11.974</v>
      </c>
      <c r="HW456">
        <v>4.96975</v>
      </c>
      <c r="HX456">
        <v>3.28965</v>
      </c>
      <c r="HY456">
        <v>9999</v>
      </c>
      <c r="HZ456">
        <v>9999</v>
      </c>
      <c r="IA456">
        <v>9999</v>
      </c>
      <c r="IB456">
        <v>20.4</v>
      </c>
      <c r="IC456">
        <v>4.97292</v>
      </c>
      <c r="ID456">
        <v>1.87741</v>
      </c>
      <c r="IE456">
        <v>1.87546</v>
      </c>
      <c r="IF456">
        <v>1.87827</v>
      </c>
      <c r="IG456">
        <v>1.875</v>
      </c>
      <c r="IH456">
        <v>1.87852</v>
      </c>
      <c r="II456">
        <v>1.87563</v>
      </c>
      <c r="IJ456">
        <v>1.87683</v>
      </c>
      <c r="IK456">
        <v>0</v>
      </c>
      <c r="IL456">
        <v>0</v>
      </c>
      <c r="IM456">
        <v>0</v>
      </c>
      <c r="IN456">
        <v>0</v>
      </c>
      <c r="IO456" t="s">
        <v>441</v>
      </c>
      <c r="IP456" t="s">
        <v>442</v>
      </c>
      <c r="IQ456" t="s">
        <v>443</v>
      </c>
      <c r="IR456" t="s">
        <v>443</v>
      </c>
      <c r="IS456" t="s">
        <v>443</v>
      </c>
      <c r="IT456" t="s">
        <v>443</v>
      </c>
      <c r="IU456">
        <v>0</v>
      </c>
      <c r="IV456">
        <v>100</v>
      </c>
      <c r="IW456">
        <v>100</v>
      </c>
      <c r="IX456">
        <v>0.768</v>
      </c>
      <c r="IY456">
        <v>0.2459</v>
      </c>
      <c r="IZ456">
        <v>-0.1222274518627452</v>
      </c>
      <c r="JA456">
        <v>0.001328938755811441</v>
      </c>
      <c r="JB456">
        <v>-5.633165956792918E-07</v>
      </c>
      <c r="JC456">
        <v>2.510553891376428E-10</v>
      </c>
      <c r="JD456">
        <v>-0.04678033270444259</v>
      </c>
      <c r="JE456">
        <v>-0.0009625096320519332</v>
      </c>
      <c r="JF456">
        <v>0.0006953178313022573</v>
      </c>
      <c r="JG456">
        <v>-5.973937232829655E-06</v>
      </c>
      <c r="JH456">
        <v>1</v>
      </c>
      <c r="JI456">
        <v>2112</v>
      </c>
      <c r="JJ456">
        <v>1</v>
      </c>
      <c r="JK456">
        <v>26</v>
      </c>
      <c r="JL456">
        <v>201813.6</v>
      </c>
      <c r="JM456">
        <v>201813.5</v>
      </c>
      <c r="JN456">
        <v>2.06909</v>
      </c>
      <c r="JO456">
        <v>2.55249</v>
      </c>
      <c r="JP456">
        <v>1.39893</v>
      </c>
      <c r="JQ456">
        <v>2.32788</v>
      </c>
      <c r="JR456">
        <v>1.44897</v>
      </c>
      <c r="JS456">
        <v>2.41943</v>
      </c>
      <c r="JT456">
        <v>37.7228</v>
      </c>
      <c r="JU456">
        <v>23.9649</v>
      </c>
      <c r="JV456">
        <v>18</v>
      </c>
      <c r="JW456">
        <v>483.713</v>
      </c>
      <c r="JX456">
        <v>444.112</v>
      </c>
      <c r="JY456">
        <v>29.6009</v>
      </c>
      <c r="JZ456">
        <v>29.3306</v>
      </c>
      <c r="KA456">
        <v>29.9998</v>
      </c>
      <c r="KB456">
        <v>29.0751</v>
      </c>
      <c r="KC456">
        <v>29.1484</v>
      </c>
      <c r="KD456">
        <v>41.4425</v>
      </c>
      <c r="KE456">
        <v>41.3952</v>
      </c>
      <c r="KF456">
        <v>0</v>
      </c>
      <c r="KG456">
        <v>29.6198</v>
      </c>
      <c r="KH456">
        <v>941.165</v>
      </c>
      <c r="KI456">
        <v>15.5768</v>
      </c>
      <c r="KJ456">
        <v>100.872</v>
      </c>
      <c r="KK456">
        <v>100.306</v>
      </c>
    </row>
    <row r="457" spans="1:297">
      <c r="A457">
        <v>441</v>
      </c>
      <c r="B457">
        <v>1759257401.5</v>
      </c>
      <c r="C457">
        <v>10585.90000009537</v>
      </c>
      <c r="D457" t="s">
        <v>1329</v>
      </c>
      <c r="E457" t="s">
        <v>1330</v>
      </c>
      <c r="F457">
        <v>5</v>
      </c>
      <c r="G457" t="s">
        <v>1218</v>
      </c>
      <c r="H457" t="s">
        <v>436</v>
      </c>
      <c r="I457">
        <v>1759257393.714286</v>
      </c>
      <c r="J457">
        <f>(K457)/1000</f>
        <v>0</v>
      </c>
      <c r="K457">
        <f>IF(DP457, AN457, AH457)</f>
        <v>0</v>
      </c>
      <c r="L457">
        <f>IF(DP457, AI457, AG457)</f>
        <v>0</v>
      </c>
      <c r="M457">
        <f>DR457 - IF(AU457&gt;1, L457*DL457*100.0/(AW457), 0)</f>
        <v>0</v>
      </c>
      <c r="N457">
        <f>((T457-J457/2)*M457-L457)/(T457+J457/2)</f>
        <v>0</v>
      </c>
      <c r="O457">
        <f>N457*(DY457+DZ457)/1000.0</f>
        <v>0</v>
      </c>
      <c r="P457">
        <f>(DR457 - IF(AU457&gt;1, L457*DL457*100.0/(AW457), 0))*(DY457+DZ457)/1000.0</f>
        <v>0</v>
      </c>
      <c r="Q457">
        <f>2.0/((1/S457-1/R457)+SIGN(S457)*SQRT((1/S457-1/R457)*(1/S457-1/R457) + 4*DM457/((DM457+1)*(DM457+1))*(2*1/S457*1/R457-1/R457*1/R457)))</f>
        <v>0</v>
      </c>
      <c r="R457">
        <f>IF(LEFT(DN457,1)&lt;&gt;"0",IF(LEFT(DN457,1)="1",3.0,DO457),$D$5+$E$5*(EF457*DY457/($K$5*1000))+$F$5*(EF457*DY457/($K$5*1000))*MAX(MIN(DL457,$J$5),$I$5)*MAX(MIN(DL457,$J$5),$I$5)+$G$5*MAX(MIN(DL457,$J$5),$I$5)*(EF457*DY457/($K$5*1000))+$H$5*(EF457*DY457/($K$5*1000))*(EF457*DY457/($K$5*1000)))</f>
        <v>0</v>
      </c>
      <c r="S457">
        <f>J457*(1000-(1000*0.61365*exp(17.502*W457/(240.97+W457))/(DY457+DZ457)+DT457)/2)/(1000*0.61365*exp(17.502*W457/(240.97+W457))/(DY457+DZ457)-DT457)</f>
        <v>0</v>
      </c>
      <c r="T457">
        <f>1/((DM457+1)/(Q457/1.6)+1/(R457/1.37)) + DM457/((DM457+1)/(Q457/1.6) + DM457/(R457/1.37))</f>
        <v>0</v>
      </c>
      <c r="U457">
        <f>(DH457*DK457)</f>
        <v>0</v>
      </c>
      <c r="V457">
        <f>(EA457+(U457+2*0.95*5.67E-8*(((EA457+$B$7)+273)^4-(EA457+273)^4)-44100*J457)/(1.84*29.3*R457+8*0.95*5.67E-8*(EA457+273)^3))</f>
        <v>0</v>
      </c>
      <c r="W457">
        <f>($C$7*EB457+$D$7*EC457+$E$7*V457)</f>
        <v>0</v>
      </c>
      <c r="X457">
        <f>0.61365*exp(17.502*W457/(240.97+W457))</f>
        <v>0</v>
      </c>
      <c r="Y457">
        <f>(Z457/AA457*100)</f>
        <v>0</v>
      </c>
      <c r="Z457">
        <f>DT457*(DY457+DZ457)/1000</f>
        <v>0</v>
      </c>
      <c r="AA457">
        <f>0.61365*exp(17.502*EA457/(240.97+EA457))</f>
        <v>0</v>
      </c>
      <c r="AB457">
        <f>(X457-DT457*(DY457+DZ457)/1000)</f>
        <v>0</v>
      </c>
      <c r="AC457">
        <f>(-J457*44100)</f>
        <v>0</v>
      </c>
      <c r="AD457">
        <f>2*29.3*R457*0.92*(EA457-W457)</f>
        <v>0</v>
      </c>
      <c r="AE457">
        <f>2*0.95*5.67E-8*(((EA457+$B$7)+273)^4-(W457+273)^4)</f>
        <v>0</v>
      </c>
      <c r="AF457">
        <f>U457+AE457+AC457+AD457</f>
        <v>0</v>
      </c>
      <c r="AG457">
        <f>DX457*AU457*(DS457-DR457*(1000-AU457*DU457)/(1000-AU457*DT457))/(100*DL457)</f>
        <v>0</v>
      </c>
      <c r="AH457">
        <f>1000*DX457*AU457*(DT457-DU457)/(100*DL457*(1000-AU457*DT457))</f>
        <v>0</v>
      </c>
      <c r="AI457">
        <f>(AJ457 - AK457 - DY457*1E3/(8.314*(EA457+273.15)) * AM457/DX457 * AL457) * DX457/(100*DL457) * (1000 - DU457)/1000</f>
        <v>0</v>
      </c>
      <c r="AJ457">
        <v>939.1839879318322</v>
      </c>
      <c r="AK457">
        <v>902.0890606060602</v>
      </c>
      <c r="AL457">
        <v>3.39710632279589</v>
      </c>
      <c r="AM457">
        <v>65.51249635074223</v>
      </c>
      <c r="AN457">
        <f>(AP457 - AO457 + DY457*1E3/(8.314*(EA457+273.15)) * AR457/DX457 * AQ457) * DX457/(100*DL457) * 1000/(1000 - AP457)</f>
        <v>0</v>
      </c>
      <c r="AO457">
        <v>15.58472014242694</v>
      </c>
      <c r="AP457">
        <v>24.14835212121212</v>
      </c>
      <c r="AQ457">
        <v>-2.879125521967129E-05</v>
      </c>
      <c r="AR457">
        <v>120.2909633275377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MAX(0,($B$13+$C$13*EF457)/(1+$D$13*EF457)*DY457/(EA457+273)*$E$13)</f>
        <v>0</v>
      </c>
      <c r="AX457" t="s">
        <v>437</v>
      </c>
      <c r="AY457" t="s">
        <v>437</v>
      </c>
      <c r="AZ457">
        <v>0</v>
      </c>
      <c r="BA457">
        <v>0</v>
      </c>
      <c r="BB457">
        <f>1-AZ457/BA457</f>
        <v>0</v>
      </c>
      <c r="BC457">
        <v>0</v>
      </c>
      <c r="BD457" t="s">
        <v>437</v>
      </c>
      <c r="BE457" t="s">
        <v>437</v>
      </c>
      <c r="BF457">
        <v>0</v>
      </c>
      <c r="BG457">
        <v>0</v>
      </c>
      <c r="BH457">
        <f>1-BF457/BG457</f>
        <v>0</v>
      </c>
      <c r="BI457">
        <v>0.5</v>
      </c>
      <c r="BJ457">
        <f>DI457</f>
        <v>0</v>
      </c>
      <c r="BK457">
        <f>L457</f>
        <v>0</v>
      </c>
      <c r="BL457">
        <f>BH457*BI457*BJ457</f>
        <v>0</v>
      </c>
      <c r="BM457">
        <f>(BK457-BC457)/BJ457</f>
        <v>0</v>
      </c>
      <c r="BN457">
        <f>(BA457-BG457)/BG457</f>
        <v>0</v>
      </c>
      <c r="BO457">
        <f>AZ457/(BB457+AZ457/BG457)</f>
        <v>0</v>
      </c>
      <c r="BP457" t="s">
        <v>437</v>
      </c>
      <c r="BQ457">
        <v>0</v>
      </c>
      <c r="BR457">
        <f>IF(BQ457&lt;&gt;0, BQ457, BO457)</f>
        <v>0</v>
      </c>
      <c r="BS457">
        <f>1-BR457/BG457</f>
        <v>0</v>
      </c>
      <c r="BT457">
        <f>(BG457-BF457)/(BG457-BR457)</f>
        <v>0</v>
      </c>
      <c r="BU457">
        <f>(BA457-BG457)/(BA457-BR457)</f>
        <v>0</v>
      </c>
      <c r="BV457">
        <f>(BG457-BF457)/(BG457-AZ457)</f>
        <v>0</v>
      </c>
      <c r="BW457">
        <f>(BA457-BG457)/(BA457-AZ457)</f>
        <v>0</v>
      </c>
      <c r="BX457">
        <f>(BT457*BR457/BF457)</f>
        <v>0</v>
      </c>
      <c r="BY457">
        <f>(1-BX457)</f>
        <v>0</v>
      </c>
      <c r="DH457">
        <f>$B$11*EG457+$C$11*EH457+$F$11*ES457*(1-EV457)</f>
        <v>0</v>
      </c>
      <c r="DI457">
        <f>DH457*DJ457</f>
        <v>0</v>
      </c>
      <c r="DJ457">
        <f>($B$11*$D$9+$C$11*$D$9+$F$11*((FF457+EX457)/MAX(FF457+EX457+FG457, 0.1)*$I$9+FG457/MAX(FF457+EX457+FG457, 0.1)*$J$9))/($B$11+$C$11+$F$11)</f>
        <v>0</v>
      </c>
      <c r="DK457">
        <f>($B$11*$K$9+$C$11*$K$9+$F$11*((FF457+EX457)/MAX(FF457+EX457+FG457, 0.1)*$P$9+FG457/MAX(FF457+EX457+FG457, 0.1)*$Q$9))/($B$11+$C$11+$F$11)</f>
        <v>0</v>
      </c>
      <c r="DL457">
        <v>4.38</v>
      </c>
      <c r="DM457">
        <v>0.5</v>
      </c>
      <c r="DN457" t="s">
        <v>438</v>
      </c>
      <c r="DO457">
        <v>2</v>
      </c>
      <c r="DP457" t="b">
        <v>1</v>
      </c>
      <c r="DQ457">
        <v>1759257393.714286</v>
      </c>
      <c r="DR457">
        <v>856.2584642857144</v>
      </c>
      <c r="DS457">
        <v>908.7976071428571</v>
      </c>
      <c r="DT457">
        <v>24.14903571428571</v>
      </c>
      <c r="DU457">
        <v>15.58520357142857</v>
      </c>
      <c r="DV457">
        <v>855.4989285714285</v>
      </c>
      <c r="DW457">
        <v>23.90311428571428</v>
      </c>
      <c r="DX457">
        <v>499.9909642857143</v>
      </c>
      <c r="DY457">
        <v>90.79017857142858</v>
      </c>
      <c r="DZ457">
        <v>0.05371319285714284</v>
      </c>
      <c r="EA457">
        <v>30.541775</v>
      </c>
      <c r="EB457">
        <v>29.98313928571429</v>
      </c>
      <c r="EC457">
        <v>999.9000000000002</v>
      </c>
      <c r="ED457">
        <v>0</v>
      </c>
      <c r="EE457">
        <v>0</v>
      </c>
      <c r="EF457">
        <v>10013.09642857143</v>
      </c>
      <c r="EG457">
        <v>0</v>
      </c>
      <c r="EH457">
        <v>11.47356071428571</v>
      </c>
      <c r="EI457">
        <v>-52.53909642857143</v>
      </c>
      <c r="EJ457">
        <v>877.4480000000001</v>
      </c>
      <c r="EK457">
        <v>923.1856428571429</v>
      </c>
      <c r="EL457">
        <v>8.563812857142858</v>
      </c>
      <c r="EM457">
        <v>908.7976071428571</v>
      </c>
      <c r="EN457">
        <v>15.58520357142857</v>
      </c>
      <c r="EO457">
        <v>2.192492857142857</v>
      </c>
      <c r="EP457">
        <v>1.414983928571428</v>
      </c>
      <c r="EQ457">
        <v>18.90757142857143</v>
      </c>
      <c r="ER457">
        <v>12.07915714285714</v>
      </c>
      <c r="ES457">
        <v>2000.0375</v>
      </c>
      <c r="ET457">
        <v>0.9800064999999999</v>
      </c>
      <c r="EU457">
        <v>0.01999374285714286</v>
      </c>
      <c r="EV457">
        <v>0</v>
      </c>
      <c r="EW457">
        <v>845.7325714285715</v>
      </c>
      <c r="EX457">
        <v>5.000560000000001</v>
      </c>
      <c r="EY457">
        <v>17113.62142857143</v>
      </c>
      <c r="EZ457">
        <v>17295.23214285714</v>
      </c>
      <c r="FA457">
        <v>41.63607142857143</v>
      </c>
      <c r="FB457">
        <v>41.74775</v>
      </c>
      <c r="FC457">
        <v>41.32774999999999</v>
      </c>
      <c r="FD457">
        <v>40.9347857142857</v>
      </c>
      <c r="FE457">
        <v>42.43699999999999</v>
      </c>
      <c r="FF457">
        <v>1955.1475</v>
      </c>
      <c r="FG457">
        <v>39.89000000000001</v>
      </c>
      <c r="FH457">
        <v>0</v>
      </c>
      <c r="FI457">
        <v>1759257415.6</v>
      </c>
      <c r="FJ457">
        <v>0</v>
      </c>
      <c r="FK457">
        <v>845.741</v>
      </c>
      <c r="FL457">
        <v>0.8896410391057729</v>
      </c>
      <c r="FM457">
        <v>-2.858119662834106</v>
      </c>
      <c r="FN457">
        <v>17113.36923076923</v>
      </c>
      <c r="FO457">
        <v>15</v>
      </c>
      <c r="FP457">
        <v>0</v>
      </c>
      <c r="FQ457" t="s">
        <v>439</v>
      </c>
      <c r="FR457">
        <v>1747148579.5</v>
      </c>
      <c r="FS457">
        <v>1747148584.5</v>
      </c>
      <c r="FT457">
        <v>0</v>
      </c>
      <c r="FU457">
        <v>0.162</v>
      </c>
      <c r="FV457">
        <v>-0.001</v>
      </c>
      <c r="FW457">
        <v>0.139</v>
      </c>
      <c r="FX457">
        <v>0.058</v>
      </c>
      <c r="FY457">
        <v>420</v>
      </c>
      <c r="FZ457">
        <v>16</v>
      </c>
      <c r="GA457">
        <v>0.19</v>
      </c>
      <c r="GB457">
        <v>0.02</v>
      </c>
      <c r="GC457">
        <v>-52.39175609756097</v>
      </c>
      <c r="GD457">
        <v>-2.922154703832894</v>
      </c>
      <c r="GE457">
        <v>0.3067736124442383</v>
      </c>
      <c r="GF457">
        <v>0</v>
      </c>
      <c r="GG457">
        <v>845.7028529411765</v>
      </c>
      <c r="GH457">
        <v>0.8996944324550956</v>
      </c>
      <c r="GI457">
        <v>0.2075719765106253</v>
      </c>
      <c r="GJ457">
        <v>1</v>
      </c>
      <c r="GK457">
        <v>8.564168536585367</v>
      </c>
      <c r="GL457">
        <v>-0.004073937282240598</v>
      </c>
      <c r="GM457">
        <v>0.001716939365629155</v>
      </c>
      <c r="GN457">
        <v>1</v>
      </c>
      <c r="GO457">
        <v>2</v>
      </c>
      <c r="GP457">
        <v>3</v>
      </c>
      <c r="GQ457" t="s">
        <v>446</v>
      </c>
      <c r="GR457">
        <v>3.12889</v>
      </c>
      <c r="GS457">
        <v>2.7317</v>
      </c>
      <c r="GT457">
        <v>0.144544</v>
      </c>
      <c r="GU457">
        <v>0.150954</v>
      </c>
      <c r="GV457">
        <v>0.107667</v>
      </c>
      <c r="GW457">
        <v>0.0795435</v>
      </c>
      <c r="GX457">
        <v>25637.5</v>
      </c>
      <c r="GY457">
        <v>24699.3</v>
      </c>
      <c r="GZ457">
        <v>30512.4</v>
      </c>
      <c r="HA457">
        <v>29346.9</v>
      </c>
      <c r="HB457">
        <v>37579.5</v>
      </c>
      <c r="HC457">
        <v>35552</v>
      </c>
      <c r="HD457">
        <v>46678.7</v>
      </c>
      <c r="HE457">
        <v>43608.4</v>
      </c>
      <c r="HF457">
        <v>1.83035</v>
      </c>
      <c r="HG457">
        <v>1.81408</v>
      </c>
      <c r="HH457">
        <v>0.08169559999999999</v>
      </c>
      <c r="HI457">
        <v>0</v>
      </c>
      <c r="HJ457">
        <v>28.6564</v>
      </c>
      <c r="HK457">
        <v>999.9</v>
      </c>
      <c r="HL457">
        <v>48.1</v>
      </c>
      <c r="HM457">
        <v>31.9</v>
      </c>
      <c r="HN457">
        <v>25.1538</v>
      </c>
      <c r="HO457">
        <v>62.645</v>
      </c>
      <c r="HP457">
        <v>17.9968</v>
      </c>
      <c r="HQ457">
        <v>1</v>
      </c>
      <c r="HR457">
        <v>0.159599</v>
      </c>
      <c r="HS457">
        <v>-0.977495</v>
      </c>
      <c r="HT457">
        <v>20.1977</v>
      </c>
      <c r="HU457">
        <v>5.22777</v>
      </c>
      <c r="HV457">
        <v>11.974</v>
      </c>
      <c r="HW457">
        <v>4.9699</v>
      </c>
      <c r="HX457">
        <v>3.28968</v>
      </c>
      <c r="HY457">
        <v>9999</v>
      </c>
      <c r="HZ457">
        <v>9999</v>
      </c>
      <c r="IA457">
        <v>9999</v>
      </c>
      <c r="IB457">
        <v>20.4</v>
      </c>
      <c r="IC457">
        <v>4.97293</v>
      </c>
      <c r="ID457">
        <v>1.87739</v>
      </c>
      <c r="IE457">
        <v>1.87546</v>
      </c>
      <c r="IF457">
        <v>1.87824</v>
      </c>
      <c r="IG457">
        <v>1.875</v>
      </c>
      <c r="IH457">
        <v>1.87852</v>
      </c>
      <c r="II457">
        <v>1.87562</v>
      </c>
      <c r="IJ457">
        <v>1.87683</v>
      </c>
      <c r="IK457">
        <v>0</v>
      </c>
      <c r="IL457">
        <v>0</v>
      </c>
      <c r="IM457">
        <v>0</v>
      </c>
      <c r="IN457">
        <v>0</v>
      </c>
      <c r="IO457" t="s">
        <v>441</v>
      </c>
      <c r="IP457" t="s">
        <v>442</v>
      </c>
      <c r="IQ457" t="s">
        <v>443</v>
      </c>
      <c r="IR457" t="s">
        <v>443</v>
      </c>
      <c r="IS457" t="s">
        <v>443</v>
      </c>
      <c r="IT457" t="s">
        <v>443</v>
      </c>
      <c r="IU457">
        <v>0</v>
      </c>
      <c r="IV457">
        <v>100</v>
      </c>
      <c r="IW457">
        <v>100</v>
      </c>
      <c r="IX457">
        <v>0.783</v>
      </c>
      <c r="IY457">
        <v>0.2459</v>
      </c>
      <c r="IZ457">
        <v>-0.1222274518627452</v>
      </c>
      <c r="JA457">
        <v>0.001328938755811441</v>
      </c>
      <c r="JB457">
        <v>-5.633165956792918E-07</v>
      </c>
      <c r="JC457">
        <v>2.510553891376428E-10</v>
      </c>
      <c r="JD457">
        <v>-0.04678033270444259</v>
      </c>
      <c r="JE457">
        <v>-0.0009625096320519332</v>
      </c>
      <c r="JF457">
        <v>0.0006953178313022573</v>
      </c>
      <c r="JG457">
        <v>-5.973937232829655E-06</v>
      </c>
      <c r="JH457">
        <v>1</v>
      </c>
      <c r="JI457">
        <v>2112</v>
      </c>
      <c r="JJ457">
        <v>1</v>
      </c>
      <c r="JK457">
        <v>26</v>
      </c>
      <c r="JL457">
        <v>201813.7</v>
      </c>
      <c r="JM457">
        <v>201813.6</v>
      </c>
      <c r="JN457">
        <v>2.09839</v>
      </c>
      <c r="JO457">
        <v>2.54517</v>
      </c>
      <c r="JP457">
        <v>1.39893</v>
      </c>
      <c r="JQ457">
        <v>2.32666</v>
      </c>
      <c r="JR457">
        <v>1.44897</v>
      </c>
      <c r="JS457">
        <v>2.60864</v>
      </c>
      <c r="JT457">
        <v>37.7228</v>
      </c>
      <c r="JU457">
        <v>23.9824</v>
      </c>
      <c r="JV457">
        <v>18</v>
      </c>
      <c r="JW457">
        <v>483.795</v>
      </c>
      <c r="JX457">
        <v>444.035</v>
      </c>
      <c r="JY457">
        <v>29.6187</v>
      </c>
      <c r="JZ457">
        <v>29.3261</v>
      </c>
      <c r="KA457">
        <v>29.9997</v>
      </c>
      <c r="KB457">
        <v>29.0707</v>
      </c>
      <c r="KC457">
        <v>29.1445</v>
      </c>
      <c r="KD457">
        <v>42.014</v>
      </c>
      <c r="KE457">
        <v>41.3952</v>
      </c>
      <c r="KF457">
        <v>0</v>
      </c>
      <c r="KG457">
        <v>29.6298</v>
      </c>
      <c r="KH457">
        <v>954.522</v>
      </c>
      <c r="KI457">
        <v>15.5768</v>
      </c>
      <c r="KJ457">
        <v>100.875</v>
      </c>
      <c r="KK457">
        <v>100.306</v>
      </c>
    </row>
    <row r="458" spans="1:297">
      <c r="A458">
        <v>442</v>
      </c>
      <c r="B458">
        <v>1759257406.5</v>
      </c>
      <c r="C458">
        <v>10590.90000009537</v>
      </c>
      <c r="D458" t="s">
        <v>1331</v>
      </c>
      <c r="E458" t="s">
        <v>1332</v>
      </c>
      <c r="F458">
        <v>5</v>
      </c>
      <c r="G458" t="s">
        <v>1218</v>
      </c>
      <c r="H458" t="s">
        <v>436</v>
      </c>
      <c r="I458">
        <v>1759257399</v>
      </c>
      <c r="J458">
        <f>(K458)/1000</f>
        <v>0</v>
      </c>
      <c r="K458">
        <f>IF(DP458, AN458, AH458)</f>
        <v>0</v>
      </c>
      <c r="L458">
        <f>IF(DP458, AI458, AG458)</f>
        <v>0</v>
      </c>
      <c r="M458">
        <f>DR458 - IF(AU458&gt;1, L458*DL458*100.0/(AW458), 0)</f>
        <v>0</v>
      </c>
      <c r="N458">
        <f>((T458-J458/2)*M458-L458)/(T458+J458/2)</f>
        <v>0</v>
      </c>
      <c r="O458">
        <f>N458*(DY458+DZ458)/1000.0</f>
        <v>0</v>
      </c>
      <c r="P458">
        <f>(DR458 - IF(AU458&gt;1, L458*DL458*100.0/(AW458), 0))*(DY458+DZ458)/1000.0</f>
        <v>0</v>
      </c>
      <c r="Q458">
        <f>2.0/((1/S458-1/R458)+SIGN(S458)*SQRT((1/S458-1/R458)*(1/S458-1/R458) + 4*DM458/((DM458+1)*(DM458+1))*(2*1/S458*1/R458-1/R458*1/R458)))</f>
        <v>0</v>
      </c>
      <c r="R458">
        <f>IF(LEFT(DN458,1)&lt;&gt;"0",IF(LEFT(DN458,1)="1",3.0,DO458),$D$5+$E$5*(EF458*DY458/($K$5*1000))+$F$5*(EF458*DY458/($K$5*1000))*MAX(MIN(DL458,$J$5),$I$5)*MAX(MIN(DL458,$J$5),$I$5)+$G$5*MAX(MIN(DL458,$J$5),$I$5)*(EF458*DY458/($K$5*1000))+$H$5*(EF458*DY458/($K$5*1000))*(EF458*DY458/($K$5*1000)))</f>
        <v>0</v>
      </c>
      <c r="S458">
        <f>J458*(1000-(1000*0.61365*exp(17.502*W458/(240.97+W458))/(DY458+DZ458)+DT458)/2)/(1000*0.61365*exp(17.502*W458/(240.97+W458))/(DY458+DZ458)-DT458)</f>
        <v>0</v>
      </c>
      <c r="T458">
        <f>1/((DM458+1)/(Q458/1.6)+1/(R458/1.37)) + DM458/((DM458+1)/(Q458/1.6) + DM458/(R458/1.37))</f>
        <v>0</v>
      </c>
      <c r="U458">
        <f>(DH458*DK458)</f>
        <v>0</v>
      </c>
      <c r="V458">
        <f>(EA458+(U458+2*0.95*5.67E-8*(((EA458+$B$7)+273)^4-(EA458+273)^4)-44100*J458)/(1.84*29.3*R458+8*0.95*5.67E-8*(EA458+273)^3))</f>
        <v>0</v>
      </c>
      <c r="W458">
        <f>($C$7*EB458+$D$7*EC458+$E$7*V458)</f>
        <v>0</v>
      </c>
      <c r="X458">
        <f>0.61365*exp(17.502*W458/(240.97+W458))</f>
        <v>0</v>
      </c>
      <c r="Y458">
        <f>(Z458/AA458*100)</f>
        <v>0</v>
      </c>
      <c r="Z458">
        <f>DT458*(DY458+DZ458)/1000</f>
        <v>0</v>
      </c>
      <c r="AA458">
        <f>0.61365*exp(17.502*EA458/(240.97+EA458))</f>
        <v>0</v>
      </c>
      <c r="AB458">
        <f>(X458-DT458*(DY458+DZ458)/1000)</f>
        <v>0</v>
      </c>
      <c r="AC458">
        <f>(-J458*44100)</f>
        <v>0</v>
      </c>
      <c r="AD458">
        <f>2*29.3*R458*0.92*(EA458-W458)</f>
        <v>0</v>
      </c>
      <c r="AE458">
        <f>2*0.95*5.67E-8*(((EA458+$B$7)+273)^4-(W458+273)^4)</f>
        <v>0</v>
      </c>
      <c r="AF458">
        <f>U458+AE458+AC458+AD458</f>
        <v>0</v>
      </c>
      <c r="AG458">
        <f>DX458*AU458*(DS458-DR458*(1000-AU458*DU458)/(1000-AU458*DT458))/(100*DL458)</f>
        <v>0</v>
      </c>
      <c r="AH458">
        <f>1000*DX458*AU458*(DT458-DU458)/(100*DL458*(1000-AU458*DT458))</f>
        <v>0</v>
      </c>
      <c r="AI458">
        <f>(AJ458 - AK458 - DY458*1E3/(8.314*(EA458+273.15)) * AM458/DX458 * AL458) * DX458/(100*DL458) * (1000 - DU458)/1000</f>
        <v>0</v>
      </c>
      <c r="AJ458">
        <v>956.2032599893599</v>
      </c>
      <c r="AK458">
        <v>918.9681939393942</v>
      </c>
      <c r="AL458">
        <v>3.374068276114034</v>
      </c>
      <c r="AM458">
        <v>65.51249635074223</v>
      </c>
      <c r="AN458">
        <f>(AP458 - AO458 + DY458*1E3/(8.314*(EA458+273.15)) * AR458/DX458 * AQ458) * DX458/(100*DL458) * 1000/(1000 - AP458)</f>
        <v>0</v>
      </c>
      <c r="AO458">
        <v>15.58350058291305</v>
      </c>
      <c r="AP458">
        <v>24.13991212121212</v>
      </c>
      <c r="AQ458">
        <v>-7.410944022949705E-05</v>
      </c>
      <c r="AR458">
        <v>120.2909633275377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MAX(0,($B$13+$C$13*EF458)/(1+$D$13*EF458)*DY458/(EA458+273)*$E$13)</f>
        <v>0</v>
      </c>
      <c r="AX458" t="s">
        <v>437</v>
      </c>
      <c r="AY458" t="s">
        <v>437</v>
      </c>
      <c r="AZ458">
        <v>0</v>
      </c>
      <c r="BA458">
        <v>0</v>
      </c>
      <c r="BB458">
        <f>1-AZ458/BA458</f>
        <v>0</v>
      </c>
      <c r="BC458">
        <v>0</v>
      </c>
      <c r="BD458" t="s">
        <v>437</v>
      </c>
      <c r="BE458" t="s">
        <v>437</v>
      </c>
      <c r="BF458">
        <v>0</v>
      </c>
      <c r="BG458">
        <v>0</v>
      </c>
      <c r="BH458">
        <f>1-BF458/BG458</f>
        <v>0</v>
      </c>
      <c r="BI458">
        <v>0.5</v>
      </c>
      <c r="BJ458">
        <f>DI458</f>
        <v>0</v>
      </c>
      <c r="BK458">
        <f>L458</f>
        <v>0</v>
      </c>
      <c r="BL458">
        <f>BH458*BI458*BJ458</f>
        <v>0</v>
      </c>
      <c r="BM458">
        <f>(BK458-BC458)/BJ458</f>
        <v>0</v>
      </c>
      <c r="BN458">
        <f>(BA458-BG458)/BG458</f>
        <v>0</v>
      </c>
      <c r="BO458">
        <f>AZ458/(BB458+AZ458/BG458)</f>
        <v>0</v>
      </c>
      <c r="BP458" t="s">
        <v>437</v>
      </c>
      <c r="BQ458">
        <v>0</v>
      </c>
      <c r="BR458">
        <f>IF(BQ458&lt;&gt;0, BQ458, BO458)</f>
        <v>0</v>
      </c>
      <c r="BS458">
        <f>1-BR458/BG458</f>
        <v>0</v>
      </c>
      <c r="BT458">
        <f>(BG458-BF458)/(BG458-BR458)</f>
        <v>0</v>
      </c>
      <c r="BU458">
        <f>(BA458-BG458)/(BA458-BR458)</f>
        <v>0</v>
      </c>
      <c r="BV458">
        <f>(BG458-BF458)/(BG458-AZ458)</f>
        <v>0</v>
      </c>
      <c r="BW458">
        <f>(BA458-BG458)/(BA458-AZ458)</f>
        <v>0</v>
      </c>
      <c r="BX458">
        <f>(BT458*BR458/BF458)</f>
        <v>0</v>
      </c>
      <c r="BY458">
        <f>(1-BX458)</f>
        <v>0</v>
      </c>
      <c r="DH458">
        <f>$B$11*EG458+$C$11*EH458+$F$11*ES458*(1-EV458)</f>
        <v>0</v>
      </c>
      <c r="DI458">
        <f>DH458*DJ458</f>
        <v>0</v>
      </c>
      <c r="DJ458">
        <f>($B$11*$D$9+$C$11*$D$9+$F$11*((FF458+EX458)/MAX(FF458+EX458+FG458, 0.1)*$I$9+FG458/MAX(FF458+EX458+FG458, 0.1)*$J$9))/($B$11+$C$11+$F$11)</f>
        <v>0</v>
      </c>
      <c r="DK458">
        <f>($B$11*$K$9+$C$11*$K$9+$F$11*((FF458+EX458)/MAX(FF458+EX458+FG458, 0.1)*$P$9+FG458/MAX(FF458+EX458+FG458, 0.1)*$Q$9))/($B$11+$C$11+$F$11)</f>
        <v>0</v>
      </c>
      <c r="DL458">
        <v>4.38</v>
      </c>
      <c r="DM458">
        <v>0.5</v>
      </c>
      <c r="DN458" t="s">
        <v>438</v>
      </c>
      <c r="DO458">
        <v>2</v>
      </c>
      <c r="DP458" t="b">
        <v>1</v>
      </c>
      <c r="DQ458">
        <v>1759257399</v>
      </c>
      <c r="DR458">
        <v>873.6951481481482</v>
      </c>
      <c r="DS458">
        <v>926.4596666666666</v>
      </c>
      <c r="DT458">
        <v>24.14617037037037</v>
      </c>
      <c r="DU458">
        <v>15.58462592592593</v>
      </c>
      <c r="DV458">
        <v>872.9194814814814</v>
      </c>
      <c r="DW458">
        <v>23.90032592592592</v>
      </c>
      <c r="DX458">
        <v>500.0122592592593</v>
      </c>
      <c r="DY458">
        <v>90.79044074074073</v>
      </c>
      <c r="DZ458">
        <v>0.05380414814814815</v>
      </c>
      <c r="EA458">
        <v>30.5414962962963</v>
      </c>
      <c r="EB458">
        <v>29.9854888888889</v>
      </c>
      <c r="EC458">
        <v>999.9000000000001</v>
      </c>
      <c r="ED458">
        <v>0</v>
      </c>
      <c r="EE458">
        <v>0</v>
      </c>
      <c r="EF458">
        <v>10003.81259259259</v>
      </c>
      <c r="EG458">
        <v>0</v>
      </c>
      <c r="EH458">
        <v>11.45996296296296</v>
      </c>
      <c r="EI458">
        <v>-52.76445925925925</v>
      </c>
      <c r="EJ458">
        <v>895.3134444444445</v>
      </c>
      <c r="EK458">
        <v>941.1267407407407</v>
      </c>
      <c r="EL458">
        <v>8.561541851851853</v>
      </c>
      <c r="EM458">
        <v>926.4596666666666</v>
      </c>
      <c r="EN458">
        <v>15.58462592592593</v>
      </c>
      <c r="EO458">
        <v>2.19223962962963</v>
      </c>
      <c r="EP458">
        <v>1.414934814814815</v>
      </c>
      <c r="EQ458">
        <v>18.90572962962963</v>
      </c>
      <c r="ER458">
        <v>12.07863333333333</v>
      </c>
      <c r="ES458">
        <v>2000.020740740741</v>
      </c>
      <c r="ET458">
        <v>0.9800063333333333</v>
      </c>
      <c r="EU458">
        <v>0.01999391851851852</v>
      </c>
      <c r="EV458">
        <v>0</v>
      </c>
      <c r="EW458">
        <v>845.6914814814816</v>
      </c>
      <c r="EX458">
        <v>5.000560000000001</v>
      </c>
      <c r="EY458">
        <v>17112.72222222222</v>
      </c>
      <c r="EZ458">
        <v>17295.0962962963</v>
      </c>
      <c r="FA458">
        <v>41.62959259259259</v>
      </c>
      <c r="FB458">
        <v>41.74066666666666</v>
      </c>
      <c r="FC458">
        <v>41.32133333333332</v>
      </c>
      <c r="FD458">
        <v>40.9347037037037</v>
      </c>
      <c r="FE458">
        <v>42.43699999999999</v>
      </c>
      <c r="FF458">
        <v>1955.130740740741</v>
      </c>
      <c r="FG458">
        <v>39.89000000000001</v>
      </c>
      <c r="FH458">
        <v>0</v>
      </c>
      <c r="FI458">
        <v>1759257420.4</v>
      </c>
      <c r="FJ458">
        <v>0</v>
      </c>
      <c r="FK458">
        <v>845.7114615384617</v>
      </c>
      <c r="FL458">
        <v>-1.412854691022402</v>
      </c>
      <c r="FM458">
        <v>-18.20170943146082</v>
      </c>
      <c r="FN458">
        <v>17112.59230769231</v>
      </c>
      <c r="FO458">
        <v>15</v>
      </c>
      <c r="FP458">
        <v>0</v>
      </c>
      <c r="FQ458" t="s">
        <v>439</v>
      </c>
      <c r="FR458">
        <v>1747148579.5</v>
      </c>
      <c r="FS458">
        <v>1747148584.5</v>
      </c>
      <c r="FT458">
        <v>0</v>
      </c>
      <c r="FU458">
        <v>0.162</v>
      </c>
      <c r="FV458">
        <v>-0.001</v>
      </c>
      <c r="FW458">
        <v>0.139</v>
      </c>
      <c r="FX458">
        <v>0.058</v>
      </c>
      <c r="FY458">
        <v>420</v>
      </c>
      <c r="FZ458">
        <v>16</v>
      </c>
      <c r="GA458">
        <v>0.19</v>
      </c>
      <c r="GB458">
        <v>0.02</v>
      </c>
      <c r="GC458">
        <v>-52.65546097560976</v>
      </c>
      <c r="GD458">
        <v>-2.674639024390347</v>
      </c>
      <c r="GE458">
        <v>0.2804054876451015</v>
      </c>
      <c r="GF458">
        <v>0</v>
      </c>
      <c r="GG458">
        <v>845.6904411764707</v>
      </c>
      <c r="GH458">
        <v>-0.3760886103958192</v>
      </c>
      <c r="GI458">
        <v>0.2184722611516944</v>
      </c>
      <c r="GJ458">
        <v>1</v>
      </c>
      <c r="GK458">
        <v>8.562442195121951</v>
      </c>
      <c r="GL458">
        <v>-0.01978097560974452</v>
      </c>
      <c r="GM458">
        <v>0.003077666610730387</v>
      </c>
      <c r="GN458">
        <v>1</v>
      </c>
      <c r="GO458">
        <v>2</v>
      </c>
      <c r="GP458">
        <v>3</v>
      </c>
      <c r="GQ458" t="s">
        <v>446</v>
      </c>
      <c r="GR458">
        <v>3.12875</v>
      </c>
      <c r="GS458">
        <v>2.73187</v>
      </c>
      <c r="GT458">
        <v>0.146298</v>
      </c>
      <c r="GU458">
        <v>0.152712</v>
      </c>
      <c r="GV458">
        <v>0.107652</v>
      </c>
      <c r="GW458">
        <v>0.0795406</v>
      </c>
      <c r="GX458">
        <v>25585.1</v>
      </c>
      <c r="GY458">
        <v>24648.6</v>
      </c>
      <c r="GZ458">
        <v>30512.5</v>
      </c>
      <c r="HA458">
        <v>29347.5</v>
      </c>
      <c r="HB458">
        <v>37580.6</v>
      </c>
      <c r="HC458">
        <v>35552.9</v>
      </c>
      <c r="HD458">
        <v>46679.2</v>
      </c>
      <c r="HE458">
        <v>43609.4</v>
      </c>
      <c r="HF458">
        <v>1.83002</v>
      </c>
      <c r="HG458">
        <v>1.81455</v>
      </c>
      <c r="HH458">
        <v>0.0816211</v>
      </c>
      <c r="HI458">
        <v>0</v>
      </c>
      <c r="HJ458">
        <v>28.6589</v>
      </c>
      <c r="HK458">
        <v>999.9</v>
      </c>
      <c r="HL458">
        <v>48.1</v>
      </c>
      <c r="HM458">
        <v>31.9</v>
      </c>
      <c r="HN458">
        <v>25.1542</v>
      </c>
      <c r="HO458">
        <v>62.955</v>
      </c>
      <c r="HP458">
        <v>18.109</v>
      </c>
      <c r="HQ458">
        <v>1</v>
      </c>
      <c r="HR458">
        <v>0.159273</v>
      </c>
      <c r="HS458">
        <v>-0.967889</v>
      </c>
      <c r="HT458">
        <v>20.1977</v>
      </c>
      <c r="HU458">
        <v>5.22777</v>
      </c>
      <c r="HV458">
        <v>11.974</v>
      </c>
      <c r="HW458">
        <v>4.96965</v>
      </c>
      <c r="HX458">
        <v>3.2896</v>
      </c>
      <c r="HY458">
        <v>9999</v>
      </c>
      <c r="HZ458">
        <v>9999</v>
      </c>
      <c r="IA458">
        <v>9999</v>
      </c>
      <c r="IB458">
        <v>20.4</v>
      </c>
      <c r="IC458">
        <v>4.97292</v>
      </c>
      <c r="ID458">
        <v>1.87733</v>
      </c>
      <c r="IE458">
        <v>1.87546</v>
      </c>
      <c r="IF458">
        <v>1.87821</v>
      </c>
      <c r="IG458">
        <v>1.87499</v>
      </c>
      <c r="IH458">
        <v>1.87851</v>
      </c>
      <c r="II458">
        <v>1.87561</v>
      </c>
      <c r="IJ458">
        <v>1.87683</v>
      </c>
      <c r="IK458">
        <v>0</v>
      </c>
      <c r="IL458">
        <v>0</v>
      </c>
      <c r="IM458">
        <v>0</v>
      </c>
      <c r="IN458">
        <v>0</v>
      </c>
      <c r="IO458" t="s">
        <v>441</v>
      </c>
      <c r="IP458" t="s">
        <v>442</v>
      </c>
      <c r="IQ458" t="s">
        <v>443</v>
      </c>
      <c r="IR458" t="s">
        <v>443</v>
      </c>
      <c r="IS458" t="s">
        <v>443</v>
      </c>
      <c r="IT458" t="s">
        <v>443</v>
      </c>
      <c r="IU458">
        <v>0</v>
      </c>
      <c r="IV458">
        <v>100</v>
      </c>
      <c r="IW458">
        <v>100</v>
      </c>
      <c r="IX458">
        <v>0.799</v>
      </c>
      <c r="IY458">
        <v>0.2458</v>
      </c>
      <c r="IZ458">
        <v>-0.1222274518627452</v>
      </c>
      <c r="JA458">
        <v>0.001328938755811441</v>
      </c>
      <c r="JB458">
        <v>-5.633165956792918E-07</v>
      </c>
      <c r="JC458">
        <v>2.510553891376428E-10</v>
      </c>
      <c r="JD458">
        <v>-0.04678033270444259</v>
      </c>
      <c r="JE458">
        <v>-0.0009625096320519332</v>
      </c>
      <c r="JF458">
        <v>0.0006953178313022573</v>
      </c>
      <c r="JG458">
        <v>-5.973937232829655E-06</v>
      </c>
      <c r="JH458">
        <v>1</v>
      </c>
      <c r="JI458">
        <v>2112</v>
      </c>
      <c r="JJ458">
        <v>1</v>
      </c>
      <c r="JK458">
        <v>26</v>
      </c>
      <c r="JL458">
        <v>201813.8</v>
      </c>
      <c r="JM458">
        <v>201813.7</v>
      </c>
      <c r="JN458">
        <v>2.12402</v>
      </c>
      <c r="JO458">
        <v>2.54517</v>
      </c>
      <c r="JP458">
        <v>1.39893</v>
      </c>
      <c r="JQ458">
        <v>2.32788</v>
      </c>
      <c r="JR458">
        <v>1.44897</v>
      </c>
      <c r="JS458">
        <v>2.48047</v>
      </c>
      <c r="JT458">
        <v>37.747</v>
      </c>
      <c r="JU458">
        <v>23.9649</v>
      </c>
      <c r="JV458">
        <v>18</v>
      </c>
      <c r="JW458">
        <v>483.591</v>
      </c>
      <c r="JX458">
        <v>444.296</v>
      </c>
      <c r="JY458">
        <v>29.6332</v>
      </c>
      <c r="JZ458">
        <v>29.3211</v>
      </c>
      <c r="KA458">
        <v>29.9997</v>
      </c>
      <c r="KB458">
        <v>29.067</v>
      </c>
      <c r="KC458">
        <v>29.1396</v>
      </c>
      <c r="KD458">
        <v>42.6346</v>
      </c>
      <c r="KE458">
        <v>41.3952</v>
      </c>
      <c r="KF458">
        <v>0</v>
      </c>
      <c r="KG458">
        <v>29.639</v>
      </c>
      <c r="KH458">
        <v>974.557</v>
      </c>
      <c r="KI458">
        <v>15.5768</v>
      </c>
      <c r="KJ458">
        <v>100.875</v>
      </c>
      <c r="KK458">
        <v>100.308</v>
      </c>
    </row>
    <row r="459" spans="1:297">
      <c r="A459">
        <v>443</v>
      </c>
      <c r="B459">
        <v>1759257411.5</v>
      </c>
      <c r="C459">
        <v>10595.90000009537</v>
      </c>
      <c r="D459" t="s">
        <v>1333</v>
      </c>
      <c r="E459" t="s">
        <v>1334</v>
      </c>
      <c r="F459">
        <v>5</v>
      </c>
      <c r="G459" t="s">
        <v>1218</v>
      </c>
      <c r="H459" t="s">
        <v>436</v>
      </c>
      <c r="I459">
        <v>1759257403.714286</v>
      </c>
      <c r="J459">
        <f>(K459)/1000</f>
        <v>0</v>
      </c>
      <c r="K459">
        <f>IF(DP459, AN459, AH459)</f>
        <v>0</v>
      </c>
      <c r="L459">
        <f>IF(DP459, AI459, AG459)</f>
        <v>0</v>
      </c>
      <c r="M459">
        <f>DR459 - IF(AU459&gt;1, L459*DL459*100.0/(AW459), 0)</f>
        <v>0</v>
      </c>
      <c r="N459">
        <f>((T459-J459/2)*M459-L459)/(T459+J459/2)</f>
        <v>0</v>
      </c>
      <c r="O459">
        <f>N459*(DY459+DZ459)/1000.0</f>
        <v>0</v>
      </c>
      <c r="P459">
        <f>(DR459 - IF(AU459&gt;1, L459*DL459*100.0/(AW459), 0))*(DY459+DZ459)/1000.0</f>
        <v>0</v>
      </c>
      <c r="Q459">
        <f>2.0/((1/S459-1/R459)+SIGN(S459)*SQRT((1/S459-1/R459)*(1/S459-1/R459) + 4*DM459/((DM459+1)*(DM459+1))*(2*1/S459*1/R459-1/R459*1/R459)))</f>
        <v>0</v>
      </c>
      <c r="R459">
        <f>IF(LEFT(DN459,1)&lt;&gt;"0",IF(LEFT(DN459,1)="1",3.0,DO459),$D$5+$E$5*(EF459*DY459/($K$5*1000))+$F$5*(EF459*DY459/($K$5*1000))*MAX(MIN(DL459,$J$5),$I$5)*MAX(MIN(DL459,$J$5),$I$5)+$G$5*MAX(MIN(DL459,$J$5),$I$5)*(EF459*DY459/($K$5*1000))+$H$5*(EF459*DY459/($K$5*1000))*(EF459*DY459/($K$5*1000)))</f>
        <v>0</v>
      </c>
      <c r="S459">
        <f>J459*(1000-(1000*0.61365*exp(17.502*W459/(240.97+W459))/(DY459+DZ459)+DT459)/2)/(1000*0.61365*exp(17.502*W459/(240.97+W459))/(DY459+DZ459)-DT459)</f>
        <v>0</v>
      </c>
      <c r="T459">
        <f>1/((DM459+1)/(Q459/1.6)+1/(R459/1.37)) + DM459/((DM459+1)/(Q459/1.6) + DM459/(R459/1.37))</f>
        <v>0</v>
      </c>
      <c r="U459">
        <f>(DH459*DK459)</f>
        <v>0</v>
      </c>
      <c r="V459">
        <f>(EA459+(U459+2*0.95*5.67E-8*(((EA459+$B$7)+273)^4-(EA459+273)^4)-44100*J459)/(1.84*29.3*R459+8*0.95*5.67E-8*(EA459+273)^3))</f>
        <v>0</v>
      </c>
      <c r="W459">
        <f>($C$7*EB459+$D$7*EC459+$E$7*V459)</f>
        <v>0</v>
      </c>
      <c r="X459">
        <f>0.61365*exp(17.502*W459/(240.97+W459))</f>
        <v>0</v>
      </c>
      <c r="Y459">
        <f>(Z459/AA459*100)</f>
        <v>0</v>
      </c>
      <c r="Z459">
        <f>DT459*(DY459+DZ459)/1000</f>
        <v>0</v>
      </c>
      <c r="AA459">
        <f>0.61365*exp(17.502*EA459/(240.97+EA459))</f>
        <v>0</v>
      </c>
      <c r="AB459">
        <f>(X459-DT459*(DY459+DZ459)/1000)</f>
        <v>0</v>
      </c>
      <c r="AC459">
        <f>(-J459*44100)</f>
        <v>0</v>
      </c>
      <c r="AD459">
        <f>2*29.3*R459*0.92*(EA459-W459)</f>
        <v>0</v>
      </c>
      <c r="AE459">
        <f>2*0.95*5.67E-8*(((EA459+$B$7)+273)^4-(W459+273)^4)</f>
        <v>0</v>
      </c>
      <c r="AF459">
        <f>U459+AE459+AC459+AD459</f>
        <v>0</v>
      </c>
      <c r="AG459">
        <f>DX459*AU459*(DS459-DR459*(1000-AU459*DU459)/(1000-AU459*DT459))/(100*DL459)</f>
        <v>0</v>
      </c>
      <c r="AH459">
        <f>1000*DX459*AU459*(DT459-DU459)/(100*DL459*(1000-AU459*DT459))</f>
        <v>0</v>
      </c>
      <c r="AI459">
        <f>(AJ459 - AK459 - DY459*1E3/(8.314*(EA459+273.15)) * AM459/DX459 * AL459) * DX459/(100*DL459) * (1000 - DU459)/1000</f>
        <v>0</v>
      </c>
      <c r="AJ459">
        <v>973.3362887956449</v>
      </c>
      <c r="AK459">
        <v>936.0605333333332</v>
      </c>
      <c r="AL459">
        <v>3.431380004201812</v>
      </c>
      <c r="AM459">
        <v>65.51249635074223</v>
      </c>
      <c r="AN459">
        <f>(AP459 - AO459 + DY459*1E3/(8.314*(EA459+273.15)) * AR459/DX459 * AQ459) * DX459/(100*DL459) * 1000/(1000 - AP459)</f>
        <v>0</v>
      </c>
      <c r="AO459">
        <v>15.58177119246864</v>
      </c>
      <c r="AP459">
        <v>24.13730606060607</v>
      </c>
      <c r="AQ459">
        <v>-3.126070418070925E-05</v>
      </c>
      <c r="AR459">
        <v>120.2909633275377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MAX(0,($B$13+$C$13*EF459)/(1+$D$13*EF459)*DY459/(EA459+273)*$E$13)</f>
        <v>0</v>
      </c>
      <c r="AX459" t="s">
        <v>437</v>
      </c>
      <c r="AY459" t="s">
        <v>437</v>
      </c>
      <c r="AZ459">
        <v>0</v>
      </c>
      <c r="BA459">
        <v>0</v>
      </c>
      <c r="BB459">
        <f>1-AZ459/BA459</f>
        <v>0</v>
      </c>
      <c r="BC459">
        <v>0</v>
      </c>
      <c r="BD459" t="s">
        <v>437</v>
      </c>
      <c r="BE459" t="s">
        <v>437</v>
      </c>
      <c r="BF459">
        <v>0</v>
      </c>
      <c r="BG459">
        <v>0</v>
      </c>
      <c r="BH459">
        <f>1-BF459/BG459</f>
        <v>0</v>
      </c>
      <c r="BI459">
        <v>0.5</v>
      </c>
      <c r="BJ459">
        <f>DI459</f>
        <v>0</v>
      </c>
      <c r="BK459">
        <f>L459</f>
        <v>0</v>
      </c>
      <c r="BL459">
        <f>BH459*BI459*BJ459</f>
        <v>0</v>
      </c>
      <c r="BM459">
        <f>(BK459-BC459)/BJ459</f>
        <v>0</v>
      </c>
      <c r="BN459">
        <f>(BA459-BG459)/BG459</f>
        <v>0</v>
      </c>
      <c r="BO459">
        <f>AZ459/(BB459+AZ459/BG459)</f>
        <v>0</v>
      </c>
      <c r="BP459" t="s">
        <v>437</v>
      </c>
      <c r="BQ459">
        <v>0</v>
      </c>
      <c r="BR459">
        <f>IF(BQ459&lt;&gt;0, BQ459, BO459)</f>
        <v>0</v>
      </c>
      <c r="BS459">
        <f>1-BR459/BG459</f>
        <v>0</v>
      </c>
      <c r="BT459">
        <f>(BG459-BF459)/(BG459-BR459)</f>
        <v>0</v>
      </c>
      <c r="BU459">
        <f>(BA459-BG459)/(BA459-BR459)</f>
        <v>0</v>
      </c>
      <c r="BV459">
        <f>(BG459-BF459)/(BG459-AZ459)</f>
        <v>0</v>
      </c>
      <c r="BW459">
        <f>(BA459-BG459)/(BA459-AZ459)</f>
        <v>0</v>
      </c>
      <c r="BX459">
        <f>(BT459*BR459/BF459)</f>
        <v>0</v>
      </c>
      <c r="BY459">
        <f>(1-BX459)</f>
        <v>0</v>
      </c>
      <c r="DH459">
        <f>$B$11*EG459+$C$11*EH459+$F$11*ES459*(1-EV459)</f>
        <v>0</v>
      </c>
      <c r="DI459">
        <f>DH459*DJ459</f>
        <v>0</v>
      </c>
      <c r="DJ459">
        <f>($B$11*$D$9+$C$11*$D$9+$F$11*((FF459+EX459)/MAX(FF459+EX459+FG459, 0.1)*$I$9+FG459/MAX(FF459+EX459+FG459, 0.1)*$J$9))/($B$11+$C$11+$F$11)</f>
        <v>0</v>
      </c>
      <c r="DK459">
        <f>($B$11*$K$9+$C$11*$K$9+$F$11*((FF459+EX459)/MAX(FF459+EX459+FG459, 0.1)*$P$9+FG459/MAX(FF459+EX459+FG459, 0.1)*$Q$9))/($B$11+$C$11+$F$11)</f>
        <v>0</v>
      </c>
      <c r="DL459">
        <v>4.38</v>
      </c>
      <c r="DM459">
        <v>0.5</v>
      </c>
      <c r="DN459" t="s">
        <v>438</v>
      </c>
      <c r="DO459">
        <v>2</v>
      </c>
      <c r="DP459" t="b">
        <v>1</v>
      </c>
      <c r="DQ459">
        <v>1759257403.714286</v>
      </c>
      <c r="DR459">
        <v>889.2627142857143</v>
      </c>
      <c r="DS459">
        <v>942.3042500000001</v>
      </c>
      <c r="DT459">
        <v>24.1429</v>
      </c>
      <c r="DU459">
        <v>15.58353928571428</v>
      </c>
      <c r="DV459">
        <v>888.4727142857145</v>
      </c>
      <c r="DW459">
        <v>23.89713571428572</v>
      </c>
      <c r="DX459">
        <v>500.0096071428571</v>
      </c>
      <c r="DY459">
        <v>90.79149285714286</v>
      </c>
      <c r="DZ459">
        <v>0.053826025</v>
      </c>
      <c r="EA459">
        <v>30.5423</v>
      </c>
      <c r="EB459">
        <v>29.98887142857143</v>
      </c>
      <c r="EC459">
        <v>999.9000000000002</v>
      </c>
      <c r="ED459">
        <v>0</v>
      </c>
      <c r="EE459">
        <v>0</v>
      </c>
      <c r="EF459">
        <v>10003.72642857143</v>
      </c>
      <c r="EG459">
        <v>0</v>
      </c>
      <c r="EH459">
        <v>11.44491428571428</v>
      </c>
      <c r="EI459">
        <v>-53.04147142857143</v>
      </c>
      <c r="EJ459">
        <v>911.2631071428569</v>
      </c>
      <c r="EK459">
        <v>957.2210714285712</v>
      </c>
      <c r="EL459">
        <v>8.559370000000001</v>
      </c>
      <c r="EM459">
        <v>942.3042500000001</v>
      </c>
      <c r="EN459">
        <v>15.58353928571428</v>
      </c>
      <c r="EO459">
        <v>2.191968928571428</v>
      </c>
      <c r="EP459">
        <v>1.4148525</v>
      </c>
      <c r="EQ459">
        <v>18.90375</v>
      </c>
      <c r="ER459">
        <v>12.07775</v>
      </c>
      <c r="ES459">
        <v>2000.013571428571</v>
      </c>
      <c r="ET459">
        <v>0.9800062857142857</v>
      </c>
      <c r="EU459">
        <v>0.01999396785714286</v>
      </c>
      <c r="EV459">
        <v>0</v>
      </c>
      <c r="EW459">
        <v>845.6768571428571</v>
      </c>
      <c r="EX459">
        <v>5.000560000000001</v>
      </c>
      <c r="EY459">
        <v>17111.325</v>
      </c>
      <c r="EZ459">
        <v>17295.03928571429</v>
      </c>
      <c r="FA459">
        <v>41.625</v>
      </c>
      <c r="FB459">
        <v>41.72074999999999</v>
      </c>
      <c r="FC459">
        <v>41.31649999999998</v>
      </c>
      <c r="FD459">
        <v>40.93257142857142</v>
      </c>
      <c r="FE459">
        <v>42.43699999999999</v>
      </c>
      <c r="FF459">
        <v>1955.123571428571</v>
      </c>
      <c r="FG459">
        <v>39.89000000000001</v>
      </c>
      <c r="FH459">
        <v>0</v>
      </c>
      <c r="FI459">
        <v>1759257425.8</v>
      </c>
      <c r="FJ459">
        <v>0</v>
      </c>
      <c r="FK459">
        <v>845.67408</v>
      </c>
      <c r="FL459">
        <v>-1.180769212363168</v>
      </c>
      <c r="FM459">
        <v>-19.01538467904203</v>
      </c>
      <c r="FN459">
        <v>17111.076</v>
      </c>
      <c r="FO459">
        <v>15</v>
      </c>
      <c r="FP459">
        <v>0</v>
      </c>
      <c r="FQ459" t="s">
        <v>439</v>
      </c>
      <c r="FR459">
        <v>1747148579.5</v>
      </c>
      <c r="FS459">
        <v>1747148584.5</v>
      </c>
      <c r="FT459">
        <v>0</v>
      </c>
      <c r="FU459">
        <v>0.162</v>
      </c>
      <c r="FV459">
        <v>-0.001</v>
      </c>
      <c r="FW459">
        <v>0.139</v>
      </c>
      <c r="FX459">
        <v>0.058</v>
      </c>
      <c r="FY459">
        <v>420</v>
      </c>
      <c r="FZ459">
        <v>16</v>
      </c>
      <c r="GA459">
        <v>0.19</v>
      </c>
      <c r="GB459">
        <v>0.02</v>
      </c>
      <c r="GC459">
        <v>-52.85669024390243</v>
      </c>
      <c r="GD459">
        <v>-3.121841811846547</v>
      </c>
      <c r="GE459">
        <v>0.3236143532986701</v>
      </c>
      <c r="GF459">
        <v>0</v>
      </c>
      <c r="GG459">
        <v>845.6802058823529</v>
      </c>
      <c r="GH459">
        <v>-0.8866157288021075</v>
      </c>
      <c r="GI459">
        <v>0.246918154981596</v>
      </c>
      <c r="GJ459">
        <v>1</v>
      </c>
      <c r="GK459">
        <v>8.561236341463413</v>
      </c>
      <c r="GL459">
        <v>-0.03446111498256776</v>
      </c>
      <c r="GM459">
        <v>0.00373265468605828</v>
      </c>
      <c r="GN459">
        <v>1</v>
      </c>
      <c r="GO459">
        <v>2</v>
      </c>
      <c r="GP459">
        <v>3</v>
      </c>
      <c r="GQ459" t="s">
        <v>446</v>
      </c>
      <c r="GR459">
        <v>3.12882</v>
      </c>
      <c r="GS459">
        <v>2.73157</v>
      </c>
      <c r="GT459">
        <v>0.148055</v>
      </c>
      <c r="GU459">
        <v>0.154433</v>
      </c>
      <c r="GV459">
        <v>0.107639</v>
      </c>
      <c r="GW459">
        <v>0.07953689999999999</v>
      </c>
      <c r="GX459">
        <v>25532.6</v>
      </c>
      <c r="GY459">
        <v>24599</v>
      </c>
      <c r="GZ459">
        <v>30512.8</v>
      </c>
      <c r="HA459">
        <v>29347.9</v>
      </c>
      <c r="HB459">
        <v>37581.4</v>
      </c>
      <c r="HC459">
        <v>35553.8</v>
      </c>
      <c r="HD459">
        <v>46679.3</v>
      </c>
      <c r="HE459">
        <v>43610.1</v>
      </c>
      <c r="HF459">
        <v>1.83032</v>
      </c>
      <c r="HG459">
        <v>1.8144</v>
      </c>
      <c r="HH459">
        <v>0.08169559999999999</v>
      </c>
      <c r="HI459">
        <v>0</v>
      </c>
      <c r="HJ459">
        <v>28.6609</v>
      </c>
      <c r="HK459">
        <v>999.9</v>
      </c>
      <c r="HL459">
        <v>48.1</v>
      </c>
      <c r="HM459">
        <v>31.9</v>
      </c>
      <c r="HN459">
        <v>25.1562</v>
      </c>
      <c r="HO459">
        <v>62.845</v>
      </c>
      <c r="HP459">
        <v>17.8806</v>
      </c>
      <c r="HQ459">
        <v>1</v>
      </c>
      <c r="HR459">
        <v>0.158999</v>
      </c>
      <c r="HS459">
        <v>-0.9609259999999999</v>
      </c>
      <c r="HT459">
        <v>20.1977</v>
      </c>
      <c r="HU459">
        <v>5.22732</v>
      </c>
      <c r="HV459">
        <v>11.974</v>
      </c>
      <c r="HW459">
        <v>4.96965</v>
      </c>
      <c r="HX459">
        <v>3.2895</v>
      </c>
      <c r="HY459">
        <v>9999</v>
      </c>
      <c r="HZ459">
        <v>9999</v>
      </c>
      <c r="IA459">
        <v>9999</v>
      </c>
      <c r="IB459">
        <v>20.4</v>
      </c>
      <c r="IC459">
        <v>4.97293</v>
      </c>
      <c r="ID459">
        <v>1.87733</v>
      </c>
      <c r="IE459">
        <v>1.87546</v>
      </c>
      <c r="IF459">
        <v>1.87821</v>
      </c>
      <c r="IG459">
        <v>1.87499</v>
      </c>
      <c r="IH459">
        <v>1.87851</v>
      </c>
      <c r="II459">
        <v>1.87561</v>
      </c>
      <c r="IJ459">
        <v>1.87683</v>
      </c>
      <c r="IK459">
        <v>0</v>
      </c>
      <c r="IL459">
        <v>0</v>
      </c>
      <c r="IM459">
        <v>0</v>
      </c>
      <c r="IN459">
        <v>0</v>
      </c>
      <c r="IO459" t="s">
        <v>441</v>
      </c>
      <c r="IP459" t="s">
        <v>442</v>
      </c>
      <c r="IQ459" t="s">
        <v>443</v>
      </c>
      <c r="IR459" t="s">
        <v>443</v>
      </c>
      <c r="IS459" t="s">
        <v>443</v>
      </c>
      <c r="IT459" t="s">
        <v>443</v>
      </c>
      <c r="IU459">
        <v>0</v>
      </c>
      <c r="IV459">
        <v>100</v>
      </c>
      <c r="IW459">
        <v>100</v>
      </c>
      <c r="IX459">
        <v>0.8139999999999999</v>
      </c>
      <c r="IY459">
        <v>0.2457</v>
      </c>
      <c r="IZ459">
        <v>-0.1222274518627452</v>
      </c>
      <c r="JA459">
        <v>0.001328938755811441</v>
      </c>
      <c r="JB459">
        <v>-5.633165956792918E-07</v>
      </c>
      <c r="JC459">
        <v>2.510553891376428E-10</v>
      </c>
      <c r="JD459">
        <v>-0.04678033270444259</v>
      </c>
      <c r="JE459">
        <v>-0.0009625096320519332</v>
      </c>
      <c r="JF459">
        <v>0.0006953178313022573</v>
      </c>
      <c r="JG459">
        <v>-5.973937232829655E-06</v>
      </c>
      <c r="JH459">
        <v>1</v>
      </c>
      <c r="JI459">
        <v>2112</v>
      </c>
      <c r="JJ459">
        <v>1</v>
      </c>
      <c r="JK459">
        <v>26</v>
      </c>
      <c r="JL459">
        <v>201813.9</v>
      </c>
      <c r="JM459">
        <v>201813.8</v>
      </c>
      <c r="JN459">
        <v>2.15698</v>
      </c>
      <c r="JO459">
        <v>2.53662</v>
      </c>
      <c r="JP459">
        <v>1.39893</v>
      </c>
      <c r="JQ459">
        <v>2.32666</v>
      </c>
      <c r="JR459">
        <v>1.44897</v>
      </c>
      <c r="JS459">
        <v>2.54272</v>
      </c>
      <c r="JT459">
        <v>37.747</v>
      </c>
      <c r="JU459">
        <v>23.9824</v>
      </c>
      <c r="JV459">
        <v>18</v>
      </c>
      <c r="JW459">
        <v>483.728</v>
      </c>
      <c r="JX459">
        <v>444.17</v>
      </c>
      <c r="JY459">
        <v>29.6435</v>
      </c>
      <c r="JZ459">
        <v>29.3167</v>
      </c>
      <c r="KA459">
        <v>29.9998</v>
      </c>
      <c r="KB459">
        <v>29.0625</v>
      </c>
      <c r="KC459">
        <v>29.1352</v>
      </c>
      <c r="KD459">
        <v>43.1949</v>
      </c>
      <c r="KE459">
        <v>41.3952</v>
      </c>
      <c r="KF459">
        <v>0</v>
      </c>
      <c r="KG459">
        <v>29.6456</v>
      </c>
      <c r="KH459">
        <v>987.917</v>
      </c>
      <c r="KI459">
        <v>15.5768</v>
      </c>
      <c r="KJ459">
        <v>100.876</v>
      </c>
      <c r="KK459">
        <v>100.31</v>
      </c>
    </row>
    <row r="460" spans="1:297">
      <c r="A460">
        <v>444</v>
      </c>
      <c r="B460">
        <v>1759257416.5</v>
      </c>
      <c r="C460">
        <v>10600.90000009537</v>
      </c>
      <c r="D460" t="s">
        <v>1335</v>
      </c>
      <c r="E460" t="s">
        <v>1336</v>
      </c>
      <c r="F460">
        <v>5</v>
      </c>
      <c r="G460" t="s">
        <v>1218</v>
      </c>
      <c r="H460" t="s">
        <v>436</v>
      </c>
      <c r="I460">
        <v>1759257409</v>
      </c>
      <c r="J460">
        <f>(K460)/1000</f>
        <v>0</v>
      </c>
      <c r="K460">
        <f>IF(DP460, AN460, AH460)</f>
        <v>0</v>
      </c>
      <c r="L460">
        <f>IF(DP460, AI460, AG460)</f>
        <v>0</v>
      </c>
      <c r="M460">
        <f>DR460 - IF(AU460&gt;1, L460*DL460*100.0/(AW460), 0)</f>
        <v>0</v>
      </c>
      <c r="N460">
        <f>((T460-J460/2)*M460-L460)/(T460+J460/2)</f>
        <v>0</v>
      </c>
      <c r="O460">
        <f>N460*(DY460+DZ460)/1000.0</f>
        <v>0</v>
      </c>
      <c r="P460">
        <f>(DR460 - IF(AU460&gt;1, L460*DL460*100.0/(AW460), 0))*(DY460+DZ460)/1000.0</f>
        <v>0</v>
      </c>
      <c r="Q460">
        <f>2.0/((1/S460-1/R460)+SIGN(S460)*SQRT((1/S460-1/R460)*(1/S460-1/R460) + 4*DM460/((DM460+1)*(DM460+1))*(2*1/S460*1/R460-1/R460*1/R460)))</f>
        <v>0</v>
      </c>
      <c r="R460">
        <f>IF(LEFT(DN460,1)&lt;&gt;"0",IF(LEFT(DN460,1)="1",3.0,DO460),$D$5+$E$5*(EF460*DY460/($K$5*1000))+$F$5*(EF460*DY460/($K$5*1000))*MAX(MIN(DL460,$J$5),$I$5)*MAX(MIN(DL460,$J$5),$I$5)+$G$5*MAX(MIN(DL460,$J$5),$I$5)*(EF460*DY460/($K$5*1000))+$H$5*(EF460*DY460/($K$5*1000))*(EF460*DY460/($K$5*1000)))</f>
        <v>0</v>
      </c>
      <c r="S460">
        <f>J460*(1000-(1000*0.61365*exp(17.502*W460/(240.97+W460))/(DY460+DZ460)+DT460)/2)/(1000*0.61365*exp(17.502*W460/(240.97+W460))/(DY460+DZ460)-DT460)</f>
        <v>0</v>
      </c>
      <c r="T460">
        <f>1/((DM460+1)/(Q460/1.6)+1/(R460/1.37)) + DM460/((DM460+1)/(Q460/1.6) + DM460/(R460/1.37))</f>
        <v>0</v>
      </c>
      <c r="U460">
        <f>(DH460*DK460)</f>
        <v>0</v>
      </c>
      <c r="V460">
        <f>(EA460+(U460+2*0.95*5.67E-8*(((EA460+$B$7)+273)^4-(EA460+273)^4)-44100*J460)/(1.84*29.3*R460+8*0.95*5.67E-8*(EA460+273)^3))</f>
        <v>0</v>
      </c>
      <c r="W460">
        <f>($C$7*EB460+$D$7*EC460+$E$7*V460)</f>
        <v>0</v>
      </c>
      <c r="X460">
        <f>0.61365*exp(17.502*W460/(240.97+W460))</f>
        <v>0</v>
      </c>
      <c r="Y460">
        <f>(Z460/AA460*100)</f>
        <v>0</v>
      </c>
      <c r="Z460">
        <f>DT460*(DY460+DZ460)/1000</f>
        <v>0</v>
      </c>
      <c r="AA460">
        <f>0.61365*exp(17.502*EA460/(240.97+EA460))</f>
        <v>0</v>
      </c>
      <c r="AB460">
        <f>(X460-DT460*(DY460+DZ460)/1000)</f>
        <v>0</v>
      </c>
      <c r="AC460">
        <f>(-J460*44100)</f>
        <v>0</v>
      </c>
      <c r="AD460">
        <f>2*29.3*R460*0.92*(EA460-W460)</f>
        <v>0</v>
      </c>
      <c r="AE460">
        <f>2*0.95*5.67E-8*(((EA460+$B$7)+273)^4-(W460+273)^4)</f>
        <v>0</v>
      </c>
      <c r="AF460">
        <f>U460+AE460+AC460+AD460</f>
        <v>0</v>
      </c>
      <c r="AG460">
        <f>DX460*AU460*(DS460-DR460*(1000-AU460*DU460)/(1000-AU460*DT460))/(100*DL460)</f>
        <v>0</v>
      </c>
      <c r="AH460">
        <f>1000*DX460*AU460*(DT460-DU460)/(100*DL460*(1000-AU460*DT460))</f>
        <v>0</v>
      </c>
      <c r="AI460">
        <f>(AJ460 - AK460 - DY460*1E3/(8.314*(EA460+273.15)) * AM460/DX460 * AL460) * DX460/(100*DL460) * (1000 - DU460)/1000</f>
        <v>0</v>
      </c>
      <c r="AJ460">
        <v>990.3535092206522</v>
      </c>
      <c r="AK460">
        <v>953.0839333333328</v>
      </c>
      <c r="AL460">
        <v>3.397746054112121</v>
      </c>
      <c r="AM460">
        <v>65.51249635074223</v>
      </c>
      <c r="AN460">
        <f>(AP460 - AO460 + DY460*1E3/(8.314*(EA460+273.15)) * AR460/DX460 * AQ460) * DX460/(100*DL460) * 1000/(1000 - AP460)</f>
        <v>0</v>
      </c>
      <c r="AO460">
        <v>15.58171785877069</v>
      </c>
      <c r="AP460">
        <v>24.13220787878788</v>
      </c>
      <c r="AQ460">
        <v>-3.971028774939277E-05</v>
      </c>
      <c r="AR460">
        <v>120.2909633275377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MAX(0,($B$13+$C$13*EF460)/(1+$D$13*EF460)*DY460/(EA460+273)*$E$13)</f>
        <v>0</v>
      </c>
      <c r="AX460" t="s">
        <v>437</v>
      </c>
      <c r="AY460" t="s">
        <v>437</v>
      </c>
      <c r="AZ460">
        <v>0</v>
      </c>
      <c r="BA460">
        <v>0</v>
      </c>
      <c r="BB460">
        <f>1-AZ460/BA460</f>
        <v>0</v>
      </c>
      <c r="BC460">
        <v>0</v>
      </c>
      <c r="BD460" t="s">
        <v>437</v>
      </c>
      <c r="BE460" t="s">
        <v>437</v>
      </c>
      <c r="BF460">
        <v>0</v>
      </c>
      <c r="BG460">
        <v>0</v>
      </c>
      <c r="BH460">
        <f>1-BF460/BG460</f>
        <v>0</v>
      </c>
      <c r="BI460">
        <v>0.5</v>
      </c>
      <c r="BJ460">
        <f>DI460</f>
        <v>0</v>
      </c>
      <c r="BK460">
        <f>L460</f>
        <v>0</v>
      </c>
      <c r="BL460">
        <f>BH460*BI460*BJ460</f>
        <v>0</v>
      </c>
      <c r="BM460">
        <f>(BK460-BC460)/BJ460</f>
        <v>0</v>
      </c>
      <c r="BN460">
        <f>(BA460-BG460)/BG460</f>
        <v>0</v>
      </c>
      <c r="BO460">
        <f>AZ460/(BB460+AZ460/BG460)</f>
        <v>0</v>
      </c>
      <c r="BP460" t="s">
        <v>437</v>
      </c>
      <c r="BQ460">
        <v>0</v>
      </c>
      <c r="BR460">
        <f>IF(BQ460&lt;&gt;0, BQ460, BO460)</f>
        <v>0</v>
      </c>
      <c r="BS460">
        <f>1-BR460/BG460</f>
        <v>0</v>
      </c>
      <c r="BT460">
        <f>(BG460-BF460)/(BG460-BR460)</f>
        <v>0</v>
      </c>
      <c r="BU460">
        <f>(BA460-BG460)/(BA460-BR460)</f>
        <v>0</v>
      </c>
      <c r="BV460">
        <f>(BG460-BF460)/(BG460-AZ460)</f>
        <v>0</v>
      </c>
      <c r="BW460">
        <f>(BA460-BG460)/(BA460-AZ460)</f>
        <v>0</v>
      </c>
      <c r="BX460">
        <f>(BT460*BR460/BF460)</f>
        <v>0</v>
      </c>
      <c r="BY460">
        <f>(1-BX460)</f>
        <v>0</v>
      </c>
      <c r="DH460">
        <f>$B$11*EG460+$C$11*EH460+$F$11*ES460*(1-EV460)</f>
        <v>0</v>
      </c>
      <c r="DI460">
        <f>DH460*DJ460</f>
        <v>0</v>
      </c>
      <c r="DJ460">
        <f>($B$11*$D$9+$C$11*$D$9+$F$11*((FF460+EX460)/MAX(FF460+EX460+FG460, 0.1)*$I$9+FG460/MAX(FF460+EX460+FG460, 0.1)*$J$9))/($B$11+$C$11+$F$11)</f>
        <v>0</v>
      </c>
      <c r="DK460">
        <f>($B$11*$K$9+$C$11*$K$9+$F$11*((FF460+EX460)/MAX(FF460+EX460+FG460, 0.1)*$P$9+FG460/MAX(FF460+EX460+FG460, 0.1)*$Q$9))/($B$11+$C$11+$F$11)</f>
        <v>0</v>
      </c>
      <c r="DL460">
        <v>4.38</v>
      </c>
      <c r="DM460">
        <v>0.5</v>
      </c>
      <c r="DN460" t="s">
        <v>438</v>
      </c>
      <c r="DO460">
        <v>2</v>
      </c>
      <c r="DP460" t="b">
        <v>1</v>
      </c>
      <c r="DQ460">
        <v>1759257409</v>
      </c>
      <c r="DR460">
        <v>906.8043703703704</v>
      </c>
      <c r="DS460">
        <v>960.0525185185186</v>
      </c>
      <c r="DT460">
        <v>24.13762592592592</v>
      </c>
      <c r="DU460">
        <v>15.58251851851852</v>
      </c>
      <c r="DV460">
        <v>905.9981481481481</v>
      </c>
      <c r="DW460">
        <v>23.89198888888889</v>
      </c>
      <c r="DX460">
        <v>500.0367777777777</v>
      </c>
      <c r="DY460">
        <v>90.79194074074074</v>
      </c>
      <c r="DZ460">
        <v>0.05384164814814815</v>
      </c>
      <c r="EA460">
        <v>30.54395185185185</v>
      </c>
      <c r="EB460">
        <v>29.99143333333334</v>
      </c>
      <c r="EC460">
        <v>999.9000000000001</v>
      </c>
      <c r="ED460">
        <v>0</v>
      </c>
      <c r="EE460">
        <v>0</v>
      </c>
      <c r="EF460">
        <v>9998.125925925926</v>
      </c>
      <c r="EG460">
        <v>0</v>
      </c>
      <c r="EH460">
        <v>11.43065555555556</v>
      </c>
      <c r="EI460">
        <v>-53.24817777777778</v>
      </c>
      <c r="EJ460">
        <v>929.2336666666667</v>
      </c>
      <c r="EK460">
        <v>975.2492962962963</v>
      </c>
      <c r="EL460">
        <v>8.555124444444445</v>
      </c>
      <c r="EM460">
        <v>960.0525185185186</v>
      </c>
      <c r="EN460">
        <v>15.58251851851852</v>
      </c>
      <c r="EO460">
        <v>2.191502592592593</v>
      </c>
      <c r="EP460">
        <v>1.414767407407407</v>
      </c>
      <c r="EQ460">
        <v>18.90034074074074</v>
      </c>
      <c r="ER460">
        <v>12.07683703703704</v>
      </c>
      <c r="ES460">
        <v>1999.995555555555</v>
      </c>
      <c r="ET460">
        <v>0.9800061111111112</v>
      </c>
      <c r="EU460">
        <v>0.01999414444444444</v>
      </c>
      <c r="EV460">
        <v>0</v>
      </c>
      <c r="EW460">
        <v>845.5497777777776</v>
      </c>
      <c r="EX460">
        <v>5.000560000000001</v>
      </c>
      <c r="EY460">
        <v>17109.04444444444</v>
      </c>
      <c r="EZ460">
        <v>17294.88518518519</v>
      </c>
      <c r="FA460">
        <v>41.625</v>
      </c>
      <c r="FB460">
        <v>41.70099999999999</v>
      </c>
      <c r="FC460">
        <v>41.31199999999999</v>
      </c>
      <c r="FD460">
        <v>40.9324074074074</v>
      </c>
      <c r="FE460">
        <v>42.43699999999999</v>
      </c>
      <c r="FF460">
        <v>1955.105555555556</v>
      </c>
      <c r="FG460">
        <v>39.89000000000001</v>
      </c>
      <c r="FH460">
        <v>0</v>
      </c>
      <c r="FI460">
        <v>1759257430.6</v>
      </c>
      <c r="FJ460">
        <v>0</v>
      </c>
      <c r="FK460">
        <v>845.54952</v>
      </c>
      <c r="FL460">
        <v>-0.8374615293458364</v>
      </c>
      <c r="FM460">
        <v>-26.88461541241671</v>
      </c>
      <c r="FN460">
        <v>17108.908</v>
      </c>
      <c r="FO460">
        <v>15</v>
      </c>
      <c r="FP460">
        <v>0</v>
      </c>
      <c r="FQ460" t="s">
        <v>439</v>
      </c>
      <c r="FR460">
        <v>1747148579.5</v>
      </c>
      <c r="FS460">
        <v>1747148584.5</v>
      </c>
      <c r="FT460">
        <v>0</v>
      </c>
      <c r="FU460">
        <v>0.162</v>
      </c>
      <c r="FV460">
        <v>-0.001</v>
      </c>
      <c r="FW460">
        <v>0.139</v>
      </c>
      <c r="FX460">
        <v>0.058</v>
      </c>
      <c r="FY460">
        <v>420</v>
      </c>
      <c r="FZ460">
        <v>16</v>
      </c>
      <c r="GA460">
        <v>0.19</v>
      </c>
      <c r="GB460">
        <v>0.02</v>
      </c>
      <c r="GC460">
        <v>-53.10619268292682</v>
      </c>
      <c r="GD460">
        <v>-2.477176306620218</v>
      </c>
      <c r="GE460">
        <v>0.2618233507913906</v>
      </c>
      <c r="GF460">
        <v>0</v>
      </c>
      <c r="GG460">
        <v>845.6355882352941</v>
      </c>
      <c r="GH460">
        <v>-0.954224594176454</v>
      </c>
      <c r="GI460">
        <v>0.2715828459504288</v>
      </c>
      <c r="GJ460">
        <v>1</v>
      </c>
      <c r="GK460">
        <v>8.557639756097561</v>
      </c>
      <c r="GL460">
        <v>-0.04433895470381436</v>
      </c>
      <c r="GM460">
        <v>0.00452163929252778</v>
      </c>
      <c r="GN460">
        <v>1</v>
      </c>
      <c r="GO460">
        <v>2</v>
      </c>
      <c r="GP460">
        <v>3</v>
      </c>
      <c r="GQ460" t="s">
        <v>446</v>
      </c>
      <c r="GR460">
        <v>3.12886</v>
      </c>
      <c r="GS460">
        <v>2.73126</v>
      </c>
      <c r="GT460">
        <v>0.149788</v>
      </c>
      <c r="GU460">
        <v>0.156133</v>
      </c>
      <c r="GV460">
        <v>0.107625</v>
      </c>
      <c r="GW460">
        <v>0.0795329</v>
      </c>
      <c r="GX460">
        <v>25480.8</v>
      </c>
      <c r="GY460">
        <v>24549.5</v>
      </c>
      <c r="GZ460">
        <v>30512.9</v>
      </c>
      <c r="HA460">
        <v>29347.9</v>
      </c>
      <c r="HB460">
        <v>37582.2</v>
      </c>
      <c r="HC460">
        <v>35554.1</v>
      </c>
      <c r="HD460">
        <v>46679.5</v>
      </c>
      <c r="HE460">
        <v>43610.1</v>
      </c>
      <c r="HF460">
        <v>1.8303</v>
      </c>
      <c r="HG460">
        <v>1.8145</v>
      </c>
      <c r="HH460">
        <v>0.0819564</v>
      </c>
      <c r="HI460">
        <v>0</v>
      </c>
      <c r="HJ460">
        <v>28.6619</v>
      </c>
      <c r="HK460">
        <v>999.9</v>
      </c>
      <c r="HL460">
        <v>48.1</v>
      </c>
      <c r="HM460">
        <v>31.9</v>
      </c>
      <c r="HN460">
        <v>25.1542</v>
      </c>
      <c r="HO460">
        <v>63.005</v>
      </c>
      <c r="HP460">
        <v>18.1851</v>
      </c>
      <c r="HQ460">
        <v>1</v>
      </c>
      <c r="HR460">
        <v>0.158379</v>
      </c>
      <c r="HS460">
        <v>-0.9517370000000001</v>
      </c>
      <c r="HT460">
        <v>20.1976</v>
      </c>
      <c r="HU460">
        <v>5.22762</v>
      </c>
      <c r="HV460">
        <v>11.974</v>
      </c>
      <c r="HW460">
        <v>4.9696</v>
      </c>
      <c r="HX460">
        <v>3.28953</v>
      </c>
      <c r="HY460">
        <v>9999</v>
      </c>
      <c r="HZ460">
        <v>9999</v>
      </c>
      <c r="IA460">
        <v>9999</v>
      </c>
      <c r="IB460">
        <v>20.4</v>
      </c>
      <c r="IC460">
        <v>4.97291</v>
      </c>
      <c r="ID460">
        <v>1.87733</v>
      </c>
      <c r="IE460">
        <v>1.87546</v>
      </c>
      <c r="IF460">
        <v>1.87821</v>
      </c>
      <c r="IG460">
        <v>1.875</v>
      </c>
      <c r="IH460">
        <v>1.87851</v>
      </c>
      <c r="II460">
        <v>1.87561</v>
      </c>
      <c r="IJ460">
        <v>1.87683</v>
      </c>
      <c r="IK460">
        <v>0</v>
      </c>
      <c r="IL460">
        <v>0</v>
      </c>
      <c r="IM460">
        <v>0</v>
      </c>
      <c r="IN460">
        <v>0</v>
      </c>
      <c r="IO460" t="s">
        <v>441</v>
      </c>
      <c r="IP460" t="s">
        <v>442</v>
      </c>
      <c r="IQ460" t="s">
        <v>443</v>
      </c>
      <c r="IR460" t="s">
        <v>443</v>
      </c>
      <c r="IS460" t="s">
        <v>443</v>
      </c>
      <c r="IT460" t="s">
        <v>443</v>
      </c>
      <c r="IU460">
        <v>0</v>
      </c>
      <c r="IV460">
        <v>100</v>
      </c>
      <c r="IW460">
        <v>100</v>
      </c>
      <c r="IX460">
        <v>0.829</v>
      </c>
      <c r="IY460">
        <v>0.2455</v>
      </c>
      <c r="IZ460">
        <v>-0.1222274518627452</v>
      </c>
      <c r="JA460">
        <v>0.001328938755811441</v>
      </c>
      <c r="JB460">
        <v>-5.633165956792918E-07</v>
      </c>
      <c r="JC460">
        <v>2.510553891376428E-10</v>
      </c>
      <c r="JD460">
        <v>-0.04678033270444259</v>
      </c>
      <c r="JE460">
        <v>-0.0009625096320519332</v>
      </c>
      <c r="JF460">
        <v>0.0006953178313022573</v>
      </c>
      <c r="JG460">
        <v>-5.973937232829655E-06</v>
      </c>
      <c r="JH460">
        <v>1</v>
      </c>
      <c r="JI460">
        <v>2112</v>
      </c>
      <c r="JJ460">
        <v>1</v>
      </c>
      <c r="JK460">
        <v>26</v>
      </c>
      <c r="JL460">
        <v>201814</v>
      </c>
      <c r="JM460">
        <v>201813.9</v>
      </c>
      <c r="JN460">
        <v>2.18872</v>
      </c>
      <c r="JO460">
        <v>2.54761</v>
      </c>
      <c r="JP460">
        <v>1.39893</v>
      </c>
      <c r="JQ460">
        <v>2.32788</v>
      </c>
      <c r="JR460">
        <v>1.44897</v>
      </c>
      <c r="JS460">
        <v>2.57324</v>
      </c>
      <c r="JT460">
        <v>37.747</v>
      </c>
      <c r="JU460">
        <v>23.9737</v>
      </c>
      <c r="JV460">
        <v>18</v>
      </c>
      <c r="JW460">
        <v>483.681</v>
      </c>
      <c r="JX460">
        <v>444.201</v>
      </c>
      <c r="JY460">
        <v>29.65</v>
      </c>
      <c r="JZ460">
        <v>29.3117</v>
      </c>
      <c r="KA460">
        <v>29.9997</v>
      </c>
      <c r="KB460">
        <v>29.0576</v>
      </c>
      <c r="KC460">
        <v>29.1309</v>
      </c>
      <c r="KD460">
        <v>43.8176</v>
      </c>
      <c r="KE460">
        <v>41.3952</v>
      </c>
      <c r="KF460">
        <v>0</v>
      </c>
      <c r="KG460">
        <v>29.6506</v>
      </c>
      <c r="KH460">
        <v>1007.95</v>
      </c>
      <c r="KI460">
        <v>15.5768</v>
      </c>
      <c r="KJ460">
        <v>100.876</v>
      </c>
      <c r="KK460">
        <v>100.31</v>
      </c>
    </row>
    <row r="461" spans="1:297">
      <c r="A461">
        <v>445</v>
      </c>
      <c r="B461">
        <v>1759257421.5</v>
      </c>
      <c r="C461">
        <v>10605.90000009537</v>
      </c>
      <c r="D461" t="s">
        <v>1337</v>
      </c>
      <c r="E461" t="s">
        <v>1338</v>
      </c>
      <c r="F461">
        <v>5</v>
      </c>
      <c r="G461" t="s">
        <v>1218</v>
      </c>
      <c r="H461" t="s">
        <v>436</v>
      </c>
      <c r="I461">
        <v>1759257413.714286</v>
      </c>
      <c r="J461">
        <f>(K461)/1000</f>
        <v>0</v>
      </c>
      <c r="K461">
        <f>IF(DP461, AN461, AH461)</f>
        <v>0</v>
      </c>
      <c r="L461">
        <f>IF(DP461, AI461, AG461)</f>
        <v>0</v>
      </c>
      <c r="M461">
        <f>DR461 - IF(AU461&gt;1, L461*DL461*100.0/(AW461), 0)</f>
        <v>0</v>
      </c>
      <c r="N461">
        <f>((T461-J461/2)*M461-L461)/(T461+J461/2)</f>
        <v>0</v>
      </c>
      <c r="O461">
        <f>N461*(DY461+DZ461)/1000.0</f>
        <v>0</v>
      </c>
      <c r="P461">
        <f>(DR461 - IF(AU461&gt;1, L461*DL461*100.0/(AW461), 0))*(DY461+DZ461)/1000.0</f>
        <v>0</v>
      </c>
      <c r="Q461">
        <f>2.0/((1/S461-1/R461)+SIGN(S461)*SQRT((1/S461-1/R461)*(1/S461-1/R461) + 4*DM461/((DM461+1)*(DM461+1))*(2*1/S461*1/R461-1/R461*1/R461)))</f>
        <v>0</v>
      </c>
      <c r="R461">
        <f>IF(LEFT(DN461,1)&lt;&gt;"0",IF(LEFT(DN461,1)="1",3.0,DO461),$D$5+$E$5*(EF461*DY461/($K$5*1000))+$F$5*(EF461*DY461/($K$5*1000))*MAX(MIN(DL461,$J$5),$I$5)*MAX(MIN(DL461,$J$5),$I$5)+$G$5*MAX(MIN(DL461,$J$5),$I$5)*(EF461*DY461/($K$5*1000))+$H$5*(EF461*DY461/($K$5*1000))*(EF461*DY461/($K$5*1000)))</f>
        <v>0</v>
      </c>
      <c r="S461">
        <f>J461*(1000-(1000*0.61365*exp(17.502*W461/(240.97+W461))/(DY461+DZ461)+DT461)/2)/(1000*0.61365*exp(17.502*W461/(240.97+W461))/(DY461+DZ461)-DT461)</f>
        <v>0</v>
      </c>
      <c r="T461">
        <f>1/((DM461+1)/(Q461/1.6)+1/(R461/1.37)) + DM461/((DM461+1)/(Q461/1.6) + DM461/(R461/1.37))</f>
        <v>0</v>
      </c>
      <c r="U461">
        <f>(DH461*DK461)</f>
        <v>0</v>
      </c>
      <c r="V461">
        <f>(EA461+(U461+2*0.95*5.67E-8*(((EA461+$B$7)+273)^4-(EA461+273)^4)-44100*J461)/(1.84*29.3*R461+8*0.95*5.67E-8*(EA461+273)^3))</f>
        <v>0</v>
      </c>
      <c r="W461">
        <f>($C$7*EB461+$D$7*EC461+$E$7*V461)</f>
        <v>0</v>
      </c>
      <c r="X461">
        <f>0.61365*exp(17.502*W461/(240.97+W461))</f>
        <v>0</v>
      </c>
      <c r="Y461">
        <f>(Z461/AA461*100)</f>
        <v>0</v>
      </c>
      <c r="Z461">
        <f>DT461*(DY461+DZ461)/1000</f>
        <v>0</v>
      </c>
      <c r="AA461">
        <f>0.61365*exp(17.502*EA461/(240.97+EA461))</f>
        <v>0</v>
      </c>
      <c r="AB461">
        <f>(X461-DT461*(DY461+DZ461)/1000)</f>
        <v>0</v>
      </c>
      <c r="AC461">
        <f>(-J461*44100)</f>
        <v>0</v>
      </c>
      <c r="AD461">
        <f>2*29.3*R461*0.92*(EA461-W461)</f>
        <v>0</v>
      </c>
      <c r="AE461">
        <f>2*0.95*5.67E-8*(((EA461+$B$7)+273)^4-(W461+273)^4)</f>
        <v>0</v>
      </c>
      <c r="AF461">
        <f>U461+AE461+AC461+AD461</f>
        <v>0</v>
      </c>
      <c r="AG461">
        <f>DX461*AU461*(DS461-DR461*(1000-AU461*DU461)/(1000-AU461*DT461))/(100*DL461)</f>
        <v>0</v>
      </c>
      <c r="AH461">
        <f>1000*DX461*AU461*(DT461-DU461)/(100*DL461*(1000-AU461*DT461))</f>
        <v>0</v>
      </c>
      <c r="AI461">
        <f>(AJ461 - AK461 - DY461*1E3/(8.314*(EA461+273.15)) * AM461/DX461 * AL461) * DX461/(100*DL461) * (1000 - DU461)/1000</f>
        <v>0</v>
      </c>
      <c r="AJ461">
        <v>1007.25736948812</v>
      </c>
      <c r="AK461">
        <v>969.991309090909</v>
      </c>
      <c r="AL461">
        <v>3.381942220674036</v>
      </c>
      <c r="AM461">
        <v>65.51249635074223</v>
      </c>
      <c r="AN461">
        <f>(AP461 - AO461 + DY461*1E3/(8.314*(EA461+273.15)) * AR461/DX461 * AQ461) * DX461/(100*DL461) * 1000/(1000 - AP461)</f>
        <v>0</v>
      </c>
      <c r="AO461">
        <v>15.57988973794442</v>
      </c>
      <c r="AP461">
        <v>24.12278424242423</v>
      </c>
      <c r="AQ461">
        <v>-8.749014556023721E-05</v>
      </c>
      <c r="AR461">
        <v>120.2909633275377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MAX(0,($B$13+$C$13*EF461)/(1+$D$13*EF461)*DY461/(EA461+273)*$E$13)</f>
        <v>0</v>
      </c>
      <c r="AX461" t="s">
        <v>437</v>
      </c>
      <c r="AY461" t="s">
        <v>437</v>
      </c>
      <c r="AZ461">
        <v>0</v>
      </c>
      <c r="BA461">
        <v>0</v>
      </c>
      <c r="BB461">
        <f>1-AZ461/BA461</f>
        <v>0</v>
      </c>
      <c r="BC461">
        <v>0</v>
      </c>
      <c r="BD461" t="s">
        <v>437</v>
      </c>
      <c r="BE461" t="s">
        <v>437</v>
      </c>
      <c r="BF461">
        <v>0</v>
      </c>
      <c r="BG461">
        <v>0</v>
      </c>
      <c r="BH461">
        <f>1-BF461/BG461</f>
        <v>0</v>
      </c>
      <c r="BI461">
        <v>0.5</v>
      </c>
      <c r="BJ461">
        <f>DI461</f>
        <v>0</v>
      </c>
      <c r="BK461">
        <f>L461</f>
        <v>0</v>
      </c>
      <c r="BL461">
        <f>BH461*BI461*BJ461</f>
        <v>0</v>
      </c>
      <c r="BM461">
        <f>(BK461-BC461)/BJ461</f>
        <v>0</v>
      </c>
      <c r="BN461">
        <f>(BA461-BG461)/BG461</f>
        <v>0</v>
      </c>
      <c r="BO461">
        <f>AZ461/(BB461+AZ461/BG461)</f>
        <v>0</v>
      </c>
      <c r="BP461" t="s">
        <v>437</v>
      </c>
      <c r="BQ461">
        <v>0</v>
      </c>
      <c r="BR461">
        <f>IF(BQ461&lt;&gt;0, BQ461, BO461)</f>
        <v>0</v>
      </c>
      <c r="BS461">
        <f>1-BR461/BG461</f>
        <v>0</v>
      </c>
      <c r="BT461">
        <f>(BG461-BF461)/(BG461-BR461)</f>
        <v>0</v>
      </c>
      <c r="BU461">
        <f>(BA461-BG461)/(BA461-BR461)</f>
        <v>0</v>
      </c>
      <c r="BV461">
        <f>(BG461-BF461)/(BG461-AZ461)</f>
        <v>0</v>
      </c>
      <c r="BW461">
        <f>(BA461-BG461)/(BA461-AZ461)</f>
        <v>0</v>
      </c>
      <c r="BX461">
        <f>(BT461*BR461/BF461)</f>
        <v>0</v>
      </c>
      <c r="BY461">
        <f>(1-BX461)</f>
        <v>0</v>
      </c>
      <c r="DH461">
        <f>$B$11*EG461+$C$11*EH461+$F$11*ES461*(1-EV461)</f>
        <v>0</v>
      </c>
      <c r="DI461">
        <f>DH461*DJ461</f>
        <v>0</v>
      </c>
      <c r="DJ461">
        <f>($B$11*$D$9+$C$11*$D$9+$F$11*((FF461+EX461)/MAX(FF461+EX461+FG461, 0.1)*$I$9+FG461/MAX(FF461+EX461+FG461, 0.1)*$J$9))/($B$11+$C$11+$F$11)</f>
        <v>0</v>
      </c>
      <c r="DK461">
        <f>($B$11*$K$9+$C$11*$K$9+$F$11*((FF461+EX461)/MAX(FF461+EX461+FG461, 0.1)*$P$9+FG461/MAX(FF461+EX461+FG461, 0.1)*$Q$9))/($B$11+$C$11+$F$11)</f>
        <v>0</v>
      </c>
      <c r="DL461">
        <v>4.38</v>
      </c>
      <c r="DM461">
        <v>0.5</v>
      </c>
      <c r="DN461" t="s">
        <v>438</v>
      </c>
      <c r="DO461">
        <v>2</v>
      </c>
      <c r="DP461" t="b">
        <v>1</v>
      </c>
      <c r="DQ461">
        <v>1759257413.714286</v>
      </c>
      <c r="DR461">
        <v>922.4577500000001</v>
      </c>
      <c r="DS461">
        <v>975.8437857142856</v>
      </c>
      <c r="DT461">
        <v>24.13275357142857</v>
      </c>
      <c r="DU461">
        <v>15.58139285714286</v>
      </c>
      <c r="DV461">
        <v>921.6370714285714</v>
      </c>
      <c r="DW461">
        <v>23.88721428571429</v>
      </c>
      <c r="DX461">
        <v>500.0197857142858</v>
      </c>
      <c r="DY461">
        <v>90.79146785714286</v>
      </c>
      <c r="DZ461">
        <v>0.05372295</v>
      </c>
      <c r="EA461">
        <v>30.54409642857143</v>
      </c>
      <c r="EB461">
        <v>29.99476785714286</v>
      </c>
      <c r="EC461">
        <v>999.9000000000002</v>
      </c>
      <c r="ED461">
        <v>0</v>
      </c>
      <c r="EE461">
        <v>0</v>
      </c>
      <c r="EF461">
        <v>9999.801428571429</v>
      </c>
      <c r="EG461">
        <v>0</v>
      </c>
      <c r="EH461">
        <v>11.42596428571428</v>
      </c>
      <c r="EI461">
        <v>-53.38613928571429</v>
      </c>
      <c r="EJ461">
        <v>945.2695357142858</v>
      </c>
      <c r="EK461">
        <v>991.2895357142858</v>
      </c>
      <c r="EL461">
        <v>8.551367857142857</v>
      </c>
      <c r="EM461">
        <v>975.8437857142856</v>
      </c>
      <c r="EN461">
        <v>15.58139285714286</v>
      </c>
      <c r="EO461">
        <v>2.191048214285714</v>
      </c>
      <c r="EP461">
        <v>1.414658214285714</v>
      </c>
      <c r="EQ461">
        <v>18.89701071428572</v>
      </c>
      <c r="ER461">
        <v>12.07567142857143</v>
      </c>
      <c r="ES461">
        <v>2000.015357142857</v>
      </c>
      <c r="ET461">
        <v>0.9800062857142855</v>
      </c>
      <c r="EU461">
        <v>0.01999396428571429</v>
      </c>
      <c r="EV461">
        <v>0</v>
      </c>
      <c r="EW461">
        <v>845.4660714285714</v>
      </c>
      <c r="EX461">
        <v>5.000560000000001</v>
      </c>
      <c r="EY461">
        <v>17106.83214285714</v>
      </c>
      <c r="EZ461">
        <v>17295.05</v>
      </c>
      <c r="FA461">
        <v>41.625</v>
      </c>
      <c r="FB461">
        <v>41.68699999999999</v>
      </c>
      <c r="FC461">
        <v>41.31199999999999</v>
      </c>
      <c r="FD461">
        <v>40.93257142857142</v>
      </c>
      <c r="FE461">
        <v>42.43699999999999</v>
      </c>
      <c r="FF461">
        <v>1955.125357142857</v>
      </c>
      <c r="FG461">
        <v>39.89000000000001</v>
      </c>
      <c r="FH461">
        <v>0</v>
      </c>
      <c r="FI461">
        <v>1759257435.4</v>
      </c>
      <c r="FJ461">
        <v>0</v>
      </c>
      <c r="FK461">
        <v>845.4637599999999</v>
      </c>
      <c r="FL461">
        <v>-2.448461531043115</v>
      </c>
      <c r="FM461">
        <v>-39.59230759203452</v>
      </c>
      <c r="FN461">
        <v>17106.548</v>
      </c>
      <c r="FO461">
        <v>15</v>
      </c>
      <c r="FP461">
        <v>0</v>
      </c>
      <c r="FQ461" t="s">
        <v>439</v>
      </c>
      <c r="FR461">
        <v>1747148579.5</v>
      </c>
      <c r="FS461">
        <v>1747148584.5</v>
      </c>
      <c r="FT461">
        <v>0</v>
      </c>
      <c r="FU461">
        <v>0.162</v>
      </c>
      <c r="FV461">
        <v>-0.001</v>
      </c>
      <c r="FW461">
        <v>0.139</v>
      </c>
      <c r="FX461">
        <v>0.058</v>
      </c>
      <c r="FY461">
        <v>420</v>
      </c>
      <c r="FZ461">
        <v>16</v>
      </c>
      <c r="GA461">
        <v>0.19</v>
      </c>
      <c r="GB461">
        <v>0.02</v>
      </c>
      <c r="GC461">
        <v>-53.2806975</v>
      </c>
      <c r="GD461">
        <v>-1.703868292682796</v>
      </c>
      <c r="GE461">
        <v>0.1849792927431339</v>
      </c>
      <c r="GF461">
        <v>0</v>
      </c>
      <c r="GG461">
        <v>845.5210882352941</v>
      </c>
      <c r="GH461">
        <v>-1.466050417219119</v>
      </c>
      <c r="GI461">
        <v>0.2919695156979334</v>
      </c>
      <c r="GJ461">
        <v>0</v>
      </c>
      <c r="GK461">
        <v>8.553646000000001</v>
      </c>
      <c r="GL461">
        <v>-0.04909305816136686</v>
      </c>
      <c r="GM461">
        <v>0.004949384709234118</v>
      </c>
      <c r="GN461">
        <v>1</v>
      </c>
      <c r="GO461">
        <v>1</v>
      </c>
      <c r="GP461">
        <v>3</v>
      </c>
      <c r="GQ461" t="s">
        <v>463</v>
      </c>
      <c r="GR461">
        <v>3.12877</v>
      </c>
      <c r="GS461">
        <v>2.73159</v>
      </c>
      <c r="GT461">
        <v>0.151498</v>
      </c>
      <c r="GU461">
        <v>0.157822</v>
      </c>
      <c r="GV461">
        <v>0.107598</v>
      </c>
      <c r="GW461">
        <v>0.0795305</v>
      </c>
      <c r="GX461">
        <v>25429.4</v>
      </c>
      <c r="GY461">
        <v>24500.6</v>
      </c>
      <c r="GZ461">
        <v>30512.7</v>
      </c>
      <c r="HA461">
        <v>29348.2</v>
      </c>
      <c r="HB461">
        <v>37582.9</v>
      </c>
      <c r="HC461">
        <v>35554.7</v>
      </c>
      <c r="HD461">
        <v>46678.8</v>
      </c>
      <c r="HE461">
        <v>43610.6</v>
      </c>
      <c r="HF461">
        <v>1.8304</v>
      </c>
      <c r="HG461">
        <v>1.81485</v>
      </c>
      <c r="HH461">
        <v>0.0823289</v>
      </c>
      <c r="HI461">
        <v>0</v>
      </c>
      <c r="HJ461">
        <v>28.6632</v>
      </c>
      <c r="HK461">
        <v>999.9</v>
      </c>
      <c r="HL461">
        <v>48.1</v>
      </c>
      <c r="HM461">
        <v>31.9</v>
      </c>
      <c r="HN461">
        <v>25.1554</v>
      </c>
      <c r="HO461">
        <v>62.835</v>
      </c>
      <c r="HP461">
        <v>17.8806</v>
      </c>
      <c r="HQ461">
        <v>1</v>
      </c>
      <c r="HR461">
        <v>0.158031</v>
      </c>
      <c r="HS461">
        <v>-0.945782</v>
      </c>
      <c r="HT461">
        <v>20.1977</v>
      </c>
      <c r="HU461">
        <v>5.22807</v>
      </c>
      <c r="HV461">
        <v>11.974</v>
      </c>
      <c r="HW461">
        <v>4.9696</v>
      </c>
      <c r="HX461">
        <v>3.28955</v>
      </c>
      <c r="HY461">
        <v>9999</v>
      </c>
      <c r="HZ461">
        <v>9999</v>
      </c>
      <c r="IA461">
        <v>9999</v>
      </c>
      <c r="IB461">
        <v>20.4</v>
      </c>
      <c r="IC461">
        <v>4.97291</v>
      </c>
      <c r="ID461">
        <v>1.87735</v>
      </c>
      <c r="IE461">
        <v>1.87546</v>
      </c>
      <c r="IF461">
        <v>1.87824</v>
      </c>
      <c r="IG461">
        <v>1.875</v>
      </c>
      <c r="IH461">
        <v>1.87851</v>
      </c>
      <c r="II461">
        <v>1.87562</v>
      </c>
      <c r="IJ461">
        <v>1.87683</v>
      </c>
      <c r="IK461">
        <v>0</v>
      </c>
      <c r="IL461">
        <v>0</v>
      </c>
      <c r="IM461">
        <v>0</v>
      </c>
      <c r="IN461">
        <v>0</v>
      </c>
      <c r="IO461" t="s">
        <v>441</v>
      </c>
      <c r="IP461" t="s">
        <v>442</v>
      </c>
      <c r="IQ461" t="s">
        <v>443</v>
      </c>
      <c r="IR461" t="s">
        <v>443</v>
      </c>
      <c r="IS461" t="s">
        <v>443</v>
      </c>
      <c r="IT461" t="s">
        <v>443</v>
      </c>
      <c r="IU461">
        <v>0</v>
      </c>
      <c r="IV461">
        <v>100</v>
      </c>
      <c r="IW461">
        <v>100</v>
      </c>
      <c r="IX461">
        <v>0.845</v>
      </c>
      <c r="IY461">
        <v>0.2453</v>
      </c>
      <c r="IZ461">
        <v>-0.1222274518627452</v>
      </c>
      <c r="JA461">
        <v>0.001328938755811441</v>
      </c>
      <c r="JB461">
        <v>-5.633165956792918E-07</v>
      </c>
      <c r="JC461">
        <v>2.510553891376428E-10</v>
      </c>
      <c r="JD461">
        <v>-0.04678033270444259</v>
      </c>
      <c r="JE461">
        <v>-0.0009625096320519332</v>
      </c>
      <c r="JF461">
        <v>0.0006953178313022573</v>
      </c>
      <c r="JG461">
        <v>-5.973937232829655E-06</v>
      </c>
      <c r="JH461">
        <v>1</v>
      </c>
      <c r="JI461">
        <v>2112</v>
      </c>
      <c r="JJ461">
        <v>1</v>
      </c>
      <c r="JK461">
        <v>26</v>
      </c>
      <c r="JL461">
        <v>201814</v>
      </c>
      <c r="JM461">
        <v>201814</v>
      </c>
      <c r="JN461">
        <v>2.21436</v>
      </c>
      <c r="JO461">
        <v>2.53296</v>
      </c>
      <c r="JP461">
        <v>1.39893</v>
      </c>
      <c r="JQ461">
        <v>2.32788</v>
      </c>
      <c r="JR461">
        <v>1.44897</v>
      </c>
      <c r="JS461">
        <v>2.59155</v>
      </c>
      <c r="JT461">
        <v>37.7228</v>
      </c>
      <c r="JU461">
        <v>23.9737</v>
      </c>
      <c r="JV461">
        <v>18</v>
      </c>
      <c r="JW461">
        <v>483.704</v>
      </c>
      <c r="JX461">
        <v>444.383</v>
      </c>
      <c r="JY461">
        <v>29.6539</v>
      </c>
      <c r="JZ461">
        <v>29.3066</v>
      </c>
      <c r="KA461">
        <v>29.9996</v>
      </c>
      <c r="KB461">
        <v>29.0526</v>
      </c>
      <c r="KC461">
        <v>29.1259</v>
      </c>
      <c r="KD461">
        <v>44.3784</v>
      </c>
      <c r="KE461">
        <v>41.3952</v>
      </c>
      <c r="KF461">
        <v>0</v>
      </c>
      <c r="KG461">
        <v>29.654</v>
      </c>
      <c r="KH461">
        <v>1021.31</v>
      </c>
      <c r="KI461">
        <v>15.5804</v>
      </c>
      <c r="KJ461">
        <v>100.875</v>
      </c>
      <c r="KK461">
        <v>100.311</v>
      </c>
    </row>
    <row r="462" spans="1:297">
      <c r="A462">
        <v>446</v>
      </c>
      <c r="B462">
        <v>1759257426.5</v>
      </c>
      <c r="C462">
        <v>10610.90000009537</v>
      </c>
      <c r="D462" t="s">
        <v>1339</v>
      </c>
      <c r="E462" t="s">
        <v>1340</v>
      </c>
      <c r="F462">
        <v>5</v>
      </c>
      <c r="G462" t="s">
        <v>1218</v>
      </c>
      <c r="H462" t="s">
        <v>436</v>
      </c>
      <c r="I462">
        <v>1759257419</v>
      </c>
      <c r="J462">
        <f>(K462)/1000</f>
        <v>0</v>
      </c>
      <c r="K462">
        <f>IF(DP462, AN462, AH462)</f>
        <v>0</v>
      </c>
      <c r="L462">
        <f>IF(DP462, AI462, AG462)</f>
        <v>0</v>
      </c>
      <c r="M462">
        <f>DR462 - IF(AU462&gt;1, L462*DL462*100.0/(AW462), 0)</f>
        <v>0</v>
      </c>
      <c r="N462">
        <f>((T462-J462/2)*M462-L462)/(T462+J462/2)</f>
        <v>0</v>
      </c>
      <c r="O462">
        <f>N462*(DY462+DZ462)/1000.0</f>
        <v>0</v>
      </c>
      <c r="P462">
        <f>(DR462 - IF(AU462&gt;1, L462*DL462*100.0/(AW462), 0))*(DY462+DZ462)/1000.0</f>
        <v>0</v>
      </c>
      <c r="Q462">
        <f>2.0/((1/S462-1/R462)+SIGN(S462)*SQRT((1/S462-1/R462)*(1/S462-1/R462) + 4*DM462/((DM462+1)*(DM462+1))*(2*1/S462*1/R462-1/R462*1/R462)))</f>
        <v>0</v>
      </c>
      <c r="R462">
        <f>IF(LEFT(DN462,1)&lt;&gt;"0",IF(LEFT(DN462,1)="1",3.0,DO462),$D$5+$E$5*(EF462*DY462/($K$5*1000))+$F$5*(EF462*DY462/($K$5*1000))*MAX(MIN(DL462,$J$5),$I$5)*MAX(MIN(DL462,$J$5),$I$5)+$G$5*MAX(MIN(DL462,$J$5),$I$5)*(EF462*DY462/($K$5*1000))+$H$5*(EF462*DY462/($K$5*1000))*(EF462*DY462/($K$5*1000)))</f>
        <v>0</v>
      </c>
      <c r="S462">
        <f>J462*(1000-(1000*0.61365*exp(17.502*W462/(240.97+W462))/(DY462+DZ462)+DT462)/2)/(1000*0.61365*exp(17.502*W462/(240.97+W462))/(DY462+DZ462)-DT462)</f>
        <v>0</v>
      </c>
      <c r="T462">
        <f>1/((DM462+1)/(Q462/1.6)+1/(R462/1.37)) + DM462/((DM462+1)/(Q462/1.6) + DM462/(R462/1.37))</f>
        <v>0</v>
      </c>
      <c r="U462">
        <f>(DH462*DK462)</f>
        <v>0</v>
      </c>
      <c r="V462">
        <f>(EA462+(U462+2*0.95*5.67E-8*(((EA462+$B$7)+273)^4-(EA462+273)^4)-44100*J462)/(1.84*29.3*R462+8*0.95*5.67E-8*(EA462+273)^3))</f>
        <v>0</v>
      </c>
      <c r="W462">
        <f>($C$7*EB462+$D$7*EC462+$E$7*V462)</f>
        <v>0</v>
      </c>
      <c r="X462">
        <f>0.61365*exp(17.502*W462/(240.97+W462))</f>
        <v>0</v>
      </c>
      <c r="Y462">
        <f>(Z462/AA462*100)</f>
        <v>0</v>
      </c>
      <c r="Z462">
        <f>DT462*(DY462+DZ462)/1000</f>
        <v>0</v>
      </c>
      <c r="AA462">
        <f>0.61365*exp(17.502*EA462/(240.97+EA462))</f>
        <v>0</v>
      </c>
      <c r="AB462">
        <f>(X462-DT462*(DY462+DZ462)/1000)</f>
        <v>0</v>
      </c>
      <c r="AC462">
        <f>(-J462*44100)</f>
        <v>0</v>
      </c>
      <c r="AD462">
        <f>2*29.3*R462*0.92*(EA462-W462)</f>
        <v>0</v>
      </c>
      <c r="AE462">
        <f>2*0.95*5.67E-8*(((EA462+$B$7)+273)^4-(W462+273)^4)</f>
        <v>0</v>
      </c>
      <c r="AF462">
        <f>U462+AE462+AC462+AD462</f>
        <v>0</v>
      </c>
      <c r="AG462">
        <f>DX462*AU462*(DS462-DR462*(1000-AU462*DU462)/(1000-AU462*DT462))/(100*DL462)</f>
        <v>0</v>
      </c>
      <c r="AH462">
        <f>1000*DX462*AU462*(DT462-DU462)/(100*DL462*(1000-AU462*DT462))</f>
        <v>0</v>
      </c>
      <c r="AI462">
        <f>(AJ462 - AK462 - DY462*1E3/(8.314*(EA462+273.15)) * AM462/DX462 * AL462) * DX462/(100*DL462) * (1000 - DU462)/1000</f>
        <v>0</v>
      </c>
      <c r="AJ462">
        <v>1024.307563011875</v>
      </c>
      <c r="AK462">
        <v>986.9609090909089</v>
      </c>
      <c r="AL462">
        <v>3.388422179321212</v>
      </c>
      <c r="AM462">
        <v>65.51249635074223</v>
      </c>
      <c r="AN462">
        <f>(AP462 - AO462 + DY462*1E3/(8.314*(EA462+273.15)) * AR462/DX462 * AQ462) * DX462/(100*DL462) * 1000/(1000 - AP462)</f>
        <v>0</v>
      </c>
      <c r="AO462">
        <v>15.57803448367573</v>
      </c>
      <c r="AP462">
        <v>24.11036606060606</v>
      </c>
      <c r="AQ462">
        <v>-9.644571942052931E-05</v>
      </c>
      <c r="AR462">
        <v>120.2909633275377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MAX(0,($B$13+$C$13*EF462)/(1+$D$13*EF462)*DY462/(EA462+273)*$E$13)</f>
        <v>0</v>
      </c>
      <c r="AX462" t="s">
        <v>437</v>
      </c>
      <c r="AY462" t="s">
        <v>437</v>
      </c>
      <c r="AZ462">
        <v>0</v>
      </c>
      <c r="BA462">
        <v>0</v>
      </c>
      <c r="BB462">
        <f>1-AZ462/BA462</f>
        <v>0</v>
      </c>
      <c r="BC462">
        <v>0</v>
      </c>
      <c r="BD462" t="s">
        <v>437</v>
      </c>
      <c r="BE462" t="s">
        <v>437</v>
      </c>
      <c r="BF462">
        <v>0</v>
      </c>
      <c r="BG462">
        <v>0</v>
      </c>
      <c r="BH462">
        <f>1-BF462/BG462</f>
        <v>0</v>
      </c>
      <c r="BI462">
        <v>0.5</v>
      </c>
      <c r="BJ462">
        <f>DI462</f>
        <v>0</v>
      </c>
      <c r="BK462">
        <f>L462</f>
        <v>0</v>
      </c>
      <c r="BL462">
        <f>BH462*BI462*BJ462</f>
        <v>0</v>
      </c>
      <c r="BM462">
        <f>(BK462-BC462)/BJ462</f>
        <v>0</v>
      </c>
      <c r="BN462">
        <f>(BA462-BG462)/BG462</f>
        <v>0</v>
      </c>
      <c r="BO462">
        <f>AZ462/(BB462+AZ462/BG462)</f>
        <v>0</v>
      </c>
      <c r="BP462" t="s">
        <v>437</v>
      </c>
      <c r="BQ462">
        <v>0</v>
      </c>
      <c r="BR462">
        <f>IF(BQ462&lt;&gt;0, BQ462, BO462)</f>
        <v>0</v>
      </c>
      <c r="BS462">
        <f>1-BR462/BG462</f>
        <v>0</v>
      </c>
      <c r="BT462">
        <f>(BG462-BF462)/(BG462-BR462)</f>
        <v>0</v>
      </c>
      <c r="BU462">
        <f>(BA462-BG462)/(BA462-BR462)</f>
        <v>0</v>
      </c>
      <c r="BV462">
        <f>(BG462-BF462)/(BG462-AZ462)</f>
        <v>0</v>
      </c>
      <c r="BW462">
        <f>(BA462-BG462)/(BA462-AZ462)</f>
        <v>0</v>
      </c>
      <c r="BX462">
        <f>(BT462*BR462/BF462)</f>
        <v>0</v>
      </c>
      <c r="BY462">
        <f>(1-BX462)</f>
        <v>0</v>
      </c>
      <c r="DH462">
        <f>$B$11*EG462+$C$11*EH462+$F$11*ES462*(1-EV462)</f>
        <v>0</v>
      </c>
      <c r="DI462">
        <f>DH462*DJ462</f>
        <v>0</v>
      </c>
      <c r="DJ462">
        <f>($B$11*$D$9+$C$11*$D$9+$F$11*((FF462+EX462)/MAX(FF462+EX462+FG462, 0.1)*$I$9+FG462/MAX(FF462+EX462+FG462, 0.1)*$J$9))/($B$11+$C$11+$F$11)</f>
        <v>0</v>
      </c>
      <c r="DK462">
        <f>($B$11*$K$9+$C$11*$K$9+$F$11*((FF462+EX462)/MAX(FF462+EX462+FG462, 0.1)*$P$9+FG462/MAX(FF462+EX462+FG462, 0.1)*$Q$9))/($B$11+$C$11+$F$11)</f>
        <v>0</v>
      </c>
      <c r="DL462">
        <v>4.38</v>
      </c>
      <c r="DM462">
        <v>0.5</v>
      </c>
      <c r="DN462" t="s">
        <v>438</v>
      </c>
      <c r="DO462">
        <v>2</v>
      </c>
      <c r="DP462" t="b">
        <v>1</v>
      </c>
      <c r="DQ462">
        <v>1759257419</v>
      </c>
      <c r="DR462">
        <v>940.0065185185185</v>
      </c>
      <c r="DS462">
        <v>993.5301851851851</v>
      </c>
      <c r="DT462">
        <v>24.12582592592592</v>
      </c>
      <c r="DU462">
        <v>15.58015185185185</v>
      </c>
      <c r="DV462">
        <v>939.1694814814814</v>
      </c>
      <c r="DW462">
        <v>23.88043333333333</v>
      </c>
      <c r="DX462">
        <v>500.0233333333334</v>
      </c>
      <c r="DY462">
        <v>90.79044444444445</v>
      </c>
      <c r="DZ462">
        <v>0.05367085925925927</v>
      </c>
      <c r="EA462">
        <v>30.5436074074074</v>
      </c>
      <c r="EB462">
        <v>29.99877777777777</v>
      </c>
      <c r="EC462">
        <v>999.9000000000001</v>
      </c>
      <c r="ED462">
        <v>0</v>
      </c>
      <c r="EE462">
        <v>0</v>
      </c>
      <c r="EF462">
        <v>9994.558888888891</v>
      </c>
      <c r="EG462">
        <v>0</v>
      </c>
      <c r="EH462">
        <v>11.42520740740741</v>
      </c>
      <c r="EI462">
        <v>-53.52370740740741</v>
      </c>
      <c r="EJ462">
        <v>963.2454444444445</v>
      </c>
      <c r="EK462">
        <v>1009.255037037037</v>
      </c>
      <c r="EL462">
        <v>8.545683703703704</v>
      </c>
      <c r="EM462">
        <v>993.5301851851851</v>
      </c>
      <c r="EN462">
        <v>15.58015185185185</v>
      </c>
      <c r="EO462">
        <v>2.190395185185185</v>
      </c>
      <c r="EP462">
        <v>1.414529259259259</v>
      </c>
      <c r="EQ462">
        <v>18.89223703703704</v>
      </c>
      <c r="ER462">
        <v>12.07428518518518</v>
      </c>
      <c r="ES462">
        <v>2000</v>
      </c>
      <c r="ET462">
        <v>0.980006111111111</v>
      </c>
      <c r="EU462">
        <v>0.01999414444444445</v>
      </c>
      <c r="EV462">
        <v>0</v>
      </c>
      <c r="EW462">
        <v>845.3012222222222</v>
      </c>
      <c r="EX462">
        <v>5.000560000000001</v>
      </c>
      <c r="EY462">
        <v>17103.33703703704</v>
      </c>
      <c r="EZ462">
        <v>17294.90370370371</v>
      </c>
      <c r="FA462">
        <v>41.625</v>
      </c>
      <c r="FB462">
        <v>41.68699999999999</v>
      </c>
      <c r="FC462">
        <v>41.31199999999999</v>
      </c>
      <c r="FD462">
        <v>40.9301111111111</v>
      </c>
      <c r="FE462">
        <v>42.43699999999999</v>
      </c>
      <c r="FF462">
        <v>1955.11</v>
      </c>
      <c r="FG462">
        <v>39.89000000000001</v>
      </c>
      <c r="FH462">
        <v>0</v>
      </c>
      <c r="FI462">
        <v>1759257440.8</v>
      </c>
      <c r="FJ462">
        <v>0</v>
      </c>
      <c r="FK462">
        <v>845.3088846153846</v>
      </c>
      <c r="FL462">
        <v>-1.982324796407405</v>
      </c>
      <c r="FM462">
        <v>-41.72991447621253</v>
      </c>
      <c r="FN462">
        <v>17103.13076923077</v>
      </c>
      <c r="FO462">
        <v>15</v>
      </c>
      <c r="FP462">
        <v>0</v>
      </c>
      <c r="FQ462" t="s">
        <v>439</v>
      </c>
      <c r="FR462">
        <v>1747148579.5</v>
      </c>
      <c r="FS462">
        <v>1747148584.5</v>
      </c>
      <c r="FT462">
        <v>0</v>
      </c>
      <c r="FU462">
        <v>0.162</v>
      </c>
      <c r="FV462">
        <v>-0.001</v>
      </c>
      <c r="FW462">
        <v>0.139</v>
      </c>
      <c r="FX462">
        <v>0.058</v>
      </c>
      <c r="FY462">
        <v>420</v>
      </c>
      <c r="FZ462">
        <v>16</v>
      </c>
      <c r="GA462">
        <v>0.19</v>
      </c>
      <c r="GB462">
        <v>0.02</v>
      </c>
      <c r="GC462">
        <v>-53.4647536585366</v>
      </c>
      <c r="GD462">
        <v>-1.544203484320641</v>
      </c>
      <c r="GE462">
        <v>0.1673628715674355</v>
      </c>
      <c r="GF462">
        <v>0</v>
      </c>
      <c r="GG462">
        <v>845.405617647059</v>
      </c>
      <c r="GH462">
        <v>-1.85495798390583</v>
      </c>
      <c r="GI462">
        <v>0.286199027283445</v>
      </c>
      <c r="GJ462">
        <v>0</v>
      </c>
      <c r="GK462">
        <v>8.548839268292685</v>
      </c>
      <c r="GL462">
        <v>-0.06512236933799265</v>
      </c>
      <c r="GM462">
        <v>0.006588350913338361</v>
      </c>
      <c r="GN462">
        <v>1</v>
      </c>
      <c r="GO462">
        <v>1</v>
      </c>
      <c r="GP462">
        <v>3</v>
      </c>
      <c r="GQ462" t="s">
        <v>463</v>
      </c>
      <c r="GR462">
        <v>3.12884</v>
      </c>
      <c r="GS462">
        <v>2.73157</v>
      </c>
      <c r="GT462">
        <v>0.153189</v>
      </c>
      <c r="GU462">
        <v>0.159505</v>
      </c>
      <c r="GV462">
        <v>0.107549</v>
      </c>
      <c r="GW462">
        <v>0.0795207</v>
      </c>
      <c r="GX462">
        <v>25378.6</v>
      </c>
      <c r="GY462">
        <v>24452</v>
      </c>
      <c r="GZ462">
        <v>30512.6</v>
      </c>
      <c r="HA462">
        <v>29348.8</v>
      </c>
      <c r="HB462">
        <v>37585.3</v>
      </c>
      <c r="HC462">
        <v>35555.9</v>
      </c>
      <c r="HD462">
        <v>46679.1</v>
      </c>
      <c r="HE462">
        <v>43611.4</v>
      </c>
      <c r="HF462">
        <v>1.8304</v>
      </c>
      <c r="HG462">
        <v>1.81502</v>
      </c>
      <c r="HH462">
        <v>0.08270139999999999</v>
      </c>
      <c r="HI462">
        <v>0</v>
      </c>
      <c r="HJ462">
        <v>28.6657</v>
      </c>
      <c r="HK462">
        <v>999.9</v>
      </c>
      <c r="HL462">
        <v>48.1</v>
      </c>
      <c r="HM462">
        <v>31.9</v>
      </c>
      <c r="HN462">
        <v>25.1549</v>
      </c>
      <c r="HO462">
        <v>62.995</v>
      </c>
      <c r="HP462">
        <v>18.0769</v>
      </c>
      <c r="HQ462">
        <v>1</v>
      </c>
      <c r="HR462">
        <v>0.157538</v>
      </c>
      <c r="HS462">
        <v>-0.852587</v>
      </c>
      <c r="HT462">
        <v>20.1981</v>
      </c>
      <c r="HU462">
        <v>5.22822</v>
      </c>
      <c r="HV462">
        <v>11.974</v>
      </c>
      <c r="HW462">
        <v>4.97</v>
      </c>
      <c r="HX462">
        <v>3.28953</v>
      </c>
      <c r="HY462">
        <v>9999</v>
      </c>
      <c r="HZ462">
        <v>9999</v>
      </c>
      <c r="IA462">
        <v>9999</v>
      </c>
      <c r="IB462">
        <v>20.4</v>
      </c>
      <c r="IC462">
        <v>4.97293</v>
      </c>
      <c r="ID462">
        <v>1.87734</v>
      </c>
      <c r="IE462">
        <v>1.87545</v>
      </c>
      <c r="IF462">
        <v>1.8782</v>
      </c>
      <c r="IG462">
        <v>1.87499</v>
      </c>
      <c r="IH462">
        <v>1.87851</v>
      </c>
      <c r="II462">
        <v>1.87561</v>
      </c>
      <c r="IJ462">
        <v>1.87683</v>
      </c>
      <c r="IK462">
        <v>0</v>
      </c>
      <c r="IL462">
        <v>0</v>
      </c>
      <c r="IM462">
        <v>0</v>
      </c>
      <c r="IN462">
        <v>0</v>
      </c>
      <c r="IO462" t="s">
        <v>441</v>
      </c>
      <c r="IP462" t="s">
        <v>442</v>
      </c>
      <c r="IQ462" t="s">
        <v>443</v>
      </c>
      <c r="IR462" t="s">
        <v>443</v>
      </c>
      <c r="IS462" t="s">
        <v>443</v>
      </c>
      <c r="IT462" t="s">
        <v>443</v>
      </c>
      <c r="IU462">
        <v>0</v>
      </c>
      <c r="IV462">
        <v>100</v>
      </c>
      <c r="IW462">
        <v>100</v>
      </c>
      <c r="IX462">
        <v>0.861</v>
      </c>
      <c r="IY462">
        <v>0.245</v>
      </c>
      <c r="IZ462">
        <v>-0.1222274518627452</v>
      </c>
      <c r="JA462">
        <v>0.001328938755811441</v>
      </c>
      <c r="JB462">
        <v>-5.633165956792918E-07</v>
      </c>
      <c r="JC462">
        <v>2.510553891376428E-10</v>
      </c>
      <c r="JD462">
        <v>-0.04678033270444259</v>
      </c>
      <c r="JE462">
        <v>-0.0009625096320519332</v>
      </c>
      <c r="JF462">
        <v>0.0006953178313022573</v>
      </c>
      <c r="JG462">
        <v>-5.973937232829655E-06</v>
      </c>
      <c r="JH462">
        <v>1</v>
      </c>
      <c r="JI462">
        <v>2112</v>
      </c>
      <c r="JJ462">
        <v>1</v>
      </c>
      <c r="JK462">
        <v>26</v>
      </c>
      <c r="JL462">
        <v>201814.1</v>
      </c>
      <c r="JM462">
        <v>201814</v>
      </c>
      <c r="JN462">
        <v>2.24731</v>
      </c>
      <c r="JO462">
        <v>2.54395</v>
      </c>
      <c r="JP462">
        <v>1.39893</v>
      </c>
      <c r="JQ462">
        <v>2.32666</v>
      </c>
      <c r="JR462">
        <v>1.44897</v>
      </c>
      <c r="JS462">
        <v>2.59155</v>
      </c>
      <c r="JT462">
        <v>37.7228</v>
      </c>
      <c r="JU462">
        <v>23.9824</v>
      </c>
      <c r="JV462">
        <v>18</v>
      </c>
      <c r="JW462">
        <v>483.676</v>
      </c>
      <c r="JX462">
        <v>444.464</v>
      </c>
      <c r="JY462">
        <v>29.6519</v>
      </c>
      <c r="JZ462">
        <v>29.3009</v>
      </c>
      <c r="KA462">
        <v>29.9996</v>
      </c>
      <c r="KB462">
        <v>29.0482</v>
      </c>
      <c r="KC462">
        <v>29.1221</v>
      </c>
      <c r="KD462">
        <v>44.9936</v>
      </c>
      <c r="KE462">
        <v>41.3952</v>
      </c>
      <c r="KF462">
        <v>0</v>
      </c>
      <c r="KG462">
        <v>29.6247</v>
      </c>
      <c r="KH462">
        <v>1041.35</v>
      </c>
      <c r="KI462">
        <v>15.6062</v>
      </c>
      <c r="KJ462">
        <v>100.875</v>
      </c>
      <c r="KK462">
        <v>100.313</v>
      </c>
    </row>
    <row r="463" spans="1:297">
      <c r="A463">
        <v>447</v>
      </c>
      <c r="B463">
        <v>1759257431.5</v>
      </c>
      <c r="C463">
        <v>10615.90000009537</v>
      </c>
      <c r="D463" t="s">
        <v>1341</v>
      </c>
      <c r="E463" t="s">
        <v>1342</v>
      </c>
      <c r="F463">
        <v>5</v>
      </c>
      <c r="G463" t="s">
        <v>1218</v>
      </c>
      <c r="H463" t="s">
        <v>436</v>
      </c>
      <c r="I463">
        <v>1759257423.714286</v>
      </c>
      <c r="J463">
        <f>(K463)/1000</f>
        <v>0</v>
      </c>
      <c r="K463">
        <f>IF(DP463, AN463, AH463)</f>
        <v>0</v>
      </c>
      <c r="L463">
        <f>IF(DP463, AI463, AG463)</f>
        <v>0</v>
      </c>
      <c r="M463">
        <f>DR463 - IF(AU463&gt;1, L463*DL463*100.0/(AW463), 0)</f>
        <v>0</v>
      </c>
      <c r="N463">
        <f>((T463-J463/2)*M463-L463)/(T463+J463/2)</f>
        <v>0</v>
      </c>
      <c r="O463">
        <f>N463*(DY463+DZ463)/1000.0</f>
        <v>0</v>
      </c>
      <c r="P463">
        <f>(DR463 - IF(AU463&gt;1, L463*DL463*100.0/(AW463), 0))*(DY463+DZ463)/1000.0</f>
        <v>0</v>
      </c>
      <c r="Q463">
        <f>2.0/((1/S463-1/R463)+SIGN(S463)*SQRT((1/S463-1/R463)*(1/S463-1/R463) + 4*DM463/((DM463+1)*(DM463+1))*(2*1/S463*1/R463-1/R463*1/R463)))</f>
        <v>0</v>
      </c>
      <c r="R463">
        <f>IF(LEFT(DN463,1)&lt;&gt;"0",IF(LEFT(DN463,1)="1",3.0,DO463),$D$5+$E$5*(EF463*DY463/($K$5*1000))+$F$5*(EF463*DY463/($K$5*1000))*MAX(MIN(DL463,$J$5),$I$5)*MAX(MIN(DL463,$J$5),$I$5)+$G$5*MAX(MIN(DL463,$J$5),$I$5)*(EF463*DY463/($K$5*1000))+$H$5*(EF463*DY463/($K$5*1000))*(EF463*DY463/($K$5*1000)))</f>
        <v>0</v>
      </c>
      <c r="S463">
        <f>J463*(1000-(1000*0.61365*exp(17.502*W463/(240.97+W463))/(DY463+DZ463)+DT463)/2)/(1000*0.61365*exp(17.502*W463/(240.97+W463))/(DY463+DZ463)-DT463)</f>
        <v>0</v>
      </c>
      <c r="T463">
        <f>1/((DM463+1)/(Q463/1.6)+1/(R463/1.37)) + DM463/((DM463+1)/(Q463/1.6) + DM463/(R463/1.37))</f>
        <v>0</v>
      </c>
      <c r="U463">
        <f>(DH463*DK463)</f>
        <v>0</v>
      </c>
      <c r="V463">
        <f>(EA463+(U463+2*0.95*5.67E-8*(((EA463+$B$7)+273)^4-(EA463+273)^4)-44100*J463)/(1.84*29.3*R463+8*0.95*5.67E-8*(EA463+273)^3))</f>
        <v>0</v>
      </c>
      <c r="W463">
        <f>($C$7*EB463+$D$7*EC463+$E$7*V463)</f>
        <v>0</v>
      </c>
      <c r="X463">
        <f>0.61365*exp(17.502*W463/(240.97+W463))</f>
        <v>0</v>
      </c>
      <c r="Y463">
        <f>(Z463/AA463*100)</f>
        <v>0</v>
      </c>
      <c r="Z463">
        <f>DT463*(DY463+DZ463)/1000</f>
        <v>0</v>
      </c>
      <c r="AA463">
        <f>0.61365*exp(17.502*EA463/(240.97+EA463))</f>
        <v>0</v>
      </c>
      <c r="AB463">
        <f>(X463-DT463*(DY463+DZ463)/1000)</f>
        <v>0</v>
      </c>
      <c r="AC463">
        <f>(-J463*44100)</f>
        <v>0</v>
      </c>
      <c r="AD463">
        <f>2*29.3*R463*0.92*(EA463-W463)</f>
        <v>0</v>
      </c>
      <c r="AE463">
        <f>2*0.95*5.67E-8*(((EA463+$B$7)+273)^4-(W463+273)^4)</f>
        <v>0</v>
      </c>
      <c r="AF463">
        <f>U463+AE463+AC463+AD463</f>
        <v>0</v>
      </c>
      <c r="AG463">
        <f>DX463*AU463*(DS463-DR463*(1000-AU463*DU463)/(1000-AU463*DT463))/(100*DL463)</f>
        <v>0</v>
      </c>
      <c r="AH463">
        <f>1000*DX463*AU463*(DT463-DU463)/(100*DL463*(1000-AU463*DT463))</f>
        <v>0</v>
      </c>
      <c r="AI463">
        <f>(AJ463 - AK463 - DY463*1E3/(8.314*(EA463+273.15)) * AM463/DX463 * AL463) * DX463/(100*DL463) * (1000 - DU463)/1000</f>
        <v>0</v>
      </c>
      <c r="AJ463">
        <v>1041.367624302934</v>
      </c>
      <c r="AK463">
        <v>1003.961018181818</v>
      </c>
      <c r="AL463">
        <v>3.401182930971405</v>
      </c>
      <c r="AM463">
        <v>65.51249635074223</v>
      </c>
      <c r="AN463">
        <f>(AP463 - AO463 + DY463*1E3/(8.314*(EA463+273.15)) * AR463/DX463 * AQ463) * DX463/(100*DL463) * 1000/(1000 - AP463)</f>
        <v>0</v>
      </c>
      <c r="AO463">
        <v>15.57780222282211</v>
      </c>
      <c r="AP463">
        <v>24.06587454545454</v>
      </c>
      <c r="AQ463">
        <v>-0.009648623163546038</v>
      </c>
      <c r="AR463">
        <v>120.2909633275377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MAX(0,($B$13+$C$13*EF463)/(1+$D$13*EF463)*DY463/(EA463+273)*$E$13)</f>
        <v>0</v>
      </c>
      <c r="AX463" t="s">
        <v>437</v>
      </c>
      <c r="AY463" t="s">
        <v>437</v>
      </c>
      <c r="AZ463">
        <v>0</v>
      </c>
      <c r="BA463">
        <v>0</v>
      </c>
      <c r="BB463">
        <f>1-AZ463/BA463</f>
        <v>0</v>
      </c>
      <c r="BC463">
        <v>0</v>
      </c>
      <c r="BD463" t="s">
        <v>437</v>
      </c>
      <c r="BE463" t="s">
        <v>437</v>
      </c>
      <c r="BF463">
        <v>0</v>
      </c>
      <c r="BG463">
        <v>0</v>
      </c>
      <c r="BH463">
        <f>1-BF463/BG463</f>
        <v>0</v>
      </c>
      <c r="BI463">
        <v>0.5</v>
      </c>
      <c r="BJ463">
        <f>DI463</f>
        <v>0</v>
      </c>
      <c r="BK463">
        <f>L463</f>
        <v>0</v>
      </c>
      <c r="BL463">
        <f>BH463*BI463*BJ463</f>
        <v>0</v>
      </c>
      <c r="BM463">
        <f>(BK463-BC463)/BJ463</f>
        <v>0</v>
      </c>
      <c r="BN463">
        <f>(BA463-BG463)/BG463</f>
        <v>0</v>
      </c>
      <c r="BO463">
        <f>AZ463/(BB463+AZ463/BG463)</f>
        <v>0</v>
      </c>
      <c r="BP463" t="s">
        <v>437</v>
      </c>
      <c r="BQ463">
        <v>0</v>
      </c>
      <c r="BR463">
        <f>IF(BQ463&lt;&gt;0, BQ463, BO463)</f>
        <v>0</v>
      </c>
      <c r="BS463">
        <f>1-BR463/BG463</f>
        <v>0</v>
      </c>
      <c r="BT463">
        <f>(BG463-BF463)/(BG463-BR463)</f>
        <v>0</v>
      </c>
      <c r="BU463">
        <f>(BA463-BG463)/(BA463-BR463)</f>
        <v>0</v>
      </c>
      <c r="BV463">
        <f>(BG463-BF463)/(BG463-AZ463)</f>
        <v>0</v>
      </c>
      <c r="BW463">
        <f>(BA463-BG463)/(BA463-AZ463)</f>
        <v>0</v>
      </c>
      <c r="BX463">
        <f>(BT463*BR463/BF463)</f>
        <v>0</v>
      </c>
      <c r="BY463">
        <f>(1-BX463)</f>
        <v>0</v>
      </c>
      <c r="DH463">
        <f>$B$11*EG463+$C$11*EH463+$F$11*ES463*(1-EV463)</f>
        <v>0</v>
      </c>
      <c r="DI463">
        <f>DH463*DJ463</f>
        <v>0</v>
      </c>
      <c r="DJ463">
        <f>($B$11*$D$9+$C$11*$D$9+$F$11*((FF463+EX463)/MAX(FF463+EX463+FG463, 0.1)*$I$9+FG463/MAX(FF463+EX463+FG463, 0.1)*$J$9))/($B$11+$C$11+$F$11)</f>
        <v>0</v>
      </c>
      <c r="DK463">
        <f>($B$11*$K$9+$C$11*$K$9+$F$11*((FF463+EX463)/MAX(FF463+EX463+FG463, 0.1)*$P$9+FG463/MAX(FF463+EX463+FG463, 0.1)*$Q$9))/($B$11+$C$11+$F$11)</f>
        <v>0</v>
      </c>
      <c r="DL463">
        <v>4.38</v>
      </c>
      <c r="DM463">
        <v>0.5</v>
      </c>
      <c r="DN463" t="s">
        <v>438</v>
      </c>
      <c r="DO463">
        <v>2</v>
      </c>
      <c r="DP463" t="b">
        <v>1</v>
      </c>
      <c r="DQ463">
        <v>1759257423.714286</v>
      </c>
      <c r="DR463">
        <v>955.6191071428572</v>
      </c>
      <c r="DS463">
        <v>1009.328678571429</v>
      </c>
      <c r="DT463">
        <v>24.11007857142857</v>
      </c>
      <c r="DU463">
        <v>15.57885714285714</v>
      </c>
      <c r="DV463">
        <v>954.7673928571428</v>
      </c>
      <c r="DW463">
        <v>23.86501785714285</v>
      </c>
      <c r="DX463">
        <v>500.0080000000001</v>
      </c>
      <c r="DY463">
        <v>90.78915714285714</v>
      </c>
      <c r="DZ463">
        <v>0.05379084642857142</v>
      </c>
      <c r="EA463">
        <v>30.54309642857142</v>
      </c>
      <c r="EB463">
        <v>30.0097</v>
      </c>
      <c r="EC463">
        <v>999.9000000000002</v>
      </c>
      <c r="ED463">
        <v>0</v>
      </c>
      <c r="EE463">
        <v>0</v>
      </c>
      <c r="EF463">
        <v>9993.413571428569</v>
      </c>
      <c r="EG463">
        <v>0</v>
      </c>
      <c r="EH463">
        <v>11.43286785714286</v>
      </c>
      <c r="EI463">
        <v>-53.7096392857143</v>
      </c>
      <c r="EJ463">
        <v>979.2277857142856</v>
      </c>
      <c r="EK463">
        <v>1025.302714285714</v>
      </c>
      <c r="EL463">
        <v>8.531220714285714</v>
      </c>
      <c r="EM463">
        <v>1009.328678571429</v>
      </c>
      <c r="EN463">
        <v>15.57885714285714</v>
      </c>
      <c r="EO463">
        <v>2.188934285714286</v>
      </c>
      <c r="EP463">
        <v>1.414391785714286</v>
      </c>
      <c r="EQ463">
        <v>18.88155</v>
      </c>
      <c r="ER463">
        <v>12.07281428571429</v>
      </c>
      <c r="ES463">
        <v>2000.017142857143</v>
      </c>
      <c r="ET463">
        <v>0.9800062857142858</v>
      </c>
      <c r="EU463">
        <v>0.01999396785714286</v>
      </c>
      <c r="EV463">
        <v>0</v>
      </c>
      <c r="EW463">
        <v>845.1428928571429</v>
      </c>
      <c r="EX463">
        <v>5.000560000000001</v>
      </c>
      <c r="EY463">
        <v>17100.03928571429</v>
      </c>
      <c r="EZ463">
        <v>17295.05357142857</v>
      </c>
      <c r="FA463">
        <v>41.625</v>
      </c>
      <c r="FB463">
        <v>41.68699999999999</v>
      </c>
      <c r="FC463">
        <v>41.31199999999999</v>
      </c>
      <c r="FD463">
        <v>40.91707142857143</v>
      </c>
      <c r="FE463">
        <v>42.43699999999999</v>
      </c>
      <c r="FF463">
        <v>1955.127142857143</v>
      </c>
      <c r="FG463">
        <v>39.89000000000001</v>
      </c>
      <c r="FH463">
        <v>0</v>
      </c>
      <c r="FI463">
        <v>1759257445.6</v>
      </c>
      <c r="FJ463">
        <v>0</v>
      </c>
      <c r="FK463">
        <v>845.0995384615385</v>
      </c>
      <c r="FL463">
        <v>-2.218393164562282</v>
      </c>
      <c r="FM463">
        <v>-44.41709394770556</v>
      </c>
      <c r="FN463">
        <v>17099.73846153846</v>
      </c>
      <c r="FO463">
        <v>15</v>
      </c>
      <c r="FP463">
        <v>0</v>
      </c>
      <c r="FQ463" t="s">
        <v>439</v>
      </c>
      <c r="FR463">
        <v>1747148579.5</v>
      </c>
      <c r="FS463">
        <v>1747148584.5</v>
      </c>
      <c r="FT463">
        <v>0</v>
      </c>
      <c r="FU463">
        <v>0.162</v>
      </c>
      <c r="FV463">
        <v>-0.001</v>
      </c>
      <c r="FW463">
        <v>0.139</v>
      </c>
      <c r="FX463">
        <v>0.058</v>
      </c>
      <c r="FY463">
        <v>420</v>
      </c>
      <c r="FZ463">
        <v>16</v>
      </c>
      <c r="GA463">
        <v>0.19</v>
      </c>
      <c r="GB463">
        <v>0.02</v>
      </c>
      <c r="GC463">
        <v>-53.60382</v>
      </c>
      <c r="GD463">
        <v>-2.346333208254969</v>
      </c>
      <c r="GE463">
        <v>0.2303496746253399</v>
      </c>
      <c r="GF463">
        <v>0</v>
      </c>
      <c r="GG463">
        <v>845.260294117647</v>
      </c>
      <c r="GH463">
        <v>-2.158349887000118</v>
      </c>
      <c r="GI463">
        <v>0.3095255885470454</v>
      </c>
      <c r="GJ463">
        <v>0</v>
      </c>
      <c r="GK463">
        <v>8.538254500000001</v>
      </c>
      <c r="GL463">
        <v>-0.1531902439024668</v>
      </c>
      <c r="GM463">
        <v>0.0168838379745246</v>
      </c>
      <c r="GN463">
        <v>0</v>
      </c>
      <c r="GO463">
        <v>0</v>
      </c>
      <c r="GP463">
        <v>3</v>
      </c>
      <c r="GQ463" t="s">
        <v>490</v>
      </c>
      <c r="GR463">
        <v>3.12877</v>
      </c>
      <c r="GS463">
        <v>2.73177</v>
      </c>
      <c r="GT463">
        <v>0.154875</v>
      </c>
      <c r="GU463">
        <v>0.16117</v>
      </c>
      <c r="GV463">
        <v>0.107416</v>
      </c>
      <c r="GW463">
        <v>0.0795193</v>
      </c>
      <c r="GX463">
        <v>25328.9</v>
      </c>
      <c r="GY463">
        <v>24404</v>
      </c>
      <c r="GZ463">
        <v>30513.6</v>
      </c>
      <c r="HA463">
        <v>29349.3</v>
      </c>
      <c r="HB463">
        <v>37592.4</v>
      </c>
      <c r="HC463">
        <v>35556.5</v>
      </c>
      <c r="HD463">
        <v>46680.7</v>
      </c>
      <c r="HE463">
        <v>43612</v>
      </c>
      <c r="HF463">
        <v>1.8304</v>
      </c>
      <c r="HG463">
        <v>1.81518</v>
      </c>
      <c r="HH463">
        <v>0.0835955</v>
      </c>
      <c r="HI463">
        <v>0</v>
      </c>
      <c r="HJ463">
        <v>28.6674</v>
      </c>
      <c r="HK463">
        <v>999.9</v>
      </c>
      <c r="HL463">
        <v>48.1</v>
      </c>
      <c r="HM463">
        <v>31.9</v>
      </c>
      <c r="HN463">
        <v>25.1562</v>
      </c>
      <c r="HO463">
        <v>62.855</v>
      </c>
      <c r="HP463">
        <v>17.9968</v>
      </c>
      <c r="HQ463">
        <v>1</v>
      </c>
      <c r="HR463">
        <v>0.157055</v>
      </c>
      <c r="HS463">
        <v>-0.822987</v>
      </c>
      <c r="HT463">
        <v>20.1985</v>
      </c>
      <c r="HU463">
        <v>5.22912</v>
      </c>
      <c r="HV463">
        <v>11.974</v>
      </c>
      <c r="HW463">
        <v>4.9699</v>
      </c>
      <c r="HX463">
        <v>3.28965</v>
      </c>
      <c r="HY463">
        <v>9999</v>
      </c>
      <c r="HZ463">
        <v>9999</v>
      </c>
      <c r="IA463">
        <v>9999</v>
      </c>
      <c r="IB463">
        <v>20.4</v>
      </c>
      <c r="IC463">
        <v>4.97291</v>
      </c>
      <c r="ID463">
        <v>1.87731</v>
      </c>
      <c r="IE463">
        <v>1.87545</v>
      </c>
      <c r="IF463">
        <v>1.8782</v>
      </c>
      <c r="IG463">
        <v>1.87499</v>
      </c>
      <c r="IH463">
        <v>1.87851</v>
      </c>
      <c r="II463">
        <v>1.87561</v>
      </c>
      <c r="IJ463">
        <v>1.87682</v>
      </c>
      <c r="IK463">
        <v>0</v>
      </c>
      <c r="IL463">
        <v>0</v>
      </c>
      <c r="IM463">
        <v>0</v>
      </c>
      <c r="IN463">
        <v>0</v>
      </c>
      <c r="IO463" t="s">
        <v>441</v>
      </c>
      <c r="IP463" t="s">
        <v>442</v>
      </c>
      <c r="IQ463" t="s">
        <v>443</v>
      </c>
      <c r="IR463" t="s">
        <v>443</v>
      </c>
      <c r="IS463" t="s">
        <v>443</v>
      </c>
      <c r="IT463" t="s">
        <v>443</v>
      </c>
      <c r="IU463">
        <v>0</v>
      </c>
      <c r="IV463">
        <v>100</v>
      </c>
      <c r="IW463">
        <v>100</v>
      </c>
      <c r="IX463">
        <v>0.876</v>
      </c>
      <c r="IY463">
        <v>0.2441</v>
      </c>
      <c r="IZ463">
        <v>-0.1222274518627452</v>
      </c>
      <c r="JA463">
        <v>0.001328938755811441</v>
      </c>
      <c r="JB463">
        <v>-5.633165956792918E-07</v>
      </c>
      <c r="JC463">
        <v>2.510553891376428E-10</v>
      </c>
      <c r="JD463">
        <v>-0.04678033270444259</v>
      </c>
      <c r="JE463">
        <v>-0.0009625096320519332</v>
      </c>
      <c r="JF463">
        <v>0.0006953178313022573</v>
      </c>
      <c r="JG463">
        <v>-5.973937232829655E-06</v>
      </c>
      <c r="JH463">
        <v>1</v>
      </c>
      <c r="JI463">
        <v>2112</v>
      </c>
      <c r="JJ463">
        <v>1</v>
      </c>
      <c r="JK463">
        <v>26</v>
      </c>
      <c r="JL463">
        <v>201814.2</v>
      </c>
      <c r="JM463">
        <v>201814.1</v>
      </c>
      <c r="JN463">
        <v>2.27417</v>
      </c>
      <c r="JO463">
        <v>2.55127</v>
      </c>
      <c r="JP463">
        <v>1.39893</v>
      </c>
      <c r="JQ463">
        <v>2.32666</v>
      </c>
      <c r="JR463">
        <v>1.44897</v>
      </c>
      <c r="JS463">
        <v>2.45239</v>
      </c>
      <c r="JT463">
        <v>37.747</v>
      </c>
      <c r="JU463">
        <v>23.9649</v>
      </c>
      <c r="JV463">
        <v>18</v>
      </c>
      <c r="JW463">
        <v>483.643</v>
      </c>
      <c r="JX463">
        <v>444.52</v>
      </c>
      <c r="JY463">
        <v>29.6238</v>
      </c>
      <c r="JZ463">
        <v>29.2959</v>
      </c>
      <c r="KA463">
        <v>29.9997</v>
      </c>
      <c r="KB463">
        <v>29.0432</v>
      </c>
      <c r="KC463">
        <v>29.1171</v>
      </c>
      <c r="KD463">
        <v>45.544</v>
      </c>
      <c r="KE463">
        <v>41.3952</v>
      </c>
      <c r="KF463">
        <v>0</v>
      </c>
      <c r="KG463">
        <v>29.6083</v>
      </c>
      <c r="KH463">
        <v>1054.71</v>
      </c>
      <c r="KI463">
        <v>15.6482</v>
      </c>
      <c r="KJ463">
        <v>100.879</v>
      </c>
      <c r="KK463">
        <v>100.314</v>
      </c>
    </row>
    <row r="464" spans="1:297">
      <c r="A464">
        <v>448</v>
      </c>
      <c r="B464">
        <v>1759257436.5</v>
      </c>
      <c r="C464">
        <v>10620.90000009537</v>
      </c>
      <c r="D464" t="s">
        <v>1343</v>
      </c>
      <c r="E464" t="s">
        <v>1344</v>
      </c>
      <c r="F464">
        <v>5</v>
      </c>
      <c r="G464" t="s">
        <v>1218</v>
      </c>
      <c r="H464" t="s">
        <v>436</v>
      </c>
      <c r="I464">
        <v>1759257429</v>
      </c>
      <c r="J464">
        <f>(K464)/1000</f>
        <v>0</v>
      </c>
      <c r="K464">
        <f>IF(DP464, AN464, AH464)</f>
        <v>0</v>
      </c>
      <c r="L464">
        <f>IF(DP464, AI464, AG464)</f>
        <v>0</v>
      </c>
      <c r="M464">
        <f>DR464 - IF(AU464&gt;1, L464*DL464*100.0/(AW464), 0)</f>
        <v>0</v>
      </c>
      <c r="N464">
        <f>((T464-J464/2)*M464-L464)/(T464+J464/2)</f>
        <v>0</v>
      </c>
      <c r="O464">
        <f>N464*(DY464+DZ464)/1000.0</f>
        <v>0</v>
      </c>
      <c r="P464">
        <f>(DR464 - IF(AU464&gt;1, L464*DL464*100.0/(AW464), 0))*(DY464+DZ464)/1000.0</f>
        <v>0</v>
      </c>
      <c r="Q464">
        <f>2.0/((1/S464-1/R464)+SIGN(S464)*SQRT((1/S464-1/R464)*(1/S464-1/R464) + 4*DM464/((DM464+1)*(DM464+1))*(2*1/S464*1/R464-1/R464*1/R464)))</f>
        <v>0</v>
      </c>
      <c r="R464">
        <f>IF(LEFT(DN464,1)&lt;&gt;"0",IF(LEFT(DN464,1)="1",3.0,DO464),$D$5+$E$5*(EF464*DY464/($K$5*1000))+$F$5*(EF464*DY464/($K$5*1000))*MAX(MIN(DL464,$J$5),$I$5)*MAX(MIN(DL464,$J$5),$I$5)+$G$5*MAX(MIN(DL464,$J$5),$I$5)*(EF464*DY464/($K$5*1000))+$H$5*(EF464*DY464/($K$5*1000))*(EF464*DY464/($K$5*1000)))</f>
        <v>0</v>
      </c>
      <c r="S464">
        <f>J464*(1000-(1000*0.61365*exp(17.502*W464/(240.97+W464))/(DY464+DZ464)+DT464)/2)/(1000*0.61365*exp(17.502*W464/(240.97+W464))/(DY464+DZ464)-DT464)</f>
        <v>0</v>
      </c>
      <c r="T464">
        <f>1/((DM464+1)/(Q464/1.6)+1/(R464/1.37)) + DM464/((DM464+1)/(Q464/1.6) + DM464/(R464/1.37))</f>
        <v>0</v>
      </c>
      <c r="U464">
        <f>(DH464*DK464)</f>
        <v>0</v>
      </c>
      <c r="V464">
        <f>(EA464+(U464+2*0.95*5.67E-8*(((EA464+$B$7)+273)^4-(EA464+273)^4)-44100*J464)/(1.84*29.3*R464+8*0.95*5.67E-8*(EA464+273)^3))</f>
        <v>0</v>
      </c>
      <c r="W464">
        <f>($C$7*EB464+$D$7*EC464+$E$7*V464)</f>
        <v>0</v>
      </c>
      <c r="X464">
        <f>0.61365*exp(17.502*W464/(240.97+W464))</f>
        <v>0</v>
      </c>
      <c r="Y464">
        <f>(Z464/AA464*100)</f>
        <v>0</v>
      </c>
      <c r="Z464">
        <f>DT464*(DY464+DZ464)/1000</f>
        <v>0</v>
      </c>
      <c r="AA464">
        <f>0.61365*exp(17.502*EA464/(240.97+EA464))</f>
        <v>0</v>
      </c>
      <c r="AB464">
        <f>(X464-DT464*(DY464+DZ464)/1000)</f>
        <v>0</v>
      </c>
      <c r="AC464">
        <f>(-J464*44100)</f>
        <v>0</v>
      </c>
      <c r="AD464">
        <f>2*29.3*R464*0.92*(EA464-W464)</f>
        <v>0</v>
      </c>
      <c r="AE464">
        <f>2*0.95*5.67E-8*(((EA464+$B$7)+273)^4-(W464+273)^4)</f>
        <v>0</v>
      </c>
      <c r="AF464">
        <f>U464+AE464+AC464+AD464</f>
        <v>0</v>
      </c>
      <c r="AG464">
        <f>DX464*AU464*(DS464-DR464*(1000-AU464*DU464)/(1000-AU464*DT464))/(100*DL464)</f>
        <v>0</v>
      </c>
      <c r="AH464">
        <f>1000*DX464*AU464*(DT464-DU464)/(100*DL464*(1000-AU464*DT464))</f>
        <v>0</v>
      </c>
      <c r="AI464">
        <f>(AJ464 - AK464 - DY464*1E3/(8.314*(EA464+273.15)) * AM464/DX464 * AL464) * DX464/(100*DL464) * (1000 - DU464)/1000</f>
        <v>0</v>
      </c>
      <c r="AJ464">
        <v>1058.499994134339</v>
      </c>
      <c r="AK464">
        <v>1021.025454545454</v>
      </c>
      <c r="AL464">
        <v>3.410503380103893</v>
      </c>
      <c r="AM464">
        <v>65.51249635074223</v>
      </c>
      <c r="AN464">
        <f>(AP464 - AO464 + DY464*1E3/(8.314*(EA464+273.15)) * AR464/DX464 * AQ464) * DX464/(100*DL464) * 1000/(1000 - AP464)</f>
        <v>0</v>
      </c>
      <c r="AO464">
        <v>15.57728130069289</v>
      </c>
      <c r="AP464">
        <v>24.04706606060606</v>
      </c>
      <c r="AQ464">
        <v>-0.001792069463938572</v>
      </c>
      <c r="AR464">
        <v>120.2909633275377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MAX(0,($B$13+$C$13*EF464)/(1+$D$13*EF464)*DY464/(EA464+273)*$E$13)</f>
        <v>0</v>
      </c>
      <c r="AX464" t="s">
        <v>437</v>
      </c>
      <c r="AY464" t="s">
        <v>437</v>
      </c>
      <c r="AZ464">
        <v>0</v>
      </c>
      <c r="BA464">
        <v>0</v>
      </c>
      <c r="BB464">
        <f>1-AZ464/BA464</f>
        <v>0</v>
      </c>
      <c r="BC464">
        <v>0</v>
      </c>
      <c r="BD464" t="s">
        <v>437</v>
      </c>
      <c r="BE464" t="s">
        <v>437</v>
      </c>
      <c r="BF464">
        <v>0</v>
      </c>
      <c r="BG464">
        <v>0</v>
      </c>
      <c r="BH464">
        <f>1-BF464/BG464</f>
        <v>0</v>
      </c>
      <c r="BI464">
        <v>0.5</v>
      </c>
      <c r="BJ464">
        <f>DI464</f>
        <v>0</v>
      </c>
      <c r="BK464">
        <f>L464</f>
        <v>0</v>
      </c>
      <c r="BL464">
        <f>BH464*BI464*BJ464</f>
        <v>0</v>
      </c>
      <c r="BM464">
        <f>(BK464-BC464)/BJ464</f>
        <v>0</v>
      </c>
      <c r="BN464">
        <f>(BA464-BG464)/BG464</f>
        <v>0</v>
      </c>
      <c r="BO464">
        <f>AZ464/(BB464+AZ464/BG464)</f>
        <v>0</v>
      </c>
      <c r="BP464" t="s">
        <v>437</v>
      </c>
      <c r="BQ464">
        <v>0</v>
      </c>
      <c r="BR464">
        <f>IF(BQ464&lt;&gt;0, BQ464, BO464)</f>
        <v>0</v>
      </c>
      <c r="BS464">
        <f>1-BR464/BG464</f>
        <v>0</v>
      </c>
      <c r="BT464">
        <f>(BG464-BF464)/(BG464-BR464)</f>
        <v>0</v>
      </c>
      <c r="BU464">
        <f>(BA464-BG464)/(BA464-BR464)</f>
        <v>0</v>
      </c>
      <c r="BV464">
        <f>(BG464-BF464)/(BG464-AZ464)</f>
        <v>0</v>
      </c>
      <c r="BW464">
        <f>(BA464-BG464)/(BA464-AZ464)</f>
        <v>0</v>
      </c>
      <c r="BX464">
        <f>(BT464*BR464/BF464)</f>
        <v>0</v>
      </c>
      <c r="BY464">
        <f>(1-BX464)</f>
        <v>0</v>
      </c>
      <c r="DH464">
        <f>$B$11*EG464+$C$11*EH464+$F$11*ES464*(1-EV464)</f>
        <v>0</v>
      </c>
      <c r="DI464">
        <f>DH464*DJ464</f>
        <v>0</v>
      </c>
      <c r="DJ464">
        <f>($B$11*$D$9+$C$11*$D$9+$F$11*((FF464+EX464)/MAX(FF464+EX464+FG464, 0.1)*$I$9+FG464/MAX(FF464+EX464+FG464, 0.1)*$J$9))/($B$11+$C$11+$F$11)</f>
        <v>0</v>
      </c>
      <c r="DK464">
        <f>($B$11*$K$9+$C$11*$K$9+$F$11*((FF464+EX464)/MAX(FF464+EX464+FG464, 0.1)*$P$9+FG464/MAX(FF464+EX464+FG464, 0.1)*$Q$9))/($B$11+$C$11+$F$11)</f>
        <v>0</v>
      </c>
      <c r="DL464">
        <v>4.38</v>
      </c>
      <c r="DM464">
        <v>0.5</v>
      </c>
      <c r="DN464" t="s">
        <v>438</v>
      </c>
      <c r="DO464">
        <v>2</v>
      </c>
      <c r="DP464" t="b">
        <v>1</v>
      </c>
      <c r="DQ464">
        <v>1759257429</v>
      </c>
      <c r="DR464">
        <v>973.1727407407408</v>
      </c>
      <c r="DS464">
        <v>1027.083333333334</v>
      </c>
      <c r="DT464">
        <v>24.08533333333333</v>
      </c>
      <c r="DU464">
        <v>15.57781481481481</v>
      </c>
      <c r="DV464">
        <v>972.3045185185188</v>
      </c>
      <c r="DW464">
        <v>23.8408037037037</v>
      </c>
      <c r="DX464">
        <v>499.9738148148149</v>
      </c>
      <c r="DY464">
        <v>90.78740370370369</v>
      </c>
      <c r="DZ464">
        <v>0.05400339999999999</v>
      </c>
      <c r="EA464">
        <v>30.54188518518518</v>
      </c>
      <c r="EB464">
        <v>30.02157777777778</v>
      </c>
      <c r="EC464">
        <v>999.9000000000001</v>
      </c>
      <c r="ED464">
        <v>0</v>
      </c>
      <c r="EE464">
        <v>0</v>
      </c>
      <c r="EF464">
        <v>9991.480740740741</v>
      </c>
      <c r="EG464">
        <v>0</v>
      </c>
      <c r="EH464">
        <v>11.44153333333333</v>
      </c>
      <c r="EI464">
        <v>-53.91090000000001</v>
      </c>
      <c r="EJ464">
        <v>997.1897777777776</v>
      </c>
      <c r="EK464">
        <v>1043.337407407407</v>
      </c>
      <c r="EL464">
        <v>8.507519629629629</v>
      </c>
      <c r="EM464">
        <v>1027.083333333334</v>
      </c>
      <c r="EN464">
        <v>15.57781481481481</v>
      </c>
      <c r="EO464">
        <v>2.186645185185185</v>
      </c>
      <c r="EP464">
        <v>1.41427</v>
      </c>
      <c r="EQ464">
        <v>18.8648037037037</v>
      </c>
      <c r="ER464">
        <v>12.0714962962963</v>
      </c>
      <c r="ES464">
        <v>2000.021111111111</v>
      </c>
      <c r="ET464">
        <v>0.9800063333333332</v>
      </c>
      <c r="EU464">
        <v>0.01999391851851852</v>
      </c>
      <c r="EV464">
        <v>0</v>
      </c>
      <c r="EW464">
        <v>844.9054074074073</v>
      </c>
      <c r="EX464">
        <v>5.000560000000001</v>
      </c>
      <c r="EY464">
        <v>17095.62222222222</v>
      </c>
      <c r="EZ464">
        <v>17295.09259259259</v>
      </c>
      <c r="FA464">
        <v>41.625</v>
      </c>
      <c r="FB464">
        <v>41.6824074074074</v>
      </c>
      <c r="FC464">
        <v>41.3074074074074</v>
      </c>
      <c r="FD464">
        <v>40.91174074074074</v>
      </c>
      <c r="FE464">
        <v>42.4278148148148</v>
      </c>
      <c r="FF464">
        <v>1955.131111111111</v>
      </c>
      <c r="FG464">
        <v>39.89000000000001</v>
      </c>
      <c r="FH464">
        <v>0</v>
      </c>
      <c r="FI464">
        <v>1759257450.4</v>
      </c>
      <c r="FJ464">
        <v>0</v>
      </c>
      <c r="FK464">
        <v>844.9057307692308</v>
      </c>
      <c r="FL464">
        <v>-2.908683776167181</v>
      </c>
      <c r="FM464">
        <v>-54.61880340971339</v>
      </c>
      <c r="FN464">
        <v>17095.66153846154</v>
      </c>
      <c r="FO464">
        <v>15</v>
      </c>
      <c r="FP464">
        <v>0</v>
      </c>
      <c r="FQ464" t="s">
        <v>439</v>
      </c>
      <c r="FR464">
        <v>1747148579.5</v>
      </c>
      <c r="FS464">
        <v>1747148584.5</v>
      </c>
      <c r="FT464">
        <v>0</v>
      </c>
      <c r="FU464">
        <v>0.162</v>
      </c>
      <c r="FV464">
        <v>-0.001</v>
      </c>
      <c r="FW464">
        <v>0.139</v>
      </c>
      <c r="FX464">
        <v>0.058</v>
      </c>
      <c r="FY464">
        <v>420</v>
      </c>
      <c r="FZ464">
        <v>16</v>
      </c>
      <c r="GA464">
        <v>0.19</v>
      </c>
      <c r="GB464">
        <v>0.02</v>
      </c>
      <c r="GC464">
        <v>-53.78558</v>
      </c>
      <c r="GD464">
        <v>-2.393180487804924</v>
      </c>
      <c r="GE464">
        <v>0.2370230950772519</v>
      </c>
      <c r="GF464">
        <v>0</v>
      </c>
      <c r="GG464">
        <v>845.0338823529411</v>
      </c>
      <c r="GH464">
        <v>-2.37527884358452</v>
      </c>
      <c r="GI464">
        <v>0.3233477243851378</v>
      </c>
      <c r="GJ464">
        <v>0</v>
      </c>
      <c r="GK464">
        <v>8.52012425</v>
      </c>
      <c r="GL464">
        <v>-0.2755505065666164</v>
      </c>
      <c r="GM464">
        <v>0.02782602081573113</v>
      </c>
      <c r="GN464">
        <v>0</v>
      </c>
      <c r="GO464">
        <v>0</v>
      </c>
      <c r="GP464">
        <v>3</v>
      </c>
      <c r="GQ464" t="s">
        <v>490</v>
      </c>
      <c r="GR464">
        <v>3.12868</v>
      </c>
      <c r="GS464">
        <v>2.73221</v>
      </c>
      <c r="GT464">
        <v>0.156548</v>
      </c>
      <c r="GU464">
        <v>0.162797</v>
      </c>
      <c r="GV464">
        <v>0.10736</v>
      </c>
      <c r="GW464">
        <v>0.0795188</v>
      </c>
      <c r="GX464">
        <v>25279.7</v>
      </c>
      <c r="GY464">
        <v>24356.8</v>
      </c>
      <c r="GZ464">
        <v>30514.8</v>
      </c>
      <c r="HA464">
        <v>29349.3</v>
      </c>
      <c r="HB464">
        <v>37596.1</v>
      </c>
      <c r="HC464">
        <v>35556.9</v>
      </c>
      <c r="HD464">
        <v>46682.2</v>
      </c>
      <c r="HE464">
        <v>43612.3</v>
      </c>
      <c r="HF464">
        <v>1.8303</v>
      </c>
      <c r="HG464">
        <v>1.8153</v>
      </c>
      <c r="HH464">
        <v>0.083819</v>
      </c>
      <c r="HI464">
        <v>0</v>
      </c>
      <c r="HJ464">
        <v>28.6682</v>
      </c>
      <c r="HK464">
        <v>999.9</v>
      </c>
      <c r="HL464">
        <v>48.1</v>
      </c>
      <c r="HM464">
        <v>31.9</v>
      </c>
      <c r="HN464">
        <v>25.1569</v>
      </c>
      <c r="HO464">
        <v>63.135</v>
      </c>
      <c r="HP464">
        <v>18.0008</v>
      </c>
      <c r="HQ464">
        <v>1</v>
      </c>
      <c r="HR464">
        <v>0.156494</v>
      </c>
      <c r="HS464">
        <v>-0.768045</v>
      </c>
      <c r="HT464">
        <v>20.1988</v>
      </c>
      <c r="HU464">
        <v>5.22792</v>
      </c>
      <c r="HV464">
        <v>11.974</v>
      </c>
      <c r="HW464">
        <v>4.9695</v>
      </c>
      <c r="HX464">
        <v>3.28958</v>
      </c>
      <c r="HY464">
        <v>9999</v>
      </c>
      <c r="HZ464">
        <v>9999</v>
      </c>
      <c r="IA464">
        <v>9999</v>
      </c>
      <c r="IB464">
        <v>20.4</v>
      </c>
      <c r="IC464">
        <v>4.97291</v>
      </c>
      <c r="ID464">
        <v>1.87732</v>
      </c>
      <c r="IE464">
        <v>1.87542</v>
      </c>
      <c r="IF464">
        <v>1.8782</v>
      </c>
      <c r="IG464">
        <v>1.87497</v>
      </c>
      <c r="IH464">
        <v>1.87851</v>
      </c>
      <c r="II464">
        <v>1.87561</v>
      </c>
      <c r="IJ464">
        <v>1.87681</v>
      </c>
      <c r="IK464">
        <v>0</v>
      </c>
      <c r="IL464">
        <v>0</v>
      </c>
      <c r="IM464">
        <v>0</v>
      </c>
      <c r="IN464">
        <v>0</v>
      </c>
      <c r="IO464" t="s">
        <v>441</v>
      </c>
      <c r="IP464" t="s">
        <v>442</v>
      </c>
      <c r="IQ464" t="s">
        <v>443</v>
      </c>
      <c r="IR464" t="s">
        <v>443</v>
      </c>
      <c r="IS464" t="s">
        <v>443</v>
      </c>
      <c r="IT464" t="s">
        <v>443</v>
      </c>
      <c r="IU464">
        <v>0</v>
      </c>
      <c r="IV464">
        <v>100</v>
      </c>
      <c r="IW464">
        <v>100</v>
      </c>
      <c r="IX464">
        <v>0.892</v>
      </c>
      <c r="IY464">
        <v>0.2437</v>
      </c>
      <c r="IZ464">
        <v>-0.1222274518627452</v>
      </c>
      <c r="JA464">
        <v>0.001328938755811441</v>
      </c>
      <c r="JB464">
        <v>-5.633165956792918E-07</v>
      </c>
      <c r="JC464">
        <v>2.510553891376428E-10</v>
      </c>
      <c r="JD464">
        <v>-0.04678033270444259</v>
      </c>
      <c r="JE464">
        <v>-0.0009625096320519332</v>
      </c>
      <c r="JF464">
        <v>0.0006953178313022573</v>
      </c>
      <c r="JG464">
        <v>-5.973937232829655E-06</v>
      </c>
      <c r="JH464">
        <v>1</v>
      </c>
      <c r="JI464">
        <v>2112</v>
      </c>
      <c r="JJ464">
        <v>1</v>
      </c>
      <c r="JK464">
        <v>26</v>
      </c>
      <c r="JL464">
        <v>201814.3</v>
      </c>
      <c r="JM464">
        <v>201814.2</v>
      </c>
      <c r="JN464">
        <v>2.2998</v>
      </c>
      <c r="JO464">
        <v>2.54395</v>
      </c>
      <c r="JP464">
        <v>1.39893</v>
      </c>
      <c r="JQ464">
        <v>2.32666</v>
      </c>
      <c r="JR464">
        <v>1.44897</v>
      </c>
      <c r="JS464">
        <v>2.56714</v>
      </c>
      <c r="JT464">
        <v>37.7228</v>
      </c>
      <c r="JU464">
        <v>23.9824</v>
      </c>
      <c r="JV464">
        <v>18</v>
      </c>
      <c r="JW464">
        <v>483.559</v>
      </c>
      <c r="JX464">
        <v>444.566</v>
      </c>
      <c r="JY464">
        <v>29.6019</v>
      </c>
      <c r="JZ464">
        <v>29.2903</v>
      </c>
      <c r="KA464">
        <v>29.9996</v>
      </c>
      <c r="KB464">
        <v>29.0388</v>
      </c>
      <c r="KC464">
        <v>29.1127</v>
      </c>
      <c r="KD464">
        <v>46.1597</v>
      </c>
      <c r="KE464">
        <v>41.1234</v>
      </c>
      <c r="KF464">
        <v>0</v>
      </c>
      <c r="KG464">
        <v>29.5776</v>
      </c>
      <c r="KH464">
        <v>1074.74</v>
      </c>
      <c r="KI464">
        <v>15.6853</v>
      </c>
      <c r="KJ464">
        <v>100.882</v>
      </c>
      <c r="KK464">
        <v>100.315</v>
      </c>
    </row>
    <row r="465" spans="1:297">
      <c r="A465">
        <v>449</v>
      </c>
      <c r="B465">
        <v>1759257441.5</v>
      </c>
      <c r="C465">
        <v>10625.90000009537</v>
      </c>
      <c r="D465" t="s">
        <v>1345</v>
      </c>
      <c r="E465" t="s">
        <v>1346</v>
      </c>
      <c r="F465">
        <v>5</v>
      </c>
      <c r="G465" t="s">
        <v>1218</v>
      </c>
      <c r="H465" t="s">
        <v>436</v>
      </c>
      <c r="I465">
        <v>1759257433.714286</v>
      </c>
      <c r="J465">
        <f>(K465)/1000</f>
        <v>0</v>
      </c>
      <c r="K465">
        <f>IF(DP465, AN465, AH465)</f>
        <v>0</v>
      </c>
      <c r="L465">
        <f>IF(DP465, AI465, AG465)</f>
        <v>0</v>
      </c>
      <c r="M465">
        <f>DR465 - IF(AU465&gt;1, L465*DL465*100.0/(AW465), 0)</f>
        <v>0</v>
      </c>
      <c r="N465">
        <f>((T465-J465/2)*M465-L465)/(T465+J465/2)</f>
        <v>0</v>
      </c>
      <c r="O465">
        <f>N465*(DY465+DZ465)/1000.0</f>
        <v>0</v>
      </c>
      <c r="P465">
        <f>(DR465 - IF(AU465&gt;1, L465*DL465*100.0/(AW465), 0))*(DY465+DZ465)/1000.0</f>
        <v>0</v>
      </c>
      <c r="Q465">
        <f>2.0/((1/S465-1/R465)+SIGN(S465)*SQRT((1/S465-1/R465)*(1/S465-1/R465) + 4*DM465/((DM465+1)*(DM465+1))*(2*1/S465*1/R465-1/R465*1/R465)))</f>
        <v>0</v>
      </c>
      <c r="R465">
        <f>IF(LEFT(DN465,1)&lt;&gt;"0",IF(LEFT(DN465,1)="1",3.0,DO465),$D$5+$E$5*(EF465*DY465/($K$5*1000))+$F$5*(EF465*DY465/($K$5*1000))*MAX(MIN(DL465,$J$5),$I$5)*MAX(MIN(DL465,$J$5),$I$5)+$G$5*MAX(MIN(DL465,$J$5),$I$5)*(EF465*DY465/($K$5*1000))+$H$5*(EF465*DY465/($K$5*1000))*(EF465*DY465/($K$5*1000)))</f>
        <v>0</v>
      </c>
      <c r="S465">
        <f>J465*(1000-(1000*0.61365*exp(17.502*W465/(240.97+W465))/(DY465+DZ465)+DT465)/2)/(1000*0.61365*exp(17.502*W465/(240.97+W465))/(DY465+DZ465)-DT465)</f>
        <v>0</v>
      </c>
      <c r="T465">
        <f>1/((DM465+1)/(Q465/1.6)+1/(R465/1.37)) + DM465/((DM465+1)/(Q465/1.6) + DM465/(R465/1.37))</f>
        <v>0</v>
      </c>
      <c r="U465">
        <f>(DH465*DK465)</f>
        <v>0</v>
      </c>
      <c r="V465">
        <f>(EA465+(U465+2*0.95*5.67E-8*(((EA465+$B$7)+273)^4-(EA465+273)^4)-44100*J465)/(1.84*29.3*R465+8*0.95*5.67E-8*(EA465+273)^3))</f>
        <v>0</v>
      </c>
      <c r="W465">
        <f>($C$7*EB465+$D$7*EC465+$E$7*V465)</f>
        <v>0</v>
      </c>
      <c r="X465">
        <f>0.61365*exp(17.502*W465/(240.97+W465))</f>
        <v>0</v>
      </c>
      <c r="Y465">
        <f>(Z465/AA465*100)</f>
        <v>0</v>
      </c>
      <c r="Z465">
        <f>DT465*(DY465+DZ465)/1000</f>
        <v>0</v>
      </c>
      <c r="AA465">
        <f>0.61365*exp(17.502*EA465/(240.97+EA465))</f>
        <v>0</v>
      </c>
      <c r="AB465">
        <f>(X465-DT465*(DY465+DZ465)/1000)</f>
        <v>0</v>
      </c>
      <c r="AC465">
        <f>(-J465*44100)</f>
        <v>0</v>
      </c>
      <c r="AD465">
        <f>2*29.3*R465*0.92*(EA465-W465)</f>
        <v>0</v>
      </c>
      <c r="AE465">
        <f>2*0.95*5.67E-8*(((EA465+$B$7)+273)^4-(W465+273)^4)</f>
        <v>0</v>
      </c>
      <c r="AF465">
        <f>U465+AE465+AC465+AD465</f>
        <v>0</v>
      </c>
      <c r="AG465">
        <f>DX465*AU465*(DS465-DR465*(1000-AU465*DU465)/(1000-AU465*DT465))/(100*DL465)</f>
        <v>0</v>
      </c>
      <c r="AH465">
        <f>1000*DX465*AU465*(DT465-DU465)/(100*DL465*(1000-AU465*DT465))</f>
        <v>0</v>
      </c>
      <c r="AI465">
        <f>(AJ465 - AK465 - DY465*1E3/(8.314*(EA465+273.15)) * AM465/DX465 * AL465) * DX465/(100*DL465) * (1000 - DU465)/1000</f>
        <v>0</v>
      </c>
      <c r="AJ465">
        <v>1075.31812713111</v>
      </c>
      <c r="AK465">
        <v>1038.031818181818</v>
      </c>
      <c r="AL465">
        <v>3.408668517597128</v>
      </c>
      <c r="AM465">
        <v>65.51249635074223</v>
      </c>
      <c r="AN465">
        <f>(AP465 - AO465 + DY465*1E3/(8.314*(EA465+273.15)) * AR465/DX465 * AQ465) * DX465/(100*DL465) * 1000/(1000 - AP465)</f>
        <v>0</v>
      </c>
      <c r="AO465">
        <v>15.58709315956274</v>
      </c>
      <c r="AP465">
        <v>24.02436363636363</v>
      </c>
      <c r="AQ465">
        <v>-0.005192468117987303</v>
      </c>
      <c r="AR465">
        <v>120.2909633275377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MAX(0,($B$13+$C$13*EF465)/(1+$D$13*EF465)*DY465/(EA465+273)*$E$13)</f>
        <v>0</v>
      </c>
      <c r="AX465" t="s">
        <v>437</v>
      </c>
      <c r="AY465" t="s">
        <v>437</v>
      </c>
      <c r="AZ465">
        <v>0</v>
      </c>
      <c r="BA465">
        <v>0</v>
      </c>
      <c r="BB465">
        <f>1-AZ465/BA465</f>
        <v>0</v>
      </c>
      <c r="BC465">
        <v>0</v>
      </c>
      <c r="BD465" t="s">
        <v>437</v>
      </c>
      <c r="BE465" t="s">
        <v>437</v>
      </c>
      <c r="BF465">
        <v>0</v>
      </c>
      <c r="BG465">
        <v>0</v>
      </c>
      <c r="BH465">
        <f>1-BF465/BG465</f>
        <v>0</v>
      </c>
      <c r="BI465">
        <v>0.5</v>
      </c>
      <c r="BJ465">
        <f>DI465</f>
        <v>0</v>
      </c>
      <c r="BK465">
        <f>L465</f>
        <v>0</v>
      </c>
      <c r="BL465">
        <f>BH465*BI465*BJ465</f>
        <v>0</v>
      </c>
      <c r="BM465">
        <f>(BK465-BC465)/BJ465</f>
        <v>0</v>
      </c>
      <c r="BN465">
        <f>(BA465-BG465)/BG465</f>
        <v>0</v>
      </c>
      <c r="BO465">
        <f>AZ465/(BB465+AZ465/BG465)</f>
        <v>0</v>
      </c>
      <c r="BP465" t="s">
        <v>437</v>
      </c>
      <c r="BQ465">
        <v>0</v>
      </c>
      <c r="BR465">
        <f>IF(BQ465&lt;&gt;0, BQ465, BO465)</f>
        <v>0</v>
      </c>
      <c r="BS465">
        <f>1-BR465/BG465</f>
        <v>0</v>
      </c>
      <c r="BT465">
        <f>(BG465-BF465)/(BG465-BR465)</f>
        <v>0</v>
      </c>
      <c r="BU465">
        <f>(BA465-BG465)/(BA465-BR465)</f>
        <v>0</v>
      </c>
      <c r="BV465">
        <f>(BG465-BF465)/(BG465-AZ465)</f>
        <v>0</v>
      </c>
      <c r="BW465">
        <f>(BA465-BG465)/(BA465-AZ465)</f>
        <v>0</v>
      </c>
      <c r="BX465">
        <f>(BT465*BR465/BF465)</f>
        <v>0</v>
      </c>
      <c r="BY465">
        <f>(1-BX465)</f>
        <v>0</v>
      </c>
      <c r="DH465">
        <f>$B$11*EG465+$C$11*EH465+$F$11*ES465*(1-EV465)</f>
        <v>0</v>
      </c>
      <c r="DI465">
        <f>DH465*DJ465</f>
        <v>0</v>
      </c>
      <c r="DJ465">
        <f>($B$11*$D$9+$C$11*$D$9+$F$11*((FF465+EX465)/MAX(FF465+EX465+FG465, 0.1)*$I$9+FG465/MAX(FF465+EX465+FG465, 0.1)*$J$9))/($B$11+$C$11+$F$11)</f>
        <v>0</v>
      </c>
      <c r="DK465">
        <f>($B$11*$K$9+$C$11*$K$9+$F$11*((FF465+EX465)/MAX(FF465+EX465+FG465, 0.1)*$P$9+FG465/MAX(FF465+EX465+FG465, 0.1)*$Q$9))/($B$11+$C$11+$F$11)</f>
        <v>0</v>
      </c>
      <c r="DL465">
        <v>4.38</v>
      </c>
      <c r="DM465">
        <v>0.5</v>
      </c>
      <c r="DN465" t="s">
        <v>438</v>
      </c>
      <c r="DO465">
        <v>2</v>
      </c>
      <c r="DP465" t="b">
        <v>1</v>
      </c>
      <c r="DQ465">
        <v>1759257433.714286</v>
      </c>
      <c r="DR465">
        <v>988.8477499999998</v>
      </c>
      <c r="DS465">
        <v>1042.870357142857</v>
      </c>
      <c r="DT465">
        <v>24.05934285714286</v>
      </c>
      <c r="DU465">
        <v>15.58026785714286</v>
      </c>
      <c r="DV465">
        <v>987.9645357142856</v>
      </c>
      <c r="DW465">
        <v>23.81537857142857</v>
      </c>
      <c r="DX465">
        <v>499.9997142857142</v>
      </c>
      <c r="DY465">
        <v>90.78647142857143</v>
      </c>
      <c r="DZ465">
        <v>0.05410281428571428</v>
      </c>
      <c r="EA465">
        <v>30.5407</v>
      </c>
      <c r="EB465">
        <v>30.029625</v>
      </c>
      <c r="EC465">
        <v>999.9000000000002</v>
      </c>
      <c r="ED465">
        <v>0</v>
      </c>
      <c r="EE465">
        <v>0</v>
      </c>
      <c r="EF465">
        <v>9994.443928571429</v>
      </c>
      <c r="EG465">
        <v>0</v>
      </c>
      <c r="EH465">
        <v>11.44618214285714</v>
      </c>
      <c r="EI465">
        <v>-54.02354285714286</v>
      </c>
      <c r="EJ465">
        <v>1013.2245</v>
      </c>
      <c r="EK465">
        <v>1059.376428571429</v>
      </c>
      <c r="EL465">
        <v>8.479078214285712</v>
      </c>
      <c r="EM465">
        <v>1042.870357142857</v>
      </c>
      <c r="EN465">
        <v>15.58026785714286</v>
      </c>
      <c r="EO465">
        <v>2.1842625</v>
      </c>
      <c r="EP465">
        <v>1.414477857142857</v>
      </c>
      <c r="EQ465">
        <v>18.84735357142857</v>
      </c>
      <c r="ER465">
        <v>12.07373214285715</v>
      </c>
      <c r="ES465">
        <v>2000.026428571429</v>
      </c>
      <c r="ET465">
        <v>0.9800063928571429</v>
      </c>
      <c r="EU465">
        <v>0.01999385</v>
      </c>
      <c r="EV465">
        <v>0</v>
      </c>
      <c r="EW465">
        <v>844.6742142857141</v>
      </c>
      <c r="EX465">
        <v>5.000560000000001</v>
      </c>
      <c r="EY465">
        <v>17091.2</v>
      </c>
      <c r="EZ465">
        <v>17295.14642857143</v>
      </c>
      <c r="FA465">
        <v>41.625</v>
      </c>
      <c r="FB465">
        <v>41.6715</v>
      </c>
      <c r="FC465">
        <v>41.2965</v>
      </c>
      <c r="FD465">
        <v>40.89714285714285</v>
      </c>
      <c r="FE465">
        <v>42.42371428571428</v>
      </c>
      <c r="FF465">
        <v>1955.136428571428</v>
      </c>
      <c r="FG465">
        <v>39.89000000000001</v>
      </c>
      <c r="FH465">
        <v>0</v>
      </c>
      <c r="FI465">
        <v>1759257455.8</v>
      </c>
      <c r="FJ465">
        <v>0</v>
      </c>
      <c r="FK465">
        <v>844.6161599999999</v>
      </c>
      <c r="FL465">
        <v>-2.785692320272581</v>
      </c>
      <c r="FM465">
        <v>-63.49230774638913</v>
      </c>
      <c r="FN465">
        <v>17090.268</v>
      </c>
      <c r="FO465">
        <v>15</v>
      </c>
      <c r="FP465">
        <v>0</v>
      </c>
      <c r="FQ465" t="s">
        <v>439</v>
      </c>
      <c r="FR465">
        <v>1747148579.5</v>
      </c>
      <c r="FS465">
        <v>1747148584.5</v>
      </c>
      <c r="FT465">
        <v>0</v>
      </c>
      <c r="FU465">
        <v>0.162</v>
      </c>
      <c r="FV465">
        <v>-0.001</v>
      </c>
      <c r="FW465">
        <v>0.139</v>
      </c>
      <c r="FX465">
        <v>0.058</v>
      </c>
      <c r="FY465">
        <v>420</v>
      </c>
      <c r="FZ465">
        <v>16</v>
      </c>
      <c r="GA465">
        <v>0.19</v>
      </c>
      <c r="GB465">
        <v>0.02</v>
      </c>
      <c r="GC465">
        <v>-53.93954634146341</v>
      </c>
      <c r="GD465">
        <v>-1.495082926829152</v>
      </c>
      <c r="GE465">
        <v>0.1679816222491149</v>
      </c>
      <c r="GF465">
        <v>0</v>
      </c>
      <c r="GG465">
        <v>844.7892352941176</v>
      </c>
      <c r="GH465">
        <v>-2.898640189712147</v>
      </c>
      <c r="GI465">
        <v>0.36200374216651</v>
      </c>
      <c r="GJ465">
        <v>0</v>
      </c>
      <c r="GK465">
        <v>8.49535</v>
      </c>
      <c r="GL465">
        <v>-0.3553643205574899</v>
      </c>
      <c r="GM465">
        <v>0.03551138876061203</v>
      </c>
      <c r="GN465">
        <v>0</v>
      </c>
      <c r="GO465">
        <v>0</v>
      </c>
      <c r="GP465">
        <v>3</v>
      </c>
      <c r="GQ465" t="s">
        <v>490</v>
      </c>
      <c r="GR465">
        <v>3.1289</v>
      </c>
      <c r="GS465">
        <v>2.7315</v>
      </c>
      <c r="GT465">
        <v>0.158207</v>
      </c>
      <c r="GU465">
        <v>0.164444</v>
      </c>
      <c r="GV465">
        <v>0.107292</v>
      </c>
      <c r="GW465">
        <v>0.0796186</v>
      </c>
      <c r="GX465">
        <v>25230.6</v>
      </c>
      <c r="GY465">
        <v>24309.3</v>
      </c>
      <c r="GZ465">
        <v>30515.6</v>
      </c>
      <c r="HA465">
        <v>29349.9</v>
      </c>
      <c r="HB465">
        <v>37599.9</v>
      </c>
      <c r="HC465">
        <v>35553.7</v>
      </c>
      <c r="HD465">
        <v>46683.2</v>
      </c>
      <c r="HE465">
        <v>43613</v>
      </c>
      <c r="HF465">
        <v>1.83067</v>
      </c>
      <c r="HG465">
        <v>1.815</v>
      </c>
      <c r="HH465">
        <v>0.0839308</v>
      </c>
      <c r="HI465">
        <v>0</v>
      </c>
      <c r="HJ465">
        <v>28.6699</v>
      </c>
      <c r="HK465">
        <v>999.9</v>
      </c>
      <c r="HL465">
        <v>48.1</v>
      </c>
      <c r="HM465">
        <v>31.9</v>
      </c>
      <c r="HN465">
        <v>25.1553</v>
      </c>
      <c r="HO465">
        <v>62.815</v>
      </c>
      <c r="HP465">
        <v>18.109</v>
      </c>
      <c r="HQ465">
        <v>1</v>
      </c>
      <c r="HR465">
        <v>0.156049</v>
      </c>
      <c r="HS465">
        <v>-0.73259</v>
      </c>
      <c r="HT465">
        <v>20.1987</v>
      </c>
      <c r="HU465">
        <v>5.22762</v>
      </c>
      <c r="HV465">
        <v>11.974</v>
      </c>
      <c r="HW465">
        <v>4.9692</v>
      </c>
      <c r="HX465">
        <v>3.28948</v>
      </c>
      <c r="HY465">
        <v>9999</v>
      </c>
      <c r="HZ465">
        <v>9999</v>
      </c>
      <c r="IA465">
        <v>9999</v>
      </c>
      <c r="IB465">
        <v>20.4</v>
      </c>
      <c r="IC465">
        <v>4.97291</v>
      </c>
      <c r="ID465">
        <v>1.87731</v>
      </c>
      <c r="IE465">
        <v>1.87542</v>
      </c>
      <c r="IF465">
        <v>1.8782</v>
      </c>
      <c r="IG465">
        <v>1.87498</v>
      </c>
      <c r="IH465">
        <v>1.87851</v>
      </c>
      <c r="II465">
        <v>1.87561</v>
      </c>
      <c r="IJ465">
        <v>1.8768</v>
      </c>
      <c r="IK465">
        <v>0</v>
      </c>
      <c r="IL465">
        <v>0</v>
      </c>
      <c r="IM465">
        <v>0</v>
      </c>
      <c r="IN465">
        <v>0</v>
      </c>
      <c r="IO465" t="s">
        <v>441</v>
      </c>
      <c r="IP465" t="s">
        <v>442</v>
      </c>
      <c r="IQ465" t="s">
        <v>443</v>
      </c>
      <c r="IR465" t="s">
        <v>443</v>
      </c>
      <c r="IS465" t="s">
        <v>443</v>
      </c>
      <c r="IT465" t="s">
        <v>443</v>
      </c>
      <c r="IU465">
        <v>0</v>
      </c>
      <c r="IV465">
        <v>100</v>
      </c>
      <c r="IW465">
        <v>100</v>
      </c>
      <c r="IX465">
        <v>0.91</v>
      </c>
      <c r="IY465">
        <v>0.2432</v>
      </c>
      <c r="IZ465">
        <v>-0.1222274518627452</v>
      </c>
      <c r="JA465">
        <v>0.001328938755811441</v>
      </c>
      <c r="JB465">
        <v>-5.633165956792918E-07</v>
      </c>
      <c r="JC465">
        <v>2.510553891376428E-10</v>
      </c>
      <c r="JD465">
        <v>-0.04678033270444259</v>
      </c>
      <c r="JE465">
        <v>-0.0009625096320519332</v>
      </c>
      <c r="JF465">
        <v>0.0006953178313022573</v>
      </c>
      <c r="JG465">
        <v>-5.973937232829655E-06</v>
      </c>
      <c r="JH465">
        <v>1</v>
      </c>
      <c r="JI465">
        <v>2112</v>
      </c>
      <c r="JJ465">
        <v>1</v>
      </c>
      <c r="JK465">
        <v>26</v>
      </c>
      <c r="JL465">
        <v>201814.4</v>
      </c>
      <c r="JM465">
        <v>201814.3</v>
      </c>
      <c r="JN465">
        <v>2.33398</v>
      </c>
      <c r="JO465">
        <v>2.54761</v>
      </c>
      <c r="JP465">
        <v>1.39893</v>
      </c>
      <c r="JQ465">
        <v>2.32788</v>
      </c>
      <c r="JR465">
        <v>1.44897</v>
      </c>
      <c r="JS465">
        <v>2.51953</v>
      </c>
      <c r="JT465">
        <v>37.747</v>
      </c>
      <c r="JU465">
        <v>23.9737</v>
      </c>
      <c r="JV465">
        <v>18</v>
      </c>
      <c r="JW465">
        <v>483.734</v>
      </c>
      <c r="JX465">
        <v>444.342</v>
      </c>
      <c r="JY465">
        <v>29.5685</v>
      </c>
      <c r="JZ465">
        <v>29.2852</v>
      </c>
      <c r="KA465">
        <v>29.9997</v>
      </c>
      <c r="KB465">
        <v>29.0339</v>
      </c>
      <c r="KC465">
        <v>29.1078</v>
      </c>
      <c r="KD465">
        <v>46.7088</v>
      </c>
      <c r="KE465">
        <v>40.8533</v>
      </c>
      <c r="KF465">
        <v>0</v>
      </c>
      <c r="KG465">
        <v>29.5457</v>
      </c>
      <c r="KH465">
        <v>1088.12</v>
      </c>
      <c r="KI465">
        <v>15.7371</v>
      </c>
      <c r="KJ465">
        <v>100.885</v>
      </c>
      <c r="KK465">
        <v>100.317</v>
      </c>
    </row>
    <row r="466" spans="1:297">
      <c r="A466">
        <v>450</v>
      </c>
      <c r="B466">
        <v>1759257446.5</v>
      </c>
      <c r="C466">
        <v>10630.90000009537</v>
      </c>
      <c r="D466" t="s">
        <v>1347</v>
      </c>
      <c r="E466" t="s">
        <v>1348</v>
      </c>
      <c r="F466">
        <v>5</v>
      </c>
      <c r="G466" t="s">
        <v>1218</v>
      </c>
      <c r="H466" t="s">
        <v>436</v>
      </c>
      <c r="I466">
        <v>1759257439</v>
      </c>
      <c r="J466">
        <f>(K466)/1000</f>
        <v>0</v>
      </c>
      <c r="K466">
        <f>IF(DP466, AN466, AH466)</f>
        <v>0</v>
      </c>
      <c r="L466">
        <f>IF(DP466, AI466, AG466)</f>
        <v>0</v>
      </c>
      <c r="M466">
        <f>DR466 - IF(AU466&gt;1, L466*DL466*100.0/(AW466), 0)</f>
        <v>0</v>
      </c>
      <c r="N466">
        <f>((T466-J466/2)*M466-L466)/(T466+J466/2)</f>
        <v>0</v>
      </c>
      <c r="O466">
        <f>N466*(DY466+DZ466)/1000.0</f>
        <v>0</v>
      </c>
      <c r="P466">
        <f>(DR466 - IF(AU466&gt;1, L466*DL466*100.0/(AW466), 0))*(DY466+DZ466)/1000.0</f>
        <v>0</v>
      </c>
      <c r="Q466">
        <f>2.0/((1/S466-1/R466)+SIGN(S466)*SQRT((1/S466-1/R466)*(1/S466-1/R466) + 4*DM466/((DM466+1)*(DM466+1))*(2*1/S466*1/R466-1/R466*1/R466)))</f>
        <v>0</v>
      </c>
      <c r="R466">
        <f>IF(LEFT(DN466,1)&lt;&gt;"0",IF(LEFT(DN466,1)="1",3.0,DO466),$D$5+$E$5*(EF466*DY466/($K$5*1000))+$F$5*(EF466*DY466/($K$5*1000))*MAX(MIN(DL466,$J$5),$I$5)*MAX(MIN(DL466,$J$5),$I$5)+$G$5*MAX(MIN(DL466,$J$5),$I$5)*(EF466*DY466/($K$5*1000))+$H$5*(EF466*DY466/($K$5*1000))*(EF466*DY466/($K$5*1000)))</f>
        <v>0</v>
      </c>
      <c r="S466">
        <f>J466*(1000-(1000*0.61365*exp(17.502*W466/(240.97+W466))/(DY466+DZ466)+DT466)/2)/(1000*0.61365*exp(17.502*W466/(240.97+W466))/(DY466+DZ466)-DT466)</f>
        <v>0</v>
      </c>
      <c r="T466">
        <f>1/((DM466+1)/(Q466/1.6)+1/(R466/1.37)) + DM466/((DM466+1)/(Q466/1.6) + DM466/(R466/1.37))</f>
        <v>0</v>
      </c>
      <c r="U466">
        <f>(DH466*DK466)</f>
        <v>0</v>
      </c>
      <c r="V466">
        <f>(EA466+(U466+2*0.95*5.67E-8*(((EA466+$B$7)+273)^4-(EA466+273)^4)-44100*J466)/(1.84*29.3*R466+8*0.95*5.67E-8*(EA466+273)^3))</f>
        <v>0</v>
      </c>
      <c r="W466">
        <f>($C$7*EB466+$D$7*EC466+$E$7*V466)</f>
        <v>0</v>
      </c>
      <c r="X466">
        <f>0.61365*exp(17.502*W466/(240.97+W466))</f>
        <v>0</v>
      </c>
      <c r="Y466">
        <f>(Z466/AA466*100)</f>
        <v>0</v>
      </c>
      <c r="Z466">
        <f>DT466*(DY466+DZ466)/1000</f>
        <v>0</v>
      </c>
      <c r="AA466">
        <f>0.61365*exp(17.502*EA466/(240.97+EA466))</f>
        <v>0</v>
      </c>
      <c r="AB466">
        <f>(X466-DT466*(DY466+DZ466)/1000)</f>
        <v>0</v>
      </c>
      <c r="AC466">
        <f>(-J466*44100)</f>
        <v>0</v>
      </c>
      <c r="AD466">
        <f>2*29.3*R466*0.92*(EA466-W466)</f>
        <v>0</v>
      </c>
      <c r="AE466">
        <f>2*0.95*5.67E-8*(((EA466+$B$7)+273)^4-(W466+273)^4)</f>
        <v>0</v>
      </c>
      <c r="AF466">
        <f>U466+AE466+AC466+AD466</f>
        <v>0</v>
      </c>
      <c r="AG466">
        <f>DX466*AU466*(DS466-DR466*(1000-AU466*DU466)/(1000-AU466*DT466))/(100*DL466)</f>
        <v>0</v>
      </c>
      <c r="AH466">
        <f>1000*DX466*AU466*(DT466-DU466)/(100*DL466*(1000-AU466*DT466))</f>
        <v>0</v>
      </c>
      <c r="AI466">
        <f>(AJ466 - AK466 - DY466*1E3/(8.314*(EA466+273.15)) * AM466/DX466 * AL466) * DX466/(100*DL466) * (1000 - DU466)/1000</f>
        <v>0</v>
      </c>
      <c r="AJ466">
        <v>1092.448347674699</v>
      </c>
      <c r="AK466">
        <v>1055.025515151515</v>
      </c>
      <c r="AL466">
        <v>3.402170878251989</v>
      </c>
      <c r="AM466">
        <v>65.51249635074223</v>
      </c>
      <c r="AN466">
        <f>(AP466 - AO466 + DY466*1E3/(8.314*(EA466+273.15)) * AR466/DX466 * AQ466) * DX466/(100*DL466) * 1000/(1000 - AP466)</f>
        <v>0</v>
      </c>
      <c r="AO466">
        <v>15.64412808362727</v>
      </c>
      <c r="AP466">
        <v>24.02533333333333</v>
      </c>
      <c r="AQ466">
        <v>0.0001057441257871453</v>
      </c>
      <c r="AR466">
        <v>120.2909633275377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MAX(0,($B$13+$C$13*EF466)/(1+$D$13*EF466)*DY466/(EA466+273)*$E$13)</f>
        <v>0</v>
      </c>
      <c r="AX466" t="s">
        <v>437</v>
      </c>
      <c r="AY466" t="s">
        <v>437</v>
      </c>
      <c r="AZ466">
        <v>0</v>
      </c>
      <c r="BA466">
        <v>0</v>
      </c>
      <c r="BB466">
        <f>1-AZ466/BA466</f>
        <v>0</v>
      </c>
      <c r="BC466">
        <v>0</v>
      </c>
      <c r="BD466" t="s">
        <v>437</v>
      </c>
      <c r="BE466" t="s">
        <v>437</v>
      </c>
      <c r="BF466">
        <v>0</v>
      </c>
      <c r="BG466">
        <v>0</v>
      </c>
      <c r="BH466">
        <f>1-BF466/BG466</f>
        <v>0</v>
      </c>
      <c r="BI466">
        <v>0.5</v>
      </c>
      <c r="BJ466">
        <f>DI466</f>
        <v>0</v>
      </c>
      <c r="BK466">
        <f>L466</f>
        <v>0</v>
      </c>
      <c r="BL466">
        <f>BH466*BI466*BJ466</f>
        <v>0</v>
      </c>
      <c r="BM466">
        <f>(BK466-BC466)/BJ466</f>
        <v>0</v>
      </c>
      <c r="BN466">
        <f>(BA466-BG466)/BG466</f>
        <v>0</v>
      </c>
      <c r="BO466">
        <f>AZ466/(BB466+AZ466/BG466)</f>
        <v>0</v>
      </c>
      <c r="BP466" t="s">
        <v>437</v>
      </c>
      <c r="BQ466">
        <v>0</v>
      </c>
      <c r="BR466">
        <f>IF(BQ466&lt;&gt;0, BQ466, BO466)</f>
        <v>0</v>
      </c>
      <c r="BS466">
        <f>1-BR466/BG466</f>
        <v>0</v>
      </c>
      <c r="BT466">
        <f>(BG466-BF466)/(BG466-BR466)</f>
        <v>0</v>
      </c>
      <c r="BU466">
        <f>(BA466-BG466)/(BA466-BR466)</f>
        <v>0</v>
      </c>
      <c r="BV466">
        <f>(BG466-BF466)/(BG466-AZ466)</f>
        <v>0</v>
      </c>
      <c r="BW466">
        <f>(BA466-BG466)/(BA466-AZ466)</f>
        <v>0</v>
      </c>
      <c r="BX466">
        <f>(BT466*BR466/BF466)</f>
        <v>0</v>
      </c>
      <c r="BY466">
        <f>(1-BX466)</f>
        <v>0</v>
      </c>
      <c r="DH466">
        <f>$B$11*EG466+$C$11*EH466+$F$11*ES466*(1-EV466)</f>
        <v>0</v>
      </c>
      <c r="DI466">
        <f>DH466*DJ466</f>
        <v>0</v>
      </c>
      <c r="DJ466">
        <f>($B$11*$D$9+$C$11*$D$9+$F$11*((FF466+EX466)/MAX(FF466+EX466+FG466, 0.1)*$I$9+FG466/MAX(FF466+EX466+FG466, 0.1)*$J$9))/($B$11+$C$11+$F$11)</f>
        <v>0</v>
      </c>
      <c r="DK466">
        <f>($B$11*$K$9+$C$11*$K$9+$F$11*((FF466+EX466)/MAX(FF466+EX466+FG466, 0.1)*$P$9+FG466/MAX(FF466+EX466+FG466, 0.1)*$Q$9))/($B$11+$C$11+$F$11)</f>
        <v>0</v>
      </c>
      <c r="DL466">
        <v>4.38</v>
      </c>
      <c r="DM466">
        <v>0.5</v>
      </c>
      <c r="DN466" t="s">
        <v>438</v>
      </c>
      <c r="DO466">
        <v>2</v>
      </c>
      <c r="DP466" t="b">
        <v>1</v>
      </c>
      <c r="DQ466">
        <v>1759257439</v>
      </c>
      <c r="DR466">
        <v>1006.429148148148</v>
      </c>
      <c r="DS466">
        <v>1060.569259259259</v>
      </c>
      <c r="DT466">
        <v>24.03723333333334</v>
      </c>
      <c r="DU466">
        <v>15.60082592592593</v>
      </c>
      <c r="DV466">
        <v>1005.529222222222</v>
      </c>
      <c r="DW466">
        <v>23.79373703703704</v>
      </c>
      <c r="DX466">
        <v>500.0025925925926</v>
      </c>
      <c r="DY466">
        <v>90.78595555555555</v>
      </c>
      <c r="DZ466">
        <v>0.05399813333333334</v>
      </c>
      <c r="EA466">
        <v>30.5376037037037</v>
      </c>
      <c r="EB466">
        <v>30.03518148148148</v>
      </c>
      <c r="EC466">
        <v>999.9000000000001</v>
      </c>
      <c r="ED466">
        <v>0</v>
      </c>
      <c r="EE466">
        <v>0</v>
      </c>
      <c r="EF466">
        <v>9998.869629629629</v>
      </c>
      <c r="EG466">
        <v>0</v>
      </c>
      <c r="EH466">
        <v>11.4404962962963</v>
      </c>
      <c r="EI466">
        <v>-54.14117407407407</v>
      </c>
      <c r="EJ466">
        <v>1031.216296296296</v>
      </c>
      <c r="EK466">
        <v>1077.377777777778</v>
      </c>
      <c r="EL466">
        <v>8.436411481481482</v>
      </c>
      <c r="EM466">
        <v>1060.569259259259</v>
      </c>
      <c r="EN466">
        <v>15.60082592592593</v>
      </c>
      <c r="EO466">
        <v>2.182242222222222</v>
      </c>
      <c r="EP466">
        <v>1.416335925925926</v>
      </c>
      <c r="EQ466">
        <v>18.83255185185185</v>
      </c>
      <c r="ER466">
        <v>12.09364074074074</v>
      </c>
      <c r="ES466">
        <v>2000.001481481482</v>
      </c>
      <c r="ET466">
        <v>0.9800061111111111</v>
      </c>
      <c r="EU466">
        <v>0.01999414074074074</v>
      </c>
      <c r="EV466">
        <v>0</v>
      </c>
      <c r="EW466">
        <v>844.4027777777779</v>
      </c>
      <c r="EX466">
        <v>5.000560000000001</v>
      </c>
      <c r="EY466">
        <v>17085.76296296296</v>
      </c>
      <c r="EZ466">
        <v>17294.91851851852</v>
      </c>
      <c r="FA466">
        <v>41.62266666666666</v>
      </c>
      <c r="FB466">
        <v>41.65714814814815</v>
      </c>
      <c r="FC466">
        <v>41.27985185185185</v>
      </c>
      <c r="FD466">
        <v>40.88877777777778</v>
      </c>
      <c r="FE466">
        <v>42.40485185185184</v>
      </c>
      <c r="FF466">
        <v>1955.111481481482</v>
      </c>
      <c r="FG466">
        <v>39.89000000000001</v>
      </c>
      <c r="FH466">
        <v>0</v>
      </c>
      <c r="FI466">
        <v>1759257460.6</v>
      </c>
      <c r="FJ466">
        <v>0</v>
      </c>
      <c r="FK466">
        <v>844.4026799999999</v>
      </c>
      <c r="FL466">
        <v>-2.399769244415491</v>
      </c>
      <c r="FM466">
        <v>-60.14615391936704</v>
      </c>
      <c r="FN466">
        <v>17085.316</v>
      </c>
      <c r="FO466">
        <v>15</v>
      </c>
      <c r="FP466">
        <v>0</v>
      </c>
      <c r="FQ466" t="s">
        <v>439</v>
      </c>
      <c r="FR466">
        <v>1747148579.5</v>
      </c>
      <c r="FS466">
        <v>1747148584.5</v>
      </c>
      <c r="FT466">
        <v>0</v>
      </c>
      <c r="FU466">
        <v>0.162</v>
      </c>
      <c r="FV466">
        <v>-0.001</v>
      </c>
      <c r="FW466">
        <v>0.139</v>
      </c>
      <c r="FX466">
        <v>0.058</v>
      </c>
      <c r="FY466">
        <v>420</v>
      </c>
      <c r="FZ466">
        <v>16</v>
      </c>
      <c r="GA466">
        <v>0.19</v>
      </c>
      <c r="GB466">
        <v>0.02</v>
      </c>
      <c r="GC466">
        <v>-54.07224249999999</v>
      </c>
      <c r="GD466">
        <v>-1.195538836772898</v>
      </c>
      <c r="GE466">
        <v>0.1328815936981117</v>
      </c>
      <c r="GF466">
        <v>0</v>
      </c>
      <c r="GG466">
        <v>844.5873235294117</v>
      </c>
      <c r="GH466">
        <v>-3.069350649768405</v>
      </c>
      <c r="GI466">
        <v>0.3788974500859775</v>
      </c>
      <c r="GJ466">
        <v>0</v>
      </c>
      <c r="GK466">
        <v>8.460592500000001</v>
      </c>
      <c r="GL466">
        <v>-0.4605183489681132</v>
      </c>
      <c r="GM466">
        <v>0.04557826240380389</v>
      </c>
      <c r="GN466">
        <v>0</v>
      </c>
      <c r="GO466">
        <v>0</v>
      </c>
      <c r="GP466">
        <v>3</v>
      </c>
      <c r="GQ466" t="s">
        <v>490</v>
      </c>
      <c r="GR466">
        <v>3.12879</v>
      </c>
      <c r="GS466">
        <v>2.73137</v>
      </c>
      <c r="GT466">
        <v>0.159847</v>
      </c>
      <c r="GU466">
        <v>0.166067</v>
      </c>
      <c r="GV466">
        <v>0.107307</v>
      </c>
      <c r="GW466">
        <v>0.0799117</v>
      </c>
      <c r="GX466">
        <v>25181.1</v>
      </c>
      <c r="GY466">
        <v>24262.2</v>
      </c>
      <c r="GZ466">
        <v>30515.1</v>
      </c>
      <c r="HA466">
        <v>29350.1</v>
      </c>
      <c r="HB466">
        <v>37598.6</v>
      </c>
      <c r="HC466">
        <v>35542.7</v>
      </c>
      <c r="HD466">
        <v>46682.2</v>
      </c>
      <c r="HE466">
        <v>43613.4</v>
      </c>
      <c r="HF466">
        <v>1.8303</v>
      </c>
      <c r="HG466">
        <v>1.81558</v>
      </c>
      <c r="HH466">
        <v>0.083968</v>
      </c>
      <c r="HI466">
        <v>0</v>
      </c>
      <c r="HJ466">
        <v>28.6707</v>
      </c>
      <c r="HK466">
        <v>999.9</v>
      </c>
      <c r="HL466">
        <v>48.1</v>
      </c>
      <c r="HM466">
        <v>31.9</v>
      </c>
      <c r="HN466">
        <v>25.1582</v>
      </c>
      <c r="HO466">
        <v>62.825</v>
      </c>
      <c r="HP466">
        <v>17.8566</v>
      </c>
      <c r="HQ466">
        <v>1</v>
      </c>
      <c r="HR466">
        <v>0.155595</v>
      </c>
      <c r="HS466">
        <v>-0.693595</v>
      </c>
      <c r="HT466">
        <v>20.1989</v>
      </c>
      <c r="HU466">
        <v>5.22942</v>
      </c>
      <c r="HV466">
        <v>11.974</v>
      </c>
      <c r="HW466">
        <v>4.9698</v>
      </c>
      <c r="HX466">
        <v>3.2897</v>
      </c>
      <c r="HY466">
        <v>9999</v>
      </c>
      <c r="HZ466">
        <v>9999</v>
      </c>
      <c r="IA466">
        <v>9999</v>
      </c>
      <c r="IB466">
        <v>20.4</v>
      </c>
      <c r="IC466">
        <v>4.9729</v>
      </c>
      <c r="ID466">
        <v>1.87732</v>
      </c>
      <c r="IE466">
        <v>1.87545</v>
      </c>
      <c r="IF466">
        <v>1.87821</v>
      </c>
      <c r="IG466">
        <v>1.87499</v>
      </c>
      <c r="IH466">
        <v>1.87852</v>
      </c>
      <c r="II466">
        <v>1.87561</v>
      </c>
      <c r="IJ466">
        <v>1.87681</v>
      </c>
      <c r="IK466">
        <v>0</v>
      </c>
      <c r="IL466">
        <v>0</v>
      </c>
      <c r="IM466">
        <v>0</v>
      </c>
      <c r="IN466">
        <v>0</v>
      </c>
      <c r="IO466" t="s">
        <v>441</v>
      </c>
      <c r="IP466" t="s">
        <v>442</v>
      </c>
      <c r="IQ466" t="s">
        <v>443</v>
      </c>
      <c r="IR466" t="s">
        <v>443</v>
      </c>
      <c r="IS466" t="s">
        <v>443</v>
      </c>
      <c r="IT466" t="s">
        <v>443</v>
      </c>
      <c r="IU466">
        <v>0</v>
      </c>
      <c r="IV466">
        <v>100</v>
      </c>
      <c r="IW466">
        <v>100</v>
      </c>
      <c r="IX466">
        <v>0.92</v>
      </c>
      <c r="IY466">
        <v>0.2433</v>
      </c>
      <c r="IZ466">
        <v>-0.1222274518627452</v>
      </c>
      <c r="JA466">
        <v>0.001328938755811441</v>
      </c>
      <c r="JB466">
        <v>-5.633165956792918E-07</v>
      </c>
      <c r="JC466">
        <v>2.510553891376428E-10</v>
      </c>
      <c r="JD466">
        <v>-0.04678033270444259</v>
      </c>
      <c r="JE466">
        <v>-0.0009625096320519332</v>
      </c>
      <c r="JF466">
        <v>0.0006953178313022573</v>
      </c>
      <c r="JG466">
        <v>-5.973937232829655E-06</v>
      </c>
      <c r="JH466">
        <v>1</v>
      </c>
      <c r="JI466">
        <v>2112</v>
      </c>
      <c r="JJ466">
        <v>1</v>
      </c>
      <c r="JK466">
        <v>26</v>
      </c>
      <c r="JL466">
        <v>201814.5</v>
      </c>
      <c r="JM466">
        <v>201814.4</v>
      </c>
      <c r="JN466">
        <v>2.3645</v>
      </c>
      <c r="JO466">
        <v>2.5354</v>
      </c>
      <c r="JP466">
        <v>1.39893</v>
      </c>
      <c r="JQ466">
        <v>2.32666</v>
      </c>
      <c r="JR466">
        <v>1.44897</v>
      </c>
      <c r="JS466">
        <v>2.55371</v>
      </c>
      <c r="JT466">
        <v>37.747</v>
      </c>
      <c r="JU466">
        <v>23.9737</v>
      </c>
      <c r="JV466">
        <v>18</v>
      </c>
      <c r="JW466">
        <v>483.498</v>
      </c>
      <c r="JX466">
        <v>444.671</v>
      </c>
      <c r="JY466">
        <v>29.5331</v>
      </c>
      <c r="JZ466">
        <v>29.2802</v>
      </c>
      <c r="KA466">
        <v>29.9996</v>
      </c>
      <c r="KB466">
        <v>29.0294</v>
      </c>
      <c r="KC466">
        <v>29.1035</v>
      </c>
      <c r="KD466">
        <v>47.3265</v>
      </c>
      <c r="KE466">
        <v>40.8533</v>
      </c>
      <c r="KF466">
        <v>0</v>
      </c>
      <c r="KG466">
        <v>29.5086</v>
      </c>
      <c r="KH466">
        <v>1108.5</v>
      </c>
      <c r="KI466">
        <v>15.7543</v>
      </c>
      <c r="KJ466">
        <v>100.883</v>
      </c>
      <c r="KK466">
        <v>100.317</v>
      </c>
    </row>
    <row r="467" spans="1:297">
      <c r="A467">
        <v>451</v>
      </c>
      <c r="B467">
        <v>1759257451.5</v>
      </c>
      <c r="C467">
        <v>10635.90000009537</v>
      </c>
      <c r="D467" t="s">
        <v>1349</v>
      </c>
      <c r="E467" t="s">
        <v>1350</v>
      </c>
      <c r="F467">
        <v>5</v>
      </c>
      <c r="G467" t="s">
        <v>1218</v>
      </c>
      <c r="H467" t="s">
        <v>436</v>
      </c>
      <c r="I467">
        <v>1759257443.714286</v>
      </c>
      <c r="J467">
        <f>(K467)/1000</f>
        <v>0</v>
      </c>
      <c r="K467">
        <f>IF(DP467, AN467, AH467)</f>
        <v>0</v>
      </c>
      <c r="L467">
        <f>IF(DP467, AI467, AG467)</f>
        <v>0</v>
      </c>
      <c r="M467">
        <f>DR467 - IF(AU467&gt;1, L467*DL467*100.0/(AW467), 0)</f>
        <v>0</v>
      </c>
      <c r="N467">
        <f>((T467-J467/2)*M467-L467)/(T467+J467/2)</f>
        <v>0</v>
      </c>
      <c r="O467">
        <f>N467*(DY467+DZ467)/1000.0</f>
        <v>0</v>
      </c>
      <c r="P467">
        <f>(DR467 - IF(AU467&gt;1, L467*DL467*100.0/(AW467), 0))*(DY467+DZ467)/1000.0</f>
        <v>0</v>
      </c>
      <c r="Q467">
        <f>2.0/((1/S467-1/R467)+SIGN(S467)*SQRT((1/S467-1/R467)*(1/S467-1/R467) + 4*DM467/((DM467+1)*(DM467+1))*(2*1/S467*1/R467-1/R467*1/R467)))</f>
        <v>0</v>
      </c>
      <c r="R467">
        <f>IF(LEFT(DN467,1)&lt;&gt;"0",IF(LEFT(DN467,1)="1",3.0,DO467),$D$5+$E$5*(EF467*DY467/($K$5*1000))+$F$5*(EF467*DY467/($K$5*1000))*MAX(MIN(DL467,$J$5),$I$5)*MAX(MIN(DL467,$J$5),$I$5)+$G$5*MAX(MIN(DL467,$J$5),$I$5)*(EF467*DY467/($K$5*1000))+$H$5*(EF467*DY467/($K$5*1000))*(EF467*DY467/($K$5*1000)))</f>
        <v>0</v>
      </c>
      <c r="S467">
        <f>J467*(1000-(1000*0.61365*exp(17.502*W467/(240.97+W467))/(DY467+DZ467)+DT467)/2)/(1000*0.61365*exp(17.502*W467/(240.97+W467))/(DY467+DZ467)-DT467)</f>
        <v>0</v>
      </c>
      <c r="T467">
        <f>1/((DM467+1)/(Q467/1.6)+1/(R467/1.37)) + DM467/((DM467+1)/(Q467/1.6) + DM467/(R467/1.37))</f>
        <v>0</v>
      </c>
      <c r="U467">
        <f>(DH467*DK467)</f>
        <v>0</v>
      </c>
      <c r="V467">
        <f>(EA467+(U467+2*0.95*5.67E-8*(((EA467+$B$7)+273)^4-(EA467+273)^4)-44100*J467)/(1.84*29.3*R467+8*0.95*5.67E-8*(EA467+273)^3))</f>
        <v>0</v>
      </c>
      <c r="W467">
        <f>($C$7*EB467+$D$7*EC467+$E$7*V467)</f>
        <v>0</v>
      </c>
      <c r="X467">
        <f>0.61365*exp(17.502*W467/(240.97+W467))</f>
        <v>0</v>
      </c>
      <c r="Y467">
        <f>(Z467/AA467*100)</f>
        <v>0</v>
      </c>
      <c r="Z467">
        <f>DT467*(DY467+DZ467)/1000</f>
        <v>0</v>
      </c>
      <c r="AA467">
        <f>0.61365*exp(17.502*EA467/(240.97+EA467))</f>
        <v>0</v>
      </c>
      <c r="AB467">
        <f>(X467-DT467*(DY467+DZ467)/1000)</f>
        <v>0</v>
      </c>
      <c r="AC467">
        <f>(-J467*44100)</f>
        <v>0</v>
      </c>
      <c r="AD467">
        <f>2*29.3*R467*0.92*(EA467-W467)</f>
        <v>0</v>
      </c>
      <c r="AE467">
        <f>2*0.95*5.67E-8*(((EA467+$B$7)+273)^4-(W467+273)^4)</f>
        <v>0</v>
      </c>
      <c r="AF467">
        <f>U467+AE467+AC467+AD467</f>
        <v>0</v>
      </c>
      <c r="AG467">
        <f>DX467*AU467*(DS467-DR467*(1000-AU467*DU467)/(1000-AU467*DT467))/(100*DL467)</f>
        <v>0</v>
      </c>
      <c r="AH467">
        <f>1000*DX467*AU467*(DT467-DU467)/(100*DL467*(1000-AU467*DT467))</f>
        <v>0</v>
      </c>
      <c r="AI467">
        <f>(AJ467 - AK467 - DY467*1E3/(8.314*(EA467+273.15)) * AM467/DX467 * AL467) * DX467/(100*DL467) * (1000 - DU467)/1000</f>
        <v>0</v>
      </c>
      <c r="AJ467">
        <v>1109.726741485836</v>
      </c>
      <c r="AK467">
        <v>1072.128848484848</v>
      </c>
      <c r="AL467">
        <v>3.414632786015256</v>
      </c>
      <c r="AM467">
        <v>65.51249635074223</v>
      </c>
      <c r="AN467">
        <f>(AP467 - AO467 + DY467*1E3/(8.314*(EA467+273.15)) * AR467/DX467 * AQ467) * DX467/(100*DL467) * 1000/(1000 - AP467)</f>
        <v>0</v>
      </c>
      <c r="AO467">
        <v>15.69684589128493</v>
      </c>
      <c r="AP467">
        <v>24.03880969696969</v>
      </c>
      <c r="AQ467">
        <v>0.000456070541114049</v>
      </c>
      <c r="AR467">
        <v>120.2909633275377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MAX(0,($B$13+$C$13*EF467)/(1+$D$13*EF467)*DY467/(EA467+273)*$E$13)</f>
        <v>0</v>
      </c>
      <c r="AX467" t="s">
        <v>437</v>
      </c>
      <c r="AY467" t="s">
        <v>437</v>
      </c>
      <c r="AZ467">
        <v>0</v>
      </c>
      <c r="BA467">
        <v>0</v>
      </c>
      <c r="BB467">
        <f>1-AZ467/BA467</f>
        <v>0</v>
      </c>
      <c r="BC467">
        <v>0</v>
      </c>
      <c r="BD467" t="s">
        <v>437</v>
      </c>
      <c r="BE467" t="s">
        <v>437</v>
      </c>
      <c r="BF467">
        <v>0</v>
      </c>
      <c r="BG467">
        <v>0</v>
      </c>
      <c r="BH467">
        <f>1-BF467/BG467</f>
        <v>0</v>
      </c>
      <c r="BI467">
        <v>0.5</v>
      </c>
      <c r="BJ467">
        <f>DI467</f>
        <v>0</v>
      </c>
      <c r="BK467">
        <f>L467</f>
        <v>0</v>
      </c>
      <c r="BL467">
        <f>BH467*BI467*BJ467</f>
        <v>0</v>
      </c>
      <c r="BM467">
        <f>(BK467-BC467)/BJ467</f>
        <v>0</v>
      </c>
      <c r="BN467">
        <f>(BA467-BG467)/BG467</f>
        <v>0</v>
      </c>
      <c r="BO467">
        <f>AZ467/(BB467+AZ467/BG467)</f>
        <v>0</v>
      </c>
      <c r="BP467" t="s">
        <v>437</v>
      </c>
      <c r="BQ467">
        <v>0</v>
      </c>
      <c r="BR467">
        <f>IF(BQ467&lt;&gt;0, BQ467, BO467)</f>
        <v>0</v>
      </c>
      <c r="BS467">
        <f>1-BR467/BG467</f>
        <v>0</v>
      </c>
      <c r="BT467">
        <f>(BG467-BF467)/(BG467-BR467)</f>
        <v>0</v>
      </c>
      <c r="BU467">
        <f>(BA467-BG467)/(BA467-BR467)</f>
        <v>0</v>
      </c>
      <c r="BV467">
        <f>(BG467-BF467)/(BG467-AZ467)</f>
        <v>0</v>
      </c>
      <c r="BW467">
        <f>(BA467-BG467)/(BA467-AZ467)</f>
        <v>0</v>
      </c>
      <c r="BX467">
        <f>(BT467*BR467/BF467)</f>
        <v>0</v>
      </c>
      <c r="BY467">
        <f>(1-BX467)</f>
        <v>0</v>
      </c>
      <c r="DH467">
        <f>$B$11*EG467+$C$11*EH467+$F$11*ES467*(1-EV467)</f>
        <v>0</v>
      </c>
      <c r="DI467">
        <f>DH467*DJ467</f>
        <v>0</v>
      </c>
      <c r="DJ467">
        <f>($B$11*$D$9+$C$11*$D$9+$F$11*((FF467+EX467)/MAX(FF467+EX467+FG467, 0.1)*$I$9+FG467/MAX(FF467+EX467+FG467, 0.1)*$J$9))/($B$11+$C$11+$F$11)</f>
        <v>0</v>
      </c>
      <c r="DK467">
        <f>($B$11*$K$9+$C$11*$K$9+$F$11*((FF467+EX467)/MAX(FF467+EX467+FG467, 0.1)*$P$9+FG467/MAX(FF467+EX467+FG467, 0.1)*$Q$9))/($B$11+$C$11+$F$11)</f>
        <v>0</v>
      </c>
      <c r="DL467">
        <v>4.38</v>
      </c>
      <c r="DM467">
        <v>0.5</v>
      </c>
      <c r="DN467" t="s">
        <v>438</v>
      </c>
      <c r="DO467">
        <v>2</v>
      </c>
      <c r="DP467" t="b">
        <v>1</v>
      </c>
      <c r="DQ467">
        <v>1759257443.714286</v>
      </c>
      <c r="DR467">
        <v>1022.100178571429</v>
      </c>
      <c r="DS467">
        <v>1076.395357142857</v>
      </c>
      <c r="DT467">
        <v>24.03161428571429</v>
      </c>
      <c r="DU467">
        <v>15.63776428571429</v>
      </c>
      <c r="DV467">
        <v>1021.185428571428</v>
      </c>
      <c r="DW467">
        <v>23.78823928571429</v>
      </c>
      <c r="DX467">
        <v>500.0466071428572</v>
      </c>
      <c r="DY467">
        <v>90.785375</v>
      </c>
      <c r="DZ467">
        <v>0.05378558928571429</v>
      </c>
      <c r="EA467">
        <v>30.53375357142857</v>
      </c>
      <c r="EB467">
        <v>30.03694285714286</v>
      </c>
      <c r="EC467">
        <v>999.9000000000002</v>
      </c>
      <c r="ED467">
        <v>0</v>
      </c>
      <c r="EE467">
        <v>0</v>
      </c>
      <c r="EF467">
        <v>10000.46678571429</v>
      </c>
      <c r="EG467">
        <v>0</v>
      </c>
      <c r="EH467">
        <v>11.446725</v>
      </c>
      <c r="EI467">
        <v>-54.29597142857142</v>
      </c>
      <c r="EJ467">
        <v>1047.266785714286</v>
      </c>
      <c r="EK467">
        <v>1093.495714285714</v>
      </c>
      <c r="EL467">
        <v>8.39385</v>
      </c>
      <c r="EM467">
        <v>1076.395357142857</v>
      </c>
      <c r="EN467">
        <v>15.63776428571429</v>
      </c>
      <c r="EO467">
        <v>2.181718214285714</v>
      </c>
      <c r="EP467">
        <v>1.41968</v>
      </c>
      <c r="EQ467">
        <v>18.82870714285714</v>
      </c>
      <c r="ER467">
        <v>12.12943214285714</v>
      </c>
      <c r="ES467">
        <v>1999.990357142857</v>
      </c>
      <c r="ET467">
        <v>0.9800059642857143</v>
      </c>
      <c r="EU467">
        <v>0.01999429642857143</v>
      </c>
      <c r="EV467">
        <v>0</v>
      </c>
      <c r="EW467">
        <v>844.2153214285715</v>
      </c>
      <c r="EX467">
        <v>5.000560000000001</v>
      </c>
      <c r="EY467">
        <v>17081.16071428572</v>
      </c>
      <c r="EZ467">
        <v>17294.81785714286</v>
      </c>
      <c r="FA467">
        <v>41.62275</v>
      </c>
      <c r="FB467">
        <v>41.64714285714285</v>
      </c>
      <c r="FC467">
        <v>41.2655</v>
      </c>
      <c r="FD467">
        <v>40.875</v>
      </c>
      <c r="FE467">
        <v>42.39492857142857</v>
      </c>
      <c r="FF467">
        <v>1955.100357142857</v>
      </c>
      <c r="FG467">
        <v>39.89000000000001</v>
      </c>
      <c r="FH467">
        <v>0</v>
      </c>
      <c r="FI467">
        <v>1759257465.4</v>
      </c>
      <c r="FJ467">
        <v>0</v>
      </c>
      <c r="FK467">
        <v>844.21704</v>
      </c>
      <c r="FL467">
        <v>-1.628923076205153</v>
      </c>
      <c r="FM467">
        <v>-56.55384601211139</v>
      </c>
      <c r="FN467">
        <v>17080.7</v>
      </c>
      <c r="FO467">
        <v>15</v>
      </c>
      <c r="FP467">
        <v>0</v>
      </c>
      <c r="FQ467" t="s">
        <v>439</v>
      </c>
      <c r="FR467">
        <v>1747148579.5</v>
      </c>
      <c r="FS467">
        <v>1747148584.5</v>
      </c>
      <c r="FT467">
        <v>0</v>
      </c>
      <c r="FU467">
        <v>0.162</v>
      </c>
      <c r="FV467">
        <v>-0.001</v>
      </c>
      <c r="FW467">
        <v>0.139</v>
      </c>
      <c r="FX467">
        <v>0.058</v>
      </c>
      <c r="FY467">
        <v>420</v>
      </c>
      <c r="FZ467">
        <v>16</v>
      </c>
      <c r="GA467">
        <v>0.19</v>
      </c>
      <c r="GB467">
        <v>0.02</v>
      </c>
      <c r="GC467">
        <v>-54.23078780487806</v>
      </c>
      <c r="GD467">
        <v>-1.926353310104677</v>
      </c>
      <c r="GE467">
        <v>0.2113916780731831</v>
      </c>
      <c r="GF467">
        <v>0</v>
      </c>
      <c r="GG467">
        <v>844.3200882352942</v>
      </c>
      <c r="GH467">
        <v>-1.935171889286091</v>
      </c>
      <c r="GI467">
        <v>0.2965086416404552</v>
      </c>
      <c r="GJ467">
        <v>0</v>
      </c>
      <c r="GK467">
        <v>8.415997804878048</v>
      </c>
      <c r="GL467">
        <v>-0.5522703135888543</v>
      </c>
      <c r="GM467">
        <v>0.05585738868575232</v>
      </c>
      <c r="GN467">
        <v>0</v>
      </c>
      <c r="GO467">
        <v>0</v>
      </c>
      <c r="GP467">
        <v>3</v>
      </c>
      <c r="GQ467" t="s">
        <v>490</v>
      </c>
      <c r="GR467">
        <v>3.12865</v>
      </c>
      <c r="GS467">
        <v>2.73133</v>
      </c>
      <c r="GT467">
        <v>0.16148</v>
      </c>
      <c r="GU467">
        <v>0.167693</v>
      </c>
      <c r="GV467">
        <v>0.107344</v>
      </c>
      <c r="GW467">
        <v>0.0799609</v>
      </c>
      <c r="GX467">
        <v>25132.6</v>
      </c>
      <c r="GY467">
        <v>24215.1</v>
      </c>
      <c r="GZ467">
        <v>30515.7</v>
      </c>
      <c r="HA467">
        <v>29350.3</v>
      </c>
      <c r="HB467">
        <v>37598.2</v>
      </c>
      <c r="HC467">
        <v>35541.2</v>
      </c>
      <c r="HD467">
        <v>46683.5</v>
      </c>
      <c r="HE467">
        <v>43613.8</v>
      </c>
      <c r="HF467">
        <v>1.83005</v>
      </c>
      <c r="HG467">
        <v>1.81568</v>
      </c>
      <c r="HH467">
        <v>0.0840053</v>
      </c>
      <c r="HI467">
        <v>0</v>
      </c>
      <c r="HJ467">
        <v>28.6731</v>
      </c>
      <c r="HK467">
        <v>999.9</v>
      </c>
      <c r="HL467">
        <v>48.1</v>
      </c>
      <c r="HM467">
        <v>31.9</v>
      </c>
      <c r="HN467">
        <v>25.1598</v>
      </c>
      <c r="HO467">
        <v>63.285</v>
      </c>
      <c r="HP467">
        <v>18.2212</v>
      </c>
      <c r="HQ467">
        <v>1</v>
      </c>
      <c r="HR467">
        <v>0.155292</v>
      </c>
      <c r="HS467">
        <v>-0.657143</v>
      </c>
      <c r="HT467">
        <v>20.1992</v>
      </c>
      <c r="HU467">
        <v>5.22912</v>
      </c>
      <c r="HV467">
        <v>11.974</v>
      </c>
      <c r="HW467">
        <v>4.9694</v>
      </c>
      <c r="HX467">
        <v>3.28968</v>
      </c>
      <c r="HY467">
        <v>9999</v>
      </c>
      <c r="HZ467">
        <v>9999</v>
      </c>
      <c r="IA467">
        <v>9999</v>
      </c>
      <c r="IB467">
        <v>20.4</v>
      </c>
      <c r="IC467">
        <v>4.97291</v>
      </c>
      <c r="ID467">
        <v>1.87729</v>
      </c>
      <c r="IE467">
        <v>1.87538</v>
      </c>
      <c r="IF467">
        <v>1.87819</v>
      </c>
      <c r="IG467">
        <v>1.87492</v>
      </c>
      <c r="IH467">
        <v>1.87848</v>
      </c>
      <c r="II467">
        <v>1.8756</v>
      </c>
      <c r="IJ467">
        <v>1.87677</v>
      </c>
      <c r="IK467">
        <v>0</v>
      </c>
      <c r="IL467">
        <v>0</v>
      </c>
      <c r="IM467">
        <v>0</v>
      </c>
      <c r="IN467">
        <v>0</v>
      </c>
      <c r="IO467" t="s">
        <v>441</v>
      </c>
      <c r="IP467" t="s">
        <v>442</v>
      </c>
      <c r="IQ467" t="s">
        <v>443</v>
      </c>
      <c r="IR467" t="s">
        <v>443</v>
      </c>
      <c r="IS467" t="s">
        <v>443</v>
      </c>
      <c r="IT467" t="s">
        <v>443</v>
      </c>
      <c r="IU467">
        <v>0</v>
      </c>
      <c r="IV467">
        <v>100</v>
      </c>
      <c r="IW467">
        <v>100</v>
      </c>
      <c r="IX467">
        <v>0.9399999999999999</v>
      </c>
      <c r="IY467">
        <v>0.2435</v>
      </c>
      <c r="IZ467">
        <v>-0.1222274518627452</v>
      </c>
      <c r="JA467">
        <v>0.001328938755811441</v>
      </c>
      <c r="JB467">
        <v>-5.633165956792918E-07</v>
      </c>
      <c r="JC467">
        <v>2.510553891376428E-10</v>
      </c>
      <c r="JD467">
        <v>-0.04678033270444259</v>
      </c>
      <c r="JE467">
        <v>-0.0009625096320519332</v>
      </c>
      <c r="JF467">
        <v>0.0006953178313022573</v>
      </c>
      <c r="JG467">
        <v>-5.973937232829655E-06</v>
      </c>
      <c r="JH467">
        <v>1</v>
      </c>
      <c r="JI467">
        <v>2112</v>
      </c>
      <c r="JJ467">
        <v>1</v>
      </c>
      <c r="JK467">
        <v>26</v>
      </c>
      <c r="JL467">
        <v>201814.5</v>
      </c>
      <c r="JM467">
        <v>201814.5</v>
      </c>
      <c r="JN467">
        <v>2.39014</v>
      </c>
      <c r="JO467">
        <v>2.54639</v>
      </c>
      <c r="JP467">
        <v>1.39893</v>
      </c>
      <c r="JQ467">
        <v>2.32666</v>
      </c>
      <c r="JR467">
        <v>1.44897</v>
      </c>
      <c r="JS467">
        <v>2.45728</v>
      </c>
      <c r="JT467">
        <v>37.747</v>
      </c>
      <c r="JU467">
        <v>23.9649</v>
      </c>
      <c r="JV467">
        <v>18</v>
      </c>
      <c r="JW467">
        <v>483.327</v>
      </c>
      <c r="JX467">
        <v>444.696</v>
      </c>
      <c r="JY467">
        <v>29.4938</v>
      </c>
      <c r="JZ467">
        <v>29.2752</v>
      </c>
      <c r="KA467">
        <v>29.9997</v>
      </c>
      <c r="KB467">
        <v>29.0245</v>
      </c>
      <c r="KC467">
        <v>29.0985</v>
      </c>
      <c r="KD467">
        <v>47.8774</v>
      </c>
      <c r="KE467">
        <v>40.8533</v>
      </c>
      <c r="KF467">
        <v>0</v>
      </c>
      <c r="KG467">
        <v>29.4685</v>
      </c>
      <c r="KH467">
        <v>1121.87</v>
      </c>
      <c r="KI467">
        <v>15.782</v>
      </c>
      <c r="KJ467">
        <v>100.885</v>
      </c>
      <c r="KK467">
        <v>100.318</v>
      </c>
    </row>
    <row r="468" spans="1:297">
      <c r="A468">
        <v>452</v>
      </c>
      <c r="B468">
        <v>1759257456.5</v>
      </c>
      <c r="C468">
        <v>10640.90000009537</v>
      </c>
      <c r="D468" t="s">
        <v>1351</v>
      </c>
      <c r="E468" t="s">
        <v>1352</v>
      </c>
      <c r="F468">
        <v>5</v>
      </c>
      <c r="G468" t="s">
        <v>1218</v>
      </c>
      <c r="H468" t="s">
        <v>436</v>
      </c>
      <c r="I468">
        <v>1759257449</v>
      </c>
      <c r="J468">
        <f>(K468)/1000</f>
        <v>0</v>
      </c>
      <c r="K468">
        <f>IF(DP468, AN468, AH468)</f>
        <v>0</v>
      </c>
      <c r="L468">
        <f>IF(DP468, AI468, AG468)</f>
        <v>0</v>
      </c>
      <c r="M468">
        <f>DR468 - IF(AU468&gt;1, L468*DL468*100.0/(AW468), 0)</f>
        <v>0</v>
      </c>
      <c r="N468">
        <f>((T468-J468/2)*M468-L468)/(T468+J468/2)</f>
        <v>0</v>
      </c>
      <c r="O468">
        <f>N468*(DY468+DZ468)/1000.0</f>
        <v>0</v>
      </c>
      <c r="P468">
        <f>(DR468 - IF(AU468&gt;1, L468*DL468*100.0/(AW468), 0))*(DY468+DZ468)/1000.0</f>
        <v>0</v>
      </c>
      <c r="Q468">
        <f>2.0/((1/S468-1/R468)+SIGN(S468)*SQRT((1/S468-1/R468)*(1/S468-1/R468) + 4*DM468/((DM468+1)*(DM468+1))*(2*1/S468*1/R468-1/R468*1/R468)))</f>
        <v>0</v>
      </c>
      <c r="R468">
        <f>IF(LEFT(DN468,1)&lt;&gt;"0",IF(LEFT(DN468,1)="1",3.0,DO468),$D$5+$E$5*(EF468*DY468/($K$5*1000))+$F$5*(EF468*DY468/($K$5*1000))*MAX(MIN(DL468,$J$5),$I$5)*MAX(MIN(DL468,$J$5),$I$5)+$G$5*MAX(MIN(DL468,$J$5),$I$5)*(EF468*DY468/($K$5*1000))+$H$5*(EF468*DY468/($K$5*1000))*(EF468*DY468/($K$5*1000)))</f>
        <v>0</v>
      </c>
      <c r="S468">
        <f>J468*(1000-(1000*0.61365*exp(17.502*W468/(240.97+W468))/(DY468+DZ468)+DT468)/2)/(1000*0.61365*exp(17.502*W468/(240.97+W468))/(DY468+DZ468)-DT468)</f>
        <v>0</v>
      </c>
      <c r="T468">
        <f>1/((DM468+1)/(Q468/1.6)+1/(R468/1.37)) + DM468/((DM468+1)/(Q468/1.6) + DM468/(R468/1.37))</f>
        <v>0</v>
      </c>
      <c r="U468">
        <f>(DH468*DK468)</f>
        <v>0</v>
      </c>
      <c r="V468">
        <f>(EA468+(U468+2*0.95*5.67E-8*(((EA468+$B$7)+273)^4-(EA468+273)^4)-44100*J468)/(1.84*29.3*R468+8*0.95*5.67E-8*(EA468+273)^3))</f>
        <v>0</v>
      </c>
      <c r="W468">
        <f>($C$7*EB468+$D$7*EC468+$E$7*V468)</f>
        <v>0</v>
      </c>
      <c r="X468">
        <f>0.61365*exp(17.502*W468/(240.97+W468))</f>
        <v>0</v>
      </c>
      <c r="Y468">
        <f>(Z468/AA468*100)</f>
        <v>0</v>
      </c>
      <c r="Z468">
        <f>DT468*(DY468+DZ468)/1000</f>
        <v>0</v>
      </c>
      <c r="AA468">
        <f>0.61365*exp(17.502*EA468/(240.97+EA468))</f>
        <v>0</v>
      </c>
      <c r="AB468">
        <f>(X468-DT468*(DY468+DZ468)/1000)</f>
        <v>0</v>
      </c>
      <c r="AC468">
        <f>(-J468*44100)</f>
        <v>0</v>
      </c>
      <c r="AD468">
        <f>2*29.3*R468*0.92*(EA468-W468)</f>
        <v>0</v>
      </c>
      <c r="AE468">
        <f>2*0.95*5.67E-8*(((EA468+$B$7)+273)^4-(W468+273)^4)</f>
        <v>0</v>
      </c>
      <c r="AF468">
        <f>U468+AE468+AC468+AD468</f>
        <v>0</v>
      </c>
      <c r="AG468">
        <f>DX468*AU468*(DS468-DR468*(1000-AU468*DU468)/(1000-AU468*DT468))/(100*DL468)</f>
        <v>0</v>
      </c>
      <c r="AH468">
        <f>1000*DX468*AU468*(DT468-DU468)/(100*DL468*(1000-AU468*DT468))</f>
        <v>0</v>
      </c>
      <c r="AI468">
        <f>(AJ468 - AK468 - DY468*1E3/(8.314*(EA468+273.15)) * AM468/DX468 * AL468) * DX468/(100*DL468) * (1000 - DU468)/1000</f>
        <v>0</v>
      </c>
      <c r="AJ468">
        <v>1126.91180397649</v>
      </c>
      <c r="AK468">
        <v>1089.286424242424</v>
      </c>
      <c r="AL468">
        <v>3.420418772459454</v>
      </c>
      <c r="AM468">
        <v>65.51249635074223</v>
      </c>
      <c r="AN468">
        <f>(AP468 - AO468 + DY468*1E3/(8.314*(EA468+273.15)) * AR468/DX468 * AQ468) * DX468/(100*DL468) * 1000/(1000 - AP468)</f>
        <v>0</v>
      </c>
      <c r="AO468">
        <v>15.69962529267481</v>
      </c>
      <c r="AP468">
        <v>24.03362727272726</v>
      </c>
      <c r="AQ468">
        <v>-0.0001459165988772973</v>
      </c>
      <c r="AR468">
        <v>120.2909633275377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MAX(0,($B$13+$C$13*EF468)/(1+$D$13*EF468)*DY468/(EA468+273)*$E$13)</f>
        <v>0</v>
      </c>
      <c r="AX468" t="s">
        <v>437</v>
      </c>
      <c r="AY468" t="s">
        <v>437</v>
      </c>
      <c r="AZ468">
        <v>0</v>
      </c>
      <c r="BA468">
        <v>0</v>
      </c>
      <c r="BB468">
        <f>1-AZ468/BA468</f>
        <v>0</v>
      </c>
      <c r="BC468">
        <v>0</v>
      </c>
      <c r="BD468" t="s">
        <v>437</v>
      </c>
      <c r="BE468" t="s">
        <v>437</v>
      </c>
      <c r="BF468">
        <v>0</v>
      </c>
      <c r="BG468">
        <v>0</v>
      </c>
      <c r="BH468">
        <f>1-BF468/BG468</f>
        <v>0</v>
      </c>
      <c r="BI468">
        <v>0.5</v>
      </c>
      <c r="BJ468">
        <f>DI468</f>
        <v>0</v>
      </c>
      <c r="BK468">
        <f>L468</f>
        <v>0</v>
      </c>
      <c r="BL468">
        <f>BH468*BI468*BJ468</f>
        <v>0</v>
      </c>
      <c r="BM468">
        <f>(BK468-BC468)/BJ468</f>
        <v>0</v>
      </c>
      <c r="BN468">
        <f>(BA468-BG468)/BG468</f>
        <v>0</v>
      </c>
      <c r="BO468">
        <f>AZ468/(BB468+AZ468/BG468)</f>
        <v>0</v>
      </c>
      <c r="BP468" t="s">
        <v>437</v>
      </c>
      <c r="BQ468">
        <v>0</v>
      </c>
      <c r="BR468">
        <f>IF(BQ468&lt;&gt;0, BQ468, BO468)</f>
        <v>0</v>
      </c>
      <c r="BS468">
        <f>1-BR468/BG468</f>
        <v>0</v>
      </c>
      <c r="BT468">
        <f>(BG468-BF468)/(BG468-BR468)</f>
        <v>0</v>
      </c>
      <c r="BU468">
        <f>(BA468-BG468)/(BA468-BR468)</f>
        <v>0</v>
      </c>
      <c r="BV468">
        <f>(BG468-BF468)/(BG468-AZ468)</f>
        <v>0</v>
      </c>
      <c r="BW468">
        <f>(BA468-BG468)/(BA468-AZ468)</f>
        <v>0</v>
      </c>
      <c r="BX468">
        <f>(BT468*BR468/BF468)</f>
        <v>0</v>
      </c>
      <c r="BY468">
        <f>(1-BX468)</f>
        <v>0</v>
      </c>
      <c r="DH468">
        <f>$B$11*EG468+$C$11*EH468+$F$11*ES468*(1-EV468)</f>
        <v>0</v>
      </c>
      <c r="DI468">
        <f>DH468*DJ468</f>
        <v>0</v>
      </c>
      <c r="DJ468">
        <f>($B$11*$D$9+$C$11*$D$9+$F$11*((FF468+EX468)/MAX(FF468+EX468+FG468, 0.1)*$I$9+FG468/MAX(FF468+EX468+FG468, 0.1)*$J$9))/($B$11+$C$11+$F$11)</f>
        <v>0</v>
      </c>
      <c r="DK468">
        <f>($B$11*$K$9+$C$11*$K$9+$F$11*((FF468+EX468)/MAX(FF468+EX468+FG468, 0.1)*$P$9+FG468/MAX(FF468+EX468+FG468, 0.1)*$Q$9))/($B$11+$C$11+$F$11)</f>
        <v>0</v>
      </c>
      <c r="DL468">
        <v>4.38</v>
      </c>
      <c r="DM468">
        <v>0.5</v>
      </c>
      <c r="DN468" t="s">
        <v>438</v>
      </c>
      <c r="DO468">
        <v>2</v>
      </c>
      <c r="DP468" t="b">
        <v>1</v>
      </c>
      <c r="DQ468">
        <v>1759257449</v>
      </c>
      <c r="DR468">
        <v>1039.715185185185</v>
      </c>
      <c r="DS468">
        <v>1094.228888888889</v>
      </c>
      <c r="DT468">
        <v>24.03235185185185</v>
      </c>
      <c r="DU468">
        <v>15.67873333333333</v>
      </c>
      <c r="DV468">
        <v>1038.783703703704</v>
      </c>
      <c r="DW468">
        <v>23.78895925925926</v>
      </c>
      <c r="DX468">
        <v>499.9928888888888</v>
      </c>
      <c r="DY468">
        <v>90.78516666666667</v>
      </c>
      <c r="DZ468">
        <v>0.05375454444444444</v>
      </c>
      <c r="EA468">
        <v>30.52801111111112</v>
      </c>
      <c r="EB468">
        <v>30.03811111111111</v>
      </c>
      <c r="EC468">
        <v>999.9000000000001</v>
      </c>
      <c r="ED468">
        <v>0</v>
      </c>
      <c r="EE468">
        <v>0</v>
      </c>
      <c r="EF468">
        <v>9992.818518518518</v>
      </c>
      <c r="EG468">
        <v>0</v>
      </c>
      <c r="EH468">
        <v>11.45888518518518</v>
      </c>
      <c r="EI468">
        <v>-54.514</v>
      </c>
      <c r="EJ468">
        <v>1065.316666666667</v>
      </c>
      <c r="EK468">
        <v>1111.658148148148</v>
      </c>
      <c r="EL468">
        <v>8.353614074074075</v>
      </c>
      <c r="EM468">
        <v>1094.228888888889</v>
      </c>
      <c r="EN468">
        <v>15.67873333333333</v>
      </c>
      <c r="EO468">
        <v>2.181781111111111</v>
      </c>
      <c r="EP468">
        <v>1.423396666666667</v>
      </c>
      <c r="EQ468">
        <v>18.82916666666667</v>
      </c>
      <c r="ER468">
        <v>12.16918148148148</v>
      </c>
      <c r="ES468">
        <v>1999.97962962963</v>
      </c>
      <c r="ET468">
        <v>0.9800057777777775</v>
      </c>
      <c r="EU468">
        <v>0.0199944962962963</v>
      </c>
      <c r="EV468">
        <v>0</v>
      </c>
      <c r="EW468">
        <v>843.9973703703705</v>
      </c>
      <c r="EX468">
        <v>5.000560000000001</v>
      </c>
      <c r="EY468">
        <v>17076.4</v>
      </c>
      <c r="EZ468">
        <v>17294.72962962963</v>
      </c>
      <c r="FA468">
        <v>41.61566666666667</v>
      </c>
      <c r="FB468">
        <v>41.63648148148148</v>
      </c>
      <c r="FC468">
        <v>41.25459259259259</v>
      </c>
      <c r="FD468">
        <v>40.875</v>
      </c>
      <c r="FE468">
        <v>42.37729629629629</v>
      </c>
      <c r="FF468">
        <v>1955.089629629629</v>
      </c>
      <c r="FG468">
        <v>39.89000000000001</v>
      </c>
      <c r="FH468">
        <v>0</v>
      </c>
      <c r="FI468">
        <v>1759257470.8</v>
      </c>
      <c r="FJ468">
        <v>0</v>
      </c>
      <c r="FK468">
        <v>844.0115</v>
      </c>
      <c r="FL468">
        <v>-1.90451283174514</v>
      </c>
      <c r="FM468">
        <v>-48.80341880467508</v>
      </c>
      <c r="FN468">
        <v>17076.18076923077</v>
      </c>
      <c r="FO468">
        <v>15</v>
      </c>
      <c r="FP468">
        <v>0</v>
      </c>
      <c r="FQ468" t="s">
        <v>439</v>
      </c>
      <c r="FR468">
        <v>1747148579.5</v>
      </c>
      <c r="FS468">
        <v>1747148584.5</v>
      </c>
      <c r="FT468">
        <v>0</v>
      </c>
      <c r="FU468">
        <v>0.162</v>
      </c>
      <c r="FV468">
        <v>-0.001</v>
      </c>
      <c r="FW468">
        <v>0.139</v>
      </c>
      <c r="FX468">
        <v>0.058</v>
      </c>
      <c r="FY468">
        <v>420</v>
      </c>
      <c r="FZ468">
        <v>16</v>
      </c>
      <c r="GA468">
        <v>0.19</v>
      </c>
      <c r="GB468">
        <v>0.02</v>
      </c>
      <c r="GC468">
        <v>-54.377485</v>
      </c>
      <c r="GD468">
        <v>-2.632811257035587</v>
      </c>
      <c r="GE468">
        <v>0.2575890773596583</v>
      </c>
      <c r="GF468">
        <v>0</v>
      </c>
      <c r="GG468">
        <v>844.1519117647059</v>
      </c>
      <c r="GH468">
        <v>-2.229136751768095</v>
      </c>
      <c r="GI468">
        <v>0.310935246488147</v>
      </c>
      <c r="GJ468">
        <v>0</v>
      </c>
      <c r="GK468">
        <v>8.382884000000001</v>
      </c>
      <c r="GL468">
        <v>-0.4752240900563094</v>
      </c>
      <c r="GM468">
        <v>0.04902592165375387</v>
      </c>
      <c r="GN468">
        <v>0</v>
      </c>
      <c r="GO468">
        <v>0</v>
      </c>
      <c r="GP468">
        <v>3</v>
      </c>
      <c r="GQ468" t="s">
        <v>490</v>
      </c>
      <c r="GR468">
        <v>3.12889</v>
      </c>
      <c r="GS468">
        <v>2.7315</v>
      </c>
      <c r="GT468">
        <v>0.163109</v>
      </c>
      <c r="GU468">
        <v>0.169295</v>
      </c>
      <c r="GV468">
        <v>0.107327</v>
      </c>
      <c r="GW468">
        <v>0.0800968</v>
      </c>
      <c r="GX468">
        <v>25084</v>
      </c>
      <c r="GY468">
        <v>24169.1</v>
      </c>
      <c r="GZ468">
        <v>30516</v>
      </c>
      <c r="HA468">
        <v>29351</v>
      </c>
      <c r="HB468">
        <v>37599.5</v>
      </c>
      <c r="HC468">
        <v>35536.8</v>
      </c>
      <c r="HD468">
        <v>46684.1</v>
      </c>
      <c r="HE468">
        <v>43614.8</v>
      </c>
      <c r="HF468">
        <v>1.83055</v>
      </c>
      <c r="HG468">
        <v>1.81578</v>
      </c>
      <c r="HH468">
        <v>0.083074</v>
      </c>
      <c r="HI468">
        <v>0</v>
      </c>
      <c r="HJ468">
        <v>28.6726</v>
      </c>
      <c r="HK468">
        <v>999.9</v>
      </c>
      <c r="HL468">
        <v>48.1</v>
      </c>
      <c r="HM468">
        <v>31.9</v>
      </c>
      <c r="HN468">
        <v>25.1574</v>
      </c>
      <c r="HO468">
        <v>63.025</v>
      </c>
      <c r="HP468">
        <v>17.8926</v>
      </c>
      <c r="HQ468">
        <v>1</v>
      </c>
      <c r="HR468">
        <v>0.154761</v>
      </c>
      <c r="HS468">
        <v>-0.63156</v>
      </c>
      <c r="HT468">
        <v>20.1993</v>
      </c>
      <c r="HU468">
        <v>5.22837</v>
      </c>
      <c r="HV468">
        <v>11.974</v>
      </c>
      <c r="HW468">
        <v>4.9695</v>
      </c>
      <c r="HX468">
        <v>3.28948</v>
      </c>
      <c r="HY468">
        <v>9999</v>
      </c>
      <c r="HZ468">
        <v>9999</v>
      </c>
      <c r="IA468">
        <v>9999</v>
      </c>
      <c r="IB468">
        <v>20.4</v>
      </c>
      <c r="IC468">
        <v>4.97291</v>
      </c>
      <c r="ID468">
        <v>1.87729</v>
      </c>
      <c r="IE468">
        <v>1.87543</v>
      </c>
      <c r="IF468">
        <v>1.8782</v>
      </c>
      <c r="IG468">
        <v>1.87496</v>
      </c>
      <c r="IH468">
        <v>1.87851</v>
      </c>
      <c r="II468">
        <v>1.87561</v>
      </c>
      <c r="IJ468">
        <v>1.87681</v>
      </c>
      <c r="IK468">
        <v>0</v>
      </c>
      <c r="IL468">
        <v>0</v>
      </c>
      <c r="IM468">
        <v>0</v>
      </c>
      <c r="IN468">
        <v>0</v>
      </c>
      <c r="IO468" t="s">
        <v>441</v>
      </c>
      <c r="IP468" t="s">
        <v>442</v>
      </c>
      <c r="IQ468" t="s">
        <v>443</v>
      </c>
      <c r="IR468" t="s">
        <v>443</v>
      </c>
      <c r="IS468" t="s">
        <v>443</v>
      </c>
      <c r="IT468" t="s">
        <v>443</v>
      </c>
      <c r="IU468">
        <v>0</v>
      </c>
      <c r="IV468">
        <v>100</v>
      </c>
      <c r="IW468">
        <v>100</v>
      </c>
      <c r="IX468">
        <v>0.95</v>
      </c>
      <c r="IY468">
        <v>0.2434</v>
      </c>
      <c r="IZ468">
        <v>-0.1222274518627452</v>
      </c>
      <c r="JA468">
        <v>0.001328938755811441</v>
      </c>
      <c r="JB468">
        <v>-5.633165956792918E-07</v>
      </c>
      <c r="JC468">
        <v>2.510553891376428E-10</v>
      </c>
      <c r="JD468">
        <v>-0.04678033270444259</v>
      </c>
      <c r="JE468">
        <v>-0.0009625096320519332</v>
      </c>
      <c r="JF468">
        <v>0.0006953178313022573</v>
      </c>
      <c r="JG468">
        <v>-5.973937232829655E-06</v>
      </c>
      <c r="JH468">
        <v>1</v>
      </c>
      <c r="JI468">
        <v>2112</v>
      </c>
      <c r="JJ468">
        <v>1</v>
      </c>
      <c r="JK468">
        <v>26</v>
      </c>
      <c r="JL468">
        <v>201814.6</v>
      </c>
      <c r="JM468">
        <v>201814.5</v>
      </c>
      <c r="JN468">
        <v>2.42188</v>
      </c>
      <c r="JO468">
        <v>2.50488</v>
      </c>
      <c r="JP468">
        <v>1.39893</v>
      </c>
      <c r="JQ468">
        <v>2.32666</v>
      </c>
      <c r="JR468">
        <v>1.44897</v>
      </c>
      <c r="JS468">
        <v>2.47437</v>
      </c>
      <c r="JT468">
        <v>37.747</v>
      </c>
      <c r="JU468">
        <v>23.9562</v>
      </c>
      <c r="JV468">
        <v>18</v>
      </c>
      <c r="JW468">
        <v>483.575</v>
      </c>
      <c r="JX468">
        <v>444.721</v>
      </c>
      <c r="JY468">
        <v>29.4525</v>
      </c>
      <c r="JZ468">
        <v>29.2695</v>
      </c>
      <c r="KA468">
        <v>29.9997</v>
      </c>
      <c r="KB468">
        <v>29.0201</v>
      </c>
      <c r="KC468">
        <v>29.0935</v>
      </c>
      <c r="KD468">
        <v>48.4817</v>
      </c>
      <c r="KE468">
        <v>40.561</v>
      </c>
      <c r="KF468">
        <v>0</v>
      </c>
      <c r="KG468">
        <v>29.4299</v>
      </c>
      <c r="KH468">
        <v>1141.91</v>
      </c>
      <c r="KI468">
        <v>15.8191</v>
      </c>
      <c r="KJ468">
        <v>100.886</v>
      </c>
      <c r="KK468">
        <v>100.321</v>
      </c>
    </row>
    <row r="469" spans="1:297">
      <c r="A469">
        <v>453</v>
      </c>
      <c r="B469">
        <v>1759257461.5</v>
      </c>
      <c r="C469">
        <v>10645.90000009537</v>
      </c>
      <c r="D469" t="s">
        <v>1353</v>
      </c>
      <c r="E469" t="s">
        <v>1354</v>
      </c>
      <c r="F469">
        <v>5</v>
      </c>
      <c r="G469" t="s">
        <v>1218</v>
      </c>
      <c r="H469" t="s">
        <v>436</v>
      </c>
      <c r="I469">
        <v>1759257453.714286</v>
      </c>
      <c r="J469">
        <f>(K469)/1000</f>
        <v>0</v>
      </c>
      <c r="K469">
        <f>IF(DP469, AN469, AH469)</f>
        <v>0</v>
      </c>
      <c r="L469">
        <f>IF(DP469, AI469, AG469)</f>
        <v>0</v>
      </c>
      <c r="M469">
        <f>DR469 - IF(AU469&gt;1, L469*DL469*100.0/(AW469), 0)</f>
        <v>0</v>
      </c>
      <c r="N469">
        <f>((T469-J469/2)*M469-L469)/(T469+J469/2)</f>
        <v>0</v>
      </c>
      <c r="O469">
        <f>N469*(DY469+DZ469)/1000.0</f>
        <v>0</v>
      </c>
      <c r="P469">
        <f>(DR469 - IF(AU469&gt;1, L469*DL469*100.0/(AW469), 0))*(DY469+DZ469)/1000.0</f>
        <v>0</v>
      </c>
      <c r="Q469">
        <f>2.0/((1/S469-1/R469)+SIGN(S469)*SQRT((1/S469-1/R469)*(1/S469-1/R469) + 4*DM469/((DM469+1)*(DM469+1))*(2*1/S469*1/R469-1/R469*1/R469)))</f>
        <v>0</v>
      </c>
      <c r="R469">
        <f>IF(LEFT(DN469,1)&lt;&gt;"0",IF(LEFT(DN469,1)="1",3.0,DO469),$D$5+$E$5*(EF469*DY469/($K$5*1000))+$F$5*(EF469*DY469/($K$5*1000))*MAX(MIN(DL469,$J$5),$I$5)*MAX(MIN(DL469,$J$5),$I$5)+$G$5*MAX(MIN(DL469,$J$5),$I$5)*(EF469*DY469/($K$5*1000))+$H$5*(EF469*DY469/($K$5*1000))*(EF469*DY469/($K$5*1000)))</f>
        <v>0</v>
      </c>
      <c r="S469">
        <f>J469*(1000-(1000*0.61365*exp(17.502*W469/(240.97+W469))/(DY469+DZ469)+DT469)/2)/(1000*0.61365*exp(17.502*W469/(240.97+W469))/(DY469+DZ469)-DT469)</f>
        <v>0</v>
      </c>
      <c r="T469">
        <f>1/((DM469+1)/(Q469/1.6)+1/(R469/1.37)) + DM469/((DM469+1)/(Q469/1.6) + DM469/(R469/1.37))</f>
        <v>0</v>
      </c>
      <c r="U469">
        <f>(DH469*DK469)</f>
        <v>0</v>
      </c>
      <c r="V469">
        <f>(EA469+(U469+2*0.95*5.67E-8*(((EA469+$B$7)+273)^4-(EA469+273)^4)-44100*J469)/(1.84*29.3*R469+8*0.95*5.67E-8*(EA469+273)^3))</f>
        <v>0</v>
      </c>
      <c r="W469">
        <f>($C$7*EB469+$D$7*EC469+$E$7*V469)</f>
        <v>0</v>
      </c>
      <c r="X469">
        <f>0.61365*exp(17.502*W469/(240.97+W469))</f>
        <v>0</v>
      </c>
      <c r="Y469">
        <f>(Z469/AA469*100)</f>
        <v>0</v>
      </c>
      <c r="Z469">
        <f>DT469*(DY469+DZ469)/1000</f>
        <v>0</v>
      </c>
      <c r="AA469">
        <f>0.61365*exp(17.502*EA469/(240.97+EA469))</f>
        <v>0</v>
      </c>
      <c r="AB469">
        <f>(X469-DT469*(DY469+DZ469)/1000)</f>
        <v>0</v>
      </c>
      <c r="AC469">
        <f>(-J469*44100)</f>
        <v>0</v>
      </c>
      <c r="AD469">
        <f>2*29.3*R469*0.92*(EA469-W469)</f>
        <v>0</v>
      </c>
      <c r="AE469">
        <f>2*0.95*5.67E-8*(((EA469+$B$7)+273)^4-(W469+273)^4)</f>
        <v>0</v>
      </c>
      <c r="AF469">
        <f>U469+AE469+AC469+AD469</f>
        <v>0</v>
      </c>
      <c r="AG469">
        <f>DX469*AU469*(DS469-DR469*(1000-AU469*DU469)/(1000-AU469*DT469))/(100*DL469)</f>
        <v>0</v>
      </c>
      <c r="AH469">
        <f>1000*DX469*AU469*(DT469-DU469)/(100*DL469*(1000-AU469*DT469))</f>
        <v>0</v>
      </c>
      <c r="AI469">
        <f>(AJ469 - AK469 - DY469*1E3/(8.314*(EA469+273.15)) * AM469/DX469 * AL469) * DX469/(100*DL469) * (1000 - DU469)/1000</f>
        <v>0</v>
      </c>
      <c r="AJ469">
        <v>1144.006273348127</v>
      </c>
      <c r="AK469">
        <v>1106.491757575757</v>
      </c>
      <c r="AL469">
        <v>3.432944739663846</v>
      </c>
      <c r="AM469">
        <v>65.51249635074223</v>
      </c>
      <c r="AN469">
        <f>(AP469 - AO469 + DY469*1E3/(8.314*(EA469+273.15)) * AR469/DX469 * AQ469) * DX469/(100*DL469) * 1000/(1000 - AP469)</f>
        <v>0</v>
      </c>
      <c r="AO469">
        <v>15.81027569674344</v>
      </c>
      <c r="AP469">
        <v>24.0449696969697</v>
      </c>
      <c r="AQ469">
        <v>0.0002433562566300306</v>
      </c>
      <c r="AR469">
        <v>120.2909633275377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MAX(0,($B$13+$C$13*EF469)/(1+$D$13*EF469)*DY469/(EA469+273)*$E$13)</f>
        <v>0</v>
      </c>
      <c r="AX469" t="s">
        <v>437</v>
      </c>
      <c r="AY469" t="s">
        <v>437</v>
      </c>
      <c r="AZ469">
        <v>0</v>
      </c>
      <c r="BA469">
        <v>0</v>
      </c>
      <c r="BB469">
        <f>1-AZ469/BA469</f>
        <v>0</v>
      </c>
      <c r="BC469">
        <v>0</v>
      </c>
      <c r="BD469" t="s">
        <v>437</v>
      </c>
      <c r="BE469" t="s">
        <v>437</v>
      </c>
      <c r="BF469">
        <v>0</v>
      </c>
      <c r="BG469">
        <v>0</v>
      </c>
      <c r="BH469">
        <f>1-BF469/BG469</f>
        <v>0</v>
      </c>
      <c r="BI469">
        <v>0.5</v>
      </c>
      <c r="BJ469">
        <f>DI469</f>
        <v>0</v>
      </c>
      <c r="BK469">
        <f>L469</f>
        <v>0</v>
      </c>
      <c r="BL469">
        <f>BH469*BI469*BJ469</f>
        <v>0</v>
      </c>
      <c r="BM469">
        <f>(BK469-BC469)/BJ469</f>
        <v>0</v>
      </c>
      <c r="BN469">
        <f>(BA469-BG469)/BG469</f>
        <v>0</v>
      </c>
      <c r="BO469">
        <f>AZ469/(BB469+AZ469/BG469)</f>
        <v>0</v>
      </c>
      <c r="BP469" t="s">
        <v>437</v>
      </c>
      <c r="BQ469">
        <v>0</v>
      </c>
      <c r="BR469">
        <f>IF(BQ469&lt;&gt;0, BQ469, BO469)</f>
        <v>0</v>
      </c>
      <c r="BS469">
        <f>1-BR469/BG469</f>
        <v>0</v>
      </c>
      <c r="BT469">
        <f>(BG469-BF469)/(BG469-BR469)</f>
        <v>0</v>
      </c>
      <c r="BU469">
        <f>(BA469-BG469)/(BA469-BR469)</f>
        <v>0</v>
      </c>
      <c r="BV469">
        <f>(BG469-BF469)/(BG469-AZ469)</f>
        <v>0</v>
      </c>
      <c r="BW469">
        <f>(BA469-BG469)/(BA469-AZ469)</f>
        <v>0</v>
      </c>
      <c r="BX469">
        <f>(BT469*BR469/BF469)</f>
        <v>0</v>
      </c>
      <c r="BY469">
        <f>(1-BX469)</f>
        <v>0</v>
      </c>
      <c r="DH469">
        <f>$B$11*EG469+$C$11*EH469+$F$11*ES469*(1-EV469)</f>
        <v>0</v>
      </c>
      <c r="DI469">
        <f>DH469*DJ469</f>
        <v>0</v>
      </c>
      <c r="DJ469">
        <f>($B$11*$D$9+$C$11*$D$9+$F$11*((FF469+EX469)/MAX(FF469+EX469+FG469, 0.1)*$I$9+FG469/MAX(FF469+EX469+FG469, 0.1)*$J$9))/($B$11+$C$11+$F$11)</f>
        <v>0</v>
      </c>
      <c r="DK469">
        <f>($B$11*$K$9+$C$11*$K$9+$F$11*((FF469+EX469)/MAX(FF469+EX469+FG469, 0.1)*$P$9+FG469/MAX(FF469+EX469+FG469, 0.1)*$Q$9))/($B$11+$C$11+$F$11)</f>
        <v>0</v>
      </c>
      <c r="DL469">
        <v>4.38</v>
      </c>
      <c r="DM469">
        <v>0.5</v>
      </c>
      <c r="DN469" t="s">
        <v>438</v>
      </c>
      <c r="DO469">
        <v>2</v>
      </c>
      <c r="DP469" t="b">
        <v>1</v>
      </c>
      <c r="DQ469">
        <v>1759257453.714286</v>
      </c>
      <c r="DR469">
        <v>1055.485714285714</v>
      </c>
      <c r="DS469">
        <v>1110.117142857143</v>
      </c>
      <c r="DT469">
        <v>24.03677857142858</v>
      </c>
      <c r="DU469">
        <v>15.72899285714285</v>
      </c>
      <c r="DV469">
        <v>1054.538571428571</v>
      </c>
      <c r="DW469">
        <v>23.7933</v>
      </c>
      <c r="DX469">
        <v>500.0145000000001</v>
      </c>
      <c r="DY469">
        <v>90.78503214285716</v>
      </c>
      <c r="DZ469">
        <v>0.05369287857142858</v>
      </c>
      <c r="EA469">
        <v>30.52072857142857</v>
      </c>
      <c r="EB469">
        <v>30.03098214285714</v>
      </c>
      <c r="EC469">
        <v>999.9000000000002</v>
      </c>
      <c r="ED469">
        <v>0</v>
      </c>
      <c r="EE469">
        <v>0</v>
      </c>
      <c r="EF469">
        <v>9996.508571428572</v>
      </c>
      <c r="EG469">
        <v>0</v>
      </c>
      <c r="EH469">
        <v>11.46927857142857</v>
      </c>
      <c r="EI469">
        <v>-54.63135714285713</v>
      </c>
      <c r="EJ469">
        <v>1081.480357142857</v>
      </c>
      <c r="EK469">
        <v>1127.856785714286</v>
      </c>
      <c r="EL469">
        <v>8.30778607142857</v>
      </c>
      <c r="EM469">
        <v>1110.117142857143</v>
      </c>
      <c r="EN469">
        <v>15.72899285714285</v>
      </c>
      <c r="EO469">
        <v>2.18218</v>
      </c>
      <c r="EP469">
        <v>1.427957142857143</v>
      </c>
      <c r="EQ469">
        <v>18.83209285714286</v>
      </c>
      <c r="ER469">
        <v>12.21776071428571</v>
      </c>
      <c r="ES469">
        <v>1999.9925</v>
      </c>
      <c r="ET469">
        <v>0.9800058571428572</v>
      </c>
      <c r="EU469">
        <v>0.01999441071428571</v>
      </c>
      <c r="EV469">
        <v>0</v>
      </c>
      <c r="EW469">
        <v>843.8475</v>
      </c>
      <c r="EX469">
        <v>5.000560000000001</v>
      </c>
      <c r="EY469">
        <v>17072.28214285714</v>
      </c>
      <c r="EZ469">
        <v>17294.84642857143</v>
      </c>
      <c r="FA469">
        <v>41.60924999999999</v>
      </c>
      <c r="FB469">
        <v>41.63164285714286</v>
      </c>
      <c r="FC469">
        <v>41.25</v>
      </c>
      <c r="FD469">
        <v>40.875</v>
      </c>
      <c r="FE469">
        <v>42.37721428571428</v>
      </c>
      <c r="FF469">
        <v>1955.1025</v>
      </c>
      <c r="FG469">
        <v>39.89000000000001</v>
      </c>
      <c r="FH469">
        <v>0</v>
      </c>
      <c r="FI469">
        <v>1759257475.6</v>
      </c>
      <c r="FJ469">
        <v>0</v>
      </c>
      <c r="FK469">
        <v>843.8455384615385</v>
      </c>
      <c r="FL469">
        <v>-2.442461545065098</v>
      </c>
      <c r="FM469">
        <v>-52.560683716926</v>
      </c>
      <c r="FN469">
        <v>17071.87692307692</v>
      </c>
      <c r="FO469">
        <v>15</v>
      </c>
      <c r="FP469">
        <v>0</v>
      </c>
      <c r="FQ469" t="s">
        <v>439</v>
      </c>
      <c r="FR469">
        <v>1747148579.5</v>
      </c>
      <c r="FS469">
        <v>1747148584.5</v>
      </c>
      <c r="FT469">
        <v>0</v>
      </c>
      <c r="FU469">
        <v>0.162</v>
      </c>
      <c r="FV469">
        <v>-0.001</v>
      </c>
      <c r="FW469">
        <v>0.139</v>
      </c>
      <c r="FX469">
        <v>0.058</v>
      </c>
      <c r="FY469">
        <v>420</v>
      </c>
      <c r="FZ469">
        <v>16</v>
      </c>
      <c r="GA469">
        <v>0.19</v>
      </c>
      <c r="GB469">
        <v>0.02</v>
      </c>
      <c r="GC469">
        <v>-54.5301325</v>
      </c>
      <c r="GD469">
        <v>-1.686951219512141</v>
      </c>
      <c r="GE469">
        <v>0.1857133104916013</v>
      </c>
      <c r="GF469">
        <v>0</v>
      </c>
      <c r="GG469">
        <v>843.9712647058824</v>
      </c>
      <c r="GH469">
        <v>-2.009090909557965</v>
      </c>
      <c r="GI469">
        <v>0.2784809961647521</v>
      </c>
      <c r="GJ469">
        <v>0</v>
      </c>
      <c r="GK469">
        <v>8.333289500000001</v>
      </c>
      <c r="GL469">
        <v>-0.5069295309568524</v>
      </c>
      <c r="GM469">
        <v>0.05324695991087202</v>
      </c>
      <c r="GN469">
        <v>0</v>
      </c>
      <c r="GO469">
        <v>0</v>
      </c>
      <c r="GP469">
        <v>3</v>
      </c>
      <c r="GQ469" t="s">
        <v>490</v>
      </c>
      <c r="GR469">
        <v>3.12875</v>
      </c>
      <c r="GS469">
        <v>2.73146</v>
      </c>
      <c r="GT469">
        <v>0.164719</v>
      </c>
      <c r="GU469">
        <v>0.170876</v>
      </c>
      <c r="GV469">
        <v>0.107371</v>
      </c>
      <c r="GW469">
        <v>0.0804272</v>
      </c>
      <c r="GX469">
        <v>25036.3</v>
      </c>
      <c r="GY469">
        <v>24123.1</v>
      </c>
      <c r="GZ469">
        <v>30516.7</v>
      </c>
      <c r="HA469">
        <v>29351.1</v>
      </c>
      <c r="HB469">
        <v>37598.2</v>
      </c>
      <c r="HC469">
        <v>35524.2</v>
      </c>
      <c r="HD469">
        <v>46684.7</v>
      </c>
      <c r="HE469">
        <v>43615</v>
      </c>
      <c r="HF469">
        <v>1.83037</v>
      </c>
      <c r="HG469">
        <v>1.81595</v>
      </c>
      <c r="HH469">
        <v>0.08266419999999999</v>
      </c>
      <c r="HI469">
        <v>0</v>
      </c>
      <c r="HJ469">
        <v>28.6702</v>
      </c>
      <c r="HK469">
        <v>999.9</v>
      </c>
      <c r="HL469">
        <v>48.1</v>
      </c>
      <c r="HM469">
        <v>31.9</v>
      </c>
      <c r="HN469">
        <v>25.1551</v>
      </c>
      <c r="HO469">
        <v>63.125</v>
      </c>
      <c r="HP469">
        <v>18.0729</v>
      </c>
      <c r="HQ469">
        <v>1</v>
      </c>
      <c r="HR469">
        <v>0.154317</v>
      </c>
      <c r="HS469">
        <v>-0.6461980000000001</v>
      </c>
      <c r="HT469">
        <v>20.1991</v>
      </c>
      <c r="HU469">
        <v>5.22867</v>
      </c>
      <c r="HV469">
        <v>11.974</v>
      </c>
      <c r="HW469">
        <v>4.9696</v>
      </c>
      <c r="HX469">
        <v>3.28953</v>
      </c>
      <c r="HY469">
        <v>9999</v>
      </c>
      <c r="HZ469">
        <v>9999</v>
      </c>
      <c r="IA469">
        <v>9999</v>
      </c>
      <c r="IB469">
        <v>20.4</v>
      </c>
      <c r="IC469">
        <v>4.9729</v>
      </c>
      <c r="ID469">
        <v>1.87729</v>
      </c>
      <c r="IE469">
        <v>1.8754</v>
      </c>
      <c r="IF469">
        <v>1.8782</v>
      </c>
      <c r="IG469">
        <v>1.87495</v>
      </c>
      <c r="IH469">
        <v>1.87851</v>
      </c>
      <c r="II469">
        <v>1.87561</v>
      </c>
      <c r="IJ469">
        <v>1.8768</v>
      </c>
      <c r="IK469">
        <v>0</v>
      </c>
      <c r="IL469">
        <v>0</v>
      </c>
      <c r="IM469">
        <v>0</v>
      </c>
      <c r="IN469">
        <v>0</v>
      </c>
      <c r="IO469" t="s">
        <v>441</v>
      </c>
      <c r="IP469" t="s">
        <v>442</v>
      </c>
      <c r="IQ469" t="s">
        <v>443</v>
      </c>
      <c r="IR469" t="s">
        <v>443</v>
      </c>
      <c r="IS469" t="s">
        <v>443</v>
      </c>
      <c r="IT469" t="s">
        <v>443</v>
      </c>
      <c r="IU469">
        <v>0</v>
      </c>
      <c r="IV469">
        <v>100</v>
      </c>
      <c r="IW469">
        <v>100</v>
      </c>
      <c r="IX469">
        <v>0.98</v>
      </c>
      <c r="IY469">
        <v>0.2437</v>
      </c>
      <c r="IZ469">
        <v>-0.1222274518627452</v>
      </c>
      <c r="JA469">
        <v>0.001328938755811441</v>
      </c>
      <c r="JB469">
        <v>-5.633165956792918E-07</v>
      </c>
      <c r="JC469">
        <v>2.510553891376428E-10</v>
      </c>
      <c r="JD469">
        <v>-0.04678033270444259</v>
      </c>
      <c r="JE469">
        <v>-0.0009625096320519332</v>
      </c>
      <c r="JF469">
        <v>0.0006953178313022573</v>
      </c>
      <c r="JG469">
        <v>-5.973937232829655E-06</v>
      </c>
      <c r="JH469">
        <v>1</v>
      </c>
      <c r="JI469">
        <v>2112</v>
      </c>
      <c r="JJ469">
        <v>1</v>
      </c>
      <c r="JK469">
        <v>26</v>
      </c>
      <c r="JL469">
        <v>201814.7</v>
      </c>
      <c r="JM469">
        <v>201814.6</v>
      </c>
      <c r="JN469">
        <v>2.44995</v>
      </c>
      <c r="JO469">
        <v>2.53784</v>
      </c>
      <c r="JP469">
        <v>1.39893</v>
      </c>
      <c r="JQ469">
        <v>2.32666</v>
      </c>
      <c r="JR469">
        <v>1.44897</v>
      </c>
      <c r="JS469">
        <v>2.60132</v>
      </c>
      <c r="JT469">
        <v>37.747</v>
      </c>
      <c r="JU469">
        <v>23.9824</v>
      </c>
      <c r="JV469">
        <v>18</v>
      </c>
      <c r="JW469">
        <v>483.446</v>
      </c>
      <c r="JX469">
        <v>444.802</v>
      </c>
      <c r="JY469">
        <v>29.4146</v>
      </c>
      <c r="JZ469">
        <v>29.2639</v>
      </c>
      <c r="KA469">
        <v>29.9996</v>
      </c>
      <c r="KB469">
        <v>29.0151</v>
      </c>
      <c r="KC469">
        <v>29.0897</v>
      </c>
      <c r="KD469">
        <v>49.0267</v>
      </c>
      <c r="KE469">
        <v>40.561</v>
      </c>
      <c r="KF469">
        <v>0</v>
      </c>
      <c r="KG469">
        <v>29.4041</v>
      </c>
      <c r="KH469">
        <v>1155.28</v>
      </c>
      <c r="KI469">
        <v>15.8273</v>
      </c>
      <c r="KJ469">
        <v>100.888</v>
      </c>
      <c r="KK469">
        <v>100.321</v>
      </c>
    </row>
    <row r="470" spans="1:297">
      <c r="A470">
        <v>454</v>
      </c>
      <c r="B470">
        <v>1759257466.5</v>
      </c>
      <c r="C470">
        <v>10650.90000009537</v>
      </c>
      <c r="D470" t="s">
        <v>1355</v>
      </c>
      <c r="E470" t="s">
        <v>1356</v>
      </c>
      <c r="F470">
        <v>5</v>
      </c>
      <c r="G470" t="s">
        <v>1218</v>
      </c>
      <c r="H470" t="s">
        <v>436</v>
      </c>
      <c r="I470">
        <v>1759257459</v>
      </c>
      <c r="J470">
        <f>(K470)/1000</f>
        <v>0</v>
      </c>
      <c r="K470">
        <f>IF(DP470, AN470, AH470)</f>
        <v>0</v>
      </c>
      <c r="L470">
        <f>IF(DP470, AI470, AG470)</f>
        <v>0</v>
      </c>
      <c r="M470">
        <f>DR470 - IF(AU470&gt;1, L470*DL470*100.0/(AW470), 0)</f>
        <v>0</v>
      </c>
      <c r="N470">
        <f>((T470-J470/2)*M470-L470)/(T470+J470/2)</f>
        <v>0</v>
      </c>
      <c r="O470">
        <f>N470*(DY470+DZ470)/1000.0</f>
        <v>0</v>
      </c>
      <c r="P470">
        <f>(DR470 - IF(AU470&gt;1, L470*DL470*100.0/(AW470), 0))*(DY470+DZ470)/1000.0</f>
        <v>0</v>
      </c>
      <c r="Q470">
        <f>2.0/((1/S470-1/R470)+SIGN(S470)*SQRT((1/S470-1/R470)*(1/S470-1/R470) + 4*DM470/((DM470+1)*(DM470+1))*(2*1/S470*1/R470-1/R470*1/R470)))</f>
        <v>0</v>
      </c>
      <c r="R470">
        <f>IF(LEFT(DN470,1)&lt;&gt;"0",IF(LEFT(DN470,1)="1",3.0,DO470),$D$5+$E$5*(EF470*DY470/($K$5*1000))+$F$5*(EF470*DY470/($K$5*1000))*MAX(MIN(DL470,$J$5),$I$5)*MAX(MIN(DL470,$J$5),$I$5)+$G$5*MAX(MIN(DL470,$J$5),$I$5)*(EF470*DY470/($K$5*1000))+$H$5*(EF470*DY470/($K$5*1000))*(EF470*DY470/($K$5*1000)))</f>
        <v>0</v>
      </c>
      <c r="S470">
        <f>J470*(1000-(1000*0.61365*exp(17.502*W470/(240.97+W470))/(DY470+DZ470)+DT470)/2)/(1000*0.61365*exp(17.502*W470/(240.97+W470))/(DY470+DZ470)-DT470)</f>
        <v>0</v>
      </c>
      <c r="T470">
        <f>1/((DM470+1)/(Q470/1.6)+1/(R470/1.37)) + DM470/((DM470+1)/(Q470/1.6) + DM470/(R470/1.37))</f>
        <v>0</v>
      </c>
      <c r="U470">
        <f>(DH470*DK470)</f>
        <v>0</v>
      </c>
      <c r="V470">
        <f>(EA470+(U470+2*0.95*5.67E-8*(((EA470+$B$7)+273)^4-(EA470+273)^4)-44100*J470)/(1.84*29.3*R470+8*0.95*5.67E-8*(EA470+273)^3))</f>
        <v>0</v>
      </c>
      <c r="W470">
        <f>($C$7*EB470+$D$7*EC470+$E$7*V470)</f>
        <v>0</v>
      </c>
      <c r="X470">
        <f>0.61365*exp(17.502*W470/(240.97+W470))</f>
        <v>0</v>
      </c>
      <c r="Y470">
        <f>(Z470/AA470*100)</f>
        <v>0</v>
      </c>
      <c r="Z470">
        <f>DT470*(DY470+DZ470)/1000</f>
        <v>0</v>
      </c>
      <c r="AA470">
        <f>0.61365*exp(17.502*EA470/(240.97+EA470))</f>
        <v>0</v>
      </c>
      <c r="AB470">
        <f>(X470-DT470*(DY470+DZ470)/1000)</f>
        <v>0</v>
      </c>
      <c r="AC470">
        <f>(-J470*44100)</f>
        <v>0</v>
      </c>
      <c r="AD470">
        <f>2*29.3*R470*0.92*(EA470-W470)</f>
        <v>0</v>
      </c>
      <c r="AE470">
        <f>2*0.95*5.67E-8*(((EA470+$B$7)+273)^4-(W470+273)^4)</f>
        <v>0</v>
      </c>
      <c r="AF470">
        <f>U470+AE470+AC470+AD470</f>
        <v>0</v>
      </c>
      <c r="AG470">
        <f>DX470*AU470*(DS470-DR470*(1000-AU470*DU470)/(1000-AU470*DT470))/(100*DL470)</f>
        <v>0</v>
      </c>
      <c r="AH470">
        <f>1000*DX470*AU470*(DT470-DU470)/(100*DL470*(1000-AU470*DT470))</f>
        <v>0</v>
      </c>
      <c r="AI470">
        <f>(AJ470 - AK470 - DY470*1E3/(8.314*(EA470+273.15)) * AM470/DX470 * AL470) * DX470/(100*DL470) * (1000 - DU470)/1000</f>
        <v>0</v>
      </c>
      <c r="AJ470">
        <v>1161.19738258915</v>
      </c>
      <c r="AK470">
        <v>1123.455818181818</v>
      </c>
      <c r="AL470">
        <v>3.404287139682695</v>
      </c>
      <c r="AM470">
        <v>65.51249635074223</v>
      </c>
      <c r="AN470">
        <f>(AP470 - AO470 + DY470*1E3/(8.314*(EA470+273.15)) * AR470/DX470 * AQ470) * DX470/(100*DL470) * 1000/(1000 - AP470)</f>
        <v>0</v>
      </c>
      <c r="AO470">
        <v>15.82755059143998</v>
      </c>
      <c r="AP470">
        <v>24.06014242424243</v>
      </c>
      <c r="AQ470">
        <v>0.001240620604960631</v>
      </c>
      <c r="AR470">
        <v>120.2909633275377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MAX(0,($B$13+$C$13*EF470)/(1+$D$13*EF470)*DY470/(EA470+273)*$E$13)</f>
        <v>0</v>
      </c>
      <c r="AX470" t="s">
        <v>437</v>
      </c>
      <c r="AY470" t="s">
        <v>437</v>
      </c>
      <c r="AZ470">
        <v>0</v>
      </c>
      <c r="BA470">
        <v>0</v>
      </c>
      <c r="BB470">
        <f>1-AZ470/BA470</f>
        <v>0</v>
      </c>
      <c r="BC470">
        <v>0</v>
      </c>
      <c r="BD470" t="s">
        <v>437</v>
      </c>
      <c r="BE470" t="s">
        <v>437</v>
      </c>
      <c r="BF470">
        <v>0</v>
      </c>
      <c r="BG470">
        <v>0</v>
      </c>
      <c r="BH470">
        <f>1-BF470/BG470</f>
        <v>0</v>
      </c>
      <c r="BI470">
        <v>0.5</v>
      </c>
      <c r="BJ470">
        <f>DI470</f>
        <v>0</v>
      </c>
      <c r="BK470">
        <f>L470</f>
        <v>0</v>
      </c>
      <c r="BL470">
        <f>BH470*BI470*BJ470</f>
        <v>0</v>
      </c>
      <c r="BM470">
        <f>(BK470-BC470)/BJ470</f>
        <v>0</v>
      </c>
      <c r="BN470">
        <f>(BA470-BG470)/BG470</f>
        <v>0</v>
      </c>
      <c r="BO470">
        <f>AZ470/(BB470+AZ470/BG470)</f>
        <v>0</v>
      </c>
      <c r="BP470" t="s">
        <v>437</v>
      </c>
      <c r="BQ470">
        <v>0</v>
      </c>
      <c r="BR470">
        <f>IF(BQ470&lt;&gt;0, BQ470, BO470)</f>
        <v>0</v>
      </c>
      <c r="BS470">
        <f>1-BR470/BG470</f>
        <v>0</v>
      </c>
      <c r="BT470">
        <f>(BG470-BF470)/(BG470-BR470)</f>
        <v>0</v>
      </c>
      <c r="BU470">
        <f>(BA470-BG470)/(BA470-BR470)</f>
        <v>0</v>
      </c>
      <c r="BV470">
        <f>(BG470-BF470)/(BG470-AZ470)</f>
        <v>0</v>
      </c>
      <c r="BW470">
        <f>(BA470-BG470)/(BA470-AZ470)</f>
        <v>0</v>
      </c>
      <c r="BX470">
        <f>(BT470*BR470/BF470)</f>
        <v>0</v>
      </c>
      <c r="BY470">
        <f>(1-BX470)</f>
        <v>0</v>
      </c>
      <c r="DH470">
        <f>$B$11*EG470+$C$11*EH470+$F$11*ES470*(1-EV470)</f>
        <v>0</v>
      </c>
      <c r="DI470">
        <f>DH470*DJ470</f>
        <v>0</v>
      </c>
      <c r="DJ470">
        <f>($B$11*$D$9+$C$11*$D$9+$F$11*((FF470+EX470)/MAX(FF470+EX470+FG470, 0.1)*$I$9+FG470/MAX(FF470+EX470+FG470, 0.1)*$J$9))/($B$11+$C$11+$F$11)</f>
        <v>0</v>
      </c>
      <c r="DK470">
        <f>($B$11*$K$9+$C$11*$K$9+$F$11*((FF470+EX470)/MAX(FF470+EX470+FG470, 0.1)*$P$9+FG470/MAX(FF470+EX470+FG470, 0.1)*$Q$9))/($B$11+$C$11+$F$11)</f>
        <v>0</v>
      </c>
      <c r="DL470">
        <v>4.38</v>
      </c>
      <c r="DM470">
        <v>0.5</v>
      </c>
      <c r="DN470" t="s">
        <v>438</v>
      </c>
      <c r="DO470">
        <v>2</v>
      </c>
      <c r="DP470" t="b">
        <v>1</v>
      </c>
      <c r="DQ470">
        <v>1759257459</v>
      </c>
      <c r="DR470">
        <v>1073.131481481481</v>
      </c>
      <c r="DS470">
        <v>1127.914814814815</v>
      </c>
      <c r="DT470">
        <v>24.04432592592593</v>
      </c>
      <c r="DU470">
        <v>15.77503333333333</v>
      </c>
      <c r="DV470">
        <v>1072.167407407407</v>
      </c>
      <c r="DW470">
        <v>23.8006925925926</v>
      </c>
      <c r="DX470">
        <v>499.9859259259259</v>
      </c>
      <c r="DY470">
        <v>90.78537407407406</v>
      </c>
      <c r="DZ470">
        <v>0.05373504074074074</v>
      </c>
      <c r="EA470">
        <v>30.51110740740741</v>
      </c>
      <c r="EB470">
        <v>30.02394444444445</v>
      </c>
      <c r="EC470">
        <v>999.9000000000001</v>
      </c>
      <c r="ED470">
        <v>0</v>
      </c>
      <c r="EE470">
        <v>0</v>
      </c>
      <c r="EF470">
        <v>10001.73185185185</v>
      </c>
      <c r="EG470">
        <v>0</v>
      </c>
      <c r="EH470">
        <v>11.4741</v>
      </c>
      <c r="EI470">
        <v>-54.78377407407407</v>
      </c>
      <c r="EJ470">
        <v>1099.57</v>
      </c>
      <c r="EK470">
        <v>1145.993703703704</v>
      </c>
      <c r="EL470">
        <v>8.269304814814815</v>
      </c>
      <c r="EM470">
        <v>1127.914814814815</v>
      </c>
      <c r="EN470">
        <v>15.77503333333333</v>
      </c>
      <c r="EO470">
        <v>2.182873703703704</v>
      </c>
      <c r="EP470">
        <v>1.432141851851852</v>
      </c>
      <c r="EQ470">
        <v>18.83717777777778</v>
      </c>
      <c r="ER470">
        <v>12.26222222222222</v>
      </c>
      <c r="ES470">
        <v>1999.990370370371</v>
      </c>
      <c r="ET470">
        <v>0.9800057777777779</v>
      </c>
      <c r="EU470">
        <v>0.0199944962962963</v>
      </c>
      <c r="EV470">
        <v>0</v>
      </c>
      <c r="EW470">
        <v>843.5737037037038</v>
      </c>
      <c r="EX470">
        <v>5.000560000000001</v>
      </c>
      <c r="EY470">
        <v>17067.15925925926</v>
      </c>
      <c r="EZ470">
        <v>17294.82962962963</v>
      </c>
      <c r="FA470">
        <v>41.59933333333333</v>
      </c>
      <c r="FB470">
        <v>41.625</v>
      </c>
      <c r="FC470">
        <v>41.25</v>
      </c>
      <c r="FD470">
        <v>40.875</v>
      </c>
      <c r="FE470">
        <v>42.375</v>
      </c>
      <c r="FF470">
        <v>1955.10037037037</v>
      </c>
      <c r="FG470">
        <v>39.89000000000001</v>
      </c>
      <c r="FH470">
        <v>0</v>
      </c>
      <c r="FI470">
        <v>1759257480.4</v>
      </c>
      <c r="FJ470">
        <v>0</v>
      </c>
      <c r="FK470">
        <v>843.5999615384615</v>
      </c>
      <c r="FL470">
        <v>-3.370564099674075</v>
      </c>
      <c r="FM470">
        <v>-59.01880343704066</v>
      </c>
      <c r="FN470">
        <v>17067.42692307692</v>
      </c>
      <c r="FO470">
        <v>15</v>
      </c>
      <c r="FP470">
        <v>0</v>
      </c>
      <c r="FQ470" t="s">
        <v>439</v>
      </c>
      <c r="FR470">
        <v>1747148579.5</v>
      </c>
      <c r="FS470">
        <v>1747148584.5</v>
      </c>
      <c r="FT470">
        <v>0</v>
      </c>
      <c r="FU470">
        <v>0.162</v>
      </c>
      <c r="FV470">
        <v>-0.001</v>
      </c>
      <c r="FW470">
        <v>0.139</v>
      </c>
      <c r="FX470">
        <v>0.058</v>
      </c>
      <c r="FY470">
        <v>420</v>
      </c>
      <c r="FZ470">
        <v>16</v>
      </c>
      <c r="GA470">
        <v>0.19</v>
      </c>
      <c r="GB470">
        <v>0.02</v>
      </c>
      <c r="GC470">
        <v>-54.70838292682927</v>
      </c>
      <c r="GD470">
        <v>-1.578403484320638</v>
      </c>
      <c r="GE470">
        <v>0.1820070648621264</v>
      </c>
      <c r="GF470">
        <v>0</v>
      </c>
      <c r="GG470">
        <v>843.7052941176471</v>
      </c>
      <c r="GH470">
        <v>-2.928647823189573</v>
      </c>
      <c r="GI470">
        <v>0.3633209187005345</v>
      </c>
      <c r="GJ470">
        <v>0</v>
      </c>
      <c r="GK470">
        <v>8.290141707317073</v>
      </c>
      <c r="GL470">
        <v>-0.4877247386759623</v>
      </c>
      <c r="GM470">
        <v>0.05296310445650289</v>
      </c>
      <c r="GN470">
        <v>0</v>
      </c>
      <c r="GO470">
        <v>0</v>
      </c>
      <c r="GP470">
        <v>3</v>
      </c>
      <c r="GQ470" t="s">
        <v>490</v>
      </c>
      <c r="GR470">
        <v>3.12883</v>
      </c>
      <c r="GS470">
        <v>2.73138</v>
      </c>
      <c r="GT470">
        <v>0.166306</v>
      </c>
      <c r="GU470">
        <v>0.172455</v>
      </c>
      <c r="GV470">
        <v>0.107408</v>
      </c>
      <c r="GW470">
        <v>0.0804455</v>
      </c>
      <c r="GX470">
        <v>24989</v>
      </c>
      <c r="GY470">
        <v>24077.5</v>
      </c>
      <c r="GZ470">
        <v>30516.9</v>
      </c>
      <c r="HA470">
        <v>29351.5</v>
      </c>
      <c r="HB470">
        <v>37597.3</v>
      </c>
      <c r="HC470">
        <v>35524</v>
      </c>
      <c r="HD470">
        <v>46685.5</v>
      </c>
      <c r="HE470">
        <v>43615.5</v>
      </c>
      <c r="HF470">
        <v>1.83048</v>
      </c>
      <c r="HG470">
        <v>1.81613</v>
      </c>
      <c r="HH470">
        <v>0.0833347</v>
      </c>
      <c r="HI470">
        <v>0</v>
      </c>
      <c r="HJ470">
        <v>28.666</v>
      </c>
      <c r="HK470">
        <v>999.9</v>
      </c>
      <c r="HL470">
        <v>48.1</v>
      </c>
      <c r="HM470">
        <v>31.9</v>
      </c>
      <c r="HN470">
        <v>25.1562</v>
      </c>
      <c r="HO470">
        <v>63.075</v>
      </c>
      <c r="HP470">
        <v>18.0729</v>
      </c>
      <c r="HQ470">
        <v>1</v>
      </c>
      <c r="HR470">
        <v>0.154063</v>
      </c>
      <c r="HS470">
        <v>-0.685022</v>
      </c>
      <c r="HT470">
        <v>20.1992</v>
      </c>
      <c r="HU470">
        <v>5.22837</v>
      </c>
      <c r="HV470">
        <v>11.974</v>
      </c>
      <c r="HW470">
        <v>4.96945</v>
      </c>
      <c r="HX470">
        <v>3.28955</v>
      </c>
      <c r="HY470">
        <v>9999</v>
      </c>
      <c r="HZ470">
        <v>9999</v>
      </c>
      <c r="IA470">
        <v>9999</v>
      </c>
      <c r="IB470">
        <v>20.4</v>
      </c>
      <c r="IC470">
        <v>4.9729</v>
      </c>
      <c r="ID470">
        <v>1.87729</v>
      </c>
      <c r="IE470">
        <v>1.87538</v>
      </c>
      <c r="IF470">
        <v>1.8782</v>
      </c>
      <c r="IG470">
        <v>1.87492</v>
      </c>
      <c r="IH470">
        <v>1.87849</v>
      </c>
      <c r="II470">
        <v>1.8756</v>
      </c>
      <c r="IJ470">
        <v>1.87679</v>
      </c>
      <c r="IK470">
        <v>0</v>
      </c>
      <c r="IL470">
        <v>0</v>
      </c>
      <c r="IM470">
        <v>0</v>
      </c>
      <c r="IN470">
        <v>0</v>
      </c>
      <c r="IO470" t="s">
        <v>441</v>
      </c>
      <c r="IP470" t="s">
        <v>442</v>
      </c>
      <c r="IQ470" t="s">
        <v>443</v>
      </c>
      <c r="IR470" t="s">
        <v>443</v>
      </c>
      <c r="IS470" t="s">
        <v>443</v>
      </c>
      <c r="IT470" t="s">
        <v>443</v>
      </c>
      <c r="IU470">
        <v>0</v>
      </c>
      <c r="IV470">
        <v>100</v>
      </c>
      <c r="IW470">
        <v>100</v>
      </c>
      <c r="IX470">
        <v>0.99</v>
      </c>
      <c r="IY470">
        <v>0.244</v>
      </c>
      <c r="IZ470">
        <v>-0.1222274518627452</v>
      </c>
      <c r="JA470">
        <v>0.001328938755811441</v>
      </c>
      <c r="JB470">
        <v>-5.633165956792918E-07</v>
      </c>
      <c r="JC470">
        <v>2.510553891376428E-10</v>
      </c>
      <c r="JD470">
        <v>-0.04678033270444259</v>
      </c>
      <c r="JE470">
        <v>-0.0009625096320519332</v>
      </c>
      <c r="JF470">
        <v>0.0006953178313022573</v>
      </c>
      <c r="JG470">
        <v>-5.973937232829655E-06</v>
      </c>
      <c r="JH470">
        <v>1</v>
      </c>
      <c r="JI470">
        <v>2112</v>
      </c>
      <c r="JJ470">
        <v>1</v>
      </c>
      <c r="JK470">
        <v>26</v>
      </c>
      <c r="JL470">
        <v>201814.8</v>
      </c>
      <c r="JM470">
        <v>201814.7</v>
      </c>
      <c r="JN470">
        <v>2.47314</v>
      </c>
      <c r="JO470">
        <v>2.53906</v>
      </c>
      <c r="JP470">
        <v>1.39893</v>
      </c>
      <c r="JQ470">
        <v>2.32666</v>
      </c>
      <c r="JR470">
        <v>1.44897</v>
      </c>
      <c r="JS470">
        <v>2.4939</v>
      </c>
      <c r="JT470">
        <v>37.7228</v>
      </c>
      <c r="JU470">
        <v>23.9737</v>
      </c>
      <c r="JV470">
        <v>18</v>
      </c>
      <c r="JW470">
        <v>483.468</v>
      </c>
      <c r="JX470">
        <v>444.874</v>
      </c>
      <c r="JY470">
        <v>29.3889</v>
      </c>
      <c r="JZ470">
        <v>29.2589</v>
      </c>
      <c r="KA470">
        <v>29.9997</v>
      </c>
      <c r="KB470">
        <v>29.0101</v>
      </c>
      <c r="KC470">
        <v>29.0847</v>
      </c>
      <c r="KD470">
        <v>49.6238</v>
      </c>
      <c r="KE470">
        <v>40.561</v>
      </c>
      <c r="KF470">
        <v>0</v>
      </c>
      <c r="KG470">
        <v>29.3875</v>
      </c>
      <c r="KH470">
        <v>1175.33</v>
      </c>
      <c r="KI470">
        <v>15.8541</v>
      </c>
      <c r="KJ470">
        <v>100.889</v>
      </c>
      <c r="KK470">
        <v>100.322</v>
      </c>
    </row>
    <row r="471" spans="1:297">
      <c r="A471">
        <v>455</v>
      </c>
      <c r="B471">
        <v>1759257471.5</v>
      </c>
      <c r="C471">
        <v>10655.90000009537</v>
      </c>
      <c r="D471" t="s">
        <v>1357</v>
      </c>
      <c r="E471" t="s">
        <v>1358</v>
      </c>
      <c r="F471">
        <v>5</v>
      </c>
      <c r="G471" t="s">
        <v>1218</v>
      </c>
      <c r="H471" t="s">
        <v>436</v>
      </c>
      <c r="I471">
        <v>1759257463.714286</v>
      </c>
      <c r="J471">
        <f>(K471)/1000</f>
        <v>0</v>
      </c>
      <c r="K471">
        <f>IF(DP471, AN471, AH471)</f>
        <v>0</v>
      </c>
      <c r="L471">
        <f>IF(DP471, AI471, AG471)</f>
        <v>0</v>
      </c>
      <c r="M471">
        <f>DR471 - IF(AU471&gt;1, L471*DL471*100.0/(AW471), 0)</f>
        <v>0</v>
      </c>
      <c r="N471">
        <f>((T471-J471/2)*M471-L471)/(T471+J471/2)</f>
        <v>0</v>
      </c>
      <c r="O471">
        <f>N471*(DY471+DZ471)/1000.0</f>
        <v>0</v>
      </c>
      <c r="P471">
        <f>(DR471 - IF(AU471&gt;1, L471*DL471*100.0/(AW471), 0))*(DY471+DZ471)/1000.0</f>
        <v>0</v>
      </c>
      <c r="Q471">
        <f>2.0/((1/S471-1/R471)+SIGN(S471)*SQRT((1/S471-1/R471)*(1/S471-1/R471) + 4*DM471/((DM471+1)*(DM471+1))*(2*1/S471*1/R471-1/R471*1/R471)))</f>
        <v>0</v>
      </c>
      <c r="R471">
        <f>IF(LEFT(DN471,1)&lt;&gt;"0",IF(LEFT(DN471,1)="1",3.0,DO471),$D$5+$E$5*(EF471*DY471/($K$5*1000))+$F$5*(EF471*DY471/($K$5*1000))*MAX(MIN(DL471,$J$5),$I$5)*MAX(MIN(DL471,$J$5),$I$5)+$G$5*MAX(MIN(DL471,$J$5),$I$5)*(EF471*DY471/($K$5*1000))+$H$5*(EF471*DY471/($K$5*1000))*(EF471*DY471/($K$5*1000)))</f>
        <v>0</v>
      </c>
      <c r="S471">
        <f>J471*(1000-(1000*0.61365*exp(17.502*W471/(240.97+W471))/(DY471+DZ471)+DT471)/2)/(1000*0.61365*exp(17.502*W471/(240.97+W471))/(DY471+DZ471)-DT471)</f>
        <v>0</v>
      </c>
      <c r="T471">
        <f>1/((DM471+1)/(Q471/1.6)+1/(R471/1.37)) + DM471/((DM471+1)/(Q471/1.6) + DM471/(R471/1.37))</f>
        <v>0</v>
      </c>
      <c r="U471">
        <f>(DH471*DK471)</f>
        <v>0</v>
      </c>
      <c r="V471">
        <f>(EA471+(U471+2*0.95*5.67E-8*(((EA471+$B$7)+273)^4-(EA471+273)^4)-44100*J471)/(1.84*29.3*R471+8*0.95*5.67E-8*(EA471+273)^3))</f>
        <v>0</v>
      </c>
      <c r="W471">
        <f>($C$7*EB471+$D$7*EC471+$E$7*V471)</f>
        <v>0</v>
      </c>
      <c r="X471">
        <f>0.61365*exp(17.502*W471/(240.97+W471))</f>
        <v>0</v>
      </c>
      <c r="Y471">
        <f>(Z471/AA471*100)</f>
        <v>0</v>
      </c>
      <c r="Z471">
        <f>DT471*(DY471+DZ471)/1000</f>
        <v>0</v>
      </c>
      <c r="AA471">
        <f>0.61365*exp(17.502*EA471/(240.97+EA471))</f>
        <v>0</v>
      </c>
      <c r="AB471">
        <f>(X471-DT471*(DY471+DZ471)/1000)</f>
        <v>0</v>
      </c>
      <c r="AC471">
        <f>(-J471*44100)</f>
        <v>0</v>
      </c>
      <c r="AD471">
        <f>2*29.3*R471*0.92*(EA471-W471)</f>
        <v>0</v>
      </c>
      <c r="AE471">
        <f>2*0.95*5.67E-8*(((EA471+$B$7)+273)^4-(W471+273)^4)</f>
        <v>0</v>
      </c>
      <c r="AF471">
        <f>U471+AE471+AC471+AD471</f>
        <v>0</v>
      </c>
      <c r="AG471">
        <f>DX471*AU471*(DS471-DR471*(1000-AU471*DU471)/(1000-AU471*DT471))/(100*DL471)</f>
        <v>0</v>
      </c>
      <c r="AH471">
        <f>1000*DX471*AU471*(DT471-DU471)/(100*DL471*(1000-AU471*DT471))</f>
        <v>0</v>
      </c>
      <c r="AI471">
        <f>(AJ471 - AK471 - DY471*1E3/(8.314*(EA471+273.15)) * AM471/DX471 * AL471) * DX471/(100*DL471) * (1000 - DU471)/1000</f>
        <v>0</v>
      </c>
      <c r="AJ471">
        <v>1178.158627905755</v>
      </c>
      <c r="AK471">
        <v>1140.561757575758</v>
      </c>
      <c r="AL471">
        <v>3.4185953914702</v>
      </c>
      <c r="AM471">
        <v>65.51249635074223</v>
      </c>
      <c r="AN471">
        <f>(AP471 - AO471 + DY471*1E3/(8.314*(EA471+273.15)) * AR471/DX471 * AQ471) * DX471/(100*DL471) * 1000/(1000 - AP471)</f>
        <v>0</v>
      </c>
      <c r="AO471">
        <v>15.83087376229412</v>
      </c>
      <c r="AP471">
        <v>24.0500987878788</v>
      </c>
      <c r="AQ471">
        <v>-0.0004824238149272158</v>
      </c>
      <c r="AR471">
        <v>120.2909633275377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MAX(0,($B$13+$C$13*EF471)/(1+$D$13*EF471)*DY471/(EA471+273)*$E$13)</f>
        <v>0</v>
      </c>
      <c r="AX471" t="s">
        <v>437</v>
      </c>
      <c r="AY471" t="s">
        <v>437</v>
      </c>
      <c r="AZ471">
        <v>0</v>
      </c>
      <c r="BA471">
        <v>0</v>
      </c>
      <c r="BB471">
        <f>1-AZ471/BA471</f>
        <v>0</v>
      </c>
      <c r="BC471">
        <v>0</v>
      </c>
      <c r="BD471" t="s">
        <v>437</v>
      </c>
      <c r="BE471" t="s">
        <v>437</v>
      </c>
      <c r="BF471">
        <v>0</v>
      </c>
      <c r="BG471">
        <v>0</v>
      </c>
      <c r="BH471">
        <f>1-BF471/BG471</f>
        <v>0</v>
      </c>
      <c r="BI471">
        <v>0.5</v>
      </c>
      <c r="BJ471">
        <f>DI471</f>
        <v>0</v>
      </c>
      <c r="BK471">
        <f>L471</f>
        <v>0</v>
      </c>
      <c r="BL471">
        <f>BH471*BI471*BJ471</f>
        <v>0</v>
      </c>
      <c r="BM471">
        <f>(BK471-BC471)/BJ471</f>
        <v>0</v>
      </c>
      <c r="BN471">
        <f>(BA471-BG471)/BG471</f>
        <v>0</v>
      </c>
      <c r="BO471">
        <f>AZ471/(BB471+AZ471/BG471)</f>
        <v>0</v>
      </c>
      <c r="BP471" t="s">
        <v>437</v>
      </c>
      <c r="BQ471">
        <v>0</v>
      </c>
      <c r="BR471">
        <f>IF(BQ471&lt;&gt;0, BQ471, BO471)</f>
        <v>0</v>
      </c>
      <c r="BS471">
        <f>1-BR471/BG471</f>
        <v>0</v>
      </c>
      <c r="BT471">
        <f>(BG471-BF471)/(BG471-BR471)</f>
        <v>0</v>
      </c>
      <c r="BU471">
        <f>(BA471-BG471)/(BA471-BR471)</f>
        <v>0</v>
      </c>
      <c r="BV471">
        <f>(BG471-BF471)/(BG471-AZ471)</f>
        <v>0</v>
      </c>
      <c r="BW471">
        <f>(BA471-BG471)/(BA471-AZ471)</f>
        <v>0</v>
      </c>
      <c r="BX471">
        <f>(BT471*BR471/BF471)</f>
        <v>0</v>
      </c>
      <c r="BY471">
        <f>(1-BX471)</f>
        <v>0</v>
      </c>
      <c r="DH471">
        <f>$B$11*EG471+$C$11*EH471+$F$11*ES471*(1-EV471)</f>
        <v>0</v>
      </c>
      <c r="DI471">
        <f>DH471*DJ471</f>
        <v>0</v>
      </c>
      <c r="DJ471">
        <f>($B$11*$D$9+$C$11*$D$9+$F$11*((FF471+EX471)/MAX(FF471+EX471+FG471, 0.1)*$I$9+FG471/MAX(FF471+EX471+FG471, 0.1)*$J$9))/($B$11+$C$11+$F$11)</f>
        <v>0</v>
      </c>
      <c r="DK471">
        <f>($B$11*$K$9+$C$11*$K$9+$F$11*((FF471+EX471)/MAX(FF471+EX471+FG471, 0.1)*$P$9+FG471/MAX(FF471+EX471+FG471, 0.1)*$Q$9))/($B$11+$C$11+$F$11)</f>
        <v>0</v>
      </c>
      <c r="DL471">
        <v>4.38</v>
      </c>
      <c r="DM471">
        <v>0.5</v>
      </c>
      <c r="DN471" t="s">
        <v>438</v>
      </c>
      <c r="DO471">
        <v>2</v>
      </c>
      <c r="DP471" t="b">
        <v>1</v>
      </c>
      <c r="DQ471">
        <v>1759257463.714286</v>
      </c>
      <c r="DR471">
        <v>1088.8575</v>
      </c>
      <c r="DS471">
        <v>1143.714642857143</v>
      </c>
      <c r="DT471">
        <v>24.04963928571428</v>
      </c>
      <c r="DU471">
        <v>15.81433571428571</v>
      </c>
      <c r="DV471">
        <v>1087.877857142857</v>
      </c>
      <c r="DW471">
        <v>23.80589285714286</v>
      </c>
      <c r="DX471">
        <v>500.0173214285714</v>
      </c>
      <c r="DY471">
        <v>90.78496428571428</v>
      </c>
      <c r="DZ471">
        <v>0.05367167857142856</v>
      </c>
      <c r="EA471">
        <v>30.50131785714286</v>
      </c>
      <c r="EB471">
        <v>30.01918571428572</v>
      </c>
      <c r="EC471">
        <v>999.9000000000002</v>
      </c>
      <c r="ED471">
        <v>0</v>
      </c>
      <c r="EE471">
        <v>0</v>
      </c>
      <c r="EF471">
        <v>10008.62892857143</v>
      </c>
      <c r="EG471">
        <v>0</v>
      </c>
      <c r="EH471">
        <v>11.4741</v>
      </c>
      <c r="EI471">
        <v>-54.85755714285714</v>
      </c>
      <c r="EJ471">
        <v>1115.69</v>
      </c>
      <c r="EK471">
        <v>1162.092857142857</v>
      </c>
      <c r="EL471">
        <v>8.235315</v>
      </c>
      <c r="EM471">
        <v>1143.714642857143</v>
      </c>
      <c r="EN471">
        <v>15.81433571428571</v>
      </c>
      <c r="EO471">
        <v>2.183346071428571</v>
      </c>
      <c r="EP471">
        <v>1.435702857142857</v>
      </c>
      <c r="EQ471">
        <v>18.84063928571429</v>
      </c>
      <c r="ER471">
        <v>12.30005357142857</v>
      </c>
      <c r="ES471">
        <v>2000.005357142857</v>
      </c>
      <c r="ET471">
        <v>0.9800058571428572</v>
      </c>
      <c r="EU471">
        <v>0.01999441071428571</v>
      </c>
      <c r="EV471">
        <v>0</v>
      </c>
      <c r="EW471">
        <v>843.3779642857143</v>
      </c>
      <c r="EX471">
        <v>5.000560000000001</v>
      </c>
      <c r="EY471">
        <v>17062.24642857143</v>
      </c>
      <c r="EZ471">
        <v>17294.95714285714</v>
      </c>
      <c r="FA471">
        <v>41.58449999999998</v>
      </c>
      <c r="FB471">
        <v>41.625</v>
      </c>
      <c r="FC471">
        <v>41.25</v>
      </c>
      <c r="FD471">
        <v>40.875</v>
      </c>
      <c r="FE471">
        <v>42.375</v>
      </c>
      <c r="FF471">
        <v>1955.115357142857</v>
      </c>
      <c r="FG471">
        <v>39.89000000000001</v>
      </c>
      <c r="FH471">
        <v>0</v>
      </c>
      <c r="FI471">
        <v>1759257485.8</v>
      </c>
      <c r="FJ471">
        <v>0</v>
      </c>
      <c r="FK471">
        <v>843.33488</v>
      </c>
      <c r="FL471">
        <v>-2.840076922630045</v>
      </c>
      <c r="FM471">
        <v>-65.80000016689327</v>
      </c>
      <c r="FN471">
        <v>17061.404</v>
      </c>
      <c r="FO471">
        <v>15</v>
      </c>
      <c r="FP471">
        <v>0</v>
      </c>
      <c r="FQ471" t="s">
        <v>439</v>
      </c>
      <c r="FR471">
        <v>1747148579.5</v>
      </c>
      <c r="FS471">
        <v>1747148584.5</v>
      </c>
      <c r="FT471">
        <v>0</v>
      </c>
      <c r="FU471">
        <v>0.162</v>
      </c>
      <c r="FV471">
        <v>-0.001</v>
      </c>
      <c r="FW471">
        <v>0.139</v>
      </c>
      <c r="FX471">
        <v>0.058</v>
      </c>
      <c r="FY471">
        <v>420</v>
      </c>
      <c r="FZ471">
        <v>16</v>
      </c>
      <c r="GA471">
        <v>0.19</v>
      </c>
      <c r="GB471">
        <v>0.02</v>
      </c>
      <c r="GC471">
        <v>-54.81211</v>
      </c>
      <c r="GD471">
        <v>-1.283180487804707</v>
      </c>
      <c r="GE471">
        <v>0.1551530579782431</v>
      </c>
      <c r="GF471">
        <v>0</v>
      </c>
      <c r="GG471">
        <v>843.5263235294117</v>
      </c>
      <c r="GH471">
        <v>-3.155492743259869</v>
      </c>
      <c r="GI471">
        <v>0.3720078051512187</v>
      </c>
      <c r="GJ471">
        <v>0</v>
      </c>
      <c r="GK471">
        <v>8.263011499999999</v>
      </c>
      <c r="GL471">
        <v>-0.4344470544090331</v>
      </c>
      <c r="GM471">
        <v>0.04874899945383499</v>
      </c>
      <c r="GN471">
        <v>0</v>
      </c>
      <c r="GO471">
        <v>0</v>
      </c>
      <c r="GP471">
        <v>3</v>
      </c>
      <c r="GQ471" t="s">
        <v>490</v>
      </c>
      <c r="GR471">
        <v>3.12886</v>
      </c>
      <c r="GS471">
        <v>2.73153</v>
      </c>
      <c r="GT471">
        <v>0.167886</v>
      </c>
      <c r="GU471">
        <v>0.173992</v>
      </c>
      <c r="GV471">
        <v>0.10737</v>
      </c>
      <c r="GW471">
        <v>0.0804513</v>
      </c>
      <c r="GX471">
        <v>24942.9</v>
      </c>
      <c r="GY471">
        <v>24033.1</v>
      </c>
      <c r="GZ471">
        <v>30518.6</v>
      </c>
      <c r="HA471">
        <v>29351.9</v>
      </c>
      <c r="HB471">
        <v>37600.7</v>
      </c>
      <c r="HC471">
        <v>35524.3</v>
      </c>
      <c r="HD471">
        <v>46687.5</v>
      </c>
      <c r="HE471">
        <v>43615.9</v>
      </c>
      <c r="HF471">
        <v>1.83032</v>
      </c>
      <c r="HG471">
        <v>1.81632</v>
      </c>
      <c r="HH471">
        <v>0.0835955</v>
      </c>
      <c r="HI471">
        <v>0</v>
      </c>
      <c r="HJ471">
        <v>28.6611</v>
      </c>
      <c r="HK471">
        <v>999.9</v>
      </c>
      <c r="HL471">
        <v>48.1</v>
      </c>
      <c r="HM471">
        <v>31.9</v>
      </c>
      <c r="HN471">
        <v>25.1561</v>
      </c>
      <c r="HO471">
        <v>62.755</v>
      </c>
      <c r="HP471">
        <v>17.8405</v>
      </c>
      <c r="HQ471">
        <v>1</v>
      </c>
      <c r="HR471">
        <v>0.153438</v>
      </c>
      <c r="HS471">
        <v>-0.68762</v>
      </c>
      <c r="HT471">
        <v>20.1992</v>
      </c>
      <c r="HU471">
        <v>5.22792</v>
      </c>
      <c r="HV471">
        <v>11.974</v>
      </c>
      <c r="HW471">
        <v>4.9693</v>
      </c>
      <c r="HX471">
        <v>3.28953</v>
      </c>
      <c r="HY471">
        <v>9999</v>
      </c>
      <c r="HZ471">
        <v>9999</v>
      </c>
      <c r="IA471">
        <v>9999</v>
      </c>
      <c r="IB471">
        <v>20.4</v>
      </c>
      <c r="IC471">
        <v>4.9729</v>
      </c>
      <c r="ID471">
        <v>1.87729</v>
      </c>
      <c r="IE471">
        <v>1.87543</v>
      </c>
      <c r="IF471">
        <v>1.8782</v>
      </c>
      <c r="IG471">
        <v>1.87494</v>
      </c>
      <c r="IH471">
        <v>1.87851</v>
      </c>
      <c r="II471">
        <v>1.87561</v>
      </c>
      <c r="IJ471">
        <v>1.87678</v>
      </c>
      <c r="IK471">
        <v>0</v>
      </c>
      <c r="IL471">
        <v>0</v>
      </c>
      <c r="IM471">
        <v>0</v>
      </c>
      <c r="IN471">
        <v>0</v>
      </c>
      <c r="IO471" t="s">
        <v>441</v>
      </c>
      <c r="IP471" t="s">
        <v>442</v>
      </c>
      <c r="IQ471" t="s">
        <v>443</v>
      </c>
      <c r="IR471" t="s">
        <v>443</v>
      </c>
      <c r="IS471" t="s">
        <v>443</v>
      </c>
      <c r="IT471" t="s">
        <v>443</v>
      </c>
      <c r="IU471">
        <v>0</v>
      </c>
      <c r="IV471">
        <v>100</v>
      </c>
      <c r="IW471">
        <v>100</v>
      </c>
      <c r="IX471">
        <v>1.01</v>
      </c>
      <c r="IY471">
        <v>0.2437</v>
      </c>
      <c r="IZ471">
        <v>-0.1222274518627452</v>
      </c>
      <c r="JA471">
        <v>0.001328938755811441</v>
      </c>
      <c r="JB471">
        <v>-5.633165956792918E-07</v>
      </c>
      <c r="JC471">
        <v>2.510553891376428E-10</v>
      </c>
      <c r="JD471">
        <v>-0.04678033270444259</v>
      </c>
      <c r="JE471">
        <v>-0.0009625096320519332</v>
      </c>
      <c r="JF471">
        <v>0.0006953178313022573</v>
      </c>
      <c r="JG471">
        <v>-5.973937232829655E-06</v>
      </c>
      <c r="JH471">
        <v>1</v>
      </c>
      <c r="JI471">
        <v>2112</v>
      </c>
      <c r="JJ471">
        <v>1</v>
      </c>
      <c r="JK471">
        <v>26</v>
      </c>
      <c r="JL471">
        <v>201814.9</v>
      </c>
      <c r="JM471">
        <v>201814.8</v>
      </c>
      <c r="JN471">
        <v>2.5061</v>
      </c>
      <c r="JO471">
        <v>2.52808</v>
      </c>
      <c r="JP471">
        <v>1.39893</v>
      </c>
      <c r="JQ471">
        <v>2.32666</v>
      </c>
      <c r="JR471">
        <v>1.44897</v>
      </c>
      <c r="JS471">
        <v>2.56226</v>
      </c>
      <c r="JT471">
        <v>37.747</v>
      </c>
      <c r="JU471">
        <v>23.9824</v>
      </c>
      <c r="JV471">
        <v>18</v>
      </c>
      <c r="JW471">
        <v>483.353</v>
      </c>
      <c r="JX471">
        <v>444.963</v>
      </c>
      <c r="JY471">
        <v>29.3739</v>
      </c>
      <c r="JZ471">
        <v>29.2538</v>
      </c>
      <c r="KA471">
        <v>29.9996</v>
      </c>
      <c r="KB471">
        <v>29.0051</v>
      </c>
      <c r="KC471">
        <v>29.0797</v>
      </c>
      <c r="KD471">
        <v>50.1634</v>
      </c>
      <c r="KE471">
        <v>40.561</v>
      </c>
      <c r="KF471">
        <v>0</v>
      </c>
      <c r="KG471">
        <v>29.3679</v>
      </c>
      <c r="KH471">
        <v>1188.7</v>
      </c>
      <c r="KI471">
        <v>15.8933</v>
      </c>
      <c r="KJ471">
        <v>100.894</v>
      </c>
      <c r="KK471">
        <v>100.323</v>
      </c>
    </row>
    <row r="472" spans="1:297">
      <c r="A472">
        <v>456</v>
      </c>
      <c r="B472">
        <v>1759257476.5</v>
      </c>
      <c r="C472">
        <v>10660.90000009537</v>
      </c>
      <c r="D472" t="s">
        <v>1359</v>
      </c>
      <c r="E472" t="s">
        <v>1360</v>
      </c>
      <c r="F472">
        <v>5</v>
      </c>
      <c r="G472" t="s">
        <v>1218</v>
      </c>
      <c r="H472" t="s">
        <v>436</v>
      </c>
      <c r="I472">
        <v>1759257469</v>
      </c>
      <c r="J472">
        <f>(K472)/1000</f>
        <v>0</v>
      </c>
      <c r="K472">
        <f>IF(DP472, AN472, AH472)</f>
        <v>0</v>
      </c>
      <c r="L472">
        <f>IF(DP472, AI472, AG472)</f>
        <v>0</v>
      </c>
      <c r="M472">
        <f>DR472 - IF(AU472&gt;1, L472*DL472*100.0/(AW472), 0)</f>
        <v>0</v>
      </c>
      <c r="N472">
        <f>((T472-J472/2)*M472-L472)/(T472+J472/2)</f>
        <v>0</v>
      </c>
      <c r="O472">
        <f>N472*(DY472+DZ472)/1000.0</f>
        <v>0</v>
      </c>
      <c r="P472">
        <f>(DR472 - IF(AU472&gt;1, L472*DL472*100.0/(AW472), 0))*(DY472+DZ472)/1000.0</f>
        <v>0</v>
      </c>
      <c r="Q472">
        <f>2.0/((1/S472-1/R472)+SIGN(S472)*SQRT((1/S472-1/R472)*(1/S472-1/R472) + 4*DM472/((DM472+1)*(DM472+1))*(2*1/S472*1/R472-1/R472*1/R472)))</f>
        <v>0</v>
      </c>
      <c r="R472">
        <f>IF(LEFT(DN472,1)&lt;&gt;"0",IF(LEFT(DN472,1)="1",3.0,DO472),$D$5+$E$5*(EF472*DY472/($K$5*1000))+$F$5*(EF472*DY472/($K$5*1000))*MAX(MIN(DL472,$J$5),$I$5)*MAX(MIN(DL472,$J$5),$I$5)+$G$5*MAX(MIN(DL472,$J$5),$I$5)*(EF472*DY472/($K$5*1000))+$H$5*(EF472*DY472/($K$5*1000))*(EF472*DY472/($K$5*1000)))</f>
        <v>0</v>
      </c>
      <c r="S472">
        <f>J472*(1000-(1000*0.61365*exp(17.502*W472/(240.97+W472))/(DY472+DZ472)+DT472)/2)/(1000*0.61365*exp(17.502*W472/(240.97+W472))/(DY472+DZ472)-DT472)</f>
        <v>0</v>
      </c>
      <c r="T472">
        <f>1/((DM472+1)/(Q472/1.6)+1/(R472/1.37)) + DM472/((DM472+1)/(Q472/1.6) + DM472/(R472/1.37))</f>
        <v>0</v>
      </c>
      <c r="U472">
        <f>(DH472*DK472)</f>
        <v>0</v>
      </c>
      <c r="V472">
        <f>(EA472+(U472+2*0.95*5.67E-8*(((EA472+$B$7)+273)^4-(EA472+273)^4)-44100*J472)/(1.84*29.3*R472+8*0.95*5.67E-8*(EA472+273)^3))</f>
        <v>0</v>
      </c>
      <c r="W472">
        <f>($C$7*EB472+$D$7*EC472+$E$7*V472)</f>
        <v>0</v>
      </c>
      <c r="X472">
        <f>0.61365*exp(17.502*W472/(240.97+W472))</f>
        <v>0</v>
      </c>
      <c r="Y472">
        <f>(Z472/AA472*100)</f>
        <v>0</v>
      </c>
      <c r="Z472">
        <f>DT472*(DY472+DZ472)/1000</f>
        <v>0</v>
      </c>
      <c r="AA472">
        <f>0.61365*exp(17.502*EA472/(240.97+EA472))</f>
        <v>0</v>
      </c>
      <c r="AB472">
        <f>(X472-DT472*(DY472+DZ472)/1000)</f>
        <v>0</v>
      </c>
      <c r="AC472">
        <f>(-J472*44100)</f>
        <v>0</v>
      </c>
      <c r="AD472">
        <f>2*29.3*R472*0.92*(EA472-W472)</f>
        <v>0</v>
      </c>
      <c r="AE472">
        <f>2*0.95*5.67E-8*(((EA472+$B$7)+273)^4-(W472+273)^4)</f>
        <v>0</v>
      </c>
      <c r="AF472">
        <f>U472+AE472+AC472+AD472</f>
        <v>0</v>
      </c>
      <c r="AG472">
        <f>DX472*AU472*(DS472-DR472*(1000-AU472*DU472)/(1000-AU472*DT472))/(100*DL472)</f>
        <v>0</v>
      </c>
      <c r="AH472">
        <f>1000*DX472*AU472*(DT472-DU472)/(100*DL472*(1000-AU472*DT472))</f>
        <v>0</v>
      </c>
      <c r="AI472">
        <f>(AJ472 - AK472 - DY472*1E3/(8.314*(EA472+273.15)) * AM472/DX472 * AL472) * DX472/(100*DL472) * (1000 - DU472)/1000</f>
        <v>0</v>
      </c>
      <c r="AJ472">
        <v>1195.107766125761</v>
      </c>
      <c r="AK472">
        <v>1157.551393939394</v>
      </c>
      <c r="AL472">
        <v>3.386249745137831</v>
      </c>
      <c r="AM472">
        <v>65.51249635074223</v>
      </c>
      <c r="AN472">
        <f>(AP472 - AO472 + DY472*1E3/(8.314*(EA472+273.15)) * AR472/DX472 * AQ472) * DX472/(100*DL472) * 1000/(1000 - AP472)</f>
        <v>0</v>
      </c>
      <c r="AO472">
        <v>15.83270770938143</v>
      </c>
      <c r="AP472">
        <v>24.03160545454545</v>
      </c>
      <c r="AQ472">
        <v>-0.0004840850220567664</v>
      </c>
      <c r="AR472">
        <v>120.2909633275377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MAX(0,($B$13+$C$13*EF472)/(1+$D$13*EF472)*DY472/(EA472+273)*$E$13)</f>
        <v>0</v>
      </c>
      <c r="AX472" t="s">
        <v>437</v>
      </c>
      <c r="AY472" t="s">
        <v>437</v>
      </c>
      <c r="AZ472">
        <v>0</v>
      </c>
      <c r="BA472">
        <v>0</v>
      </c>
      <c r="BB472">
        <f>1-AZ472/BA472</f>
        <v>0</v>
      </c>
      <c r="BC472">
        <v>0</v>
      </c>
      <c r="BD472" t="s">
        <v>437</v>
      </c>
      <c r="BE472" t="s">
        <v>437</v>
      </c>
      <c r="BF472">
        <v>0</v>
      </c>
      <c r="BG472">
        <v>0</v>
      </c>
      <c r="BH472">
        <f>1-BF472/BG472</f>
        <v>0</v>
      </c>
      <c r="BI472">
        <v>0.5</v>
      </c>
      <c r="BJ472">
        <f>DI472</f>
        <v>0</v>
      </c>
      <c r="BK472">
        <f>L472</f>
        <v>0</v>
      </c>
      <c r="BL472">
        <f>BH472*BI472*BJ472</f>
        <v>0</v>
      </c>
      <c r="BM472">
        <f>(BK472-BC472)/BJ472</f>
        <v>0</v>
      </c>
      <c r="BN472">
        <f>(BA472-BG472)/BG472</f>
        <v>0</v>
      </c>
      <c r="BO472">
        <f>AZ472/(BB472+AZ472/BG472)</f>
        <v>0</v>
      </c>
      <c r="BP472" t="s">
        <v>437</v>
      </c>
      <c r="BQ472">
        <v>0</v>
      </c>
      <c r="BR472">
        <f>IF(BQ472&lt;&gt;0, BQ472, BO472)</f>
        <v>0</v>
      </c>
      <c r="BS472">
        <f>1-BR472/BG472</f>
        <v>0</v>
      </c>
      <c r="BT472">
        <f>(BG472-BF472)/(BG472-BR472)</f>
        <v>0</v>
      </c>
      <c r="BU472">
        <f>(BA472-BG472)/(BA472-BR472)</f>
        <v>0</v>
      </c>
      <c r="BV472">
        <f>(BG472-BF472)/(BG472-AZ472)</f>
        <v>0</v>
      </c>
      <c r="BW472">
        <f>(BA472-BG472)/(BA472-AZ472)</f>
        <v>0</v>
      </c>
      <c r="BX472">
        <f>(BT472*BR472/BF472)</f>
        <v>0</v>
      </c>
      <c r="BY472">
        <f>(1-BX472)</f>
        <v>0</v>
      </c>
      <c r="DH472">
        <f>$B$11*EG472+$C$11*EH472+$F$11*ES472*(1-EV472)</f>
        <v>0</v>
      </c>
      <c r="DI472">
        <f>DH472*DJ472</f>
        <v>0</v>
      </c>
      <c r="DJ472">
        <f>($B$11*$D$9+$C$11*$D$9+$F$11*((FF472+EX472)/MAX(FF472+EX472+FG472, 0.1)*$I$9+FG472/MAX(FF472+EX472+FG472, 0.1)*$J$9))/($B$11+$C$11+$F$11)</f>
        <v>0</v>
      </c>
      <c r="DK472">
        <f>($B$11*$K$9+$C$11*$K$9+$F$11*((FF472+EX472)/MAX(FF472+EX472+FG472, 0.1)*$P$9+FG472/MAX(FF472+EX472+FG472, 0.1)*$Q$9))/($B$11+$C$11+$F$11)</f>
        <v>0</v>
      </c>
      <c r="DL472">
        <v>4.38</v>
      </c>
      <c r="DM472">
        <v>0.5</v>
      </c>
      <c r="DN472" t="s">
        <v>438</v>
      </c>
      <c r="DO472">
        <v>2</v>
      </c>
      <c r="DP472" t="b">
        <v>1</v>
      </c>
      <c r="DQ472">
        <v>1759257469</v>
      </c>
      <c r="DR472">
        <v>1106.444074074074</v>
      </c>
      <c r="DS472">
        <v>1161.431481481482</v>
      </c>
      <c r="DT472">
        <v>24.05020370370371</v>
      </c>
      <c r="DU472">
        <v>15.82996296296296</v>
      </c>
      <c r="DV472">
        <v>1105.447777777778</v>
      </c>
      <c r="DW472">
        <v>23.80643333333333</v>
      </c>
      <c r="DX472">
        <v>500.0051851851853</v>
      </c>
      <c r="DY472">
        <v>90.7842962962963</v>
      </c>
      <c r="DZ472">
        <v>0.05358413703703703</v>
      </c>
      <c r="EA472">
        <v>30.4913037037037</v>
      </c>
      <c r="EB472">
        <v>30.02029259259259</v>
      </c>
      <c r="EC472">
        <v>999.9000000000001</v>
      </c>
      <c r="ED472">
        <v>0</v>
      </c>
      <c r="EE472">
        <v>0</v>
      </c>
      <c r="EF472">
        <v>10007.6062962963</v>
      </c>
      <c r="EG472">
        <v>0</v>
      </c>
      <c r="EH472">
        <v>11.4741</v>
      </c>
      <c r="EI472">
        <v>-54.98772222222222</v>
      </c>
      <c r="EJ472">
        <v>1133.71037037037</v>
      </c>
      <c r="EK472">
        <v>1180.113703703704</v>
      </c>
      <c r="EL472">
        <v>8.220247407407408</v>
      </c>
      <c r="EM472">
        <v>1161.431481481482</v>
      </c>
      <c r="EN472">
        <v>15.82996296296296</v>
      </c>
      <c r="EO472">
        <v>2.183381111111111</v>
      </c>
      <c r="EP472">
        <v>1.437110740740741</v>
      </c>
      <c r="EQ472">
        <v>18.84089259259259</v>
      </c>
      <c r="ER472">
        <v>12.31497777777778</v>
      </c>
      <c r="ES472">
        <v>2000.004814814815</v>
      </c>
      <c r="ET472">
        <v>0.9800057777777776</v>
      </c>
      <c r="EU472">
        <v>0.0199944962962963</v>
      </c>
      <c r="EV472">
        <v>0</v>
      </c>
      <c r="EW472">
        <v>843.0497407407407</v>
      </c>
      <c r="EX472">
        <v>5.000560000000001</v>
      </c>
      <c r="EY472">
        <v>17056.26296296296</v>
      </c>
      <c r="EZ472">
        <v>17294.95185185185</v>
      </c>
      <c r="FA472">
        <v>41.57133333333332</v>
      </c>
      <c r="FB472">
        <v>41.625</v>
      </c>
      <c r="FC472">
        <v>41.25</v>
      </c>
      <c r="FD472">
        <v>40.86799999999999</v>
      </c>
      <c r="FE472">
        <v>42.375</v>
      </c>
      <c r="FF472">
        <v>1955.114814814815</v>
      </c>
      <c r="FG472">
        <v>39.89000000000001</v>
      </c>
      <c r="FH472">
        <v>0</v>
      </c>
      <c r="FI472">
        <v>1759257490.6</v>
      </c>
      <c r="FJ472">
        <v>0</v>
      </c>
      <c r="FK472">
        <v>843.0658</v>
      </c>
      <c r="FL472">
        <v>-2.325384619528401</v>
      </c>
      <c r="FM472">
        <v>-70.76923093051467</v>
      </c>
      <c r="FN472">
        <v>17056.02</v>
      </c>
      <c r="FO472">
        <v>15</v>
      </c>
      <c r="FP472">
        <v>0</v>
      </c>
      <c r="FQ472" t="s">
        <v>439</v>
      </c>
      <c r="FR472">
        <v>1747148579.5</v>
      </c>
      <c r="FS472">
        <v>1747148584.5</v>
      </c>
      <c r="FT472">
        <v>0</v>
      </c>
      <c r="FU472">
        <v>0.162</v>
      </c>
      <c r="FV472">
        <v>-0.001</v>
      </c>
      <c r="FW472">
        <v>0.139</v>
      </c>
      <c r="FX472">
        <v>0.058</v>
      </c>
      <c r="FY472">
        <v>420</v>
      </c>
      <c r="FZ472">
        <v>16</v>
      </c>
      <c r="GA472">
        <v>0.19</v>
      </c>
      <c r="GB472">
        <v>0.02</v>
      </c>
      <c r="GC472">
        <v>-54.8850325</v>
      </c>
      <c r="GD472">
        <v>-1.255273170731631</v>
      </c>
      <c r="GE472">
        <v>0.1600357278664676</v>
      </c>
      <c r="GF472">
        <v>0</v>
      </c>
      <c r="GG472">
        <v>843.2662352941176</v>
      </c>
      <c r="GH472">
        <v>-3.188021383810454</v>
      </c>
      <c r="GI472">
        <v>0.382922435612625</v>
      </c>
      <c r="GJ472">
        <v>0</v>
      </c>
      <c r="GK472">
        <v>8.230172</v>
      </c>
      <c r="GL472">
        <v>-0.1878909568480261</v>
      </c>
      <c r="GM472">
        <v>0.02386106757879875</v>
      </c>
      <c r="GN472">
        <v>0</v>
      </c>
      <c r="GO472">
        <v>0</v>
      </c>
      <c r="GP472">
        <v>3</v>
      </c>
      <c r="GQ472" t="s">
        <v>490</v>
      </c>
      <c r="GR472">
        <v>3.12875</v>
      </c>
      <c r="GS472">
        <v>2.73104</v>
      </c>
      <c r="GT472">
        <v>0.169445</v>
      </c>
      <c r="GU472">
        <v>0.175548</v>
      </c>
      <c r="GV472">
        <v>0.107318</v>
      </c>
      <c r="GW472">
        <v>0.0804594</v>
      </c>
      <c r="GX472">
        <v>24896.3</v>
      </c>
      <c r="GY472">
        <v>23988.1</v>
      </c>
      <c r="GZ472">
        <v>30518.7</v>
      </c>
      <c r="HA472">
        <v>29352.3</v>
      </c>
      <c r="HB472">
        <v>37603.3</v>
      </c>
      <c r="HC472">
        <v>35524.8</v>
      </c>
      <c r="HD472">
        <v>46687.9</v>
      </c>
      <c r="HE472">
        <v>43616.8</v>
      </c>
      <c r="HF472">
        <v>1.83045</v>
      </c>
      <c r="HG472">
        <v>1.81642</v>
      </c>
      <c r="HH472">
        <v>0.0839382</v>
      </c>
      <c r="HI472">
        <v>0</v>
      </c>
      <c r="HJ472">
        <v>28.6552</v>
      </c>
      <c r="HK472">
        <v>999.9</v>
      </c>
      <c r="HL472">
        <v>48</v>
      </c>
      <c r="HM472">
        <v>31.9</v>
      </c>
      <c r="HN472">
        <v>25.1048</v>
      </c>
      <c r="HO472">
        <v>62.855</v>
      </c>
      <c r="HP472">
        <v>18.0809</v>
      </c>
      <c r="HQ472">
        <v>1</v>
      </c>
      <c r="HR472">
        <v>0.153006</v>
      </c>
      <c r="HS472">
        <v>-0.67915</v>
      </c>
      <c r="HT472">
        <v>20.1991</v>
      </c>
      <c r="HU472">
        <v>5.22822</v>
      </c>
      <c r="HV472">
        <v>11.974</v>
      </c>
      <c r="HW472">
        <v>4.9698</v>
      </c>
      <c r="HX472">
        <v>3.28955</v>
      </c>
      <c r="HY472">
        <v>9999</v>
      </c>
      <c r="HZ472">
        <v>9999</v>
      </c>
      <c r="IA472">
        <v>9999</v>
      </c>
      <c r="IB472">
        <v>20.4</v>
      </c>
      <c r="IC472">
        <v>4.97292</v>
      </c>
      <c r="ID472">
        <v>1.8773</v>
      </c>
      <c r="IE472">
        <v>1.87542</v>
      </c>
      <c r="IF472">
        <v>1.8782</v>
      </c>
      <c r="IG472">
        <v>1.87499</v>
      </c>
      <c r="IH472">
        <v>1.87851</v>
      </c>
      <c r="II472">
        <v>1.87561</v>
      </c>
      <c r="IJ472">
        <v>1.87681</v>
      </c>
      <c r="IK472">
        <v>0</v>
      </c>
      <c r="IL472">
        <v>0</v>
      </c>
      <c r="IM472">
        <v>0</v>
      </c>
      <c r="IN472">
        <v>0</v>
      </c>
      <c r="IO472" t="s">
        <v>441</v>
      </c>
      <c r="IP472" t="s">
        <v>442</v>
      </c>
      <c r="IQ472" t="s">
        <v>443</v>
      </c>
      <c r="IR472" t="s">
        <v>443</v>
      </c>
      <c r="IS472" t="s">
        <v>443</v>
      </c>
      <c r="IT472" t="s">
        <v>443</v>
      </c>
      <c r="IU472">
        <v>0</v>
      </c>
      <c r="IV472">
        <v>100</v>
      </c>
      <c r="IW472">
        <v>100</v>
      </c>
      <c r="IX472">
        <v>1.02</v>
      </c>
      <c r="IY472">
        <v>0.2433</v>
      </c>
      <c r="IZ472">
        <v>-0.1222274518627452</v>
      </c>
      <c r="JA472">
        <v>0.001328938755811441</v>
      </c>
      <c r="JB472">
        <v>-5.633165956792918E-07</v>
      </c>
      <c r="JC472">
        <v>2.510553891376428E-10</v>
      </c>
      <c r="JD472">
        <v>-0.04678033270444259</v>
      </c>
      <c r="JE472">
        <v>-0.0009625096320519332</v>
      </c>
      <c r="JF472">
        <v>0.0006953178313022573</v>
      </c>
      <c r="JG472">
        <v>-5.973937232829655E-06</v>
      </c>
      <c r="JH472">
        <v>1</v>
      </c>
      <c r="JI472">
        <v>2112</v>
      </c>
      <c r="JJ472">
        <v>1</v>
      </c>
      <c r="JK472">
        <v>26</v>
      </c>
      <c r="JL472">
        <v>201815</v>
      </c>
      <c r="JM472">
        <v>201814.9</v>
      </c>
      <c r="JN472">
        <v>2.53052</v>
      </c>
      <c r="JO472">
        <v>2.53784</v>
      </c>
      <c r="JP472">
        <v>1.39893</v>
      </c>
      <c r="JQ472">
        <v>2.32666</v>
      </c>
      <c r="JR472">
        <v>1.44897</v>
      </c>
      <c r="JS472">
        <v>2.58423</v>
      </c>
      <c r="JT472">
        <v>37.747</v>
      </c>
      <c r="JU472">
        <v>23.9737</v>
      </c>
      <c r="JV472">
        <v>18</v>
      </c>
      <c r="JW472">
        <v>483.391</v>
      </c>
      <c r="JX472">
        <v>444.994</v>
      </c>
      <c r="JY472">
        <v>29.3557</v>
      </c>
      <c r="JZ472">
        <v>29.249</v>
      </c>
      <c r="KA472">
        <v>29.9996</v>
      </c>
      <c r="KB472">
        <v>29.0004</v>
      </c>
      <c r="KC472">
        <v>29.0755</v>
      </c>
      <c r="KD472">
        <v>50.7611</v>
      </c>
      <c r="KE472">
        <v>40.561</v>
      </c>
      <c r="KF472">
        <v>0</v>
      </c>
      <c r="KG472">
        <v>29.3459</v>
      </c>
      <c r="KH472">
        <v>1208.74</v>
      </c>
      <c r="KI472">
        <v>15.9365</v>
      </c>
      <c r="KJ472">
        <v>100.895</v>
      </c>
      <c r="KK472">
        <v>100.325</v>
      </c>
    </row>
    <row r="473" spans="1:297">
      <c r="A473">
        <v>457</v>
      </c>
      <c r="B473">
        <v>1759257481.5</v>
      </c>
      <c r="C473">
        <v>10665.90000009537</v>
      </c>
      <c r="D473" t="s">
        <v>1361</v>
      </c>
      <c r="E473" t="s">
        <v>1362</v>
      </c>
      <c r="F473">
        <v>5</v>
      </c>
      <c r="G473" t="s">
        <v>1218</v>
      </c>
      <c r="H473" t="s">
        <v>436</v>
      </c>
      <c r="I473">
        <v>1759257473.714286</v>
      </c>
      <c r="J473">
        <f>(K473)/1000</f>
        <v>0</v>
      </c>
      <c r="K473">
        <f>IF(DP473, AN473, AH473)</f>
        <v>0</v>
      </c>
      <c r="L473">
        <f>IF(DP473, AI473, AG473)</f>
        <v>0</v>
      </c>
      <c r="M473">
        <f>DR473 - IF(AU473&gt;1, L473*DL473*100.0/(AW473), 0)</f>
        <v>0</v>
      </c>
      <c r="N473">
        <f>((T473-J473/2)*M473-L473)/(T473+J473/2)</f>
        <v>0</v>
      </c>
      <c r="O473">
        <f>N473*(DY473+DZ473)/1000.0</f>
        <v>0</v>
      </c>
      <c r="P473">
        <f>(DR473 - IF(AU473&gt;1, L473*DL473*100.0/(AW473), 0))*(DY473+DZ473)/1000.0</f>
        <v>0</v>
      </c>
      <c r="Q473">
        <f>2.0/((1/S473-1/R473)+SIGN(S473)*SQRT((1/S473-1/R473)*(1/S473-1/R473) + 4*DM473/((DM473+1)*(DM473+1))*(2*1/S473*1/R473-1/R473*1/R473)))</f>
        <v>0</v>
      </c>
      <c r="R473">
        <f>IF(LEFT(DN473,1)&lt;&gt;"0",IF(LEFT(DN473,1)="1",3.0,DO473),$D$5+$E$5*(EF473*DY473/($K$5*1000))+$F$5*(EF473*DY473/($K$5*1000))*MAX(MIN(DL473,$J$5),$I$5)*MAX(MIN(DL473,$J$5),$I$5)+$G$5*MAX(MIN(DL473,$J$5),$I$5)*(EF473*DY473/($K$5*1000))+$H$5*(EF473*DY473/($K$5*1000))*(EF473*DY473/($K$5*1000)))</f>
        <v>0</v>
      </c>
      <c r="S473">
        <f>J473*(1000-(1000*0.61365*exp(17.502*W473/(240.97+W473))/(DY473+DZ473)+DT473)/2)/(1000*0.61365*exp(17.502*W473/(240.97+W473))/(DY473+DZ473)-DT473)</f>
        <v>0</v>
      </c>
      <c r="T473">
        <f>1/((DM473+1)/(Q473/1.6)+1/(R473/1.37)) + DM473/((DM473+1)/(Q473/1.6) + DM473/(R473/1.37))</f>
        <v>0</v>
      </c>
      <c r="U473">
        <f>(DH473*DK473)</f>
        <v>0</v>
      </c>
      <c r="V473">
        <f>(EA473+(U473+2*0.95*5.67E-8*(((EA473+$B$7)+273)^4-(EA473+273)^4)-44100*J473)/(1.84*29.3*R473+8*0.95*5.67E-8*(EA473+273)^3))</f>
        <v>0</v>
      </c>
      <c r="W473">
        <f>($C$7*EB473+$D$7*EC473+$E$7*V473)</f>
        <v>0</v>
      </c>
      <c r="X473">
        <f>0.61365*exp(17.502*W473/(240.97+W473))</f>
        <v>0</v>
      </c>
      <c r="Y473">
        <f>(Z473/AA473*100)</f>
        <v>0</v>
      </c>
      <c r="Z473">
        <f>DT473*(DY473+DZ473)/1000</f>
        <v>0</v>
      </c>
      <c r="AA473">
        <f>0.61365*exp(17.502*EA473/(240.97+EA473))</f>
        <v>0</v>
      </c>
      <c r="AB473">
        <f>(X473-DT473*(DY473+DZ473)/1000)</f>
        <v>0</v>
      </c>
      <c r="AC473">
        <f>(-J473*44100)</f>
        <v>0</v>
      </c>
      <c r="AD473">
        <f>2*29.3*R473*0.92*(EA473-W473)</f>
        <v>0</v>
      </c>
      <c r="AE473">
        <f>2*0.95*5.67E-8*(((EA473+$B$7)+273)^4-(W473+273)^4)</f>
        <v>0</v>
      </c>
      <c r="AF473">
        <f>U473+AE473+AC473+AD473</f>
        <v>0</v>
      </c>
      <c r="AG473">
        <f>DX473*AU473*(DS473-DR473*(1000-AU473*DU473)/(1000-AU473*DT473))/(100*DL473)</f>
        <v>0</v>
      </c>
      <c r="AH473">
        <f>1000*DX473*AU473*(DT473-DU473)/(100*DL473*(1000-AU473*DT473))</f>
        <v>0</v>
      </c>
      <c r="AI473">
        <f>(AJ473 - AK473 - DY473*1E3/(8.314*(EA473+273.15)) * AM473/DX473 * AL473) * DX473/(100*DL473) * (1000 - DU473)/1000</f>
        <v>0</v>
      </c>
      <c r="AJ473">
        <v>1212.117480373904</v>
      </c>
      <c r="AK473">
        <v>1174.612242424242</v>
      </c>
      <c r="AL473">
        <v>3.415729706658968</v>
      </c>
      <c r="AM473">
        <v>65.51249635074223</v>
      </c>
      <c r="AN473">
        <f>(AP473 - AO473 + DY473*1E3/(8.314*(EA473+273.15)) * AR473/DX473 * AQ473) * DX473/(100*DL473) * 1000/(1000 - AP473)</f>
        <v>0</v>
      </c>
      <c r="AO473">
        <v>15.83778021847163</v>
      </c>
      <c r="AP473">
        <v>24.00877757575758</v>
      </c>
      <c r="AQ473">
        <v>-0.0004539430752045711</v>
      </c>
      <c r="AR473">
        <v>120.2909633275377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MAX(0,($B$13+$C$13*EF473)/(1+$D$13*EF473)*DY473/(EA473+273)*$E$13)</f>
        <v>0</v>
      </c>
      <c r="AX473" t="s">
        <v>437</v>
      </c>
      <c r="AY473" t="s">
        <v>437</v>
      </c>
      <c r="AZ473">
        <v>0</v>
      </c>
      <c r="BA473">
        <v>0</v>
      </c>
      <c r="BB473">
        <f>1-AZ473/BA473</f>
        <v>0</v>
      </c>
      <c r="BC473">
        <v>0</v>
      </c>
      <c r="BD473" t="s">
        <v>437</v>
      </c>
      <c r="BE473" t="s">
        <v>437</v>
      </c>
      <c r="BF473">
        <v>0</v>
      </c>
      <c r="BG473">
        <v>0</v>
      </c>
      <c r="BH473">
        <f>1-BF473/BG473</f>
        <v>0</v>
      </c>
      <c r="BI473">
        <v>0.5</v>
      </c>
      <c r="BJ473">
        <f>DI473</f>
        <v>0</v>
      </c>
      <c r="BK473">
        <f>L473</f>
        <v>0</v>
      </c>
      <c r="BL473">
        <f>BH473*BI473*BJ473</f>
        <v>0</v>
      </c>
      <c r="BM473">
        <f>(BK473-BC473)/BJ473</f>
        <v>0</v>
      </c>
      <c r="BN473">
        <f>(BA473-BG473)/BG473</f>
        <v>0</v>
      </c>
      <c r="BO473">
        <f>AZ473/(BB473+AZ473/BG473)</f>
        <v>0</v>
      </c>
      <c r="BP473" t="s">
        <v>437</v>
      </c>
      <c r="BQ473">
        <v>0</v>
      </c>
      <c r="BR473">
        <f>IF(BQ473&lt;&gt;0, BQ473, BO473)</f>
        <v>0</v>
      </c>
      <c r="BS473">
        <f>1-BR473/BG473</f>
        <v>0</v>
      </c>
      <c r="BT473">
        <f>(BG473-BF473)/(BG473-BR473)</f>
        <v>0</v>
      </c>
      <c r="BU473">
        <f>(BA473-BG473)/(BA473-BR473)</f>
        <v>0</v>
      </c>
      <c r="BV473">
        <f>(BG473-BF473)/(BG473-AZ473)</f>
        <v>0</v>
      </c>
      <c r="BW473">
        <f>(BA473-BG473)/(BA473-AZ473)</f>
        <v>0</v>
      </c>
      <c r="BX473">
        <f>(BT473*BR473/BF473)</f>
        <v>0</v>
      </c>
      <c r="BY473">
        <f>(1-BX473)</f>
        <v>0</v>
      </c>
      <c r="DH473">
        <f>$B$11*EG473+$C$11*EH473+$F$11*ES473*(1-EV473)</f>
        <v>0</v>
      </c>
      <c r="DI473">
        <f>DH473*DJ473</f>
        <v>0</v>
      </c>
      <c r="DJ473">
        <f>($B$11*$D$9+$C$11*$D$9+$F$11*((FF473+EX473)/MAX(FF473+EX473+FG473, 0.1)*$I$9+FG473/MAX(FF473+EX473+FG473, 0.1)*$J$9))/($B$11+$C$11+$F$11)</f>
        <v>0</v>
      </c>
      <c r="DK473">
        <f>($B$11*$K$9+$C$11*$K$9+$F$11*((FF473+EX473)/MAX(FF473+EX473+FG473, 0.1)*$P$9+FG473/MAX(FF473+EX473+FG473, 0.1)*$Q$9))/($B$11+$C$11+$F$11)</f>
        <v>0</v>
      </c>
      <c r="DL473">
        <v>4.38</v>
      </c>
      <c r="DM473">
        <v>0.5</v>
      </c>
      <c r="DN473" t="s">
        <v>438</v>
      </c>
      <c r="DO473">
        <v>2</v>
      </c>
      <c r="DP473" t="b">
        <v>1</v>
      </c>
      <c r="DQ473">
        <v>1759257473.714286</v>
      </c>
      <c r="DR473">
        <v>1122.157857142857</v>
      </c>
      <c r="DS473">
        <v>1177.185357142857</v>
      </c>
      <c r="DT473">
        <v>24.03809285714286</v>
      </c>
      <c r="DU473">
        <v>15.83426071428571</v>
      </c>
      <c r="DV473">
        <v>1121.145</v>
      </c>
      <c r="DW473">
        <v>23.79458571428571</v>
      </c>
      <c r="DX473">
        <v>500.0698571428571</v>
      </c>
      <c r="DY473">
        <v>90.78408214285714</v>
      </c>
      <c r="DZ473">
        <v>0.05333868928571429</v>
      </c>
      <c r="EA473">
        <v>30.48409999999999</v>
      </c>
      <c r="EB473">
        <v>30.01903928571429</v>
      </c>
      <c r="EC473">
        <v>999.9000000000002</v>
      </c>
      <c r="ED473">
        <v>0</v>
      </c>
      <c r="EE473">
        <v>0</v>
      </c>
      <c r="EF473">
        <v>10011.7725</v>
      </c>
      <c r="EG473">
        <v>0</v>
      </c>
      <c r="EH473">
        <v>11.47104642857143</v>
      </c>
      <c r="EI473">
        <v>-55.02763928571428</v>
      </c>
      <c r="EJ473">
        <v>1149.796071428571</v>
      </c>
      <c r="EK473">
        <v>1196.125357142857</v>
      </c>
      <c r="EL473">
        <v>8.203832142857143</v>
      </c>
      <c r="EM473">
        <v>1177.185357142857</v>
      </c>
      <c r="EN473">
        <v>15.83426071428571</v>
      </c>
      <c r="EO473">
        <v>2.182276071428571</v>
      </c>
      <c r="EP473">
        <v>1.437498214285714</v>
      </c>
      <c r="EQ473">
        <v>18.83278928571429</v>
      </c>
      <c r="ER473">
        <v>12.31907857142857</v>
      </c>
      <c r="ES473">
        <v>1999.998214285715</v>
      </c>
      <c r="ET473">
        <v>0.9800056428571428</v>
      </c>
      <c r="EU473">
        <v>0.01999463214285715</v>
      </c>
      <c r="EV473">
        <v>0</v>
      </c>
      <c r="EW473">
        <v>842.8346071428571</v>
      </c>
      <c r="EX473">
        <v>5.000560000000001</v>
      </c>
      <c r="EY473">
        <v>17050.675</v>
      </c>
      <c r="EZ473">
        <v>17294.89642857143</v>
      </c>
      <c r="FA473">
        <v>41.56199999999999</v>
      </c>
      <c r="FB473">
        <v>41.625</v>
      </c>
      <c r="FC473">
        <v>41.25</v>
      </c>
      <c r="FD473">
        <v>40.8525</v>
      </c>
      <c r="FE473">
        <v>42.375</v>
      </c>
      <c r="FF473">
        <v>1955.108214285714</v>
      </c>
      <c r="FG473">
        <v>39.89000000000001</v>
      </c>
      <c r="FH473">
        <v>0</v>
      </c>
      <c r="FI473">
        <v>1759257495.4</v>
      </c>
      <c r="FJ473">
        <v>0</v>
      </c>
      <c r="FK473">
        <v>842.84844</v>
      </c>
      <c r="FL473">
        <v>-3.317384615343434</v>
      </c>
      <c r="FM473">
        <v>-73.88461533171767</v>
      </c>
      <c r="FN473">
        <v>17050.268</v>
      </c>
      <c r="FO473">
        <v>15</v>
      </c>
      <c r="FP473">
        <v>0</v>
      </c>
      <c r="FQ473" t="s">
        <v>439</v>
      </c>
      <c r="FR473">
        <v>1747148579.5</v>
      </c>
      <c r="FS473">
        <v>1747148584.5</v>
      </c>
      <c r="FT473">
        <v>0</v>
      </c>
      <c r="FU473">
        <v>0.162</v>
      </c>
      <c r="FV473">
        <v>-0.001</v>
      </c>
      <c r="FW473">
        <v>0.139</v>
      </c>
      <c r="FX473">
        <v>0.058</v>
      </c>
      <c r="FY473">
        <v>420</v>
      </c>
      <c r="FZ473">
        <v>16</v>
      </c>
      <c r="GA473">
        <v>0.19</v>
      </c>
      <c r="GB473">
        <v>0.02</v>
      </c>
      <c r="GC473">
        <v>-55.00098000000001</v>
      </c>
      <c r="GD473">
        <v>-0.7825981238274007</v>
      </c>
      <c r="GE473">
        <v>0.1208300463460971</v>
      </c>
      <c r="GF473">
        <v>0</v>
      </c>
      <c r="GG473">
        <v>842.9861764705882</v>
      </c>
      <c r="GH473">
        <v>-2.855064938291166</v>
      </c>
      <c r="GI473">
        <v>0.372755200428331</v>
      </c>
      <c r="GJ473">
        <v>0</v>
      </c>
      <c r="GK473">
        <v>8.21231425</v>
      </c>
      <c r="GL473">
        <v>-0.1779668667917432</v>
      </c>
      <c r="GM473">
        <v>0.019102679771108</v>
      </c>
      <c r="GN473">
        <v>0</v>
      </c>
      <c r="GO473">
        <v>0</v>
      </c>
      <c r="GP473">
        <v>3</v>
      </c>
      <c r="GQ473" t="s">
        <v>490</v>
      </c>
      <c r="GR473">
        <v>3.12875</v>
      </c>
      <c r="GS473">
        <v>2.7308</v>
      </c>
      <c r="GT473">
        <v>0.170995</v>
      </c>
      <c r="GU473">
        <v>0.177066</v>
      </c>
      <c r="GV473">
        <v>0.107249</v>
      </c>
      <c r="GW473">
        <v>0.0806379</v>
      </c>
      <c r="GX473">
        <v>24849.3</v>
      </c>
      <c r="GY473">
        <v>23944.2</v>
      </c>
      <c r="GZ473">
        <v>30518.1</v>
      </c>
      <c r="HA473">
        <v>29352.6</v>
      </c>
      <c r="HB473">
        <v>37605.7</v>
      </c>
      <c r="HC473">
        <v>35518.3</v>
      </c>
      <c r="HD473">
        <v>46687</v>
      </c>
      <c r="HE473">
        <v>43617.2</v>
      </c>
      <c r="HF473">
        <v>1.83053</v>
      </c>
      <c r="HG473">
        <v>1.8167</v>
      </c>
      <c r="HH473">
        <v>0.0843033</v>
      </c>
      <c r="HI473">
        <v>0</v>
      </c>
      <c r="HJ473">
        <v>28.6488</v>
      </c>
      <c r="HK473">
        <v>999.9</v>
      </c>
      <c r="HL473">
        <v>48</v>
      </c>
      <c r="HM473">
        <v>31.9</v>
      </c>
      <c r="HN473">
        <v>25.102</v>
      </c>
      <c r="HO473">
        <v>62.925</v>
      </c>
      <c r="HP473">
        <v>17.8486</v>
      </c>
      <c r="HQ473">
        <v>1</v>
      </c>
      <c r="HR473">
        <v>0.152889</v>
      </c>
      <c r="HS473">
        <v>-0.674229</v>
      </c>
      <c r="HT473">
        <v>20.1992</v>
      </c>
      <c r="HU473">
        <v>5.22897</v>
      </c>
      <c r="HV473">
        <v>11.974</v>
      </c>
      <c r="HW473">
        <v>4.9698</v>
      </c>
      <c r="HX473">
        <v>3.28955</v>
      </c>
      <c r="HY473">
        <v>9999</v>
      </c>
      <c r="HZ473">
        <v>9999</v>
      </c>
      <c r="IA473">
        <v>9999</v>
      </c>
      <c r="IB473">
        <v>20.4</v>
      </c>
      <c r="IC473">
        <v>4.9729</v>
      </c>
      <c r="ID473">
        <v>1.87729</v>
      </c>
      <c r="IE473">
        <v>1.87543</v>
      </c>
      <c r="IF473">
        <v>1.8782</v>
      </c>
      <c r="IG473">
        <v>1.87497</v>
      </c>
      <c r="IH473">
        <v>1.87851</v>
      </c>
      <c r="II473">
        <v>1.87561</v>
      </c>
      <c r="IJ473">
        <v>1.87682</v>
      </c>
      <c r="IK473">
        <v>0</v>
      </c>
      <c r="IL473">
        <v>0</v>
      </c>
      <c r="IM473">
        <v>0</v>
      </c>
      <c r="IN473">
        <v>0</v>
      </c>
      <c r="IO473" t="s">
        <v>441</v>
      </c>
      <c r="IP473" t="s">
        <v>442</v>
      </c>
      <c r="IQ473" t="s">
        <v>443</v>
      </c>
      <c r="IR473" t="s">
        <v>443</v>
      </c>
      <c r="IS473" t="s">
        <v>443</v>
      </c>
      <c r="IT473" t="s">
        <v>443</v>
      </c>
      <c r="IU473">
        <v>0</v>
      </c>
      <c r="IV473">
        <v>100</v>
      </c>
      <c r="IW473">
        <v>100</v>
      </c>
      <c r="IX473">
        <v>1.04</v>
      </c>
      <c r="IY473">
        <v>0.2428</v>
      </c>
      <c r="IZ473">
        <v>-0.1222274518627452</v>
      </c>
      <c r="JA473">
        <v>0.001328938755811441</v>
      </c>
      <c r="JB473">
        <v>-5.633165956792918E-07</v>
      </c>
      <c r="JC473">
        <v>2.510553891376428E-10</v>
      </c>
      <c r="JD473">
        <v>-0.04678033270444259</v>
      </c>
      <c r="JE473">
        <v>-0.0009625096320519332</v>
      </c>
      <c r="JF473">
        <v>0.0006953178313022573</v>
      </c>
      <c r="JG473">
        <v>-5.973937232829655E-06</v>
      </c>
      <c r="JH473">
        <v>1</v>
      </c>
      <c r="JI473">
        <v>2112</v>
      </c>
      <c r="JJ473">
        <v>1</v>
      </c>
      <c r="JK473">
        <v>26</v>
      </c>
      <c r="JL473">
        <v>201815</v>
      </c>
      <c r="JM473">
        <v>201815</v>
      </c>
      <c r="JN473">
        <v>2.55981</v>
      </c>
      <c r="JO473">
        <v>2.53052</v>
      </c>
      <c r="JP473">
        <v>1.39893</v>
      </c>
      <c r="JQ473">
        <v>2.32666</v>
      </c>
      <c r="JR473">
        <v>1.44897</v>
      </c>
      <c r="JS473">
        <v>2.57812</v>
      </c>
      <c r="JT473">
        <v>37.747</v>
      </c>
      <c r="JU473">
        <v>23.9737</v>
      </c>
      <c r="JV473">
        <v>18</v>
      </c>
      <c r="JW473">
        <v>483.403</v>
      </c>
      <c r="JX473">
        <v>445.128</v>
      </c>
      <c r="JY473">
        <v>29.336</v>
      </c>
      <c r="JZ473">
        <v>29.2438</v>
      </c>
      <c r="KA473">
        <v>29.9998</v>
      </c>
      <c r="KB473">
        <v>28.9958</v>
      </c>
      <c r="KC473">
        <v>29.0704</v>
      </c>
      <c r="KD473">
        <v>51.2992</v>
      </c>
      <c r="KE473">
        <v>40.2778</v>
      </c>
      <c r="KF473">
        <v>0</v>
      </c>
      <c r="KG473">
        <v>29.3271</v>
      </c>
      <c r="KH473">
        <v>1222.1</v>
      </c>
      <c r="KI473">
        <v>15.9872</v>
      </c>
      <c r="KJ473">
        <v>100.893</v>
      </c>
      <c r="KK473">
        <v>100.326</v>
      </c>
    </row>
    <row r="474" spans="1:297">
      <c r="A474">
        <v>458</v>
      </c>
      <c r="B474">
        <v>1759257486.5</v>
      </c>
      <c r="C474">
        <v>10670.90000009537</v>
      </c>
      <c r="D474" t="s">
        <v>1363</v>
      </c>
      <c r="E474" t="s">
        <v>1364</v>
      </c>
      <c r="F474">
        <v>5</v>
      </c>
      <c r="G474" t="s">
        <v>1218</v>
      </c>
      <c r="H474" t="s">
        <v>436</v>
      </c>
      <c r="I474">
        <v>1759257479</v>
      </c>
      <c r="J474">
        <f>(K474)/1000</f>
        <v>0</v>
      </c>
      <c r="K474">
        <f>IF(DP474, AN474, AH474)</f>
        <v>0</v>
      </c>
      <c r="L474">
        <f>IF(DP474, AI474, AG474)</f>
        <v>0</v>
      </c>
      <c r="M474">
        <f>DR474 - IF(AU474&gt;1, L474*DL474*100.0/(AW474), 0)</f>
        <v>0</v>
      </c>
      <c r="N474">
        <f>((T474-J474/2)*M474-L474)/(T474+J474/2)</f>
        <v>0</v>
      </c>
      <c r="O474">
        <f>N474*(DY474+DZ474)/1000.0</f>
        <v>0</v>
      </c>
      <c r="P474">
        <f>(DR474 - IF(AU474&gt;1, L474*DL474*100.0/(AW474), 0))*(DY474+DZ474)/1000.0</f>
        <v>0</v>
      </c>
      <c r="Q474">
        <f>2.0/((1/S474-1/R474)+SIGN(S474)*SQRT((1/S474-1/R474)*(1/S474-1/R474) + 4*DM474/((DM474+1)*(DM474+1))*(2*1/S474*1/R474-1/R474*1/R474)))</f>
        <v>0</v>
      </c>
      <c r="R474">
        <f>IF(LEFT(DN474,1)&lt;&gt;"0",IF(LEFT(DN474,1)="1",3.0,DO474),$D$5+$E$5*(EF474*DY474/($K$5*1000))+$F$5*(EF474*DY474/($K$5*1000))*MAX(MIN(DL474,$J$5),$I$5)*MAX(MIN(DL474,$J$5),$I$5)+$G$5*MAX(MIN(DL474,$J$5),$I$5)*(EF474*DY474/($K$5*1000))+$H$5*(EF474*DY474/($K$5*1000))*(EF474*DY474/($K$5*1000)))</f>
        <v>0</v>
      </c>
      <c r="S474">
        <f>J474*(1000-(1000*0.61365*exp(17.502*W474/(240.97+W474))/(DY474+DZ474)+DT474)/2)/(1000*0.61365*exp(17.502*W474/(240.97+W474))/(DY474+DZ474)-DT474)</f>
        <v>0</v>
      </c>
      <c r="T474">
        <f>1/((DM474+1)/(Q474/1.6)+1/(R474/1.37)) + DM474/((DM474+1)/(Q474/1.6) + DM474/(R474/1.37))</f>
        <v>0</v>
      </c>
      <c r="U474">
        <f>(DH474*DK474)</f>
        <v>0</v>
      </c>
      <c r="V474">
        <f>(EA474+(U474+2*0.95*5.67E-8*(((EA474+$B$7)+273)^4-(EA474+273)^4)-44100*J474)/(1.84*29.3*R474+8*0.95*5.67E-8*(EA474+273)^3))</f>
        <v>0</v>
      </c>
      <c r="W474">
        <f>($C$7*EB474+$D$7*EC474+$E$7*V474)</f>
        <v>0</v>
      </c>
      <c r="X474">
        <f>0.61365*exp(17.502*W474/(240.97+W474))</f>
        <v>0</v>
      </c>
      <c r="Y474">
        <f>(Z474/AA474*100)</f>
        <v>0</v>
      </c>
      <c r="Z474">
        <f>DT474*(DY474+DZ474)/1000</f>
        <v>0</v>
      </c>
      <c r="AA474">
        <f>0.61365*exp(17.502*EA474/(240.97+EA474))</f>
        <v>0</v>
      </c>
      <c r="AB474">
        <f>(X474-DT474*(DY474+DZ474)/1000)</f>
        <v>0</v>
      </c>
      <c r="AC474">
        <f>(-J474*44100)</f>
        <v>0</v>
      </c>
      <c r="AD474">
        <f>2*29.3*R474*0.92*(EA474-W474)</f>
        <v>0</v>
      </c>
      <c r="AE474">
        <f>2*0.95*5.67E-8*(((EA474+$B$7)+273)^4-(W474+273)^4)</f>
        <v>0</v>
      </c>
      <c r="AF474">
        <f>U474+AE474+AC474+AD474</f>
        <v>0</v>
      </c>
      <c r="AG474">
        <f>DX474*AU474*(DS474-DR474*(1000-AU474*DU474)/(1000-AU474*DT474))/(100*DL474)</f>
        <v>0</v>
      </c>
      <c r="AH474">
        <f>1000*DX474*AU474*(DT474-DU474)/(100*DL474*(1000-AU474*DT474))</f>
        <v>0</v>
      </c>
      <c r="AI474">
        <f>(AJ474 - AK474 - DY474*1E3/(8.314*(EA474+273.15)) * AM474/DX474 * AL474) * DX474/(100*DL474) * (1000 - DU474)/1000</f>
        <v>0</v>
      </c>
      <c r="AJ474">
        <v>1229.173487462391</v>
      </c>
      <c r="AK474">
        <v>1191.533818181818</v>
      </c>
      <c r="AL474">
        <v>3.388869386672028</v>
      </c>
      <c r="AM474">
        <v>65.51249635074223</v>
      </c>
      <c r="AN474">
        <f>(AP474 - AO474 + DY474*1E3/(8.314*(EA474+273.15)) * AR474/DX474 * AQ474) * DX474/(100*DL474) * 1000/(1000 - AP474)</f>
        <v>0</v>
      </c>
      <c r="AO474">
        <v>15.9441776910611</v>
      </c>
      <c r="AP474">
        <v>24.01922181818183</v>
      </c>
      <c r="AQ474">
        <v>0.0002597597346748549</v>
      </c>
      <c r="AR474">
        <v>120.2909633275377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MAX(0,($B$13+$C$13*EF474)/(1+$D$13*EF474)*DY474/(EA474+273)*$E$13)</f>
        <v>0</v>
      </c>
      <c r="AX474" t="s">
        <v>437</v>
      </c>
      <c r="AY474" t="s">
        <v>437</v>
      </c>
      <c r="AZ474">
        <v>0</v>
      </c>
      <c r="BA474">
        <v>0</v>
      </c>
      <c r="BB474">
        <f>1-AZ474/BA474</f>
        <v>0</v>
      </c>
      <c r="BC474">
        <v>0</v>
      </c>
      <c r="BD474" t="s">
        <v>437</v>
      </c>
      <c r="BE474" t="s">
        <v>437</v>
      </c>
      <c r="BF474">
        <v>0</v>
      </c>
      <c r="BG474">
        <v>0</v>
      </c>
      <c r="BH474">
        <f>1-BF474/BG474</f>
        <v>0</v>
      </c>
      <c r="BI474">
        <v>0.5</v>
      </c>
      <c r="BJ474">
        <f>DI474</f>
        <v>0</v>
      </c>
      <c r="BK474">
        <f>L474</f>
        <v>0</v>
      </c>
      <c r="BL474">
        <f>BH474*BI474*BJ474</f>
        <v>0</v>
      </c>
      <c r="BM474">
        <f>(BK474-BC474)/BJ474</f>
        <v>0</v>
      </c>
      <c r="BN474">
        <f>(BA474-BG474)/BG474</f>
        <v>0</v>
      </c>
      <c r="BO474">
        <f>AZ474/(BB474+AZ474/BG474)</f>
        <v>0</v>
      </c>
      <c r="BP474" t="s">
        <v>437</v>
      </c>
      <c r="BQ474">
        <v>0</v>
      </c>
      <c r="BR474">
        <f>IF(BQ474&lt;&gt;0, BQ474, BO474)</f>
        <v>0</v>
      </c>
      <c r="BS474">
        <f>1-BR474/BG474</f>
        <v>0</v>
      </c>
      <c r="BT474">
        <f>(BG474-BF474)/(BG474-BR474)</f>
        <v>0</v>
      </c>
      <c r="BU474">
        <f>(BA474-BG474)/(BA474-BR474)</f>
        <v>0</v>
      </c>
      <c r="BV474">
        <f>(BG474-BF474)/(BG474-AZ474)</f>
        <v>0</v>
      </c>
      <c r="BW474">
        <f>(BA474-BG474)/(BA474-AZ474)</f>
        <v>0</v>
      </c>
      <c r="BX474">
        <f>(BT474*BR474/BF474)</f>
        <v>0</v>
      </c>
      <c r="BY474">
        <f>(1-BX474)</f>
        <v>0</v>
      </c>
      <c r="DH474">
        <f>$B$11*EG474+$C$11*EH474+$F$11*ES474*(1-EV474)</f>
        <v>0</v>
      </c>
      <c r="DI474">
        <f>DH474*DJ474</f>
        <v>0</v>
      </c>
      <c r="DJ474">
        <f>($B$11*$D$9+$C$11*$D$9+$F$11*((FF474+EX474)/MAX(FF474+EX474+FG474, 0.1)*$I$9+FG474/MAX(FF474+EX474+FG474, 0.1)*$J$9))/($B$11+$C$11+$F$11)</f>
        <v>0</v>
      </c>
      <c r="DK474">
        <f>($B$11*$K$9+$C$11*$K$9+$F$11*((FF474+EX474)/MAX(FF474+EX474+FG474, 0.1)*$P$9+FG474/MAX(FF474+EX474+FG474, 0.1)*$Q$9))/($B$11+$C$11+$F$11)</f>
        <v>0</v>
      </c>
      <c r="DL474">
        <v>4.38</v>
      </c>
      <c r="DM474">
        <v>0.5</v>
      </c>
      <c r="DN474" t="s">
        <v>438</v>
      </c>
      <c r="DO474">
        <v>2</v>
      </c>
      <c r="DP474" t="b">
        <v>1</v>
      </c>
      <c r="DQ474">
        <v>1759257479</v>
      </c>
      <c r="DR474">
        <v>1139.721481481482</v>
      </c>
      <c r="DS474">
        <v>1194.84</v>
      </c>
      <c r="DT474">
        <v>24.02188148148148</v>
      </c>
      <c r="DU474">
        <v>15.86843703703704</v>
      </c>
      <c r="DV474">
        <v>1138.69037037037</v>
      </c>
      <c r="DW474">
        <v>23.77871481481481</v>
      </c>
      <c r="DX474">
        <v>500.0355925925926</v>
      </c>
      <c r="DY474">
        <v>90.78415925925925</v>
      </c>
      <c r="DZ474">
        <v>0.05327791851851851</v>
      </c>
      <c r="EA474">
        <v>30.47904444444444</v>
      </c>
      <c r="EB474">
        <v>30.02071111111111</v>
      </c>
      <c r="EC474">
        <v>999.9000000000001</v>
      </c>
      <c r="ED474">
        <v>0</v>
      </c>
      <c r="EE474">
        <v>0</v>
      </c>
      <c r="EF474">
        <v>10001.33148148148</v>
      </c>
      <c r="EG474">
        <v>0</v>
      </c>
      <c r="EH474">
        <v>11.49105925925926</v>
      </c>
      <c r="EI474">
        <v>-55.11881481481481</v>
      </c>
      <c r="EJ474">
        <v>1167.772592592592</v>
      </c>
      <c r="EK474">
        <v>1214.106666666667</v>
      </c>
      <c r="EL474">
        <v>8.153442592592592</v>
      </c>
      <c r="EM474">
        <v>1194.84</v>
      </c>
      <c r="EN474">
        <v>15.86843703703704</v>
      </c>
      <c r="EO474">
        <v>2.180805925925926</v>
      </c>
      <c r="EP474">
        <v>1.440602222222222</v>
      </c>
      <c r="EQ474">
        <v>18.8220037037037</v>
      </c>
      <c r="ER474">
        <v>12.35184444444444</v>
      </c>
      <c r="ES474">
        <v>1999.990370370371</v>
      </c>
      <c r="ET474">
        <v>0.9800055555555552</v>
      </c>
      <c r="EU474">
        <v>0.01999471851851852</v>
      </c>
      <c r="EV474">
        <v>0</v>
      </c>
      <c r="EW474">
        <v>842.5074074074073</v>
      </c>
      <c r="EX474">
        <v>5.000560000000001</v>
      </c>
      <c r="EY474">
        <v>17044.42592592593</v>
      </c>
      <c r="EZ474">
        <v>17294.82962962963</v>
      </c>
      <c r="FA474">
        <v>41.56199999999999</v>
      </c>
      <c r="FB474">
        <v>41.61333333333333</v>
      </c>
      <c r="FC474">
        <v>41.25</v>
      </c>
      <c r="FD474">
        <v>40.83066666666667</v>
      </c>
      <c r="FE474">
        <v>42.375</v>
      </c>
      <c r="FF474">
        <v>1955.100370370371</v>
      </c>
      <c r="FG474">
        <v>39.89000000000001</v>
      </c>
      <c r="FH474">
        <v>0</v>
      </c>
      <c r="FI474">
        <v>1759257500.8</v>
      </c>
      <c r="FJ474">
        <v>0</v>
      </c>
      <c r="FK474">
        <v>842.5182692307692</v>
      </c>
      <c r="FL474">
        <v>-3.494051285661289</v>
      </c>
      <c r="FM474">
        <v>-68.75555567070826</v>
      </c>
      <c r="FN474">
        <v>17044.40384615385</v>
      </c>
      <c r="FO474">
        <v>15</v>
      </c>
      <c r="FP474">
        <v>0</v>
      </c>
      <c r="FQ474" t="s">
        <v>439</v>
      </c>
      <c r="FR474">
        <v>1747148579.5</v>
      </c>
      <c r="FS474">
        <v>1747148584.5</v>
      </c>
      <c r="FT474">
        <v>0</v>
      </c>
      <c r="FU474">
        <v>0.162</v>
      </c>
      <c r="FV474">
        <v>-0.001</v>
      </c>
      <c r="FW474">
        <v>0.139</v>
      </c>
      <c r="FX474">
        <v>0.058</v>
      </c>
      <c r="FY474">
        <v>420</v>
      </c>
      <c r="FZ474">
        <v>16</v>
      </c>
      <c r="GA474">
        <v>0.19</v>
      </c>
      <c r="GB474">
        <v>0.02</v>
      </c>
      <c r="GC474">
        <v>-55.07253658536586</v>
      </c>
      <c r="GD474">
        <v>-0.9980655052264408</v>
      </c>
      <c r="GE474">
        <v>0.1220744190379881</v>
      </c>
      <c r="GF474">
        <v>0</v>
      </c>
      <c r="GG474">
        <v>842.7181470588234</v>
      </c>
      <c r="GH474">
        <v>-3.575752484860808</v>
      </c>
      <c r="GI474">
        <v>0.4141300685386409</v>
      </c>
      <c r="GJ474">
        <v>0</v>
      </c>
      <c r="GK474">
        <v>8.174989024390245</v>
      </c>
      <c r="GL474">
        <v>-0.5292997212543659</v>
      </c>
      <c r="GM474">
        <v>0.05694531620838163</v>
      </c>
      <c r="GN474">
        <v>0</v>
      </c>
      <c r="GO474">
        <v>0</v>
      </c>
      <c r="GP474">
        <v>3</v>
      </c>
      <c r="GQ474" t="s">
        <v>490</v>
      </c>
      <c r="GR474">
        <v>3.12898</v>
      </c>
      <c r="GS474">
        <v>2.73118</v>
      </c>
      <c r="GT474">
        <v>0.172528</v>
      </c>
      <c r="GU474">
        <v>0.178585</v>
      </c>
      <c r="GV474">
        <v>0.107292</v>
      </c>
      <c r="GW474">
        <v>0.0809024</v>
      </c>
      <c r="GX474">
        <v>24803.8</v>
      </c>
      <c r="GY474">
        <v>23900.2</v>
      </c>
      <c r="GZ474">
        <v>30518.6</v>
      </c>
      <c r="HA474">
        <v>29352.8</v>
      </c>
      <c r="HB474">
        <v>37604.7</v>
      </c>
      <c r="HC474">
        <v>35508.4</v>
      </c>
      <c r="HD474">
        <v>46688</v>
      </c>
      <c r="HE474">
        <v>43617.7</v>
      </c>
      <c r="HF474">
        <v>1.83075</v>
      </c>
      <c r="HG474">
        <v>1.81673</v>
      </c>
      <c r="HH474">
        <v>0.0846311</v>
      </c>
      <c r="HI474">
        <v>0</v>
      </c>
      <c r="HJ474">
        <v>28.6435</v>
      </c>
      <c r="HK474">
        <v>999.9</v>
      </c>
      <c r="HL474">
        <v>48</v>
      </c>
      <c r="HM474">
        <v>31.9</v>
      </c>
      <c r="HN474">
        <v>25.103</v>
      </c>
      <c r="HO474">
        <v>63.055</v>
      </c>
      <c r="HP474">
        <v>17.8365</v>
      </c>
      <c r="HQ474">
        <v>1</v>
      </c>
      <c r="HR474">
        <v>0.152322</v>
      </c>
      <c r="HS474">
        <v>-0.6646570000000001</v>
      </c>
      <c r="HT474">
        <v>20.1992</v>
      </c>
      <c r="HU474">
        <v>5.22942</v>
      </c>
      <c r="HV474">
        <v>11.974</v>
      </c>
      <c r="HW474">
        <v>4.96995</v>
      </c>
      <c r="HX474">
        <v>3.28965</v>
      </c>
      <c r="HY474">
        <v>9999</v>
      </c>
      <c r="HZ474">
        <v>9999</v>
      </c>
      <c r="IA474">
        <v>9999</v>
      </c>
      <c r="IB474">
        <v>20.4</v>
      </c>
      <c r="IC474">
        <v>4.9729</v>
      </c>
      <c r="ID474">
        <v>1.8773</v>
      </c>
      <c r="IE474">
        <v>1.87544</v>
      </c>
      <c r="IF474">
        <v>1.8782</v>
      </c>
      <c r="IG474">
        <v>1.87498</v>
      </c>
      <c r="IH474">
        <v>1.8785</v>
      </c>
      <c r="II474">
        <v>1.87561</v>
      </c>
      <c r="IJ474">
        <v>1.87682</v>
      </c>
      <c r="IK474">
        <v>0</v>
      </c>
      <c r="IL474">
        <v>0</v>
      </c>
      <c r="IM474">
        <v>0</v>
      </c>
      <c r="IN474">
        <v>0</v>
      </c>
      <c r="IO474" t="s">
        <v>441</v>
      </c>
      <c r="IP474" t="s">
        <v>442</v>
      </c>
      <c r="IQ474" t="s">
        <v>443</v>
      </c>
      <c r="IR474" t="s">
        <v>443</v>
      </c>
      <c r="IS474" t="s">
        <v>443</v>
      </c>
      <c r="IT474" t="s">
        <v>443</v>
      </c>
      <c r="IU474">
        <v>0</v>
      </c>
      <c r="IV474">
        <v>100</v>
      </c>
      <c r="IW474">
        <v>100</v>
      </c>
      <c r="IX474">
        <v>1.06</v>
      </c>
      <c r="IY474">
        <v>0.2431</v>
      </c>
      <c r="IZ474">
        <v>-0.1222274518627452</v>
      </c>
      <c r="JA474">
        <v>0.001328938755811441</v>
      </c>
      <c r="JB474">
        <v>-5.633165956792918E-07</v>
      </c>
      <c r="JC474">
        <v>2.510553891376428E-10</v>
      </c>
      <c r="JD474">
        <v>-0.04678033270444259</v>
      </c>
      <c r="JE474">
        <v>-0.0009625096320519332</v>
      </c>
      <c r="JF474">
        <v>0.0006953178313022573</v>
      </c>
      <c r="JG474">
        <v>-5.973937232829655E-06</v>
      </c>
      <c r="JH474">
        <v>1</v>
      </c>
      <c r="JI474">
        <v>2112</v>
      </c>
      <c r="JJ474">
        <v>1</v>
      </c>
      <c r="JK474">
        <v>26</v>
      </c>
      <c r="JL474">
        <v>201815.1</v>
      </c>
      <c r="JM474">
        <v>201815</v>
      </c>
      <c r="JN474">
        <v>2.58667</v>
      </c>
      <c r="JO474">
        <v>2.5354</v>
      </c>
      <c r="JP474">
        <v>1.39893</v>
      </c>
      <c r="JQ474">
        <v>2.32666</v>
      </c>
      <c r="JR474">
        <v>1.44897</v>
      </c>
      <c r="JS474">
        <v>2.59644</v>
      </c>
      <c r="JT474">
        <v>37.7228</v>
      </c>
      <c r="JU474">
        <v>23.9824</v>
      </c>
      <c r="JV474">
        <v>18</v>
      </c>
      <c r="JW474">
        <v>483.492</v>
      </c>
      <c r="JX474">
        <v>445.11</v>
      </c>
      <c r="JY474">
        <v>29.3182</v>
      </c>
      <c r="JZ474">
        <v>29.2384</v>
      </c>
      <c r="KA474">
        <v>29.9998</v>
      </c>
      <c r="KB474">
        <v>28.9904</v>
      </c>
      <c r="KC474">
        <v>29.0658</v>
      </c>
      <c r="KD474">
        <v>51.9003</v>
      </c>
      <c r="KE474">
        <v>40.2778</v>
      </c>
      <c r="KF474">
        <v>0</v>
      </c>
      <c r="KG474">
        <v>29.3066</v>
      </c>
      <c r="KH474">
        <v>1242.15</v>
      </c>
      <c r="KI474">
        <v>16.0119</v>
      </c>
      <c r="KJ474">
        <v>100.895</v>
      </c>
      <c r="KK474">
        <v>100.327</v>
      </c>
    </row>
    <row r="475" spans="1:297">
      <c r="A475">
        <v>459</v>
      </c>
      <c r="B475">
        <v>1759257491.5</v>
      </c>
      <c r="C475">
        <v>10675.90000009537</v>
      </c>
      <c r="D475" t="s">
        <v>1365</v>
      </c>
      <c r="E475" t="s">
        <v>1366</v>
      </c>
      <c r="F475">
        <v>5</v>
      </c>
      <c r="G475" t="s">
        <v>1218</v>
      </c>
      <c r="H475" t="s">
        <v>436</v>
      </c>
      <c r="I475">
        <v>1759257483.714286</v>
      </c>
      <c r="J475">
        <f>(K475)/1000</f>
        <v>0</v>
      </c>
      <c r="K475">
        <f>IF(DP475, AN475, AH475)</f>
        <v>0</v>
      </c>
      <c r="L475">
        <f>IF(DP475, AI475, AG475)</f>
        <v>0</v>
      </c>
      <c r="M475">
        <f>DR475 - IF(AU475&gt;1, L475*DL475*100.0/(AW475), 0)</f>
        <v>0</v>
      </c>
      <c r="N475">
        <f>((T475-J475/2)*M475-L475)/(T475+J475/2)</f>
        <v>0</v>
      </c>
      <c r="O475">
        <f>N475*(DY475+DZ475)/1000.0</f>
        <v>0</v>
      </c>
      <c r="P475">
        <f>(DR475 - IF(AU475&gt;1, L475*DL475*100.0/(AW475), 0))*(DY475+DZ475)/1000.0</f>
        <v>0</v>
      </c>
      <c r="Q475">
        <f>2.0/((1/S475-1/R475)+SIGN(S475)*SQRT((1/S475-1/R475)*(1/S475-1/R475) + 4*DM475/((DM475+1)*(DM475+1))*(2*1/S475*1/R475-1/R475*1/R475)))</f>
        <v>0</v>
      </c>
      <c r="R475">
        <f>IF(LEFT(DN475,1)&lt;&gt;"0",IF(LEFT(DN475,1)="1",3.0,DO475),$D$5+$E$5*(EF475*DY475/($K$5*1000))+$F$5*(EF475*DY475/($K$5*1000))*MAX(MIN(DL475,$J$5),$I$5)*MAX(MIN(DL475,$J$5),$I$5)+$G$5*MAX(MIN(DL475,$J$5),$I$5)*(EF475*DY475/($K$5*1000))+$H$5*(EF475*DY475/($K$5*1000))*(EF475*DY475/($K$5*1000)))</f>
        <v>0</v>
      </c>
      <c r="S475">
        <f>J475*(1000-(1000*0.61365*exp(17.502*W475/(240.97+W475))/(DY475+DZ475)+DT475)/2)/(1000*0.61365*exp(17.502*W475/(240.97+W475))/(DY475+DZ475)-DT475)</f>
        <v>0</v>
      </c>
      <c r="T475">
        <f>1/((DM475+1)/(Q475/1.6)+1/(R475/1.37)) + DM475/((DM475+1)/(Q475/1.6) + DM475/(R475/1.37))</f>
        <v>0</v>
      </c>
      <c r="U475">
        <f>(DH475*DK475)</f>
        <v>0</v>
      </c>
      <c r="V475">
        <f>(EA475+(U475+2*0.95*5.67E-8*(((EA475+$B$7)+273)^4-(EA475+273)^4)-44100*J475)/(1.84*29.3*R475+8*0.95*5.67E-8*(EA475+273)^3))</f>
        <v>0</v>
      </c>
      <c r="W475">
        <f>($C$7*EB475+$D$7*EC475+$E$7*V475)</f>
        <v>0</v>
      </c>
      <c r="X475">
        <f>0.61365*exp(17.502*W475/(240.97+W475))</f>
        <v>0</v>
      </c>
      <c r="Y475">
        <f>(Z475/AA475*100)</f>
        <v>0</v>
      </c>
      <c r="Z475">
        <f>DT475*(DY475+DZ475)/1000</f>
        <v>0</v>
      </c>
      <c r="AA475">
        <f>0.61365*exp(17.502*EA475/(240.97+EA475))</f>
        <v>0</v>
      </c>
      <c r="AB475">
        <f>(X475-DT475*(DY475+DZ475)/1000)</f>
        <v>0</v>
      </c>
      <c r="AC475">
        <f>(-J475*44100)</f>
        <v>0</v>
      </c>
      <c r="AD475">
        <f>2*29.3*R475*0.92*(EA475-W475)</f>
        <v>0</v>
      </c>
      <c r="AE475">
        <f>2*0.95*5.67E-8*(((EA475+$B$7)+273)^4-(W475+273)^4)</f>
        <v>0</v>
      </c>
      <c r="AF475">
        <f>U475+AE475+AC475+AD475</f>
        <v>0</v>
      </c>
      <c r="AG475">
        <f>DX475*AU475*(DS475-DR475*(1000-AU475*DU475)/(1000-AU475*DT475))/(100*DL475)</f>
        <v>0</v>
      </c>
      <c r="AH475">
        <f>1000*DX475*AU475*(DT475-DU475)/(100*DL475*(1000-AU475*DT475))</f>
        <v>0</v>
      </c>
      <c r="AI475">
        <f>(AJ475 - AK475 - DY475*1E3/(8.314*(EA475+273.15)) * AM475/DX475 * AL475) * DX475/(100*DL475) * (1000 - DU475)/1000</f>
        <v>0</v>
      </c>
      <c r="AJ475">
        <v>1246.313413609706</v>
      </c>
      <c r="AK475">
        <v>1208.600727272727</v>
      </c>
      <c r="AL475">
        <v>3.425699527869055</v>
      </c>
      <c r="AM475">
        <v>65.51249635074223</v>
      </c>
      <c r="AN475">
        <f>(AP475 - AO475 + DY475*1E3/(8.314*(EA475+273.15)) * AR475/DX475 * AQ475) * DX475/(100*DL475) * 1000/(1000 - AP475)</f>
        <v>0</v>
      </c>
      <c r="AO475">
        <v>15.95596076194573</v>
      </c>
      <c r="AP475">
        <v>24.01431999999999</v>
      </c>
      <c r="AQ475">
        <v>-8.531824427402589E-05</v>
      </c>
      <c r="AR475">
        <v>120.2909633275377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MAX(0,($B$13+$C$13*EF475)/(1+$D$13*EF475)*DY475/(EA475+273)*$E$13)</f>
        <v>0</v>
      </c>
      <c r="AX475" t="s">
        <v>437</v>
      </c>
      <c r="AY475" t="s">
        <v>437</v>
      </c>
      <c r="AZ475">
        <v>0</v>
      </c>
      <c r="BA475">
        <v>0</v>
      </c>
      <c r="BB475">
        <f>1-AZ475/BA475</f>
        <v>0</v>
      </c>
      <c r="BC475">
        <v>0</v>
      </c>
      <c r="BD475" t="s">
        <v>437</v>
      </c>
      <c r="BE475" t="s">
        <v>437</v>
      </c>
      <c r="BF475">
        <v>0</v>
      </c>
      <c r="BG475">
        <v>0</v>
      </c>
      <c r="BH475">
        <f>1-BF475/BG475</f>
        <v>0</v>
      </c>
      <c r="BI475">
        <v>0.5</v>
      </c>
      <c r="BJ475">
        <f>DI475</f>
        <v>0</v>
      </c>
      <c r="BK475">
        <f>L475</f>
        <v>0</v>
      </c>
      <c r="BL475">
        <f>BH475*BI475*BJ475</f>
        <v>0</v>
      </c>
      <c r="BM475">
        <f>(BK475-BC475)/BJ475</f>
        <v>0</v>
      </c>
      <c r="BN475">
        <f>(BA475-BG475)/BG475</f>
        <v>0</v>
      </c>
      <c r="BO475">
        <f>AZ475/(BB475+AZ475/BG475)</f>
        <v>0</v>
      </c>
      <c r="BP475" t="s">
        <v>437</v>
      </c>
      <c r="BQ475">
        <v>0</v>
      </c>
      <c r="BR475">
        <f>IF(BQ475&lt;&gt;0, BQ475, BO475)</f>
        <v>0</v>
      </c>
      <c r="BS475">
        <f>1-BR475/BG475</f>
        <v>0</v>
      </c>
      <c r="BT475">
        <f>(BG475-BF475)/(BG475-BR475)</f>
        <v>0</v>
      </c>
      <c r="BU475">
        <f>(BA475-BG475)/(BA475-BR475)</f>
        <v>0</v>
      </c>
      <c r="BV475">
        <f>(BG475-BF475)/(BG475-AZ475)</f>
        <v>0</v>
      </c>
      <c r="BW475">
        <f>(BA475-BG475)/(BA475-AZ475)</f>
        <v>0</v>
      </c>
      <c r="BX475">
        <f>(BT475*BR475/BF475)</f>
        <v>0</v>
      </c>
      <c r="BY475">
        <f>(1-BX475)</f>
        <v>0</v>
      </c>
      <c r="DH475">
        <f>$B$11*EG475+$C$11*EH475+$F$11*ES475*(1-EV475)</f>
        <v>0</v>
      </c>
      <c r="DI475">
        <f>DH475*DJ475</f>
        <v>0</v>
      </c>
      <c r="DJ475">
        <f>($B$11*$D$9+$C$11*$D$9+$F$11*((FF475+EX475)/MAX(FF475+EX475+FG475, 0.1)*$I$9+FG475/MAX(FF475+EX475+FG475, 0.1)*$J$9))/($B$11+$C$11+$F$11)</f>
        <v>0</v>
      </c>
      <c r="DK475">
        <f>($B$11*$K$9+$C$11*$K$9+$F$11*((FF475+EX475)/MAX(FF475+EX475+FG475, 0.1)*$P$9+FG475/MAX(FF475+EX475+FG475, 0.1)*$Q$9))/($B$11+$C$11+$F$11)</f>
        <v>0</v>
      </c>
      <c r="DL475">
        <v>4.38</v>
      </c>
      <c r="DM475">
        <v>0.5</v>
      </c>
      <c r="DN475" t="s">
        <v>438</v>
      </c>
      <c r="DO475">
        <v>2</v>
      </c>
      <c r="DP475" t="b">
        <v>1</v>
      </c>
      <c r="DQ475">
        <v>1759257483.714286</v>
      </c>
      <c r="DR475">
        <v>1155.361428571429</v>
      </c>
      <c r="DS475">
        <v>1210.622857142857</v>
      </c>
      <c r="DT475">
        <v>24.01610714285714</v>
      </c>
      <c r="DU475">
        <v>15.90684642857143</v>
      </c>
      <c r="DV475">
        <v>1154.313928571429</v>
      </c>
      <c r="DW475">
        <v>23.77307142857143</v>
      </c>
      <c r="DX475">
        <v>500.0403571428571</v>
      </c>
      <c r="DY475">
        <v>90.78443214285714</v>
      </c>
      <c r="DZ475">
        <v>0.05339051785714287</v>
      </c>
      <c r="EA475">
        <v>30.47585357142857</v>
      </c>
      <c r="EB475">
        <v>30.02302142857144</v>
      </c>
      <c r="EC475">
        <v>999.9000000000002</v>
      </c>
      <c r="ED475">
        <v>0</v>
      </c>
      <c r="EE475">
        <v>0</v>
      </c>
      <c r="EF475">
        <v>9992.047142857144</v>
      </c>
      <c r="EG475">
        <v>0</v>
      </c>
      <c r="EH475">
        <v>11.84518214285714</v>
      </c>
      <c r="EI475">
        <v>-55.26138571428571</v>
      </c>
      <c r="EJ475">
        <v>1183.791428571428</v>
      </c>
      <c r="EK475">
        <v>1230.191428571429</v>
      </c>
      <c r="EL475">
        <v>8.109258571428573</v>
      </c>
      <c r="EM475">
        <v>1210.622857142857</v>
      </c>
      <c r="EN475">
        <v>15.90684642857143</v>
      </c>
      <c r="EO475">
        <v>2.180288571428572</v>
      </c>
      <c r="EP475">
        <v>1.444094642857143</v>
      </c>
      <c r="EQ475">
        <v>18.81821071428572</v>
      </c>
      <c r="ER475">
        <v>12.38867857142857</v>
      </c>
      <c r="ES475">
        <v>1999.975357142857</v>
      </c>
      <c r="ET475">
        <v>0.9800054285714282</v>
      </c>
      <c r="EU475">
        <v>0.01999485</v>
      </c>
      <c r="EV475">
        <v>0</v>
      </c>
      <c r="EW475">
        <v>842.2065357142857</v>
      </c>
      <c r="EX475">
        <v>5.000560000000001</v>
      </c>
      <c r="EY475">
        <v>17039.24285714286</v>
      </c>
      <c r="EZ475">
        <v>17294.69642857143</v>
      </c>
      <c r="FA475">
        <v>41.56199999999999</v>
      </c>
      <c r="FB475">
        <v>41.59349999999998</v>
      </c>
      <c r="FC475">
        <v>41.24549999999999</v>
      </c>
      <c r="FD475">
        <v>40.8165</v>
      </c>
      <c r="FE475">
        <v>42.375</v>
      </c>
      <c r="FF475">
        <v>1955.085357142857</v>
      </c>
      <c r="FG475">
        <v>39.89000000000001</v>
      </c>
      <c r="FH475">
        <v>0</v>
      </c>
      <c r="FI475">
        <v>1759257505.6</v>
      </c>
      <c r="FJ475">
        <v>0</v>
      </c>
      <c r="FK475">
        <v>842.2045769230767</v>
      </c>
      <c r="FL475">
        <v>-4.868478635664957</v>
      </c>
      <c r="FM475">
        <v>-63.03931627225868</v>
      </c>
      <c r="FN475">
        <v>17039.11923076923</v>
      </c>
      <c r="FO475">
        <v>15</v>
      </c>
      <c r="FP475">
        <v>0</v>
      </c>
      <c r="FQ475" t="s">
        <v>439</v>
      </c>
      <c r="FR475">
        <v>1747148579.5</v>
      </c>
      <c r="FS475">
        <v>1747148584.5</v>
      </c>
      <c r="FT475">
        <v>0</v>
      </c>
      <c r="FU475">
        <v>0.162</v>
      </c>
      <c r="FV475">
        <v>-0.001</v>
      </c>
      <c r="FW475">
        <v>0.139</v>
      </c>
      <c r="FX475">
        <v>0.058</v>
      </c>
      <c r="FY475">
        <v>420</v>
      </c>
      <c r="FZ475">
        <v>16</v>
      </c>
      <c r="GA475">
        <v>0.19</v>
      </c>
      <c r="GB475">
        <v>0.02</v>
      </c>
      <c r="GC475">
        <v>-55.16226097560976</v>
      </c>
      <c r="GD475">
        <v>-1.629353310104599</v>
      </c>
      <c r="GE475">
        <v>0.1771041761472737</v>
      </c>
      <c r="GF475">
        <v>0</v>
      </c>
      <c r="GG475">
        <v>842.4078823529412</v>
      </c>
      <c r="GH475">
        <v>-4.084278069897191</v>
      </c>
      <c r="GI475">
        <v>0.4676047076642346</v>
      </c>
      <c r="GJ475">
        <v>0</v>
      </c>
      <c r="GK475">
        <v>8.142991219512195</v>
      </c>
      <c r="GL475">
        <v>-0.6155818118466935</v>
      </c>
      <c r="GM475">
        <v>0.06363459015634852</v>
      </c>
      <c r="GN475">
        <v>0</v>
      </c>
      <c r="GO475">
        <v>0</v>
      </c>
      <c r="GP475">
        <v>3</v>
      </c>
      <c r="GQ475" t="s">
        <v>490</v>
      </c>
      <c r="GR475">
        <v>3.12861</v>
      </c>
      <c r="GS475">
        <v>2.73151</v>
      </c>
      <c r="GT475">
        <v>0.174057</v>
      </c>
      <c r="GU475">
        <v>0.1801</v>
      </c>
      <c r="GV475">
        <v>0.10727</v>
      </c>
      <c r="GW475">
        <v>0.0809173</v>
      </c>
      <c r="GX475">
        <v>24758.2</v>
      </c>
      <c r="GY475">
        <v>23856.3</v>
      </c>
      <c r="GZ475">
        <v>30519</v>
      </c>
      <c r="HA475">
        <v>29353.2</v>
      </c>
      <c r="HB475">
        <v>37605.9</v>
      </c>
      <c r="HC475">
        <v>35508.2</v>
      </c>
      <c r="HD475">
        <v>46688.3</v>
      </c>
      <c r="HE475">
        <v>43618</v>
      </c>
      <c r="HF475">
        <v>1.8302</v>
      </c>
      <c r="HG475">
        <v>1.81747</v>
      </c>
      <c r="HH475">
        <v>0.0858307</v>
      </c>
      <c r="HI475">
        <v>0</v>
      </c>
      <c r="HJ475">
        <v>28.6384</v>
      </c>
      <c r="HK475">
        <v>999.9</v>
      </c>
      <c r="HL475">
        <v>48</v>
      </c>
      <c r="HM475">
        <v>31.9</v>
      </c>
      <c r="HN475">
        <v>25.1034</v>
      </c>
      <c r="HO475">
        <v>62.975</v>
      </c>
      <c r="HP475">
        <v>18.0288</v>
      </c>
      <c r="HQ475">
        <v>1</v>
      </c>
      <c r="HR475">
        <v>0.151994</v>
      </c>
      <c r="HS475">
        <v>-0.637222</v>
      </c>
      <c r="HT475">
        <v>20.1993</v>
      </c>
      <c r="HU475">
        <v>5.22882</v>
      </c>
      <c r="HV475">
        <v>11.974</v>
      </c>
      <c r="HW475">
        <v>4.96975</v>
      </c>
      <c r="HX475">
        <v>3.28958</v>
      </c>
      <c r="HY475">
        <v>9999</v>
      </c>
      <c r="HZ475">
        <v>9999</v>
      </c>
      <c r="IA475">
        <v>9999</v>
      </c>
      <c r="IB475">
        <v>20.4</v>
      </c>
      <c r="IC475">
        <v>4.9729</v>
      </c>
      <c r="ID475">
        <v>1.87729</v>
      </c>
      <c r="IE475">
        <v>1.87544</v>
      </c>
      <c r="IF475">
        <v>1.8782</v>
      </c>
      <c r="IG475">
        <v>1.875</v>
      </c>
      <c r="IH475">
        <v>1.87851</v>
      </c>
      <c r="II475">
        <v>1.87561</v>
      </c>
      <c r="IJ475">
        <v>1.87683</v>
      </c>
      <c r="IK475">
        <v>0</v>
      </c>
      <c r="IL475">
        <v>0</v>
      </c>
      <c r="IM475">
        <v>0</v>
      </c>
      <c r="IN475">
        <v>0</v>
      </c>
      <c r="IO475" t="s">
        <v>441</v>
      </c>
      <c r="IP475" t="s">
        <v>442</v>
      </c>
      <c r="IQ475" t="s">
        <v>443</v>
      </c>
      <c r="IR475" t="s">
        <v>443</v>
      </c>
      <c r="IS475" t="s">
        <v>443</v>
      </c>
      <c r="IT475" t="s">
        <v>443</v>
      </c>
      <c r="IU475">
        <v>0</v>
      </c>
      <c r="IV475">
        <v>100</v>
      </c>
      <c r="IW475">
        <v>100</v>
      </c>
      <c r="IX475">
        <v>1.07</v>
      </c>
      <c r="IY475">
        <v>0.243</v>
      </c>
      <c r="IZ475">
        <v>-0.1222274518627452</v>
      </c>
      <c r="JA475">
        <v>0.001328938755811441</v>
      </c>
      <c r="JB475">
        <v>-5.633165956792918E-07</v>
      </c>
      <c r="JC475">
        <v>2.510553891376428E-10</v>
      </c>
      <c r="JD475">
        <v>-0.04678033270444259</v>
      </c>
      <c r="JE475">
        <v>-0.0009625096320519332</v>
      </c>
      <c r="JF475">
        <v>0.0006953178313022573</v>
      </c>
      <c r="JG475">
        <v>-5.973937232829655E-06</v>
      </c>
      <c r="JH475">
        <v>1</v>
      </c>
      <c r="JI475">
        <v>2112</v>
      </c>
      <c r="JJ475">
        <v>1</v>
      </c>
      <c r="JK475">
        <v>26</v>
      </c>
      <c r="JL475">
        <v>201815.2</v>
      </c>
      <c r="JM475">
        <v>201815.1</v>
      </c>
      <c r="JN475">
        <v>2.61963</v>
      </c>
      <c r="JO475">
        <v>2.54395</v>
      </c>
      <c r="JP475">
        <v>1.39893</v>
      </c>
      <c r="JQ475">
        <v>2.32666</v>
      </c>
      <c r="JR475">
        <v>1.44897</v>
      </c>
      <c r="JS475">
        <v>2.50244</v>
      </c>
      <c r="JT475">
        <v>37.747</v>
      </c>
      <c r="JU475">
        <v>23.9737</v>
      </c>
      <c r="JV475">
        <v>18</v>
      </c>
      <c r="JW475">
        <v>483.158</v>
      </c>
      <c r="JX475">
        <v>445.541</v>
      </c>
      <c r="JY475">
        <v>29.2967</v>
      </c>
      <c r="JZ475">
        <v>29.2331</v>
      </c>
      <c r="KA475">
        <v>29.9997</v>
      </c>
      <c r="KB475">
        <v>28.9858</v>
      </c>
      <c r="KC475">
        <v>29.0606</v>
      </c>
      <c r="KD475">
        <v>52.4317</v>
      </c>
      <c r="KE475">
        <v>40.2778</v>
      </c>
      <c r="KF475">
        <v>0</v>
      </c>
      <c r="KG475">
        <v>29.2815</v>
      </c>
      <c r="KH475">
        <v>1255.53</v>
      </c>
      <c r="KI475">
        <v>16.0576</v>
      </c>
      <c r="KJ475">
        <v>100.896</v>
      </c>
      <c r="KK475">
        <v>100.328</v>
      </c>
    </row>
    <row r="476" spans="1:297">
      <c r="A476">
        <v>460</v>
      </c>
      <c r="B476">
        <v>1759257496.5</v>
      </c>
      <c r="C476">
        <v>10680.90000009537</v>
      </c>
      <c r="D476" t="s">
        <v>1367</v>
      </c>
      <c r="E476" t="s">
        <v>1368</v>
      </c>
      <c r="F476">
        <v>5</v>
      </c>
      <c r="G476" t="s">
        <v>1218</v>
      </c>
      <c r="H476" t="s">
        <v>436</v>
      </c>
      <c r="I476">
        <v>1759257489</v>
      </c>
      <c r="J476">
        <f>(K476)/1000</f>
        <v>0</v>
      </c>
      <c r="K476">
        <f>IF(DP476, AN476, AH476)</f>
        <v>0</v>
      </c>
      <c r="L476">
        <f>IF(DP476, AI476, AG476)</f>
        <v>0</v>
      </c>
      <c r="M476">
        <f>DR476 - IF(AU476&gt;1, L476*DL476*100.0/(AW476), 0)</f>
        <v>0</v>
      </c>
      <c r="N476">
        <f>((T476-J476/2)*M476-L476)/(T476+J476/2)</f>
        <v>0</v>
      </c>
      <c r="O476">
        <f>N476*(DY476+DZ476)/1000.0</f>
        <v>0</v>
      </c>
      <c r="P476">
        <f>(DR476 - IF(AU476&gt;1, L476*DL476*100.0/(AW476), 0))*(DY476+DZ476)/1000.0</f>
        <v>0</v>
      </c>
      <c r="Q476">
        <f>2.0/((1/S476-1/R476)+SIGN(S476)*SQRT((1/S476-1/R476)*(1/S476-1/R476) + 4*DM476/((DM476+1)*(DM476+1))*(2*1/S476*1/R476-1/R476*1/R476)))</f>
        <v>0</v>
      </c>
      <c r="R476">
        <f>IF(LEFT(DN476,1)&lt;&gt;"0",IF(LEFT(DN476,1)="1",3.0,DO476),$D$5+$E$5*(EF476*DY476/($K$5*1000))+$F$5*(EF476*DY476/($K$5*1000))*MAX(MIN(DL476,$J$5),$I$5)*MAX(MIN(DL476,$J$5),$I$5)+$G$5*MAX(MIN(DL476,$J$5),$I$5)*(EF476*DY476/($K$5*1000))+$H$5*(EF476*DY476/($K$5*1000))*(EF476*DY476/($K$5*1000)))</f>
        <v>0</v>
      </c>
      <c r="S476">
        <f>J476*(1000-(1000*0.61365*exp(17.502*W476/(240.97+W476))/(DY476+DZ476)+DT476)/2)/(1000*0.61365*exp(17.502*W476/(240.97+W476))/(DY476+DZ476)-DT476)</f>
        <v>0</v>
      </c>
      <c r="T476">
        <f>1/((DM476+1)/(Q476/1.6)+1/(R476/1.37)) + DM476/((DM476+1)/(Q476/1.6) + DM476/(R476/1.37))</f>
        <v>0</v>
      </c>
      <c r="U476">
        <f>(DH476*DK476)</f>
        <v>0</v>
      </c>
      <c r="V476">
        <f>(EA476+(U476+2*0.95*5.67E-8*(((EA476+$B$7)+273)^4-(EA476+273)^4)-44100*J476)/(1.84*29.3*R476+8*0.95*5.67E-8*(EA476+273)^3))</f>
        <v>0</v>
      </c>
      <c r="W476">
        <f>($C$7*EB476+$D$7*EC476+$E$7*V476)</f>
        <v>0</v>
      </c>
      <c r="X476">
        <f>0.61365*exp(17.502*W476/(240.97+W476))</f>
        <v>0</v>
      </c>
      <c r="Y476">
        <f>(Z476/AA476*100)</f>
        <v>0</v>
      </c>
      <c r="Z476">
        <f>DT476*(DY476+DZ476)/1000</f>
        <v>0</v>
      </c>
      <c r="AA476">
        <f>0.61365*exp(17.502*EA476/(240.97+EA476))</f>
        <v>0</v>
      </c>
      <c r="AB476">
        <f>(X476-DT476*(DY476+DZ476)/1000)</f>
        <v>0</v>
      </c>
      <c r="AC476">
        <f>(-J476*44100)</f>
        <v>0</v>
      </c>
      <c r="AD476">
        <f>2*29.3*R476*0.92*(EA476-W476)</f>
        <v>0</v>
      </c>
      <c r="AE476">
        <f>2*0.95*5.67E-8*(((EA476+$B$7)+273)^4-(W476+273)^4)</f>
        <v>0</v>
      </c>
      <c r="AF476">
        <f>U476+AE476+AC476+AD476</f>
        <v>0</v>
      </c>
      <c r="AG476">
        <f>DX476*AU476*(DS476-DR476*(1000-AU476*DU476)/(1000-AU476*DT476))/(100*DL476)</f>
        <v>0</v>
      </c>
      <c r="AH476">
        <f>1000*DX476*AU476*(DT476-DU476)/(100*DL476*(1000-AU476*DT476))</f>
        <v>0</v>
      </c>
      <c r="AI476">
        <f>(AJ476 - AK476 - DY476*1E3/(8.314*(EA476+273.15)) * AM476/DX476 * AL476) * DX476/(100*DL476) * (1000 - DU476)/1000</f>
        <v>0</v>
      </c>
      <c r="AJ476">
        <v>1263.372185446637</v>
      </c>
      <c r="AK476">
        <v>1225.685151515151</v>
      </c>
      <c r="AL476">
        <v>3.405772841962923</v>
      </c>
      <c r="AM476">
        <v>65.51249635074223</v>
      </c>
      <c r="AN476">
        <f>(AP476 - AO476 + DY476*1E3/(8.314*(EA476+273.15)) * AR476/DX476 * AQ476) * DX476/(100*DL476) * 1000/(1000 - AP476)</f>
        <v>0</v>
      </c>
      <c r="AO476">
        <v>15.96110546383201</v>
      </c>
      <c r="AP476">
        <v>23.99722</v>
      </c>
      <c r="AQ476">
        <v>-0.0001903720712657934</v>
      </c>
      <c r="AR476">
        <v>120.2909633275377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MAX(0,($B$13+$C$13*EF476)/(1+$D$13*EF476)*DY476/(EA476+273)*$E$13)</f>
        <v>0</v>
      </c>
      <c r="AX476" t="s">
        <v>437</v>
      </c>
      <c r="AY476" t="s">
        <v>437</v>
      </c>
      <c r="AZ476">
        <v>0</v>
      </c>
      <c r="BA476">
        <v>0</v>
      </c>
      <c r="BB476">
        <f>1-AZ476/BA476</f>
        <v>0</v>
      </c>
      <c r="BC476">
        <v>0</v>
      </c>
      <c r="BD476" t="s">
        <v>437</v>
      </c>
      <c r="BE476" t="s">
        <v>437</v>
      </c>
      <c r="BF476">
        <v>0</v>
      </c>
      <c r="BG476">
        <v>0</v>
      </c>
      <c r="BH476">
        <f>1-BF476/BG476</f>
        <v>0</v>
      </c>
      <c r="BI476">
        <v>0.5</v>
      </c>
      <c r="BJ476">
        <f>DI476</f>
        <v>0</v>
      </c>
      <c r="BK476">
        <f>L476</f>
        <v>0</v>
      </c>
      <c r="BL476">
        <f>BH476*BI476*BJ476</f>
        <v>0</v>
      </c>
      <c r="BM476">
        <f>(BK476-BC476)/BJ476</f>
        <v>0</v>
      </c>
      <c r="BN476">
        <f>(BA476-BG476)/BG476</f>
        <v>0</v>
      </c>
      <c r="BO476">
        <f>AZ476/(BB476+AZ476/BG476)</f>
        <v>0</v>
      </c>
      <c r="BP476" t="s">
        <v>437</v>
      </c>
      <c r="BQ476">
        <v>0</v>
      </c>
      <c r="BR476">
        <f>IF(BQ476&lt;&gt;0, BQ476, BO476)</f>
        <v>0</v>
      </c>
      <c r="BS476">
        <f>1-BR476/BG476</f>
        <v>0</v>
      </c>
      <c r="BT476">
        <f>(BG476-BF476)/(BG476-BR476)</f>
        <v>0</v>
      </c>
      <c r="BU476">
        <f>(BA476-BG476)/(BA476-BR476)</f>
        <v>0</v>
      </c>
      <c r="BV476">
        <f>(BG476-BF476)/(BG476-AZ476)</f>
        <v>0</v>
      </c>
      <c r="BW476">
        <f>(BA476-BG476)/(BA476-AZ476)</f>
        <v>0</v>
      </c>
      <c r="BX476">
        <f>(BT476*BR476/BF476)</f>
        <v>0</v>
      </c>
      <c r="BY476">
        <f>(1-BX476)</f>
        <v>0</v>
      </c>
      <c r="DH476">
        <f>$B$11*EG476+$C$11*EH476+$F$11*ES476*(1-EV476)</f>
        <v>0</v>
      </c>
      <c r="DI476">
        <f>DH476*DJ476</f>
        <v>0</v>
      </c>
      <c r="DJ476">
        <f>($B$11*$D$9+$C$11*$D$9+$F$11*((FF476+EX476)/MAX(FF476+EX476+FG476, 0.1)*$I$9+FG476/MAX(FF476+EX476+FG476, 0.1)*$J$9))/($B$11+$C$11+$F$11)</f>
        <v>0</v>
      </c>
      <c r="DK476">
        <f>($B$11*$K$9+$C$11*$K$9+$F$11*((FF476+EX476)/MAX(FF476+EX476+FG476, 0.1)*$P$9+FG476/MAX(FF476+EX476+FG476, 0.1)*$Q$9))/($B$11+$C$11+$F$11)</f>
        <v>0</v>
      </c>
      <c r="DL476">
        <v>4.38</v>
      </c>
      <c r="DM476">
        <v>0.5</v>
      </c>
      <c r="DN476" t="s">
        <v>438</v>
      </c>
      <c r="DO476">
        <v>2</v>
      </c>
      <c r="DP476" t="b">
        <v>1</v>
      </c>
      <c r="DQ476">
        <v>1759257489</v>
      </c>
      <c r="DR476">
        <v>1172.935185185185</v>
      </c>
      <c r="DS476">
        <v>1228.331851851852</v>
      </c>
      <c r="DT476">
        <v>24.01074444444444</v>
      </c>
      <c r="DU476">
        <v>15.94996296296296</v>
      </c>
      <c r="DV476">
        <v>1171.86962962963</v>
      </c>
      <c r="DW476">
        <v>23.76782222222222</v>
      </c>
      <c r="DX476">
        <v>499.9911111111111</v>
      </c>
      <c r="DY476">
        <v>90.78433703703705</v>
      </c>
      <c r="DZ476">
        <v>0.05359381851851852</v>
      </c>
      <c r="EA476">
        <v>30.47169629629629</v>
      </c>
      <c r="EB476">
        <v>30.03051111111111</v>
      </c>
      <c r="EC476">
        <v>999.9000000000001</v>
      </c>
      <c r="ED476">
        <v>0</v>
      </c>
      <c r="EE476">
        <v>0</v>
      </c>
      <c r="EF476">
        <v>9982.617407407406</v>
      </c>
      <c r="EG476">
        <v>0</v>
      </c>
      <c r="EH476">
        <v>12.32568518518518</v>
      </c>
      <c r="EI476">
        <v>-55.39656666666666</v>
      </c>
      <c r="EJ476">
        <v>1201.791481481481</v>
      </c>
      <c r="EK476">
        <v>1248.240740740741</v>
      </c>
      <c r="EL476">
        <v>8.060785555555556</v>
      </c>
      <c r="EM476">
        <v>1228.331851851852</v>
      </c>
      <c r="EN476">
        <v>15.94996296296296</v>
      </c>
      <c r="EO476">
        <v>2.179800370370371</v>
      </c>
      <c r="EP476">
        <v>1.448006666666666</v>
      </c>
      <c r="EQ476">
        <v>18.81461481481482</v>
      </c>
      <c r="ER476">
        <v>12.42992962962963</v>
      </c>
      <c r="ES476">
        <v>1999.996296296297</v>
      </c>
      <c r="ET476">
        <v>0.9800056666666668</v>
      </c>
      <c r="EU476">
        <v>0.01999460370370371</v>
      </c>
      <c r="EV476">
        <v>0</v>
      </c>
      <c r="EW476">
        <v>841.8717407407406</v>
      </c>
      <c r="EX476">
        <v>5.000560000000001</v>
      </c>
      <c r="EY476">
        <v>17033.71111111111</v>
      </c>
      <c r="EZ476">
        <v>17294.87407407408</v>
      </c>
      <c r="FA476">
        <v>41.56199999999999</v>
      </c>
      <c r="FB476">
        <v>41.57133333333332</v>
      </c>
      <c r="FC476">
        <v>41.236</v>
      </c>
      <c r="FD476">
        <v>40.81199999999999</v>
      </c>
      <c r="FE476">
        <v>42.36566666666666</v>
      </c>
      <c r="FF476">
        <v>1955.106296296296</v>
      </c>
      <c r="FG476">
        <v>39.89000000000001</v>
      </c>
      <c r="FH476">
        <v>0</v>
      </c>
      <c r="FI476">
        <v>1759257511</v>
      </c>
      <c r="FJ476">
        <v>0</v>
      </c>
      <c r="FK476">
        <v>841.8095199999999</v>
      </c>
      <c r="FL476">
        <v>-3.426615364491972</v>
      </c>
      <c r="FM476">
        <v>-64.74615377852216</v>
      </c>
      <c r="FN476">
        <v>17033.028</v>
      </c>
      <c r="FO476">
        <v>15</v>
      </c>
      <c r="FP476">
        <v>0</v>
      </c>
      <c r="FQ476" t="s">
        <v>439</v>
      </c>
      <c r="FR476">
        <v>1747148579.5</v>
      </c>
      <c r="FS476">
        <v>1747148584.5</v>
      </c>
      <c r="FT476">
        <v>0</v>
      </c>
      <c r="FU476">
        <v>0.162</v>
      </c>
      <c r="FV476">
        <v>-0.001</v>
      </c>
      <c r="FW476">
        <v>0.139</v>
      </c>
      <c r="FX476">
        <v>0.058</v>
      </c>
      <c r="FY476">
        <v>420</v>
      </c>
      <c r="FZ476">
        <v>16</v>
      </c>
      <c r="GA476">
        <v>0.19</v>
      </c>
      <c r="GB476">
        <v>0.02</v>
      </c>
      <c r="GC476">
        <v>-55.31703170731708</v>
      </c>
      <c r="GD476">
        <v>-1.560568641114858</v>
      </c>
      <c r="GE476">
        <v>0.1673199861795774</v>
      </c>
      <c r="GF476">
        <v>0</v>
      </c>
      <c r="GG476">
        <v>842.0553529411764</v>
      </c>
      <c r="GH476">
        <v>-4.221329252185964</v>
      </c>
      <c r="GI476">
        <v>0.4623515903288166</v>
      </c>
      <c r="GJ476">
        <v>0</v>
      </c>
      <c r="GK476">
        <v>8.094709512195122</v>
      </c>
      <c r="GL476">
        <v>-0.5190447386759554</v>
      </c>
      <c r="GM476">
        <v>0.05602466225020773</v>
      </c>
      <c r="GN476">
        <v>0</v>
      </c>
      <c r="GO476">
        <v>0</v>
      </c>
      <c r="GP476">
        <v>3</v>
      </c>
      <c r="GQ476" t="s">
        <v>490</v>
      </c>
      <c r="GR476">
        <v>3.12862</v>
      </c>
      <c r="GS476">
        <v>2.73103</v>
      </c>
      <c r="GT476">
        <v>0.175574</v>
      </c>
      <c r="GU476">
        <v>0.181603</v>
      </c>
      <c r="GV476">
        <v>0.107221</v>
      </c>
      <c r="GW476">
        <v>0.08098470000000001</v>
      </c>
      <c r="GX476">
        <v>24712.7</v>
      </c>
      <c r="GY476">
        <v>23813.1</v>
      </c>
      <c r="GZ476">
        <v>30519</v>
      </c>
      <c r="HA476">
        <v>29353.8</v>
      </c>
      <c r="HB476">
        <v>37608.1</v>
      </c>
      <c r="HC476">
        <v>35506.7</v>
      </c>
      <c r="HD476">
        <v>46688.2</v>
      </c>
      <c r="HE476">
        <v>43619.2</v>
      </c>
      <c r="HF476">
        <v>1.83018</v>
      </c>
      <c r="HG476">
        <v>1.8176</v>
      </c>
      <c r="HH476">
        <v>0.085853</v>
      </c>
      <c r="HI476">
        <v>0</v>
      </c>
      <c r="HJ476">
        <v>28.6353</v>
      </c>
      <c r="HK476">
        <v>999.9</v>
      </c>
      <c r="HL476">
        <v>48</v>
      </c>
      <c r="HM476">
        <v>31.9</v>
      </c>
      <c r="HN476">
        <v>25.1059</v>
      </c>
      <c r="HO476">
        <v>62.895</v>
      </c>
      <c r="HP476">
        <v>18.153</v>
      </c>
      <c r="HQ476">
        <v>1</v>
      </c>
      <c r="HR476">
        <v>0.151608</v>
      </c>
      <c r="HS476">
        <v>-0.589011</v>
      </c>
      <c r="HT476">
        <v>20.1993</v>
      </c>
      <c r="HU476">
        <v>5.22882</v>
      </c>
      <c r="HV476">
        <v>11.974</v>
      </c>
      <c r="HW476">
        <v>4.97005</v>
      </c>
      <c r="HX476">
        <v>3.2896</v>
      </c>
      <c r="HY476">
        <v>9999</v>
      </c>
      <c r="HZ476">
        <v>9999</v>
      </c>
      <c r="IA476">
        <v>9999</v>
      </c>
      <c r="IB476">
        <v>20.4</v>
      </c>
      <c r="IC476">
        <v>4.97291</v>
      </c>
      <c r="ID476">
        <v>1.87731</v>
      </c>
      <c r="IE476">
        <v>1.87545</v>
      </c>
      <c r="IF476">
        <v>1.87821</v>
      </c>
      <c r="IG476">
        <v>1.87498</v>
      </c>
      <c r="IH476">
        <v>1.87851</v>
      </c>
      <c r="II476">
        <v>1.87561</v>
      </c>
      <c r="IJ476">
        <v>1.87682</v>
      </c>
      <c r="IK476">
        <v>0</v>
      </c>
      <c r="IL476">
        <v>0</v>
      </c>
      <c r="IM476">
        <v>0</v>
      </c>
      <c r="IN476">
        <v>0</v>
      </c>
      <c r="IO476" t="s">
        <v>441</v>
      </c>
      <c r="IP476" t="s">
        <v>442</v>
      </c>
      <c r="IQ476" t="s">
        <v>443</v>
      </c>
      <c r="IR476" t="s">
        <v>443</v>
      </c>
      <c r="IS476" t="s">
        <v>443</v>
      </c>
      <c r="IT476" t="s">
        <v>443</v>
      </c>
      <c r="IU476">
        <v>0</v>
      </c>
      <c r="IV476">
        <v>100</v>
      </c>
      <c r="IW476">
        <v>100</v>
      </c>
      <c r="IX476">
        <v>1.09</v>
      </c>
      <c r="IY476">
        <v>0.2426</v>
      </c>
      <c r="IZ476">
        <v>-0.1222274518627452</v>
      </c>
      <c r="JA476">
        <v>0.001328938755811441</v>
      </c>
      <c r="JB476">
        <v>-5.633165956792918E-07</v>
      </c>
      <c r="JC476">
        <v>2.510553891376428E-10</v>
      </c>
      <c r="JD476">
        <v>-0.04678033270444259</v>
      </c>
      <c r="JE476">
        <v>-0.0009625096320519332</v>
      </c>
      <c r="JF476">
        <v>0.0006953178313022573</v>
      </c>
      <c r="JG476">
        <v>-5.973937232829655E-06</v>
      </c>
      <c r="JH476">
        <v>1</v>
      </c>
      <c r="JI476">
        <v>2112</v>
      </c>
      <c r="JJ476">
        <v>1</v>
      </c>
      <c r="JK476">
        <v>26</v>
      </c>
      <c r="JL476">
        <v>201815.3</v>
      </c>
      <c r="JM476">
        <v>201815.2</v>
      </c>
      <c r="JN476">
        <v>2.64282</v>
      </c>
      <c r="JO476">
        <v>2.52686</v>
      </c>
      <c r="JP476">
        <v>1.39893</v>
      </c>
      <c r="JQ476">
        <v>2.32666</v>
      </c>
      <c r="JR476">
        <v>1.44897</v>
      </c>
      <c r="JS476">
        <v>2.54761</v>
      </c>
      <c r="JT476">
        <v>37.7228</v>
      </c>
      <c r="JU476">
        <v>23.9737</v>
      </c>
      <c r="JV476">
        <v>18</v>
      </c>
      <c r="JW476">
        <v>483.113</v>
      </c>
      <c r="JX476">
        <v>445.589</v>
      </c>
      <c r="JY476">
        <v>29.2717</v>
      </c>
      <c r="JZ476">
        <v>29.2283</v>
      </c>
      <c r="KA476">
        <v>29.9997</v>
      </c>
      <c r="KB476">
        <v>28.9811</v>
      </c>
      <c r="KC476">
        <v>29.0565</v>
      </c>
      <c r="KD476">
        <v>53.0224</v>
      </c>
      <c r="KE476">
        <v>39.9948</v>
      </c>
      <c r="KF476">
        <v>0</v>
      </c>
      <c r="KG476">
        <v>29.246</v>
      </c>
      <c r="KH476">
        <v>1275.57</v>
      </c>
      <c r="KI476">
        <v>16.1099</v>
      </c>
      <c r="KJ476">
        <v>100.896</v>
      </c>
      <c r="KK476">
        <v>100.331</v>
      </c>
    </row>
    <row r="477" spans="1:297">
      <c r="A477">
        <v>461</v>
      </c>
      <c r="B477">
        <v>1759257501.5</v>
      </c>
      <c r="C477">
        <v>10685.90000009537</v>
      </c>
      <c r="D477" t="s">
        <v>1369</v>
      </c>
      <c r="E477" t="s">
        <v>1370</v>
      </c>
      <c r="F477">
        <v>5</v>
      </c>
      <c r="G477" t="s">
        <v>1218</v>
      </c>
      <c r="H477" t="s">
        <v>436</v>
      </c>
      <c r="I477">
        <v>1759257493.714286</v>
      </c>
      <c r="J477">
        <f>(K477)/1000</f>
        <v>0</v>
      </c>
      <c r="K477">
        <f>IF(DP477, AN477, AH477)</f>
        <v>0</v>
      </c>
      <c r="L477">
        <f>IF(DP477, AI477, AG477)</f>
        <v>0</v>
      </c>
      <c r="M477">
        <f>DR477 - IF(AU477&gt;1, L477*DL477*100.0/(AW477), 0)</f>
        <v>0</v>
      </c>
      <c r="N477">
        <f>((T477-J477/2)*M477-L477)/(T477+J477/2)</f>
        <v>0</v>
      </c>
      <c r="O477">
        <f>N477*(DY477+DZ477)/1000.0</f>
        <v>0</v>
      </c>
      <c r="P477">
        <f>(DR477 - IF(AU477&gt;1, L477*DL477*100.0/(AW477), 0))*(DY477+DZ477)/1000.0</f>
        <v>0</v>
      </c>
      <c r="Q477">
        <f>2.0/((1/S477-1/R477)+SIGN(S477)*SQRT((1/S477-1/R477)*(1/S477-1/R477) + 4*DM477/((DM477+1)*(DM477+1))*(2*1/S477*1/R477-1/R477*1/R477)))</f>
        <v>0</v>
      </c>
      <c r="R477">
        <f>IF(LEFT(DN477,1)&lt;&gt;"0",IF(LEFT(DN477,1)="1",3.0,DO477),$D$5+$E$5*(EF477*DY477/($K$5*1000))+$F$5*(EF477*DY477/($K$5*1000))*MAX(MIN(DL477,$J$5),$I$5)*MAX(MIN(DL477,$J$5),$I$5)+$G$5*MAX(MIN(DL477,$J$5),$I$5)*(EF477*DY477/($K$5*1000))+$H$5*(EF477*DY477/($K$5*1000))*(EF477*DY477/($K$5*1000)))</f>
        <v>0</v>
      </c>
      <c r="S477">
        <f>J477*(1000-(1000*0.61365*exp(17.502*W477/(240.97+W477))/(DY477+DZ477)+DT477)/2)/(1000*0.61365*exp(17.502*W477/(240.97+W477))/(DY477+DZ477)-DT477)</f>
        <v>0</v>
      </c>
      <c r="T477">
        <f>1/((DM477+1)/(Q477/1.6)+1/(R477/1.37)) + DM477/((DM477+1)/(Q477/1.6) + DM477/(R477/1.37))</f>
        <v>0</v>
      </c>
      <c r="U477">
        <f>(DH477*DK477)</f>
        <v>0</v>
      </c>
      <c r="V477">
        <f>(EA477+(U477+2*0.95*5.67E-8*(((EA477+$B$7)+273)^4-(EA477+273)^4)-44100*J477)/(1.84*29.3*R477+8*0.95*5.67E-8*(EA477+273)^3))</f>
        <v>0</v>
      </c>
      <c r="W477">
        <f>($C$7*EB477+$D$7*EC477+$E$7*V477)</f>
        <v>0</v>
      </c>
      <c r="X477">
        <f>0.61365*exp(17.502*W477/(240.97+W477))</f>
        <v>0</v>
      </c>
      <c r="Y477">
        <f>(Z477/AA477*100)</f>
        <v>0</v>
      </c>
      <c r="Z477">
        <f>DT477*(DY477+DZ477)/1000</f>
        <v>0</v>
      </c>
      <c r="AA477">
        <f>0.61365*exp(17.502*EA477/(240.97+EA477))</f>
        <v>0</v>
      </c>
      <c r="AB477">
        <f>(X477-DT477*(DY477+DZ477)/1000)</f>
        <v>0</v>
      </c>
      <c r="AC477">
        <f>(-J477*44100)</f>
        <v>0</v>
      </c>
      <c r="AD477">
        <f>2*29.3*R477*0.92*(EA477-W477)</f>
        <v>0</v>
      </c>
      <c r="AE477">
        <f>2*0.95*5.67E-8*(((EA477+$B$7)+273)^4-(W477+273)^4)</f>
        <v>0</v>
      </c>
      <c r="AF477">
        <f>U477+AE477+AC477+AD477</f>
        <v>0</v>
      </c>
      <c r="AG477">
        <f>DX477*AU477*(DS477-DR477*(1000-AU477*DU477)/(1000-AU477*DT477))/(100*DL477)</f>
        <v>0</v>
      </c>
      <c r="AH477">
        <f>1000*DX477*AU477*(DT477-DU477)/(100*DL477*(1000-AU477*DT477))</f>
        <v>0</v>
      </c>
      <c r="AI477">
        <f>(AJ477 - AK477 - DY477*1E3/(8.314*(EA477+273.15)) * AM477/DX477 * AL477) * DX477/(100*DL477) * (1000 - DU477)/1000</f>
        <v>0</v>
      </c>
      <c r="AJ477">
        <v>1280.481581139993</v>
      </c>
      <c r="AK477">
        <v>1242.761515151515</v>
      </c>
      <c r="AL477">
        <v>3.422199018144507</v>
      </c>
      <c r="AM477">
        <v>65.51249635074223</v>
      </c>
      <c r="AN477">
        <f>(AP477 - AO477 + DY477*1E3/(8.314*(EA477+273.15)) * AR477/DX477 * AQ477) * DX477/(100*DL477) * 1000/(1000 - AP477)</f>
        <v>0</v>
      </c>
      <c r="AO477">
        <v>16.00270780994022</v>
      </c>
      <c r="AP477">
        <v>23.98897454545453</v>
      </c>
      <c r="AQ477">
        <v>-6.815763420004666E-05</v>
      </c>
      <c r="AR477">
        <v>120.2909633275377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MAX(0,($B$13+$C$13*EF477)/(1+$D$13*EF477)*DY477/(EA477+273)*$E$13)</f>
        <v>0</v>
      </c>
      <c r="AX477" t="s">
        <v>437</v>
      </c>
      <c r="AY477" t="s">
        <v>437</v>
      </c>
      <c r="AZ477">
        <v>0</v>
      </c>
      <c r="BA477">
        <v>0</v>
      </c>
      <c r="BB477">
        <f>1-AZ477/BA477</f>
        <v>0</v>
      </c>
      <c r="BC477">
        <v>0</v>
      </c>
      <c r="BD477" t="s">
        <v>437</v>
      </c>
      <c r="BE477" t="s">
        <v>437</v>
      </c>
      <c r="BF477">
        <v>0</v>
      </c>
      <c r="BG477">
        <v>0</v>
      </c>
      <c r="BH477">
        <f>1-BF477/BG477</f>
        <v>0</v>
      </c>
      <c r="BI477">
        <v>0.5</v>
      </c>
      <c r="BJ477">
        <f>DI477</f>
        <v>0</v>
      </c>
      <c r="BK477">
        <f>L477</f>
        <v>0</v>
      </c>
      <c r="BL477">
        <f>BH477*BI477*BJ477</f>
        <v>0</v>
      </c>
      <c r="BM477">
        <f>(BK477-BC477)/BJ477</f>
        <v>0</v>
      </c>
      <c r="BN477">
        <f>(BA477-BG477)/BG477</f>
        <v>0</v>
      </c>
      <c r="BO477">
        <f>AZ477/(BB477+AZ477/BG477)</f>
        <v>0</v>
      </c>
      <c r="BP477" t="s">
        <v>437</v>
      </c>
      <c r="BQ477">
        <v>0</v>
      </c>
      <c r="BR477">
        <f>IF(BQ477&lt;&gt;0, BQ477, BO477)</f>
        <v>0</v>
      </c>
      <c r="BS477">
        <f>1-BR477/BG477</f>
        <v>0</v>
      </c>
      <c r="BT477">
        <f>(BG477-BF477)/(BG477-BR477)</f>
        <v>0</v>
      </c>
      <c r="BU477">
        <f>(BA477-BG477)/(BA477-BR477)</f>
        <v>0</v>
      </c>
      <c r="BV477">
        <f>(BG477-BF477)/(BG477-AZ477)</f>
        <v>0</v>
      </c>
      <c r="BW477">
        <f>(BA477-BG477)/(BA477-AZ477)</f>
        <v>0</v>
      </c>
      <c r="BX477">
        <f>(BT477*BR477/BF477)</f>
        <v>0</v>
      </c>
      <c r="BY477">
        <f>(1-BX477)</f>
        <v>0</v>
      </c>
      <c r="DH477">
        <f>$B$11*EG477+$C$11*EH477+$F$11*ES477*(1-EV477)</f>
        <v>0</v>
      </c>
      <c r="DI477">
        <f>DH477*DJ477</f>
        <v>0</v>
      </c>
      <c r="DJ477">
        <f>($B$11*$D$9+$C$11*$D$9+$F$11*((FF477+EX477)/MAX(FF477+EX477+FG477, 0.1)*$I$9+FG477/MAX(FF477+EX477+FG477, 0.1)*$J$9))/($B$11+$C$11+$F$11)</f>
        <v>0</v>
      </c>
      <c r="DK477">
        <f>($B$11*$K$9+$C$11*$K$9+$F$11*((FF477+EX477)/MAX(FF477+EX477+FG477, 0.1)*$P$9+FG477/MAX(FF477+EX477+FG477, 0.1)*$Q$9))/($B$11+$C$11+$F$11)</f>
        <v>0</v>
      </c>
      <c r="DL477">
        <v>4.38</v>
      </c>
      <c r="DM477">
        <v>0.5</v>
      </c>
      <c r="DN477" t="s">
        <v>438</v>
      </c>
      <c r="DO477">
        <v>2</v>
      </c>
      <c r="DP477" t="b">
        <v>1</v>
      </c>
      <c r="DQ477">
        <v>1759257493.714286</v>
      </c>
      <c r="DR477">
        <v>1188.636428571428</v>
      </c>
      <c r="DS477">
        <v>1244.175357142857</v>
      </c>
      <c r="DT477">
        <v>24.005325</v>
      </c>
      <c r="DU477">
        <v>15.97246428571429</v>
      </c>
      <c r="DV477">
        <v>1187.554285714286</v>
      </c>
      <c r="DW477">
        <v>23.762525</v>
      </c>
      <c r="DX477">
        <v>500.0047499999999</v>
      </c>
      <c r="DY477">
        <v>90.78437142857146</v>
      </c>
      <c r="DZ477">
        <v>0.05360151428571429</v>
      </c>
      <c r="EA477">
        <v>30.46683928571429</v>
      </c>
      <c r="EB477">
        <v>30.02976428571429</v>
      </c>
      <c r="EC477">
        <v>999.9000000000002</v>
      </c>
      <c r="ED477">
        <v>0</v>
      </c>
      <c r="EE477">
        <v>0</v>
      </c>
      <c r="EF477">
        <v>9987.055357142857</v>
      </c>
      <c r="EG477">
        <v>0</v>
      </c>
      <c r="EH477">
        <v>12.75180357142857</v>
      </c>
      <c r="EI477">
        <v>-55.53897499999999</v>
      </c>
      <c r="EJ477">
        <v>1217.8725</v>
      </c>
      <c r="EK477">
        <v>1264.37</v>
      </c>
      <c r="EL477">
        <v>8.032866071428572</v>
      </c>
      <c r="EM477">
        <v>1244.175357142857</v>
      </c>
      <c r="EN477">
        <v>15.97246428571429</v>
      </c>
      <c r="EO477">
        <v>2.179309285714286</v>
      </c>
      <c r="EP477">
        <v>1.450049642857143</v>
      </c>
      <c r="EQ477">
        <v>18.81100714285714</v>
      </c>
      <c r="ER477">
        <v>12.45138214285714</v>
      </c>
      <c r="ES477">
        <v>1999.98</v>
      </c>
      <c r="ET477">
        <v>0.9800055357142856</v>
      </c>
      <c r="EU477">
        <v>0.01999474285714286</v>
      </c>
      <c r="EV477">
        <v>0</v>
      </c>
      <c r="EW477">
        <v>841.5295000000002</v>
      </c>
      <c r="EX477">
        <v>5.000560000000001</v>
      </c>
      <c r="EY477">
        <v>17028.14285714286</v>
      </c>
      <c r="EZ477">
        <v>17294.72857142857</v>
      </c>
      <c r="FA477">
        <v>41.56199999999999</v>
      </c>
      <c r="FB477">
        <v>41.56199999999999</v>
      </c>
      <c r="FC477">
        <v>41.23199999999999</v>
      </c>
      <c r="FD477">
        <v>40.81199999999999</v>
      </c>
      <c r="FE477">
        <v>42.3525</v>
      </c>
      <c r="FF477">
        <v>1955.09</v>
      </c>
      <c r="FG477">
        <v>39.89000000000001</v>
      </c>
      <c r="FH477">
        <v>0</v>
      </c>
      <c r="FI477">
        <v>1759257515.8</v>
      </c>
      <c r="FJ477">
        <v>0</v>
      </c>
      <c r="FK477">
        <v>841.48564</v>
      </c>
      <c r="FL477">
        <v>-3.460230761533357</v>
      </c>
      <c r="FM477">
        <v>-76.80769243180723</v>
      </c>
      <c r="FN477">
        <v>17027.408</v>
      </c>
      <c r="FO477">
        <v>15</v>
      </c>
      <c r="FP477">
        <v>0</v>
      </c>
      <c r="FQ477" t="s">
        <v>439</v>
      </c>
      <c r="FR477">
        <v>1747148579.5</v>
      </c>
      <c r="FS477">
        <v>1747148584.5</v>
      </c>
      <c r="FT477">
        <v>0</v>
      </c>
      <c r="FU477">
        <v>0.162</v>
      </c>
      <c r="FV477">
        <v>-0.001</v>
      </c>
      <c r="FW477">
        <v>0.139</v>
      </c>
      <c r="FX477">
        <v>0.058</v>
      </c>
      <c r="FY477">
        <v>420</v>
      </c>
      <c r="FZ477">
        <v>16</v>
      </c>
      <c r="GA477">
        <v>0.19</v>
      </c>
      <c r="GB477">
        <v>0.02</v>
      </c>
      <c r="GC477">
        <v>-55.42141219512195</v>
      </c>
      <c r="GD477">
        <v>-1.782689895470357</v>
      </c>
      <c r="GE477">
        <v>0.1826612567824053</v>
      </c>
      <c r="GF477">
        <v>0</v>
      </c>
      <c r="GG477">
        <v>841.7796470588235</v>
      </c>
      <c r="GH477">
        <v>-3.934362101146142</v>
      </c>
      <c r="GI477">
        <v>0.4291408573330262</v>
      </c>
      <c r="GJ477">
        <v>0</v>
      </c>
      <c r="GK477">
        <v>8.057814634146341</v>
      </c>
      <c r="GL477">
        <v>-0.3829854355400613</v>
      </c>
      <c r="GM477">
        <v>0.04088028728226821</v>
      </c>
      <c r="GN477">
        <v>0</v>
      </c>
      <c r="GO477">
        <v>0</v>
      </c>
      <c r="GP477">
        <v>3</v>
      </c>
      <c r="GQ477" t="s">
        <v>490</v>
      </c>
      <c r="GR477">
        <v>3.12875</v>
      </c>
      <c r="GS477">
        <v>2.73136</v>
      </c>
      <c r="GT477">
        <v>0.177081</v>
      </c>
      <c r="GU477">
        <v>0.183093</v>
      </c>
      <c r="GV477">
        <v>0.107192</v>
      </c>
      <c r="GW477">
        <v>0.0812691</v>
      </c>
      <c r="GX477">
        <v>24668.6</v>
      </c>
      <c r="GY477">
        <v>23770.1</v>
      </c>
      <c r="GZ477">
        <v>30520.3</v>
      </c>
      <c r="HA477">
        <v>29354.2</v>
      </c>
      <c r="HB477">
        <v>37610.9</v>
      </c>
      <c r="HC477">
        <v>35496.1</v>
      </c>
      <c r="HD477">
        <v>46690.1</v>
      </c>
      <c r="HE477">
        <v>43619.7</v>
      </c>
      <c r="HF477">
        <v>1.83055</v>
      </c>
      <c r="HG477">
        <v>1.81755</v>
      </c>
      <c r="HH477">
        <v>0.0856817</v>
      </c>
      <c r="HI477">
        <v>0</v>
      </c>
      <c r="HJ477">
        <v>28.6315</v>
      </c>
      <c r="HK477">
        <v>999.9</v>
      </c>
      <c r="HL477">
        <v>48</v>
      </c>
      <c r="HM477">
        <v>31.9</v>
      </c>
      <c r="HN477">
        <v>25.1064</v>
      </c>
      <c r="HO477">
        <v>62.905</v>
      </c>
      <c r="HP477">
        <v>18.137</v>
      </c>
      <c r="HQ477">
        <v>1</v>
      </c>
      <c r="HR477">
        <v>0.150991</v>
      </c>
      <c r="HS477">
        <v>-0.5579</v>
      </c>
      <c r="HT477">
        <v>20.1995</v>
      </c>
      <c r="HU477">
        <v>5.22837</v>
      </c>
      <c r="HV477">
        <v>11.974</v>
      </c>
      <c r="HW477">
        <v>4.9698</v>
      </c>
      <c r="HX477">
        <v>3.28953</v>
      </c>
      <c r="HY477">
        <v>9999</v>
      </c>
      <c r="HZ477">
        <v>9999</v>
      </c>
      <c r="IA477">
        <v>9999</v>
      </c>
      <c r="IB477">
        <v>20.4</v>
      </c>
      <c r="IC477">
        <v>4.97291</v>
      </c>
      <c r="ID477">
        <v>1.87731</v>
      </c>
      <c r="IE477">
        <v>1.87546</v>
      </c>
      <c r="IF477">
        <v>1.87823</v>
      </c>
      <c r="IG477">
        <v>1.875</v>
      </c>
      <c r="IH477">
        <v>1.87851</v>
      </c>
      <c r="II477">
        <v>1.87562</v>
      </c>
      <c r="IJ477">
        <v>1.87683</v>
      </c>
      <c r="IK477">
        <v>0</v>
      </c>
      <c r="IL477">
        <v>0</v>
      </c>
      <c r="IM477">
        <v>0</v>
      </c>
      <c r="IN477">
        <v>0</v>
      </c>
      <c r="IO477" t="s">
        <v>441</v>
      </c>
      <c r="IP477" t="s">
        <v>442</v>
      </c>
      <c r="IQ477" t="s">
        <v>443</v>
      </c>
      <c r="IR477" t="s">
        <v>443</v>
      </c>
      <c r="IS477" t="s">
        <v>443</v>
      </c>
      <c r="IT477" t="s">
        <v>443</v>
      </c>
      <c r="IU477">
        <v>0</v>
      </c>
      <c r="IV477">
        <v>100</v>
      </c>
      <c r="IW477">
        <v>100</v>
      </c>
      <c r="IX477">
        <v>1.11</v>
      </c>
      <c r="IY477">
        <v>0.2424</v>
      </c>
      <c r="IZ477">
        <v>-0.1222274518627452</v>
      </c>
      <c r="JA477">
        <v>0.001328938755811441</v>
      </c>
      <c r="JB477">
        <v>-5.633165956792918E-07</v>
      </c>
      <c r="JC477">
        <v>2.510553891376428E-10</v>
      </c>
      <c r="JD477">
        <v>-0.04678033270444259</v>
      </c>
      <c r="JE477">
        <v>-0.0009625096320519332</v>
      </c>
      <c r="JF477">
        <v>0.0006953178313022573</v>
      </c>
      <c r="JG477">
        <v>-5.973937232829655E-06</v>
      </c>
      <c r="JH477">
        <v>1</v>
      </c>
      <c r="JI477">
        <v>2112</v>
      </c>
      <c r="JJ477">
        <v>1</v>
      </c>
      <c r="JK477">
        <v>26</v>
      </c>
      <c r="JL477">
        <v>201815.4</v>
      </c>
      <c r="JM477">
        <v>201815.3</v>
      </c>
      <c r="JN477">
        <v>2.67578</v>
      </c>
      <c r="JO477">
        <v>2.53906</v>
      </c>
      <c r="JP477">
        <v>1.39893</v>
      </c>
      <c r="JQ477">
        <v>2.32666</v>
      </c>
      <c r="JR477">
        <v>1.44897</v>
      </c>
      <c r="JS477">
        <v>2.57812</v>
      </c>
      <c r="JT477">
        <v>37.747</v>
      </c>
      <c r="JU477">
        <v>23.9737</v>
      </c>
      <c r="JV477">
        <v>18</v>
      </c>
      <c r="JW477">
        <v>483.286</v>
      </c>
      <c r="JX477">
        <v>445.519</v>
      </c>
      <c r="JY477">
        <v>29.2358</v>
      </c>
      <c r="JZ477">
        <v>29.2224</v>
      </c>
      <c r="KA477">
        <v>29.9997</v>
      </c>
      <c r="KB477">
        <v>28.9759</v>
      </c>
      <c r="KC477">
        <v>29.0513</v>
      </c>
      <c r="KD477">
        <v>53.5509</v>
      </c>
      <c r="KE477">
        <v>39.7132</v>
      </c>
      <c r="KF477">
        <v>0</v>
      </c>
      <c r="KG477">
        <v>29.2162</v>
      </c>
      <c r="KH477">
        <v>1288.93</v>
      </c>
      <c r="KI477">
        <v>16.1629</v>
      </c>
      <c r="KJ477">
        <v>100.9</v>
      </c>
      <c r="KK477">
        <v>100.332</v>
      </c>
    </row>
    <row r="478" spans="1:297">
      <c r="A478">
        <v>462</v>
      </c>
      <c r="B478">
        <v>1759257506.5</v>
      </c>
      <c r="C478">
        <v>10690.90000009537</v>
      </c>
      <c r="D478" t="s">
        <v>1371</v>
      </c>
      <c r="E478" t="s">
        <v>1372</v>
      </c>
      <c r="F478">
        <v>5</v>
      </c>
      <c r="G478" t="s">
        <v>1218</v>
      </c>
      <c r="H478" t="s">
        <v>436</v>
      </c>
      <c r="I478">
        <v>1759257499</v>
      </c>
      <c r="J478">
        <f>(K478)/1000</f>
        <v>0</v>
      </c>
      <c r="K478">
        <f>IF(DP478, AN478, AH478)</f>
        <v>0</v>
      </c>
      <c r="L478">
        <f>IF(DP478, AI478, AG478)</f>
        <v>0</v>
      </c>
      <c r="M478">
        <f>DR478 - IF(AU478&gt;1, L478*DL478*100.0/(AW478), 0)</f>
        <v>0</v>
      </c>
      <c r="N478">
        <f>((T478-J478/2)*M478-L478)/(T478+J478/2)</f>
        <v>0</v>
      </c>
      <c r="O478">
        <f>N478*(DY478+DZ478)/1000.0</f>
        <v>0</v>
      </c>
      <c r="P478">
        <f>(DR478 - IF(AU478&gt;1, L478*DL478*100.0/(AW478), 0))*(DY478+DZ478)/1000.0</f>
        <v>0</v>
      </c>
      <c r="Q478">
        <f>2.0/((1/S478-1/R478)+SIGN(S478)*SQRT((1/S478-1/R478)*(1/S478-1/R478) + 4*DM478/((DM478+1)*(DM478+1))*(2*1/S478*1/R478-1/R478*1/R478)))</f>
        <v>0</v>
      </c>
      <c r="R478">
        <f>IF(LEFT(DN478,1)&lt;&gt;"0",IF(LEFT(DN478,1)="1",3.0,DO478),$D$5+$E$5*(EF478*DY478/($K$5*1000))+$F$5*(EF478*DY478/($K$5*1000))*MAX(MIN(DL478,$J$5),$I$5)*MAX(MIN(DL478,$J$5),$I$5)+$G$5*MAX(MIN(DL478,$J$5),$I$5)*(EF478*DY478/($K$5*1000))+$H$5*(EF478*DY478/($K$5*1000))*(EF478*DY478/($K$5*1000)))</f>
        <v>0</v>
      </c>
      <c r="S478">
        <f>J478*(1000-(1000*0.61365*exp(17.502*W478/(240.97+W478))/(DY478+DZ478)+DT478)/2)/(1000*0.61365*exp(17.502*W478/(240.97+W478))/(DY478+DZ478)-DT478)</f>
        <v>0</v>
      </c>
      <c r="T478">
        <f>1/((DM478+1)/(Q478/1.6)+1/(R478/1.37)) + DM478/((DM478+1)/(Q478/1.6) + DM478/(R478/1.37))</f>
        <v>0</v>
      </c>
      <c r="U478">
        <f>(DH478*DK478)</f>
        <v>0</v>
      </c>
      <c r="V478">
        <f>(EA478+(U478+2*0.95*5.67E-8*(((EA478+$B$7)+273)^4-(EA478+273)^4)-44100*J478)/(1.84*29.3*R478+8*0.95*5.67E-8*(EA478+273)^3))</f>
        <v>0</v>
      </c>
      <c r="W478">
        <f>($C$7*EB478+$D$7*EC478+$E$7*V478)</f>
        <v>0</v>
      </c>
      <c r="X478">
        <f>0.61365*exp(17.502*W478/(240.97+W478))</f>
        <v>0</v>
      </c>
      <c r="Y478">
        <f>(Z478/AA478*100)</f>
        <v>0</v>
      </c>
      <c r="Z478">
        <f>DT478*(DY478+DZ478)/1000</f>
        <v>0</v>
      </c>
      <c r="AA478">
        <f>0.61365*exp(17.502*EA478/(240.97+EA478))</f>
        <v>0</v>
      </c>
      <c r="AB478">
        <f>(X478-DT478*(DY478+DZ478)/1000)</f>
        <v>0</v>
      </c>
      <c r="AC478">
        <f>(-J478*44100)</f>
        <v>0</v>
      </c>
      <c r="AD478">
        <f>2*29.3*R478*0.92*(EA478-W478)</f>
        <v>0</v>
      </c>
      <c r="AE478">
        <f>2*0.95*5.67E-8*(((EA478+$B$7)+273)^4-(W478+273)^4)</f>
        <v>0</v>
      </c>
      <c r="AF478">
        <f>U478+AE478+AC478+AD478</f>
        <v>0</v>
      </c>
      <c r="AG478">
        <f>DX478*AU478*(DS478-DR478*(1000-AU478*DU478)/(1000-AU478*DT478))/(100*DL478)</f>
        <v>0</v>
      </c>
      <c r="AH478">
        <f>1000*DX478*AU478*(DT478-DU478)/(100*DL478*(1000-AU478*DT478))</f>
        <v>0</v>
      </c>
      <c r="AI478">
        <f>(AJ478 - AK478 - DY478*1E3/(8.314*(EA478+273.15)) * AM478/DX478 * AL478) * DX478/(100*DL478) * (1000 - DU478)/1000</f>
        <v>0</v>
      </c>
      <c r="AJ478">
        <v>1297.673844571241</v>
      </c>
      <c r="AK478">
        <v>1259.879757575757</v>
      </c>
      <c r="AL478">
        <v>3.421868555190362</v>
      </c>
      <c r="AM478">
        <v>65.51249635074223</v>
      </c>
      <c r="AN478">
        <f>(AP478 - AO478 + DY478*1E3/(8.314*(EA478+273.15)) * AR478/DX478 * AQ478) * DX478/(100*DL478) * 1000/(1000 - AP478)</f>
        <v>0</v>
      </c>
      <c r="AO478">
        <v>16.12752961235246</v>
      </c>
      <c r="AP478">
        <v>24.00041151515152</v>
      </c>
      <c r="AQ478">
        <v>0.0001534801672404913</v>
      </c>
      <c r="AR478">
        <v>120.2909633275377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MAX(0,($B$13+$C$13*EF478)/(1+$D$13*EF478)*DY478/(EA478+273)*$E$13)</f>
        <v>0</v>
      </c>
      <c r="AX478" t="s">
        <v>437</v>
      </c>
      <c r="AY478" t="s">
        <v>437</v>
      </c>
      <c r="AZ478">
        <v>0</v>
      </c>
      <c r="BA478">
        <v>0</v>
      </c>
      <c r="BB478">
        <f>1-AZ478/BA478</f>
        <v>0</v>
      </c>
      <c r="BC478">
        <v>0</v>
      </c>
      <c r="BD478" t="s">
        <v>437</v>
      </c>
      <c r="BE478" t="s">
        <v>437</v>
      </c>
      <c r="BF478">
        <v>0</v>
      </c>
      <c r="BG478">
        <v>0</v>
      </c>
      <c r="BH478">
        <f>1-BF478/BG478</f>
        <v>0</v>
      </c>
      <c r="BI478">
        <v>0.5</v>
      </c>
      <c r="BJ478">
        <f>DI478</f>
        <v>0</v>
      </c>
      <c r="BK478">
        <f>L478</f>
        <v>0</v>
      </c>
      <c r="BL478">
        <f>BH478*BI478*BJ478</f>
        <v>0</v>
      </c>
      <c r="BM478">
        <f>(BK478-BC478)/BJ478</f>
        <v>0</v>
      </c>
      <c r="BN478">
        <f>(BA478-BG478)/BG478</f>
        <v>0</v>
      </c>
      <c r="BO478">
        <f>AZ478/(BB478+AZ478/BG478)</f>
        <v>0</v>
      </c>
      <c r="BP478" t="s">
        <v>437</v>
      </c>
      <c r="BQ478">
        <v>0</v>
      </c>
      <c r="BR478">
        <f>IF(BQ478&lt;&gt;0, BQ478, BO478)</f>
        <v>0</v>
      </c>
      <c r="BS478">
        <f>1-BR478/BG478</f>
        <v>0</v>
      </c>
      <c r="BT478">
        <f>(BG478-BF478)/(BG478-BR478)</f>
        <v>0</v>
      </c>
      <c r="BU478">
        <f>(BA478-BG478)/(BA478-BR478)</f>
        <v>0</v>
      </c>
      <c r="BV478">
        <f>(BG478-BF478)/(BG478-AZ478)</f>
        <v>0</v>
      </c>
      <c r="BW478">
        <f>(BA478-BG478)/(BA478-AZ478)</f>
        <v>0</v>
      </c>
      <c r="BX478">
        <f>(BT478*BR478/BF478)</f>
        <v>0</v>
      </c>
      <c r="BY478">
        <f>(1-BX478)</f>
        <v>0</v>
      </c>
      <c r="DH478">
        <f>$B$11*EG478+$C$11*EH478+$F$11*ES478*(1-EV478)</f>
        <v>0</v>
      </c>
      <c r="DI478">
        <f>DH478*DJ478</f>
        <v>0</v>
      </c>
      <c r="DJ478">
        <f>($B$11*$D$9+$C$11*$D$9+$F$11*((FF478+EX478)/MAX(FF478+EX478+FG478, 0.1)*$I$9+FG478/MAX(FF478+EX478+FG478, 0.1)*$J$9))/($B$11+$C$11+$F$11)</f>
        <v>0</v>
      </c>
      <c r="DK478">
        <f>($B$11*$K$9+$C$11*$K$9+$F$11*((FF478+EX478)/MAX(FF478+EX478+FG478, 0.1)*$P$9+FG478/MAX(FF478+EX478+FG478, 0.1)*$Q$9))/($B$11+$C$11+$F$11)</f>
        <v>0</v>
      </c>
      <c r="DL478">
        <v>4.38</v>
      </c>
      <c r="DM478">
        <v>0.5</v>
      </c>
      <c r="DN478" t="s">
        <v>438</v>
      </c>
      <c r="DO478">
        <v>2</v>
      </c>
      <c r="DP478" t="b">
        <v>1</v>
      </c>
      <c r="DQ478">
        <v>1759257499</v>
      </c>
      <c r="DR478">
        <v>1206.286666666667</v>
      </c>
      <c r="DS478">
        <v>1261.907407407407</v>
      </c>
      <c r="DT478">
        <v>23.99572592592593</v>
      </c>
      <c r="DU478">
        <v>16.02595185185185</v>
      </c>
      <c r="DV478">
        <v>1205.186666666666</v>
      </c>
      <c r="DW478">
        <v>23.75312592592593</v>
      </c>
      <c r="DX478">
        <v>499.9867407407407</v>
      </c>
      <c r="DY478">
        <v>90.7842148148148</v>
      </c>
      <c r="DZ478">
        <v>0.05360894444444445</v>
      </c>
      <c r="EA478">
        <v>30.46088518518518</v>
      </c>
      <c r="EB478">
        <v>30.03138148148148</v>
      </c>
      <c r="EC478">
        <v>999.9000000000001</v>
      </c>
      <c r="ED478">
        <v>0</v>
      </c>
      <c r="EE478">
        <v>0</v>
      </c>
      <c r="EF478">
        <v>9988.497037037036</v>
      </c>
      <c r="EG478">
        <v>0</v>
      </c>
      <c r="EH478">
        <v>12.89393333333333</v>
      </c>
      <c r="EI478">
        <v>-55.62133333333333</v>
      </c>
      <c r="EJ478">
        <v>1235.944444444444</v>
      </c>
      <c r="EK478">
        <v>1282.46074074074</v>
      </c>
      <c r="EL478">
        <v>7.969775555555556</v>
      </c>
      <c r="EM478">
        <v>1261.907407407407</v>
      </c>
      <c r="EN478">
        <v>16.02595185185185</v>
      </c>
      <c r="EO478">
        <v>2.178434074074074</v>
      </c>
      <c r="EP478">
        <v>1.454902592592593</v>
      </c>
      <c r="EQ478">
        <v>18.80457037037037</v>
      </c>
      <c r="ER478">
        <v>12.50217407407407</v>
      </c>
      <c r="ES478">
        <v>2000.006296296296</v>
      </c>
      <c r="ET478">
        <v>0.9800057777777779</v>
      </c>
      <c r="EU478">
        <v>0.01999448888888889</v>
      </c>
      <c r="EV478">
        <v>0</v>
      </c>
      <c r="EW478">
        <v>841.2259259259258</v>
      </c>
      <c r="EX478">
        <v>5.000560000000001</v>
      </c>
      <c r="EY478">
        <v>17021.51481481482</v>
      </c>
      <c r="EZ478">
        <v>17294.95925925926</v>
      </c>
      <c r="FA478">
        <v>41.56199999999999</v>
      </c>
      <c r="FB478">
        <v>41.56199999999999</v>
      </c>
      <c r="FC478">
        <v>41.21966666666665</v>
      </c>
      <c r="FD478">
        <v>40.81199999999999</v>
      </c>
      <c r="FE478">
        <v>42.33066666666665</v>
      </c>
      <c r="FF478">
        <v>1955.116296296296</v>
      </c>
      <c r="FG478">
        <v>39.89000000000001</v>
      </c>
      <c r="FH478">
        <v>0</v>
      </c>
      <c r="FI478">
        <v>1759257520.6</v>
      </c>
      <c r="FJ478">
        <v>0</v>
      </c>
      <c r="FK478">
        <v>841.23284</v>
      </c>
      <c r="FL478">
        <v>-3.479615381393505</v>
      </c>
      <c r="FM478">
        <v>-81.99230779317077</v>
      </c>
      <c r="FN478">
        <v>17021.244</v>
      </c>
      <c r="FO478">
        <v>15</v>
      </c>
      <c r="FP478">
        <v>0</v>
      </c>
      <c r="FQ478" t="s">
        <v>439</v>
      </c>
      <c r="FR478">
        <v>1747148579.5</v>
      </c>
      <c r="FS478">
        <v>1747148584.5</v>
      </c>
      <c r="FT478">
        <v>0</v>
      </c>
      <c r="FU478">
        <v>0.162</v>
      </c>
      <c r="FV478">
        <v>-0.001</v>
      </c>
      <c r="FW478">
        <v>0.139</v>
      </c>
      <c r="FX478">
        <v>0.058</v>
      </c>
      <c r="FY478">
        <v>420</v>
      </c>
      <c r="FZ478">
        <v>16</v>
      </c>
      <c r="GA478">
        <v>0.19</v>
      </c>
      <c r="GB478">
        <v>0.02</v>
      </c>
      <c r="GC478">
        <v>-55.57012195121953</v>
      </c>
      <c r="GD478">
        <v>-1.093879442508664</v>
      </c>
      <c r="GE478">
        <v>0.1216541429370716</v>
      </c>
      <c r="GF478">
        <v>0</v>
      </c>
      <c r="GG478">
        <v>841.4136764705881</v>
      </c>
      <c r="GH478">
        <v>-3.321970965260664</v>
      </c>
      <c r="GI478">
        <v>0.3762876497159031</v>
      </c>
      <c r="GJ478">
        <v>0</v>
      </c>
      <c r="GK478">
        <v>7.997362682926831</v>
      </c>
      <c r="GL478">
        <v>-0.68013365853656</v>
      </c>
      <c r="GM478">
        <v>0.07187467493964725</v>
      </c>
      <c r="GN478">
        <v>0</v>
      </c>
      <c r="GO478">
        <v>0</v>
      </c>
      <c r="GP478">
        <v>3</v>
      </c>
      <c r="GQ478" t="s">
        <v>490</v>
      </c>
      <c r="GR478">
        <v>3.12854</v>
      </c>
      <c r="GS478">
        <v>2.73151</v>
      </c>
      <c r="GT478">
        <v>0.178579</v>
      </c>
      <c r="GU478">
        <v>0.184554</v>
      </c>
      <c r="GV478">
        <v>0.107236</v>
      </c>
      <c r="GW478">
        <v>0.0815734</v>
      </c>
      <c r="GX478">
        <v>24623.4</v>
      </c>
      <c r="GY478">
        <v>23727.7</v>
      </c>
      <c r="GZ478">
        <v>30520</v>
      </c>
      <c r="HA478">
        <v>29354.4</v>
      </c>
      <c r="HB478">
        <v>37608.8</v>
      </c>
      <c r="HC478">
        <v>35484.6</v>
      </c>
      <c r="HD478">
        <v>46689.7</v>
      </c>
      <c r="HE478">
        <v>43620</v>
      </c>
      <c r="HF478">
        <v>1.83</v>
      </c>
      <c r="HG478">
        <v>1.8182</v>
      </c>
      <c r="HH478">
        <v>0.0859983</v>
      </c>
      <c r="HI478">
        <v>0</v>
      </c>
      <c r="HJ478">
        <v>28.6278</v>
      </c>
      <c r="HK478">
        <v>999.9</v>
      </c>
      <c r="HL478">
        <v>48</v>
      </c>
      <c r="HM478">
        <v>31.9</v>
      </c>
      <c r="HN478">
        <v>25.1071</v>
      </c>
      <c r="HO478">
        <v>62.945</v>
      </c>
      <c r="HP478">
        <v>17.9768</v>
      </c>
      <c r="HQ478">
        <v>1</v>
      </c>
      <c r="HR478">
        <v>0.150678</v>
      </c>
      <c r="HS478">
        <v>-0.553867</v>
      </c>
      <c r="HT478">
        <v>20.1994</v>
      </c>
      <c r="HU478">
        <v>5.22807</v>
      </c>
      <c r="HV478">
        <v>11.974</v>
      </c>
      <c r="HW478">
        <v>4.9699</v>
      </c>
      <c r="HX478">
        <v>3.28953</v>
      </c>
      <c r="HY478">
        <v>9999</v>
      </c>
      <c r="HZ478">
        <v>9999</v>
      </c>
      <c r="IA478">
        <v>9999</v>
      </c>
      <c r="IB478">
        <v>20.4</v>
      </c>
      <c r="IC478">
        <v>4.9729</v>
      </c>
      <c r="ID478">
        <v>1.87732</v>
      </c>
      <c r="IE478">
        <v>1.87545</v>
      </c>
      <c r="IF478">
        <v>1.8782</v>
      </c>
      <c r="IG478">
        <v>1.87498</v>
      </c>
      <c r="IH478">
        <v>1.87851</v>
      </c>
      <c r="II478">
        <v>1.87561</v>
      </c>
      <c r="IJ478">
        <v>1.87682</v>
      </c>
      <c r="IK478">
        <v>0</v>
      </c>
      <c r="IL478">
        <v>0</v>
      </c>
      <c r="IM478">
        <v>0</v>
      </c>
      <c r="IN478">
        <v>0</v>
      </c>
      <c r="IO478" t="s">
        <v>441</v>
      </c>
      <c r="IP478" t="s">
        <v>442</v>
      </c>
      <c r="IQ478" t="s">
        <v>443</v>
      </c>
      <c r="IR478" t="s">
        <v>443</v>
      </c>
      <c r="IS478" t="s">
        <v>443</v>
      </c>
      <c r="IT478" t="s">
        <v>443</v>
      </c>
      <c r="IU478">
        <v>0</v>
      </c>
      <c r="IV478">
        <v>100</v>
      </c>
      <c r="IW478">
        <v>100</v>
      </c>
      <c r="IX478">
        <v>1.13</v>
      </c>
      <c r="IY478">
        <v>0.2427</v>
      </c>
      <c r="IZ478">
        <v>-0.1222274518627452</v>
      </c>
      <c r="JA478">
        <v>0.001328938755811441</v>
      </c>
      <c r="JB478">
        <v>-5.633165956792918E-07</v>
      </c>
      <c r="JC478">
        <v>2.510553891376428E-10</v>
      </c>
      <c r="JD478">
        <v>-0.04678033270444259</v>
      </c>
      <c r="JE478">
        <v>-0.0009625096320519332</v>
      </c>
      <c r="JF478">
        <v>0.0006953178313022573</v>
      </c>
      <c r="JG478">
        <v>-5.973937232829655E-06</v>
      </c>
      <c r="JH478">
        <v>1</v>
      </c>
      <c r="JI478">
        <v>2112</v>
      </c>
      <c r="JJ478">
        <v>1</v>
      </c>
      <c r="JK478">
        <v>26</v>
      </c>
      <c r="JL478">
        <v>201815.5</v>
      </c>
      <c r="JM478">
        <v>201815.4</v>
      </c>
      <c r="JN478">
        <v>2.69897</v>
      </c>
      <c r="JO478">
        <v>2.54272</v>
      </c>
      <c r="JP478">
        <v>1.39893</v>
      </c>
      <c r="JQ478">
        <v>2.32666</v>
      </c>
      <c r="JR478">
        <v>1.44897</v>
      </c>
      <c r="JS478">
        <v>2.44873</v>
      </c>
      <c r="JT478">
        <v>37.747</v>
      </c>
      <c r="JU478">
        <v>23.9649</v>
      </c>
      <c r="JV478">
        <v>18</v>
      </c>
      <c r="JW478">
        <v>482.949</v>
      </c>
      <c r="JX478">
        <v>445.897</v>
      </c>
      <c r="JY478">
        <v>29.2045</v>
      </c>
      <c r="JZ478">
        <v>29.2173</v>
      </c>
      <c r="KA478">
        <v>29.9996</v>
      </c>
      <c r="KB478">
        <v>28.9708</v>
      </c>
      <c r="KC478">
        <v>29.0474</v>
      </c>
      <c r="KD478">
        <v>54.1423</v>
      </c>
      <c r="KE478">
        <v>39.7132</v>
      </c>
      <c r="KF478">
        <v>0</v>
      </c>
      <c r="KG478">
        <v>29.1877</v>
      </c>
      <c r="KH478">
        <v>1308.96</v>
      </c>
      <c r="KI478">
        <v>16.1939</v>
      </c>
      <c r="KJ478">
        <v>100.899</v>
      </c>
      <c r="KK478">
        <v>100.332</v>
      </c>
    </row>
    <row r="479" spans="1:297">
      <c r="A479">
        <v>463</v>
      </c>
      <c r="B479">
        <v>1759257511.5</v>
      </c>
      <c r="C479">
        <v>10695.90000009537</v>
      </c>
      <c r="D479" t="s">
        <v>1373</v>
      </c>
      <c r="E479" t="s">
        <v>1374</v>
      </c>
      <c r="F479">
        <v>5</v>
      </c>
      <c r="G479" t="s">
        <v>1218</v>
      </c>
      <c r="H479" t="s">
        <v>436</v>
      </c>
      <c r="I479">
        <v>1759257503.714286</v>
      </c>
      <c r="J479">
        <f>(K479)/1000</f>
        <v>0</v>
      </c>
      <c r="K479">
        <f>IF(DP479, AN479, AH479)</f>
        <v>0</v>
      </c>
      <c r="L479">
        <f>IF(DP479, AI479, AG479)</f>
        <v>0</v>
      </c>
      <c r="M479">
        <f>DR479 - IF(AU479&gt;1, L479*DL479*100.0/(AW479), 0)</f>
        <v>0</v>
      </c>
      <c r="N479">
        <f>((T479-J479/2)*M479-L479)/(T479+J479/2)</f>
        <v>0</v>
      </c>
      <c r="O479">
        <f>N479*(DY479+DZ479)/1000.0</f>
        <v>0</v>
      </c>
      <c r="P479">
        <f>(DR479 - IF(AU479&gt;1, L479*DL479*100.0/(AW479), 0))*(DY479+DZ479)/1000.0</f>
        <v>0</v>
      </c>
      <c r="Q479">
        <f>2.0/((1/S479-1/R479)+SIGN(S479)*SQRT((1/S479-1/R479)*(1/S479-1/R479) + 4*DM479/((DM479+1)*(DM479+1))*(2*1/S479*1/R479-1/R479*1/R479)))</f>
        <v>0</v>
      </c>
      <c r="R479">
        <f>IF(LEFT(DN479,1)&lt;&gt;"0",IF(LEFT(DN479,1)="1",3.0,DO479),$D$5+$E$5*(EF479*DY479/($K$5*1000))+$F$5*(EF479*DY479/($K$5*1000))*MAX(MIN(DL479,$J$5),$I$5)*MAX(MIN(DL479,$J$5),$I$5)+$G$5*MAX(MIN(DL479,$J$5),$I$5)*(EF479*DY479/($K$5*1000))+$H$5*(EF479*DY479/($K$5*1000))*(EF479*DY479/($K$5*1000)))</f>
        <v>0</v>
      </c>
      <c r="S479">
        <f>J479*(1000-(1000*0.61365*exp(17.502*W479/(240.97+W479))/(DY479+DZ479)+DT479)/2)/(1000*0.61365*exp(17.502*W479/(240.97+W479))/(DY479+DZ479)-DT479)</f>
        <v>0</v>
      </c>
      <c r="T479">
        <f>1/((DM479+1)/(Q479/1.6)+1/(R479/1.37)) + DM479/((DM479+1)/(Q479/1.6) + DM479/(R479/1.37))</f>
        <v>0</v>
      </c>
      <c r="U479">
        <f>(DH479*DK479)</f>
        <v>0</v>
      </c>
      <c r="V479">
        <f>(EA479+(U479+2*0.95*5.67E-8*(((EA479+$B$7)+273)^4-(EA479+273)^4)-44100*J479)/(1.84*29.3*R479+8*0.95*5.67E-8*(EA479+273)^3))</f>
        <v>0</v>
      </c>
      <c r="W479">
        <f>($C$7*EB479+$D$7*EC479+$E$7*V479)</f>
        <v>0</v>
      </c>
      <c r="X479">
        <f>0.61365*exp(17.502*W479/(240.97+W479))</f>
        <v>0</v>
      </c>
      <c r="Y479">
        <f>(Z479/AA479*100)</f>
        <v>0</v>
      </c>
      <c r="Z479">
        <f>DT479*(DY479+DZ479)/1000</f>
        <v>0</v>
      </c>
      <c r="AA479">
        <f>0.61365*exp(17.502*EA479/(240.97+EA479))</f>
        <v>0</v>
      </c>
      <c r="AB479">
        <f>(X479-DT479*(DY479+DZ479)/1000)</f>
        <v>0</v>
      </c>
      <c r="AC479">
        <f>(-J479*44100)</f>
        <v>0</v>
      </c>
      <c r="AD479">
        <f>2*29.3*R479*0.92*(EA479-W479)</f>
        <v>0</v>
      </c>
      <c r="AE479">
        <f>2*0.95*5.67E-8*(((EA479+$B$7)+273)^4-(W479+273)^4)</f>
        <v>0</v>
      </c>
      <c r="AF479">
        <f>U479+AE479+AC479+AD479</f>
        <v>0</v>
      </c>
      <c r="AG479">
        <f>DX479*AU479*(DS479-DR479*(1000-AU479*DU479)/(1000-AU479*DT479))/(100*DL479)</f>
        <v>0</v>
      </c>
      <c r="AH479">
        <f>1000*DX479*AU479*(DT479-DU479)/(100*DL479*(1000-AU479*DT479))</f>
        <v>0</v>
      </c>
      <c r="AI479">
        <f>(AJ479 - AK479 - DY479*1E3/(8.314*(EA479+273.15)) * AM479/DX479 * AL479) * DX479/(100*DL479) * (1000 - DU479)/1000</f>
        <v>0</v>
      </c>
      <c r="AJ479">
        <v>1314.647546327306</v>
      </c>
      <c r="AK479">
        <v>1276.929515151515</v>
      </c>
      <c r="AL479">
        <v>3.395476071692953</v>
      </c>
      <c r="AM479">
        <v>65.51249635074223</v>
      </c>
      <c r="AN479">
        <f>(AP479 - AO479 + DY479*1E3/(8.314*(EA479+273.15)) * AR479/DX479 * AQ479) * DX479/(100*DL479) * 1000/(1000 - AP479)</f>
        <v>0</v>
      </c>
      <c r="AO479">
        <v>16.14133110884115</v>
      </c>
      <c r="AP479">
        <v>23.99942303030302</v>
      </c>
      <c r="AQ479">
        <v>-1.824454044983619E-05</v>
      </c>
      <c r="AR479">
        <v>120.2909633275377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MAX(0,($B$13+$C$13*EF479)/(1+$D$13*EF479)*DY479/(EA479+273)*$E$13)</f>
        <v>0</v>
      </c>
      <c r="AX479" t="s">
        <v>437</v>
      </c>
      <c r="AY479" t="s">
        <v>437</v>
      </c>
      <c r="AZ479">
        <v>0</v>
      </c>
      <c r="BA479">
        <v>0</v>
      </c>
      <c r="BB479">
        <f>1-AZ479/BA479</f>
        <v>0</v>
      </c>
      <c r="BC479">
        <v>0</v>
      </c>
      <c r="BD479" t="s">
        <v>437</v>
      </c>
      <c r="BE479" t="s">
        <v>437</v>
      </c>
      <c r="BF479">
        <v>0</v>
      </c>
      <c r="BG479">
        <v>0</v>
      </c>
      <c r="BH479">
        <f>1-BF479/BG479</f>
        <v>0</v>
      </c>
      <c r="BI479">
        <v>0.5</v>
      </c>
      <c r="BJ479">
        <f>DI479</f>
        <v>0</v>
      </c>
      <c r="BK479">
        <f>L479</f>
        <v>0</v>
      </c>
      <c r="BL479">
        <f>BH479*BI479*BJ479</f>
        <v>0</v>
      </c>
      <c r="BM479">
        <f>(BK479-BC479)/BJ479</f>
        <v>0</v>
      </c>
      <c r="BN479">
        <f>(BA479-BG479)/BG479</f>
        <v>0</v>
      </c>
      <c r="BO479">
        <f>AZ479/(BB479+AZ479/BG479)</f>
        <v>0</v>
      </c>
      <c r="BP479" t="s">
        <v>437</v>
      </c>
      <c r="BQ479">
        <v>0</v>
      </c>
      <c r="BR479">
        <f>IF(BQ479&lt;&gt;0, BQ479, BO479)</f>
        <v>0</v>
      </c>
      <c r="BS479">
        <f>1-BR479/BG479</f>
        <v>0</v>
      </c>
      <c r="BT479">
        <f>(BG479-BF479)/(BG479-BR479)</f>
        <v>0</v>
      </c>
      <c r="BU479">
        <f>(BA479-BG479)/(BA479-BR479)</f>
        <v>0</v>
      </c>
      <c r="BV479">
        <f>(BG479-BF479)/(BG479-AZ479)</f>
        <v>0</v>
      </c>
      <c r="BW479">
        <f>(BA479-BG479)/(BA479-AZ479)</f>
        <v>0</v>
      </c>
      <c r="BX479">
        <f>(BT479*BR479/BF479)</f>
        <v>0</v>
      </c>
      <c r="BY479">
        <f>(1-BX479)</f>
        <v>0</v>
      </c>
      <c r="DH479">
        <f>$B$11*EG479+$C$11*EH479+$F$11*ES479*(1-EV479)</f>
        <v>0</v>
      </c>
      <c r="DI479">
        <f>DH479*DJ479</f>
        <v>0</v>
      </c>
      <c r="DJ479">
        <f>($B$11*$D$9+$C$11*$D$9+$F$11*((FF479+EX479)/MAX(FF479+EX479+FG479, 0.1)*$I$9+FG479/MAX(FF479+EX479+FG479, 0.1)*$J$9))/($B$11+$C$11+$F$11)</f>
        <v>0</v>
      </c>
      <c r="DK479">
        <f>($B$11*$K$9+$C$11*$K$9+$F$11*((FF479+EX479)/MAX(FF479+EX479+FG479, 0.1)*$P$9+FG479/MAX(FF479+EX479+FG479, 0.1)*$Q$9))/($B$11+$C$11+$F$11)</f>
        <v>0</v>
      </c>
      <c r="DL479">
        <v>4.38</v>
      </c>
      <c r="DM479">
        <v>0.5</v>
      </c>
      <c r="DN479" t="s">
        <v>438</v>
      </c>
      <c r="DO479">
        <v>2</v>
      </c>
      <c r="DP479" t="b">
        <v>1</v>
      </c>
      <c r="DQ479">
        <v>1759257503.714286</v>
      </c>
      <c r="DR479">
        <v>1222.008214285714</v>
      </c>
      <c r="DS479">
        <v>1277.697857142857</v>
      </c>
      <c r="DT479">
        <v>23.995425</v>
      </c>
      <c r="DU479">
        <v>16.08152142857143</v>
      </c>
      <c r="DV479">
        <v>1220.890714285714</v>
      </c>
      <c r="DW479">
        <v>23.75283571428571</v>
      </c>
      <c r="DX479">
        <v>499.9870714285714</v>
      </c>
      <c r="DY479">
        <v>90.78441785714286</v>
      </c>
      <c r="DZ479">
        <v>0.05368942857142858</v>
      </c>
      <c r="EA479">
        <v>30.45555714285715</v>
      </c>
      <c r="EB479">
        <v>30.03140357142857</v>
      </c>
      <c r="EC479">
        <v>999.9000000000002</v>
      </c>
      <c r="ED479">
        <v>0</v>
      </c>
      <c r="EE479">
        <v>0</v>
      </c>
      <c r="EF479">
        <v>9997.278214285716</v>
      </c>
      <c r="EG479">
        <v>0</v>
      </c>
      <c r="EH479">
        <v>12.92055</v>
      </c>
      <c r="EI479">
        <v>-55.68983928571428</v>
      </c>
      <c r="EJ479">
        <v>1252.0525</v>
      </c>
      <c r="EK479">
        <v>1298.580714285714</v>
      </c>
      <c r="EL479">
        <v>7.913904642857142</v>
      </c>
      <c r="EM479">
        <v>1277.697857142857</v>
      </c>
      <c r="EN479">
        <v>16.08152142857143</v>
      </c>
      <c r="EO479">
        <v>2.178411785714286</v>
      </c>
      <c r="EP479">
        <v>1.459951428571429</v>
      </c>
      <c r="EQ479">
        <v>18.80441071428572</v>
      </c>
      <c r="ER479">
        <v>12.55496071428571</v>
      </c>
      <c r="ES479">
        <v>1999.996428571429</v>
      </c>
      <c r="ET479">
        <v>0.9800056428571428</v>
      </c>
      <c r="EU479">
        <v>0.01999462857142858</v>
      </c>
      <c r="EV479">
        <v>0</v>
      </c>
      <c r="EW479">
        <v>840.9000357142858</v>
      </c>
      <c r="EX479">
        <v>5.000560000000001</v>
      </c>
      <c r="EY479">
        <v>17014.83928571429</v>
      </c>
      <c r="EZ479">
        <v>17294.87142857143</v>
      </c>
      <c r="FA479">
        <v>41.55757142857141</v>
      </c>
      <c r="FB479">
        <v>41.56199999999999</v>
      </c>
      <c r="FC479">
        <v>41.20949999999998</v>
      </c>
      <c r="FD479">
        <v>40.81199999999999</v>
      </c>
      <c r="FE479">
        <v>42.32549999999998</v>
      </c>
      <c r="FF479">
        <v>1955.106428571429</v>
      </c>
      <c r="FG479">
        <v>39.89000000000001</v>
      </c>
      <c r="FH479">
        <v>0</v>
      </c>
      <c r="FI479">
        <v>1759257525.4</v>
      </c>
      <c r="FJ479">
        <v>0</v>
      </c>
      <c r="FK479">
        <v>840.91112</v>
      </c>
      <c r="FL479">
        <v>-3.645153837321276</v>
      </c>
      <c r="FM479">
        <v>-82.91538446521641</v>
      </c>
      <c r="FN479">
        <v>17014.412</v>
      </c>
      <c r="FO479">
        <v>15</v>
      </c>
      <c r="FP479">
        <v>0</v>
      </c>
      <c r="FQ479" t="s">
        <v>439</v>
      </c>
      <c r="FR479">
        <v>1747148579.5</v>
      </c>
      <c r="FS479">
        <v>1747148584.5</v>
      </c>
      <c r="FT479">
        <v>0</v>
      </c>
      <c r="FU479">
        <v>0.162</v>
      </c>
      <c r="FV479">
        <v>-0.001</v>
      </c>
      <c r="FW479">
        <v>0.139</v>
      </c>
      <c r="FX479">
        <v>0.058</v>
      </c>
      <c r="FY479">
        <v>420</v>
      </c>
      <c r="FZ479">
        <v>16</v>
      </c>
      <c r="GA479">
        <v>0.19</v>
      </c>
      <c r="GB479">
        <v>0.02</v>
      </c>
      <c r="GC479">
        <v>-55.62247073170732</v>
      </c>
      <c r="GD479">
        <v>-0.7697790940766682</v>
      </c>
      <c r="GE479">
        <v>0.09911235369802329</v>
      </c>
      <c r="GF479">
        <v>0</v>
      </c>
      <c r="GG479">
        <v>841.163088235294</v>
      </c>
      <c r="GH479">
        <v>-3.783605804148722</v>
      </c>
      <c r="GI479">
        <v>0.4144360709692305</v>
      </c>
      <c r="GJ479">
        <v>0</v>
      </c>
      <c r="GK479">
        <v>7.957969999999999</v>
      </c>
      <c r="GL479">
        <v>-0.7726465505226588</v>
      </c>
      <c r="GM479">
        <v>0.07893218886502762</v>
      </c>
      <c r="GN479">
        <v>0</v>
      </c>
      <c r="GO479">
        <v>0</v>
      </c>
      <c r="GP479">
        <v>3</v>
      </c>
      <c r="GQ479" t="s">
        <v>490</v>
      </c>
      <c r="GR479">
        <v>3.1288</v>
      </c>
      <c r="GS479">
        <v>2.73171</v>
      </c>
      <c r="GT479">
        <v>0.180067</v>
      </c>
      <c r="GU479">
        <v>0.186035</v>
      </c>
      <c r="GV479">
        <v>0.107233</v>
      </c>
      <c r="GW479">
        <v>0.0815992</v>
      </c>
      <c r="GX479">
        <v>24579.7</v>
      </c>
      <c r="GY479">
        <v>23684.8</v>
      </c>
      <c r="GZ479">
        <v>30521.1</v>
      </c>
      <c r="HA479">
        <v>29354.7</v>
      </c>
      <c r="HB479">
        <v>37610.1</v>
      </c>
      <c r="HC479">
        <v>35484</v>
      </c>
      <c r="HD479">
        <v>46691</v>
      </c>
      <c r="HE479">
        <v>43620.4</v>
      </c>
      <c r="HF479">
        <v>1.83025</v>
      </c>
      <c r="HG479">
        <v>1.81775</v>
      </c>
      <c r="HH479">
        <v>0.0874698</v>
      </c>
      <c r="HI479">
        <v>0</v>
      </c>
      <c r="HJ479">
        <v>28.6242</v>
      </c>
      <c r="HK479">
        <v>999.9</v>
      </c>
      <c r="HL479">
        <v>48</v>
      </c>
      <c r="HM479">
        <v>31.9</v>
      </c>
      <c r="HN479">
        <v>25.1025</v>
      </c>
      <c r="HO479">
        <v>63.015</v>
      </c>
      <c r="HP479">
        <v>17.9728</v>
      </c>
      <c r="HQ479">
        <v>1</v>
      </c>
      <c r="HR479">
        <v>0.150267</v>
      </c>
      <c r="HS479">
        <v>-0.528807</v>
      </c>
      <c r="HT479">
        <v>20.1997</v>
      </c>
      <c r="HU479">
        <v>5.22822</v>
      </c>
      <c r="HV479">
        <v>11.974</v>
      </c>
      <c r="HW479">
        <v>4.9699</v>
      </c>
      <c r="HX479">
        <v>3.28953</v>
      </c>
      <c r="HY479">
        <v>9999</v>
      </c>
      <c r="HZ479">
        <v>9999</v>
      </c>
      <c r="IA479">
        <v>9999</v>
      </c>
      <c r="IB479">
        <v>20.4</v>
      </c>
      <c r="IC479">
        <v>4.97289</v>
      </c>
      <c r="ID479">
        <v>1.87732</v>
      </c>
      <c r="IE479">
        <v>1.87546</v>
      </c>
      <c r="IF479">
        <v>1.8782</v>
      </c>
      <c r="IG479">
        <v>1.87499</v>
      </c>
      <c r="IH479">
        <v>1.87851</v>
      </c>
      <c r="II479">
        <v>1.87561</v>
      </c>
      <c r="IJ479">
        <v>1.87683</v>
      </c>
      <c r="IK479">
        <v>0</v>
      </c>
      <c r="IL479">
        <v>0</v>
      </c>
      <c r="IM479">
        <v>0</v>
      </c>
      <c r="IN479">
        <v>0</v>
      </c>
      <c r="IO479" t="s">
        <v>441</v>
      </c>
      <c r="IP479" t="s">
        <v>442</v>
      </c>
      <c r="IQ479" t="s">
        <v>443</v>
      </c>
      <c r="IR479" t="s">
        <v>443</v>
      </c>
      <c r="IS479" t="s">
        <v>443</v>
      </c>
      <c r="IT479" t="s">
        <v>443</v>
      </c>
      <c r="IU479">
        <v>0</v>
      </c>
      <c r="IV479">
        <v>100</v>
      </c>
      <c r="IW479">
        <v>100</v>
      </c>
      <c r="IX479">
        <v>1.15</v>
      </c>
      <c r="IY479">
        <v>0.2427</v>
      </c>
      <c r="IZ479">
        <v>-0.1222274518627452</v>
      </c>
      <c r="JA479">
        <v>0.001328938755811441</v>
      </c>
      <c r="JB479">
        <v>-5.633165956792918E-07</v>
      </c>
      <c r="JC479">
        <v>2.510553891376428E-10</v>
      </c>
      <c r="JD479">
        <v>-0.04678033270444259</v>
      </c>
      <c r="JE479">
        <v>-0.0009625096320519332</v>
      </c>
      <c r="JF479">
        <v>0.0006953178313022573</v>
      </c>
      <c r="JG479">
        <v>-5.973937232829655E-06</v>
      </c>
      <c r="JH479">
        <v>1</v>
      </c>
      <c r="JI479">
        <v>2112</v>
      </c>
      <c r="JJ479">
        <v>1</v>
      </c>
      <c r="JK479">
        <v>26</v>
      </c>
      <c r="JL479">
        <v>201815.5</v>
      </c>
      <c r="JM479">
        <v>201815.5</v>
      </c>
      <c r="JN479">
        <v>2.72949</v>
      </c>
      <c r="JO479">
        <v>2.54028</v>
      </c>
      <c r="JP479">
        <v>1.39893</v>
      </c>
      <c r="JQ479">
        <v>2.32666</v>
      </c>
      <c r="JR479">
        <v>1.44897</v>
      </c>
      <c r="JS479">
        <v>2.55981</v>
      </c>
      <c r="JT479">
        <v>37.747</v>
      </c>
      <c r="JU479">
        <v>23.9737</v>
      </c>
      <c r="JV479">
        <v>18</v>
      </c>
      <c r="JW479">
        <v>483.06</v>
      </c>
      <c r="JX479">
        <v>445.575</v>
      </c>
      <c r="JY479">
        <v>29.1733</v>
      </c>
      <c r="JZ479">
        <v>29.2124</v>
      </c>
      <c r="KA479">
        <v>29.9997</v>
      </c>
      <c r="KB479">
        <v>28.9665</v>
      </c>
      <c r="KC479">
        <v>29.0419</v>
      </c>
      <c r="KD479">
        <v>54.6667</v>
      </c>
      <c r="KE479">
        <v>39.7132</v>
      </c>
      <c r="KF479">
        <v>0</v>
      </c>
      <c r="KG479">
        <v>29.155</v>
      </c>
      <c r="KH479">
        <v>1322.41</v>
      </c>
      <c r="KI479">
        <v>16.2381</v>
      </c>
      <c r="KJ479">
        <v>100.902</v>
      </c>
      <c r="KK479">
        <v>100.333</v>
      </c>
    </row>
    <row r="480" spans="1:297">
      <c r="A480">
        <v>464</v>
      </c>
      <c r="B480">
        <v>1759257516.5</v>
      </c>
      <c r="C480">
        <v>10700.90000009537</v>
      </c>
      <c r="D480" t="s">
        <v>1375</v>
      </c>
      <c r="E480" t="s">
        <v>1376</v>
      </c>
      <c r="F480">
        <v>5</v>
      </c>
      <c r="G480" t="s">
        <v>1218</v>
      </c>
      <c r="H480" t="s">
        <v>436</v>
      </c>
      <c r="I480">
        <v>1759257509</v>
      </c>
      <c r="J480">
        <f>(K480)/1000</f>
        <v>0</v>
      </c>
      <c r="K480">
        <f>IF(DP480, AN480, AH480)</f>
        <v>0</v>
      </c>
      <c r="L480">
        <f>IF(DP480, AI480, AG480)</f>
        <v>0</v>
      </c>
      <c r="M480">
        <f>DR480 - IF(AU480&gt;1, L480*DL480*100.0/(AW480), 0)</f>
        <v>0</v>
      </c>
      <c r="N480">
        <f>((T480-J480/2)*M480-L480)/(T480+J480/2)</f>
        <v>0</v>
      </c>
      <c r="O480">
        <f>N480*(DY480+DZ480)/1000.0</f>
        <v>0</v>
      </c>
      <c r="P480">
        <f>(DR480 - IF(AU480&gt;1, L480*DL480*100.0/(AW480), 0))*(DY480+DZ480)/1000.0</f>
        <v>0</v>
      </c>
      <c r="Q480">
        <f>2.0/((1/S480-1/R480)+SIGN(S480)*SQRT((1/S480-1/R480)*(1/S480-1/R480) + 4*DM480/((DM480+1)*(DM480+1))*(2*1/S480*1/R480-1/R480*1/R480)))</f>
        <v>0</v>
      </c>
      <c r="R480">
        <f>IF(LEFT(DN480,1)&lt;&gt;"0",IF(LEFT(DN480,1)="1",3.0,DO480),$D$5+$E$5*(EF480*DY480/($K$5*1000))+$F$5*(EF480*DY480/($K$5*1000))*MAX(MIN(DL480,$J$5),$I$5)*MAX(MIN(DL480,$J$5),$I$5)+$G$5*MAX(MIN(DL480,$J$5),$I$5)*(EF480*DY480/($K$5*1000))+$H$5*(EF480*DY480/($K$5*1000))*(EF480*DY480/($K$5*1000)))</f>
        <v>0</v>
      </c>
      <c r="S480">
        <f>J480*(1000-(1000*0.61365*exp(17.502*W480/(240.97+W480))/(DY480+DZ480)+DT480)/2)/(1000*0.61365*exp(17.502*W480/(240.97+W480))/(DY480+DZ480)-DT480)</f>
        <v>0</v>
      </c>
      <c r="T480">
        <f>1/((DM480+1)/(Q480/1.6)+1/(R480/1.37)) + DM480/((DM480+1)/(Q480/1.6) + DM480/(R480/1.37))</f>
        <v>0</v>
      </c>
      <c r="U480">
        <f>(DH480*DK480)</f>
        <v>0</v>
      </c>
      <c r="V480">
        <f>(EA480+(U480+2*0.95*5.67E-8*(((EA480+$B$7)+273)^4-(EA480+273)^4)-44100*J480)/(1.84*29.3*R480+8*0.95*5.67E-8*(EA480+273)^3))</f>
        <v>0</v>
      </c>
      <c r="W480">
        <f>($C$7*EB480+$D$7*EC480+$E$7*V480)</f>
        <v>0</v>
      </c>
      <c r="X480">
        <f>0.61365*exp(17.502*W480/(240.97+W480))</f>
        <v>0</v>
      </c>
      <c r="Y480">
        <f>(Z480/AA480*100)</f>
        <v>0</v>
      </c>
      <c r="Z480">
        <f>DT480*(DY480+DZ480)/1000</f>
        <v>0</v>
      </c>
      <c r="AA480">
        <f>0.61365*exp(17.502*EA480/(240.97+EA480))</f>
        <v>0</v>
      </c>
      <c r="AB480">
        <f>(X480-DT480*(DY480+DZ480)/1000)</f>
        <v>0</v>
      </c>
      <c r="AC480">
        <f>(-J480*44100)</f>
        <v>0</v>
      </c>
      <c r="AD480">
        <f>2*29.3*R480*0.92*(EA480-W480)</f>
        <v>0</v>
      </c>
      <c r="AE480">
        <f>2*0.95*5.67E-8*(((EA480+$B$7)+273)^4-(W480+273)^4)</f>
        <v>0</v>
      </c>
      <c r="AF480">
        <f>U480+AE480+AC480+AD480</f>
        <v>0</v>
      </c>
      <c r="AG480">
        <f>DX480*AU480*(DS480-DR480*(1000-AU480*DU480)/(1000-AU480*DT480))/(100*DL480)</f>
        <v>0</v>
      </c>
      <c r="AH480">
        <f>1000*DX480*AU480*(DT480-DU480)/(100*DL480*(1000-AU480*DT480))</f>
        <v>0</v>
      </c>
      <c r="AI480">
        <f>(AJ480 - AK480 - DY480*1E3/(8.314*(EA480+273.15)) * AM480/DX480 * AL480) * DX480/(100*DL480) * (1000 - DU480)/1000</f>
        <v>0</v>
      </c>
      <c r="AJ480">
        <v>1331.811543504837</v>
      </c>
      <c r="AK480">
        <v>1294.036969696969</v>
      </c>
      <c r="AL480">
        <v>3.419802832785849</v>
      </c>
      <c r="AM480">
        <v>65.51249635074223</v>
      </c>
      <c r="AN480">
        <f>(AP480 - AO480 + DY480*1E3/(8.314*(EA480+273.15)) * AR480/DX480 * AQ480) * DX480/(100*DL480) * 1000/(1000 - AP480)</f>
        <v>0</v>
      </c>
      <c r="AO480">
        <v>16.14513199718107</v>
      </c>
      <c r="AP480">
        <v>23.98101272727273</v>
      </c>
      <c r="AQ480">
        <v>-0.0001359621004690802</v>
      </c>
      <c r="AR480">
        <v>120.2909633275377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MAX(0,($B$13+$C$13*EF480)/(1+$D$13*EF480)*DY480/(EA480+273)*$E$13)</f>
        <v>0</v>
      </c>
      <c r="AX480" t="s">
        <v>437</v>
      </c>
      <c r="AY480" t="s">
        <v>437</v>
      </c>
      <c r="AZ480">
        <v>0</v>
      </c>
      <c r="BA480">
        <v>0</v>
      </c>
      <c r="BB480">
        <f>1-AZ480/BA480</f>
        <v>0</v>
      </c>
      <c r="BC480">
        <v>0</v>
      </c>
      <c r="BD480" t="s">
        <v>437</v>
      </c>
      <c r="BE480" t="s">
        <v>437</v>
      </c>
      <c r="BF480">
        <v>0</v>
      </c>
      <c r="BG480">
        <v>0</v>
      </c>
      <c r="BH480">
        <f>1-BF480/BG480</f>
        <v>0</v>
      </c>
      <c r="BI480">
        <v>0.5</v>
      </c>
      <c r="BJ480">
        <f>DI480</f>
        <v>0</v>
      </c>
      <c r="BK480">
        <f>L480</f>
        <v>0</v>
      </c>
      <c r="BL480">
        <f>BH480*BI480*BJ480</f>
        <v>0</v>
      </c>
      <c r="BM480">
        <f>(BK480-BC480)/BJ480</f>
        <v>0</v>
      </c>
      <c r="BN480">
        <f>(BA480-BG480)/BG480</f>
        <v>0</v>
      </c>
      <c r="BO480">
        <f>AZ480/(BB480+AZ480/BG480)</f>
        <v>0</v>
      </c>
      <c r="BP480" t="s">
        <v>437</v>
      </c>
      <c r="BQ480">
        <v>0</v>
      </c>
      <c r="BR480">
        <f>IF(BQ480&lt;&gt;0, BQ480, BO480)</f>
        <v>0</v>
      </c>
      <c r="BS480">
        <f>1-BR480/BG480</f>
        <v>0</v>
      </c>
      <c r="BT480">
        <f>(BG480-BF480)/(BG480-BR480)</f>
        <v>0</v>
      </c>
      <c r="BU480">
        <f>(BA480-BG480)/(BA480-BR480)</f>
        <v>0</v>
      </c>
      <c r="BV480">
        <f>(BG480-BF480)/(BG480-AZ480)</f>
        <v>0</v>
      </c>
      <c r="BW480">
        <f>(BA480-BG480)/(BA480-AZ480)</f>
        <v>0</v>
      </c>
      <c r="BX480">
        <f>(BT480*BR480/BF480)</f>
        <v>0</v>
      </c>
      <c r="BY480">
        <f>(1-BX480)</f>
        <v>0</v>
      </c>
      <c r="DH480">
        <f>$B$11*EG480+$C$11*EH480+$F$11*ES480*(1-EV480)</f>
        <v>0</v>
      </c>
      <c r="DI480">
        <f>DH480*DJ480</f>
        <v>0</v>
      </c>
      <c r="DJ480">
        <f>($B$11*$D$9+$C$11*$D$9+$F$11*((FF480+EX480)/MAX(FF480+EX480+FG480, 0.1)*$I$9+FG480/MAX(FF480+EX480+FG480, 0.1)*$J$9))/($B$11+$C$11+$F$11)</f>
        <v>0</v>
      </c>
      <c r="DK480">
        <f>($B$11*$K$9+$C$11*$K$9+$F$11*((FF480+EX480)/MAX(FF480+EX480+FG480, 0.1)*$P$9+FG480/MAX(FF480+EX480+FG480, 0.1)*$Q$9))/($B$11+$C$11+$F$11)</f>
        <v>0</v>
      </c>
      <c r="DL480">
        <v>4.38</v>
      </c>
      <c r="DM480">
        <v>0.5</v>
      </c>
      <c r="DN480" t="s">
        <v>438</v>
      </c>
      <c r="DO480">
        <v>2</v>
      </c>
      <c r="DP480" t="b">
        <v>1</v>
      </c>
      <c r="DQ480">
        <v>1759257509</v>
      </c>
      <c r="DR480">
        <v>1239.649629629629</v>
      </c>
      <c r="DS480">
        <v>1295.435925925926</v>
      </c>
      <c r="DT480">
        <v>23.99435555555556</v>
      </c>
      <c r="DU480">
        <v>16.13357407407407</v>
      </c>
      <c r="DV480">
        <v>1238.512962962963</v>
      </c>
      <c r="DW480">
        <v>23.75178148148148</v>
      </c>
      <c r="DX480">
        <v>500.0295185185184</v>
      </c>
      <c r="DY480">
        <v>90.78455555555556</v>
      </c>
      <c r="DZ480">
        <v>0.05371730740740741</v>
      </c>
      <c r="EA480">
        <v>30.44891851851851</v>
      </c>
      <c r="EB480">
        <v>30.03975185185184</v>
      </c>
      <c r="EC480">
        <v>999.9000000000001</v>
      </c>
      <c r="ED480">
        <v>0</v>
      </c>
      <c r="EE480">
        <v>0</v>
      </c>
      <c r="EF480">
        <v>9997.592222222222</v>
      </c>
      <c r="EG480">
        <v>0</v>
      </c>
      <c r="EH480">
        <v>12.95175555555556</v>
      </c>
      <c r="EI480">
        <v>-55.78651481481482</v>
      </c>
      <c r="EJ480">
        <v>1270.126296296296</v>
      </c>
      <c r="EK480">
        <v>1316.677777777778</v>
      </c>
      <c r="EL480">
        <v>7.860777037037036</v>
      </c>
      <c r="EM480">
        <v>1295.435925925926</v>
      </c>
      <c r="EN480">
        <v>16.13357407407407</v>
      </c>
      <c r="EO480">
        <v>2.178317037037037</v>
      </c>
      <c r="EP480">
        <v>1.464679259259259</v>
      </c>
      <c r="EQ480">
        <v>18.80372592592593</v>
      </c>
      <c r="ER480">
        <v>12.60434814814815</v>
      </c>
      <c r="ES480">
        <v>2000.004814814815</v>
      </c>
      <c r="ET480">
        <v>0.9800056666666664</v>
      </c>
      <c r="EU480">
        <v>0.0199946037037037</v>
      </c>
      <c r="EV480">
        <v>0</v>
      </c>
      <c r="EW480">
        <v>840.6284814814816</v>
      </c>
      <c r="EX480">
        <v>5.000560000000001</v>
      </c>
      <c r="EY480">
        <v>17007.80740740741</v>
      </c>
      <c r="EZ480">
        <v>17294.94444444445</v>
      </c>
      <c r="FA480">
        <v>41.5551111111111</v>
      </c>
      <c r="FB480">
        <v>41.56199999999999</v>
      </c>
      <c r="FC480">
        <v>41.19166666666666</v>
      </c>
      <c r="FD480">
        <v>40.81199999999999</v>
      </c>
      <c r="FE480">
        <v>42.31666666666666</v>
      </c>
      <c r="FF480">
        <v>1955.114814814815</v>
      </c>
      <c r="FG480">
        <v>39.89000000000001</v>
      </c>
      <c r="FH480">
        <v>0</v>
      </c>
      <c r="FI480">
        <v>1759257530.8</v>
      </c>
      <c r="FJ480">
        <v>0</v>
      </c>
      <c r="FK480">
        <v>840.638</v>
      </c>
      <c r="FL480">
        <v>-3.932581199465134</v>
      </c>
      <c r="FM480">
        <v>-82.22905984837469</v>
      </c>
      <c r="FN480">
        <v>17007.70769230769</v>
      </c>
      <c r="FO480">
        <v>15</v>
      </c>
      <c r="FP480">
        <v>0</v>
      </c>
      <c r="FQ480" t="s">
        <v>439</v>
      </c>
      <c r="FR480">
        <v>1747148579.5</v>
      </c>
      <c r="FS480">
        <v>1747148584.5</v>
      </c>
      <c r="FT480">
        <v>0</v>
      </c>
      <c r="FU480">
        <v>0.162</v>
      </c>
      <c r="FV480">
        <v>-0.001</v>
      </c>
      <c r="FW480">
        <v>0.139</v>
      </c>
      <c r="FX480">
        <v>0.058</v>
      </c>
      <c r="FY480">
        <v>420</v>
      </c>
      <c r="FZ480">
        <v>16</v>
      </c>
      <c r="GA480">
        <v>0.19</v>
      </c>
      <c r="GB480">
        <v>0.02</v>
      </c>
      <c r="GC480">
        <v>-55.74964146341463</v>
      </c>
      <c r="GD480">
        <v>-1.042296167247492</v>
      </c>
      <c r="GE480">
        <v>0.1303832923151267</v>
      </c>
      <c r="GF480">
        <v>0</v>
      </c>
      <c r="GG480">
        <v>840.8011764705882</v>
      </c>
      <c r="GH480">
        <v>-3.552605042143426</v>
      </c>
      <c r="GI480">
        <v>0.3853589213575997</v>
      </c>
      <c r="GJ480">
        <v>0</v>
      </c>
      <c r="GK480">
        <v>7.898763902439024</v>
      </c>
      <c r="GL480">
        <v>-0.5743716376306454</v>
      </c>
      <c r="GM480">
        <v>0.06282391364945669</v>
      </c>
      <c r="GN480">
        <v>0</v>
      </c>
      <c r="GO480">
        <v>0</v>
      </c>
      <c r="GP480">
        <v>3</v>
      </c>
      <c r="GQ480" t="s">
        <v>490</v>
      </c>
      <c r="GR480">
        <v>3.12876</v>
      </c>
      <c r="GS480">
        <v>2.73115</v>
      </c>
      <c r="GT480">
        <v>0.18154</v>
      </c>
      <c r="GU480">
        <v>0.187501</v>
      </c>
      <c r="GV480">
        <v>0.107172</v>
      </c>
      <c r="GW480">
        <v>0.0816654</v>
      </c>
      <c r="GX480">
        <v>24535</v>
      </c>
      <c r="GY480">
        <v>23642.3</v>
      </c>
      <c r="GZ480">
        <v>30520.5</v>
      </c>
      <c r="HA480">
        <v>29354.9</v>
      </c>
      <c r="HB480">
        <v>37612</v>
      </c>
      <c r="HC480">
        <v>35481.7</v>
      </c>
      <c r="HD480">
        <v>46690</v>
      </c>
      <c r="HE480">
        <v>43620.6</v>
      </c>
      <c r="HF480">
        <v>1.83048</v>
      </c>
      <c r="HG480">
        <v>1.8181</v>
      </c>
      <c r="HH480">
        <v>0.0873953</v>
      </c>
      <c r="HI480">
        <v>0</v>
      </c>
      <c r="HJ480">
        <v>28.6216</v>
      </c>
      <c r="HK480">
        <v>999.9</v>
      </c>
      <c r="HL480">
        <v>48</v>
      </c>
      <c r="HM480">
        <v>31.9</v>
      </c>
      <c r="HN480">
        <v>25.1065</v>
      </c>
      <c r="HO480">
        <v>63.025</v>
      </c>
      <c r="HP480">
        <v>17.9447</v>
      </c>
      <c r="HQ480">
        <v>1</v>
      </c>
      <c r="HR480">
        <v>0.149845</v>
      </c>
      <c r="HS480">
        <v>-0.466653</v>
      </c>
      <c r="HT480">
        <v>20.1998</v>
      </c>
      <c r="HU480">
        <v>5.22807</v>
      </c>
      <c r="HV480">
        <v>11.974</v>
      </c>
      <c r="HW480">
        <v>4.97</v>
      </c>
      <c r="HX480">
        <v>3.28955</v>
      </c>
      <c r="HY480">
        <v>9999</v>
      </c>
      <c r="HZ480">
        <v>9999</v>
      </c>
      <c r="IA480">
        <v>9999</v>
      </c>
      <c r="IB480">
        <v>20.4</v>
      </c>
      <c r="IC480">
        <v>4.97292</v>
      </c>
      <c r="ID480">
        <v>1.87733</v>
      </c>
      <c r="IE480">
        <v>1.87545</v>
      </c>
      <c r="IF480">
        <v>1.87822</v>
      </c>
      <c r="IG480">
        <v>1.87498</v>
      </c>
      <c r="IH480">
        <v>1.87852</v>
      </c>
      <c r="II480">
        <v>1.87561</v>
      </c>
      <c r="IJ480">
        <v>1.87681</v>
      </c>
      <c r="IK480">
        <v>0</v>
      </c>
      <c r="IL480">
        <v>0</v>
      </c>
      <c r="IM480">
        <v>0</v>
      </c>
      <c r="IN480">
        <v>0</v>
      </c>
      <c r="IO480" t="s">
        <v>441</v>
      </c>
      <c r="IP480" t="s">
        <v>442</v>
      </c>
      <c r="IQ480" t="s">
        <v>443</v>
      </c>
      <c r="IR480" t="s">
        <v>443</v>
      </c>
      <c r="IS480" t="s">
        <v>443</v>
      </c>
      <c r="IT480" t="s">
        <v>443</v>
      </c>
      <c r="IU480">
        <v>0</v>
      </c>
      <c r="IV480">
        <v>100</v>
      </c>
      <c r="IW480">
        <v>100</v>
      </c>
      <c r="IX480">
        <v>1.17</v>
      </c>
      <c r="IY480">
        <v>0.2423</v>
      </c>
      <c r="IZ480">
        <v>-0.1222274518627452</v>
      </c>
      <c r="JA480">
        <v>0.001328938755811441</v>
      </c>
      <c r="JB480">
        <v>-5.633165956792918E-07</v>
      </c>
      <c r="JC480">
        <v>2.510553891376428E-10</v>
      </c>
      <c r="JD480">
        <v>-0.04678033270444259</v>
      </c>
      <c r="JE480">
        <v>-0.0009625096320519332</v>
      </c>
      <c r="JF480">
        <v>0.0006953178313022573</v>
      </c>
      <c r="JG480">
        <v>-5.973937232829655E-06</v>
      </c>
      <c r="JH480">
        <v>1</v>
      </c>
      <c r="JI480">
        <v>2112</v>
      </c>
      <c r="JJ480">
        <v>1</v>
      </c>
      <c r="JK480">
        <v>26</v>
      </c>
      <c r="JL480">
        <v>201815.6</v>
      </c>
      <c r="JM480">
        <v>201815.5</v>
      </c>
      <c r="JN480">
        <v>2.75391</v>
      </c>
      <c r="JO480">
        <v>2.54272</v>
      </c>
      <c r="JP480">
        <v>1.39893</v>
      </c>
      <c r="JQ480">
        <v>2.32666</v>
      </c>
      <c r="JR480">
        <v>1.44897</v>
      </c>
      <c r="JS480">
        <v>2.5061</v>
      </c>
      <c r="JT480">
        <v>37.747</v>
      </c>
      <c r="JU480">
        <v>23.9649</v>
      </c>
      <c r="JV480">
        <v>18</v>
      </c>
      <c r="JW480">
        <v>483.152</v>
      </c>
      <c r="JX480">
        <v>445.761</v>
      </c>
      <c r="JY480">
        <v>29.1401</v>
      </c>
      <c r="JZ480">
        <v>29.2074</v>
      </c>
      <c r="KA480">
        <v>29.9998</v>
      </c>
      <c r="KB480">
        <v>28.9617</v>
      </c>
      <c r="KC480">
        <v>29.0375</v>
      </c>
      <c r="KD480">
        <v>55.2458</v>
      </c>
      <c r="KE480">
        <v>39.4181</v>
      </c>
      <c r="KF480">
        <v>0</v>
      </c>
      <c r="KG480">
        <v>29.107</v>
      </c>
      <c r="KH480">
        <v>1342.45</v>
      </c>
      <c r="KI480">
        <v>16.3063</v>
      </c>
      <c r="KJ480">
        <v>100.9</v>
      </c>
      <c r="KK480">
        <v>100.334</v>
      </c>
    </row>
    <row r="481" spans="1:297">
      <c r="A481">
        <v>465</v>
      </c>
      <c r="B481">
        <v>1759257521.5</v>
      </c>
      <c r="C481">
        <v>10705.90000009537</v>
      </c>
      <c r="D481" t="s">
        <v>1377</v>
      </c>
      <c r="E481" t="s">
        <v>1378</v>
      </c>
      <c r="F481">
        <v>5</v>
      </c>
      <c r="G481" t="s">
        <v>1218</v>
      </c>
      <c r="H481" t="s">
        <v>436</v>
      </c>
      <c r="I481">
        <v>1759257513.714286</v>
      </c>
      <c r="J481">
        <f>(K481)/1000</f>
        <v>0</v>
      </c>
      <c r="K481">
        <f>IF(DP481, AN481, AH481)</f>
        <v>0</v>
      </c>
      <c r="L481">
        <f>IF(DP481, AI481, AG481)</f>
        <v>0</v>
      </c>
      <c r="M481">
        <f>DR481 - IF(AU481&gt;1, L481*DL481*100.0/(AW481), 0)</f>
        <v>0</v>
      </c>
      <c r="N481">
        <f>((T481-J481/2)*M481-L481)/(T481+J481/2)</f>
        <v>0</v>
      </c>
      <c r="O481">
        <f>N481*(DY481+DZ481)/1000.0</f>
        <v>0</v>
      </c>
      <c r="P481">
        <f>(DR481 - IF(AU481&gt;1, L481*DL481*100.0/(AW481), 0))*(DY481+DZ481)/1000.0</f>
        <v>0</v>
      </c>
      <c r="Q481">
        <f>2.0/((1/S481-1/R481)+SIGN(S481)*SQRT((1/S481-1/R481)*(1/S481-1/R481) + 4*DM481/((DM481+1)*(DM481+1))*(2*1/S481*1/R481-1/R481*1/R481)))</f>
        <v>0</v>
      </c>
      <c r="R481">
        <f>IF(LEFT(DN481,1)&lt;&gt;"0",IF(LEFT(DN481,1)="1",3.0,DO481),$D$5+$E$5*(EF481*DY481/($K$5*1000))+$F$5*(EF481*DY481/($K$5*1000))*MAX(MIN(DL481,$J$5),$I$5)*MAX(MIN(DL481,$J$5),$I$5)+$G$5*MAX(MIN(DL481,$J$5),$I$5)*(EF481*DY481/($K$5*1000))+$H$5*(EF481*DY481/($K$5*1000))*(EF481*DY481/($K$5*1000)))</f>
        <v>0</v>
      </c>
      <c r="S481">
        <f>J481*(1000-(1000*0.61365*exp(17.502*W481/(240.97+W481))/(DY481+DZ481)+DT481)/2)/(1000*0.61365*exp(17.502*W481/(240.97+W481))/(DY481+DZ481)-DT481)</f>
        <v>0</v>
      </c>
      <c r="T481">
        <f>1/((DM481+1)/(Q481/1.6)+1/(R481/1.37)) + DM481/((DM481+1)/(Q481/1.6) + DM481/(R481/1.37))</f>
        <v>0</v>
      </c>
      <c r="U481">
        <f>(DH481*DK481)</f>
        <v>0</v>
      </c>
      <c r="V481">
        <f>(EA481+(U481+2*0.95*5.67E-8*(((EA481+$B$7)+273)^4-(EA481+273)^4)-44100*J481)/(1.84*29.3*R481+8*0.95*5.67E-8*(EA481+273)^3))</f>
        <v>0</v>
      </c>
      <c r="W481">
        <f>($C$7*EB481+$D$7*EC481+$E$7*V481)</f>
        <v>0</v>
      </c>
      <c r="X481">
        <f>0.61365*exp(17.502*W481/(240.97+W481))</f>
        <v>0</v>
      </c>
      <c r="Y481">
        <f>(Z481/AA481*100)</f>
        <v>0</v>
      </c>
      <c r="Z481">
        <f>DT481*(DY481+DZ481)/1000</f>
        <v>0</v>
      </c>
      <c r="AA481">
        <f>0.61365*exp(17.502*EA481/(240.97+EA481))</f>
        <v>0</v>
      </c>
      <c r="AB481">
        <f>(X481-DT481*(DY481+DZ481)/1000)</f>
        <v>0</v>
      </c>
      <c r="AC481">
        <f>(-J481*44100)</f>
        <v>0</v>
      </c>
      <c r="AD481">
        <f>2*29.3*R481*0.92*(EA481-W481)</f>
        <v>0</v>
      </c>
      <c r="AE481">
        <f>2*0.95*5.67E-8*(((EA481+$B$7)+273)^4-(W481+273)^4)</f>
        <v>0</v>
      </c>
      <c r="AF481">
        <f>U481+AE481+AC481+AD481</f>
        <v>0</v>
      </c>
      <c r="AG481">
        <f>DX481*AU481*(DS481-DR481*(1000-AU481*DU481)/(1000-AU481*DT481))/(100*DL481)</f>
        <v>0</v>
      </c>
      <c r="AH481">
        <f>1000*DX481*AU481*(DT481-DU481)/(100*DL481*(1000-AU481*DT481))</f>
        <v>0</v>
      </c>
      <c r="AI481">
        <f>(AJ481 - AK481 - DY481*1E3/(8.314*(EA481+273.15)) * AM481/DX481 * AL481) * DX481/(100*DL481) * (1000 - DU481)/1000</f>
        <v>0</v>
      </c>
      <c r="AJ481">
        <v>1348.939187655633</v>
      </c>
      <c r="AK481">
        <v>1311.031515151514</v>
      </c>
      <c r="AL481">
        <v>3.394231047864924</v>
      </c>
      <c r="AM481">
        <v>65.51249635074223</v>
      </c>
      <c r="AN481">
        <f>(AP481 - AO481 + DY481*1E3/(8.314*(EA481+273.15)) * AR481/DX481 * AQ481) * DX481/(100*DL481) * 1000/(1000 - AP481)</f>
        <v>0</v>
      </c>
      <c r="AO481">
        <v>16.20479287328748</v>
      </c>
      <c r="AP481">
        <v>23.96833090909089</v>
      </c>
      <c r="AQ481">
        <v>-7.958176968888179E-05</v>
      </c>
      <c r="AR481">
        <v>120.2909633275377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MAX(0,($B$13+$C$13*EF481)/(1+$D$13*EF481)*DY481/(EA481+273)*$E$13)</f>
        <v>0</v>
      </c>
      <c r="AX481" t="s">
        <v>437</v>
      </c>
      <c r="AY481" t="s">
        <v>437</v>
      </c>
      <c r="AZ481">
        <v>0</v>
      </c>
      <c r="BA481">
        <v>0</v>
      </c>
      <c r="BB481">
        <f>1-AZ481/BA481</f>
        <v>0</v>
      </c>
      <c r="BC481">
        <v>0</v>
      </c>
      <c r="BD481" t="s">
        <v>437</v>
      </c>
      <c r="BE481" t="s">
        <v>437</v>
      </c>
      <c r="BF481">
        <v>0</v>
      </c>
      <c r="BG481">
        <v>0</v>
      </c>
      <c r="BH481">
        <f>1-BF481/BG481</f>
        <v>0</v>
      </c>
      <c r="BI481">
        <v>0.5</v>
      </c>
      <c r="BJ481">
        <f>DI481</f>
        <v>0</v>
      </c>
      <c r="BK481">
        <f>L481</f>
        <v>0</v>
      </c>
      <c r="BL481">
        <f>BH481*BI481*BJ481</f>
        <v>0</v>
      </c>
      <c r="BM481">
        <f>(BK481-BC481)/BJ481</f>
        <v>0</v>
      </c>
      <c r="BN481">
        <f>(BA481-BG481)/BG481</f>
        <v>0</v>
      </c>
      <c r="BO481">
        <f>AZ481/(BB481+AZ481/BG481)</f>
        <v>0</v>
      </c>
      <c r="BP481" t="s">
        <v>437</v>
      </c>
      <c r="BQ481">
        <v>0</v>
      </c>
      <c r="BR481">
        <f>IF(BQ481&lt;&gt;0, BQ481, BO481)</f>
        <v>0</v>
      </c>
      <c r="BS481">
        <f>1-BR481/BG481</f>
        <v>0</v>
      </c>
      <c r="BT481">
        <f>(BG481-BF481)/(BG481-BR481)</f>
        <v>0</v>
      </c>
      <c r="BU481">
        <f>(BA481-BG481)/(BA481-BR481)</f>
        <v>0</v>
      </c>
      <c r="BV481">
        <f>(BG481-BF481)/(BG481-AZ481)</f>
        <v>0</v>
      </c>
      <c r="BW481">
        <f>(BA481-BG481)/(BA481-AZ481)</f>
        <v>0</v>
      </c>
      <c r="BX481">
        <f>(BT481*BR481/BF481)</f>
        <v>0</v>
      </c>
      <c r="BY481">
        <f>(1-BX481)</f>
        <v>0</v>
      </c>
      <c r="DH481">
        <f>$B$11*EG481+$C$11*EH481+$F$11*ES481*(1-EV481)</f>
        <v>0</v>
      </c>
      <c r="DI481">
        <f>DH481*DJ481</f>
        <v>0</v>
      </c>
      <c r="DJ481">
        <f>($B$11*$D$9+$C$11*$D$9+$F$11*((FF481+EX481)/MAX(FF481+EX481+FG481, 0.1)*$I$9+FG481/MAX(FF481+EX481+FG481, 0.1)*$J$9))/($B$11+$C$11+$F$11)</f>
        <v>0</v>
      </c>
      <c r="DK481">
        <f>($B$11*$K$9+$C$11*$K$9+$F$11*((FF481+EX481)/MAX(FF481+EX481+FG481, 0.1)*$P$9+FG481/MAX(FF481+EX481+FG481, 0.1)*$Q$9))/($B$11+$C$11+$F$11)</f>
        <v>0</v>
      </c>
      <c r="DL481">
        <v>4.38</v>
      </c>
      <c r="DM481">
        <v>0.5</v>
      </c>
      <c r="DN481" t="s">
        <v>438</v>
      </c>
      <c r="DO481">
        <v>2</v>
      </c>
      <c r="DP481" t="b">
        <v>1</v>
      </c>
      <c r="DQ481">
        <v>1759257513.714286</v>
      </c>
      <c r="DR481">
        <v>1255.368571428571</v>
      </c>
      <c r="DS481">
        <v>1311.241785714286</v>
      </c>
      <c r="DT481">
        <v>23.98818214285714</v>
      </c>
      <c r="DU481">
        <v>16.16076071428571</v>
      </c>
      <c r="DV481">
        <v>1254.214642857143</v>
      </c>
      <c r="DW481">
        <v>23.74574642857143</v>
      </c>
      <c r="DX481">
        <v>500.0158928571429</v>
      </c>
      <c r="DY481">
        <v>90.7848392857143</v>
      </c>
      <c r="DZ481">
        <v>0.05376765</v>
      </c>
      <c r="EA481">
        <v>30.44314285714286</v>
      </c>
      <c r="EB481">
        <v>30.04269285714286</v>
      </c>
      <c r="EC481">
        <v>999.9000000000002</v>
      </c>
      <c r="ED481">
        <v>0</v>
      </c>
      <c r="EE481">
        <v>0</v>
      </c>
      <c r="EF481">
        <v>9998.726785714285</v>
      </c>
      <c r="EG481">
        <v>0</v>
      </c>
      <c r="EH481">
        <v>12.984975</v>
      </c>
      <c r="EI481">
        <v>-55.8738892857143</v>
      </c>
      <c r="EJ481">
        <v>1286.222142857143</v>
      </c>
      <c r="EK481">
        <v>1332.780714285714</v>
      </c>
      <c r="EL481">
        <v>7.827417857142857</v>
      </c>
      <c r="EM481">
        <v>1311.241785714286</v>
      </c>
      <c r="EN481">
        <v>16.16076071428571</v>
      </c>
      <c r="EO481">
        <v>2.177763214285715</v>
      </c>
      <c r="EP481">
        <v>1.4671525</v>
      </c>
      <c r="EQ481">
        <v>18.79966428571428</v>
      </c>
      <c r="ER481">
        <v>12.63006071428572</v>
      </c>
      <c r="ES481">
        <v>2000.014642857143</v>
      </c>
      <c r="ET481">
        <v>0.98000575</v>
      </c>
      <c r="EU481">
        <v>0.01999452142857143</v>
      </c>
      <c r="EV481">
        <v>0</v>
      </c>
      <c r="EW481">
        <v>840.2645714285716</v>
      </c>
      <c r="EX481">
        <v>5.000560000000001</v>
      </c>
      <c r="EY481">
        <v>17001.68928571428</v>
      </c>
      <c r="EZ481">
        <v>17295.03214285714</v>
      </c>
      <c r="FA481">
        <v>41.53985714285714</v>
      </c>
      <c r="FB481">
        <v>41.56199999999999</v>
      </c>
      <c r="FC481">
        <v>41.18699999999999</v>
      </c>
      <c r="FD481">
        <v>40.80092857142857</v>
      </c>
      <c r="FE481">
        <v>42.31649999999998</v>
      </c>
      <c r="FF481">
        <v>1955.124642857143</v>
      </c>
      <c r="FG481">
        <v>39.89000000000001</v>
      </c>
      <c r="FH481">
        <v>0</v>
      </c>
      <c r="FI481">
        <v>1759257535.6</v>
      </c>
      <c r="FJ481">
        <v>0</v>
      </c>
      <c r="FK481">
        <v>840.2732692307693</v>
      </c>
      <c r="FL481">
        <v>-4.078871795562116</v>
      </c>
      <c r="FM481">
        <v>-74.51282044201194</v>
      </c>
      <c r="FN481">
        <v>17001.21923076923</v>
      </c>
      <c r="FO481">
        <v>15</v>
      </c>
      <c r="FP481">
        <v>0</v>
      </c>
      <c r="FQ481" t="s">
        <v>439</v>
      </c>
      <c r="FR481">
        <v>1747148579.5</v>
      </c>
      <c r="FS481">
        <v>1747148584.5</v>
      </c>
      <c r="FT481">
        <v>0</v>
      </c>
      <c r="FU481">
        <v>0.162</v>
      </c>
      <c r="FV481">
        <v>-0.001</v>
      </c>
      <c r="FW481">
        <v>0.139</v>
      </c>
      <c r="FX481">
        <v>0.058</v>
      </c>
      <c r="FY481">
        <v>420</v>
      </c>
      <c r="FZ481">
        <v>16</v>
      </c>
      <c r="GA481">
        <v>0.19</v>
      </c>
      <c r="GB481">
        <v>0.02</v>
      </c>
      <c r="GC481">
        <v>-55.81821951219512</v>
      </c>
      <c r="GD481">
        <v>-1.341192334494827</v>
      </c>
      <c r="GE481">
        <v>0.1531592527157442</v>
      </c>
      <c r="GF481">
        <v>0</v>
      </c>
      <c r="GG481">
        <v>840.5212352941176</v>
      </c>
      <c r="GH481">
        <v>-4.24091672550477</v>
      </c>
      <c r="GI481">
        <v>0.4465370716988484</v>
      </c>
      <c r="GJ481">
        <v>0</v>
      </c>
      <c r="GK481">
        <v>7.855250000000002</v>
      </c>
      <c r="GL481">
        <v>-0.4458334494773438</v>
      </c>
      <c r="GM481">
        <v>0.04823341145396836</v>
      </c>
      <c r="GN481">
        <v>0</v>
      </c>
      <c r="GO481">
        <v>0</v>
      </c>
      <c r="GP481">
        <v>3</v>
      </c>
      <c r="GQ481" t="s">
        <v>490</v>
      </c>
      <c r="GR481">
        <v>3.12865</v>
      </c>
      <c r="GS481">
        <v>2.73184</v>
      </c>
      <c r="GT481">
        <v>0.182996</v>
      </c>
      <c r="GU481">
        <v>0.188917</v>
      </c>
      <c r="GV481">
        <v>0.107138</v>
      </c>
      <c r="GW481">
        <v>0.0819246</v>
      </c>
      <c r="GX481">
        <v>24492.2</v>
      </c>
      <c r="GY481">
        <v>23601.6</v>
      </c>
      <c r="GZ481">
        <v>30521.5</v>
      </c>
      <c r="HA481">
        <v>29355.5</v>
      </c>
      <c r="HB481">
        <v>37614.7</v>
      </c>
      <c r="HC481">
        <v>35472.5</v>
      </c>
      <c r="HD481">
        <v>46691.5</v>
      </c>
      <c r="HE481">
        <v>43621.6</v>
      </c>
      <c r="HF481">
        <v>1.8302</v>
      </c>
      <c r="HG481">
        <v>1.81865</v>
      </c>
      <c r="HH481">
        <v>0.0872463</v>
      </c>
      <c r="HI481">
        <v>0</v>
      </c>
      <c r="HJ481">
        <v>28.6191</v>
      </c>
      <c r="HK481">
        <v>999.9</v>
      </c>
      <c r="HL481">
        <v>48</v>
      </c>
      <c r="HM481">
        <v>31.9</v>
      </c>
      <c r="HN481">
        <v>25.1042</v>
      </c>
      <c r="HO481">
        <v>62.405</v>
      </c>
      <c r="HP481">
        <v>17.7925</v>
      </c>
      <c r="HQ481">
        <v>1</v>
      </c>
      <c r="HR481">
        <v>0.149273</v>
      </c>
      <c r="HS481">
        <v>-0.417846</v>
      </c>
      <c r="HT481">
        <v>20.1999</v>
      </c>
      <c r="HU481">
        <v>5.22822</v>
      </c>
      <c r="HV481">
        <v>11.974</v>
      </c>
      <c r="HW481">
        <v>4.9703</v>
      </c>
      <c r="HX481">
        <v>3.28953</v>
      </c>
      <c r="HY481">
        <v>9999</v>
      </c>
      <c r="HZ481">
        <v>9999</v>
      </c>
      <c r="IA481">
        <v>9999</v>
      </c>
      <c r="IB481">
        <v>20.4</v>
      </c>
      <c r="IC481">
        <v>4.9729</v>
      </c>
      <c r="ID481">
        <v>1.87729</v>
      </c>
      <c r="IE481">
        <v>1.87545</v>
      </c>
      <c r="IF481">
        <v>1.8782</v>
      </c>
      <c r="IG481">
        <v>1.87495</v>
      </c>
      <c r="IH481">
        <v>1.87851</v>
      </c>
      <c r="II481">
        <v>1.8756</v>
      </c>
      <c r="IJ481">
        <v>1.8768</v>
      </c>
      <c r="IK481">
        <v>0</v>
      </c>
      <c r="IL481">
        <v>0</v>
      </c>
      <c r="IM481">
        <v>0</v>
      </c>
      <c r="IN481">
        <v>0</v>
      </c>
      <c r="IO481" t="s">
        <v>441</v>
      </c>
      <c r="IP481" t="s">
        <v>442</v>
      </c>
      <c r="IQ481" t="s">
        <v>443</v>
      </c>
      <c r="IR481" t="s">
        <v>443</v>
      </c>
      <c r="IS481" t="s">
        <v>443</v>
      </c>
      <c r="IT481" t="s">
        <v>443</v>
      </c>
      <c r="IU481">
        <v>0</v>
      </c>
      <c r="IV481">
        <v>100</v>
      </c>
      <c r="IW481">
        <v>100</v>
      </c>
      <c r="IX481">
        <v>1.18</v>
      </c>
      <c r="IY481">
        <v>0.242</v>
      </c>
      <c r="IZ481">
        <v>-0.1222274518627452</v>
      </c>
      <c r="JA481">
        <v>0.001328938755811441</v>
      </c>
      <c r="JB481">
        <v>-5.633165956792918E-07</v>
      </c>
      <c r="JC481">
        <v>2.510553891376428E-10</v>
      </c>
      <c r="JD481">
        <v>-0.04678033270444259</v>
      </c>
      <c r="JE481">
        <v>-0.0009625096320519332</v>
      </c>
      <c r="JF481">
        <v>0.0006953178313022573</v>
      </c>
      <c r="JG481">
        <v>-5.973937232829655E-06</v>
      </c>
      <c r="JH481">
        <v>1</v>
      </c>
      <c r="JI481">
        <v>2112</v>
      </c>
      <c r="JJ481">
        <v>1</v>
      </c>
      <c r="JK481">
        <v>26</v>
      </c>
      <c r="JL481">
        <v>201815.7</v>
      </c>
      <c r="JM481">
        <v>201815.6</v>
      </c>
      <c r="JN481">
        <v>2.78564</v>
      </c>
      <c r="JO481">
        <v>2.53052</v>
      </c>
      <c r="JP481">
        <v>1.39893</v>
      </c>
      <c r="JQ481">
        <v>2.32666</v>
      </c>
      <c r="JR481">
        <v>1.44897</v>
      </c>
      <c r="JS481">
        <v>2.53418</v>
      </c>
      <c r="JT481">
        <v>37.747</v>
      </c>
      <c r="JU481">
        <v>23.9737</v>
      </c>
      <c r="JV481">
        <v>18</v>
      </c>
      <c r="JW481">
        <v>482.967</v>
      </c>
      <c r="JX481">
        <v>446.069</v>
      </c>
      <c r="JY481">
        <v>29.0912</v>
      </c>
      <c r="JZ481">
        <v>29.2024</v>
      </c>
      <c r="KA481">
        <v>29.9997</v>
      </c>
      <c r="KB481">
        <v>28.9566</v>
      </c>
      <c r="KC481">
        <v>29.0325</v>
      </c>
      <c r="KD481">
        <v>55.775</v>
      </c>
      <c r="KE481">
        <v>39.1185</v>
      </c>
      <c r="KF481">
        <v>0</v>
      </c>
      <c r="KG481">
        <v>29.0616</v>
      </c>
      <c r="KH481">
        <v>1355.91</v>
      </c>
      <c r="KI481">
        <v>16.3605</v>
      </c>
      <c r="KJ481">
        <v>100.903</v>
      </c>
      <c r="KK481">
        <v>100.336</v>
      </c>
    </row>
    <row r="482" spans="1:297">
      <c r="A482">
        <v>466</v>
      </c>
      <c r="B482">
        <v>1759257526.5</v>
      </c>
      <c r="C482">
        <v>10710.90000009537</v>
      </c>
      <c r="D482" t="s">
        <v>1379</v>
      </c>
      <c r="E482" t="s">
        <v>1380</v>
      </c>
      <c r="F482">
        <v>5</v>
      </c>
      <c r="G482" t="s">
        <v>1218</v>
      </c>
      <c r="H482" t="s">
        <v>436</v>
      </c>
      <c r="I482">
        <v>1759257519</v>
      </c>
      <c r="J482">
        <f>(K482)/1000</f>
        <v>0</v>
      </c>
      <c r="K482">
        <f>IF(DP482, AN482, AH482)</f>
        <v>0</v>
      </c>
      <c r="L482">
        <f>IF(DP482, AI482, AG482)</f>
        <v>0</v>
      </c>
      <c r="M482">
        <f>DR482 - IF(AU482&gt;1, L482*DL482*100.0/(AW482), 0)</f>
        <v>0</v>
      </c>
      <c r="N482">
        <f>((T482-J482/2)*M482-L482)/(T482+J482/2)</f>
        <v>0</v>
      </c>
      <c r="O482">
        <f>N482*(DY482+DZ482)/1000.0</f>
        <v>0</v>
      </c>
      <c r="P482">
        <f>(DR482 - IF(AU482&gt;1, L482*DL482*100.0/(AW482), 0))*(DY482+DZ482)/1000.0</f>
        <v>0</v>
      </c>
      <c r="Q482">
        <f>2.0/((1/S482-1/R482)+SIGN(S482)*SQRT((1/S482-1/R482)*(1/S482-1/R482) + 4*DM482/((DM482+1)*(DM482+1))*(2*1/S482*1/R482-1/R482*1/R482)))</f>
        <v>0</v>
      </c>
      <c r="R482">
        <f>IF(LEFT(DN482,1)&lt;&gt;"0",IF(LEFT(DN482,1)="1",3.0,DO482),$D$5+$E$5*(EF482*DY482/($K$5*1000))+$F$5*(EF482*DY482/($K$5*1000))*MAX(MIN(DL482,$J$5),$I$5)*MAX(MIN(DL482,$J$5),$I$5)+$G$5*MAX(MIN(DL482,$J$5),$I$5)*(EF482*DY482/($K$5*1000))+$H$5*(EF482*DY482/($K$5*1000))*(EF482*DY482/($K$5*1000)))</f>
        <v>0</v>
      </c>
      <c r="S482">
        <f>J482*(1000-(1000*0.61365*exp(17.502*W482/(240.97+W482))/(DY482+DZ482)+DT482)/2)/(1000*0.61365*exp(17.502*W482/(240.97+W482))/(DY482+DZ482)-DT482)</f>
        <v>0</v>
      </c>
      <c r="T482">
        <f>1/((DM482+1)/(Q482/1.6)+1/(R482/1.37)) + DM482/((DM482+1)/(Q482/1.6) + DM482/(R482/1.37))</f>
        <v>0</v>
      </c>
      <c r="U482">
        <f>(DH482*DK482)</f>
        <v>0</v>
      </c>
      <c r="V482">
        <f>(EA482+(U482+2*0.95*5.67E-8*(((EA482+$B$7)+273)^4-(EA482+273)^4)-44100*J482)/(1.84*29.3*R482+8*0.95*5.67E-8*(EA482+273)^3))</f>
        <v>0</v>
      </c>
      <c r="W482">
        <f>($C$7*EB482+$D$7*EC482+$E$7*V482)</f>
        <v>0</v>
      </c>
      <c r="X482">
        <f>0.61365*exp(17.502*W482/(240.97+W482))</f>
        <v>0</v>
      </c>
      <c r="Y482">
        <f>(Z482/AA482*100)</f>
        <v>0</v>
      </c>
      <c r="Z482">
        <f>DT482*(DY482+DZ482)/1000</f>
        <v>0</v>
      </c>
      <c r="AA482">
        <f>0.61365*exp(17.502*EA482/(240.97+EA482))</f>
        <v>0</v>
      </c>
      <c r="AB482">
        <f>(X482-DT482*(DY482+DZ482)/1000)</f>
        <v>0</v>
      </c>
      <c r="AC482">
        <f>(-J482*44100)</f>
        <v>0</v>
      </c>
      <c r="AD482">
        <f>2*29.3*R482*0.92*(EA482-W482)</f>
        <v>0</v>
      </c>
      <c r="AE482">
        <f>2*0.95*5.67E-8*(((EA482+$B$7)+273)^4-(W482+273)^4)</f>
        <v>0</v>
      </c>
      <c r="AF482">
        <f>U482+AE482+AC482+AD482</f>
        <v>0</v>
      </c>
      <c r="AG482">
        <f>DX482*AU482*(DS482-DR482*(1000-AU482*DU482)/(1000-AU482*DT482))/(100*DL482)</f>
        <v>0</v>
      </c>
      <c r="AH482">
        <f>1000*DX482*AU482*(DT482-DU482)/(100*DL482*(1000-AU482*DT482))</f>
        <v>0</v>
      </c>
      <c r="AI482">
        <f>(AJ482 - AK482 - DY482*1E3/(8.314*(EA482+273.15)) * AM482/DX482 * AL482) * DX482/(100*DL482) * (1000 - DU482)/1000</f>
        <v>0</v>
      </c>
      <c r="AJ482">
        <v>1365.843789898817</v>
      </c>
      <c r="AK482">
        <v>1328.162787878788</v>
      </c>
      <c r="AL482">
        <v>3.42525446644783</v>
      </c>
      <c r="AM482">
        <v>65.51249635074223</v>
      </c>
      <c r="AN482">
        <f>(AP482 - AO482 + DY482*1E3/(8.314*(EA482+273.15)) * AR482/DX482 * AQ482) * DX482/(100*DL482) * 1000/(1000 - AP482)</f>
        <v>0</v>
      </c>
      <c r="AO482">
        <v>16.3005911101567</v>
      </c>
      <c r="AP482">
        <v>23.97184909090909</v>
      </c>
      <c r="AQ482">
        <v>3.251163932096612E-05</v>
      </c>
      <c r="AR482">
        <v>120.2909633275377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MAX(0,($B$13+$C$13*EF482)/(1+$D$13*EF482)*DY482/(EA482+273)*$E$13)</f>
        <v>0</v>
      </c>
      <c r="AX482" t="s">
        <v>437</v>
      </c>
      <c r="AY482" t="s">
        <v>437</v>
      </c>
      <c r="AZ482">
        <v>0</v>
      </c>
      <c r="BA482">
        <v>0</v>
      </c>
      <c r="BB482">
        <f>1-AZ482/BA482</f>
        <v>0</v>
      </c>
      <c r="BC482">
        <v>0</v>
      </c>
      <c r="BD482" t="s">
        <v>437</v>
      </c>
      <c r="BE482" t="s">
        <v>437</v>
      </c>
      <c r="BF482">
        <v>0</v>
      </c>
      <c r="BG482">
        <v>0</v>
      </c>
      <c r="BH482">
        <f>1-BF482/BG482</f>
        <v>0</v>
      </c>
      <c r="BI482">
        <v>0.5</v>
      </c>
      <c r="BJ482">
        <f>DI482</f>
        <v>0</v>
      </c>
      <c r="BK482">
        <f>L482</f>
        <v>0</v>
      </c>
      <c r="BL482">
        <f>BH482*BI482*BJ482</f>
        <v>0</v>
      </c>
      <c r="BM482">
        <f>(BK482-BC482)/BJ482</f>
        <v>0</v>
      </c>
      <c r="BN482">
        <f>(BA482-BG482)/BG482</f>
        <v>0</v>
      </c>
      <c r="BO482">
        <f>AZ482/(BB482+AZ482/BG482)</f>
        <v>0</v>
      </c>
      <c r="BP482" t="s">
        <v>437</v>
      </c>
      <c r="BQ482">
        <v>0</v>
      </c>
      <c r="BR482">
        <f>IF(BQ482&lt;&gt;0, BQ482, BO482)</f>
        <v>0</v>
      </c>
      <c r="BS482">
        <f>1-BR482/BG482</f>
        <v>0</v>
      </c>
      <c r="BT482">
        <f>(BG482-BF482)/(BG482-BR482)</f>
        <v>0</v>
      </c>
      <c r="BU482">
        <f>(BA482-BG482)/(BA482-BR482)</f>
        <v>0</v>
      </c>
      <c r="BV482">
        <f>(BG482-BF482)/(BG482-AZ482)</f>
        <v>0</v>
      </c>
      <c r="BW482">
        <f>(BA482-BG482)/(BA482-AZ482)</f>
        <v>0</v>
      </c>
      <c r="BX482">
        <f>(BT482*BR482/BF482)</f>
        <v>0</v>
      </c>
      <c r="BY482">
        <f>(1-BX482)</f>
        <v>0</v>
      </c>
      <c r="DH482">
        <f>$B$11*EG482+$C$11*EH482+$F$11*ES482*(1-EV482)</f>
        <v>0</v>
      </c>
      <c r="DI482">
        <f>DH482*DJ482</f>
        <v>0</v>
      </c>
      <c r="DJ482">
        <f>($B$11*$D$9+$C$11*$D$9+$F$11*((FF482+EX482)/MAX(FF482+EX482+FG482, 0.1)*$I$9+FG482/MAX(FF482+EX482+FG482, 0.1)*$J$9))/($B$11+$C$11+$F$11)</f>
        <v>0</v>
      </c>
      <c r="DK482">
        <f>($B$11*$K$9+$C$11*$K$9+$F$11*((FF482+EX482)/MAX(FF482+EX482+FG482, 0.1)*$P$9+FG482/MAX(FF482+EX482+FG482, 0.1)*$Q$9))/($B$11+$C$11+$F$11)</f>
        <v>0</v>
      </c>
      <c r="DL482">
        <v>4.38</v>
      </c>
      <c r="DM482">
        <v>0.5</v>
      </c>
      <c r="DN482" t="s">
        <v>438</v>
      </c>
      <c r="DO482">
        <v>2</v>
      </c>
      <c r="DP482" t="b">
        <v>1</v>
      </c>
      <c r="DQ482">
        <v>1759257519</v>
      </c>
      <c r="DR482">
        <v>1272.985925925926</v>
      </c>
      <c r="DS482">
        <v>1328.920370370371</v>
      </c>
      <c r="DT482">
        <v>23.97628888888889</v>
      </c>
      <c r="DU482">
        <v>16.21079259259259</v>
      </c>
      <c r="DV482">
        <v>1271.812592592593</v>
      </c>
      <c r="DW482">
        <v>23.73409629629629</v>
      </c>
      <c r="DX482">
        <v>500.0398888888889</v>
      </c>
      <c r="DY482">
        <v>90.78437037037037</v>
      </c>
      <c r="DZ482">
        <v>0.05378864814814815</v>
      </c>
      <c r="EA482">
        <v>30.43537037037038</v>
      </c>
      <c r="EB482">
        <v>30.04343333333334</v>
      </c>
      <c r="EC482">
        <v>999.9000000000001</v>
      </c>
      <c r="ED482">
        <v>0</v>
      </c>
      <c r="EE482">
        <v>0</v>
      </c>
      <c r="EF482">
        <v>9985.251481481482</v>
      </c>
      <c r="EG482">
        <v>0</v>
      </c>
      <c r="EH482">
        <v>13.00874814814815</v>
      </c>
      <c r="EI482">
        <v>-55.93575555555555</v>
      </c>
      <c r="EJ482">
        <v>1304.255555555556</v>
      </c>
      <c r="EK482">
        <v>1350.819259259259</v>
      </c>
      <c r="EL482">
        <v>7.765488148148147</v>
      </c>
      <c r="EM482">
        <v>1328.920370370371</v>
      </c>
      <c r="EN482">
        <v>16.21079259259259</v>
      </c>
      <c r="EO482">
        <v>2.176671481481482</v>
      </c>
      <c r="EP482">
        <v>1.471686666666667</v>
      </c>
      <c r="EQ482">
        <v>18.79164444444444</v>
      </c>
      <c r="ER482">
        <v>12.67704444444444</v>
      </c>
      <c r="ES482">
        <v>2000.004814814815</v>
      </c>
      <c r="ET482">
        <v>0.9800056666666666</v>
      </c>
      <c r="EU482">
        <v>0.01999461111111112</v>
      </c>
      <c r="EV482">
        <v>0</v>
      </c>
      <c r="EW482">
        <v>839.9192222222221</v>
      </c>
      <c r="EX482">
        <v>5.000560000000001</v>
      </c>
      <c r="EY482">
        <v>16994.62962962963</v>
      </c>
      <c r="EZ482">
        <v>17294.95185185185</v>
      </c>
      <c r="FA482">
        <v>41.53674074074074</v>
      </c>
      <c r="FB482">
        <v>41.56199999999999</v>
      </c>
      <c r="FC482">
        <v>41.18699999999999</v>
      </c>
      <c r="FD482">
        <v>40.78214814814815</v>
      </c>
      <c r="FE482">
        <v>42.31199999999999</v>
      </c>
      <c r="FF482">
        <v>1955.114814814815</v>
      </c>
      <c r="FG482">
        <v>39.89000000000001</v>
      </c>
      <c r="FH482">
        <v>0</v>
      </c>
      <c r="FI482">
        <v>1759257541</v>
      </c>
      <c r="FJ482">
        <v>0</v>
      </c>
      <c r="FK482">
        <v>839.8903600000001</v>
      </c>
      <c r="FL482">
        <v>-4.18307691313077</v>
      </c>
      <c r="FM482">
        <v>-82.9230767039268</v>
      </c>
      <c r="FN482">
        <v>16993.724</v>
      </c>
      <c r="FO482">
        <v>15</v>
      </c>
      <c r="FP482">
        <v>0</v>
      </c>
      <c r="FQ482" t="s">
        <v>439</v>
      </c>
      <c r="FR482">
        <v>1747148579.5</v>
      </c>
      <c r="FS482">
        <v>1747148584.5</v>
      </c>
      <c r="FT482">
        <v>0</v>
      </c>
      <c r="FU482">
        <v>0.162</v>
      </c>
      <c r="FV482">
        <v>-0.001</v>
      </c>
      <c r="FW482">
        <v>0.139</v>
      </c>
      <c r="FX482">
        <v>0.058</v>
      </c>
      <c r="FY482">
        <v>420</v>
      </c>
      <c r="FZ482">
        <v>16</v>
      </c>
      <c r="GA482">
        <v>0.19</v>
      </c>
      <c r="GB482">
        <v>0.02</v>
      </c>
      <c r="GC482">
        <v>-55.8733</v>
      </c>
      <c r="GD482">
        <v>-0.7461240418119611</v>
      </c>
      <c r="GE482">
        <v>0.1313298676856928</v>
      </c>
      <c r="GF482">
        <v>0</v>
      </c>
      <c r="GG482">
        <v>840.1074411764705</v>
      </c>
      <c r="GH482">
        <v>-4.049702055435093</v>
      </c>
      <c r="GI482">
        <v>0.4418909361833107</v>
      </c>
      <c r="GJ482">
        <v>0</v>
      </c>
      <c r="GK482">
        <v>7.794126097560977</v>
      </c>
      <c r="GL482">
        <v>-0.6894562369337983</v>
      </c>
      <c r="GM482">
        <v>0.0716720315855511</v>
      </c>
      <c r="GN482">
        <v>0</v>
      </c>
      <c r="GO482">
        <v>0</v>
      </c>
      <c r="GP482">
        <v>3</v>
      </c>
      <c r="GQ482" t="s">
        <v>490</v>
      </c>
      <c r="GR482">
        <v>3.12864</v>
      </c>
      <c r="GS482">
        <v>2.73085</v>
      </c>
      <c r="GT482">
        <v>0.184444</v>
      </c>
      <c r="GU482">
        <v>0.190338</v>
      </c>
      <c r="GV482">
        <v>0.107155</v>
      </c>
      <c r="GW482">
        <v>0.0822399</v>
      </c>
      <c r="GX482">
        <v>24449.1</v>
      </c>
      <c r="GY482">
        <v>23559.8</v>
      </c>
      <c r="GZ482">
        <v>30521.9</v>
      </c>
      <c r="HA482">
        <v>29355.1</v>
      </c>
      <c r="HB482">
        <v>37614.7</v>
      </c>
      <c r="HC482">
        <v>35459.8</v>
      </c>
      <c r="HD482">
        <v>46692.2</v>
      </c>
      <c r="HE482">
        <v>43620.9</v>
      </c>
      <c r="HF482">
        <v>1.8304</v>
      </c>
      <c r="HG482">
        <v>1.81872</v>
      </c>
      <c r="HH482">
        <v>0.0869781</v>
      </c>
      <c r="HI482">
        <v>0</v>
      </c>
      <c r="HJ482">
        <v>28.6167</v>
      </c>
      <c r="HK482">
        <v>999.9</v>
      </c>
      <c r="HL482">
        <v>48</v>
      </c>
      <c r="HM482">
        <v>31.9</v>
      </c>
      <c r="HN482">
        <v>25.1062</v>
      </c>
      <c r="HO482">
        <v>62.925</v>
      </c>
      <c r="HP482">
        <v>17.8045</v>
      </c>
      <c r="HQ482">
        <v>1</v>
      </c>
      <c r="HR482">
        <v>0.149164</v>
      </c>
      <c r="HS482">
        <v>-0.401757</v>
      </c>
      <c r="HT482">
        <v>20.1995</v>
      </c>
      <c r="HU482">
        <v>5.22508</v>
      </c>
      <c r="HV482">
        <v>11.974</v>
      </c>
      <c r="HW482">
        <v>4.9695</v>
      </c>
      <c r="HX482">
        <v>3.28893</v>
      </c>
      <c r="HY482">
        <v>9999</v>
      </c>
      <c r="HZ482">
        <v>9999</v>
      </c>
      <c r="IA482">
        <v>9999</v>
      </c>
      <c r="IB482">
        <v>20.4</v>
      </c>
      <c r="IC482">
        <v>4.9729</v>
      </c>
      <c r="ID482">
        <v>1.87731</v>
      </c>
      <c r="IE482">
        <v>1.87544</v>
      </c>
      <c r="IF482">
        <v>1.8782</v>
      </c>
      <c r="IG482">
        <v>1.87497</v>
      </c>
      <c r="IH482">
        <v>1.87851</v>
      </c>
      <c r="II482">
        <v>1.87561</v>
      </c>
      <c r="IJ482">
        <v>1.87682</v>
      </c>
      <c r="IK482">
        <v>0</v>
      </c>
      <c r="IL482">
        <v>0</v>
      </c>
      <c r="IM482">
        <v>0</v>
      </c>
      <c r="IN482">
        <v>0</v>
      </c>
      <c r="IO482" t="s">
        <v>441</v>
      </c>
      <c r="IP482" t="s">
        <v>442</v>
      </c>
      <c r="IQ482" t="s">
        <v>443</v>
      </c>
      <c r="IR482" t="s">
        <v>443</v>
      </c>
      <c r="IS482" t="s">
        <v>443</v>
      </c>
      <c r="IT482" t="s">
        <v>443</v>
      </c>
      <c r="IU482">
        <v>0</v>
      </c>
      <c r="IV482">
        <v>100</v>
      </c>
      <c r="IW482">
        <v>100</v>
      </c>
      <c r="IX482">
        <v>1.2</v>
      </c>
      <c r="IY482">
        <v>0.2421</v>
      </c>
      <c r="IZ482">
        <v>-0.1222274518627452</v>
      </c>
      <c r="JA482">
        <v>0.001328938755811441</v>
      </c>
      <c r="JB482">
        <v>-5.633165956792918E-07</v>
      </c>
      <c r="JC482">
        <v>2.510553891376428E-10</v>
      </c>
      <c r="JD482">
        <v>-0.04678033270444259</v>
      </c>
      <c r="JE482">
        <v>-0.0009625096320519332</v>
      </c>
      <c r="JF482">
        <v>0.0006953178313022573</v>
      </c>
      <c r="JG482">
        <v>-5.973937232829655E-06</v>
      </c>
      <c r="JH482">
        <v>1</v>
      </c>
      <c r="JI482">
        <v>2112</v>
      </c>
      <c r="JJ482">
        <v>1</v>
      </c>
      <c r="JK482">
        <v>26</v>
      </c>
      <c r="JL482">
        <v>201815.8</v>
      </c>
      <c r="JM482">
        <v>201815.7</v>
      </c>
      <c r="JN482">
        <v>2.80884</v>
      </c>
      <c r="JO482">
        <v>2.53174</v>
      </c>
      <c r="JP482">
        <v>1.39893</v>
      </c>
      <c r="JQ482">
        <v>2.32666</v>
      </c>
      <c r="JR482">
        <v>1.44897</v>
      </c>
      <c r="JS482">
        <v>2.59155</v>
      </c>
      <c r="JT482">
        <v>37.747</v>
      </c>
      <c r="JU482">
        <v>23.9824</v>
      </c>
      <c r="JV482">
        <v>18</v>
      </c>
      <c r="JW482">
        <v>483.047</v>
      </c>
      <c r="JX482">
        <v>446.082</v>
      </c>
      <c r="JY482">
        <v>29.0451</v>
      </c>
      <c r="JZ482">
        <v>29.1965</v>
      </c>
      <c r="KA482">
        <v>29.9997</v>
      </c>
      <c r="KB482">
        <v>28.952</v>
      </c>
      <c r="KC482">
        <v>29.0281</v>
      </c>
      <c r="KD482">
        <v>56.2673</v>
      </c>
      <c r="KE482">
        <v>39.1185</v>
      </c>
      <c r="KF482">
        <v>0</v>
      </c>
      <c r="KG482">
        <v>29.0209</v>
      </c>
      <c r="KH482">
        <v>1375.94</v>
      </c>
      <c r="KI482">
        <v>16.3075</v>
      </c>
      <c r="KJ482">
        <v>100.905</v>
      </c>
      <c r="KK482">
        <v>100.335</v>
      </c>
    </row>
    <row r="483" spans="1:297">
      <c r="A483">
        <v>467</v>
      </c>
      <c r="B483">
        <v>1759257531.5</v>
      </c>
      <c r="C483">
        <v>10715.90000009537</v>
      </c>
      <c r="D483" t="s">
        <v>1381</v>
      </c>
      <c r="E483" t="s">
        <v>1382</v>
      </c>
      <c r="F483">
        <v>5</v>
      </c>
      <c r="G483" t="s">
        <v>1218</v>
      </c>
      <c r="H483" t="s">
        <v>436</v>
      </c>
      <c r="I483">
        <v>1759257523.714286</v>
      </c>
      <c r="J483">
        <f>(K483)/1000</f>
        <v>0</v>
      </c>
      <c r="K483">
        <f>IF(DP483, AN483, AH483)</f>
        <v>0</v>
      </c>
      <c r="L483">
        <f>IF(DP483, AI483, AG483)</f>
        <v>0</v>
      </c>
      <c r="M483">
        <f>DR483 - IF(AU483&gt;1, L483*DL483*100.0/(AW483), 0)</f>
        <v>0</v>
      </c>
      <c r="N483">
        <f>((T483-J483/2)*M483-L483)/(T483+J483/2)</f>
        <v>0</v>
      </c>
      <c r="O483">
        <f>N483*(DY483+DZ483)/1000.0</f>
        <v>0</v>
      </c>
      <c r="P483">
        <f>(DR483 - IF(AU483&gt;1, L483*DL483*100.0/(AW483), 0))*(DY483+DZ483)/1000.0</f>
        <v>0</v>
      </c>
      <c r="Q483">
        <f>2.0/((1/S483-1/R483)+SIGN(S483)*SQRT((1/S483-1/R483)*(1/S483-1/R483) + 4*DM483/((DM483+1)*(DM483+1))*(2*1/S483*1/R483-1/R483*1/R483)))</f>
        <v>0</v>
      </c>
      <c r="R483">
        <f>IF(LEFT(DN483,1)&lt;&gt;"0",IF(LEFT(DN483,1)="1",3.0,DO483),$D$5+$E$5*(EF483*DY483/($K$5*1000))+$F$5*(EF483*DY483/($K$5*1000))*MAX(MIN(DL483,$J$5),$I$5)*MAX(MIN(DL483,$J$5),$I$5)+$G$5*MAX(MIN(DL483,$J$5),$I$5)*(EF483*DY483/($K$5*1000))+$H$5*(EF483*DY483/($K$5*1000))*(EF483*DY483/($K$5*1000)))</f>
        <v>0</v>
      </c>
      <c r="S483">
        <f>J483*(1000-(1000*0.61365*exp(17.502*W483/(240.97+W483))/(DY483+DZ483)+DT483)/2)/(1000*0.61365*exp(17.502*W483/(240.97+W483))/(DY483+DZ483)-DT483)</f>
        <v>0</v>
      </c>
      <c r="T483">
        <f>1/((DM483+1)/(Q483/1.6)+1/(R483/1.37)) + DM483/((DM483+1)/(Q483/1.6) + DM483/(R483/1.37))</f>
        <v>0</v>
      </c>
      <c r="U483">
        <f>(DH483*DK483)</f>
        <v>0</v>
      </c>
      <c r="V483">
        <f>(EA483+(U483+2*0.95*5.67E-8*(((EA483+$B$7)+273)^4-(EA483+273)^4)-44100*J483)/(1.84*29.3*R483+8*0.95*5.67E-8*(EA483+273)^3))</f>
        <v>0</v>
      </c>
      <c r="W483">
        <f>($C$7*EB483+$D$7*EC483+$E$7*V483)</f>
        <v>0</v>
      </c>
      <c r="X483">
        <f>0.61365*exp(17.502*W483/(240.97+W483))</f>
        <v>0</v>
      </c>
      <c r="Y483">
        <f>(Z483/AA483*100)</f>
        <v>0</v>
      </c>
      <c r="Z483">
        <f>DT483*(DY483+DZ483)/1000</f>
        <v>0</v>
      </c>
      <c r="AA483">
        <f>0.61365*exp(17.502*EA483/(240.97+EA483))</f>
        <v>0</v>
      </c>
      <c r="AB483">
        <f>(X483-DT483*(DY483+DZ483)/1000)</f>
        <v>0</v>
      </c>
      <c r="AC483">
        <f>(-J483*44100)</f>
        <v>0</v>
      </c>
      <c r="AD483">
        <f>2*29.3*R483*0.92*(EA483-W483)</f>
        <v>0</v>
      </c>
      <c r="AE483">
        <f>2*0.95*5.67E-8*(((EA483+$B$7)+273)^4-(W483+273)^4)</f>
        <v>0</v>
      </c>
      <c r="AF483">
        <f>U483+AE483+AC483+AD483</f>
        <v>0</v>
      </c>
      <c r="AG483">
        <f>DX483*AU483*(DS483-DR483*(1000-AU483*DU483)/(1000-AU483*DT483))/(100*DL483)</f>
        <v>0</v>
      </c>
      <c r="AH483">
        <f>1000*DX483*AU483*(DT483-DU483)/(100*DL483*(1000-AU483*DT483))</f>
        <v>0</v>
      </c>
      <c r="AI483">
        <f>(AJ483 - AK483 - DY483*1E3/(8.314*(EA483+273.15)) * AM483/DX483 * AL483) * DX483/(100*DL483) * (1000 - DU483)/1000</f>
        <v>0</v>
      </c>
      <c r="AJ483">
        <v>1382.649520865317</v>
      </c>
      <c r="AK483">
        <v>1344.975151515152</v>
      </c>
      <c r="AL483">
        <v>3.361130425360453</v>
      </c>
      <c r="AM483">
        <v>65.51249635074223</v>
      </c>
      <c r="AN483">
        <f>(AP483 - AO483 + DY483*1E3/(8.314*(EA483+273.15)) * AR483/DX483 * AQ483) * DX483/(100*DL483) * 1000/(1000 - AP483)</f>
        <v>0</v>
      </c>
      <c r="AO483">
        <v>16.3270860685371</v>
      </c>
      <c r="AP483">
        <v>23.96623515151514</v>
      </c>
      <c r="AQ483">
        <v>-4.344258701912838E-05</v>
      </c>
      <c r="AR483">
        <v>120.2909633275377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MAX(0,($B$13+$C$13*EF483)/(1+$D$13*EF483)*DY483/(EA483+273)*$E$13)</f>
        <v>0</v>
      </c>
      <c r="AX483" t="s">
        <v>437</v>
      </c>
      <c r="AY483" t="s">
        <v>437</v>
      </c>
      <c r="AZ483">
        <v>0</v>
      </c>
      <c r="BA483">
        <v>0</v>
      </c>
      <c r="BB483">
        <f>1-AZ483/BA483</f>
        <v>0</v>
      </c>
      <c r="BC483">
        <v>0</v>
      </c>
      <c r="BD483" t="s">
        <v>437</v>
      </c>
      <c r="BE483" t="s">
        <v>437</v>
      </c>
      <c r="BF483">
        <v>0</v>
      </c>
      <c r="BG483">
        <v>0</v>
      </c>
      <c r="BH483">
        <f>1-BF483/BG483</f>
        <v>0</v>
      </c>
      <c r="BI483">
        <v>0.5</v>
      </c>
      <c r="BJ483">
        <f>DI483</f>
        <v>0</v>
      </c>
      <c r="BK483">
        <f>L483</f>
        <v>0</v>
      </c>
      <c r="BL483">
        <f>BH483*BI483*BJ483</f>
        <v>0</v>
      </c>
      <c r="BM483">
        <f>(BK483-BC483)/BJ483</f>
        <v>0</v>
      </c>
      <c r="BN483">
        <f>(BA483-BG483)/BG483</f>
        <v>0</v>
      </c>
      <c r="BO483">
        <f>AZ483/(BB483+AZ483/BG483)</f>
        <v>0</v>
      </c>
      <c r="BP483" t="s">
        <v>437</v>
      </c>
      <c r="BQ483">
        <v>0</v>
      </c>
      <c r="BR483">
        <f>IF(BQ483&lt;&gt;0, BQ483, BO483)</f>
        <v>0</v>
      </c>
      <c r="BS483">
        <f>1-BR483/BG483</f>
        <v>0</v>
      </c>
      <c r="BT483">
        <f>(BG483-BF483)/(BG483-BR483)</f>
        <v>0</v>
      </c>
      <c r="BU483">
        <f>(BA483-BG483)/(BA483-BR483)</f>
        <v>0</v>
      </c>
      <c r="BV483">
        <f>(BG483-BF483)/(BG483-AZ483)</f>
        <v>0</v>
      </c>
      <c r="BW483">
        <f>(BA483-BG483)/(BA483-AZ483)</f>
        <v>0</v>
      </c>
      <c r="BX483">
        <f>(BT483*BR483/BF483)</f>
        <v>0</v>
      </c>
      <c r="BY483">
        <f>(1-BX483)</f>
        <v>0</v>
      </c>
      <c r="DH483">
        <f>$B$11*EG483+$C$11*EH483+$F$11*ES483*(1-EV483)</f>
        <v>0</v>
      </c>
      <c r="DI483">
        <f>DH483*DJ483</f>
        <v>0</v>
      </c>
      <c r="DJ483">
        <f>($B$11*$D$9+$C$11*$D$9+$F$11*((FF483+EX483)/MAX(FF483+EX483+FG483, 0.1)*$I$9+FG483/MAX(FF483+EX483+FG483, 0.1)*$J$9))/($B$11+$C$11+$F$11)</f>
        <v>0</v>
      </c>
      <c r="DK483">
        <f>($B$11*$K$9+$C$11*$K$9+$F$11*((FF483+EX483)/MAX(FF483+EX483+FG483, 0.1)*$P$9+FG483/MAX(FF483+EX483+FG483, 0.1)*$Q$9))/($B$11+$C$11+$F$11)</f>
        <v>0</v>
      </c>
      <c r="DL483">
        <v>4.38</v>
      </c>
      <c r="DM483">
        <v>0.5</v>
      </c>
      <c r="DN483" t="s">
        <v>438</v>
      </c>
      <c r="DO483">
        <v>2</v>
      </c>
      <c r="DP483" t="b">
        <v>1</v>
      </c>
      <c r="DQ483">
        <v>1759257523.714286</v>
      </c>
      <c r="DR483">
        <v>1288.649285714286</v>
      </c>
      <c r="DS483">
        <v>1344.536428571428</v>
      </c>
      <c r="DT483">
        <v>23.97058928571429</v>
      </c>
      <c r="DU483">
        <v>16.26665357142857</v>
      </c>
      <c r="DV483">
        <v>1287.458571428572</v>
      </c>
      <c r="DW483">
        <v>23.72851428571429</v>
      </c>
      <c r="DX483">
        <v>500.0323214285714</v>
      </c>
      <c r="DY483">
        <v>90.78362142857145</v>
      </c>
      <c r="DZ483">
        <v>0.05354284285714285</v>
      </c>
      <c r="EA483">
        <v>30.42814285714286</v>
      </c>
      <c r="EB483">
        <v>30.03972857142857</v>
      </c>
      <c r="EC483">
        <v>999.9000000000002</v>
      </c>
      <c r="ED483">
        <v>0</v>
      </c>
      <c r="EE483">
        <v>0</v>
      </c>
      <c r="EF483">
        <v>9984.240714285716</v>
      </c>
      <c r="EG483">
        <v>0</v>
      </c>
      <c r="EH483">
        <v>13.01097142857143</v>
      </c>
      <c r="EI483">
        <v>-55.88784285714285</v>
      </c>
      <c r="EJ483">
        <v>1320.295714285714</v>
      </c>
      <c r="EK483">
        <v>1366.77</v>
      </c>
      <c r="EL483">
        <v>7.703923571428571</v>
      </c>
      <c r="EM483">
        <v>1344.536428571428</v>
      </c>
      <c r="EN483">
        <v>16.26665357142857</v>
      </c>
      <c r="EO483">
        <v>2.176135714285715</v>
      </c>
      <c r="EP483">
        <v>1.476746071428571</v>
      </c>
      <c r="EQ483">
        <v>18.78771071428571</v>
      </c>
      <c r="ER483">
        <v>12.72941785714286</v>
      </c>
      <c r="ES483">
        <v>2000.001785714286</v>
      </c>
      <c r="ET483">
        <v>0.9800056428571426</v>
      </c>
      <c r="EU483">
        <v>0.01999463214285715</v>
      </c>
      <c r="EV483">
        <v>0</v>
      </c>
      <c r="EW483">
        <v>839.6382142857144</v>
      </c>
      <c r="EX483">
        <v>5.000560000000001</v>
      </c>
      <c r="EY483">
        <v>16988.34285714286</v>
      </c>
      <c r="EZ483">
        <v>17294.92857142857</v>
      </c>
      <c r="FA483">
        <v>41.51771428571429</v>
      </c>
      <c r="FB483">
        <v>41.56199999999999</v>
      </c>
      <c r="FC483">
        <v>41.18699999999999</v>
      </c>
      <c r="FD483">
        <v>40.76328571428571</v>
      </c>
      <c r="FE483">
        <v>42.31199999999999</v>
      </c>
      <c r="FF483">
        <v>1955.111785714286</v>
      </c>
      <c r="FG483">
        <v>39.89000000000001</v>
      </c>
      <c r="FH483">
        <v>0</v>
      </c>
      <c r="FI483">
        <v>1759257545.8</v>
      </c>
      <c r="FJ483">
        <v>0</v>
      </c>
      <c r="FK483">
        <v>839.5939999999999</v>
      </c>
      <c r="FL483">
        <v>-2.332999993114291</v>
      </c>
      <c r="FM483">
        <v>-82.87692311570918</v>
      </c>
      <c r="FN483">
        <v>16987.244</v>
      </c>
      <c r="FO483">
        <v>15</v>
      </c>
      <c r="FP483">
        <v>0</v>
      </c>
      <c r="FQ483" t="s">
        <v>439</v>
      </c>
      <c r="FR483">
        <v>1747148579.5</v>
      </c>
      <c r="FS483">
        <v>1747148584.5</v>
      </c>
      <c r="FT483">
        <v>0</v>
      </c>
      <c r="FU483">
        <v>0.162</v>
      </c>
      <c r="FV483">
        <v>-0.001</v>
      </c>
      <c r="FW483">
        <v>0.139</v>
      </c>
      <c r="FX483">
        <v>0.058</v>
      </c>
      <c r="FY483">
        <v>420</v>
      </c>
      <c r="FZ483">
        <v>16</v>
      </c>
      <c r="GA483">
        <v>0.19</v>
      </c>
      <c r="GB483">
        <v>0.02</v>
      </c>
      <c r="GC483">
        <v>-55.89859512195122</v>
      </c>
      <c r="GD483">
        <v>0.5435017421602466</v>
      </c>
      <c r="GE483">
        <v>0.09294005660933372</v>
      </c>
      <c r="GF483">
        <v>0</v>
      </c>
      <c r="GG483">
        <v>839.8350588235294</v>
      </c>
      <c r="GH483">
        <v>-3.555477462488652</v>
      </c>
      <c r="GI483">
        <v>0.406207998094888</v>
      </c>
      <c r="GJ483">
        <v>0</v>
      </c>
      <c r="GK483">
        <v>7.741134878048779</v>
      </c>
      <c r="GL483">
        <v>-0.8070294773519067</v>
      </c>
      <c r="GM483">
        <v>0.08104635202280626</v>
      </c>
      <c r="GN483">
        <v>0</v>
      </c>
      <c r="GO483">
        <v>0</v>
      </c>
      <c r="GP483">
        <v>3</v>
      </c>
      <c r="GQ483" t="s">
        <v>490</v>
      </c>
      <c r="GR483">
        <v>3.12876</v>
      </c>
      <c r="GS483">
        <v>2.73072</v>
      </c>
      <c r="GT483">
        <v>0.185867</v>
      </c>
      <c r="GU483">
        <v>0.191717</v>
      </c>
      <c r="GV483">
        <v>0.107133</v>
      </c>
      <c r="GW483">
        <v>0.0822782</v>
      </c>
      <c r="GX483">
        <v>24406.7</v>
      </c>
      <c r="GY483">
        <v>23520</v>
      </c>
      <c r="GZ483">
        <v>30522.2</v>
      </c>
      <c r="HA483">
        <v>29355.4</v>
      </c>
      <c r="HB483">
        <v>37615.6</v>
      </c>
      <c r="HC483">
        <v>35458.8</v>
      </c>
      <c r="HD483">
        <v>46692.1</v>
      </c>
      <c r="HE483">
        <v>43621.4</v>
      </c>
      <c r="HF483">
        <v>1.83055</v>
      </c>
      <c r="HG483">
        <v>1.8187</v>
      </c>
      <c r="HH483">
        <v>0.08735809999999999</v>
      </c>
      <c r="HI483">
        <v>0</v>
      </c>
      <c r="HJ483">
        <v>28.615</v>
      </c>
      <c r="HK483">
        <v>999.9</v>
      </c>
      <c r="HL483">
        <v>48</v>
      </c>
      <c r="HM483">
        <v>31.9</v>
      </c>
      <c r="HN483">
        <v>25.1048</v>
      </c>
      <c r="HO483">
        <v>62.515</v>
      </c>
      <c r="HP483">
        <v>17.8245</v>
      </c>
      <c r="HQ483">
        <v>1</v>
      </c>
      <c r="HR483">
        <v>0.148549</v>
      </c>
      <c r="HS483">
        <v>-0.401846</v>
      </c>
      <c r="HT483">
        <v>20.2002</v>
      </c>
      <c r="HU483">
        <v>5.22837</v>
      </c>
      <c r="HV483">
        <v>11.974</v>
      </c>
      <c r="HW483">
        <v>4.9703</v>
      </c>
      <c r="HX483">
        <v>3.2895</v>
      </c>
      <c r="HY483">
        <v>9999</v>
      </c>
      <c r="HZ483">
        <v>9999</v>
      </c>
      <c r="IA483">
        <v>9999</v>
      </c>
      <c r="IB483">
        <v>20.4</v>
      </c>
      <c r="IC483">
        <v>4.97291</v>
      </c>
      <c r="ID483">
        <v>1.87734</v>
      </c>
      <c r="IE483">
        <v>1.87546</v>
      </c>
      <c r="IF483">
        <v>1.8782</v>
      </c>
      <c r="IG483">
        <v>1.875</v>
      </c>
      <c r="IH483">
        <v>1.87851</v>
      </c>
      <c r="II483">
        <v>1.87561</v>
      </c>
      <c r="IJ483">
        <v>1.87683</v>
      </c>
      <c r="IK483">
        <v>0</v>
      </c>
      <c r="IL483">
        <v>0</v>
      </c>
      <c r="IM483">
        <v>0</v>
      </c>
      <c r="IN483">
        <v>0</v>
      </c>
      <c r="IO483" t="s">
        <v>441</v>
      </c>
      <c r="IP483" t="s">
        <v>442</v>
      </c>
      <c r="IQ483" t="s">
        <v>443</v>
      </c>
      <c r="IR483" t="s">
        <v>443</v>
      </c>
      <c r="IS483" t="s">
        <v>443</v>
      </c>
      <c r="IT483" t="s">
        <v>443</v>
      </c>
      <c r="IU483">
        <v>0</v>
      </c>
      <c r="IV483">
        <v>100</v>
      </c>
      <c r="IW483">
        <v>100</v>
      </c>
      <c r="IX483">
        <v>1.22</v>
      </c>
      <c r="IY483">
        <v>0.2419</v>
      </c>
      <c r="IZ483">
        <v>-0.1222274518627452</v>
      </c>
      <c r="JA483">
        <v>0.001328938755811441</v>
      </c>
      <c r="JB483">
        <v>-5.633165956792918E-07</v>
      </c>
      <c r="JC483">
        <v>2.510553891376428E-10</v>
      </c>
      <c r="JD483">
        <v>-0.04678033270444259</v>
      </c>
      <c r="JE483">
        <v>-0.0009625096320519332</v>
      </c>
      <c r="JF483">
        <v>0.0006953178313022573</v>
      </c>
      <c r="JG483">
        <v>-5.973937232829655E-06</v>
      </c>
      <c r="JH483">
        <v>1</v>
      </c>
      <c r="JI483">
        <v>2112</v>
      </c>
      <c r="JJ483">
        <v>1</v>
      </c>
      <c r="JK483">
        <v>26</v>
      </c>
      <c r="JL483">
        <v>201815.9</v>
      </c>
      <c r="JM483">
        <v>201815.8</v>
      </c>
      <c r="JN483">
        <v>2.83813</v>
      </c>
      <c r="JO483">
        <v>2.54517</v>
      </c>
      <c r="JP483">
        <v>1.39893</v>
      </c>
      <c r="JQ483">
        <v>2.32666</v>
      </c>
      <c r="JR483">
        <v>1.44897</v>
      </c>
      <c r="JS483">
        <v>2.43408</v>
      </c>
      <c r="JT483">
        <v>37.7228</v>
      </c>
      <c r="JU483">
        <v>23.9737</v>
      </c>
      <c r="JV483">
        <v>18</v>
      </c>
      <c r="JW483">
        <v>483.099</v>
      </c>
      <c r="JX483">
        <v>446.032</v>
      </c>
      <c r="JY483">
        <v>29.0027</v>
      </c>
      <c r="JZ483">
        <v>29.1917</v>
      </c>
      <c r="KA483">
        <v>29.9997</v>
      </c>
      <c r="KB483">
        <v>28.9473</v>
      </c>
      <c r="KC483">
        <v>29.0233</v>
      </c>
      <c r="KD483">
        <v>56.8255</v>
      </c>
      <c r="KE483">
        <v>39.1185</v>
      </c>
      <c r="KF483">
        <v>0</v>
      </c>
      <c r="KG483">
        <v>28.9859</v>
      </c>
      <c r="KH483">
        <v>1389.32</v>
      </c>
      <c r="KI483">
        <v>16.3312</v>
      </c>
      <c r="KJ483">
        <v>100.905</v>
      </c>
      <c r="KK483">
        <v>100.336</v>
      </c>
    </row>
    <row r="484" spans="1:297">
      <c r="A484">
        <v>468</v>
      </c>
      <c r="B484">
        <v>1759257536.5</v>
      </c>
      <c r="C484">
        <v>10720.90000009537</v>
      </c>
      <c r="D484" t="s">
        <v>1383</v>
      </c>
      <c r="E484" t="s">
        <v>1384</v>
      </c>
      <c r="F484">
        <v>5</v>
      </c>
      <c r="G484" t="s">
        <v>1218</v>
      </c>
      <c r="H484" t="s">
        <v>436</v>
      </c>
      <c r="I484">
        <v>1759257529</v>
      </c>
      <c r="J484">
        <f>(K484)/1000</f>
        <v>0</v>
      </c>
      <c r="K484">
        <f>IF(DP484, AN484, AH484)</f>
        <v>0</v>
      </c>
      <c r="L484">
        <f>IF(DP484, AI484, AG484)</f>
        <v>0</v>
      </c>
      <c r="M484">
        <f>DR484 - IF(AU484&gt;1, L484*DL484*100.0/(AW484), 0)</f>
        <v>0</v>
      </c>
      <c r="N484">
        <f>((T484-J484/2)*M484-L484)/(T484+J484/2)</f>
        <v>0</v>
      </c>
      <c r="O484">
        <f>N484*(DY484+DZ484)/1000.0</f>
        <v>0</v>
      </c>
      <c r="P484">
        <f>(DR484 - IF(AU484&gt;1, L484*DL484*100.0/(AW484), 0))*(DY484+DZ484)/1000.0</f>
        <v>0</v>
      </c>
      <c r="Q484">
        <f>2.0/((1/S484-1/R484)+SIGN(S484)*SQRT((1/S484-1/R484)*(1/S484-1/R484) + 4*DM484/((DM484+1)*(DM484+1))*(2*1/S484*1/R484-1/R484*1/R484)))</f>
        <v>0</v>
      </c>
      <c r="R484">
        <f>IF(LEFT(DN484,1)&lt;&gt;"0",IF(LEFT(DN484,1)="1",3.0,DO484),$D$5+$E$5*(EF484*DY484/($K$5*1000))+$F$5*(EF484*DY484/($K$5*1000))*MAX(MIN(DL484,$J$5),$I$5)*MAX(MIN(DL484,$J$5),$I$5)+$G$5*MAX(MIN(DL484,$J$5),$I$5)*(EF484*DY484/($K$5*1000))+$H$5*(EF484*DY484/($K$5*1000))*(EF484*DY484/($K$5*1000)))</f>
        <v>0</v>
      </c>
      <c r="S484">
        <f>J484*(1000-(1000*0.61365*exp(17.502*W484/(240.97+W484))/(DY484+DZ484)+DT484)/2)/(1000*0.61365*exp(17.502*W484/(240.97+W484))/(DY484+DZ484)-DT484)</f>
        <v>0</v>
      </c>
      <c r="T484">
        <f>1/((DM484+1)/(Q484/1.6)+1/(R484/1.37)) + DM484/((DM484+1)/(Q484/1.6) + DM484/(R484/1.37))</f>
        <v>0</v>
      </c>
      <c r="U484">
        <f>(DH484*DK484)</f>
        <v>0</v>
      </c>
      <c r="V484">
        <f>(EA484+(U484+2*0.95*5.67E-8*(((EA484+$B$7)+273)^4-(EA484+273)^4)-44100*J484)/(1.84*29.3*R484+8*0.95*5.67E-8*(EA484+273)^3))</f>
        <v>0</v>
      </c>
      <c r="W484">
        <f>($C$7*EB484+$D$7*EC484+$E$7*V484)</f>
        <v>0</v>
      </c>
      <c r="X484">
        <f>0.61365*exp(17.502*W484/(240.97+W484))</f>
        <v>0</v>
      </c>
      <c r="Y484">
        <f>(Z484/AA484*100)</f>
        <v>0</v>
      </c>
      <c r="Z484">
        <f>DT484*(DY484+DZ484)/1000</f>
        <v>0</v>
      </c>
      <c r="AA484">
        <f>0.61365*exp(17.502*EA484/(240.97+EA484))</f>
        <v>0</v>
      </c>
      <c r="AB484">
        <f>(X484-DT484*(DY484+DZ484)/1000)</f>
        <v>0</v>
      </c>
      <c r="AC484">
        <f>(-J484*44100)</f>
        <v>0</v>
      </c>
      <c r="AD484">
        <f>2*29.3*R484*0.92*(EA484-W484)</f>
        <v>0</v>
      </c>
      <c r="AE484">
        <f>2*0.95*5.67E-8*(((EA484+$B$7)+273)^4-(W484+273)^4)</f>
        <v>0</v>
      </c>
      <c r="AF484">
        <f>U484+AE484+AC484+AD484</f>
        <v>0</v>
      </c>
      <c r="AG484">
        <f>DX484*AU484*(DS484-DR484*(1000-AU484*DU484)/(1000-AU484*DT484))/(100*DL484)</f>
        <v>0</v>
      </c>
      <c r="AH484">
        <f>1000*DX484*AU484*(DT484-DU484)/(100*DL484*(1000-AU484*DT484))</f>
        <v>0</v>
      </c>
      <c r="AI484">
        <f>(AJ484 - AK484 - DY484*1E3/(8.314*(EA484+273.15)) * AM484/DX484 * AL484) * DX484/(100*DL484) * (1000 - DU484)/1000</f>
        <v>0</v>
      </c>
      <c r="AJ484">
        <v>1398.850617185179</v>
      </c>
      <c r="AK484">
        <v>1361.565212121211</v>
      </c>
      <c r="AL484">
        <v>3.309179301423126</v>
      </c>
      <c r="AM484">
        <v>65.51249635074223</v>
      </c>
      <c r="AN484">
        <f>(AP484 - AO484 + DY484*1E3/(8.314*(EA484+273.15)) * AR484/DX484 * AQ484) * DX484/(100*DL484) * 1000/(1000 - AP484)</f>
        <v>0</v>
      </c>
      <c r="AO484">
        <v>16.33138203576842</v>
      </c>
      <c r="AP484">
        <v>23.94373636363635</v>
      </c>
      <c r="AQ484">
        <v>-0.0001289158261411314</v>
      </c>
      <c r="AR484">
        <v>120.2909633275377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MAX(0,($B$13+$C$13*EF484)/(1+$D$13*EF484)*DY484/(EA484+273)*$E$13)</f>
        <v>0</v>
      </c>
      <c r="AX484" t="s">
        <v>437</v>
      </c>
      <c r="AY484" t="s">
        <v>437</v>
      </c>
      <c r="AZ484">
        <v>0</v>
      </c>
      <c r="BA484">
        <v>0</v>
      </c>
      <c r="BB484">
        <f>1-AZ484/BA484</f>
        <v>0</v>
      </c>
      <c r="BC484">
        <v>0</v>
      </c>
      <c r="BD484" t="s">
        <v>437</v>
      </c>
      <c r="BE484" t="s">
        <v>437</v>
      </c>
      <c r="BF484">
        <v>0</v>
      </c>
      <c r="BG484">
        <v>0</v>
      </c>
      <c r="BH484">
        <f>1-BF484/BG484</f>
        <v>0</v>
      </c>
      <c r="BI484">
        <v>0.5</v>
      </c>
      <c r="BJ484">
        <f>DI484</f>
        <v>0</v>
      </c>
      <c r="BK484">
        <f>L484</f>
        <v>0</v>
      </c>
      <c r="BL484">
        <f>BH484*BI484*BJ484</f>
        <v>0</v>
      </c>
      <c r="BM484">
        <f>(BK484-BC484)/BJ484</f>
        <v>0</v>
      </c>
      <c r="BN484">
        <f>(BA484-BG484)/BG484</f>
        <v>0</v>
      </c>
      <c r="BO484">
        <f>AZ484/(BB484+AZ484/BG484)</f>
        <v>0</v>
      </c>
      <c r="BP484" t="s">
        <v>437</v>
      </c>
      <c r="BQ484">
        <v>0</v>
      </c>
      <c r="BR484">
        <f>IF(BQ484&lt;&gt;0, BQ484, BO484)</f>
        <v>0</v>
      </c>
      <c r="BS484">
        <f>1-BR484/BG484</f>
        <v>0</v>
      </c>
      <c r="BT484">
        <f>(BG484-BF484)/(BG484-BR484)</f>
        <v>0</v>
      </c>
      <c r="BU484">
        <f>(BA484-BG484)/(BA484-BR484)</f>
        <v>0</v>
      </c>
      <c r="BV484">
        <f>(BG484-BF484)/(BG484-AZ484)</f>
        <v>0</v>
      </c>
      <c r="BW484">
        <f>(BA484-BG484)/(BA484-AZ484)</f>
        <v>0</v>
      </c>
      <c r="BX484">
        <f>(BT484*BR484/BF484)</f>
        <v>0</v>
      </c>
      <c r="BY484">
        <f>(1-BX484)</f>
        <v>0</v>
      </c>
      <c r="DH484">
        <f>$B$11*EG484+$C$11*EH484+$F$11*ES484*(1-EV484)</f>
        <v>0</v>
      </c>
      <c r="DI484">
        <f>DH484*DJ484</f>
        <v>0</v>
      </c>
      <c r="DJ484">
        <f>($B$11*$D$9+$C$11*$D$9+$F$11*((FF484+EX484)/MAX(FF484+EX484+FG484, 0.1)*$I$9+FG484/MAX(FF484+EX484+FG484, 0.1)*$J$9))/($B$11+$C$11+$F$11)</f>
        <v>0</v>
      </c>
      <c r="DK484">
        <f>($B$11*$K$9+$C$11*$K$9+$F$11*((FF484+EX484)/MAX(FF484+EX484+FG484, 0.1)*$P$9+FG484/MAX(FF484+EX484+FG484, 0.1)*$Q$9))/($B$11+$C$11+$F$11)</f>
        <v>0</v>
      </c>
      <c r="DL484">
        <v>4.38</v>
      </c>
      <c r="DM484">
        <v>0.5</v>
      </c>
      <c r="DN484" t="s">
        <v>438</v>
      </c>
      <c r="DO484">
        <v>2</v>
      </c>
      <c r="DP484" t="b">
        <v>1</v>
      </c>
      <c r="DQ484">
        <v>1759257529</v>
      </c>
      <c r="DR484">
        <v>1306.095555555556</v>
      </c>
      <c r="DS484">
        <v>1361.807777777778</v>
      </c>
      <c r="DT484">
        <v>23.96454814814815</v>
      </c>
      <c r="DU484">
        <v>16.3153</v>
      </c>
      <c r="DV484">
        <v>1304.885185185185</v>
      </c>
      <c r="DW484">
        <v>23.7225962962963</v>
      </c>
      <c r="DX484">
        <v>500.0388148148148</v>
      </c>
      <c r="DY484">
        <v>90.78317037037034</v>
      </c>
      <c r="DZ484">
        <v>0.05327323333333332</v>
      </c>
      <c r="EA484">
        <v>30.41740370370371</v>
      </c>
      <c r="EB484">
        <v>30.03802962962963</v>
      </c>
      <c r="EC484">
        <v>999.9000000000001</v>
      </c>
      <c r="ED484">
        <v>0</v>
      </c>
      <c r="EE484">
        <v>0</v>
      </c>
      <c r="EF484">
        <v>9983.426296296297</v>
      </c>
      <c r="EG484">
        <v>0</v>
      </c>
      <c r="EH484">
        <v>13.0066</v>
      </c>
      <c r="EI484">
        <v>-55.71222592592593</v>
      </c>
      <c r="EJ484">
        <v>1338.163703703704</v>
      </c>
      <c r="EK484">
        <v>1384.394814814815</v>
      </c>
      <c r="EL484">
        <v>7.649235555555556</v>
      </c>
      <c r="EM484">
        <v>1361.807777777778</v>
      </c>
      <c r="EN484">
        <v>16.3153</v>
      </c>
      <c r="EO484">
        <v>2.175577037037037</v>
      </c>
      <c r="EP484">
        <v>1.481154814814815</v>
      </c>
      <c r="EQ484">
        <v>18.7836</v>
      </c>
      <c r="ER484">
        <v>12.77498888888889</v>
      </c>
      <c r="ES484">
        <v>1999.975555555556</v>
      </c>
      <c r="ET484">
        <v>0.9800053333333331</v>
      </c>
      <c r="EU484">
        <v>0.01999495185185185</v>
      </c>
      <c r="EV484">
        <v>0</v>
      </c>
      <c r="EW484">
        <v>839.3972592592592</v>
      </c>
      <c r="EX484">
        <v>5.000560000000001</v>
      </c>
      <c r="EY484">
        <v>16981.17037037037</v>
      </c>
      <c r="EZ484">
        <v>17294.69259259259</v>
      </c>
      <c r="FA484">
        <v>41.51377777777778</v>
      </c>
      <c r="FB484">
        <v>41.54133333333333</v>
      </c>
      <c r="FC484">
        <v>41.18699999999999</v>
      </c>
      <c r="FD484">
        <v>40.75229629629629</v>
      </c>
      <c r="FE484">
        <v>42.31199999999999</v>
      </c>
      <c r="FF484">
        <v>1955.085555555555</v>
      </c>
      <c r="FG484">
        <v>39.89000000000001</v>
      </c>
      <c r="FH484">
        <v>0</v>
      </c>
      <c r="FI484">
        <v>1759257550.6</v>
      </c>
      <c r="FJ484">
        <v>0</v>
      </c>
      <c r="FK484">
        <v>839.37276</v>
      </c>
      <c r="FL484">
        <v>-2.314769222732913</v>
      </c>
      <c r="FM484">
        <v>-74.02307695556232</v>
      </c>
      <c r="FN484">
        <v>16980.952</v>
      </c>
      <c r="FO484">
        <v>15</v>
      </c>
      <c r="FP484">
        <v>0</v>
      </c>
      <c r="FQ484" t="s">
        <v>439</v>
      </c>
      <c r="FR484">
        <v>1747148579.5</v>
      </c>
      <c r="FS484">
        <v>1747148584.5</v>
      </c>
      <c r="FT484">
        <v>0</v>
      </c>
      <c r="FU484">
        <v>0.162</v>
      </c>
      <c r="FV484">
        <v>-0.001</v>
      </c>
      <c r="FW484">
        <v>0.139</v>
      </c>
      <c r="FX484">
        <v>0.058</v>
      </c>
      <c r="FY484">
        <v>420</v>
      </c>
      <c r="FZ484">
        <v>16</v>
      </c>
      <c r="GA484">
        <v>0.19</v>
      </c>
      <c r="GB484">
        <v>0.02</v>
      </c>
      <c r="GC484">
        <v>-55.79493249999999</v>
      </c>
      <c r="GD484">
        <v>1.867410506566618</v>
      </c>
      <c r="GE484">
        <v>0.2022842101938508</v>
      </c>
      <c r="GF484">
        <v>0</v>
      </c>
      <c r="GG484">
        <v>839.5739117647058</v>
      </c>
      <c r="GH484">
        <v>-2.972024440494979</v>
      </c>
      <c r="GI484">
        <v>0.3539550792076289</v>
      </c>
      <c r="GJ484">
        <v>0</v>
      </c>
      <c r="GK484">
        <v>7.688529749999999</v>
      </c>
      <c r="GL484">
        <v>-0.6339970356472954</v>
      </c>
      <c r="GM484">
        <v>0.06449955397084159</v>
      </c>
      <c r="GN484">
        <v>0</v>
      </c>
      <c r="GO484">
        <v>0</v>
      </c>
      <c r="GP484">
        <v>3</v>
      </c>
      <c r="GQ484" t="s">
        <v>490</v>
      </c>
      <c r="GR484">
        <v>3.12858</v>
      </c>
      <c r="GS484">
        <v>2.7306</v>
      </c>
      <c r="GT484">
        <v>0.187259</v>
      </c>
      <c r="GU484">
        <v>0.19309</v>
      </c>
      <c r="GV484">
        <v>0.107058</v>
      </c>
      <c r="GW484">
        <v>0.082291</v>
      </c>
      <c r="GX484">
        <v>24365</v>
      </c>
      <c r="GY484">
        <v>23479.6</v>
      </c>
      <c r="GZ484">
        <v>30522.4</v>
      </c>
      <c r="HA484">
        <v>29354.8</v>
      </c>
      <c r="HB484">
        <v>37619.3</v>
      </c>
      <c r="HC484">
        <v>35457.3</v>
      </c>
      <c r="HD484">
        <v>46692.5</v>
      </c>
      <c r="HE484">
        <v>43620.1</v>
      </c>
      <c r="HF484">
        <v>1.82995</v>
      </c>
      <c r="HG484">
        <v>1.81915</v>
      </c>
      <c r="HH484">
        <v>0.0878796</v>
      </c>
      <c r="HI484">
        <v>0</v>
      </c>
      <c r="HJ484">
        <v>28.6125</v>
      </c>
      <c r="HK484">
        <v>999.9</v>
      </c>
      <c r="HL484">
        <v>48</v>
      </c>
      <c r="HM484">
        <v>31.9</v>
      </c>
      <c r="HN484">
        <v>25.1055</v>
      </c>
      <c r="HO484">
        <v>62.975</v>
      </c>
      <c r="HP484">
        <v>17.7604</v>
      </c>
      <c r="HQ484">
        <v>1</v>
      </c>
      <c r="HR484">
        <v>0.148049</v>
      </c>
      <c r="HS484">
        <v>-0.395313</v>
      </c>
      <c r="HT484">
        <v>20.2001</v>
      </c>
      <c r="HU484">
        <v>5.22837</v>
      </c>
      <c r="HV484">
        <v>11.974</v>
      </c>
      <c r="HW484">
        <v>4.9701</v>
      </c>
      <c r="HX484">
        <v>3.28953</v>
      </c>
      <c r="HY484">
        <v>9999</v>
      </c>
      <c r="HZ484">
        <v>9999</v>
      </c>
      <c r="IA484">
        <v>9999</v>
      </c>
      <c r="IB484">
        <v>20.4</v>
      </c>
      <c r="IC484">
        <v>4.9729</v>
      </c>
      <c r="ID484">
        <v>1.8773</v>
      </c>
      <c r="IE484">
        <v>1.87545</v>
      </c>
      <c r="IF484">
        <v>1.8782</v>
      </c>
      <c r="IG484">
        <v>1.875</v>
      </c>
      <c r="IH484">
        <v>1.87851</v>
      </c>
      <c r="II484">
        <v>1.87561</v>
      </c>
      <c r="IJ484">
        <v>1.87682</v>
      </c>
      <c r="IK484">
        <v>0</v>
      </c>
      <c r="IL484">
        <v>0</v>
      </c>
      <c r="IM484">
        <v>0</v>
      </c>
      <c r="IN484">
        <v>0</v>
      </c>
      <c r="IO484" t="s">
        <v>441</v>
      </c>
      <c r="IP484" t="s">
        <v>442</v>
      </c>
      <c r="IQ484" t="s">
        <v>443</v>
      </c>
      <c r="IR484" t="s">
        <v>443</v>
      </c>
      <c r="IS484" t="s">
        <v>443</v>
      </c>
      <c r="IT484" t="s">
        <v>443</v>
      </c>
      <c r="IU484">
        <v>0</v>
      </c>
      <c r="IV484">
        <v>100</v>
      </c>
      <c r="IW484">
        <v>100</v>
      </c>
      <c r="IX484">
        <v>1.24</v>
      </c>
      <c r="IY484">
        <v>0.2414</v>
      </c>
      <c r="IZ484">
        <v>-0.1222274518627452</v>
      </c>
      <c r="JA484">
        <v>0.001328938755811441</v>
      </c>
      <c r="JB484">
        <v>-5.633165956792918E-07</v>
      </c>
      <c r="JC484">
        <v>2.510553891376428E-10</v>
      </c>
      <c r="JD484">
        <v>-0.04678033270444259</v>
      </c>
      <c r="JE484">
        <v>-0.0009625096320519332</v>
      </c>
      <c r="JF484">
        <v>0.0006953178313022573</v>
      </c>
      <c r="JG484">
        <v>-5.973937232829655E-06</v>
      </c>
      <c r="JH484">
        <v>1</v>
      </c>
      <c r="JI484">
        <v>2112</v>
      </c>
      <c r="JJ484">
        <v>1</v>
      </c>
      <c r="JK484">
        <v>26</v>
      </c>
      <c r="JL484">
        <v>201816</v>
      </c>
      <c r="JM484">
        <v>201815.9</v>
      </c>
      <c r="JN484">
        <v>2.86377</v>
      </c>
      <c r="JO484">
        <v>2.52563</v>
      </c>
      <c r="JP484">
        <v>1.39893</v>
      </c>
      <c r="JQ484">
        <v>2.32666</v>
      </c>
      <c r="JR484">
        <v>1.44897</v>
      </c>
      <c r="JS484">
        <v>2.59155</v>
      </c>
      <c r="JT484">
        <v>37.7228</v>
      </c>
      <c r="JU484">
        <v>23.9824</v>
      </c>
      <c r="JV484">
        <v>18</v>
      </c>
      <c r="JW484">
        <v>482.736</v>
      </c>
      <c r="JX484">
        <v>446.276</v>
      </c>
      <c r="JY484">
        <v>28.9668</v>
      </c>
      <c r="JZ484">
        <v>29.1867</v>
      </c>
      <c r="KA484">
        <v>29.9997</v>
      </c>
      <c r="KB484">
        <v>28.9423</v>
      </c>
      <c r="KC484">
        <v>29.0182</v>
      </c>
      <c r="KD484">
        <v>57.3244</v>
      </c>
      <c r="KE484">
        <v>39.1185</v>
      </c>
      <c r="KF484">
        <v>0</v>
      </c>
      <c r="KG484">
        <v>28.9478</v>
      </c>
      <c r="KH484">
        <v>1409.35</v>
      </c>
      <c r="KI484">
        <v>16.3652</v>
      </c>
      <c r="KJ484">
        <v>100.906</v>
      </c>
      <c r="KK484">
        <v>100.333</v>
      </c>
    </row>
    <row r="485" spans="1:297">
      <c r="A485">
        <v>469</v>
      </c>
      <c r="B485">
        <v>1759257541.5</v>
      </c>
      <c r="C485">
        <v>10725.90000009537</v>
      </c>
      <c r="D485" t="s">
        <v>1385</v>
      </c>
      <c r="E485" t="s">
        <v>1386</v>
      </c>
      <c r="F485">
        <v>5</v>
      </c>
      <c r="G485" t="s">
        <v>1218</v>
      </c>
      <c r="H485" t="s">
        <v>436</v>
      </c>
      <c r="I485">
        <v>1759257533.714286</v>
      </c>
      <c r="J485">
        <f>(K485)/1000</f>
        <v>0</v>
      </c>
      <c r="K485">
        <f>IF(DP485, AN485, AH485)</f>
        <v>0</v>
      </c>
      <c r="L485">
        <f>IF(DP485, AI485, AG485)</f>
        <v>0</v>
      </c>
      <c r="M485">
        <f>DR485 - IF(AU485&gt;1, L485*DL485*100.0/(AW485), 0)</f>
        <v>0</v>
      </c>
      <c r="N485">
        <f>((T485-J485/2)*M485-L485)/(T485+J485/2)</f>
        <v>0</v>
      </c>
      <c r="O485">
        <f>N485*(DY485+DZ485)/1000.0</f>
        <v>0</v>
      </c>
      <c r="P485">
        <f>(DR485 - IF(AU485&gt;1, L485*DL485*100.0/(AW485), 0))*(DY485+DZ485)/1000.0</f>
        <v>0</v>
      </c>
      <c r="Q485">
        <f>2.0/((1/S485-1/R485)+SIGN(S485)*SQRT((1/S485-1/R485)*(1/S485-1/R485) + 4*DM485/((DM485+1)*(DM485+1))*(2*1/S485*1/R485-1/R485*1/R485)))</f>
        <v>0</v>
      </c>
      <c r="R485">
        <f>IF(LEFT(DN485,1)&lt;&gt;"0",IF(LEFT(DN485,1)="1",3.0,DO485),$D$5+$E$5*(EF485*DY485/($K$5*1000))+$F$5*(EF485*DY485/($K$5*1000))*MAX(MIN(DL485,$J$5),$I$5)*MAX(MIN(DL485,$J$5),$I$5)+$G$5*MAX(MIN(DL485,$J$5),$I$5)*(EF485*DY485/($K$5*1000))+$H$5*(EF485*DY485/($K$5*1000))*(EF485*DY485/($K$5*1000)))</f>
        <v>0</v>
      </c>
      <c r="S485">
        <f>J485*(1000-(1000*0.61365*exp(17.502*W485/(240.97+W485))/(DY485+DZ485)+DT485)/2)/(1000*0.61365*exp(17.502*W485/(240.97+W485))/(DY485+DZ485)-DT485)</f>
        <v>0</v>
      </c>
      <c r="T485">
        <f>1/((DM485+1)/(Q485/1.6)+1/(R485/1.37)) + DM485/((DM485+1)/(Q485/1.6) + DM485/(R485/1.37))</f>
        <v>0</v>
      </c>
      <c r="U485">
        <f>(DH485*DK485)</f>
        <v>0</v>
      </c>
      <c r="V485">
        <f>(EA485+(U485+2*0.95*5.67E-8*(((EA485+$B$7)+273)^4-(EA485+273)^4)-44100*J485)/(1.84*29.3*R485+8*0.95*5.67E-8*(EA485+273)^3))</f>
        <v>0</v>
      </c>
      <c r="W485">
        <f>($C$7*EB485+$D$7*EC485+$E$7*V485)</f>
        <v>0</v>
      </c>
      <c r="X485">
        <f>0.61365*exp(17.502*W485/(240.97+W485))</f>
        <v>0</v>
      </c>
      <c r="Y485">
        <f>(Z485/AA485*100)</f>
        <v>0</v>
      </c>
      <c r="Z485">
        <f>DT485*(DY485+DZ485)/1000</f>
        <v>0</v>
      </c>
      <c r="AA485">
        <f>0.61365*exp(17.502*EA485/(240.97+EA485))</f>
        <v>0</v>
      </c>
      <c r="AB485">
        <f>(X485-DT485*(DY485+DZ485)/1000)</f>
        <v>0</v>
      </c>
      <c r="AC485">
        <f>(-J485*44100)</f>
        <v>0</v>
      </c>
      <c r="AD485">
        <f>2*29.3*R485*0.92*(EA485-W485)</f>
        <v>0</v>
      </c>
      <c r="AE485">
        <f>2*0.95*5.67E-8*(((EA485+$B$7)+273)^4-(W485+273)^4)</f>
        <v>0</v>
      </c>
      <c r="AF485">
        <f>U485+AE485+AC485+AD485</f>
        <v>0</v>
      </c>
      <c r="AG485">
        <f>DX485*AU485*(DS485-DR485*(1000-AU485*DU485)/(1000-AU485*DT485))/(100*DL485)</f>
        <v>0</v>
      </c>
      <c r="AH485">
        <f>1000*DX485*AU485*(DT485-DU485)/(100*DL485*(1000-AU485*DT485))</f>
        <v>0</v>
      </c>
      <c r="AI485">
        <f>(AJ485 - AK485 - DY485*1E3/(8.314*(EA485+273.15)) * AM485/DX485 * AL485) * DX485/(100*DL485) * (1000 - DU485)/1000</f>
        <v>0</v>
      </c>
      <c r="AJ485">
        <v>1415.684936009151</v>
      </c>
      <c r="AK485">
        <v>1378.177878787878</v>
      </c>
      <c r="AL485">
        <v>3.312833843057796</v>
      </c>
      <c r="AM485">
        <v>65.51249635074223</v>
      </c>
      <c r="AN485">
        <f>(AP485 - AO485 + DY485*1E3/(8.314*(EA485+273.15)) * AR485/DX485 * AQ485) * DX485/(100*DL485) * 1000/(1000 - AP485)</f>
        <v>0</v>
      </c>
      <c r="AO485">
        <v>16.33729428605856</v>
      </c>
      <c r="AP485">
        <v>23.9115690909091</v>
      </c>
      <c r="AQ485">
        <v>-0.006174350334025832</v>
      </c>
      <c r="AR485">
        <v>120.2909633275377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MAX(0,($B$13+$C$13*EF485)/(1+$D$13*EF485)*DY485/(EA485+273)*$E$13)</f>
        <v>0</v>
      </c>
      <c r="AX485" t="s">
        <v>437</v>
      </c>
      <c r="AY485" t="s">
        <v>437</v>
      </c>
      <c r="AZ485">
        <v>0</v>
      </c>
      <c r="BA485">
        <v>0</v>
      </c>
      <c r="BB485">
        <f>1-AZ485/BA485</f>
        <v>0</v>
      </c>
      <c r="BC485">
        <v>0</v>
      </c>
      <c r="BD485" t="s">
        <v>437</v>
      </c>
      <c r="BE485" t="s">
        <v>437</v>
      </c>
      <c r="BF485">
        <v>0</v>
      </c>
      <c r="BG485">
        <v>0</v>
      </c>
      <c r="BH485">
        <f>1-BF485/BG485</f>
        <v>0</v>
      </c>
      <c r="BI485">
        <v>0.5</v>
      </c>
      <c r="BJ485">
        <f>DI485</f>
        <v>0</v>
      </c>
      <c r="BK485">
        <f>L485</f>
        <v>0</v>
      </c>
      <c r="BL485">
        <f>BH485*BI485*BJ485</f>
        <v>0</v>
      </c>
      <c r="BM485">
        <f>(BK485-BC485)/BJ485</f>
        <v>0</v>
      </c>
      <c r="BN485">
        <f>(BA485-BG485)/BG485</f>
        <v>0</v>
      </c>
      <c r="BO485">
        <f>AZ485/(BB485+AZ485/BG485)</f>
        <v>0</v>
      </c>
      <c r="BP485" t="s">
        <v>437</v>
      </c>
      <c r="BQ485">
        <v>0</v>
      </c>
      <c r="BR485">
        <f>IF(BQ485&lt;&gt;0, BQ485, BO485)</f>
        <v>0</v>
      </c>
      <c r="BS485">
        <f>1-BR485/BG485</f>
        <v>0</v>
      </c>
      <c r="BT485">
        <f>(BG485-BF485)/(BG485-BR485)</f>
        <v>0</v>
      </c>
      <c r="BU485">
        <f>(BA485-BG485)/(BA485-BR485)</f>
        <v>0</v>
      </c>
      <c r="BV485">
        <f>(BG485-BF485)/(BG485-AZ485)</f>
        <v>0</v>
      </c>
      <c r="BW485">
        <f>(BA485-BG485)/(BA485-AZ485)</f>
        <v>0</v>
      </c>
      <c r="BX485">
        <f>(BT485*BR485/BF485)</f>
        <v>0</v>
      </c>
      <c r="BY485">
        <f>(1-BX485)</f>
        <v>0</v>
      </c>
      <c r="DH485">
        <f>$B$11*EG485+$C$11*EH485+$F$11*ES485*(1-EV485)</f>
        <v>0</v>
      </c>
      <c r="DI485">
        <f>DH485*DJ485</f>
        <v>0</v>
      </c>
      <c r="DJ485">
        <f>($B$11*$D$9+$C$11*$D$9+$F$11*((FF485+EX485)/MAX(FF485+EX485+FG485, 0.1)*$I$9+FG485/MAX(FF485+EX485+FG485, 0.1)*$J$9))/($B$11+$C$11+$F$11)</f>
        <v>0</v>
      </c>
      <c r="DK485">
        <f>($B$11*$K$9+$C$11*$K$9+$F$11*((FF485+EX485)/MAX(FF485+EX485+FG485, 0.1)*$P$9+FG485/MAX(FF485+EX485+FG485, 0.1)*$Q$9))/($B$11+$C$11+$F$11)</f>
        <v>0</v>
      </c>
      <c r="DL485">
        <v>4.38</v>
      </c>
      <c r="DM485">
        <v>0.5</v>
      </c>
      <c r="DN485" t="s">
        <v>438</v>
      </c>
      <c r="DO485">
        <v>2</v>
      </c>
      <c r="DP485" t="b">
        <v>1</v>
      </c>
      <c r="DQ485">
        <v>1759257533.714286</v>
      </c>
      <c r="DR485">
        <v>1321.527857142857</v>
      </c>
      <c r="DS485">
        <v>1377.198571428572</v>
      </c>
      <c r="DT485">
        <v>23.95076071428571</v>
      </c>
      <c r="DU485">
        <v>16.33104285714285</v>
      </c>
      <c r="DV485">
        <v>1320.300357142857</v>
      </c>
      <c r="DW485">
        <v>23.70911785714286</v>
      </c>
      <c r="DX485">
        <v>500.0008928571428</v>
      </c>
      <c r="DY485">
        <v>90.78311071428574</v>
      </c>
      <c r="DZ485">
        <v>0.05302556071428571</v>
      </c>
      <c r="EA485">
        <v>30.40714285714285</v>
      </c>
      <c r="EB485">
        <v>30.03614642857142</v>
      </c>
      <c r="EC485">
        <v>999.9000000000002</v>
      </c>
      <c r="ED485">
        <v>0</v>
      </c>
      <c r="EE485">
        <v>0</v>
      </c>
      <c r="EF485">
        <v>9985.851071428569</v>
      </c>
      <c r="EG485">
        <v>0</v>
      </c>
      <c r="EH485">
        <v>13.010975</v>
      </c>
      <c r="EI485">
        <v>-55.67009642857142</v>
      </c>
      <c r="EJ485">
        <v>1353.956428571428</v>
      </c>
      <c r="EK485">
        <v>1400.063214285714</v>
      </c>
      <c r="EL485">
        <v>7.61971357142857</v>
      </c>
      <c r="EM485">
        <v>1377.198571428572</v>
      </c>
      <c r="EN485">
        <v>16.33104285714285</v>
      </c>
      <c r="EO485">
        <v>2.174324642857143</v>
      </c>
      <c r="EP485">
        <v>1.482583214285714</v>
      </c>
      <c r="EQ485">
        <v>18.77438571428572</v>
      </c>
      <c r="ER485">
        <v>12.789725</v>
      </c>
      <c r="ES485">
        <v>1999.979285714286</v>
      </c>
      <c r="ET485">
        <v>0.9800053214285711</v>
      </c>
      <c r="EU485">
        <v>0.01999496071428572</v>
      </c>
      <c r="EV485">
        <v>0</v>
      </c>
      <c r="EW485">
        <v>839.0975714285713</v>
      </c>
      <c r="EX485">
        <v>5.000560000000001</v>
      </c>
      <c r="EY485">
        <v>16975.61428571429</v>
      </c>
      <c r="EZ485">
        <v>17294.73214285714</v>
      </c>
      <c r="FA485">
        <v>41.5</v>
      </c>
      <c r="FB485">
        <v>41.52657142857142</v>
      </c>
      <c r="FC485">
        <v>41.18699999999999</v>
      </c>
      <c r="FD485">
        <v>40.75221428571428</v>
      </c>
      <c r="FE485">
        <v>42.31199999999999</v>
      </c>
      <c r="FF485">
        <v>1955.089285714286</v>
      </c>
      <c r="FG485">
        <v>39.89000000000001</v>
      </c>
      <c r="FH485">
        <v>0</v>
      </c>
      <c r="FI485">
        <v>1759257555.4</v>
      </c>
      <c r="FJ485">
        <v>0</v>
      </c>
      <c r="FK485">
        <v>839.0858399999998</v>
      </c>
      <c r="FL485">
        <v>-3.880769227336719</v>
      </c>
      <c r="FM485">
        <v>-69.83846138731036</v>
      </c>
      <c r="FN485">
        <v>16975.32</v>
      </c>
      <c r="FO485">
        <v>15</v>
      </c>
      <c r="FP485">
        <v>0</v>
      </c>
      <c r="FQ485" t="s">
        <v>439</v>
      </c>
      <c r="FR485">
        <v>1747148579.5</v>
      </c>
      <c r="FS485">
        <v>1747148584.5</v>
      </c>
      <c r="FT485">
        <v>0</v>
      </c>
      <c r="FU485">
        <v>0.162</v>
      </c>
      <c r="FV485">
        <v>-0.001</v>
      </c>
      <c r="FW485">
        <v>0.139</v>
      </c>
      <c r="FX485">
        <v>0.058</v>
      </c>
      <c r="FY485">
        <v>420</v>
      </c>
      <c r="FZ485">
        <v>16</v>
      </c>
      <c r="GA485">
        <v>0.19</v>
      </c>
      <c r="GB485">
        <v>0.02</v>
      </c>
      <c r="GC485">
        <v>-55.71979750000001</v>
      </c>
      <c r="GD485">
        <v>0.9806105065665522</v>
      </c>
      <c r="GE485">
        <v>0.1640471860281363</v>
      </c>
      <c r="GF485">
        <v>0</v>
      </c>
      <c r="GG485">
        <v>839.2497058823529</v>
      </c>
      <c r="GH485">
        <v>-3.50582123787539</v>
      </c>
      <c r="GI485">
        <v>0.4139466809521165</v>
      </c>
      <c r="GJ485">
        <v>0</v>
      </c>
      <c r="GK485">
        <v>7.640446</v>
      </c>
      <c r="GL485">
        <v>-0.3998035272045054</v>
      </c>
      <c r="GM485">
        <v>0.04042026223319187</v>
      </c>
      <c r="GN485">
        <v>0</v>
      </c>
      <c r="GO485">
        <v>0</v>
      </c>
      <c r="GP485">
        <v>3</v>
      </c>
      <c r="GQ485" t="s">
        <v>490</v>
      </c>
      <c r="GR485">
        <v>3.12862</v>
      </c>
      <c r="GS485">
        <v>2.73076</v>
      </c>
      <c r="GT485">
        <v>0.188643</v>
      </c>
      <c r="GU485">
        <v>0.194478</v>
      </c>
      <c r="GV485">
        <v>0.10696</v>
      </c>
      <c r="GW485">
        <v>0.0823044</v>
      </c>
      <c r="GX485">
        <v>24324</v>
      </c>
      <c r="GY485">
        <v>23439.2</v>
      </c>
      <c r="GZ485">
        <v>30522.9</v>
      </c>
      <c r="HA485">
        <v>29354.9</v>
      </c>
      <c r="HB485">
        <v>37624.1</v>
      </c>
      <c r="HC485">
        <v>35457.1</v>
      </c>
      <c r="HD485">
        <v>46693.2</v>
      </c>
      <c r="HE485">
        <v>43620.4</v>
      </c>
      <c r="HF485">
        <v>1.83022</v>
      </c>
      <c r="HG485">
        <v>1.8193</v>
      </c>
      <c r="HH485">
        <v>0.08638949999999999</v>
      </c>
      <c r="HI485">
        <v>0</v>
      </c>
      <c r="HJ485">
        <v>28.6071</v>
      </c>
      <c r="HK485">
        <v>999.9</v>
      </c>
      <c r="HL485">
        <v>48</v>
      </c>
      <c r="HM485">
        <v>31.9</v>
      </c>
      <c r="HN485">
        <v>25.1062</v>
      </c>
      <c r="HO485">
        <v>63.345</v>
      </c>
      <c r="HP485">
        <v>18.0609</v>
      </c>
      <c r="HQ485">
        <v>1</v>
      </c>
      <c r="HR485">
        <v>0.147873</v>
      </c>
      <c r="HS485">
        <v>-0.368268</v>
      </c>
      <c r="HT485">
        <v>20.1999</v>
      </c>
      <c r="HU485">
        <v>5.22837</v>
      </c>
      <c r="HV485">
        <v>11.974</v>
      </c>
      <c r="HW485">
        <v>4.97</v>
      </c>
      <c r="HX485">
        <v>3.28948</v>
      </c>
      <c r="HY485">
        <v>9999</v>
      </c>
      <c r="HZ485">
        <v>9999</v>
      </c>
      <c r="IA485">
        <v>9999</v>
      </c>
      <c r="IB485">
        <v>20.4</v>
      </c>
      <c r="IC485">
        <v>4.97291</v>
      </c>
      <c r="ID485">
        <v>1.87733</v>
      </c>
      <c r="IE485">
        <v>1.87545</v>
      </c>
      <c r="IF485">
        <v>1.8782</v>
      </c>
      <c r="IG485">
        <v>1.87499</v>
      </c>
      <c r="IH485">
        <v>1.87851</v>
      </c>
      <c r="II485">
        <v>1.87561</v>
      </c>
      <c r="IJ485">
        <v>1.87683</v>
      </c>
      <c r="IK485">
        <v>0</v>
      </c>
      <c r="IL485">
        <v>0</v>
      </c>
      <c r="IM485">
        <v>0</v>
      </c>
      <c r="IN485">
        <v>0</v>
      </c>
      <c r="IO485" t="s">
        <v>441</v>
      </c>
      <c r="IP485" t="s">
        <v>442</v>
      </c>
      <c r="IQ485" t="s">
        <v>443</v>
      </c>
      <c r="IR485" t="s">
        <v>443</v>
      </c>
      <c r="IS485" t="s">
        <v>443</v>
      </c>
      <c r="IT485" t="s">
        <v>443</v>
      </c>
      <c r="IU485">
        <v>0</v>
      </c>
      <c r="IV485">
        <v>100</v>
      </c>
      <c r="IW485">
        <v>100</v>
      </c>
      <c r="IX485">
        <v>1.25</v>
      </c>
      <c r="IY485">
        <v>0.2407</v>
      </c>
      <c r="IZ485">
        <v>-0.1222274518627452</v>
      </c>
      <c r="JA485">
        <v>0.001328938755811441</v>
      </c>
      <c r="JB485">
        <v>-5.633165956792918E-07</v>
      </c>
      <c r="JC485">
        <v>2.510553891376428E-10</v>
      </c>
      <c r="JD485">
        <v>-0.04678033270444259</v>
      </c>
      <c r="JE485">
        <v>-0.0009625096320519332</v>
      </c>
      <c r="JF485">
        <v>0.0006953178313022573</v>
      </c>
      <c r="JG485">
        <v>-5.973937232829655E-06</v>
      </c>
      <c r="JH485">
        <v>1</v>
      </c>
      <c r="JI485">
        <v>2112</v>
      </c>
      <c r="JJ485">
        <v>1</v>
      </c>
      <c r="JK485">
        <v>26</v>
      </c>
      <c r="JL485">
        <v>201816</v>
      </c>
      <c r="JM485">
        <v>201816</v>
      </c>
      <c r="JN485">
        <v>2.89062</v>
      </c>
      <c r="JO485">
        <v>2.54028</v>
      </c>
      <c r="JP485">
        <v>1.39893</v>
      </c>
      <c r="JQ485">
        <v>2.32788</v>
      </c>
      <c r="JR485">
        <v>1.44897</v>
      </c>
      <c r="JS485">
        <v>2.45239</v>
      </c>
      <c r="JT485">
        <v>37.7228</v>
      </c>
      <c r="JU485">
        <v>23.9649</v>
      </c>
      <c r="JV485">
        <v>18</v>
      </c>
      <c r="JW485">
        <v>482.855</v>
      </c>
      <c r="JX485">
        <v>446.333</v>
      </c>
      <c r="JY485">
        <v>28.9292</v>
      </c>
      <c r="JZ485">
        <v>29.1817</v>
      </c>
      <c r="KA485">
        <v>29.9997</v>
      </c>
      <c r="KB485">
        <v>28.9373</v>
      </c>
      <c r="KC485">
        <v>29.0133</v>
      </c>
      <c r="KD485">
        <v>57.9057</v>
      </c>
      <c r="KE485">
        <v>39.1185</v>
      </c>
      <c r="KF485">
        <v>0</v>
      </c>
      <c r="KG485">
        <v>28.9072</v>
      </c>
      <c r="KH485">
        <v>1422.75</v>
      </c>
      <c r="KI485">
        <v>16.4192</v>
      </c>
      <c r="KJ485">
        <v>100.907</v>
      </c>
      <c r="KK485">
        <v>100.334</v>
      </c>
    </row>
    <row r="486" spans="1:297">
      <c r="A486">
        <v>470</v>
      </c>
      <c r="B486">
        <v>1759257546.5</v>
      </c>
      <c r="C486">
        <v>10730.90000009537</v>
      </c>
      <c r="D486" t="s">
        <v>1387</v>
      </c>
      <c r="E486" t="s">
        <v>1388</v>
      </c>
      <c r="F486">
        <v>5</v>
      </c>
      <c r="G486" t="s">
        <v>1218</v>
      </c>
      <c r="H486" t="s">
        <v>436</v>
      </c>
      <c r="I486">
        <v>1759257539</v>
      </c>
      <c r="J486">
        <f>(K486)/1000</f>
        <v>0</v>
      </c>
      <c r="K486">
        <f>IF(DP486, AN486, AH486)</f>
        <v>0</v>
      </c>
      <c r="L486">
        <f>IF(DP486, AI486, AG486)</f>
        <v>0</v>
      </c>
      <c r="M486">
        <f>DR486 - IF(AU486&gt;1, L486*DL486*100.0/(AW486), 0)</f>
        <v>0</v>
      </c>
      <c r="N486">
        <f>((T486-J486/2)*M486-L486)/(T486+J486/2)</f>
        <v>0</v>
      </c>
      <c r="O486">
        <f>N486*(DY486+DZ486)/1000.0</f>
        <v>0</v>
      </c>
      <c r="P486">
        <f>(DR486 - IF(AU486&gt;1, L486*DL486*100.0/(AW486), 0))*(DY486+DZ486)/1000.0</f>
        <v>0</v>
      </c>
      <c r="Q486">
        <f>2.0/((1/S486-1/R486)+SIGN(S486)*SQRT((1/S486-1/R486)*(1/S486-1/R486) + 4*DM486/((DM486+1)*(DM486+1))*(2*1/S486*1/R486-1/R486*1/R486)))</f>
        <v>0</v>
      </c>
      <c r="R486">
        <f>IF(LEFT(DN486,1)&lt;&gt;"0",IF(LEFT(DN486,1)="1",3.0,DO486),$D$5+$E$5*(EF486*DY486/($K$5*1000))+$F$5*(EF486*DY486/($K$5*1000))*MAX(MIN(DL486,$J$5),$I$5)*MAX(MIN(DL486,$J$5),$I$5)+$G$5*MAX(MIN(DL486,$J$5),$I$5)*(EF486*DY486/($K$5*1000))+$H$5*(EF486*DY486/($K$5*1000))*(EF486*DY486/($K$5*1000)))</f>
        <v>0</v>
      </c>
      <c r="S486">
        <f>J486*(1000-(1000*0.61365*exp(17.502*W486/(240.97+W486))/(DY486+DZ486)+DT486)/2)/(1000*0.61365*exp(17.502*W486/(240.97+W486))/(DY486+DZ486)-DT486)</f>
        <v>0</v>
      </c>
      <c r="T486">
        <f>1/((DM486+1)/(Q486/1.6)+1/(R486/1.37)) + DM486/((DM486+1)/(Q486/1.6) + DM486/(R486/1.37))</f>
        <v>0</v>
      </c>
      <c r="U486">
        <f>(DH486*DK486)</f>
        <v>0</v>
      </c>
      <c r="V486">
        <f>(EA486+(U486+2*0.95*5.67E-8*(((EA486+$B$7)+273)^4-(EA486+273)^4)-44100*J486)/(1.84*29.3*R486+8*0.95*5.67E-8*(EA486+273)^3))</f>
        <v>0</v>
      </c>
      <c r="W486">
        <f>($C$7*EB486+$D$7*EC486+$E$7*V486)</f>
        <v>0</v>
      </c>
      <c r="X486">
        <f>0.61365*exp(17.502*W486/(240.97+W486))</f>
        <v>0</v>
      </c>
      <c r="Y486">
        <f>(Z486/AA486*100)</f>
        <v>0</v>
      </c>
      <c r="Z486">
        <f>DT486*(DY486+DZ486)/1000</f>
        <v>0</v>
      </c>
      <c r="AA486">
        <f>0.61365*exp(17.502*EA486/(240.97+EA486))</f>
        <v>0</v>
      </c>
      <c r="AB486">
        <f>(X486-DT486*(DY486+DZ486)/1000)</f>
        <v>0</v>
      </c>
      <c r="AC486">
        <f>(-J486*44100)</f>
        <v>0</v>
      </c>
      <c r="AD486">
        <f>2*29.3*R486*0.92*(EA486-W486)</f>
        <v>0</v>
      </c>
      <c r="AE486">
        <f>2*0.95*5.67E-8*(((EA486+$B$7)+273)^4-(W486+273)^4)</f>
        <v>0</v>
      </c>
      <c r="AF486">
        <f>U486+AE486+AC486+AD486</f>
        <v>0</v>
      </c>
      <c r="AG486">
        <f>DX486*AU486*(DS486-DR486*(1000-AU486*DU486)/(1000-AU486*DT486))/(100*DL486)</f>
        <v>0</v>
      </c>
      <c r="AH486">
        <f>1000*DX486*AU486*(DT486-DU486)/(100*DL486*(1000-AU486*DT486))</f>
        <v>0</v>
      </c>
      <c r="AI486">
        <f>(AJ486 - AK486 - DY486*1E3/(8.314*(EA486+273.15)) * AM486/DX486 * AL486) * DX486/(100*DL486) * (1000 - DU486)/1000</f>
        <v>0</v>
      </c>
      <c r="AJ486">
        <v>1432.80015995578</v>
      </c>
      <c r="AK486">
        <v>1395.099333333334</v>
      </c>
      <c r="AL486">
        <v>3.391911690494542</v>
      </c>
      <c r="AM486">
        <v>65.51249635074223</v>
      </c>
      <c r="AN486">
        <f>(AP486 - AO486 + DY486*1E3/(8.314*(EA486+273.15)) * AR486/DX486 * AQ486) * DX486/(100*DL486) * 1000/(1000 - AP486)</f>
        <v>0</v>
      </c>
      <c r="AO486">
        <v>16.33803218302118</v>
      </c>
      <c r="AP486">
        <v>23.86835696969698</v>
      </c>
      <c r="AQ486">
        <v>-0.008891514126856638</v>
      </c>
      <c r="AR486">
        <v>120.2909633275377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MAX(0,($B$13+$C$13*EF486)/(1+$D$13*EF486)*DY486/(EA486+273)*$E$13)</f>
        <v>0</v>
      </c>
      <c r="AX486" t="s">
        <v>437</v>
      </c>
      <c r="AY486" t="s">
        <v>437</v>
      </c>
      <c r="AZ486">
        <v>0</v>
      </c>
      <c r="BA486">
        <v>0</v>
      </c>
      <c r="BB486">
        <f>1-AZ486/BA486</f>
        <v>0</v>
      </c>
      <c r="BC486">
        <v>0</v>
      </c>
      <c r="BD486" t="s">
        <v>437</v>
      </c>
      <c r="BE486" t="s">
        <v>437</v>
      </c>
      <c r="BF486">
        <v>0</v>
      </c>
      <c r="BG486">
        <v>0</v>
      </c>
      <c r="BH486">
        <f>1-BF486/BG486</f>
        <v>0</v>
      </c>
      <c r="BI486">
        <v>0.5</v>
      </c>
      <c r="BJ486">
        <f>DI486</f>
        <v>0</v>
      </c>
      <c r="BK486">
        <f>L486</f>
        <v>0</v>
      </c>
      <c r="BL486">
        <f>BH486*BI486*BJ486</f>
        <v>0</v>
      </c>
      <c r="BM486">
        <f>(BK486-BC486)/BJ486</f>
        <v>0</v>
      </c>
      <c r="BN486">
        <f>(BA486-BG486)/BG486</f>
        <v>0</v>
      </c>
      <c r="BO486">
        <f>AZ486/(BB486+AZ486/BG486)</f>
        <v>0</v>
      </c>
      <c r="BP486" t="s">
        <v>437</v>
      </c>
      <c r="BQ486">
        <v>0</v>
      </c>
      <c r="BR486">
        <f>IF(BQ486&lt;&gt;0, BQ486, BO486)</f>
        <v>0</v>
      </c>
      <c r="BS486">
        <f>1-BR486/BG486</f>
        <v>0</v>
      </c>
      <c r="BT486">
        <f>(BG486-BF486)/(BG486-BR486)</f>
        <v>0</v>
      </c>
      <c r="BU486">
        <f>(BA486-BG486)/(BA486-BR486)</f>
        <v>0</v>
      </c>
      <c r="BV486">
        <f>(BG486-BF486)/(BG486-AZ486)</f>
        <v>0</v>
      </c>
      <c r="BW486">
        <f>(BA486-BG486)/(BA486-AZ486)</f>
        <v>0</v>
      </c>
      <c r="BX486">
        <f>(BT486*BR486/BF486)</f>
        <v>0</v>
      </c>
      <c r="BY486">
        <f>(1-BX486)</f>
        <v>0</v>
      </c>
      <c r="DH486">
        <f>$B$11*EG486+$C$11*EH486+$F$11*ES486*(1-EV486)</f>
        <v>0</v>
      </c>
      <c r="DI486">
        <f>DH486*DJ486</f>
        <v>0</v>
      </c>
      <c r="DJ486">
        <f>($B$11*$D$9+$C$11*$D$9+$F$11*((FF486+EX486)/MAX(FF486+EX486+FG486, 0.1)*$I$9+FG486/MAX(FF486+EX486+FG486, 0.1)*$J$9))/($B$11+$C$11+$F$11)</f>
        <v>0</v>
      </c>
      <c r="DK486">
        <f>($B$11*$K$9+$C$11*$K$9+$F$11*((FF486+EX486)/MAX(FF486+EX486+FG486, 0.1)*$P$9+FG486/MAX(FF486+EX486+FG486, 0.1)*$Q$9))/($B$11+$C$11+$F$11)</f>
        <v>0</v>
      </c>
      <c r="DL486">
        <v>4.38</v>
      </c>
      <c r="DM486">
        <v>0.5</v>
      </c>
      <c r="DN486" t="s">
        <v>438</v>
      </c>
      <c r="DO486">
        <v>2</v>
      </c>
      <c r="DP486" t="b">
        <v>1</v>
      </c>
      <c r="DQ486">
        <v>1759257539</v>
      </c>
      <c r="DR486">
        <v>1338.790740740741</v>
      </c>
      <c r="DS486">
        <v>1394.564444444444</v>
      </c>
      <c r="DT486">
        <v>23.92181111111111</v>
      </c>
      <c r="DU486">
        <v>16.33568148148148</v>
      </c>
      <c r="DV486">
        <v>1337.542592592592</v>
      </c>
      <c r="DW486">
        <v>23.6808</v>
      </c>
      <c r="DX486">
        <v>499.9770740740741</v>
      </c>
      <c r="DY486">
        <v>90.78323703703705</v>
      </c>
      <c r="DZ486">
        <v>0.05311758148148148</v>
      </c>
      <c r="EA486">
        <v>30.39452962962963</v>
      </c>
      <c r="EB486">
        <v>30.02869259259259</v>
      </c>
      <c r="EC486">
        <v>999.9000000000001</v>
      </c>
      <c r="ED486">
        <v>0</v>
      </c>
      <c r="EE486">
        <v>0</v>
      </c>
      <c r="EF486">
        <v>9987.477037037037</v>
      </c>
      <c r="EG486">
        <v>0</v>
      </c>
      <c r="EH486">
        <v>13.01012592592592</v>
      </c>
      <c r="EI486">
        <v>-55.77365185185185</v>
      </c>
      <c r="EJ486">
        <v>1371.602222222222</v>
      </c>
      <c r="EK486">
        <v>1417.724444444445</v>
      </c>
      <c r="EL486">
        <v>7.586131481481481</v>
      </c>
      <c r="EM486">
        <v>1394.564444444444</v>
      </c>
      <c r="EN486">
        <v>16.33568148148148</v>
      </c>
      <c r="EO486">
        <v>2.171700740740741</v>
      </c>
      <c r="EP486">
        <v>1.483006666666667</v>
      </c>
      <c r="EQ486">
        <v>18.75505925925926</v>
      </c>
      <c r="ER486">
        <v>12.79407777777778</v>
      </c>
      <c r="ES486">
        <v>1999.981111111111</v>
      </c>
      <c r="ET486">
        <v>0.9800053333333332</v>
      </c>
      <c r="EU486">
        <v>0.01999494814814815</v>
      </c>
      <c r="EV486">
        <v>0</v>
      </c>
      <c r="EW486">
        <v>838.7203703703703</v>
      </c>
      <c r="EX486">
        <v>5.000560000000001</v>
      </c>
      <c r="EY486">
        <v>16969.53703703704</v>
      </c>
      <c r="EZ486">
        <v>17294.74444444444</v>
      </c>
      <c r="FA486">
        <v>41.5</v>
      </c>
      <c r="FB486">
        <v>41.50459259259259</v>
      </c>
      <c r="FC486">
        <v>41.18699999999999</v>
      </c>
      <c r="FD486">
        <v>40.75</v>
      </c>
      <c r="FE486">
        <v>42.31199999999999</v>
      </c>
      <c r="FF486">
        <v>1955.091111111111</v>
      </c>
      <c r="FG486">
        <v>39.89000000000001</v>
      </c>
      <c r="FH486">
        <v>0</v>
      </c>
      <c r="FI486">
        <v>1759257560.8</v>
      </c>
      <c r="FJ486">
        <v>0</v>
      </c>
      <c r="FK486">
        <v>838.7501923076924</v>
      </c>
      <c r="FL486">
        <v>-3.706358990638778</v>
      </c>
      <c r="FM486">
        <v>-68.04786332250733</v>
      </c>
      <c r="FN486">
        <v>16969.58461538461</v>
      </c>
      <c r="FO486">
        <v>15</v>
      </c>
      <c r="FP486">
        <v>0</v>
      </c>
      <c r="FQ486" t="s">
        <v>439</v>
      </c>
      <c r="FR486">
        <v>1747148579.5</v>
      </c>
      <c r="FS486">
        <v>1747148584.5</v>
      </c>
      <c r="FT486">
        <v>0</v>
      </c>
      <c r="FU486">
        <v>0.162</v>
      </c>
      <c r="FV486">
        <v>-0.001</v>
      </c>
      <c r="FW486">
        <v>0.139</v>
      </c>
      <c r="FX486">
        <v>0.058</v>
      </c>
      <c r="FY486">
        <v>420</v>
      </c>
      <c r="FZ486">
        <v>16</v>
      </c>
      <c r="GA486">
        <v>0.19</v>
      </c>
      <c r="GB486">
        <v>0.02</v>
      </c>
      <c r="GC486">
        <v>-55.77909756097561</v>
      </c>
      <c r="GD486">
        <v>-1.24105714285719</v>
      </c>
      <c r="GE486">
        <v>0.2325128115933113</v>
      </c>
      <c r="GF486">
        <v>0</v>
      </c>
      <c r="GG486">
        <v>838.9383823529412</v>
      </c>
      <c r="GH486">
        <v>-4.000106957801809</v>
      </c>
      <c r="GI486">
        <v>0.4483118015993855</v>
      </c>
      <c r="GJ486">
        <v>0</v>
      </c>
      <c r="GK486">
        <v>7.603564146341463</v>
      </c>
      <c r="GL486">
        <v>-0.3786361672473882</v>
      </c>
      <c r="GM486">
        <v>0.0378247716595954</v>
      </c>
      <c r="GN486">
        <v>0</v>
      </c>
      <c r="GO486">
        <v>0</v>
      </c>
      <c r="GP486">
        <v>3</v>
      </c>
      <c r="GQ486" t="s">
        <v>490</v>
      </c>
      <c r="GR486">
        <v>3.12877</v>
      </c>
      <c r="GS486">
        <v>2.73115</v>
      </c>
      <c r="GT486">
        <v>0.19004</v>
      </c>
      <c r="GU486">
        <v>0.195862</v>
      </c>
      <c r="GV486">
        <v>0.106824</v>
      </c>
      <c r="GW486">
        <v>0.0823363</v>
      </c>
      <c r="GX486">
        <v>24282.7</v>
      </c>
      <c r="GY486">
        <v>23399.5</v>
      </c>
      <c r="GZ486">
        <v>30523.7</v>
      </c>
      <c r="HA486">
        <v>29355.6</v>
      </c>
      <c r="HB486">
        <v>37630.8</v>
      </c>
      <c r="HC486">
        <v>35456.9</v>
      </c>
      <c r="HD486">
        <v>46694.3</v>
      </c>
      <c r="HE486">
        <v>43621.6</v>
      </c>
      <c r="HF486">
        <v>1.83045</v>
      </c>
      <c r="HG486">
        <v>1.81922</v>
      </c>
      <c r="HH486">
        <v>0.08735809999999999</v>
      </c>
      <c r="HI486">
        <v>0</v>
      </c>
      <c r="HJ486">
        <v>28.6016</v>
      </c>
      <c r="HK486">
        <v>999.9</v>
      </c>
      <c r="HL486">
        <v>48</v>
      </c>
      <c r="HM486">
        <v>31.9</v>
      </c>
      <c r="HN486">
        <v>25.1073</v>
      </c>
      <c r="HO486">
        <v>62.815</v>
      </c>
      <c r="HP486">
        <v>17.8846</v>
      </c>
      <c r="HQ486">
        <v>1</v>
      </c>
      <c r="HR486">
        <v>0.147378</v>
      </c>
      <c r="HS486">
        <v>-0.407838</v>
      </c>
      <c r="HT486">
        <v>20.2</v>
      </c>
      <c r="HU486">
        <v>5.22897</v>
      </c>
      <c r="HV486">
        <v>11.974</v>
      </c>
      <c r="HW486">
        <v>4.9704</v>
      </c>
      <c r="HX486">
        <v>3.2895</v>
      </c>
      <c r="HY486">
        <v>9999</v>
      </c>
      <c r="HZ486">
        <v>9999</v>
      </c>
      <c r="IA486">
        <v>9999</v>
      </c>
      <c r="IB486">
        <v>20.4</v>
      </c>
      <c r="IC486">
        <v>4.97291</v>
      </c>
      <c r="ID486">
        <v>1.87734</v>
      </c>
      <c r="IE486">
        <v>1.87546</v>
      </c>
      <c r="IF486">
        <v>1.87824</v>
      </c>
      <c r="IG486">
        <v>1.875</v>
      </c>
      <c r="IH486">
        <v>1.87851</v>
      </c>
      <c r="II486">
        <v>1.87563</v>
      </c>
      <c r="IJ486">
        <v>1.87683</v>
      </c>
      <c r="IK486">
        <v>0</v>
      </c>
      <c r="IL486">
        <v>0</v>
      </c>
      <c r="IM486">
        <v>0</v>
      </c>
      <c r="IN486">
        <v>0</v>
      </c>
      <c r="IO486" t="s">
        <v>441</v>
      </c>
      <c r="IP486" t="s">
        <v>442</v>
      </c>
      <c r="IQ486" t="s">
        <v>443</v>
      </c>
      <c r="IR486" t="s">
        <v>443</v>
      </c>
      <c r="IS486" t="s">
        <v>443</v>
      </c>
      <c r="IT486" t="s">
        <v>443</v>
      </c>
      <c r="IU486">
        <v>0</v>
      </c>
      <c r="IV486">
        <v>100</v>
      </c>
      <c r="IW486">
        <v>100</v>
      </c>
      <c r="IX486">
        <v>1.27</v>
      </c>
      <c r="IY486">
        <v>0.2397</v>
      </c>
      <c r="IZ486">
        <v>-0.1222274518627452</v>
      </c>
      <c r="JA486">
        <v>0.001328938755811441</v>
      </c>
      <c r="JB486">
        <v>-5.633165956792918E-07</v>
      </c>
      <c r="JC486">
        <v>2.510553891376428E-10</v>
      </c>
      <c r="JD486">
        <v>-0.04678033270444259</v>
      </c>
      <c r="JE486">
        <v>-0.0009625096320519332</v>
      </c>
      <c r="JF486">
        <v>0.0006953178313022573</v>
      </c>
      <c r="JG486">
        <v>-5.973937232829655E-06</v>
      </c>
      <c r="JH486">
        <v>1</v>
      </c>
      <c r="JI486">
        <v>2112</v>
      </c>
      <c r="JJ486">
        <v>1</v>
      </c>
      <c r="JK486">
        <v>26</v>
      </c>
      <c r="JL486">
        <v>201816.1</v>
      </c>
      <c r="JM486">
        <v>201816</v>
      </c>
      <c r="JN486">
        <v>2.91748</v>
      </c>
      <c r="JO486">
        <v>2.53418</v>
      </c>
      <c r="JP486">
        <v>1.39893</v>
      </c>
      <c r="JQ486">
        <v>2.32666</v>
      </c>
      <c r="JR486">
        <v>1.44897</v>
      </c>
      <c r="JS486">
        <v>2.51587</v>
      </c>
      <c r="JT486">
        <v>37.7228</v>
      </c>
      <c r="JU486">
        <v>23.9737</v>
      </c>
      <c r="JV486">
        <v>18</v>
      </c>
      <c r="JW486">
        <v>482.951</v>
      </c>
      <c r="JX486">
        <v>446.25</v>
      </c>
      <c r="JY486">
        <v>28.8928</v>
      </c>
      <c r="JZ486">
        <v>29.1767</v>
      </c>
      <c r="KA486">
        <v>29.9997</v>
      </c>
      <c r="KB486">
        <v>28.9329</v>
      </c>
      <c r="KC486">
        <v>29.0084</v>
      </c>
      <c r="KD486">
        <v>58.4096</v>
      </c>
      <c r="KE486">
        <v>38.54</v>
      </c>
      <c r="KF486">
        <v>0</v>
      </c>
      <c r="KG486">
        <v>28.8905</v>
      </c>
      <c r="KH486">
        <v>1442.78</v>
      </c>
      <c r="KI486">
        <v>16.4965</v>
      </c>
      <c r="KJ486">
        <v>100.91</v>
      </c>
      <c r="KK486">
        <v>100.336</v>
      </c>
    </row>
    <row r="487" spans="1:297">
      <c r="A487">
        <v>471</v>
      </c>
      <c r="B487">
        <v>1759257551.5</v>
      </c>
      <c r="C487">
        <v>10735.90000009537</v>
      </c>
      <c r="D487" t="s">
        <v>1389</v>
      </c>
      <c r="E487" t="s">
        <v>1390</v>
      </c>
      <c r="F487">
        <v>5</v>
      </c>
      <c r="G487" t="s">
        <v>1218</v>
      </c>
      <c r="H487" t="s">
        <v>436</v>
      </c>
      <c r="I487">
        <v>1759257543.714286</v>
      </c>
      <c r="J487">
        <f>(K487)/1000</f>
        <v>0</v>
      </c>
      <c r="K487">
        <f>IF(DP487, AN487, AH487)</f>
        <v>0</v>
      </c>
      <c r="L487">
        <f>IF(DP487, AI487, AG487)</f>
        <v>0</v>
      </c>
      <c r="M487">
        <f>DR487 - IF(AU487&gt;1, L487*DL487*100.0/(AW487), 0)</f>
        <v>0</v>
      </c>
      <c r="N487">
        <f>((T487-J487/2)*M487-L487)/(T487+J487/2)</f>
        <v>0</v>
      </c>
      <c r="O487">
        <f>N487*(DY487+DZ487)/1000.0</f>
        <v>0</v>
      </c>
      <c r="P487">
        <f>(DR487 - IF(AU487&gt;1, L487*DL487*100.0/(AW487), 0))*(DY487+DZ487)/1000.0</f>
        <v>0</v>
      </c>
      <c r="Q487">
        <f>2.0/((1/S487-1/R487)+SIGN(S487)*SQRT((1/S487-1/R487)*(1/S487-1/R487) + 4*DM487/((DM487+1)*(DM487+1))*(2*1/S487*1/R487-1/R487*1/R487)))</f>
        <v>0</v>
      </c>
      <c r="R487">
        <f>IF(LEFT(DN487,1)&lt;&gt;"0",IF(LEFT(DN487,1)="1",3.0,DO487),$D$5+$E$5*(EF487*DY487/($K$5*1000))+$F$5*(EF487*DY487/($K$5*1000))*MAX(MIN(DL487,$J$5),$I$5)*MAX(MIN(DL487,$J$5),$I$5)+$G$5*MAX(MIN(DL487,$J$5),$I$5)*(EF487*DY487/($K$5*1000))+$H$5*(EF487*DY487/($K$5*1000))*(EF487*DY487/($K$5*1000)))</f>
        <v>0</v>
      </c>
      <c r="S487">
        <f>J487*(1000-(1000*0.61365*exp(17.502*W487/(240.97+W487))/(DY487+DZ487)+DT487)/2)/(1000*0.61365*exp(17.502*W487/(240.97+W487))/(DY487+DZ487)-DT487)</f>
        <v>0</v>
      </c>
      <c r="T487">
        <f>1/((DM487+1)/(Q487/1.6)+1/(R487/1.37)) + DM487/((DM487+1)/(Q487/1.6) + DM487/(R487/1.37))</f>
        <v>0</v>
      </c>
      <c r="U487">
        <f>(DH487*DK487)</f>
        <v>0</v>
      </c>
      <c r="V487">
        <f>(EA487+(U487+2*0.95*5.67E-8*(((EA487+$B$7)+273)^4-(EA487+273)^4)-44100*J487)/(1.84*29.3*R487+8*0.95*5.67E-8*(EA487+273)^3))</f>
        <v>0</v>
      </c>
      <c r="W487">
        <f>($C$7*EB487+$D$7*EC487+$E$7*V487)</f>
        <v>0</v>
      </c>
      <c r="X487">
        <f>0.61365*exp(17.502*W487/(240.97+W487))</f>
        <v>0</v>
      </c>
      <c r="Y487">
        <f>(Z487/AA487*100)</f>
        <v>0</v>
      </c>
      <c r="Z487">
        <f>DT487*(DY487+DZ487)/1000</f>
        <v>0</v>
      </c>
      <c r="AA487">
        <f>0.61365*exp(17.502*EA487/(240.97+EA487))</f>
        <v>0</v>
      </c>
      <c r="AB487">
        <f>(X487-DT487*(DY487+DZ487)/1000)</f>
        <v>0</v>
      </c>
      <c r="AC487">
        <f>(-J487*44100)</f>
        <v>0</v>
      </c>
      <c r="AD487">
        <f>2*29.3*R487*0.92*(EA487-W487)</f>
        <v>0</v>
      </c>
      <c r="AE487">
        <f>2*0.95*5.67E-8*(((EA487+$B$7)+273)^4-(W487+273)^4)</f>
        <v>0</v>
      </c>
      <c r="AF487">
        <f>U487+AE487+AC487+AD487</f>
        <v>0</v>
      </c>
      <c r="AG487">
        <f>DX487*AU487*(DS487-DR487*(1000-AU487*DU487)/(1000-AU487*DT487))/(100*DL487)</f>
        <v>0</v>
      </c>
      <c r="AH487">
        <f>1000*DX487*AU487*(DT487-DU487)/(100*DL487*(1000-AU487*DT487))</f>
        <v>0</v>
      </c>
      <c r="AI487">
        <f>(AJ487 - AK487 - DY487*1E3/(8.314*(EA487+273.15)) * AM487/DX487 * AL487) * DX487/(100*DL487) * (1000 - DU487)/1000</f>
        <v>0</v>
      </c>
      <c r="AJ487">
        <v>1449.763746769666</v>
      </c>
      <c r="AK487">
        <v>1411.931818181818</v>
      </c>
      <c r="AL487">
        <v>3.369969821209712</v>
      </c>
      <c r="AM487">
        <v>65.51249635074223</v>
      </c>
      <c r="AN487">
        <f>(AP487 - AO487 + DY487*1E3/(8.314*(EA487+273.15)) * AR487/DX487 * AQ487) * DX487/(100*DL487) * 1000/(1000 - AP487)</f>
        <v>0</v>
      </c>
      <c r="AO487">
        <v>16.36349512910115</v>
      </c>
      <c r="AP487">
        <v>23.83115333333333</v>
      </c>
      <c r="AQ487">
        <v>-0.007280079516413077</v>
      </c>
      <c r="AR487">
        <v>120.2909633275377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MAX(0,($B$13+$C$13*EF487)/(1+$D$13*EF487)*DY487/(EA487+273)*$E$13)</f>
        <v>0</v>
      </c>
      <c r="AX487" t="s">
        <v>437</v>
      </c>
      <c r="AY487" t="s">
        <v>437</v>
      </c>
      <c r="AZ487">
        <v>0</v>
      </c>
      <c r="BA487">
        <v>0</v>
      </c>
      <c r="BB487">
        <f>1-AZ487/BA487</f>
        <v>0</v>
      </c>
      <c r="BC487">
        <v>0</v>
      </c>
      <c r="BD487" t="s">
        <v>437</v>
      </c>
      <c r="BE487" t="s">
        <v>437</v>
      </c>
      <c r="BF487">
        <v>0</v>
      </c>
      <c r="BG487">
        <v>0</v>
      </c>
      <c r="BH487">
        <f>1-BF487/BG487</f>
        <v>0</v>
      </c>
      <c r="BI487">
        <v>0.5</v>
      </c>
      <c r="BJ487">
        <f>DI487</f>
        <v>0</v>
      </c>
      <c r="BK487">
        <f>L487</f>
        <v>0</v>
      </c>
      <c r="BL487">
        <f>BH487*BI487*BJ487</f>
        <v>0</v>
      </c>
      <c r="BM487">
        <f>(BK487-BC487)/BJ487</f>
        <v>0</v>
      </c>
      <c r="BN487">
        <f>(BA487-BG487)/BG487</f>
        <v>0</v>
      </c>
      <c r="BO487">
        <f>AZ487/(BB487+AZ487/BG487)</f>
        <v>0</v>
      </c>
      <c r="BP487" t="s">
        <v>437</v>
      </c>
      <c r="BQ487">
        <v>0</v>
      </c>
      <c r="BR487">
        <f>IF(BQ487&lt;&gt;0, BQ487, BO487)</f>
        <v>0</v>
      </c>
      <c r="BS487">
        <f>1-BR487/BG487</f>
        <v>0</v>
      </c>
      <c r="BT487">
        <f>(BG487-BF487)/(BG487-BR487)</f>
        <v>0</v>
      </c>
      <c r="BU487">
        <f>(BA487-BG487)/(BA487-BR487)</f>
        <v>0</v>
      </c>
      <c r="BV487">
        <f>(BG487-BF487)/(BG487-AZ487)</f>
        <v>0</v>
      </c>
      <c r="BW487">
        <f>(BA487-BG487)/(BA487-AZ487)</f>
        <v>0</v>
      </c>
      <c r="BX487">
        <f>(BT487*BR487/BF487)</f>
        <v>0</v>
      </c>
      <c r="BY487">
        <f>(1-BX487)</f>
        <v>0</v>
      </c>
      <c r="DH487">
        <f>$B$11*EG487+$C$11*EH487+$F$11*ES487*(1-EV487)</f>
        <v>0</v>
      </c>
      <c r="DI487">
        <f>DH487*DJ487</f>
        <v>0</v>
      </c>
      <c r="DJ487">
        <f>($B$11*$D$9+$C$11*$D$9+$F$11*((FF487+EX487)/MAX(FF487+EX487+FG487, 0.1)*$I$9+FG487/MAX(FF487+EX487+FG487, 0.1)*$J$9))/($B$11+$C$11+$F$11)</f>
        <v>0</v>
      </c>
      <c r="DK487">
        <f>($B$11*$K$9+$C$11*$K$9+$F$11*((FF487+EX487)/MAX(FF487+EX487+FG487, 0.1)*$P$9+FG487/MAX(FF487+EX487+FG487, 0.1)*$Q$9))/($B$11+$C$11+$F$11)</f>
        <v>0</v>
      </c>
      <c r="DL487">
        <v>4.38</v>
      </c>
      <c r="DM487">
        <v>0.5</v>
      </c>
      <c r="DN487" t="s">
        <v>438</v>
      </c>
      <c r="DO487">
        <v>2</v>
      </c>
      <c r="DP487" t="b">
        <v>1</v>
      </c>
      <c r="DQ487">
        <v>1759257543.714286</v>
      </c>
      <c r="DR487">
        <v>1354.248928571429</v>
      </c>
      <c r="DS487">
        <v>1410.281071428572</v>
      </c>
      <c r="DT487">
        <v>23.8879</v>
      </c>
      <c r="DU487">
        <v>16.34534642857143</v>
      </c>
      <c r="DV487">
        <v>1352.9825</v>
      </c>
      <c r="DW487">
        <v>23.64762142857143</v>
      </c>
      <c r="DX487">
        <v>499.9979642857143</v>
      </c>
      <c r="DY487">
        <v>90.78297857142856</v>
      </c>
      <c r="DZ487">
        <v>0.0531866857142857</v>
      </c>
      <c r="EA487">
        <v>30.383875</v>
      </c>
      <c r="EB487">
        <v>30.02398214285715</v>
      </c>
      <c r="EC487">
        <v>999.9000000000002</v>
      </c>
      <c r="ED487">
        <v>0</v>
      </c>
      <c r="EE487">
        <v>0</v>
      </c>
      <c r="EF487">
        <v>9992.163571428571</v>
      </c>
      <c r="EG487">
        <v>0</v>
      </c>
      <c r="EH487">
        <v>13.01191071428572</v>
      </c>
      <c r="EI487">
        <v>-56.0315</v>
      </c>
      <c r="EJ487">
        <v>1387.39</v>
      </c>
      <c r="EK487">
        <v>1433.715357142857</v>
      </c>
      <c r="EL487">
        <v>7.542557857142856</v>
      </c>
      <c r="EM487">
        <v>1410.281071428572</v>
      </c>
      <c r="EN487">
        <v>16.34534642857143</v>
      </c>
      <c r="EO487">
        <v>2.168615714285714</v>
      </c>
      <c r="EP487">
        <v>1.48388</v>
      </c>
      <c r="EQ487">
        <v>18.73232142857143</v>
      </c>
      <c r="ER487">
        <v>12.80306785714286</v>
      </c>
      <c r="ES487">
        <v>1999.9975</v>
      </c>
      <c r="ET487">
        <v>0.9800055357142857</v>
      </c>
      <c r="EU487">
        <v>0.01999473928571429</v>
      </c>
      <c r="EV487">
        <v>0</v>
      </c>
      <c r="EW487">
        <v>838.4175714285714</v>
      </c>
      <c r="EX487">
        <v>5.000560000000001</v>
      </c>
      <c r="EY487">
        <v>16964.24285714286</v>
      </c>
      <c r="EZ487">
        <v>17294.89642857143</v>
      </c>
      <c r="FA487">
        <v>41.5</v>
      </c>
      <c r="FB487">
        <v>41.50442857142857</v>
      </c>
      <c r="FC487">
        <v>41.17814285714285</v>
      </c>
      <c r="FD487">
        <v>40.75</v>
      </c>
      <c r="FE487">
        <v>42.31199999999999</v>
      </c>
      <c r="FF487">
        <v>1955.1075</v>
      </c>
      <c r="FG487">
        <v>39.89000000000001</v>
      </c>
      <c r="FH487">
        <v>0</v>
      </c>
      <c r="FI487">
        <v>1759257565.6</v>
      </c>
      <c r="FJ487">
        <v>0</v>
      </c>
      <c r="FK487">
        <v>838.4734615384616</v>
      </c>
      <c r="FL487">
        <v>-2.654427358096744</v>
      </c>
      <c r="FM487">
        <v>-68.48888892053415</v>
      </c>
      <c r="FN487">
        <v>16964.1423076923</v>
      </c>
      <c r="FO487">
        <v>15</v>
      </c>
      <c r="FP487">
        <v>0</v>
      </c>
      <c r="FQ487" t="s">
        <v>439</v>
      </c>
      <c r="FR487">
        <v>1747148579.5</v>
      </c>
      <c r="FS487">
        <v>1747148584.5</v>
      </c>
      <c r="FT487">
        <v>0</v>
      </c>
      <c r="FU487">
        <v>0.162</v>
      </c>
      <c r="FV487">
        <v>-0.001</v>
      </c>
      <c r="FW487">
        <v>0.139</v>
      </c>
      <c r="FX487">
        <v>0.058</v>
      </c>
      <c r="FY487">
        <v>420</v>
      </c>
      <c r="FZ487">
        <v>16</v>
      </c>
      <c r="GA487">
        <v>0.19</v>
      </c>
      <c r="GB487">
        <v>0.02</v>
      </c>
      <c r="GC487">
        <v>-55.86224634146343</v>
      </c>
      <c r="GD487">
        <v>-2.770933797909354</v>
      </c>
      <c r="GE487">
        <v>0.3033381869421434</v>
      </c>
      <c r="GF487">
        <v>0</v>
      </c>
      <c r="GG487">
        <v>838.7049117647059</v>
      </c>
      <c r="GH487">
        <v>-3.68817417704423</v>
      </c>
      <c r="GI487">
        <v>0.4393459957473661</v>
      </c>
      <c r="GJ487">
        <v>0</v>
      </c>
      <c r="GK487">
        <v>7.573571219512194</v>
      </c>
      <c r="GL487">
        <v>-0.4947382578397312</v>
      </c>
      <c r="GM487">
        <v>0.04949538476612676</v>
      </c>
      <c r="GN487">
        <v>0</v>
      </c>
      <c r="GO487">
        <v>0</v>
      </c>
      <c r="GP487">
        <v>3</v>
      </c>
      <c r="GQ487" t="s">
        <v>490</v>
      </c>
      <c r="GR487">
        <v>3.12868</v>
      </c>
      <c r="GS487">
        <v>2.73085</v>
      </c>
      <c r="GT487">
        <v>0.191429</v>
      </c>
      <c r="GU487">
        <v>0.197248</v>
      </c>
      <c r="GV487">
        <v>0.106716</v>
      </c>
      <c r="GW487">
        <v>0.0824796</v>
      </c>
      <c r="GX487">
        <v>24241.2</v>
      </c>
      <c r="GY487">
        <v>23359.5</v>
      </c>
      <c r="GZ487">
        <v>30524</v>
      </c>
      <c r="HA487">
        <v>29356.1</v>
      </c>
      <c r="HB487">
        <v>37636</v>
      </c>
      <c r="HC487">
        <v>35451.8</v>
      </c>
      <c r="HD487">
        <v>46694.9</v>
      </c>
      <c r="HE487">
        <v>43622.1</v>
      </c>
      <c r="HF487">
        <v>1.8303</v>
      </c>
      <c r="HG487">
        <v>1.81953</v>
      </c>
      <c r="HH487">
        <v>0.0867993</v>
      </c>
      <c r="HI487">
        <v>0</v>
      </c>
      <c r="HJ487">
        <v>28.5961</v>
      </c>
      <c r="HK487">
        <v>999.9</v>
      </c>
      <c r="HL487">
        <v>48</v>
      </c>
      <c r="HM487">
        <v>31.9</v>
      </c>
      <c r="HN487">
        <v>25.1019</v>
      </c>
      <c r="HO487">
        <v>62.765</v>
      </c>
      <c r="HP487">
        <v>18.0409</v>
      </c>
      <c r="HQ487">
        <v>1</v>
      </c>
      <c r="HR487">
        <v>0.146933</v>
      </c>
      <c r="HS487">
        <v>-0.415202</v>
      </c>
      <c r="HT487">
        <v>20.2</v>
      </c>
      <c r="HU487">
        <v>5.23002</v>
      </c>
      <c r="HV487">
        <v>11.974</v>
      </c>
      <c r="HW487">
        <v>4.97035</v>
      </c>
      <c r="HX487">
        <v>3.28965</v>
      </c>
      <c r="HY487">
        <v>9999</v>
      </c>
      <c r="HZ487">
        <v>9999</v>
      </c>
      <c r="IA487">
        <v>9999</v>
      </c>
      <c r="IB487">
        <v>20.4</v>
      </c>
      <c r="IC487">
        <v>4.9729</v>
      </c>
      <c r="ID487">
        <v>1.8773</v>
      </c>
      <c r="IE487">
        <v>1.87544</v>
      </c>
      <c r="IF487">
        <v>1.8782</v>
      </c>
      <c r="IG487">
        <v>1.875</v>
      </c>
      <c r="IH487">
        <v>1.87851</v>
      </c>
      <c r="II487">
        <v>1.87562</v>
      </c>
      <c r="IJ487">
        <v>1.87683</v>
      </c>
      <c r="IK487">
        <v>0</v>
      </c>
      <c r="IL487">
        <v>0</v>
      </c>
      <c r="IM487">
        <v>0</v>
      </c>
      <c r="IN487">
        <v>0</v>
      </c>
      <c r="IO487" t="s">
        <v>441</v>
      </c>
      <c r="IP487" t="s">
        <v>442</v>
      </c>
      <c r="IQ487" t="s">
        <v>443</v>
      </c>
      <c r="IR487" t="s">
        <v>443</v>
      </c>
      <c r="IS487" t="s">
        <v>443</v>
      </c>
      <c r="IT487" t="s">
        <v>443</v>
      </c>
      <c r="IU487">
        <v>0</v>
      </c>
      <c r="IV487">
        <v>100</v>
      </c>
      <c r="IW487">
        <v>100</v>
      </c>
      <c r="IX487">
        <v>1.3</v>
      </c>
      <c r="IY487">
        <v>0.239</v>
      </c>
      <c r="IZ487">
        <v>-0.1222274518627452</v>
      </c>
      <c r="JA487">
        <v>0.001328938755811441</v>
      </c>
      <c r="JB487">
        <v>-5.633165956792918E-07</v>
      </c>
      <c r="JC487">
        <v>2.510553891376428E-10</v>
      </c>
      <c r="JD487">
        <v>-0.04678033270444259</v>
      </c>
      <c r="JE487">
        <v>-0.0009625096320519332</v>
      </c>
      <c r="JF487">
        <v>0.0006953178313022573</v>
      </c>
      <c r="JG487">
        <v>-5.973937232829655E-06</v>
      </c>
      <c r="JH487">
        <v>1</v>
      </c>
      <c r="JI487">
        <v>2112</v>
      </c>
      <c r="JJ487">
        <v>1</v>
      </c>
      <c r="JK487">
        <v>26</v>
      </c>
      <c r="JL487">
        <v>201816.2</v>
      </c>
      <c r="JM487">
        <v>201816.1</v>
      </c>
      <c r="JN487">
        <v>2.94678</v>
      </c>
      <c r="JO487">
        <v>2.5293</v>
      </c>
      <c r="JP487">
        <v>1.39893</v>
      </c>
      <c r="JQ487">
        <v>2.32666</v>
      </c>
      <c r="JR487">
        <v>1.44897</v>
      </c>
      <c r="JS487">
        <v>2.60376</v>
      </c>
      <c r="JT487">
        <v>37.7228</v>
      </c>
      <c r="JU487">
        <v>23.9824</v>
      </c>
      <c r="JV487">
        <v>18</v>
      </c>
      <c r="JW487">
        <v>482.835</v>
      </c>
      <c r="JX487">
        <v>446.406</v>
      </c>
      <c r="JY487">
        <v>28.8752</v>
      </c>
      <c r="JZ487">
        <v>29.1717</v>
      </c>
      <c r="KA487">
        <v>29.9997</v>
      </c>
      <c r="KB487">
        <v>28.928</v>
      </c>
      <c r="KC487">
        <v>29.0041</v>
      </c>
      <c r="KD487">
        <v>58.9893</v>
      </c>
      <c r="KE487">
        <v>38.2586</v>
      </c>
      <c r="KF487">
        <v>0</v>
      </c>
      <c r="KG487">
        <v>28.8674</v>
      </c>
      <c r="KH487">
        <v>1456.15</v>
      </c>
      <c r="KI487">
        <v>16.5711</v>
      </c>
      <c r="KJ487">
        <v>100.911</v>
      </c>
      <c r="KK487">
        <v>100.338</v>
      </c>
    </row>
    <row r="488" spans="1:297">
      <c r="A488">
        <v>472</v>
      </c>
      <c r="B488">
        <v>1759257556.5</v>
      </c>
      <c r="C488">
        <v>10740.90000009537</v>
      </c>
      <c r="D488" t="s">
        <v>1391</v>
      </c>
      <c r="E488" t="s">
        <v>1392</v>
      </c>
      <c r="F488">
        <v>5</v>
      </c>
      <c r="G488" t="s">
        <v>1218</v>
      </c>
      <c r="H488" t="s">
        <v>436</v>
      </c>
      <c r="I488">
        <v>1759257549</v>
      </c>
      <c r="J488">
        <f>(K488)/1000</f>
        <v>0</v>
      </c>
      <c r="K488">
        <f>IF(DP488, AN488, AH488)</f>
        <v>0</v>
      </c>
      <c r="L488">
        <f>IF(DP488, AI488, AG488)</f>
        <v>0</v>
      </c>
      <c r="M488">
        <f>DR488 - IF(AU488&gt;1, L488*DL488*100.0/(AW488), 0)</f>
        <v>0</v>
      </c>
      <c r="N488">
        <f>((T488-J488/2)*M488-L488)/(T488+J488/2)</f>
        <v>0</v>
      </c>
      <c r="O488">
        <f>N488*(DY488+DZ488)/1000.0</f>
        <v>0</v>
      </c>
      <c r="P488">
        <f>(DR488 - IF(AU488&gt;1, L488*DL488*100.0/(AW488), 0))*(DY488+DZ488)/1000.0</f>
        <v>0</v>
      </c>
      <c r="Q488">
        <f>2.0/((1/S488-1/R488)+SIGN(S488)*SQRT((1/S488-1/R488)*(1/S488-1/R488) + 4*DM488/((DM488+1)*(DM488+1))*(2*1/S488*1/R488-1/R488*1/R488)))</f>
        <v>0</v>
      </c>
      <c r="R488">
        <f>IF(LEFT(DN488,1)&lt;&gt;"0",IF(LEFT(DN488,1)="1",3.0,DO488),$D$5+$E$5*(EF488*DY488/($K$5*1000))+$F$5*(EF488*DY488/($K$5*1000))*MAX(MIN(DL488,$J$5),$I$5)*MAX(MIN(DL488,$J$5),$I$5)+$G$5*MAX(MIN(DL488,$J$5),$I$5)*(EF488*DY488/($K$5*1000))+$H$5*(EF488*DY488/($K$5*1000))*(EF488*DY488/($K$5*1000)))</f>
        <v>0</v>
      </c>
      <c r="S488">
        <f>J488*(1000-(1000*0.61365*exp(17.502*W488/(240.97+W488))/(DY488+DZ488)+DT488)/2)/(1000*0.61365*exp(17.502*W488/(240.97+W488))/(DY488+DZ488)-DT488)</f>
        <v>0</v>
      </c>
      <c r="T488">
        <f>1/((DM488+1)/(Q488/1.6)+1/(R488/1.37)) + DM488/((DM488+1)/(Q488/1.6) + DM488/(R488/1.37))</f>
        <v>0</v>
      </c>
      <c r="U488">
        <f>(DH488*DK488)</f>
        <v>0</v>
      </c>
      <c r="V488">
        <f>(EA488+(U488+2*0.95*5.67E-8*(((EA488+$B$7)+273)^4-(EA488+273)^4)-44100*J488)/(1.84*29.3*R488+8*0.95*5.67E-8*(EA488+273)^3))</f>
        <v>0</v>
      </c>
      <c r="W488">
        <f>($C$7*EB488+$D$7*EC488+$E$7*V488)</f>
        <v>0</v>
      </c>
      <c r="X488">
        <f>0.61365*exp(17.502*W488/(240.97+W488))</f>
        <v>0</v>
      </c>
      <c r="Y488">
        <f>(Z488/AA488*100)</f>
        <v>0</v>
      </c>
      <c r="Z488">
        <f>DT488*(DY488+DZ488)/1000</f>
        <v>0</v>
      </c>
      <c r="AA488">
        <f>0.61365*exp(17.502*EA488/(240.97+EA488))</f>
        <v>0</v>
      </c>
      <c r="AB488">
        <f>(X488-DT488*(DY488+DZ488)/1000)</f>
        <v>0</v>
      </c>
      <c r="AC488">
        <f>(-J488*44100)</f>
        <v>0</v>
      </c>
      <c r="AD488">
        <f>2*29.3*R488*0.92*(EA488-W488)</f>
        <v>0</v>
      </c>
      <c r="AE488">
        <f>2*0.95*5.67E-8*(((EA488+$B$7)+273)^4-(W488+273)^4)</f>
        <v>0</v>
      </c>
      <c r="AF488">
        <f>U488+AE488+AC488+AD488</f>
        <v>0</v>
      </c>
      <c r="AG488">
        <f>DX488*AU488*(DS488-DR488*(1000-AU488*DU488)/(1000-AU488*DT488))/(100*DL488)</f>
        <v>0</v>
      </c>
      <c r="AH488">
        <f>1000*DX488*AU488*(DT488-DU488)/(100*DL488*(1000-AU488*DT488))</f>
        <v>0</v>
      </c>
      <c r="AI488">
        <f>(AJ488 - AK488 - DY488*1E3/(8.314*(EA488+273.15)) * AM488/DX488 * AL488) * DX488/(100*DL488) * (1000 - DU488)/1000</f>
        <v>0</v>
      </c>
      <c r="AJ488">
        <v>1466.834585007081</v>
      </c>
      <c r="AK488">
        <v>1428.877151515151</v>
      </c>
      <c r="AL488">
        <v>3.379600112780309</v>
      </c>
      <c r="AM488">
        <v>65.51249635074223</v>
      </c>
      <c r="AN488">
        <f>(AP488 - AO488 + DY488*1E3/(8.314*(EA488+273.15)) * AR488/DX488 * AQ488) * DX488/(100*DL488) * 1000/(1000 - AP488)</f>
        <v>0</v>
      </c>
      <c r="AO488">
        <v>16.42580183825193</v>
      </c>
      <c r="AP488">
        <v>23.81476848484847</v>
      </c>
      <c r="AQ488">
        <v>-0.00131699550062236</v>
      </c>
      <c r="AR488">
        <v>120.2909633275377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MAX(0,($B$13+$C$13*EF488)/(1+$D$13*EF488)*DY488/(EA488+273)*$E$13)</f>
        <v>0</v>
      </c>
      <c r="AX488" t="s">
        <v>437</v>
      </c>
      <c r="AY488" t="s">
        <v>437</v>
      </c>
      <c r="AZ488">
        <v>0</v>
      </c>
      <c r="BA488">
        <v>0</v>
      </c>
      <c r="BB488">
        <f>1-AZ488/BA488</f>
        <v>0</v>
      </c>
      <c r="BC488">
        <v>0</v>
      </c>
      <c r="BD488" t="s">
        <v>437</v>
      </c>
      <c r="BE488" t="s">
        <v>437</v>
      </c>
      <c r="BF488">
        <v>0</v>
      </c>
      <c r="BG488">
        <v>0</v>
      </c>
      <c r="BH488">
        <f>1-BF488/BG488</f>
        <v>0</v>
      </c>
      <c r="BI488">
        <v>0.5</v>
      </c>
      <c r="BJ488">
        <f>DI488</f>
        <v>0</v>
      </c>
      <c r="BK488">
        <f>L488</f>
        <v>0</v>
      </c>
      <c r="BL488">
        <f>BH488*BI488*BJ488</f>
        <v>0</v>
      </c>
      <c r="BM488">
        <f>(BK488-BC488)/BJ488</f>
        <v>0</v>
      </c>
      <c r="BN488">
        <f>(BA488-BG488)/BG488</f>
        <v>0</v>
      </c>
      <c r="BO488">
        <f>AZ488/(BB488+AZ488/BG488)</f>
        <v>0</v>
      </c>
      <c r="BP488" t="s">
        <v>437</v>
      </c>
      <c r="BQ488">
        <v>0</v>
      </c>
      <c r="BR488">
        <f>IF(BQ488&lt;&gt;0, BQ488, BO488)</f>
        <v>0</v>
      </c>
      <c r="BS488">
        <f>1-BR488/BG488</f>
        <v>0</v>
      </c>
      <c r="BT488">
        <f>(BG488-BF488)/(BG488-BR488)</f>
        <v>0</v>
      </c>
      <c r="BU488">
        <f>(BA488-BG488)/(BA488-BR488)</f>
        <v>0</v>
      </c>
      <c r="BV488">
        <f>(BG488-BF488)/(BG488-AZ488)</f>
        <v>0</v>
      </c>
      <c r="BW488">
        <f>(BA488-BG488)/(BA488-AZ488)</f>
        <v>0</v>
      </c>
      <c r="BX488">
        <f>(BT488*BR488/BF488)</f>
        <v>0</v>
      </c>
      <c r="BY488">
        <f>(1-BX488)</f>
        <v>0</v>
      </c>
      <c r="DH488">
        <f>$B$11*EG488+$C$11*EH488+$F$11*ES488*(1-EV488)</f>
        <v>0</v>
      </c>
      <c r="DI488">
        <f>DH488*DJ488</f>
        <v>0</v>
      </c>
      <c r="DJ488">
        <f>($B$11*$D$9+$C$11*$D$9+$F$11*((FF488+EX488)/MAX(FF488+EX488+FG488, 0.1)*$I$9+FG488/MAX(FF488+EX488+FG488, 0.1)*$J$9))/($B$11+$C$11+$F$11)</f>
        <v>0</v>
      </c>
      <c r="DK488">
        <f>($B$11*$K$9+$C$11*$K$9+$F$11*((FF488+EX488)/MAX(FF488+EX488+FG488, 0.1)*$P$9+FG488/MAX(FF488+EX488+FG488, 0.1)*$Q$9))/($B$11+$C$11+$F$11)</f>
        <v>0</v>
      </c>
      <c r="DL488">
        <v>4.38</v>
      </c>
      <c r="DM488">
        <v>0.5</v>
      </c>
      <c r="DN488" t="s">
        <v>438</v>
      </c>
      <c r="DO488">
        <v>2</v>
      </c>
      <c r="DP488" t="b">
        <v>1</v>
      </c>
      <c r="DQ488">
        <v>1759257549</v>
      </c>
      <c r="DR488">
        <v>1371.691111111111</v>
      </c>
      <c r="DS488">
        <v>1427.957037037037</v>
      </c>
      <c r="DT488">
        <v>23.85074074074074</v>
      </c>
      <c r="DU488">
        <v>16.37347037037037</v>
      </c>
      <c r="DV488">
        <v>1370.403333333334</v>
      </c>
      <c r="DW488">
        <v>23.61124444444444</v>
      </c>
      <c r="DX488">
        <v>500.015037037037</v>
      </c>
      <c r="DY488">
        <v>90.78322962962963</v>
      </c>
      <c r="DZ488">
        <v>0.05321267777777777</v>
      </c>
      <c r="EA488">
        <v>30.37278518518518</v>
      </c>
      <c r="EB488">
        <v>30.01972592592593</v>
      </c>
      <c r="EC488">
        <v>999.9000000000001</v>
      </c>
      <c r="ED488">
        <v>0</v>
      </c>
      <c r="EE488">
        <v>0</v>
      </c>
      <c r="EF488">
        <v>9994.811111111112</v>
      </c>
      <c r="EG488">
        <v>0</v>
      </c>
      <c r="EH488">
        <v>12.99848888888889</v>
      </c>
      <c r="EI488">
        <v>-56.26634074074075</v>
      </c>
      <c r="EJ488">
        <v>1405.204814814815</v>
      </c>
      <c r="EK488">
        <v>1451.727407407407</v>
      </c>
      <c r="EL488">
        <v>7.477266296296296</v>
      </c>
      <c r="EM488">
        <v>1427.957037037037</v>
      </c>
      <c r="EN488">
        <v>16.37347037037037</v>
      </c>
      <c r="EO488">
        <v>2.165247407407407</v>
      </c>
      <c r="EP488">
        <v>1.486436666666667</v>
      </c>
      <c r="EQ488">
        <v>18.70746666666666</v>
      </c>
      <c r="ER488">
        <v>12.82933333333333</v>
      </c>
      <c r="ES488">
        <v>1999.993703703704</v>
      </c>
      <c r="ET488">
        <v>0.9800055555555554</v>
      </c>
      <c r="EU488">
        <v>0.01999472222222223</v>
      </c>
      <c r="EV488">
        <v>0</v>
      </c>
      <c r="EW488">
        <v>838.1893333333334</v>
      </c>
      <c r="EX488">
        <v>5.000560000000001</v>
      </c>
      <c r="EY488">
        <v>16957.9962962963</v>
      </c>
      <c r="EZ488">
        <v>17294.84814814815</v>
      </c>
      <c r="FA488">
        <v>41.5</v>
      </c>
      <c r="FB488">
        <v>41.5</v>
      </c>
      <c r="FC488">
        <v>41.16862962962963</v>
      </c>
      <c r="FD488">
        <v>40.75</v>
      </c>
      <c r="FE488">
        <v>42.31199999999999</v>
      </c>
      <c r="FF488">
        <v>1955.103703703704</v>
      </c>
      <c r="FG488">
        <v>39.89000000000001</v>
      </c>
      <c r="FH488">
        <v>0</v>
      </c>
      <c r="FI488">
        <v>1759257571</v>
      </c>
      <c r="FJ488">
        <v>0</v>
      </c>
      <c r="FK488">
        <v>838.18588</v>
      </c>
      <c r="FL488">
        <v>-2.902230758153268</v>
      </c>
      <c r="FM488">
        <v>-72.06923069208219</v>
      </c>
      <c r="FN488">
        <v>16957.428</v>
      </c>
      <c r="FO488">
        <v>15</v>
      </c>
      <c r="FP488">
        <v>0</v>
      </c>
      <c r="FQ488" t="s">
        <v>439</v>
      </c>
      <c r="FR488">
        <v>1747148579.5</v>
      </c>
      <c r="FS488">
        <v>1747148584.5</v>
      </c>
      <c r="FT488">
        <v>0</v>
      </c>
      <c r="FU488">
        <v>0.162</v>
      </c>
      <c r="FV488">
        <v>-0.001</v>
      </c>
      <c r="FW488">
        <v>0.139</v>
      </c>
      <c r="FX488">
        <v>0.058</v>
      </c>
      <c r="FY488">
        <v>420</v>
      </c>
      <c r="FZ488">
        <v>16</v>
      </c>
      <c r="GA488">
        <v>0.19</v>
      </c>
      <c r="GB488">
        <v>0.02</v>
      </c>
      <c r="GC488">
        <v>-56.06611463414634</v>
      </c>
      <c r="GD488">
        <v>-2.720050871080086</v>
      </c>
      <c r="GE488">
        <v>0.2817238594023825</v>
      </c>
      <c r="GF488">
        <v>0</v>
      </c>
      <c r="GG488">
        <v>838.4330294117647</v>
      </c>
      <c r="GH488">
        <v>-2.674270438193595</v>
      </c>
      <c r="GI488">
        <v>0.3664301944030257</v>
      </c>
      <c r="GJ488">
        <v>0</v>
      </c>
      <c r="GK488">
        <v>7.52216536585366</v>
      </c>
      <c r="GL488">
        <v>-0.6954018815330898</v>
      </c>
      <c r="GM488">
        <v>0.06974759410476271</v>
      </c>
      <c r="GN488">
        <v>0</v>
      </c>
      <c r="GO488">
        <v>0</v>
      </c>
      <c r="GP488">
        <v>3</v>
      </c>
      <c r="GQ488" t="s">
        <v>490</v>
      </c>
      <c r="GR488">
        <v>3.12865</v>
      </c>
      <c r="GS488">
        <v>2.73097</v>
      </c>
      <c r="GT488">
        <v>0.192814</v>
      </c>
      <c r="GU488">
        <v>0.198623</v>
      </c>
      <c r="GV488">
        <v>0.106673</v>
      </c>
      <c r="GW488">
        <v>0.08271390000000001</v>
      </c>
      <c r="GX488">
        <v>24199.8</v>
      </c>
      <c r="GY488">
        <v>23319.9</v>
      </c>
      <c r="GZ488">
        <v>30524</v>
      </c>
      <c r="HA488">
        <v>29356.5</v>
      </c>
      <c r="HB488">
        <v>37638</v>
      </c>
      <c r="HC488">
        <v>35443.5</v>
      </c>
      <c r="HD488">
        <v>46695</v>
      </c>
      <c r="HE488">
        <v>43622.9</v>
      </c>
      <c r="HF488">
        <v>1.83037</v>
      </c>
      <c r="HG488">
        <v>1.82</v>
      </c>
      <c r="HH488">
        <v>0.0880286</v>
      </c>
      <c r="HI488">
        <v>0</v>
      </c>
      <c r="HJ488">
        <v>28.5912</v>
      </c>
      <c r="HK488">
        <v>999.9</v>
      </c>
      <c r="HL488">
        <v>48</v>
      </c>
      <c r="HM488">
        <v>31.9</v>
      </c>
      <c r="HN488">
        <v>25.1046</v>
      </c>
      <c r="HO488">
        <v>63.015</v>
      </c>
      <c r="HP488">
        <v>17.7163</v>
      </c>
      <c r="HQ488">
        <v>1</v>
      </c>
      <c r="HR488">
        <v>0.146705</v>
      </c>
      <c r="HS488">
        <v>-0.423317</v>
      </c>
      <c r="HT488">
        <v>20.1997</v>
      </c>
      <c r="HU488">
        <v>5.22942</v>
      </c>
      <c r="HV488">
        <v>11.974</v>
      </c>
      <c r="HW488">
        <v>4.97035</v>
      </c>
      <c r="HX488">
        <v>3.28965</v>
      </c>
      <c r="HY488">
        <v>9999</v>
      </c>
      <c r="HZ488">
        <v>9999</v>
      </c>
      <c r="IA488">
        <v>9999</v>
      </c>
      <c r="IB488">
        <v>20.4</v>
      </c>
      <c r="IC488">
        <v>4.97291</v>
      </c>
      <c r="ID488">
        <v>1.87729</v>
      </c>
      <c r="IE488">
        <v>1.8754</v>
      </c>
      <c r="IF488">
        <v>1.8782</v>
      </c>
      <c r="IG488">
        <v>1.87495</v>
      </c>
      <c r="IH488">
        <v>1.87847</v>
      </c>
      <c r="II488">
        <v>1.8756</v>
      </c>
      <c r="IJ488">
        <v>1.87675</v>
      </c>
      <c r="IK488">
        <v>0</v>
      </c>
      <c r="IL488">
        <v>0</v>
      </c>
      <c r="IM488">
        <v>0</v>
      </c>
      <c r="IN488">
        <v>0</v>
      </c>
      <c r="IO488" t="s">
        <v>441</v>
      </c>
      <c r="IP488" t="s">
        <v>442</v>
      </c>
      <c r="IQ488" t="s">
        <v>443</v>
      </c>
      <c r="IR488" t="s">
        <v>443</v>
      </c>
      <c r="IS488" t="s">
        <v>443</v>
      </c>
      <c r="IT488" t="s">
        <v>443</v>
      </c>
      <c r="IU488">
        <v>0</v>
      </c>
      <c r="IV488">
        <v>100</v>
      </c>
      <c r="IW488">
        <v>100</v>
      </c>
      <c r="IX488">
        <v>1.32</v>
      </c>
      <c r="IY488">
        <v>0.2387</v>
      </c>
      <c r="IZ488">
        <v>-0.1222274518627452</v>
      </c>
      <c r="JA488">
        <v>0.001328938755811441</v>
      </c>
      <c r="JB488">
        <v>-5.633165956792918E-07</v>
      </c>
      <c r="JC488">
        <v>2.510553891376428E-10</v>
      </c>
      <c r="JD488">
        <v>-0.04678033270444259</v>
      </c>
      <c r="JE488">
        <v>-0.0009625096320519332</v>
      </c>
      <c r="JF488">
        <v>0.0006953178313022573</v>
      </c>
      <c r="JG488">
        <v>-5.973937232829655E-06</v>
      </c>
      <c r="JH488">
        <v>1</v>
      </c>
      <c r="JI488">
        <v>2112</v>
      </c>
      <c r="JJ488">
        <v>1</v>
      </c>
      <c r="JK488">
        <v>26</v>
      </c>
      <c r="JL488">
        <v>201816.3</v>
      </c>
      <c r="JM488">
        <v>201816.2</v>
      </c>
      <c r="JN488">
        <v>2.97241</v>
      </c>
      <c r="JO488">
        <v>2.54028</v>
      </c>
      <c r="JP488">
        <v>1.39893</v>
      </c>
      <c r="JQ488">
        <v>2.32666</v>
      </c>
      <c r="JR488">
        <v>1.44897</v>
      </c>
      <c r="JS488">
        <v>2.44507</v>
      </c>
      <c r="JT488">
        <v>37.7228</v>
      </c>
      <c r="JU488">
        <v>23.9649</v>
      </c>
      <c r="JV488">
        <v>18</v>
      </c>
      <c r="JW488">
        <v>482.844</v>
      </c>
      <c r="JX488">
        <v>446.672</v>
      </c>
      <c r="JY488">
        <v>28.855</v>
      </c>
      <c r="JZ488">
        <v>29.1667</v>
      </c>
      <c r="KA488">
        <v>29.9998</v>
      </c>
      <c r="KB488">
        <v>28.923</v>
      </c>
      <c r="KC488">
        <v>28.9997</v>
      </c>
      <c r="KD488">
        <v>59.4899</v>
      </c>
      <c r="KE488">
        <v>37.6586</v>
      </c>
      <c r="KF488">
        <v>0</v>
      </c>
      <c r="KG488">
        <v>28.8494</v>
      </c>
      <c r="KH488">
        <v>1476.18</v>
      </c>
      <c r="KI488">
        <v>16.6389</v>
      </c>
      <c r="KJ488">
        <v>100.911</v>
      </c>
      <c r="KK488">
        <v>100.339</v>
      </c>
    </row>
    <row r="489" spans="1:297">
      <c r="A489">
        <v>473</v>
      </c>
      <c r="B489">
        <v>1759257561.5</v>
      </c>
      <c r="C489">
        <v>10745.90000009537</v>
      </c>
      <c r="D489" t="s">
        <v>1393</v>
      </c>
      <c r="E489" t="s">
        <v>1394</v>
      </c>
      <c r="F489">
        <v>5</v>
      </c>
      <c r="G489" t="s">
        <v>1218</v>
      </c>
      <c r="H489" t="s">
        <v>436</v>
      </c>
      <c r="I489">
        <v>1759257553.714286</v>
      </c>
      <c r="J489">
        <f>(K489)/1000</f>
        <v>0</v>
      </c>
      <c r="K489">
        <f>IF(DP489, AN489, AH489)</f>
        <v>0</v>
      </c>
      <c r="L489">
        <f>IF(DP489, AI489, AG489)</f>
        <v>0</v>
      </c>
      <c r="M489">
        <f>DR489 - IF(AU489&gt;1, L489*DL489*100.0/(AW489), 0)</f>
        <v>0</v>
      </c>
      <c r="N489">
        <f>((T489-J489/2)*M489-L489)/(T489+J489/2)</f>
        <v>0</v>
      </c>
      <c r="O489">
        <f>N489*(DY489+DZ489)/1000.0</f>
        <v>0</v>
      </c>
      <c r="P489">
        <f>(DR489 - IF(AU489&gt;1, L489*DL489*100.0/(AW489), 0))*(DY489+DZ489)/1000.0</f>
        <v>0</v>
      </c>
      <c r="Q489">
        <f>2.0/((1/S489-1/R489)+SIGN(S489)*SQRT((1/S489-1/R489)*(1/S489-1/R489) + 4*DM489/((DM489+1)*(DM489+1))*(2*1/S489*1/R489-1/R489*1/R489)))</f>
        <v>0</v>
      </c>
      <c r="R489">
        <f>IF(LEFT(DN489,1)&lt;&gt;"0",IF(LEFT(DN489,1)="1",3.0,DO489),$D$5+$E$5*(EF489*DY489/($K$5*1000))+$F$5*(EF489*DY489/($K$5*1000))*MAX(MIN(DL489,$J$5),$I$5)*MAX(MIN(DL489,$J$5),$I$5)+$G$5*MAX(MIN(DL489,$J$5),$I$5)*(EF489*DY489/($K$5*1000))+$H$5*(EF489*DY489/($K$5*1000))*(EF489*DY489/($K$5*1000)))</f>
        <v>0</v>
      </c>
      <c r="S489">
        <f>J489*(1000-(1000*0.61365*exp(17.502*W489/(240.97+W489))/(DY489+DZ489)+DT489)/2)/(1000*0.61365*exp(17.502*W489/(240.97+W489))/(DY489+DZ489)-DT489)</f>
        <v>0</v>
      </c>
      <c r="T489">
        <f>1/((DM489+1)/(Q489/1.6)+1/(R489/1.37)) + DM489/((DM489+1)/(Q489/1.6) + DM489/(R489/1.37))</f>
        <v>0</v>
      </c>
      <c r="U489">
        <f>(DH489*DK489)</f>
        <v>0</v>
      </c>
      <c r="V489">
        <f>(EA489+(U489+2*0.95*5.67E-8*(((EA489+$B$7)+273)^4-(EA489+273)^4)-44100*J489)/(1.84*29.3*R489+8*0.95*5.67E-8*(EA489+273)^3))</f>
        <v>0</v>
      </c>
      <c r="W489">
        <f>($C$7*EB489+$D$7*EC489+$E$7*V489)</f>
        <v>0</v>
      </c>
      <c r="X489">
        <f>0.61365*exp(17.502*W489/(240.97+W489))</f>
        <v>0</v>
      </c>
      <c r="Y489">
        <f>(Z489/AA489*100)</f>
        <v>0</v>
      </c>
      <c r="Z489">
        <f>DT489*(DY489+DZ489)/1000</f>
        <v>0</v>
      </c>
      <c r="AA489">
        <f>0.61365*exp(17.502*EA489/(240.97+EA489))</f>
        <v>0</v>
      </c>
      <c r="AB489">
        <f>(X489-DT489*(DY489+DZ489)/1000)</f>
        <v>0</v>
      </c>
      <c r="AC489">
        <f>(-J489*44100)</f>
        <v>0</v>
      </c>
      <c r="AD489">
        <f>2*29.3*R489*0.92*(EA489-W489)</f>
        <v>0</v>
      </c>
      <c r="AE489">
        <f>2*0.95*5.67E-8*(((EA489+$B$7)+273)^4-(W489+273)^4)</f>
        <v>0</v>
      </c>
      <c r="AF489">
        <f>U489+AE489+AC489+AD489</f>
        <v>0</v>
      </c>
      <c r="AG489">
        <f>DX489*AU489*(DS489-DR489*(1000-AU489*DU489)/(1000-AU489*DT489))/(100*DL489)</f>
        <v>0</v>
      </c>
      <c r="AH489">
        <f>1000*DX489*AU489*(DT489-DU489)/(100*DL489*(1000-AU489*DT489))</f>
        <v>0</v>
      </c>
      <c r="AI489">
        <f>(AJ489 - AK489 - DY489*1E3/(8.314*(EA489+273.15)) * AM489/DX489 * AL489) * DX489/(100*DL489) * (1000 - DU489)/1000</f>
        <v>0</v>
      </c>
      <c r="AJ489">
        <v>1484.000922596991</v>
      </c>
      <c r="AK489">
        <v>1445.961515151515</v>
      </c>
      <c r="AL489">
        <v>3.430026288961654</v>
      </c>
      <c r="AM489">
        <v>65.51249635074223</v>
      </c>
      <c r="AN489">
        <f>(AP489 - AO489 + DY489*1E3/(8.314*(EA489+273.15)) * AR489/DX489 * AQ489) * DX489/(100*DL489) * 1000/(1000 - AP489)</f>
        <v>0</v>
      </c>
      <c r="AO489">
        <v>16.48758910191489</v>
      </c>
      <c r="AP489">
        <v>23.80640666666666</v>
      </c>
      <c r="AQ489">
        <v>-0.0003638286253977247</v>
      </c>
      <c r="AR489">
        <v>120.2909633275377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MAX(0,($B$13+$C$13*EF489)/(1+$D$13*EF489)*DY489/(EA489+273)*$E$13)</f>
        <v>0</v>
      </c>
      <c r="AX489" t="s">
        <v>437</v>
      </c>
      <c r="AY489" t="s">
        <v>437</v>
      </c>
      <c r="AZ489">
        <v>0</v>
      </c>
      <c r="BA489">
        <v>0</v>
      </c>
      <c r="BB489">
        <f>1-AZ489/BA489</f>
        <v>0</v>
      </c>
      <c r="BC489">
        <v>0</v>
      </c>
      <c r="BD489" t="s">
        <v>437</v>
      </c>
      <c r="BE489" t="s">
        <v>437</v>
      </c>
      <c r="BF489">
        <v>0</v>
      </c>
      <c r="BG489">
        <v>0</v>
      </c>
      <c r="BH489">
        <f>1-BF489/BG489</f>
        <v>0</v>
      </c>
      <c r="BI489">
        <v>0.5</v>
      </c>
      <c r="BJ489">
        <f>DI489</f>
        <v>0</v>
      </c>
      <c r="BK489">
        <f>L489</f>
        <v>0</v>
      </c>
      <c r="BL489">
        <f>BH489*BI489*BJ489</f>
        <v>0</v>
      </c>
      <c r="BM489">
        <f>(BK489-BC489)/BJ489</f>
        <v>0</v>
      </c>
      <c r="BN489">
        <f>(BA489-BG489)/BG489</f>
        <v>0</v>
      </c>
      <c r="BO489">
        <f>AZ489/(BB489+AZ489/BG489)</f>
        <v>0</v>
      </c>
      <c r="BP489" t="s">
        <v>437</v>
      </c>
      <c r="BQ489">
        <v>0</v>
      </c>
      <c r="BR489">
        <f>IF(BQ489&lt;&gt;0, BQ489, BO489)</f>
        <v>0</v>
      </c>
      <c r="BS489">
        <f>1-BR489/BG489</f>
        <v>0</v>
      </c>
      <c r="BT489">
        <f>(BG489-BF489)/(BG489-BR489)</f>
        <v>0</v>
      </c>
      <c r="BU489">
        <f>(BA489-BG489)/(BA489-BR489)</f>
        <v>0</v>
      </c>
      <c r="BV489">
        <f>(BG489-BF489)/(BG489-AZ489)</f>
        <v>0</v>
      </c>
      <c r="BW489">
        <f>(BA489-BG489)/(BA489-AZ489)</f>
        <v>0</v>
      </c>
      <c r="BX489">
        <f>(BT489*BR489/BF489)</f>
        <v>0</v>
      </c>
      <c r="BY489">
        <f>(1-BX489)</f>
        <v>0</v>
      </c>
      <c r="DH489">
        <f>$B$11*EG489+$C$11*EH489+$F$11*ES489*(1-EV489)</f>
        <v>0</v>
      </c>
      <c r="DI489">
        <f>DH489*DJ489</f>
        <v>0</v>
      </c>
      <c r="DJ489">
        <f>($B$11*$D$9+$C$11*$D$9+$F$11*((FF489+EX489)/MAX(FF489+EX489+FG489, 0.1)*$I$9+FG489/MAX(FF489+EX489+FG489, 0.1)*$J$9))/($B$11+$C$11+$F$11)</f>
        <v>0</v>
      </c>
      <c r="DK489">
        <f>($B$11*$K$9+$C$11*$K$9+$F$11*((FF489+EX489)/MAX(FF489+EX489+FG489, 0.1)*$P$9+FG489/MAX(FF489+EX489+FG489, 0.1)*$Q$9))/($B$11+$C$11+$F$11)</f>
        <v>0</v>
      </c>
      <c r="DL489">
        <v>4.38</v>
      </c>
      <c r="DM489">
        <v>0.5</v>
      </c>
      <c r="DN489" t="s">
        <v>438</v>
      </c>
      <c r="DO489">
        <v>2</v>
      </c>
      <c r="DP489" t="b">
        <v>1</v>
      </c>
      <c r="DQ489">
        <v>1759257553.714286</v>
      </c>
      <c r="DR489">
        <v>1387.310714285714</v>
      </c>
      <c r="DS489">
        <v>1443.737142857143</v>
      </c>
      <c r="DT489">
        <v>23.82623214285714</v>
      </c>
      <c r="DU489">
        <v>16.41858571428571</v>
      </c>
      <c r="DV489">
        <v>1386.004285714286</v>
      </c>
      <c r="DW489">
        <v>23.58726071428572</v>
      </c>
      <c r="DX489">
        <v>500.0144285714285</v>
      </c>
      <c r="DY489">
        <v>90.78316428571428</v>
      </c>
      <c r="DZ489">
        <v>0.05332180714285713</v>
      </c>
      <c r="EA489">
        <v>30.36484285714286</v>
      </c>
      <c r="EB489">
        <v>30.01991071428572</v>
      </c>
      <c r="EC489">
        <v>999.9000000000002</v>
      </c>
      <c r="ED489">
        <v>0</v>
      </c>
      <c r="EE489">
        <v>0</v>
      </c>
      <c r="EF489">
        <v>9990.755714285713</v>
      </c>
      <c r="EG489">
        <v>0</v>
      </c>
      <c r="EH489">
        <v>12.95444285714286</v>
      </c>
      <c r="EI489">
        <v>-56.42702500000001</v>
      </c>
      <c r="EJ489">
        <v>1421.170357142857</v>
      </c>
      <c r="EK489">
        <v>1467.837857142857</v>
      </c>
      <c r="EL489">
        <v>7.407646071428572</v>
      </c>
      <c r="EM489">
        <v>1443.737142857143</v>
      </c>
      <c r="EN489">
        <v>16.41858571428571</v>
      </c>
      <c r="EO489">
        <v>2.163021071428572</v>
      </c>
      <c r="EP489">
        <v>1.490531071428572</v>
      </c>
      <c r="EQ489">
        <v>18.691025</v>
      </c>
      <c r="ER489">
        <v>12.87131071428571</v>
      </c>
      <c r="ES489">
        <v>2000.02</v>
      </c>
      <c r="ET489">
        <v>0.9800058571428573</v>
      </c>
      <c r="EU489">
        <v>0.01999441428571429</v>
      </c>
      <c r="EV489">
        <v>0</v>
      </c>
      <c r="EW489">
        <v>837.9515714285716</v>
      </c>
      <c r="EX489">
        <v>5.000560000000001</v>
      </c>
      <c r="EY489">
        <v>16952.72857142857</v>
      </c>
      <c r="EZ489">
        <v>17295.075</v>
      </c>
      <c r="FA489">
        <v>41.4955</v>
      </c>
      <c r="FB489">
        <v>41.5</v>
      </c>
      <c r="FC489">
        <v>41.156</v>
      </c>
      <c r="FD489">
        <v>40.75</v>
      </c>
      <c r="FE489">
        <v>42.31199999999999</v>
      </c>
      <c r="FF489">
        <v>1955.13</v>
      </c>
      <c r="FG489">
        <v>39.89000000000001</v>
      </c>
      <c r="FH489">
        <v>0</v>
      </c>
      <c r="FI489">
        <v>1759257575.8</v>
      </c>
      <c r="FJ489">
        <v>0</v>
      </c>
      <c r="FK489">
        <v>837.9680800000001</v>
      </c>
      <c r="FL489">
        <v>-3.38784615197535</v>
      </c>
      <c r="FM489">
        <v>-69.36923085718669</v>
      </c>
      <c r="FN489">
        <v>16951.876</v>
      </c>
      <c r="FO489">
        <v>15</v>
      </c>
      <c r="FP489">
        <v>0</v>
      </c>
      <c r="FQ489" t="s">
        <v>439</v>
      </c>
      <c r="FR489">
        <v>1747148579.5</v>
      </c>
      <c r="FS489">
        <v>1747148584.5</v>
      </c>
      <c r="FT489">
        <v>0</v>
      </c>
      <c r="FU489">
        <v>0.162</v>
      </c>
      <c r="FV489">
        <v>-0.001</v>
      </c>
      <c r="FW489">
        <v>0.139</v>
      </c>
      <c r="FX489">
        <v>0.058</v>
      </c>
      <c r="FY489">
        <v>420</v>
      </c>
      <c r="FZ489">
        <v>16</v>
      </c>
      <c r="GA489">
        <v>0.19</v>
      </c>
      <c r="GB489">
        <v>0.02</v>
      </c>
      <c r="GC489">
        <v>-56.325755</v>
      </c>
      <c r="GD489">
        <v>-2.091876923076933</v>
      </c>
      <c r="GE489">
        <v>0.213267885475052</v>
      </c>
      <c r="GF489">
        <v>0</v>
      </c>
      <c r="GG489">
        <v>838.1248529411764</v>
      </c>
      <c r="GH489">
        <v>-3.171657754327985</v>
      </c>
      <c r="GI489">
        <v>0.4031713350828873</v>
      </c>
      <c r="GJ489">
        <v>0</v>
      </c>
      <c r="GK489">
        <v>7.44981175</v>
      </c>
      <c r="GL489">
        <v>-0.8800776360225315</v>
      </c>
      <c r="GM489">
        <v>0.08492897067218873</v>
      </c>
      <c r="GN489">
        <v>0</v>
      </c>
      <c r="GO489">
        <v>0</v>
      </c>
      <c r="GP489">
        <v>3</v>
      </c>
      <c r="GQ489" t="s">
        <v>490</v>
      </c>
      <c r="GR489">
        <v>3.12858</v>
      </c>
      <c r="GS489">
        <v>2.7315</v>
      </c>
      <c r="GT489">
        <v>0.194187</v>
      </c>
      <c r="GU489">
        <v>0.199997</v>
      </c>
      <c r="GV489">
        <v>0.106648</v>
      </c>
      <c r="GW489">
        <v>0.0829616</v>
      </c>
      <c r="GX489">
        <v>24158.3</v>
      </c>
      <c r="GY489">
        <v>23280.5</v>
      </c>
      <c r="GZ489">
        <v>30523.7</v>
      </c>
      <c r="HA489">
        <v>29357.3</v>
      </c>
      <c r="HB489">
        <v>37639</v>
      </c>
      <c r="HC489">
        <v>35434.9</v>
      </c>
      <c r="HD489">
        <v>46694.8</v>
      </c>
      <c r="HE489">
        <v>43624.1</v>
      </c>
      <c r="HF489">
        <v>1.8304</v>
      </c>
      <c r="HG489">
        <v>1.82028</v>
      </c>
      <c r="HH489">
        <v>0.0875816</v>
      </c>
      <c r="HI489">
        <v>0</v>
      </c>
      <c r="HJ489">
        <v>28.5863</v>
      </c>
      <c r="HK489">
        <v>999.9</v>
      </c>
      <c r="HL489">
        <v>48</v>
      </c>
      <c r="HM489">
        <v>31.9</v>
      </c>
      <c r="HN489">
        <v>25.1067</v>
      </c>
      <c r="HO489">
        <v>63.175</v>
      </c>
      <c r="HP489">
        <v>17.8726</v>
      </c>
      <c r="HQ489">
        <v>1</v>
      </c>
      <c r="HR489">
        <v>0.146199</v>
      </c>
      <c r="HS489">
        <v>-0.415782</v>
      </c>
      <c r="HT489">
        <v>20.1996</v>
      </c>
      <c r="HU489">
        <v>5.22882</v>
      </c>
      <c r="HV489">
        <v>11.974</v>
      </c>
      <c r="HW489">
        <v>4.9706</v>
      </c>
      <c r="HX489">
        <v>3.28965</v>
      </c>
      <c r="HY489">
        <v>9999</v>
      </c>
      <c r="HZ489">
        <v>9999</v>
      </c>
      <c r="IA489">
        <v>9999</v>
      </c>
      <c r="IB489">
        <v>20.4</v>
      </c>
      <c r="IC489">
        <v>4.97291</v>
      </c>
      <c r="ID489">
        <v>1.8773</v>
      </c>
      <c r="IE489">
        <v>1.87545</v>
      </c>
      <c r="IF489">
        <v>1.8782</v>
      </c>
      <c r="IG489">
        <v>1.87499</v>
      </c>
      <c r="IH489">
        <v>1.87851</v>
      </c>
      <c r="II489">
        <v>1.87561</v>
      </c>
      <c r="IJ489">
        <v>1.8768</v>
      </c>
      <c r="IK489">
        <v>0</v>
      </c>
      <c r="IL489">
        <v>0</v>
      </c>
      <c r="IM489">
        <v>0</v>
      </c>
      <c r="IN489">
        <v>0</v>
      </c>
      <c r="IO489" t="s">
        <v>441</v>
      </c>
      <c r="IP489" t="s">
        <v>442</v>
      </c>
      <c r="IQ489" t="s">
        <v>443</v>
      </c>
      <c r="IR489" t="s">
        <v>443</v>
      </c>
      <c r="IS489" t="s">
        <v>443</v>
      </c>
      <c r="IT489" t="s">
        <v>443</v>
      </c>
      <c r="IU489">
        <v>0</v>
      </c>
      <c r="IV489">
        <v>100</v>
      </c>
      <c r="IW489">
        <v>100</v>
      </c>
      <c r="IX489">
        <v>1.34</v>
      </c>
      <c r="IY489">
        <v>0.2386</v>
      </c>
      <c r="IZ489">
        <v>-0.1222274518627452</v>
      </c>
      <c r="JA489">
        <v>0.001328938755811441</v>
      </c>
      <c r="JB489">
        <v>-5.633165956792918E-07</v>
      </c>
      <c r="JC489">
        <v>2.510553891376428E-10</v>
      </c>
      <c r="JD489">
        <v>-0.04678033270444259</v>
      </c>
      <c r="JE489">
        <v>-0.0009625096320519332</v>
      </c>
      <c r="JF489">
        <v>0.0006953178313022573</v>
      </c>
      <c r="JG489">
        <v>-5.973937232829655E-06</v>
      </c>
      <c r="JH489">
        <v>1</v>
      </c>
      <c r="JI489">
        <v>2112</v>
      </c>
      <c r="JJ489">
        <v>1</v>
      </c>
      <c r="JK489">
        <v>26</v>
      </c>
      <c r="JL489">
        <v>201816.4</v>
      </c>
      <c r="JM489">
        <v>201816.3</v>
      </c>
      <c r="JN489">
        <v>3.00049</v>
      </c>
      <c r="JO489">
        <v>2.52075</v>
      </c>
      <c r="JP489">
        <v>1.39893</v>
      </c>
      <c r="JQ489">
        <v>2.32666</v>
      </c>
      <c r="JR489">
        <v>1.44897</v>
      </c>
      <c r="JS489">
        <v>2.58667</v>
      </c>
      <c r="JT489">
        <v>37.747</v>
      </c>
      <c r="JU489">
        <v>23.9824</v>
      </c>
      <c r="JV489">
        <v>18</v>
      </c>
      <c r="JW489">
        <v>482.826</v>
      </c>
      <c r="JX489">
        <v>446.81</v>
      </c>
      <c r="JY489">
        <v>28.8378</v>
      </c>
      <c r="JZ489">
        <v>29.1617</v>
      </c>
      <c r="KA489">
        <v>29.9998</v>
      </c>
      <c r="KB489">
        <v>28.918</v>
      </c>
      <c r="KC489">
        <v>28.9953</v>
      </c>
      <c r="KD489">
        <v>60.0599</v>
      </c>
      <c r="KE489">
        <v>37.3713</v>
      </c>
      <c r="KF489">
        <v>0</v>
      </c>
      <c r="KG489">
        <v>28.8284</v>
      </c>
      <c r="KH489">
        <v>1489.54</v>
      </c>
      <c r="KI489">
        <v>16.7079</v>
      </c>
      <c r="KJ489">
        <v>100.91</v>
      </c>
      <c r="KK489">
        <v>100.342</v>
      </c>
    </row>
    <row r="490" spans="1:297">
      <c r="A490">
        <v>474</v>
      </c>
      <c r="B490">
        <v>1759257566.5</v>
      </c>
      <c r="C490">
        <v>10750.90000009537</v>
      </c>
      <c r="D490" t="s">
        <v>1395</v>
      </c>
      <c r="E490" t="s">
        <v>1396</v>
      </c>
      <c r="F490">
        <v>5</v>
      </c>
      <c r="G490" t="s">
        <v>1218</v>
      </c>
      <c r="H490" t="s">
        <v>436</v>
      </c>
      <c r="I490">
        <v>1759257559</v>
      </c>
      <c r="J490">
        <f>(K490)/1000</f>
        <v>0</v>
      </c>
      <c r="K490">
        <f>IF(DP490, AN490, AH490)</f>
        <v>0</v>
      </c>
      <c r="L490">
        <f>IF(DP490, AI490, AG490)</f>
        <v>0</v>
      </c>
      <c r="M490">
        <f>DR490 - IF(AU490&gt;1, L490*DL490*100.0/(AW490), 0)</f>
        <v>0</v>
      </c>
      <c r="N490">
        <f>((T490-J490/2)*M490-L490)/(T490+J490/2)</f>
        <v>0</v>
      </c>
      <c r="O490">
        <f>N490*(DY490+DZ490)/1000.0</f>
        <v>0</v>
      </c>
      <c r="P490">
        <f>(DR490 - IF(AU490&gt;1, L490*DL490*100.0/(AW490), 0))*(DY490+DZ490)/1000.0</f>
        <v>0</v>
      </c>
      <c r="Q490">
        <f>2.0/((1/S490-1/R490)+SIGN(S490)*SQRT((1/S490-1/R490)*(1/S490-1/R490) + 4*DM490/((DM490+1)*(DM490+1))*(2*1/S490*1/R490-1/R490*1/R490)))</f>
        <v>0</v>
      </c>
      <c r="R490">
        <f>IF(LEFT(DN490,1)&lt;&gt;"0",IF(LEFT(DN490,1)="1",3.0,DO490),$D$5+$E$5*(EF490*DY490/($K$5*1000))+$F$5*(EF490*DY490/($K$5*1000))*MAX(MIN(DL490,$J$5),$I$5)*MAX(MIN(DL490,$J$5),$I$5)+$G$5*MAX(MIN(DL490,$J$5),$I$5)*(EF490*DY490/($K$5*1000))+$H$5*(EF490*DY490/($K$5*1000))*(EF490*DY490/($K$5*1000)))</f>
        <v>0</v>
      </c>
      <c r="S490">
        <f>J490*(1000-(1000*0.61365*exp(17.502*W490/(240.97+W490))/(DY490+DZ490)+DT490)/2)/(1000*0.61365*exp(17.502*W490/(240.97+W490))/(DY490+DZ490)-DT490)</f>
        <v>0</v>
      </c>
      <c r="T490">
        <f>1/((DM490+1)/(Q490/1.6)+1/(R490/1.37)) + DM490/((DM490+1)/(Q490/1.6) + DM490/(R490/1.37))</f>
        <v>0</v>
      </c>
      <c r="U490">
        <f>(DH490*DK490)</f>
        <v>0</v>
      </c>
      <c r="V490">
        <f>(EA490+(U490+2*0.95*5.67E-8*(((EA490+$B$7)+273)^4-(EA490+273)^4)-44100*J490)/(1.84*29.3*R490+8*0.95*5.67E-8*(EA490+273)^3))</f>
        <v>0</v>
      </c>
      <c r="W490">
        <f>($C$7*EB490+$D$7*EC490+$E$7*V490)</f>
        <v>0</v>
      </c>
      <c r="X490">
        <f>0.61365*exp(17.502*W490/(240.97+W490))</f>
        <v>0</v>
      </c>
      <c r="Y490">
        <f>(Z490/AA490*100)</f>
        <v>0</v>
      </c>
      <c r="Z490">
        <f>DT490*(DY490+DZ490)/1000</f>
        <v>0</v>
      </c>
      <c r="AA490">
        <f>0.61365*exp(17.502*EA490/(240.97+EA490))</f>
        <v>0</v>
      </c>
      <c r="AB490">
        <f>(X490-DT490*(DY490+DZ490)/1000)</f>
        <v>0</v>
      </c>
      <c r="AC490">
        <f>(-J490*44100)</f>
        <v>0</v>
      </c>
      <c r="AD490">
        <f>2*29.3*R490*0.92*(EA490-W490)</f>
        <v>0</v>
      </c>
      <c r="AE490">
        <f>2*0.95*5.67E-8*(((EA490+$B$7)+273)^4-(W490+273)^4)</f>
        <v>0</v>
      </c>
      <c r="AF490">
        <f>U490+AE490+AC490+AD490</f>
        <v>0</v>
      </c>
      <c r="AG490">
        <f>DX490*AU490*(DS490-DR490*(1000-AU490*DU490)/(1000-AU490*DT490))/(100*DL490)</f>
        <v>0</v>
      </c>
      <c r="AH490">
        <f>1000*DX490*AU490*(DT490-DU490)/(100*DL490*(1000-AU490*DT490))</f>
        <v>0</v>
      </c>
      <c r="AI490">
        <f>(AJ490 - AK490 - DY490*1E3/(8.314*(EA490+273.15)) * AM490/DX490 * AL490) * DX490/(100*DL490) * (1000 - DU490)/1000</f>
        <v>0</v>
      </c>
      <c r="AJ490">
        <v>1501.021558771779</v>
      </c>
      <c r="AK490">
        <v>1462.960848484848</v>
      </c>
      <c r="AL490">
        <v>3.410343607434637</v>
      </c>
      <c r="AM490">
        <v>65.51249635074223</v>
      </c>
      <c r="AN490">
        <f>(AP490 - AO490 + DY490*1E3/(8.314*(EA490+273.15)) * AR490/DX490 * AQ490) * DX490/(100*DL490) * 1000/(1000 - AP490)</f>
        <v>0</v>
      </c>
      <c r="AO490">
        <v>16.57964968141133</v>
      </c>
      <c r="AP490">
        <v>23.8041503030303</v>
      </c>
      <c r="AQ490">
        <v>-0.0001477874835293969</v>
      </c>
      <c r="AR490">
        <v>120.2909633275377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MAX(0,($B$13+$C$13*EF490)/(1+$D$13*EF490)*DY490/(EA490+273)*$E$13)</f>
        <v>0</v>
      </c>
      <c r="AX490" t="s">
        <v>437</v>
      </c>
      <c r="AY490" t="s">
        <v>437</v>
      </c>
      <c r="AZ490">
        <v>0</v>
      </c>
      <c r="BA490">
        <v>0</v>
      </c>
      <c r="BB490">
        <f>1-AZ490/BA490</f>
        <v>0</v>
      </c>
      <c r="BC490">
        <v>0</v>
      </c>
      <c r="BD490" t="s">
        <v>437</v>
      </c>
      <c r="BE490" t="s">
        <v>437</v>
      </c>
      <c r="BF490">
        <v>0</v>
      </c>
      <c r="BG490">
        <v>0</v>
      </c>
      <c r="BH490">
        <f>1-BF490/BG490</f>
        <v>0</v>
      </c>
      <c r="BI490">
        <v>0.5</v>
      </c>
      <c r="BJ490">
        <f>DI490</f>
        <v>0</v>
      </c>
      <c r="BK490">
        <f>L490</f>
        <v>0</v>
      </c>
      <c r="BL490">
        <f>BH490*BI490*BJ490</f>
        <v>0</v>
      </c>
      <c r="BM490">
        <f>(BK490-BC490)/BJ490</f>
        <v>0</v>
      </c>
      <c r="BN490">
        <f>(BA490-BG490)/BG490</f>
        <v>0</v>
      </c>
      <c r="BO490">
        <f>AZ490/(BB490+AZ490/BG490)</f>
        <v>0</v>
      </c>
      <c r="BP490" t="s">
        <v>437</v>
      </c>
      <c r="BQ490">
        <v>0</v>
      </c>
      <c r="BR490">
        <f>IF(BQ490&lt;&gt;0, BQ490, BO490)</f>
        <v>0</v>
      </c>
      <c r="BS490">
        <f>1-BR490/BG490</f>
        <v>0</v>
      </c>
      <c r="BT490">
        <f>(BG490-BF490)/(BG490-BR490)</f>
        <v>0</v>
      </c>
      <c r="BU490">
        <f>(BA490-BG490)/(BA490-BR490)</f>
        <v>0</v>
      </c>
      <c r="BV490">
        <f>(BG490-BF490)/(BG490-AZ490)</f>
        <v>0</v>
      </c>
      <c r="BW490">
        <f>(BA490-BG490)/(BA490-AZ490)</f>
        <v>0</v>
      </c>
      <c r="BX490">
        <f>(BT490*BR490/BF490)</f>
        <v>0</v>
      </c>
      <c r="BY490">
        <f>(1-BX490)</f>
        <v>0</v>
      </c>
      <c r="DH490">
        <f>$B$11*EG490+$C$11*EH490+$F$11*ES490*(1-EV490)</f>
        <v>0</v>
      </c>
      <c r="DI490">
        <f>DH490*DJ490</f>
        <v>0</v>
      </c>
      <c r="DJ490">
        <f>($B$11*$D$9+$C$11*$D$9+$F$11*((FF490+EX490)/MAX(FF490+EX490+FG490, 0.1)*$I$9+FG490/MAX(FF490+EX490+FG490, 0.1)*$J$9))/($B$11+$C$11+$F$11)</f>
        <v>0</v>
      </c>
      <c r="DK490">
        <f>($B$11*$K$9+$C$11*$K$9+$F$11*((FF490+EX490)/MAX(FF490+EX490+FG490, 0.1)*$P$9+FG490/MAX(FF490+EX490+FG490, 0.1)*$Q$9))/($B$11+$C$11+$F$11)</f>
        <v>0</v>
      </c>
      <c r="DL490">
        <v>4.38</v>
      </c>
      <c r="DM490">
        <v>0.5</v>
      </c>
      <c r="DN490" t="s">
        <v>438</v>
      </c>
      <c r="DO490">
        <v>2</v>
      </c>
      <c r="DP490" t="b">
        <v>1</v>
      </c>
      <c r="DQ490">
        <v>1759257559</v>
      </c>
      <c r="DR490">
        <v>1404.857037037037</v>
      </c>
      <c r="DS490">
        <v>1461.431481481482</v>
      </c>
      <c r="DT490">
        <v>23.81082592592593</v>
      </c>
      <c r="DU490">
        <v>16.49122222222222</v>
      </c>
      <c r="DV490">
        <v>1403.53</v>
      </c>
      <c r="DW490">
        <v>23.57218518518518</v>
      </c>
      <c r="DX490">
        <v>499.9971111111112</v>
      </c>
      <c r="DY490">
        <v>90.78254444444447</v>
      </c>
      <c r="DZ490">
        <v>0.05339351111111111</v>
      </c>
      <c r="EA490">
        <v>30.35574814814815</v>
      </c>
      <c r="EB490">
        <v>30.01769259259259</v>
      </c>
      <c r="EC490">
        <v>999.9000000000001</v>
      </c>
      <c r="ED490">
        <v>0</v>
      </c>
      <c r="EE490">
        <v>0</v>
      </c>
      <c r="EF490">
        <v>9991.826296296296</v>
      </c>
      <c r="EG490">
        <v>0</v>
      </c>
      <c r="EH490">
        <v>12.91661851851852</v>
      </c>
      <c r="EI490">
        <v>-56.57569259259259</v>
      </c>
      <c r="EJ490">
        <v>1439.122962962963</v>
      </c>
      <c r="EK490">
        <v>1485.937407407407</v>
      </c>
      <c r="EL490">
        <v>7.319597407407406</v>
      </c>
      <c r="EM490">
        <v>1461.431481481482</v>
      </c>
      <c r="EN490">
        <v>16.49122222222222</v>
      </c>
      <c r="EO490">
        <v>2.161606666666667</v>
      </c>
      <c r="EP490">
        <v>1.497115555555556</v>
      </c>
      <c r="EQ490">
        <v>18.68057777777778</v>
      </c>
      <c r="ER490">
        <v>12.93862222222222</v>
      </c>
      <c r="ES490">
        <v>1999.993703703704</v>
      </c>
      <c r="ET490">
        <v>0.9800056666666666</v>
      </c>
      <c r="EU490">
        <v>0.01999460740740741</v>
      </c>
      <c r="EV490">
        <v>0</v>
      </c>
      <c r="EW490">
        <v>837.6265185185184</v>
      </c>
      <c r="EX490">
        <v>5.000560000000001</v>
      </c>
      <c r="EY490">
        <v>16946.22222222222</v>
      </c>
      <c r="EZ490">
        <v>17294.83703703704</v>
      </c>
      <c r="FA490">
        <v>41.49066666666667</v>
      </c>
      <c r="FB490">
        <v>41.5</v>
      </c>
      <c r="FC490">
        <v>41.14566666666666</v>
      </c>
      <c r="FD490">
        <v>40.75</v>
      </c>
      <c r="FE490">
        <v>42.29822222222223</v>
      </c>
      <c r="FF490">
        <v>1955.103703703704</v>
      </c>
      <c r="FG490">
        <v>39.89000000000001</v>
      </c>
      <c r="FH490">
        <v>0</v>
      </c>
      <c r="FI490">
        <v>1759257581.2</v>
      </c>
      <c r="FJ490">
        <v>0</v>
      </c>
      <c r="FK490">
        <v>837.6210384615383</v>
      </c>
      <c r="FL490">
        <v>-4.601196583011348</v>
      </c>
      <c r="FM490">
        <v>-74.03418812087865</v>
      </c>
      <c r="FN490">
        <v>16945.64230769231</v>
      </c>
      <c r="FO490">
        <v>15</v>
      </c>
      <c r="FP490">
        <v>0</v>
      </c>
      <c r="FQ490" t="s">
        <v>439</v>
      </c>
      <c r="FR490">
        <v>1747148579.5</v>
      </c>
      <c r="FS490">
        <v>1747148584.5</v>
      </c>
      <c r="FT490">
        <v>0</v>
      </c>
      <c r="FU490">
        <v>0.162</v>
      </c>
      <c r="FV490">
        <v>-0.001</v>
      </c>
      <c r="FW490">
        <v>0.139</v>
      </c>
      <c r="FX490">
        <v>0.058</v>
      </c>
      <c r="FY490">
        <v>420</v>
      </c>
      <c r="FZ490">
        <v>16</v>
      </c>
      <c r="GA490">
        <v>0.19</v>
      </c>
      <c r="GB490">
        <v>0.02</v>
      </c>
      <c r="GC490">
        <v>-56.48114634146342</v>
      </c>
      <c r="GD490">
        <v>-1.940086411149727</v>
      </c>
      <c r="GE490">
        <v>0.2057445824762402</v>
      </c>
      <c r="GF490">
        <v>0</v>
      </c>
      <c r="GG490">
        <v>837.8489411764705</v>
      </c>
      <c r="GH490">
        <v>-4.049136743325136</v>
      </c>
      <c r="GI490">
        <v>0.4698332583560211</v>
      </c>
      <c r="GJ490">
        <v>0</v>
      </c>
      <c r="GK490">
        <v>7.368880243902439</v>
      </c>
      <c r="GL490">
        <v>-0.9830107317073036</v>
      </c>
      <c r="GM490">
        <v>0.09708341410901486</v>
      </c>
      <c r="GN490">
        <v>0</v>
      </c>
      <c r="GO490">
        <v>0</v>
      </c>
      <c r="GP490">
        <v>3</v>
      </c>
      <c r="GQ490" t="s">
        <v>490</v>
      </c>
      <c r="GR490">
        <v>3.12866</v>
      </c>
      <c r="GS490">
        <v>2.73122</v>
      </c>
      <c r="GT490">
        <v>0.195557</v>
      </c>
      <c r="GU490">
        <v>0.201354</v>
      </c>
      <c r="GV490">
        <v>0.106642</v>
      </c>
      <c r="GW490">
        <v>0.08334800000000001</v>
      </c>
      <c r="GX490">
        <v>24117.6</v>
      </c>
      <c r="GY490">
        <v>23240.9</v>
      </c>
      <c r="GZ490">
        <v>30524.2</v>
      </c>
      <c r="HA490">
        <v>29357.3</v>
      </c>
      <c r="HB490">
        <v>37639.6</v>
      </c>
      <c r="HC490">
        <v>35419.8</v>
      </c>
      <c r="HD490">
        <v>46695.1</v>
      </c>
      <c r="HE490">
        <v>43623.9</v>
      </c>
      <c r="HF490">
        <v>1.83048</v>
      </c>
      <c r="HG490">
        <v>1.82052</v>
      </c>
      <c r="HH490">
        <v>0.0886619</v>
      </c>
      <c r="HI490">
        <v>0</v>
      </c>
      <c r="HJ490">
        <v>28.5821</v>
      </c>
      <c r="HK490">
        <v>999.9</v>
      </c>
      <c r="HL490">
        <v>48</v>
      </c>
      <c r="HM490">
        <v>31.9</v>
      </c>
      <c r="HN490">
        <v>25.1037</v>
      </c>
      <c r="HO490">
        <v>63.455</v>
      </c>
      <c r="HP490">
        <v>17.8486</v>
      </c>
      <c r="HQ490">
        <v>1</v>
      </c>
      <c r="HR490">
        <v>0.14581</v>
      </c>
      <c r="HS490">
        <v>-0.422691</v>
      </c>
      <c r="HT490">
        <v>20.1996</v>
      </c>
      <c r="HU490">
        <v>5.22807</v>
      </c>
      <c r="HV490">
        <v>11.974</v>
      </c>
      <c r="HW490">
        <v>4.97</v>
      </c>
      <c r="HX490">
        <v>3.28958</v>
      </c>
      <c r="HY490">
        <v>9999</v>
      </c>
      <c r="HZ490">
        <v>9999</v>
      </c>
      <c r="IA490">
        <v>9999</v>
      </c>
      <c r="IB490">
        <v>20.4</v>
      </c>
      <c r="IC490">
        <v>4.97292</v>
      </c>
      <c r="ID490">
        <v>1.8773</v>
      </c>
      <c r="IE490">
        <v>1.8754</v>
      </c>
      <c r="IF490">
        <v>1.8782</v>
      </c>
      <c r="IG490">
        <v>1.87498</v>
      </c>
      <c r="IH490">
        <v>1.87851</v>
      </c>
      <c r="II490">
        <v>1.8756</v>
      </c>
      <c r="IJ490">
        <v>1.8768</v>
      </c>
      <c r="IK490">
        <v>0</v>
      </c>
      <c r="IL490">
        <v>0</v>
      </c>
      <c r="IM490">
        <v>0</v>
      </c>
      <c r="IN490">
        <v>0</v>
      </c>
      <c r="IO490" t="s">
        <v>441</v>
      </c>
      <c r="IP490" t="s">
        <v>442</v>
      </c>
      <c r="IQ490" t="s">
        <v>443</v>
      </c>
      <c r="IR490" t="s">
        <v>443</v>
      </c>
      <c r="IS490" t="s">
        <v>443</v>
      </c>
      <c r="IT490" t="s">
        <v>443</v>
      </c>
      <c r="IU490">
        <v>0</v>
      </c>
      <c r="IV490">
        <v>100</v>
      </c>
      <c r="IW490">
        <v>100</v>
      </c>
      <c r="IX490">
        <v>1.36</v>
      </c>
      <c r="IY490">
        <v>0.2385</v>
      </c>
      <c r="IZ490">
        <v>-0.1222274518627452</v>
      </c>
      <c r="JA490">
        <v>0.001328938755811441</v>
      </c>
      <c r="JB490">
        <v>-5.633165956792918E-07</v>
      </c>
      <c r="JC490">
        <v>2.510553891376428E-10</v>
      </c>
      <c r="JD490">
        <v>-0.04678033270444259</v>
      </c>
      <c r="JE490">
        <v>-0.0009625096320519332</v>
      </c>
      <c r="JF490">
        <v>0.0006953178313022573</v>
      </c>
      <c r="JG490">
        <v>-5.973937232829655E-06</v>
      </c>
      <c r="JH490">
        <v>1</v>
      </c>
      <c r="JI490">
        <v>2112</v>
      </c>
      <c r="JJ490">
        <v>1</v>
      </c>
      <c r="JK490">
        <v>26</v>
      </c>
      <c r="JL490">
        <v>201816.5</v>
      </c>
      <c r="JM490">
        <v>201816.4</v>
      </c>
      <c r="JN490">
        <v>3.0249</v>
      </c>
      <c r="JO490">
        <v>2.5415</v>
      </c>
      <c r="JP490">
        <v>1.39893</v>
      </c>
      <c r="JQ490">
        <v>2.32666</v>
      </c>
      <c r="JR490">
        <v>1.44897</v>
      </c>
      <c r="JS490">
        <v>2.50488</v>
      </c>
      <c r="JT490">
        <v>37.7228</v>
      </c>
      <c r="JU490">
        <v>23.9649</v>
      </c>
      <c r="JV490">
        <v>18</v>
      </c>
      <c r="JW490">
        <v>482.835</v>
      </c>
      <c r="JX490">
        <v>446.93</v>
      </c>
      <c r="JY490">
        <v>28.8196</v>
      </c>
      <c r="JZ490">
        <v>29.1566</v>
      </c>
      <c r="KA490">
        <v>29.9997</v>
      </c>
      <c r="KB490">
        <v>28.9131</v>
      </c>
      <c r="KC490">
        <v>28.9903</v>
      </c>
      <c r="KD490">
        <v>60.552</v>
      </c>
      <c r="KE490">
        <v>37.0565</v>
      </c>
      <c r="KF490">
        <v>0</v>
      </c>
      <c r="KG490">
        <v>28.8154</v>
      </c>
      <c r="KH490">
        <v>1509.58</v>
      </c>
      <c r="KI490">
        <v>16.7764</v>
      </c>
      <c r="KJ490">
        <v>100.911</v>
      </c>
      <c r="KK490">
        <v>100.342</v>
      </c>
    </row>
    <row r="491" spans="1:297">
      <c r="A491">
        <v>475</v>
      </c>
      <c r="B491">
        <v>1759257571</v>
      </c>
      <c r="C491">
        <v>10755.40000009537</v>
      </c>
      <c r="D491" t="s">
        <v>1397</v>
      </c>
      <c r="E491" t="s">
        <v>1398</v>
      </c>
      <c r="F491">
        <v>5</v>
      </c>
      <c r="G491" t="s">
        <v>1218</v>
      </c>
      <c r="H491" t="s">
        <v>436</v>
      </c>
      <c r="I491">
        <v>1759257563.444444</v>
      </c>
      <c r="J491">
        <f>(K491)/1000</f>
        <v>0</v>
      </c>
      <c r="K491">
        <f>IF(DP491, AN491, AH491)</f>
        <v>0</v>
      </c>
      <c r="L491">
        <f>IF(DP491, AI491, AG491)</f>
        <v>0</v>
      </c>
      <c r="M491">
        <f>DR491 - IF(AU491&gt;1, L491*DL491*100.0/(AW491), 0)</f>
        <v>0</v>
      </c>
      <c r="N491">
        <f>((T491-J491/2)*M491-L491)/(T491+J491/2)</f>
        <v>0</v>
      </c>
      <c r="O491">
        <f>N491*(DY491+DZ491)/1000.0</f>
        <v>0</v>
      </c>
      <c r="P491">
        <f>(DR491 - IF(AU491&gt;1, L491*DL491*100.0/(AW491), 0))*(DY491+DZ491)/1000.0</f>
        <v>0</v>
      </c>
      <c r="Q491">
        <f>2.0/((1/S491-1/R491)+SIGN(S491)*SQRT((1/S491-1/R491)*(1/S491-1/R491) + 4*DM491/((DM491+1)*(DM491+1))*(2*1/S491*1/R491-1/R491*1/R491)))</f>
        <v>0</v>
      </c>
      <c r="R491">
        <f>IF(LEFT(DN491,1)&lt;&gt;"0",IF(LEFT(DN491,1)="1",3.0,DO491),$D$5+$E$5*(EF491*DY491/($K$5*1000))+$F$5*(EF491*DY491/($K$5*1000))*MAX(MIN(DL491,$J$5),$I$5)*MAX(MIN(DL491,$J$5),$I$5)+$G$5*MAX(MIN(DL491,$J$5),$I$5)*(EF491*DY491/($K$5*1000))+$H$5*(EF491*DY491/($K$5*1000))*(EF491*DY491/($K$5*1000)))</f>
        <v>0</v>
      </c>
      <c r="S491">
        <f>J491*(1000-(1000*0.61365*exp(17.502*W491/(240.97+W491))/(DY491+DZ491)+DT491)/2)/(1000*0.61365*exp(17.502*W491/(240.97+W491))/(DY491+DZ491)-DT491)</f>
        <v>0</v>
      </c>
      <c r="T491">
        <f>1/((DM491+1)/(Q491/1.6)+1/(R491/1.37)) + DM491/((DM491+1)/(Q491/1.6) + DM491/(R491/1.37))</f>
        <v>0</v>
      </c>
      <c r="U491">
        <f>(DH491*DK491)</f>
        <v>0</v>
      </c>
      <c r="V491">
        <f>(EA491+(U491+2*0.95*5.67E-8*(((EA491+$B$7)+273)^4-(EA491+273)^4)-44100*J491)/(1.84*29.3*R491+8*0.95*5.67E-8*(EA491+273)^3))</f>
        <v>0</v>
      </c>
      <c r="W491">
        <f>($C$7*EB491+$D$7*EC491+$E$7*V491)</f>
        <v>0</v>
      </c>
      <c r="X491">
        <f>0.61365*exp(17.502*W491/(240.97+W491))</f>
        <v>0</v>
      </c>
      <c r="Y491">
        <f>(Z491/AA491*100)</f>
        <v>0</v>
      </c>
      <c r="Z491">
        <f>DT491*(DY491+DZ491)/1000</f>
        <v>0</v>
      </c>
      <c r="AA491">
        <f>0.61365*exp(17.502*EA491/(240.97+EA491))</f>
        <v>0</v>
      </c>
      <c r="AB491">
        <f>(X491-DT491*(DY491+DZ491)/1000)</f>
        <v>0</v>
      </c>
      <c r="AC491">
        <f>(-J491*44100)</f>
        <v>0</v>
      </c>
      <c r="AD491">
        <f>2*29.3*R491*0.92*(EA491-W491)</f>
        <v>0</v>
      </c>
      <c r="AE491">
        <f>2*0.95*5.67E-8*(((EA491+$B$7)+273)^4-(W491+273)^4)</f>
        <v>0</v>
      </c>
      <c r="AF491">
        <f>U491+AE491+AC491+AD491</f>
        <v>0</v>
      </c>
      <c r="AG491">
        <f>DX491*AU491*(DS491-DR491*(1000-AU491*DU491)/(1000-AU491*DT491))/(100*DL491)</f>
        <v>0</v>
      </c>
      <c r="AH491">
        <f>1000*DX491*AU491*(DT491-DU491)/(100*DL491*(1000-AU491*DT491))</f>
        <v>0</v>
      </c>
      <c r="AI491">
        <f>(AJ491 - AK491 - DY491*1E3/(8.314*(EA491+273.15)) * AM491/DX491 * AL491) * DX491/(100*DL491) * (1000 - DU491)/1000</f>
        <v>0</v>
      </c>
      <c r="AJ491">
        <v>1516.507067707366</v>
      </c>
      <c r="AK491">
        <v>1478.222545454545</v>
      </c>
      <c r="AL491">
        <v>3.397845968089832</v>
      </c>
      <c r="AM491">
        <v>65.51249635074223</v>
      </c>
      <c r="AN491">
        <f>(AP491 - AO491 + DY491*1E3/(8.314*(EA491+273.15)) * AR491/DX491 * AQ491) * DX491/(100*DL491) * 1000/(1000 - AP491)</f>
        <v>0</v>
      </c>
      <c r="AO491">
        <v>16.69869312141547</v>
      </c>
      <c r="AP491">
        <v>23.82097636363637</v>
      </c>
      <c r="AQ491">
        <v>0.000426740116433331</v>
      </c>
      <c r="AR491">
        <v>120.2909633275377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MAX(0,($B$13+$C$13*EF491)/(1+$D$13*EF491)*DY491/(EA491+273)*$E$13)</f>
        <v>0</v>
      </c>
      <c r="AX491" t="s">
        <v>437</v>
      </c>
      <c r="AY491" t="s">
        <v>437</v>
      </c>
      <c r="AZ491">
        <v>0</v>
      </c>
      <c r="BA491">
        <v>0</v>
      </c>
      <c r="BB491">
        <f>1-AZ491/BA491</f>
        <v>0</v>
      </c>
      <c r="BC491">
        <v>0</v>
      </c>
      <c r="BD491" t="s">
        <v>437</v>
      </c>
      <c r="BE491" t="s">
        <v>437</v>
      </c>
      <c r="BF491">
        <v>0</v>
      </c>
      <c r="BG491">
        <v>0</v>
      </c>
      <c r="BH491">
        <f>1-BF491/BG491</f>
        <v>0</v>
      </c>
      <c r="BI491">
        <v>0.5</v>
      </c>
      <c r="BJ491">
        <f>DI491</f>
        <v>0</v>
      </c>
      <c r="BK491">
        <f>L491</f>
        <v>0</v>
      </c>
      <c r="BL491">
        <f>BH491*BI491*BJ491</f>
        <v>0</v>
      </c>
      <c r="BM491">
        <f>(BK491-BC491)/BJ491</f>
        <v>0</v>
      </c>
      <c r="BN491">
        <f>(BA491-BG491)/BG491</f>
        <v>0</v>
      </c>
      <c r="BO491">
        <f>AZ491/(BB491+AZ491/BG491)</f>
        <v>0</v>
      </c>
      <c r="BP491" t="s">
        <v>437</v>
      </c>
      <c r="BQ491">
        <v>0</v>
      </c>
      <c r="BR491">
        <f>IF(BQ491&lt;&gt;0, BQ491, BO491)</f>
        <v>0</v>
      </c>
      <c r="BS491">
        <f>1-BR491/BG491</f>
        <v>0</v>
      </c>
      <c r="BT491">
        <f>(BG491-BF491)/(BG491-BR491)</f>
        <v>0</v>
      </c>
      <c r="BU491">
        <f>(BA491-BG491)/(BA491-BR491)</f>
        <v>0</v>
      </c>
      <c r="BV491">
        <f>(BG491-BF491)/(BG491-AZ491)</f>
        <v>0</v>
      </c>
      <c r="BW491">
        <f>(BA491-BG491)/(BA491-AZ491)</f>
        <v>0</v>
      </c>
      <c r="BX491">
        <f>(BT491*BR491/BF491)</f>
        <v>0</v>
      </c>
      <c r="BY491">
        <f>(1-BX491)</f>
        <v>0</v>
      </c>
      <c r="DH491">
        <f>$B$11*EG491+$C$11*EH491+$F$11*ES491*(1-EV491)</f>
        <v>0</v>
      </c>
      <c r="DI491">
        <f>DH491*DJ491</f>
        <v>0</v>
      </c>
      <c r="DJ491">
        <f>($B$11*$D$9+$C$11*$D$9+$F$11*((FF491+EX491)/MAX(FF491+EX491+FG491, 0.1)*$I$9+FG491/MAX(FF491+EX491+FG491, 0.1)*$J$9))/($B$11+$C$11+$F$11)</f>
        <v>0</v>
      </c>
      <c r="DK491">
        <f>($B$11*$K$9+$C$11*$K$9+$F$11*((FF491+EX491)/MAX(FF491+EX491+FG491, 0.1)*$P$9+FG491/MAX(FF491+EX491+FG491, 0.1)*$Q$9))/($B$11+$C$11+$F$11)</f>
        <v>0</v>
      </c>
      <c r="DL491">
        <v>4.38</v>
      </c>
      <c r="DM491">
        <v>0.5</v>
      </c>
      <c r="DN491" t="s">
        <v>438</v>
      </c>
      <c r="DO491">
        <v>2</v>
      </c>
      <c r="DP491" t="b">
        <v>1</v>
      </c>
      <c r="DQ491">
        <v>1759257563.444444</v>
      </c>
      <c r="DR491">
        <v>1419.605555555556</v>
      </c>
      <c r="DS491">
        <v>1476.281111111111</v>
      </c>
      <c r="DT491">
        <v>23.80851111111111</v>
      </c>
      <c r="DU491">
        <v>16.57261851851852</v>
      </c>
      <c r="DV491">
        <v>1418.26037037037</v>
      </c>
      <c r="DW491">
        <v>23.56991851851852</v>
      </c>
      <c r="DX491">
        <v>500.0052962962963</v>
      </c>
      <c r="DY491">
        <v>90.78227037037038</v>
      </c>
      <c r="DZ491">
        <v>0.05345896296296297</v>
      </c>
      <c r="EA491">
        <v>30.34756296296296</v>
      </c>
      <c r="EB491">
        <v>30.01641851851852</v>
      </c>
      <c r="EC491">
        <v>999.9000000000001</v>
      </c>
      <c r="ED491">
        <v>0</v>
      </c>
      <c r="EE491">
        <v>0</v>
      </c>
      <c r="EF491">
        <v>10003.53740740741</v>
      </c>
      <c r="EG491">
        <v>0</v>
      </c>
      <c r="EH491">
        <v>12.89684444444444</v>
      </c>
      <c r="EI491">
        <v>-56.67673703703703</v>
      </c>
      <c r="EJ491">
        <v>1454.227407407407</v>
      </c>
      <c r="EK491">
        <v>1501.16037037037</v>
      </c>
      <c r="EL491">
        <v>7.235879629629631</v>
      </c>
      <c r="EM491">
        <v>1476.281111111111</v>
      </c>
      <c r="EN491">
        <v>16.57261851851852</v>
      </c>
      <c r="EO491">
        <v>2.161389259259259</v>
      </c>
      <c r="EP491">
        <v>1.50450037037037</v>
      </c>
      <c r="EQ491">
        <v>18.67897407407408</v>
      </c>
      <c r="ER491">
        <v>13.01377037037037</v>
      </c>
      <c r="ES491">
        <v>1999.998518518518</v>
      </c>
      <c r="ET491">
        <v>0.9800057777777779</v>
      </c>
      <c r="EU491">
        <v>0.01999448888888889</v>
      </c>
      <c r="EV491">
        <v>0</v>
      </c>
      <c r="EW491">
        <v>837.3427777777777</v>
      </c>
      <c r="EX491">
        <v>5.000560000000001</v>
      </c>
      <c r="EY491">
        <v>16940.78888888889</v>
      </c>
      <c r="EZ491">
        <v>17294.8962962963</v>
      </c>
      <c r="FA491">
        <v>41.486</v>
      </c>
      <c r="FB491">
        <v>41.5</v>
      </c>
      <c r="FC491">
        <v>41.13648148148148</v>
      </c>
      <c r="FD491">
        <v>40.75</v>
      </c>
      <c r="FE491">
        <v>42.28444444444444</v>
      </c>
      <c r="FF491">
        <v>1955.108518518519</v>
      </c>
      <c r="FG491">
        <v>39.89000000000001</v>
      </c>
      <c r="FH491">
        <v>0</v>
      </c>
      <c r="FI491">
        <v>1759257585.4</v>
      </c>
      <c r="FJ491">
        <v>0</v>
      </c>
      <c r="FK491">
        <v>837.3279200000001</v>
      </c>
      <c r="FL491">
        <v>-4.402384615040734</v>
      </c>
      <c r="FM491">
        <v>-77.14615376862186</v>
      </c>
      <c r="FN491">
        <v>16940.212</v>
      </c>
      <c r="FO491">
        <v>15</v>
      </c>
      <c r="FP491">
        <v>0</v>
      </c>
      <c r="FQ491" t="s">
        <v>439</v>
      </c>
      <c r="FR491">
        <v>1747148579.5</v>
      </c>
      <c r="FS491">
        <v>1747148584.5</v>
      </c>
      <c r="FT491">
        <v>0</v>
      </c>
      <c r="FU491">
        <v>0.162</v>
      </c>
      <c r="FV491">
        <v>-0.001</v>
      </c>
      <c r="FW491">
        <v>0.139</v>
      </c>
      <c r="FX491">
        <v>0.058</v>
      </c>
      <c r="FY491">
        <v>420</v>
      </c>
      <c r="FZ491">
        <v>16</v>
      </c>
      <c r="GA491">
        <v>0.19</v>
      </c>
      <c r="GB491">
        <v>0.02</v>
      </c>
      <c r="GC491">
        <v>-56.58391707317073</v>
      </c>
      <c r="GD491">
        <v>-1.496849477351924</v>
      </c>
      <c r="GE491">
        <v>0.1721936939759768</v>
      </c>
      <c r="GF491">
        <v>0</v>
      </c>
      <c r="GG491">
        <v>837.6036176470587</v>
      </c>
      <c r="GH491">
        <v>-4.115431628488523</v>
      </c>
      <c r="GI491">
        <v>0.464993106508413</v>
      </c>
      <c r="GJ491">
        <v>0</v>
      </c>
      <c r="GK491">
        <v>7.296469268292682</v>
      </c>
      <c r="GL491">
        <v>-1.09697832752613</v>
      </c>
      <c r="GM491">
        <v>0.1088026838440107</v>
      </c>
      <c r="GN491">
        <v>0</v>
      </c>
      <c r="GO491">
        <v>0</v>
      </c>
      <c r="GP491">
        <v>3</v>
      </c>
      <c r="GQ491" t="s">
        <v>490</v>
      </c>
      <c r="GR491">
        <v>3.12871</v>
      </c>
      <c r="GS491">
        <v>2.73132</v>
      </c>
      <c r="GT491">
        <v>0.19678</v>
      </c>
      <c r="GU491">
        <v>0.202559</v>
      </c>
      <c r="GV491">
        <v>0.106707</v>
      </c>
      <c r="GW491">
        <v>0.0837301</v>
      </c>
      <c r="GX491">
        <v>24081.4</v>
      </c>
      <c r="GY491">
        <v>23205.9</v>
      </c>
      <c r="GZ491">
        <v>30524.8</v>
      </c>
      <c r="HA491">
        <v>29357.3</v>
      </c>
      <c r="HB491">
        <v>37637.5</v>
      </c>
      <c r="HC491">
        <v>35405.1</v>
      </c>
      <c r="HD491">
        <v>46695.9</v>
      </c>
      <c r="HE491">
        <v>43624.2</v>
      </c>
      <c r="HF491">
        <v>1.83027</v>
      </c>
      <c r="HG491">
        <v>1.82065</v>
      </c>
      <c r="HH491">
        <v>0.0880957</v>
      </c>
      <c r="HI491">
        <v>0</v>
      </c>
      <c r="HJ491">
        <v>28.5779</v>
      </c>
      <c r="HK491">
        <v>999.9</v>
      </c>
      <c r="HL491">
        <v>48</v>
      </c>
      <c r="HM491">
        <v>31.9</v>
      </c>
      <c r="HN491">
        <v>25.1041</v>
      </c>
      <c r="HO491">
        <v>62.685</v>
      </c>
      <c r="HP491">
        <v>18.0649</v>
      </c>
      <c r="HQ491">
        <v>1</v>
      </c>
      <c r="HR491">
        <v>0.145549</v>
      </c>
      <c r="HS491">
        <v>-0.416882</v>
      </c>
      <c r="HT491">
        <v>20.2</v>
      </c>
      <c r="HU491">
        <v>5.22822</v>
      </c>
      <c r="HV491">
        <v>11.974</v>
      </c>
      <c r="HW491">
        <v>4.9704</v>
      </c>
      <c r="HX491">
        <v>3.2895</v>
      </c>
      <c r="HY491">
        <v>9999</v>
      </c>
      <c r="HZ491">
        <v>9999</v>
      </c>
      <c r="IA491">
        <v>9999</v>
      </c>
      <c r="IB491">
        <v>20.4</v>
      </c>
      <c r="IC491">
        <v>4.97291</v>
      </c>
      <c r="ID491">
        <v>1.87731</v>
      </c>
      <c r="IE491">
        <v>1.87545</v>
      </c>
      <c r="IF491">
        <v>1.8782</v>
      </c>
      <c r="IG491">
        <v>1.87498</v>
      </c>
      <c r="IH491">
        <v>1.87851</v>
      </c>
      <c r="II491">
        <v>1.87561</v>
      </c>
      <c r="IJ491">
        <v>1.87682</v>
      </c>
      <c r="IK491">
        <v>0</v>
      </c>
      <c r="IL491">
        <v>0</v>
      </c>
      <c r="IM491">
        <v>0</v>
      </c>
      <c r="IN491">
        <v>0</v>
      </c>
      <c r="IO491" t="s">
        <v>441</v>
      </c>
      <c r="IP491" t="s">
        <v>442</v>
      </c>
      <c r="IQ491" t="s">
        <v>443</v>
      </c>
      <c r="IR491" t="s">
        <v>443</v>
      </c>
      <c r="IS491" t="s">
        <v>443</v>
      </c>
      <c r="IT491" t="s">
        <v>443</v>
      </c>
      <c r="IU491">
        <v>0</v>
      </c>
      <c r="IV491">
        <v>100</v>
      </c>
      <c r="IW491">
        <v>100</v>
      </c>
      <c r="IX491">
        <v>1.38</v>
      </c>
      <c r="IY491">
        <v>0.2389</v>
      </c>
      <c r="IZ491">
        <v>-0.1222274518627452</v>
      </c>
      <c r="JA491">
        <v>0.001328938755811441</v>
      </c>
      <c r="JB491">
        <v>-5.633165956792918E-07</v>
      </c>
      <c r="JC491">
        <v>2.510553891376428E-10</v>
      </c>
      <c r="JD491">
        <v>-0.04678033270444259</v>
      </c>
      <c r="JE491">
        <v>-0.0009625096320519332</v>
      </c>
      <c r="JF491">
        <v>0.0006953178313022573</v>
      </c>
      <c r="JG491">
        <v>-5.973937232829655E-06</v>
      </c>
      <c r="JH491">
        <v>1</v>
      </c>
      <c r="JI491">
        <v>2112</v>
      </c>
      <c r="JJ491">
        <v>1</v>
      </c>
      <c r="JK491">
        <v>26</v>
      </c>
      <c r="JL491">
        <v>201816.5</v>
      </c>
      <c r="JM491">
        <v>201816.4</v>
      </c>
      <c r="JN491">
        <v>3.04688</v>
      </c>
      <c r="JO491">
        <v>2.52563</v>
      </c>
      <c r="JP491">
        <v>1.39893</v>
      </c>
      <c r="JQ491">
        <v>2.32666</v>
      </c>
      <c r="JR491">
        <v>1.44897</v>
      </c>
      <c r="JS491">
        <v>2.61475</v>
      </c>
      <c r="JT491">
        <v>37.7228</v>
      </c>
      <c r="JU491">
        <v>23.9824</v>
      </c>
      <c r="JV491">
        <v>18</v>
      </c>
      <c r="JW491">
        <v>482.697</v>
      </c>
      <c r="JX491">
        <v>446.979</v>
      </c>
      <c r="JY491">
        <v>28.8073</v>
      </c>
      <c r="JZ491">
        <v>29.1518</v>
      </c>
      <c r="KA491">
        <v>29.9998</v>
      </c>
      <c r="KB491">
        <v>28.9089</v>
      </c>
      <c r="KC491">
        <v>28.9863</v>
      </c>
      <c r="KD491">
        <v>61.0893</v>
      </c>
      <c r="KE491">
        <v>37.0565</v>
      </c>
      <c r="KF491">
        <v>0</v>
      </c>
      <c r="KG491">
        <v>28.7947</v>
      </c>
      <c r="KH491">
        <v>1522.93</v>
      </c>
      <c r="KI491">
        <v>16.7191</v>
      </c>
      <c r="KJ491">
        <v>100.913</v>
      </c>
      <c r="KK491">
        <v>100.342</v>
      </c>
    </row>
    <row r="492" spans="1:297">
      <c r="A492">
        <v>476</v>
      </c>
      <c r="B492">
        <v>1759257576.5</v>
      </c>
      <c r="C492">
        <v>10760.90000009537</v>
      </c>
      <c r="D492" t="s">
        <v>1399</v>
      </c>
      <c r="E492" t="s">
        <v>1400</v>
      </c>
      <c r="F492">
        <v>5</v>
      </c>
      <c r="G492" t="s">
        <v>1218</v>
      </c>
      <c r="H492" t="s">
        <v>436</v>
      </c>
      <c r="I492">
        <v>1759257568.732143</v>
      </c>
      <c r="J492">
        <f>(K492)/1000</f>
        <v>0</v>
      </c>
      <c r="K492">
        <f>IF(DP492, AN492, AH492)</f>
        <v>0</v>
      </c>
      <c r="L492">
        <f>IF(DP492, AI492, AG492)</f>
        <v>0</v>
      </c>
      <c r="M492">
        <f>DR492 - IF(AU492&gt;1, L492*DL492*100.0/(AW492), 0)</f>
        <v>0</v>
      </c>
      <c r="N492">
        <f>((T492-J492/2)*M492-L492)/(T492+J492/2)</f>
        <v>0</v>
      </c>
      <c r="O492">
        <f>N492*(DY492+DZ492)/1000.0</f>
        <v>0</v>
      </c>
      <c r="P492">
        <f>(DR492 - IF(AU492&gt;1, L492*DL492*100.0/(AW492), 0))*(DY492+DZ492)/1000.0</f>
        <v>0</v>
      </c>
      <c r="Q492">
        <f>2.0/((1/S492-1/R492)+SIGN(S492)*SQRT((1/S492-1/R492)*(1/S492-1/R492) + 4*DM492/((DM492+1)*(DM492+1))*(2*1/S492*1/R492-1/R492*1/R492)))</f>
        <v>0</v>
      </c>
      <c r="R492">
        <f>IF(LEFT(DN492,1)&lt;&gt;"0",IF(LEFT(DN492,1)="1",3.0,DO492),$D$5+$E$5*(EF492*DY492/($K$5*1000))+$F$5*(EF492*DY492/($K$5*1000))*MAX(MIN(DL492,$J$5),$I$5)*MAX(MIN(DL492,$J$5),$I$5)+$G$5*MAX(MIN(DL492,$J$5),$I$5)*(EF492*DY492/($K$5*1000))+$H$5*(EF492*DY492/($K$5*1000))*(EF492*DY492/($K$5*1000)))</f>
        <v>0</v>
      </c>
      <c r="S492">
        <f>J492*(1000-(1000*0.61365*exp(17.502*W492/(240.97+W492))/(DY492+DZ492)+DT492)/2)/(1000*0.61365*exp(17.502*W492/(240.97+W492))/(DY492+DZ492)-DT492)</f>
        <v>0</v>
      </c>
      <c r="T492">
        <f>1/((DM492+1)/(Q492/1.6)+1/(R492/1.37)) + DM492/((DM492+1)/(Q492/1.6) + DM492/(R492/1.37))</f>
        <v>0</v>
      </c>
      <c r="U492">
        <f>(DH492*DK492)</f>
        <v>0</v>
      </c>
      <c r="V492">
        <f>(EA492+(U492+2*0.95*5.67E-8*(((EA492+$B$7)+273)^4-(EA492+273)^4)-44100*J492)/(1.84*29.3*R492+8*0.95*5.67E-8*(EA492+273)^3))</f>
        <v>0</v>
      </c>
      <c r="W492">
        <f>($C$7*EB492+$D$7*EC492+$E$7*V492)</f>
        <v>0</v>
      </c>
      <c r="X492">
        <f>0.61365*exp(17.502*W492/(240.97+W492))</f>
        <v>0</v>
      </c>
      <c r="Y492">
        <f>(Z492/AA492*100)</f>
        <v>0</v>
      </c>
      <c r="Z492">
        <f>DT492*(DY492+DZ492)/1000</f>
        <v>0</v>
      </c>
      <c r="AA492">
        <f>0.61365*exp(17.502*EA492/(240.97+EA492))</f>
        <v>0</v>
      </c>
      <c r="AB492">
        <f>(X492-DT492*(DY492+DZ492)/1000)</f>
        <v>0</v>
      </c>
      <c r="AC492">
        <f>(-J492*44100)</f>
        <v>0</v>
      </c>
      <c r="AD492">
        <f>2*29.3*R492*0.92*(EA492-W492)</f>
        <v>0</v>
      </c>
      <c r="AE492">
        <f>2*0.95*5.67E-8*(((EA492+$B$7)+273)^4-(W492+273)^4)</f>
        <v>0</v>
      </c>
      <c r="AF492">
        <f>U492+AE492+AC492+AD492</f>
        <v>0</v>
      </c>
      <c r="AG492">
        <f>DX492*AU492*(DS492-DR492*(1000-AU492*DU492)/(1000-AU492*DT492))/(100*DL492)</f>
        <v>0</v>
      </c>
      <c r="AH492">
        <f>1000*DX492*AU492*(DT492-DU492)/(100*DL492*(1000-AU492*DT492))</f>
        <v>0</v>
      </c>
      <c r="AI492">
        <f>(AJ492 - AK492 - DY492*1E3/(8.314*(EA492+273.15)) * AM492/DX492 * AL492) * DX492/(100*DL492) * (1000 - DU492)/1000</f>
        <v>0</v>
      </c>
      <c r="AJ492">
        <v>1535.420683338218</v>
      </c>
      <c r="AK492">
        <v>1497.065878787879</v>
      </c>
      <c r="AL492">
        <v>3.436255485896645</v>
      </c>
      <c r="AM492">
        <v>65.51249635074223</v>
      </c>
      <c r="AN492">
        <f>(AP492 - AO492 + DY492*1E3/(8.314*(EA492+273.15)) * AR492/DX492 * AQ492) * DX492/(100*DL492) * 1000/(1000 - AP492)</f>
        <v>0</v>
      </c>
      <c r="AO492">
        <v>16.74238003720852</v>
      </c>
      <c r="AP492">
        <v>23.83185212121212</v>
      </c>
      <c r="AQ492">
        <v>0.0005588117058556375</v>
      </c>
      <c r="AR492">
        <v>120.2909633275377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MAX(0,($B$13+$C$13*EF492)/(1+$D$13*EF492)*DY492/(EA492+273)*$E$13)</f>
        <v>0</v>
      </c>
      <c r="AX492" t="s">
        <v>437</v>
      </c>
      <c r="AY492" t="s">
        <v>437</v>
      </c>
      <c r="AZ492">
        <v>0</v>
      </c>
      <c r="BA492">
        <v>0</v>
      </c>
      <c r="BB492">
        <f>1-AZ492/BA492</f>
        <v>0</v>
      </c>
      <c r="BC492">
        <v>0</v>
      </c>
      <c r="BD492" t="s">
        <v>437</v>
      </c>
      <c r="BE492" t="s">
        <v>437</v>
      </c>
      <c r="BF492">
        <v>0</v>
      </c>
      <c r="BG492">
        <v>0</v>
      </c>
      <c r="BH492">
        <f>1-BF492/BG492</f>
        <v>0</v>
      </c>
      <c r="BI492">
        <v>0.5</v>
      </c>
      <c r="BJ492">
        <f>DI492</f>
        <v>0</v>
      </c>
      <c r="BK492">
        <f>L492</f>
        <v>0</v>
      </c>
      <c r="BL492">
        <f>BH492*BI492*BJ492</f>
        <v>0</v>
      </c>
      <c r="BM492">
        <f>(BK492-BC492)/BJ492</f>
        <v>0</v>
      </c>
      <c r="BN492">
        <f>(BA492-BG492)/BG492</f>
        <v>0</v>
      </c>
      <c r="BO492">
        <f>AZ492/(BB492+AZ492/BG492)</f>
        <v>0</v>
      </c>
      <c r="BP492" t="s">
        <v>437</v>
      </c>
      <c r="BQ492">
        <v>0</v>
      </c>
      <c r="BR492">
        <f>IF(BQ492&lt;&gt;0, BQ492, BO492)</f>
        <v>0</v>
      </c>
      <c r="BS492">
        <f>1-BR492/BG492</f>
        <v>0</v>
      </c>
      <c r="BT492">
        <f>(BG492-BF492)/(BG492-BR492)</f>
        <v>0</v>
      </c>
      <c r="BU492">
        <f>(BA492-BG492)/(BA492-BR492)</f>
        <v>0</v>
      </c>
      <c r="BV492">
        <f>(BG492-BF492)/(BG492-AZ492)</f>
        <v>0</v>
      </c>
      <c r="BW492">
        <f>(BA492-BG492)/(BA492-AZ492)</f>
        <v>0</v>
      </c>
      <c r="BX492">
        <f>(BT492*BR492/BF492)</f>
        <v>0</v>
      </c>
      <c r="BY492">
        <f>(1-BX492)</f>
        <v>0</v>
      </c>
      <c r="DH492">
        <f>$B$11*EG492+$C$11*EH492+$F$11*ES492*(1-EV492)</f>
        <v>0</v>
      </c>
      <c r="DI492">
        <f>DH492*DJ492</f>
        <v>0</v>
      </c>
      <c r="DJ492">
        <f>($B$11*$D$9+$C$11*$D$9+$F$11*((FF492+EX492)/MAX(FF492+EX492+FG492, 0.1)*$I$9+FG492/MAX(FF492+EX492+FG492, 0.1)*$J$9))/($B$11+$C$11+$F$11)</f>
        <v>0</v>
      </c>
      <c r="DK492">
        <f>($B$11*$K$9+$C$11*$K$9+$F$11*((FF492+EX492)/MAX(FF492+EX492+FG492, 0.1)*$P$9+FG492/MAX(FF492+EX492+FG492, 0.1)*$Q$9))/($B$11+$C$11+$F$11)</f>
        <v>0</v>
      </c>
      <c r="DL492">
        <v>4.38</v>
      </c>
      <c r="DM492">
        <v>0.5</v>
      </c>
      <c r="DN492" t="s">
        <v>438</v>
      </c>
      <c r="DO492">
        <v>2</v>
      </c>
      <c r="DP492" t="b">
        <v>1</v>
      </c>
      <c r="DQ492">
        <v>1759257568.732143</v>
      </c>
      <c r="DR492">
        <v>1437.178571428571</v>
      </c>
      <c r="DS492">
        <v>1493.960714285714</v>
      </c>
      <c r="DT492">
        <v>23.81593571428571</v>
      </c>
      <c r="DU492">
        <v>16.66397142857143</v>
      </c>
      <c r="DV492">
        <v>1435.811785714286</v>
      </c>
      <c r="DW492">
        <v>23.57718214285714</v>
      </c>
      <c r="DX492">
        <v>500.0480357142856</v>
      </c>
      <c r="DY492">
        <v>90.78227142857142</v>
      </c>
      <c r="DZ492">
        <v>0.05322322142857143</v>
      </c>
      <c r="EA492">
        <v>30.33679642857143</v>
      </c>
      <c r="EB492">
        <v>30.01773214285714</v>
      </c>
      <c r="EC492">
        <v>999.9000000000002</v>
      </c>
      <c r="ED492">
        <v>0</v>
      </c>
      <c r="EE492">
        <v>0</v>
      </c>
      <c r="EF492">
        <v>10013.34107142857</v>
      </c>
      <c r="EG492">
        <v>0</v>
      </c>
      <c r="EH492">
        <v>12.88612857142857</v>
      </c>
      <c r="EI492">
        <v>-56.78169999999999</v>
      </c>
      <c r="EJ492">
        <v>1472.241428571429</v>
      </c>
      <c r="EK492">
        <v>1519.278571428571</v>
      </c>
      <c r="EL492">
        <v>7.151954642857144</v>
      </c>
      <c r="EM492">
        <v>1493.960714285714</v>
      </c>
      <c r="EN492">
        <v>16.66397142857143</v>
      </c>
      <c r="EO492">
        <v>2.162063571428571</v>
      </c>
      <c r="EP492">
        <v>1.512793214285714</v>
      </c>
      <c r="EQ492">
        <v>18.68395714285714</v>
      </c>
      <c r="ER492">
        <v>13.097925</v>
      </c>
      <c r="ES492">
        <v>1999.995357142857</v>
      </c>
      <c r="ET492">
        <v>0.9800056428571428</v>
      </c>
      <c r="EU492">
        <v>0.01999462857142858</v>
      </c>
      <c r="EV492">
        <v>0</v>
      </c>
      <c r="EW492">
        <v>837.0031428571428</v>
      </c>
      <c r="EX492">
        <v>5.000560000000001</v>
      </c>
      <c r="EY492">
        <v>16935.18571428572</v>
      </c>
      <c r="EZ492">
        <v>17294.875</v>
      </c>
      <c r="FA492">
        <v>41.47525</v>
      </c>
      <c r="FB492">
        <v>41.5</v>
      </c>
      <c r="FC492">
        <v>41.12942857142857</v>
      </c>
      <c r="FD492">
        <v>40.74775</v>
      </c>
      <c r="FE492">
        <v>42.26771428571428</v>
      </c>
      <c r="FF492">
        <v>1955.105357142857</v>
      </c>
      <c r="FG492">
        <v>39.89000000000001</v>
      </c>
      <c r="FH492">
        <v>0</v>
      </c>
      <c r="FI492">
        <v>1759257590.8</v>
      </c>
      <c r="FJ492">
        <v>0</v>
      </c>
      <c r="FK492">
        <v>837.0012307692306</v>
      </c>
      <c r="FL492">
        <v>-3.308034189165987</v>
      </c>
      <c r="FM492">
        <v>-52.32820519798116</v>
      </c>
      <c r="FN492">
        <v>16934.85384615385</v>
      </c>
      <c r="FO492">
        <v>15</v>
      </c>
      <c r="FP492">
        <v>0</v>
      </c>
      <c r="FQ492" t="s">
        <v>439</v>
      </c>
      <c r="FR492">
        <v>1747148579.5</v>
      </c>
      <c r="FS492">
        <v>1747148584.5</v>
      </c>
      <c r="FT492">
        <v>0</v>
      </c>
      <c r="FU492">
        <v>0.162</v>
      </c>
      <c r="FV492">
        <v>-0.001</v>
      </c>
      <c r="FW492">
        <v>0.139</v>
      </c>
      <c r="FX492">
        <v>0.058</v>
      </c>
      <c r="FY492">
        <v>420</v>
      </c>
      <c r="FZ492">
        <v>16</v>
      </c>
      <c r="GA492">
        <v>0.19</v>
      </c>
      <c r="GB492">
        <v>0.02</v>
      </c>
      <c r="GC492">
        <v>-56.73383250000001</v>
      </c>
      <c r="GD492">
        <v>-1.173231894934244</v>
      </c>
      <c r="GE492">
        <v>0.1480395747553681</v>
      </c>
      <c r="GF492">
        <v>0</v>
      </c>
      <c r="GG492">
        <v>837.2087352941176</v>
      </c>
      <c r="GH492">
        <v>-4.048510317132677</v>
      </c>
      <c r="GI492">
        <v>0.4542003515438554</v>
      </c>
      <c r="GJ492">
        <v>0</v>
      </c>
      <c r="GK492">
        <v>7.202308500000001</v>
      </c>
      <c r="GL492">
        <v>-1.021572157598527</v>
      </c>
      <c r="GM492">
        <v>0.1004314352319532</v>
      </c>
      <c r="GN492">
        <v>0</v>
      </c>
      <c r="GO492">
        <v>0</v>
      </c>
      <c r="GP492">
        <v>3</v>
      </c>
      <c r="GQ492" t="s">
        <v>490</v>
      </c>
      <c r="GR492">
        <v>3.1286</v>
      </c>
      <c r="GS492">
        <v>2.73071</v>
      </c>
      <c r="GT492">
        <v>0.198274</v>
      </c>
      <c r="GU492">
        <v>0.204036</v>
      </c>
      <c r="GV492">
        <v>0.10673</v>
      </c>
      <c r="GW492">
        <v>0.0837729</v>
      </c>
      <c r="GX492">
        <v>24037</v>
      </c>
      <c r="GY492">
        <v>23163</v>
      </c>
      <c r="GZ492">
        <v>30525.3</v>
      </c>
      <c r="HA492">
        <v>29357.5</v>
      </c>
      <c r="HB492">
        <v>37637.3</v>
      </c>
      <c r="HC492">
        <v>35403.8</v>
      </c>
      <c r="HD492">
        <v>46696.7</v>
      </c>
      <c r="HE492">
        <v>43624.4</v>
      </c>
      <c r="HF492">
        <v>1.83045</v>
      </c>
      <c r="HG492">
        <v>1.8208</v>
      </c>
      <c r="HH492">
        <v>0.0887737</v>
      </c>
      <c r="HI492">
        <v>0</v>
      </c>
      <c r="HJ492">
        <v>28.5716</v>
      </c>
      <c r="HK492">
        <v>999.9</v>
      </c>
      <c r="HL492">
        <v>47.9</v>
      </c>
      <c r="HM492">
        <v>31.9</v>
      </c>
      <c r="HN492">
        <v>25.0519</v>
      </c>
      <c r="HO492">
        <v>62.875</v>
      </c>
      <c r="HP492">
        <v>17.9848</v>
      </c>
      <c r="HQ492">
        <v>1</v>
      </c>
      <c r="HR492">
        <v>0.144975</v>
      </c>
      <c r="HS492">
        <v>-0.4036</v>
      </c>
      <c r="HT492">
        <v>20.2001</v>
      </c>
      <c r="HU492">
        <v>5.22867</v>
      </c>
      <c r="HV492">
        <v>11.974</v>
      </c>
      <c r="HW492">
        <v>4.97045</v>
      </c>
      <c r="HX492">
        <v>3.28958</v>
      </c>
      <c r="HY492">
        <v>9999</v>
      </c>
      <c r="HZ492">
        <v>9999</v>
      </c>
      <c r="IA492">
        <v>9999</v>
      </c>
      <c r="IB492">
        <v>20.4</v>
      </c>
      <c r="IC492">
        <v>4.97293</v>
      </c>
      <c r="ID492">
        <v>1.87731</v>
      </c>
      <c r="IE492">
        <v>1.87543</v>
      </c>
      <c r="IF492">
        <v>1.8782</v>
      </c>
      <c r="IG492">
        <v>1.87498</v>
      </c>
      <c r="IH492">
        <v>1.87851</v>
      </c>
      <c r="II492">
        <v>1.87561</v>
      </c>
      <c r="IJ492">
        <v>1.87683</v>
      </c>
      <c r="IK492">
        <v>0</v>
      </c>
      <c r="IL492">
        <v>0</v>
      </c>
      <c r="IM492">
        <v>0</v>
      </c>
      <c r="IN492">
        <v>0</v>
      </c>
      <c r="IO492" t="s">
        <v>441</v>
      </c>
      <c r="IP492" t="s">
        <v>442</v>
      </c>
      <c r="IQ492" t="s">
        <v>443</v>
      </c>
      <c r="IR492" t="s">
        <v>443</v>
      </c>
      <c r="IS492" t="s">
        <v>443</v>
      </c>
      <c r="IT492" t="s">
        <v>443</v>
      </c>
      <c r="IU492">
        <v>0</v>
      </c>
      <c r="IV492">
        <v>100</v>
      </c>
      <c r="IW492">
        <v>100</v>
      </c>
      <c r="IX492">
        <v>1.4</v>
      </c>
      <c r="IY492">
        <v>0.239</v>
      </c>
      <c r="IZ492">
        <v>-0.1222274518627452</v>
      </c>
      <c r="JA492">
        <v>0.001328938755811441</v>
      </c>
      <c r="JB492">
        <v>-5.633165956792918E-07</v>
      </c>
      <c r="JC492">
        <v>2.510553891376428E-10</v>
      </c>
      <c r="JD492">
        <v>-0.04678033270444259</v>
      </c>
      <c r="JE492">
        <v>-0.0009625096320519332</v>
      </c>
      <c r="JF492">
        <v>0.0006953178313022573</v>
      </c>
      <c r="JG492">
        <v>-5.973937232829655E-06</v>
      </c>
      <c r="JH492">
        <v>1</v>
      </c>
      <c r="JI492">
        <v>2112</v>
      </c>
      <c r="JJ492">
        <v>1</v>
      </c>
      <c r="JK492">
        <v>26</v>
      </c>
      <c r="JL492">
        <v>201816.6</v>
      </c>
      <c r="JM492">
        <v>201816.5</v>
      </c>
      <c r="JN492">
        <v>3.07861</v>
      </c>
      <c r="JO492">
        <v>2.5293</v>
      </c>
      <c r="JP492">
        <v>1.39893</v>
      </c>
      <c r="JQ492">
        <v>2.32666</v>
      </c>
      <c r="JR492">
        <v>1.44897</v>
      </c>
      <c r="JS492">
        <v>2.60498</v>
      </c>
      <c r="JT492">
        <v>37.7228</v>
      </c>
      <c r="JU492">
        <v>23.9824</v>
      </c>
      <c r="JV492">
        <v>18</v>
      </c>
      <c r="JW492">
        <v>482.757</v>
      </c>
      <c r="JX492">
        <v>447.034</v>
      </c>
      <c r="JY492">
        <v>28.7864</v>
      </c>
      <c r="JZ492">
        <v>29.146</v>
      </c>
      <c r="KA492">
        <v>29.9997</v>
      </c>
      <c r="KB492">
        <v>28.9031</v>
      </c>
      <c r="KC492">
        <v>28.981</v>
      </c>
      <c r="KD492">
        <v>61.6232</v>
      </c>
      <c r="KE492">
        <v>37.0565</v>
      </c>
      <c r="KF492">
        <v>0</v>
      </c>
      <c r="KG492">
        <v>28.7778</v>
      </c>
      <c r="KH492">
        <v>1536.29</v>
      </c>
      <c r="KI492">
        <v>16.7371</v>
      </c>
      <c r="KJ492">
        <v>100.915</v>
      </c>
      <c r="KK492">
        <v>100.343</v>
      </c>
    </row>
    <row r="493" spans="1:297">
      <c r="A493">
        <v>477</v>
      </c>
      <c r="B493">
        <v>1759257581.5</v>
      </c>
      <c r="C493">
        <v>10765.90000009537</v>
      </c>
      <c r="D493" t="s">
        <v>1401</v>
      </c>
      <c r="E493" t="s">
        <v>1402</v>
      </c>
      <c r="F493">
        <v>5</v>
      </c>
      <c r="G493" t="s">
        <v>1218</v>
      </c>
      <c r="H493" t="s">
        <v>436</v>
      </c>
      <c r="I493">
        <v>1759257574.018518</v>
      </c>
      <c r="J493">
        <f>(K493)/1000</f>
        <v>0</v>
      </c>
      <c r="K493">
        <f>IF(DP493, AN493, AH493)</f>
        <v>0</v>
      </c>
      <c r="L493">
        <f>IF(DP493, AI493, AG493)</f>
        <v>0</v>
      </c>
      <c r="M493">
        <f>DR493 - IF(AU493&gt;1, L493*DL493*100.0/(AW493), 0)</f>
        <v>0</v>
      </c>
      <c r="N493">
        <f>((T493-J493/2)*M493-L493)/(T493+J493/2)</f>
        <v>0</v>
      </c>
      <c r="O493">
        <f>N493*(DY493+DZ493)/1000.0</f>
        <v>0</v>
      </c>
      <c r="P493">
        <f>(DR493 - IF(AU493&gt;1, L493*DL493*100.0/(AW493), 0))*(DY493+DZ493)/1000.0</f>
        <v>0</v>
      </c>
      <c r="Q493">
        <f>2.0/((1/S493-1/R493)+SIGN(S493)*SQRT((1/S493-1/R493)*(1/S493-1/R493) + 4*DM493/((DM493+1)*(DM493+1))*(2*1/S493*1/R493-1/R493*1/R493)))</f>
        <v>0</v>
      </c>
      <c r="R493">
        <f>IF(LEFT(DN493,1)&lt;&gt;"0",IF(LEFT(DN493,1)="1",3.0,DO493),$D$5+$E$5*(EF493*DY493/($K$5*1000))+$F$5*(EF493*DY493/($K$5*1000))*MAX(MIN(DL493,$J$5),$I$5)*MAX(MIN(DL493,$J$5),$I$5)+$G$5*MAX(MIN(DL493,$J$5),$I$5)*(EF493*DY493/($K$5*1000))+$H$5*(EF493*DY493/($K$5*1000))*(EF493*DY493/($K$5*1000)))</f>
        <v>0</v>
      </c>
      <c r="S493">
        <f>J493*(1000-(1000*0.61365*exp(17.502*W493/(240.97+W493))/(DY493+DZ493)+DT493)/2)/(1000*0.61365*exp(17.502*W493/(240.97+W493))/(DY493+DZ493)-DT493)</f>
        <v>0</v>
      </c>
      <c r="T493">
        <f>1/((DM493+1)/(Q493/1.6)+1/(R493/1.37)) + DM493/((DM493+1)/(Q493/1.6) + DM493/(R493/1.37))</f>
        <v>0</v>
      </c>
      <c r="U493">
        <f>(DH493*DK493)</f>
        <v>0</v>
      </c>
      <c r="V493">
        <f>(EA493+(U493+2*0.95*5.67E-8*(((EA493+$B$7)+273)^4-(EA493+273)^4)-44100*J493)/(1.84*29.3*R493+8*0.95*5.67E-8*(EA493+273)^3))</f>
        <v>0</v>
      </c>
      <c r="W493">
        <f>($C$7*EB493+$D$7*EC493+$E$7*V493)</f>
        <v>0</v>
      </c>
      <c r="X493">
        <f>0.61365*exp(17.502*W493/(240.97+W493))</f>
        <v>0</v>
      </c>
      <c r="Y493">
        <f>(Z493/AA493*100)</f>
        <v>0</v>
      </c>
      <c r="Z493">
        <f>DT493*(DY493+DZ493)/1000</f>
        <v>0</v>
      </c>
      <c r="AA493">
        <f>0.61365*exp(17.502*EA493/(240.97+EA493))</f>
        <v>0</v>
      </c>
      <c r="AB493">
        <f>(X493-DT493*(DY493+DZ493)/1000)</f>
        <v>0</v>
      </c>
      <c r="AC493">
        <f>(-J493*44100)</f>
        <v>0</v>
      </c>
      <c r="AD493">
        <f>2*29.3*R493*0.92*(EA493-W493)</f>
        <v>0</v>
      </c>
      <c r="AE493">
        <f>2*0.95*5.67E-8*(((EA493+$B$7)+273)^4-(W493+273)^4)</f>
        <v>0</v>
      </c>
      <c r="AF493">
        <f>U493+AE493+AC493+AD493</f>
        <v>0</v>
      </c>
      <c r="AG493">
        <f>DX493*AU493*(DS493-DR493*(1000-AU493*DU493)/(1000-AU493*DT493))/(100*DL493)</f>
        <v>0</v>
      </c>
      <c r="AH493">
        <f>1000*DX493*AU493*(DT493-DU493)/(100*DL493*(1000-AU493*DT493))</f>
        <v>0</v>
      </c>
      <c r="AI493">
        <f>(AJ493 - AK493 - DY493*1E3/(8.314*(EA493+273.15)) * AM493/DX493 * AL493) * DX493/(100*DL493) * (1000 - DU493)/1000</f>
        <v>0</v>
      </c>
      <c r="AJ493">
        <v>1552.625253134117</v>
      </c>
      <c r="AK493">
        <v>1514.221212121212</v>
      </c>
      <c r="AL493">
        <v>3.453267610928495</v>
      </c>
      <c r="AM493">
        <v>65.51249635074223</v>
      </c>
      <c r="AN493">
        <f>(AP493 - AO493 + DY493*1E3/(8.314*(EA493+273.15)) * AR493/DX493 * AQ493) * DX493/(100*DL493) * 1000/(1000 - AP493)</f>
        <v>0</v>
      </c>
      <c r="AO493">
        <v>16.7478565591649</v>
      </c>
      <c r="AP493">
        <v>23.81494</v>
      </c>
      <c r="AQ493">
        <v>-0.0007068710982382249</v>
      </c>
      <c r="AR493">
        <v>120.2909633275377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MAX(0,($B$13+$C$13*EF493)/(1+$D$13*EF493)*DY493/(EA493+273)*$E$13)</f>
        <v>0</v>
      </c>
      <c r="AX493" t="s">
        <v>437</v>
      </c>
      <c r="AY493" t="s">
        <v>437</v>
      </c>
      <c r="AZ493">
        <v>0</v>
      </c>
      <c r="BA493">
        <v>0</v>
      </c>
      <c r="BB493">
        <f>1-AZ493/BA493</f>
        <v>0</v>
      </c>
      <c r="BC493">
        <v>0</v>
      </c>
      <c r="BD493" t="s">
        <v>437</v>
      </c>
      <c r="BE493" t="s">
        <v>437</v>
      </c>
      <c r="BF493">
        <v>0</v>
      </c>
      <c r="BG493">
        <v>0</v>
      </c>
      <c r="BH493">
        <f>1-BF493/BG493</f>
        <v>0</v>
      </c>
      <c r="BI493">
        <v>0.5</v>
      </c>
      <c r="BJ493">
        <f>DI493</f>
        <v>0</v>
      </c>
      <c r="BK493">
        <f>L493</f>
        <v>0</v>
      </c>
      <c r="BL493">
        <f>BH493*BI493*BJ493</f>
        <v>0</v>
      </c>
      <c r="BM493">
        <f>(BK493-BC493)/BJ493</f>
        <v>0</v>
      </c>
      <c r="BN493">
        <f>(BA493-BG493)/BG493</f>
        <v>0</v>
      </c>
      <c r="BO493">
        <f>AZ493/(BB493+AZ493/BG493)</f>
        <v>0</v>
      </c>
      <c r="BP493" t="s">
        <v>437</v>
      </c>
      <c r="BQ493">
        <v>0</v>
      </c>
      <c r="BR493">
        <f>IF(BQ493&lt;&gt;0, BQ493, BO493)</f>
        <v>0</v>
      </c>
      <c r="BS493">
        <f>1-BR493/BG493</f>
        <v>0</v>
      </c>
      <c r="BT493">
        <f>(BG493-BF493)/(BG493-BR493)</f>
        <v>0</v>
      </c>
      <c r="BU493">
        <f>(BA493-BG493)/(BA493-BR493)</f>
        <v>0</v>
      </c>
      <c r="BV493">
        <f>(BG493-BF493)/(BG493-AZ493)</f>
        <v>0</v>
      </c>
      <c r="BW493">
        <f>(BA493-BG493)/(BA493-AZ493)</f>
        <v>0</v>
      </c>
      <c r="BX493">
        <f>(BT493*BR493/BF493)</f>
        <v>0</v>
      </c>
      <c r="BY493">
        <f>(1-BX493)</f>
        <v>0</v>
      </c>
      <c r="DH493">
        <f>$B$11*EG493+$C$11*EH493+$F$11*ES493*(1-EV493)</f>
        <v>0</v>
      </c>
      <c r="DI493">
        <f>DH493*DJ493</f>
        <v>0</v>
      </c>
      <c r="DJ493">
        <f>($B$11*$D$9+$C$11*$D$9+$F$11*((FF493+EX493)/MAX(FF493+EX493+FG493, 0.1)*$I$9+FG493/MAX(FF493+EX493+FG493, 0.1)*$J$9))/($B$11+$C$11+$F$11)</f>
        <v>0</v>
      </c>
      <c r="DK493">
        <f>($B$11*$K$9+$C$11*$K$9+$F$11*((FF493+EX493)/MAX(FF493+EX493+FG493, 0.1)*$P$9+FG493/MAX(FF493+EX493+FG493, 0.1)*$Q$9))/($B$11+$C$11+$F$11)</f>
        <v>0</v>
      </c>
      <c r="DL493">
        <v>4.38</v>
      </c>
      <c r="DM493">
        <v>0.5</v>
      </c>
      <c r="DN493" t="s">
        <v>438</v>
      </c>
      <c r="DO493">
        <v>2</v>
      </c>
      <c r="DP493" t="b">
        <v>1</v>
      </c>
      <c r="DQ493">
        <v>1759257574.018518</v>
      </c>
      <c r="DR493">
        <v>1454.775185185185</v>
      </c>
      <c r="DS493">
        <v>1511.701481481481</v>
      </c>
      <c r="DT493">
        <v>23.8222962962963</v>
      </c>
      <c r="DU493">
        <v>16.72822962962963</v>
      </c>
      <c r="DV493">
        <v>1453.385555555556</v>
      </c>
      <c r="DW493">
        <v>23.5834037037037</v>
      </c>
      <c r="DX493">
        <v>500.0395555555555</v>
      </c>
      <c r="DY493">
        <v>90.78304814814817</v>
      </c>
      <c r="DZ493">
        <v>0.05308047037037036</v>
      </c>
      <c r="EA493">
        <v>30.32760740740741</v>
      </c>
      <c r="EB493">
        <v>30.01857037037037</v>
      </c>
      <c r="EC493">
        <v>999.9000000000001</v>
      </c>
      <c r="ED493">
        <v>0</v>
      </c>
      <c r="EE493">
        <v>0</v>
      </c>
      <c r="EF493">
        <v>10007.44851851852</v>
      </c>
      <c r="EG493">
        <v>0</v>
      </c>
      <c r="EH493">
        <v>12.85481851851852</v>
      </c>
      <c r="EI493">
        <v>-56.92545555555554</v>
      </c>
      <c r="EJ493">
        <v>1490.276666666666</v>
      </c>
      <c r="EK493">
        <v>1537.41962962963</v>
      </c>
      <c r="EL493">
        <v>7.094063703703704</v>
      </c>
      <c r="EM493">
        <v>1511.701481481481</v>
      </c>
      <c r="EN493">
        <v>16.72822962962963</v>
      </c>
      <c r="EO493">
        <v>2.16266</v>
      </c>
      <c r="EP493">
        <v>1.518638148148148</v>
      </c>
      <c r="EQ493">
        <v>18.68836296296296</v>
      </c>
      <c r="ER493">
        <v>13.15710740740741</v>
      </c>
      <c r="ES493">
        <v>2000.004074074074</v>
      </c>
      <c r="ET493">
        <v>0.9800054444444443</v>
      </c>
      <c r="EU493">
        <v>0.01999483703703704</v>
      </c>
      <c r="EV493">
        <v>0</v>
      </c>
      <c r="EW493">
        <v>836.8293703703705</v>
      </c>
      <c r="EX493">
        <v>5.000560000000001</v>
      </c>
      <c r="EY493">
        <v>16930.41851851852</v>
      </c>
      <c r="EZ493">
        <v>17294.95555555556</v>
      </c>
      <c r="FA493">
        <v>41.45799999999999</v>
      </c>
      <c r="FB493">
        <v>41.5</v>
      </c>
      <c r="FC493">
        <v>41.12729629629629</v>
      </c>
      <c r="FD493">
        <v>40.74766666666666</v>
      </c>
      <c r="FE493">
        <v>42.25918518518519</v>
      </c>
      <c r="FF493">
        <v>1955.114074074074</v>
      </c>
      <c r="FG493">
        <v>39.89000000000001</v>
      </c>
      <c r="FH493">
        <v>0</v>
      </c>
      <c r="FI493">
        <v>1759257595.6</v>
      </c>
      <c r="FJ493">
        <v>0</v>
      </c>
      <c r="FK493">
        <v>836.8038846153847</v>
      </c>
      <c r="FL493">
        <v>-2.149094009151401</v>
      </c>
      <c r="FM493">
        <v>-45.6068376630509</v>
      </c>
      <c r="FN493">
        <v>16930.57692307692</v>
      </c>
      <c r="FO493">
        <v>15</v>
      </c>
      <c r="FP493">
        <v>0</v>
      </c>
      <c r="FQ493" t="s">
        <v>439</v>
      </c>
      <c r="FR493">
        <v>1747148579.5</v>
      </c>
      <c r="FS493">
        <v>1747148584.5</v>
      </c>
      <c r="FT493">
        <v>0</v>
      </c>
      <c r="FU493">
        <v>0.162</v>
      </c>
      <c r="FV493">
        <v>-0.001</v>
      </c>
      <c r="FW493">
        <v>0.139</v>
      </c>
      <c r="FX493">
        <v>0.058</v>
      </c>
      <c r="FY493">
        <v>420</v>
      </c>
      <c r="FZ493">
        <v>16</v>
      </c>
      <c r="GA493">
        <v>0.19</v>
      </c>
      <c r="GB493">
        <v>0.02</v>
      </c>
      <c r="GC493">
        <v>-56.85459268292684</v>
      </c>
      <c r="GD493">
        <v>-1.489300348432232</v>
      </c>
      <c r="GE493">
        <v>0.1767872641785284</v>
      </c>
      <c r="GF493">
        <v>0</v>
      </c>
      <c r="GG493">
        <v>836.9374705882353</v>
      </c>
      <c r="GH493">
        <v>-2.586921310284608</v>
      </c>
      <c r="GI493">
        <v>0.3492419720155301</v>
      </c>
      <c r="GJ493">
        <v>0</v>
      </c>
      <c r="GK493">
        <v>7.135984390243902</v>
      </c>
      <c r="GL493">
        <v>-0.6521496167247313</v>
      </c>
      <c r="GM493">
        <v>0.07125706927869806</v>
      </c>
      <c r="GN493">
        <v>0</v>
      </c>
      <c r="GO493">
        <v>0</v>
      </c>
      <c r="GP493">
        <v>3</v>
      </c>
      <c r="GQ493" t="s">
        <v>490</v>
      </c>
      <c r="GR493">
        <v>3.12848</v>
      </c>
      <c r="GS493">
        <v>2.73091</v>
      </c>
      <c r="GT493">
        <v>0.199625</v>
      </c>
      <c r="GU493">
        <v>0.205374</v>
      </c>
      <c r="GV493">
        <v>0.106671</v>
      </c>
      <c r="GW493">
        <v>0.0837866</v>
      </c>
      <c r="GX493">
        <v>23997</v>
      </c>
      <c r="GY493">
        <v>23124.3</v>
      </c>
      <c r="GZ493">
        <v>30525.9</v>
      </c>
      <c r="HA493">
        <v>29357.7</v>
      </c>
      <c r="HB493">
        <v>37640.7</v>
      </c>
      <c r="HC493">
        <v>35403.7</v>
      </c>
      <c r="HD493">
        <v>46697.7</v>
      </c>
      <c r="HE493">
        <v>43624.9</v>
      </c>
      <c r="HF493">
        <v>1.83008</v>
      </c>
      <c r="HG493">
        <v>1.82117</v>
      </c>
      <c r="HH493">
        <v>0.08929520000000001</v>
      </c>
      <c r="HI493">
        <v>0</v>
      </c>
      <c r="HJ493">
        <v>28.5674</v>
      </c>
      <c r="HK493">
        <v>999.9</v>
      </c>
      <c r="HL493">
        <v>47.9</v>
      </c>
      <c r="HM493">
        <v>31.9</v>
      </c>
      <c r="HN493">
        <v>25.0543</v>
      </c>
      <c r="HO493">
        <v>62.645</v>
      </c>
      <c r="HP493">
        <v>17.8686</v>
      </c>
      <c r="HQ493">
        <v>1</v>
      </c>
      <c r="HR493">
        <v>0.144677</v>
      </c>
      <c r="HS493">
        <v>-0.392772</v>
      </c>
      <c r="HT493">
        <v>20.2002</v>
      </c>
      <c r="HU493">
        <v>5.22762</v>
      </c>
      <c r="HV493">
        <v>11.974</v>
      </c>
      <c r="HW493">
        <v>4.97015</v>
      </c>
      <c r="HX493">
        <v>3.2896</v>
      </c>
      <c r="HY493">
        <v>9999</v>
      </c>
      <c r="HZ493">
        <v>9999</v>
      </c>
      <c r="IA493">
        <v>9999</v>
      </c>
      <c r="IB493">
        <v>20.4</v>
      </c>
      <c r="IC493">
        <v>4.9729</v>
      </c>
      <c r="ID493">
        <v>1.87733</v>
      </c>
      <c r="IE493">
        <v>1.87545</v>
      </c>
      <c r="IF493">
        <v>1.8782</v>
      </c>
      <c r="IG493">
        <v>1.87498</v>
      </c>
      <c r="IH493">
        <v>1.87851</v>
      </c>
      <c r="II493">
        <v>1.87561</v>
      </c>
      <c r="IJ493">
        <v>1.87683</v>
      </c>
      <c r="IK493">
        <v>0</v>
      </c>
      <c r="IL493">
        <v>0</v>
      </c>
      <c r="IM493">
        <v>0</v>
      </c>
      <c r="IN493">
        <v>0</v>
      </c>
      <c r="IO493" t="s">
        <v>441</v>
      </c>
      <c r="IP493" t="s">
        <v>442</v>
      </c>
      <c r="IQ493" t="s">
        <v>443</v>
      </c>
      <c r="IR493" t="s">
        <v>443</v>
      </c>
      <c r="IS493" t="s">
        <v>443</v>
      </c>
      <c r="IT493" t="s">
        <v>443</v>
      </c>
      <c r="IU493">
        <v>0</v>
      </c>
      <c r="IV493">
        <v>100</v>
      </c>
      <c r="IW493">
        <v>100</v>
      </c>
      <c r="IX493">
        <v>1.43</v>
      </c>
      <c r="IY493">
        <v>0.2387</v>
      </c>
      <c r="IZ493">
        <v>-0.1222274518627452</v>
      </c>
      <c r="JA493">
        <v>0.001328938755811441</v>
      </c>
      <c r="JB493">
        <v>-5.633165956792918E-07</v>
      </c>
      <c r="JC493">
        <v>2.510553891376428E-10</v>
      </c>
      <c r="JD493">
        <v>-0.04678033270444259</v>
      </c>
      <c r="JE493">
        <v>-0.0009625096320519332</v>
      </c>
      <c r="JF493">
        <v>0.0006953178313022573</v>
      </c>
      <c r="JG493">
        <v>-5.973937232829655E-06</v>
      </c>
      <c r="JH493">
        <v>1</v>
      </c>
      <c r="JI493">
        <v>2112</v>
      </c>
      <c r="JJ493">
        <v>1</v>
      </c>
      <c r="JK493">
        <v>26</v>
      </c>
      <c r="JL493">
        <v>201816.7</v>
      </c>
      <c r="JM493">
        <v>201816.6</v>
      </c>
      <c r="JN493">
        <v>3.10669</v>
      </c>
      <c r="JO493">
        <v>2.5415</v>
      </c>
      <c r="JP493">
        <v>1.39893</v>
      </c>
      <c r="JQ493">
        <v>2.32666</v>
      </c>
      <c r="JR493">
        <v>1.44897</v>
      </c>
      <c r="JS493">
        <v>2.47803</v>
      </c>
      <c r="JT493">
        <v>37.7228</v>
      </c>
      <c r="JU493">
        <v>23.9649</v>
      </c>
      <c r="JV493">
        <v>18</v>
      </c>
      <c r="JW493">
        <v>482.521</v>
      </c>
      <c r="JX493">
        <v>447.232</v>
      </c>
      <c r="JY493">
        <v>28.7687</v>
      </c>
      <c r="JZ493">
        <v>29.141</v>
      </c>
      <c r="KA493">
        <v>29.9997</v>
      </c>
      <c r="KB493">
        <v>28.8988</v>
      </c>
      <c r="KC493">
        <v>28.9761</v>
      </c>
      <c r="KD493">
        <v>62.1911</v>
      </c>
      <c r="KE493">
        <v>37.0565</v>
      </c>
      <c r="KF493">
        <v>0</v>
      </c>
      <c r="KG493">
        <v>28.7586</v>
      </c>
      <c r="KH493">
        <v>1556.32</v>
      </c>
      <c r="KI493">
        <v>16.7725</v>
      </c>
      <c r="KJ493">
        <v>100.917</v>
      </c>
      <c r="KK493">
        <v>100.344</v>
      </c>
    </row>
    <row r="494" spans="1:297">
      <c r="A494">
        <v>478</v>
      </c>
      <c r="B494">
        <v>1759257586.5</v>
      </c>
      <c r="C494">
        <v>10770.90000009537</v>
      </c>
      <c r="D494" t="s">
        <v>1403</v>
      </c>
      <c r="E494" t="s">
        <v>1404</v>
      </c>
      <c r="F494">
        <v>5</v>
      </c>
      <c r="G494" t="s">
        <v>1218</v>
      </c>
      <c r="H494" t="s">
        <v>436</v>
      </c>
      <c r="I494">
        <v>1759257578.732143</v>
      </c>
      <c r="J494">
        <f>(K494)/1000</f>
        <v>0</v>
      </c>
      <c r="K494">
        <f>IF(DP494, AN494, AH494)</f>
        <v>0</v>
      </c>
      <c r="L494">
        <f>IF(DP494, AI494, AG494)</f>
        <v>0</v>
      </c>
      <c r="M494">
        <f>DR494 - IF(AU494&gt;1, L494*DL494*100.0/(AW494), 0)</f>
        <v>0</v>
      </c>
      <c r="N494">
        <f>((T494-J494/2)*M494-L494)/(T494+J494/2)</f>
        <v>0</v>
      </c>
      <c r="O494">
        <f>N494*(DY494+DZ494)/1000.0</f>
        <v>0</v>
      </c>
      <c r="P494">
        <f>(DR494 - IF(AU494&gt;1, L494*DL494*100.0/(AW494), 0))*(DY494+DZ494)/1000.0</f>
        <v>0</v>
      </c>
      <c r="Q494">
        <f>2.0/((1/S494-1/R494)+SIGN(S494)*SQRT((1/S494-1/R494)*(1/S494-1/R494) + 4*DM494/((DM494+1)*(DM494+1))*(2*1/S494*1/R494-1/R494*1/R494)))</f>
        <v>0</v>
      </c>
      <c r="R494">
        <f>IF(LEFT(DN494,1)&lt;&gt;"0",IF(LEFT(DN494,1)="1",3.0,DO494),$D$5+$E$5*(EF494*DY494/($K$5*1000))+$F$5*(EF494*DY494/($K$5*1000))*MAX(MIN(DL494,$J$5),$I$5)*MAX(MIN(DL494,$J$5),$I$5)+$G$5*MAX(MIN(DL494,$J$5),$I$5)*(EF494*DY494/($K$5*1000))+$H$5*(EF494*DY494/($K$5*1000))*(EF494*DY494/($K$5*1000)))</f>
        <v>0</v>
      </c>
      <c r="S494">
        <f>J494*(1000-(1000*0.61365*exp(17.502*W494/(240.97+W494))/(DY494+DZ494)+DT494)/2)/(1000*0.61365*exp(17.502*W494/(240.97+W494))/(DY494+DZ494)-DT494)</f>
        <v>0</v>
      </c>
      <c r="T494">
        <f>1/((DM494+1)/(Q494/1.6)+1/(R494/1.37)) + DM494/((DM494+1)/(Q494/1.6) + DM494/(R494/1.37))</f>
        <v>0</v>
      </c>
      <c r="U494">
        <f>(DH494*DK494)</f>
        <v>0</v>
      </c>
      <c r="V494">
        <f>(EA494+(U494+2*0.95*5.67E-8*(((EA494+$B$7)+273)^4-(EA494+273)^4)-44100*J494)/(1.84*29.3*R494+8*0.95*5.67E-8*(EA494+273)^3))</f>
        <v>0</v>
      </c>
      <c r="W494">
        <f>($C$7*EB494+$D$7*EC494+$E$7*V494)</f>
        <v>0</v>
      </c>
      <c r="X494">
        <f>0.61365*exp(17.502*W494/(240.97+W494))</f>
        <v>0</v>
      </c>
      <c r="Y494">
        <f>(Z494/AA494*100)</f>
        <v>0</v>
      </c>
      <c r="Z494">
        <f>DT494*(DY494+DZ494)/1000</f>
        <v>0</v>
      </c>
      <c r="AA494">
        <f>0.61365*exp(17.502*EA494/(240.97+EA494))</f>
        <v>0</v>
      </c>
      <c r="AB494">
        <f>(X494-DT494*(DY494+DZ494)/1000)</f>
        <v>0</v>
      </c>
      <c r="AC494">
        <f>(-J494*44100)</f>
        <v>0</v>
      </c>
      <c r="AD494">
        <f>2*29.3*R494*0.92*(EA494-W494)</f>
        <v>0</v>
      </c>
      <c r="AE494">
        <f>2*0.95*5.67E-8*(((EA494+$B$7)+273)^4-(W494+273)^4)</f>
        <v>0</v>
      </c>
      <c r="AF494">
        <f>U494+AE494+AC494+AD494</f>
        <v>0</v>
      </c>
      <c r="AG494">
        <f>DX494*AU494*(DS494-DR494*(1000-AU494*DU494)/(1000-AU494*DT494))/(100*DL494)</f>
        <v>0</v>
      </c>
      <c r="AH494">
        <f>1000*DX494*AU494*(DT494-DU494)/(100*DL494*(1000-AU494*DT494))</f>
        <v>0</v>
      </c>
      <c r="AI494">
        <f>(AJ494 - AK494 - DY494*1E3/(8.314*(EA494+273.15)) * AM494/DX494 * AL494) * DX494/(100*DL494) * (1000 - DU494)/1000</f>
        <v>0</v>
      </c>
      <c r="AJ494">
        <v>1569.342403800659</v>
      </c>
      <c r="AK494">
        <v>1531.175575757576</v>
      </c>
      <c r="AL494">
        <v>3.375581227540622</v>
      </c>
      <c r="AM494">
        <v>65.51249635074223</v>
      </c>
      <c r="AN494">
        <f>(AP494 - AO494 + DY494*1E3/(8.314*(EA494+273.15)) * AR494/DX494 * AQ494) * DX494/(100*DL494) * 1000/(1000 - AP494)</f>
        <v>0</v>
      </c>
      <c r="AO494">
        <v>16.74817521658576</v>
      </c>
      <c r="AP494">
        <v>23.77964121212121</v>
      </c>
      <c r="AQ494">
        <v>-0.007280809453257768</v>
      </c>
      <c r="AR494">
        <v>120.2909633275377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MAX(0,($B$13+$C$13*EF494)/(1+$D$13*EF494)*DY494/(EA494+273)*$E$13)</f>
        <v>0</v>
      </c>
      <c r="AX494" t="s">
        <v>437</v>
      </c>
      <c r="AY494" t="s">
        <v>437</v>
      </c>
      <c r="AZ494">
        <v>0</v>
      </c>
      <c r="BA494">
        <v>0</v>
      </c>
      <c r="BB494">
        <f>1-AZ494/BA494</f>
        <v>0</v>
      </c>
      <c r="BC494">
        <v>0</v>
      </c>
      <c r="BD494" t="s">
        <v>437</v>
      </c>
      <c r="BE494" t="s">
        <v>437</v>
      </c>
      <c r="BF494">
        <v>0</v>
      </c>
      <c r="BG494">
        <v>0</v>
      </c>
      <c r="BH494">
        <f>1-BF494/BG494</f>
        <v>0</v>
      </c>
      <c r="BI494">
        <v>0.5</v>
      </c>
      <c r="BJ494">
        <f>DI494</f>
        <v>0</v>
      </c>
      <c r="BK494">
        <f>L494</f>
        <v>0</v>
      </c>
      <c r="BL494">
        <f>BH494*BI494*BJ494</f>
        <v>0</v>
      </c>
      <c r="BM494">
        <f>(BK494-BC494)/BJ494</f>
        <v>0</v>
      </c>
      <c r="BN494">
        <f>(BA494-BG494)/BG494</f>
        <v>0</v>
      </c>
      <c r="BO494">
        <f>AZ494/(BB494+AZ494/BG494)</f>
        <v>0</v>
      </c>
      <c r="BP494" t="s">
        <v>437</v>
      </c>
      <c r="BQ494">
        <v>0</v>
      </c>
      <c r="BR494">
        <f>IF(BQ494&lt;&gt;0, BQ494, BO494)</f>
        <v>0</v>
      </c>
      <c r="BS494">
        <f>1-BR494/BG494</f>
        <v>0</v>
      </c>
      <c r="BT494">
        <f>(BG494-BF494)/(BG494-BR494)</f>
        <v>0</v>
      </c>
      <c r="BU494">
        <f>(BA494-BG494)/(BA494-BR494)</f>
        <v>0</v>
      </c>
      <c r="BV494">
        <f>(BG494-BF494)/(BG494-AZ494)</f>
        <v>0</v>
      </c>
      <c r="BW494">
        <f>(BA494-BG494)/(BA494-AZ494)</f>
        <v>0</v>
      </c>
      <c r="BX494">
        <f>(BT494*BR494/BF494)</f>
        <v>0</v>
      </c>
      <c r="BY494">
        <f>(1-BX494)</f>
        <v>0</v>
      </c>
      <c r="DH494">
        <f>$B$11*EG494+$C$11*EH494+$F$11*ES494*(1-EV494)</f>
        <v>0</v>
      </c>
      <c r="DI494">
        <f>DH494*DJ494</f>
        <v>0</v>
      </c>
      <c r="DJ494">
        <f>($B$11*$D$9+$C$11*$D$9+$F$11*((FF494+EX494)/MAX(FF494+EX494+FG494, 0.1)*$I$9+FG494/MAX(FF494+EX494+FG494, 0.1)*$J$9))/($B$11+$C$11+$F$11)</f>
        <v>0</v>
      </c>
      <c r="DK494">
        <f>($B$11*$K$9+$C$11*$K$9+$F$11*((FF494+EX494)/MAX(FF494+EX494+FG494, 0.1)*$P$9+FG494/MAX(FF494+EX494+FG494, 0.1)*$Q$9))/($B$11+$C$11+$F$11)</f>
        <v>0</v>
      </c>
      <c r="DL494">
        <v>4.38</v>
      </c>
      <c r="DM494">
        <v>0.5</v>
      </c>
      <c r="DN494" t="s">
        <v>438</v>
      </c>
      <c r="DO494">
        <v>2</v>
      </c>
      <c r="DP494" t="b">
        <v>1</v>
      </c>
      <c r="DQ494">
        <v>1759257578.732143</v>
      </c>
      <c r="DR494">
        <v>1470.521071428571</v>
      </c>
      <c r="DS494">
        <v>1527.490357142857</v>
      </c>
      <c r="DT494">
        <v>23.81610714285715</v>
      </c>
      <c r="DU494">
        <v>16.74518571428571</v>
      </c>
      <c r="DV494">
        <v>1469.111428571428</v>
      </c>
      <c r="DW494">
        <v>23.57735</v>
      </c>
      <c r="DX494">
        <v>500.0491071428571</v>
      </c>
      <c r="DY494">
        <v>90.78316428571429</v>
      </c>
      <c r="DZ494">
        <v>0.05295010714285715</v>
      </c>
      <c r="EA494">
        <v>30.32103571428572</v>
      </c>
      <c r="EB494">
        <v>30.02021071428571</v>
      </c>
      <c r="EC494">
        <v>999.9000000000002</v>
      </c>
      <c r="ED494">
        <v>0</v>
      </c>
      <c r="EE494">
        <v>0</v>
      </c>
      <c r="EF494">
        <v>10000.17678571428</v>
      </c>
      <c r="EG494">
        <v>0</v>
      </c>
      <c r="EH494">
        <v>12.82481428571429</v>
      </c>
      <c r="EI494">
        <v>-56.96882142857142</v>
      </c>
      <c r="EJ494">
        <v>1506.397857142857</v>
      </c>
      <c r="EK494">
        <v>1553.504642857142</v>
      </c>
      <c r="EL494">
        <v>7.070924285714286</v>
      </c>
      <c r="EM494">
        <v>1527.490357142857</v>
      </c>
      <c r="EN494">
        <v>16.74518571428571</v>
      </c>
      <c r="EO494">
        <v>2.162102142857143</v>
      </c>
      <c r="EP494">
        <v>1.520180714285714</v>
      </c>
      <c r="EQ494">
        <v>18.68423214285714</v>
      </c>
      <c r="ER494">
        <v>13.17266785714286</v>
      </c>
      <c r="ES494">
        <v>2000.006785714286</v>
      </c>
      <c r="ET494">
        <v>0.980005214285714</v>
      </c>
      <c r="EU494">
        <v>0.01999507857142857</v>
      </c>
      <c r="EV494">
        <v>0</v>
      </c>
      <c r="EW494">
        <v>836.5901071428571</v>
      </c>
      <c r="EX494">
        <v>5.000560000000001</v>
      </c>
      <c r="EY494">
        <v>16926.22857142857</v>
      </c>
      <c r="EZ494">
        <v>17294.96785714286</v>
      </c>
      <c r="FA494">
        <v>41.44374999999999</v>
      </c>
      <c r="FB494">
        <v>41.5</v>
      </c>
      <c r="FC494">
        <v>41.125</v>
      </c>
      <c r="FD494">
        <v>40.73199999999999</v>
      </c>
      <c r="FE494">
        <v>42.25442857142857</v>
      </c>
      <c r="FF494">
        <v>1955.116785714286</v>
      </c>
      <c r="FG494">
        <v>39.89000000000001</v>
      </c>
      <c r="FH494">
        <v>0</v>
      </c>
      <c r="FI494">
        <v>1759257600.4</v>
      </c>
      <c r="FJ494">
        <v>0</v>
      </c>
      <c r="FK494">
        <v>836.5878076923075</v>
      </c>
      <c r="FL494">
        <v>-2.014051285464518</v>
      </c>
      <c r="FM494">
        <v>-57.74700857064648</v>
      </c>
      <c r="FN494">
        <v>16926.18076923077</v>
      </c>
      <c r="FO494">
        <v>15</v>
      </c>
      <c r="FP494">
        <v>0</v>
      </c>
      <c r="FQ494" t="s">
        <v>439</v>
      </c>
      <c r="FR494">
        <v>1747148579.5</v>
      </c>
      <c r="FS494">
        <v>1747148584.5</v>
      </c>
      <c r="FT494">
        <v>0</v>
      </c>
      <c r="FU494">
        <v>0.162</v>
      </c>
      <c r="FV494">
        <v>-0.001</v>
      </c>
      <c r="FW494">
        <v>0.139</v>
      </c>
      <c r="FX494">
        <v>0.058</v>
      </c>
      <c r="FY494">
        <v>420</v>
      </c>
      <c r="FZ494">
        <v>16</v>
      </c>
      <c r="GA494">
        <v>0.19</v>
      </c>
      <c r="GB494">
        <v>0.02</v>
      </c>
      <c r="GC494">
        <v>-56.90399</v>
      </c>
      <c r="GD494">
        <v>-0.683144465290673</v>
      </c>
      <c r="GE494">
        <v>0.146882639886407</v>
      </c>
      <c r="GF494">
        <v>0</v>
      </c>
      <c r="GG494">
        <v>836.7368529411765</v>
      </c>
      <c r="GH494">
        <v>-2.42971734081722</v>
      </c>
      <c r="GI494">
        <v>0.3332973528735567</v>
      </c>
      <c r="GJ494">
        <v>0</v>
      </c>
      <c r="GK494">
        <v>7.088177999999999</v>
      </c>
      <c r="GL494">
        <v>-0.3225073170731739</v>
      </c>
      <c r="GM494">
        <v>0.03458272532638231</v>
      </c>
      <c r="GN494">
        <v>0</v>
      </c>
      <c r="GO494">
        <v>0</v>
      </c>
      <c r="GP494">
        <v>3</v>
      </c>
      <c r="GQ494" t="s">
        <v>490</v>
      </c>
      <c r="GR494">
        <v>3.12872</v>
      </c>
      <c r="GS494">
        <v>2.73049</v>
      </c>
      <c r="GT494">
        <v>0.200954</v>
      </c>
      <c r="GU494">
        <v>0.206696</v>
      </c>
      <c r="GV494">
        <v>0.106563</v>
      </c>
      <c r="GW494">
        <v>0.08378910000000001</v>
      </c>
      <c r="GX494">
        <v>23957.7</v>
      </c>
      <c r="GY494">
        <v>23085.9</v>
      </c>
      <c r="GZ494">
        <v>30526.7</v>
      </c>
      <c r="HA494">
        <v>29357.9</v>
      </c>
      <c r="HB494">
        <v>37646</v>
      </c>
      <c r="HC494">
        <v>35403.9</v>
      </c>
      <c r="HD494">
        <v>46698.5</v>
      </c>
      <c r="HE494">
        <v>43625.1</v>
      </c>
      <c r="HF494">
        <v>1.83025</v>
      </c>
      <c r="HG494">
        <v>1.82117</v>
      </c>
      <c r="HH494">
        <v>0.089258</v>
      </c>
      <c r="HI494">
        <v>0</v>
      </c>
      <c r="HJ494">
        <v>28.5636</v>
      </c>
      <c r="HK494">
        <v>999.9</v>
      </c>
      <c r="HL494">
        <v>47.9</v>
      </c>
      <c r="HM494">
        <v>31.9</v>
      </c>
      <c r="HN494">
        <v>25.0533</v>
      </c>
      <c r="HO494">
        <v>62.295</v>
      </c>
      <c r="HP494">
        <v>17.6562</v>
      </c>
      <c r="HQ494">
        <v>1</v>
      </c>
      <c r="HR494">
        <v>0.144357</v>
      </c>
      <c r="HS494">
        <v>-0.378883</v>
      </c>
      <c r="HT494">
        <v>20.2002</v>
      </c>
      <c r="HU494">
        <v>5.22717</v>
      </c>
      <c r="HV494">
        <v>11.974</v>
      </c>
      <c r="HW494">
        <v>4.97025</v>
      </c>
      <c r="HX494">
        <v>3.2896</v>
      </c>
      <c r="HY494">
        <v>9999</v>
      </c>
      <c r="HZ494">
        <v>9999</v>
      </c>
      <c r="IA494">
        <v>9999</v>
      </c>
      <c r="IB494">
        <v>20.4</v>
      </c>
      <c r="IC494">
        <v>4.97291</v>
      </c>
      <c r="ID494">
        <v>1.87733</v>
      </c>
      <c r="IE494">
        <v>1.87545</v>
      </c>
      <c r="IF494">
        <v>1.8782</v>
      </c>
      <c r="IG494">
        <v>1.87499</v>
      </c>
      <c r="IH494">
        <v>1.87852</v>
      </c>
      <c r="II494">
        <v>1.87561</v>
      </c>
      <c r="IJ494">
        <v>1.87683</v>
      </c>
      <c r="IK494">
        <v>0</v>
      </c>
      <c r="IL494">
        <v>0</v>
      </c>
      <c r="IM494">
        <v>0</v>
      </c>
      <c r="IN494">
        <v>0</v>
      </c>
      <c r="IO494" t="s">
        <v>441</v>
      </c>
      <c r="IP494" t="s">
        <v>442</v>
      </c>
      <c r="IQ494" t="s">
        <v>443</v>
      </c>
      <c r="IR494" t="s">
        <v>443</v>
      </c>
      <c r="IS494" t="s">
        <v>443</v>
      </c>
      <c r="IT494" t="s">
        <v>443</v>
      </c>
      <c r="IU494">
        <v>0</v>
      </c>
      <c r="IV494">
        <v>100</v>
      </c>
      <c r="IW494">
        <v>100</v>
      </c>
      <c r="IX494">
        <v>1.44</v>
      </c>
      <c r="IY494">
        <v>0.2379</v>
      </c>
      <c r="IZ494">
        <v>-0.1222274518627452</v>
      </c>
      <c r="JA494">
        <v>0.001328938755811441</v>
      </c>
      <c r="JB494">
        <v>-5.633165956792918E-07</v>
      </c>
      <c r="JC494">
        <v>2.510553891376428E-10</v>
      </c>
      <c r="JD494">
        <v>-0.04678033270444259</v>
      </c>
      <c r="JE494">
        <v>-0.0009625096320519332</v>
      </c>
      <c r="JF494">
        <v>0.0006953178313022573</v>
      </c>
      <c r="JG494">
        <v>-5.973937232829655E-06</v>
      </c>
      <c r="JH494">
        <v>1</v>
      </c>
      <c r="JI494">
        <v>2112</v>
      </c>
      <c r="JJ494">
        <v>1</v>
      </c>
      <c r="JK494">
        <v>26</v>
      </c>
      <c r="JL494">
        <v>201816.8</v>
      </c>
      <c r="JM494">
        <v>201816.7</v>
      </c>
      <c r="JN494">
        <v>3.12988</v>
      </c>
      <c r="JO494">
        <v>2.53296</v>
      </c>
      <c r="JP494">
        <v>1.39893</v>
      </c>
      <c r="JQ494">
        <v>2.32666</v>
      </c>
      <c r="JR494">
        <v>1.44897</v>
      </c>
      <c r="JS494">
        <v>2.6062</v>
      </c>
      <c r="JT494">
        <v>37.7228</v>
      </c>
      <c r="JU494">
        <v>23.9824</v>
      </c>
      <c r="JV494">
        <v>18</v>
      </c>
      <c r="JW494">
        <v>482.585</v>
      </c>
      <c r="JX494">
        <v>447.195</v>
      </c>
      <c r="JY494">
        <v>28.7491</v>
      </c>
      <c r="JZ494">
        <v>29.136</v>
      </c>
      <c r="KA494">
        <v>29.9998</v>
      </c>
      <c r="KB494">
        <v>28.8938</v>
      </c>
      <c r="KC494">
        <v>28.9711</v>
      </c>
      <c r="KD494">
        <v>62.6759</v>
      </c>
      <c r="KE494">
        <v>37.0565</v>
      </c>
      <c r="KF494">
        <v>0</v>
      </c>
      <c r="KG494">
        <v>28.7373</v>
      </c>
      <c r="KH494">
        <v>1569.68</v>
      </c>
      <c r="KI494">
        <v>16.8318</v>
      </c>
      <c r="KJ494">
        <v>100.919</v>
      </c>
      <c r="KK494">
        <v>100.344</v>
      </c>
    </row>
    <row r="495" spans="1:297">
      <c r="A495">
        <v>479</v>
      </c>
      <c r="B495">
        <v>1759257591.5</v>
      </c>
      <c r="C495">
        <v>10775.90000009537</v>
      </c>
      <c r="D495" t="s">
        <v>1405</v>
      </c>
      <c r="E495" t="s">
        <v>1406</v>
      </c>
      <c r="F495">
        <v>5</v>
      </c>
      <c r="G495" t="s">
        <v>1218</v>
      </c>
      <c r="H495" t="s">
        <v>436</v>
      </c>
      <c r="I495">
        <v>1759257584</v>
      </c>
      <c r="J495">
        <f>(K495)/1000</f>
        <v>0</v>
      </c>
      <c r="K495">
        <f>IF(DP495, AN495, AH495)</f>
        <v>0</v>
      </c>
      <c r="L495">
        <f>IF(DP495, AI495, AG495)</f>
        <v>0</v>
      </c>
      <c r="M495">
        <f>DR495 - IF(AU495&gt;1, L495*DL495*100.0/(AW495), 0)</f>
        <v>0</v>
      </c>
      <c r="N495">
        <f>((T495-J495/2)*M495-L495)/(T495+J495/2)</f>
        <v>0</v>
      </c>
      <c r="O495">
        <f>N495*(DY495+DZ495)/1000.0</f>
        <v>0</v>
      </c>
      <c r="P495">
        <f>(DR495 - IF(AU495&gt;1, L495*DL495*100.0/(AW495), 0))*(DY495+DZ495)/1000.0</f>
        <v>0</v>
      </c>
      <c r="Q495">
        <f>2.0/((1/S495-1/R495)+SIGN(S495)*SQRT((1/S495-1/R495)*(1/S495-1/R495) + 4*DM495/((DM495+1)*(DM495+1))*(2*1/S495*1/R495-1/R495*1/R495)))</f>
        <v>0</v>
      </c>
      <c r="R495">
        <f>IF(LEFT(DN495,1)&lt;&gt;"0",IF(LEFT(DN495,1)="1",3.0,DO495),$D$5+$E$5*(EF495*DY495/($K$5*1000))+$F$5*(EF495*DY495/($K$5*1000))*MAX(MIN(DL495,$J$5),$I$5)*MAX(MIN(DL495,$J$5),$I$5)+$G$5*MAX(MIN(DL495,$J$5),$I$5)*(EF495*DY495/($K$5*1000))+$H$5*(EF495*DY495/($K$5*1000))*(EF495*DY495/($K$5*1000)))</f>
        <v>0</v>
      </c>
      <c r="S495">
        <f>J495*(1000-(1000*0.61365*exp(17.502*W495/(240.97+W495))/(DY495+DZ495)+DT495)/2)/(1000*0.61365*exp(17.502*W495/(240.97+W495))/(DY495+DZ495)-DT495)</f>
        <v>0</v>
      </c>
      <c r="T495">
        <f>1/((DM495+1)/(Q495/1.6)+1/(R495/1.37)) + DM495/((DM495+1)/(Q495/1.6) + DM495/(R495/1.37))</f>
        <v>0</v>
      </c>
      <c r="U495">
        <f>(DH495*DK495)</f>
        <v>0</v>
      </c>
      <c r="V495">
        <f>(EA495+(U495+2*0.95*5.67E-8*(((EA495+$B$7)+273)^4-(EA495+273)^4)-44100*J495)/(1.84*29.3*R495+8*0.95*5.67E-8*(EA495+273)^3))</f>
        <v>0</v>
      </c>
      <c r="W495">
        <f>($C$7*EB495+$D$7*EC495+$E$7*V495)</f>
        <v>0</v>
      </c>
      <c r="X495">
        <f>0.61365*exp(17.502*W495/(240.97+W495))</f>
        <v>0</v>
      </c>
      <c r="Y495">
        <f>(Z495/AA495*100)</f>
        <v>0</v>
      </c>
      <c r="Z495">
        <f>DT495*(DY495+DZ495)/1000</f>
        <v>0</v>
      </c>
      <c r="AA495">
        <f>0.61365*exp(17.502*EA495/(240.97+EA495))</f>
        <v>0</v>
      </c>
      <c r="AB495">
        <f>(X495-DT495*(DY495+DZ495)/1000)</f>
        <v>0</v>
      </c>
      <c r="AC495">
        <f>(-J495*44100)</f>
        <v>0</v>
      </c>
      <c r="AD495">
        <f>2*29.3*R495*0.92*(EA495-W495)</f>
        <v>0</v>
      </c>
      <c r="AE495">
        <f>2*0.95*5.67E-8*(((EA495+$B$7)+273)^4-(W495+273)^4)</f>
        <v>0</v>
      </c>
      <c r="AF495">
        <f>U495+AE495+AC495+AD495</f>
        <v>0</v>
      </c>
      <c r="AG495">
        <f>DX495*AU495*(DS495-DR495*(1000-AU495*DU495)/(1000-AU495*DT495))/(100*DL495)</f>
        <v>0</v>
      </c>
      <c r="AH495">
        <f>1000*DX495*AU495*(DT495-DU495)/(100*DL495*(1000-AU495*DT495))</f>
        <v>0</v>
      </c>
      <c r="AI495">
        <f>(AJ495 - AK495 - DY495*1E3/(8.314*(EA495+273.15)) * AM495/DX495 * AL495) * DX495/(100*DL495) * (1000 - DU495)/1000</f>
        <v>0</v>
      </c>
      <c r="AJ495">
        <v>1586.691832411006</v>
      </c>
      <c r="AK495">
        <v>1548.403030303031</v>
      </c>
      <c r="AL495">
        <v>3.477008423170924</v>
      </c>
      <c r="AM495">
        <v>65.51249635074223</v>
      </c>
      <c r="AN495">
        <f>(AP495 - AO495 + DY495*1E3/(8.314*(EA495+273.15)) * AR495/DX495 * AQ495) * DX495/(100*DL495) * 1000/(1000 - AP495)</f>
        <v>0</v>
      </c>
      <c r="AO495">
        <v>16.74836711916118</v>
      </c>
      <c r="AP495">
        <v>23.73578606060606</v>
      </c>
      <c r="AQ495">
        <v>-0.00915636984046992</v>
      </c>
      <c r="AR495">
        <v>120.2909633275377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MAX(0,($B$13+$C$13*EF495)/(1+$D$13*EF495)*DY495/(EA495+273)*$E$13)</f>
        <v>0</v>
      </c>
      <c r="AX495" t="s">
        <v>437</v>
      </c>
      <c r="AY495" t="s">
        <v>437</v>
      </c>
      <c r="AZ495">
        <v>0</v>
      </c>
      <c r="BA495">
        <v>0</v>
      </c>
      <c r="BB495">
        <f>1-AZ495/BA495</f>
        <v>0</v>
      </c>
      <c r="BC495">
        <v>0</v>
      </c>
      <c r="BD495" t="s">
        <v>437</v>
      </c>
      <c r="BE495" t="s">
        <v>437</v>
      </c>
      <c r="BF495">
        <v>0</v>
      </c>
      <c r="BG495">
        <v>0</v>
      </c>
      <c r="BH495">
        <f>1-BF495/BG495</f>
        <v>0</v>
      </c>
      <c r="BI495">
        <v>0.5</v>
      </c>
      <c r="BJ495">
        <f>DI495</f>
        <v>0</v>
      </c>
      <c r="BK495">
        <f>L495</f>
        <v>0</v>
      </c>
      <c r="BL495">
        <f>BH495*BI495*BJ495</f>
        <v>0</v>
      </c>
      <c r="BM495">
        <f>(BK495-BC495)/BJ495</f>
        <v>0</v>
      </c>
      <c r="BN495">
        <f>(BA495-BG495)/BG495</f>
        <v>0</v>
      </c>
      <c r="BO495">
        <f>AZ495/(BB495+AZ495/BG495)</f>
        <v>0</v>
      </c>
      <c r="BP495" t="s">
        <v>437</v>
      </c>
      <c r="BQ495">
        <v>0</v>
      </c>
      <c r="BR495">
        <f>IF(BQ495&lt;&gt;0, BQ495, BO495)</f>
        <v>0</v>
      </c>
      <c r="BS495">
        <f>1-BR495/BG495</f>
        <v>0</v>
      </c>
      <c r="BT495">
        <f>(BG495-BF495)/(BG495-BR495)</f>
        <v>0</v>
      </c>
      <c r="BU495">
        <f>(BA495-BG495)/(BA495-BR495)</f>
        <v>0</v>
      </c>
      <c r="BV495">
        <f>(BG495-BF495)/(BG495-AZ495)</f>
        <v>0</v>
      </c>
      <c r="BW495">
        <f>(BA495-BG495)/(BA495-AZ495)</f>
        <v>0</v>
      </c>
      <c r="BX495">
        <f>(BT495*BR495/BF495)</f>
        <v>0</v>
      </c>
      <c r="BY495">
        <f>(1-BX495)</f>
        <v>0</v>
      </c>
      <c r="DH495">
        <f>$B$11*EG495+$C$11*EH495+$F$11*ES495*(1-EV495)</f>
        <v>0</v>
      </c>
      <c r="DI495">
        <f>DH495*DJ495</f>
        <v>0</v>
      </c>
      <c r="DJ495">
        <f>($B$11*$D$9+$C$11*$D$9+$F$11*((FF495+EX495)/MAX(FF495+EX495+FG495, 0.1)*$I$9+FG495/MAX(FF495+EX495+FG495, 0.1)*$J$9))/($B$11+$C$11+$F$11)</f>
        <v>0</v>
      </c>
      <c r="DK495">
        <f>($B$11*$K$9+$C$11*$K$9+$F$11*((FF495+EX495)/MAX(FF495+EX495+FG495, 0.1)*$P$9+FG495/MAX(FF495+EX495+FG495, 0.1)*$Q$9))/($B$11+$C$11+$F$11)</f>
        <v>0</v>
      </c>
      <c r="DL495">
        <v>4.38</v>
      </c>
      <c r="DM495">
        <v>0.5</v>
      </c>
      <c r="DN495" t="s">
        <v>438</v>
      </c>
      <c r="DO495">
        <v>2</v>
      </c>
      <c r="DP495" t="b">
        <v>1</v>
      </c>
      <c r="DQ495">
        <v>1759257584</v>
      </c>
      <c r="DR495">
        <v>1488.129629629629</v>
      </c>
      <c r="DS495">
        <v>1545.202962962963</v>
      </c>
      <c r="DT495">
        <v>23.79046666666667</v>
      </c>
      <c r="DU495">
        <v>16.74802962962963</v>
      </c>
      <c r="DV495">
        <v>1486.697037037037</v>
      </c>
      <c r="DW495">
        <v>23.55225925925926</v>
      </c>
      <c r="DX495">
        <v>500.0260740740741</v>
      </c>
      <c r="DY495">
        <v>90.78302222222221</v>
      </c>
      <c r="DZ495">
        <v>0.05283811111111111</v>
      </c>
      <c r="EA495">
        <v>30.31384814814815</v>
      </c>
      <c r="EB495">
        <v>30.02068148148148</v>
      </c>
      <c r="EC495">
        <v>999.9000000000001</v>
      </c>
      <c r="ED495">
        <v>0</v>
      </c>
      <c r="EE495">
        <v>0</v>
      </c>
      <c r="EF495">
        <v>9994.074074074075</v>
      </c>
      <c r="EG495">
        <v>0</v>
      </c>
      <c r="EH495">
        <v>12.80609259259259</v>
      </c>
      <c r="EI495">
        <v>-57.07403703703704</v>
      </c>
      <c r="EJ495">
        <v>1524.395185185185</v>
      </c>
      <c r="EK495">
        <v>1571.522962962963</v>
      </c>
      <c r="EL495">
        <v>7.042436666666667</v>
      </c>
      <c r="EM495">
        <v>1545.202962962963</v>
      </c>
      <c r="EN495">
        <v>16.74802962962963</v>
      </c>
      <c r="EO495">
        <v>2.15977</v>
      </c>
      <c r="EP495">
        <v>1.520436296296296</v>
      </c>
      <c r="EQ495">
        <v>18.66698148148148</v>
      </c>
      <c r="ER495">
        <v>13.17524814814815</v>
      </c>
      <c r="ES495">
        <v>1999.997777777778</v>
      </c>
      <c r="ET495">
        <v>0.9800049999999998</v>
      </c>
      <c r="EU495">
        <v>0.0199953</v>
      </c>
      <c r="EV495">
        <v>0</v>
      </c>
      <c r="EW495">
        <v>836.3471111111111</v>
      </c>
      <c r="EX495">
        <v>5.000560000000001</v>
      </c>
      <c r="EY495">
        <v>16920.53333333333</v>
      </c>
      <c r="EZ495">
        <v>17294.87777777778</v>
      </c>
      <c r="FA495">
        <v>41.43699999999999</v>
      </c>
      <c r="FB495">
        <v>41.5</v>
      </c>
      <c r="FC495">
        <v>41.125</v>
      </c>
      <c r="FD495">
        <v>40.71266666666666</v>
      </c>
      <c r="FE495">
        <v>42.25</v>
      </c>
      <c r="FF495">
        <v>1955.107777777777</v>
      </c>
      <c r="FG495">
        <v>39.89000000000001</v>
      </c>
      <c r="FH495">
        <v>0</v>
      </c>
      <c r="FI495">
        <v>1759257605.8</v>
      </c>
      <c r="FJ495">
        <v>0</v>
      </c>
      <c r="FK495">
        <v>836.3170800000001</v>
      </c>
      <c r="FL495">
        <v>-3.851461551891376</v>
      </c>
      <c r="FM495">
        <v>-72.85384628486068</v>
      </c>
      <c r="FN495">
        <v>16920.044</v>
      </c>
      <c r="FO495">
        <v>15</v>
      </c>
      <c r="FP495">
        <v>0</v>
      </c>
      <c r="FQ495" t="s">
        <v>439</v>
      </c>
      <c r="FR495">
        <v>1747148579.5</v>
      </c>
      <c r="FS495">
        <v>1747148584.5</v>
      </c>
      <c r="FT495">
        <v>0</v>
      </c>
      <c r="FU495">
        <v>0.162</v>
      </c>
      <c r="FV495">
        <v>-0.001</v>
      </c>
      <c r="FW495">
        <v>0.139</v>
      </c>
      <c r="FX495">
        <v>0.058</v>
      </c>
      <c r="FY495">
        <v>420</v>
      </c>
      <c r="FZ495">
        <v>16</v>
      </c>
      <c r="GA495">
        <v>0.19</v>
      </c>
      <c r="GB495">
        <v>0.02</v>
      </c>
      <c r="GC495">
        <v>-57.02035000000001</v>
      </c>
      <c r="GD495">
        <v>-0.8759729831144305</v>
      </c>
      <c r="GE495">
        <v>0.1576847154926562</v>
      </c>
      <c r="GF495">
        <v>0</v>
      </c>
      <c r="GG495">
        <v>836.4685000000001</v>
      </c>
      <c r="GH495">
        <v>-2.606065702036317</v>
      </c>
      <c r="GI495">
        <v>0.341470371636953</v>
      </c>
      <c r="GJ495">
        <v>0</v>
      </c>
      <c r="GK495">
        <v>7.0580325</v>
      </c>
      <c r="GL495">
        <v>-0.3109082926829545</v>
      </c>
      <c r="GM495">
        <v>0.03104078178380825</v>
      </c>
      <c r="GN495">
        <v>0</v>
      </c>
      <c r="GO495">
        <v>0</v>
      </c>
      <c r="GP495">
        <v>3</v>
      </c>
      <c r="GQ495" t="s">
        <v>490</v>
      </c>
      <c r="GR495">
        <v>3.1284</v>
      </c>
      <c r="GS495">
        <v>2.73059</v>
      </c>
      <c r="GT495">
        <v>0.202297</v>
      </c>
      <c r="GU495">
        <v>0.208019</v>
      </c>
      <c r="GV495">
        <v>0.106428</v>
      </c>
      <c r="GW495">
        <v>0.083805</v>
      </c>
      <c r="GX495">
        <v>23917.5</v>
      </c>
      <c r="GY495">
        <v>23047.8</v>
      </c>
      <c r="GZ495">
        <v>30526.8</v>
      </c>
      <c r="HA495">
        <v>29358.4</v>
      </c>
      <c r="HB495">
        <v>37652</v>
      </c>
      <c r="HC495">
        <v>35403.8</v>
      </c>
      <c r="HD495">
        <v>46698.7</v>
      </c>
      <c r="HE495">
        <v>43625.7</v>
      </c>
      <c r="HF495">
        <v>1.82983</v>
      </c>
      <c r="HG495">
        <v>1.82165</v>
      </c>
      <c r="HH495">
        <v>0.0899658</v>
      </c>
      <c r="HI495">
        <v>0</v>
      </c>
      <c r="HJ495">
        <v>28.5601</v>
      </c>
      <c r="HK495">
        <v>999.9</v>
      </c>
      <c r="HL495">
        <v>47.9</v>
      </c>
      <c r="HM495">
        <v>31.9</v>
      </c>
      <c r="HN495">
        <v>25.0526</v>
      </c>
      <c r="HO495">
        <v>62.575</v>
      </c>
      <c r="HP495">
        <v>18.0008</v>
      </c>
      <c r="HQ495">
        <v>1</v>
      </c>
      <c r="HR495">
        <v>0.143834</v>
      </c>
      <c r="HS495">
        <v>-0.367023</v>
      </c>
      <c r="HT495">
        <v>20.2004</v>
      </c>
      <c r="HU495">
        <v>5.22762</v>
      </c>
      <c r="HV495">
        <v>11.974</v>
      </c>
      <c r="HW495">
        <v>4.97055</v>
      </c>
      <c r="HX495">
        <v>3.28963</v>
      </c>
      <c r="HY495">
        <v>9999</v>
      </c>
      <c r="HZ495">
        <v>9999</v>
      </c>
      <c r="IA495">
        <v>9999</v>
      </c>
      <c r="IB495">
        <v>20.4</v>
      </c>
      <c r="IC495">
        <v>4.97293</v>
      </c>
      <c r="ID495">
        <v>1.87732</v>
      </c>
      <c r="IE495">
        <v>1.87544</v>
      </c>
      <c r="IF495">
        <v>1.8782</v>
      </c>
      <c r="IG495">
        <v>1.87498</v>
      </c>
      <c r="IH495">
        <v>1.87851</v>
      </c>
      <c r="II495">
        <v>1.87561</v>
      </c>
      <c r="IJ495">
        <v>1.87681</v>
      </c>
      <c r="IK495">
        <v>0</v>
      </c>
      <c r="IL495">
        <v>0</v>
      </c>
      <c r="IM495">
        <v>0</v>
      </c>
      <c r="IN495">
        <v>0</v>
      </c>
      <c r="IO495" t="s">
        <v>441</v>
      </c>
      <c r="IP495" t="s">
        <v>442</v>
      </c>
      <c r="IQ495" t="s">
        <v>443</v>
      </c>
      <c r="IR495" t="s">
        <v>443</v>
      </c>
      <c r="IS495" t="s">
        <v>443</v>
      </c>
      <c r="IT495" t="s">
        <v>443</v>
      </c>
      <c r="IU495">
        <v>0</v>
      </c>
      <c r="IV495">
        <v>100</v>
      </c>
      <c r="IW495">
        <v>100</v>
      </c>
      <c r="IX495">
        <v>1.46</v>
      </c>
      <c r="IY495">
        <v>0.237</v>
      </c>
      <c r="IZ495">
        <v>-0.1222274518627452</v>
      </c>
      <c r="JA495">
        <v>0.001328938755811441</v>
      </c>
      <c r="JB495">
        <v>-5.633165956792918E-07</v>
      </c>
      <c r="JC495">
        <v>2.510553891376428E-10</v>
      </c>
      <c r="JD495">
        <v>-0.04678033270444259</v>
      </c>
      <c r="JE495">
        <v>-0.0009625096320519332</v>
      </c>
      <c r="JF495">
        <v>0.0006953178313022573</v>
      </c>
      <c r="JG495">
        <v>-5.973937232829655E-06</v>
      </c>
      <c r="JH495">
        <v>1</v>
      </c>
      <c r="JI495">
        <v>2112</v>
      </c>
      <c r="JJ495">
        <v>1</v>
      </c>
      <c r="JK495">
        <v>26</v>
      </c>
      <c r="JL495">
        <v>201816.9</v>
      </c>
      <c r="JM495">
        <v>201816.8</v>
      </c>
      <c r="JN495">
        <v>3.15918</v>
      </c>
      <c r="JO495">
        <v>2.53174</v>
      </c>
      <c r="JP495">
        <v>1.39893</v>
      </c>
      <c r="JQ495">
        <v>2.32544</v>
      </c>
      <c r="JR495">
        <v>1.44897</v>
      </c>
      <c r="JS495">
        <v>2.57568</v>
      </c>
      <c r="JT495">
        <v>37.7228</v>
      </c>
      <c r="JU495">
        <v>23.9737</v>
      </c>
      <c r="JV495">
        <v>18</v>
      </c>
      <c r="JW495">
        <v>482.318</v>
      </c>
      <c r="JX495">
        <v>447.456</v>
      </c>
      <c r="JY495">
        <v>28.7286</v>
      </c>
      <c r="JZ495">
        <v>29.131</v>
      </c>
      <c r="KA495">
        <v>29.9998</v>
      </c>
      <c r="KB495">
        <v>28.8888</v>
      </c>
      <c r="KC495">
        <v>28.9662</v>
      </c>
      <c r="KD495">
        <v>63.2285</v>
      </c>
      <c r="KE495">
        <v>36.7561</v>
      </c>
      <c r="KF495">
        <v>0</v>
      </c>
      <c r="KG495">
        <v>28.718</v>
      </c>
      <c r="KH495">
        <v>1589.72</v>
      </c>
      <c r="KI495">
        <v>16.9055</v>
      </c>
      <c r="KJ495">
        <v>100.92</v>
      </c>
      <c r="KK495">
        <v>100.346</v>
      </c>
    </row>
    <row r="496" spans="1:297">
      <c r="A496">
        <v>480</v>
      </c>
      <c r="B496">
        <v>1759257596.5</v>
      </c>
      <c r="C496">
        <v>10780.90000009537</v>
      </c>
      <c r="D496" t="s">
        <v>1407</v>
      </c>
      <c r="E496" t="s">
        <v>1408</v>
      </c>
      <c r="F496">
        <v>5</v>
      </c>
      <c r="G496" t="s">
        <v>1218</v>
      </c>
      <c r="H496" t="s">
        <v>436</v>
      </c>
      <c r="I496">
        <v>1759257588.714286</v>
      </c>
      <c r="J496">
        <f>(K496)/1000</f>
        <v>0</v>
      </c>
      <c r="K496">
        <f>IF(DP496, AN496, AH496)</f>
        <v>0</v>
      </c>
      <c r="L496">
        <f>IF(DP496, AI496, AG496)</f>
        <v>0</v>
      </c>
      <c r="M496">
        <f>DR496 - IF(AU496&gt;1, L496*DL496*100.0/(AW496), 0)</f>
        <v>0</v>
      </c>
      <c r="N496">
        <f>((T496-J496/2)*M496-L496)/(T496+J496/2)</f>
        <v>0</v>
      </c>
      <c r="O496">
        <f>N496*(DY496+DZ496)/1000.0</f>
        <v>0</v>
      </c>
      <c r="P496">
        <f>(DR496 - IF(AU496&gt;1, L496*DL496*100.0/(AW496), 0))*(DY496+DZ496)/1000.0</f>
        <v>0</v>
      </c>
      <c r="Q496">
        <f>2.0/((1/S496-1/R496)+SIGN(S496)*SQRT((1/S496-1/R496)*(1/S496-1/R496) + 4*DM496/((DM496+1)*(DM496+1))*(2*1/S496*1/R496-1/R496*1/R496)))</f>
        <v>0</v>
      </c>
      <c r="R496">
        <f>IF(LEFT(DN496,1)&lt;&gt;"0",IF(LEFT(DN496,1)="1",3.0,DO496),$D$5+$E$5*(EF496*DY496/($K$5*1000))+$F$5*(EF496*DY496/($K$5*1000))*MAX(MIN(DL496,$J$5),$I$5)*MAX(MIN(DL496,$J$5),$I$5)+$G$5*MAX(MIN(DL496,$J$5),$I$5)*(EF496*DY496/($K$5*1000))+$H$5*(EF496*DY496/($K$5*1000))*(EF496*DY496/($K$5*1000)))</f>
        <v>0</v>
      </c>
      <c r="S496">
        <f>J496*(1000-(1000*0.61365*exp(17.502*W496/(240.97+W496))/(DY496+DZ496)+DT496)/2)/(1000*0.61365*exp(17.502*W496/(240.97+W496))/(DY496+DZ496)-DT496)</f>
        <v>0</v>
      </c>
      <c r="T496">
        <f>1/((DM496+1)/(Q496/1.6)+1/(R496/1.37)) + DM496/((DM496+1)/(Q496/1.6) + DM496/(R496/1.37))</f>
        <v>0</v>
      </c>
      <c r="U496">
        <f>(DH496*DK496)</f>
        <v>0</v>
      </c>
      <c r="V496">
        <f>(EA496+(U496+2*0.95*5.67E-8*(((EA496+$B$7)+273)^4-(EA496+273)^4)-44100*J496)/(1.84*29.3*R496+8*0.95*5.67E-8*(EA496+273)^3))</f>
        <v>0</v>
      </c>
      <c r="W496">
        <f>($C$7*EB496+$D$7*EC496+$E$7*V496)</f>
        <v>0</v>
      </c>
      <c r="X496">
        <f>0.61365*exp(17.502*W496/(240.97+W496))</f>
        <v>0</v>
      </c>
      <c r="Y496">
        <f>(Z496/AA496*100)</f>
        <v>0</v>
      </c>
      <c r="Z496">
        <f>DT496*(DY496+DZ496)/1000</f>
        <v>0</v>
      </c>
      <c r="AA496">
        <f>0.61365*exp(17.502*EA496/(240.97+EA496))</f>
        <v>0</v>
      </c>
      <c r="AB496">
        <f>(X496-DT496*(DY496+DZ496)/1000)</f>
        <v>0</v>
      </c>
      <c r="AC496">
        <f>(-J496*44100)</f>
        <v>0</v>
      </c>
      <c r="AD496">
        <f>2*29.3*R496*0.92*(EA496-W496)</f>
        <v>0</v>
      </c>
      <c r="AE496">
        <f>2*0.95*5.67E-8*(((EA496+$B$7)+273)^4-(W496+273)^4)</f>
        <v>0</v>
      </c>
      <c r="AF496">
        <f>U496+AE496+AC496+AD496</f>
        <v>0</v>
      </c>
      <c r="AG496">
        <f>DX496*AU496*(DS496-DR496*(1000-AU496*DU496)/(1000-AU496*DT496))/(100*DL496)</f>
        <v>0</v>
      </c>
      <c r="AH496">
        <f>1000*DX496*AU496*(DT496-DU496)/(100*DL496*(1000-AU496*DT496))</f>
        <v>0</v>
      </c>
      <c r="AI496">
        <f>(AJ496 - AK496 - DY496*1E3/(8.314*(EA496+273.15)) * AM496/DX496 * AL496) * DX496/(100*DL496) * (1000 - DU496)/1000</f>
        <v>0</v>
      </c>
      <c r="AJ496">
        <v>1603.758522630236</v>
      </c>
      <c r="AK496">
        <v>1565.389575757576</v>
      </c>
      <c r="AL496">
        <v>3.401782096615662</v>
      </c>
      <c r="AM496">
        <v>65.51249635074223</v>
      </c>
      <c r="AN496">
        <f>(AP496 - AO496 + DY496*1E3/(8.314*(EA496+273.15)) * AR496/DX496 * AQ496) * DX496/(100*DL496) * 1000/(1000 - AP496)</f>
        <v>0</v>
      </c>
      <c r="AO496">
        <v>16.78019736786853</v>
      </c>
      <c r="AP496">
        <v>23.70328909090909</v>
      </c>
      <c r="AQ496">
        <v>-0.006511011262149584</v>
      </c>
      <c r="AR496">
        <v>120.2909633275377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MAX(0,($B$13+$C$13*EF496)/(1+$D$13*EF496)*DY496/(EA496+273)*$E$13)</f>
        <v>0</v>
      </c>
      <c r="AX496" t="s">
        <v>437</v>
      </c>
      <c r="AY496" t="s">
        <v>437</v>
      </c>
      <c r="AZ496">
        <v>0</v>
      </c>
      <c r="BA496">
        <v>0</v>
      </c>
      <c r="BB496">
        <f>1-AZ496/BA496</f>
        <v>0</v>
      </c>
      <c r="BC496">
        <v>0</v>
      </c>
      <c r="BD496" t="s">
        <v>437</v>
      </c>
      <c r="BE496" t="s">
        <v>437</v>
      </c>
      <c r="BF496">
        <v>0</v>
      </c>
      <c r="BG496">
        <v>0</v>
      </c>
      <c r="BH496">
        <f>1-BF496/BG496</f>
        <v>0</v>
      </c>
      <c r="BI496">
        <v>0.5</v>
      </c>
      <c r="BJ496">
        <f>DI496</f>
        <v>0</v>
      </c>
      <c r="BK496">
        <f>L496</f>
        <v>0</v>
      </c>
      <c r="BL496">
        <f>BH496*BI496*BJ496</f>
        <v>0</v>
      </c>
      <c r="BM496">
        <f>(BK496-BC496)/BJ496</f>
        <v>0</v>
      </c>
      <c r="BN496">
        <f>(BA496-BG496)/BG496</f>
        <v>0</v>
      </c>
      <c r="BO496">
        <f>AZ496/(BB496+AZ496/BG496)</f>
        <v>0</v>
      </c>
      <c r="BP496" t="s">
        <v>437</v>
      </c>
      <c r="BQ496">
        <v>0</v>
      </c>
      <c r="BR496">
        <f>IF(BQ496&lt;&gt;0, BQ496, BO496)</f>
        <v>0</v>
      </c>
      <c r="BS496">
        <f>1-BR496/BG496</f>
        <v>0</v>
      </c>
      <c r="BT496">
        <f>(BG496-BF496)/(BG496-BR496)</f>
        <v>0</v>
      </c>
      <c r="BU496">
        <f>(BA496-BG496)/(BA496-BR496)</f>
        <v>0</v>
      </c>
      <c r="BV496">
        <f>(BG496-BF496)/(BG496-AZ496)</f>
        <v>0</v>
      </c>
      <c r="BW496">
        <f>(BA496-BG496)/(BA496-AZ496)</f>
        <v>0</v>
      </c>
      <c r="BX496">
        <f>(BT496*BR496/BF496)</f>
        <v>0</v>
      </c>
      <c r="BY496">
        <f>(1-BX496)</f>
        <v>0</v>
      </c>
      <c r="DH496">
        <f>$B$11*EG496+$C$11*EH496+$F$11*ES496*(1-EV496)</f>
        <v>0</v>
      </c>
      <c r="DI496">
        <f>DH496*DJ496</f>
        <v>0</v>
      </c>
      <c r="DJ496">
        <f>($B$11*$D$9+$C$11*$D$9+$F$11*((FF496+EX496)/MAX(FF496+EX496+FG496, 0.1)*$I$9+FG496/MAX(FF496+EX496+FG496, 0.1)*$J$9))/($B$11+$C$11+$F$11)</f>
        <v>0</v>
      </c>
      <c r="DK496">
        <f>($B$11*$K$9+$C$11*$K$9+$F$11*((FF496+EX496)/MAX(FF496+EX496+FG496, 0.1)*$P$9+FG496/MAX(FF496+EX496+FG496, 0.1)*$Q$9))/($B$11+$C$11+$F$11)</f>
        <v>0</v>
      </c>
      <c r="DL496">
        <v>4.38</v>
      </c>
      <c r="DM496">
        <v>0.5</v>
      </c>
      <c r="DN496" t="s">
        <v>438</v>
      </c>
      <c r="DO496">
        <v>2</v>
      </c>
      <c r="DP496" t="b">
        <v>1</v>
      </c>
      <c r="DQ496">
        <v>1759257588.714286</v>
      </c>
      <c r="DR496">
        <v>1503.911071428571</v>
      </c>
      <c r="DS496">
        <v>1560.999285714286</v>
      </c>
      <c r="DT496">
        <v>23.75648214285714</v>
      </c>
      <c r="DU496">
        <v>16.75805</v>
      </c>
      <c r="DV496">
        <v>1502.4575</v>
      </c>
      <c r="DW496">
        <v>23.519</v>
      </c>
      <c r="DX496">
        <v>500.0165714285714</v>
      </c>
      <c r="DY496">
        <v>90.78278571428572</v>
      </c>
      <c r="DZ496">
        <v>0.052815975</v>
      </c>
      <c r="EA496">
        <v>30.30645357142857</v>
      </c>
      <c r="EB496">
        <v>30.02139642857144</v>
      </c>
      <c r="EC496">
        <v>999.9000000000002</v>
      </c>
      <c r="ED496">
        <v>0</v>
      </c>
      <c r="EE496">
        <v>0</v>
      </c>
      <c r="EF496">
        <v>9995.622857142856</v>
      </c>
      <c r="EG496">
        <v>0</v>
      </c>
      <c r="EH496">
        <v>12.81540714285714</v>
      </c>
      <c r="EI496">
        <v>-57.08858571428571</v>
      </c>
      <c r="EJ496">
        <v>1540.507857142857</v>
      </c>
      <c r="EK496">
        <v>1587.604642857143</v>
      </c>
      <c r="EL496">
        <v>6.998434285714286</v>
      </c>
      <c r="EM496">
        <v>1560.999285714286</v>
      </c>
      <c r="EN496">
        <v>16.75805</v>
      </c>
      <c r="EO496">
        <v>2.156679285714286</v>
      </c>
      <c r="EP496">
        <v>1.5213425</v>
      </c>
      <c r="EQ496">
        <v>18.64408571428572</v>
      </c>
      <c r="ER496">
        <v>13.18435714285714</v>
      </c>
      <c r="ES496">
        <v>2000.003214285714</v>
      </c>
      <c r="ET496">
        <v>0.9800051071428569</v>
      </c>
      <c r="EU496">
        <v>0.01999518928571429</v>
      </c>
      <c r="EV496">
        <v>0</v>
      </c>
      <c r="EW496">
        <v>836.0372142857143</v>
      </c>
      <c r="EX496">
        <v>5.000560000000001</v>
      </c>
      <c r="EY496">
        <v>16914.88928571429</v>
      </c>
      <c r="EZ496">
        <v>17294.925</v>
      </c>
      <c r="FA496">
        <v>41.43699999999999</v>
      </c>
      <c r="FB496">
        <v>41.4955</v>
      </c>
      <c r="FC496">
        <v>41.125</v>
      </c>
      <c r="FD496">
        <v>40.69374999999999</v>
      </c>
      <c r="FE496">
        <v>42.25</v>
      </c>
      <c r="FF496">
        <v>1955.113214285714</v>
      </c>
      <c r="FG496">
        <v>39.89000000000001</v>
      </c>
      <c r="FH496">
        <v>0</v>
      </c>
      <c r="FI496">
        <v>1759257610.6</v>
      </c>
      <c r="FJ496">
        <v>0</v>
      </c>
      <c r="FK496">
        <v>836.0338</v>
      </c>
      <c r="FL496">
        <v>-3.280615403957232</v>
      </c>
      <c r="FM496">
        <v>-72.35384627536774</v>
      </c>
      <c r="FN496">
        <v>16914.252</v>
      </c>
      <c r="FO496">
        <v>15</v>
      </c>
      <c r="FP496">
        <v>0</v>
      </c>
      <c r="FQ496" t="s">
        <v>439</v>
      </c>
      <c r="FR496">
        <v>1747148579.5</v>
      </c>
      <c r="FS496">
        <v>1747148584.5</v>
      </c>
      <c r="FT496">
        <v>0</v>
      </c>
      <c r="FU496">
        <v>0.162</v>
      </c>
      <c r="FV496">
        <v>-0.001</v>
      </c>
      <c r="FW496">
        <v>0.139</v>
      </c>
      <c r="FX496">
        <v>0.058</v>
      </c>
      <c r="FY496">
        <v>420</v>
      </c>
      <c r="FZ496">
        <v>16</v>
      </c>
      <c r="GA496">
        <v>0.19</v>
      </c>
      <c r="GB496">
        <v>0.02</v>
      </c>
      <c r="GC496">
        <v>-57.08305365853659</v>
      </c>
      <c r="GD496">
        <v>-0.7179491289197854</v>
      </c>
      <c r="GE496">
        <v>0.1451207320711241</v>
      </c>
      <c r="GF496">
        <v>0</v>
      </c>
      <c r="GG496">
        <v>836.2473529411765</v>
      </c>
      <c r="GH496">
        <v>-3.73787624405329</v>
      </c>
      <c r="GI496">
        <v>0.4138696073682057</v>
      </c>
      <c r="GJ496">
        <v>0</v>
      </c>
      <c r="GK496">
        <v>7.019854634146342</v>
      </c>
      <c r="GL496">
        <v>-0.5323340069686523</v>
      </c>
      <c r="GM496">
        <v>0.05409504743110471</v>
      </c>
      <c r="GN496">
        <v>0</v>
      </c>
      <c r="GO496">
        <v>0</v>
      </c>
      <c r="GP496">
        <v>3</v>
      </c>
      <c r="GQ496" t="s">
        <v>490</v>
      </c>
      <c r="GR496">
        <v>3.12853</v>
      </c>
      <c r="GS496">
        <v>2.73077</v>
      </c>
      <c r="GT496">
        <v>0.20361</v>
      </c>
      <c r="GU496">
        <v>0.209306</v>
      </c>
      <c r="GV496">
        <v>0.106331</v>
      </c>
      <c r="GW496">
        <v>0.0840524</v>
      </c>
      <c r="GX496">
        <v>23878.4</v>
      </c>
      <c r="GY496">
        <v>23010.4</v>
      </c>
      <c r="GZ496">
        <v>30527.2</v>
      </c>
      <c r="HA496">
        <v>29358.5</v>
      </c>
      <c r="HB496">
        <v>37656.6</v>
      </c>
      <c r="HC496">
        <v>35394.2</v>
      </c>
      <c r="HD496">
        <v>46699.2</v>
      </c>
      <c r="HE496">
        <v>43625.6</v>
      </c>
      <c r="HF496">
        <v>1.83002</v>
      </c>
      <c r="HG496">
        <v>1.82175</v>
      </c>
      <c r="HH496">
        <v>0.089854</v>
      </c>
      <c r="HI496">
        <v>0</v>
      </c>
      <c r="HJ496">
        <v>28.5562</v>
      </c>
      <c r="HK496">
        <v>999.9</v>
      </c>
      <c r="HL496">
        <v>47.9</v>
      </c>
      <c r="HM496">
        <v>31.9</v>
      </c>
      <c r="HN496">
        <v>25.0523</v>
      </c>
      <c r="HO496">
        <v>62.915</v>
      </c>
      <c r="HP496">
        <v>17.7083</v>
      </c>
      <c r="HQ496">
        <v>1</v>
      </c>
      <c r="HR496">
        <v>0.14372</v>
      </c>
      <c r="HS496">
        <v>-0.352399</v>
      </c>
      <c r="HT496">
        <v>20.2004</v>
      </c>
      <c r="HU496">
        <v>5.22717</v>
      </c>
      <c r="HV496">
        <v>11.974</v>
      </c>
      <c r="HW496">
        <v>4.9703</v>
      </c>
      <c r="HX496">
        <v>3.28965</v>
      </c>
      <c r="HY496">
        <v>9999</v>
      </c>
      <c r="HZ496">
        <v>9999</v>
      </c>
      <c r="IA496">
        <v>9999</v>
      </c>
      <c r="IB496">
        <v>20.4</v>
      </c>
      <c r="IC496">
        <v>4.97291</v>
      </c>
      <c r="ID496">
        <v>1.87735</v>
      </c>
      <c r="IE496">
        <v>1.87546</v>
      </c>
      <c r="IF496">
        <v>1.87822</v>
      </c>
      <c r="IG496">
        <v>1.875</v>
      </c>
      <c r="IH496">
        <v>1.87852</v>
      </c>
      <c r="II496">
        <v>1.87562</v>
      </c>
      <c r="IJ496">
        <v>1.87683</v>
      </c>
      <c r="IK496">
        <v>0</v>
      </c>
      <c r="IL496">
        <v>0</v>
      </c>
      <c r="IM496">
        <v>0</v>
      </c>
      <c r="IN496">
        <v>0</v>
      </c>
      <c r="IO496" t="s">
        <v>441</v>
      </c>
      <c r="IP496" t="s">
        <v>442</v>
      </c>
      <c r="IQ496" t="s">
        <v>443</v>
      </c>
      <c r="IR496" t="s">
        <v>443</v>
      </c>
      <c r="IS496" t="s">
        <v>443</v>
      </c>
      <c r="IT496" t="s">
        <v>443</v>
      </c>
      <c r="IU496">
        <v>0</v>
      </c>
      <c r="IV496">
        <v>100</v>
      </c>
      <c r="IW496">
        <v>100</v>
      </c>
      <c r="IX496">
        <v>1.49</v>
      </c>
      <c r="IY496">
        <v>0.2363</v>
      </c>
      <c r="IZ496">
        <v>-0.1222274518627452</v>
      </c>
      <c r="JA496">
        <v>0.001328938755811441</v>
      </c>
      <c r="JB496">
        <v>-5.633165956792918E-07</v>
      </c>
      <c r="JC496">
        <v>2.510553891376428E-10</v>
      </c>
      <c r="JD496">
        <v>-0.04678033270444259</v>
      </c>
      <c r="JE496">
        <v>-0.0009625096320519332</v>
      </c>
      <c r="JF496">
        <v>0.0006953178313022573</v>
      </c>
      <c r="JG496">
        <v>-5.973937232829655E-06</v>
      </c>
      <c r="JH496">
        <v>1</v>
      </c>
      <c r="JI496">
        <v>2112</v>
      </c>
      <c r="JJ496">
        <v>1</v>
      </c>
      <c r="JK496">
        <v>26</v>
      </c>
      <c r="JL496">
        <v>201817</v>
      </c>
      <c r="JM496">
        <v>201816.9</v>
      </c>
      <c r="JN496">
        <v>3.18237</v>
      </c>
      <c r="JO496">
        <v>2.5354</v>
      </c>
      <c r="JP496">
        <v>1.39893</v>
      </c>
      <c r="JQ496">
        <v>2.32666</v>
      </c>
      <c r="JR496">
        <v>1.44897</v>
      </c>
      <c r="JS496">
        <v>2.44019</v>
      </c>
      <c r="JT496">
        <v>37.7228</v>
      </c>
      <c r="JU496">
        <v>23.9649</v>
      </c>
      <c r="JV496">
        <v>18</v>
      </c>
      <c r="JW496">
        <v>482.397</v>
      </c>
      <c r="JX496">
        <v>447.483</v>
      </c>
      <c r="JY496">
        <v>28.7076</v>
      </c>
      <c r="JZ496">
        <v>29.126</v>
      </c>
      <c r="KA496">
        <v>29.9998</v>
      </c>
      <c r="KB496">
        <v>28.8839</v>
      </c>
      <c r="KC496">
        <v>28.9613</v>
      </c>
      <c r="KD496">
        <v>63.7179</v>
      </c>
      <c r="KE496">
        <v>36.2016</v>
      </c>
      <c r="KF496">
        <v>0</v>
      </c>
      <c r="KG496">
        <v>28.6944</v>
      </c>
      <c r="KH496">
        <v>1603.08</v>
      </c>
      <c r="KI496">
        <v>16.984</v>
      </c>
      <c r="KJ496">
        <v>100.921</v>
      </c>
      <c r="KK496">
        <v>100.346</v>
      </c>
    </row>
    <row r="497" spans="1:297">
      <c r="A497">
        <v>481</v>
      </c>
      <c r="B497">
        <v>1759259645.1</v>
      </c>
      <c r="C497">
        <v>12829.5</v>
      </c>
      <c r="D497" t="s">
        <v>1409</v>
      </c>
      <c r="E497" t="s">
        <v>1410</v>
      </c>
      <c r="F497">
        <v>5</v>
      </c>
      <c r="G497" t="s">
        <v>1411</v>
      </c>
      <c r="H497" t="s">
        <v>436</v>
      </c>
      <c r="I497">
        <v>1759259637.099999</v>
      </c>
      <c r="J497">
        <f>(K497)/1000</f>
        <v>0</v>
      </c>
      <c r="K497">
        <f>IF(DP497, AN497, AH497)</f>
        <v>0</v>
      </c>
      <c r="L497">
        <f>IF(DP497, AI497, AG497)</f>
        <v>0</v>
      </c>
      <c r="M497">
        <f>DR497 - IF(AU497&gt;1, L497*DL497*100.0/(AW497), 0)</f>
        <v>0</v>
      </c>
      <c r="N497">
        <f>((T497-J497/2)*M497-L497)/(T497+J497/2)</f>
        <v>0</v>
      </c>
      <c r="O497">
        <f>N497*(DY497+DZ497)/1000.0</f>
        <v>0</v>
      </c>
      <c r="P497">
        <f>(DR497 - IF(AU497&gt;1, L497*DL497*100.0/(AW497), 0))*(DY497+DZ497)/1000.0</f>
        <v>0</v>
      </c>
      <c r="Q497">
        <f>2.0/((1/S497-1/R497)+SIGN(S497)*SQRT((1/S497-1/R497)*(1/S497-1/R497) + 4*DM497/((DM497+1)*(DM497+1))*(2*1/S497*1/R497-1/R497*1/R497)))</f>
        <v>0</v>
      </c>
      <c r="R497">
        <f>IF(LEFT(DN497,1)&lt;&gt;"0",IF(LEFT(DN497,1)="1",3.0,DO497),$D$5+$E$5*(EF497*DY497/($K$5*1000))+$F$5*(EF497*DY497/($K$5*1000))*MAX(MIN(DL497,$J$5),$I$5)*MAX(MIN(DL497,$J$5),$I$5)+$G$5*MAX(MIN(DL497,$J$5),$I$5)*(EF497*DY497/($K$5*1000))+$H$5*(EF497*DY497/($K$5*1000))*(EF497*DY497/($K$5*1000)))</f>
        <v>0</v>
      </c>
      <c r="S497">
        <f>J497*(1000-(1000*0.61365*exp(17.502*W497/(240.97+W497))/(DY497+DZ497)+DT497)/2)/(1000*0.61365*exp(17.502*W497/(240.97+W497))/(DY497+DZ497)-DT497)</f>
        <v>0</v>
      </c>
      <c r="T497">
        <f>1/((DM497+1)/(Q497/1.6)+1/(R497/1.37)) + DM497/((DM497+1)/(Q497/1.6) + DM497/(R497/1.37))</f>
        <v>0</v>
      </c>
      <c r="U497">
        <f>(DH497*DK497)</f>
        <v>0</v>
      </c>
      <c r="V497">
        <f>(EA497+(U497+2*0.95*5.67E-8*(((EA497+$B$7)+273)^4-(EA497+273)^4)-44100*J497)/(1.84*29.3*R497+8*0.95*5.67E-8*(EA497+273)^3))</f>
        <v>0</v>
      </c>
      <c r="W497">
        <f>($C$7*EB497+$D$7*EC497+$E$7*V497)</f>
        <v>0</v>
      </c>
      <c r="X497">
        <f>0.61365*exp(17.502*W497/(240.97+W497))</f>
        <v>0</v>
      </c>
      <c r="Y497">
        <f>(Z497/AA497*100)</f>
        <v>0</v>
      </c>
      <c r="Z497">
        <f>DT497*(DY497+DZ497)/1000</f>
        <v>0</v>
      </c>
      <c r="AA497">
        <f>0.61365*exp(17.502*EA497/(240.97+EA497))</f>
        <v>0</v>
      </c>
      <c r="AB497">
        <f>(X497-DT497*(DY497+DZ497)/1000)</f>
        <v>0</v>
      </c>
      <c r="AC497">
        <f>(-J497*44100)</f>
        <v>0</v>
      </c>
      <c r="AD497">
        <f>2*29.3*R497*0.92*(EA497-W497)</f>
        <v>0</v>
      </c>
      <c r="AE497">
        <f>2*0.95*5.67E-8*(((EA497+$B$7)+273)^4-(W497+273)^4)</f>
        <v>0</v>
      </c>
      <c r="AF497">
        <f>U497+AE497+AC497+AD497</f>
        <v>0</v>
      </c>
      <c r="AG497">
        <f>DX497*AU497*(DS497-DR497*(1000-AU497*DU497)/(1000-AU497*DT497))/(100*DL497)</f>
        <v>0</v>
      </c>
      <c r="AH497">
        <f>1000*DX497*AU497*(DT497-DU497)/(100*DL497*(1000-AU497*DT497))</f>
        <v>0</v>
      </c>
      <c r="AI497">
        <f>(AJ497 - AK497 - DY497*1E3/(8.314*(EA497+273.15)) * AM497/DX497 * AL497) * DX497/(100*DL497) * (1000 - DU497)/1000</f>
        <v>0</v>
      </c>
      <c r="AJ497">
        <v>426.205011434349</v>
      </c>
      <c r="AK497">
        <v>399.7010484848484</v>
      </c>
      <c r="AL497">
        <v>-0.0001005464766304323</v>
      </c>
      <c r="AM497">
        <v>65.51276045423094</v>
      </c>
      <c r="AN497">
        <f>(AP497 - AO497 + DY497*1E3/(8.314*(EA497+273.15)) * AR497/DX497 * AQ497) * DX497/(100*DL497) * 1000/(1000 - AP497)</f>
        <v>0</v>
      </c>
      <c r="AO497">
        <v>14.55371923665453</v>
      </c>
      <c r="AP497">
        <v>24.29893636363636</v>
      </c>
      <c r="AQ497">
        <v>-3.119855657287989E-05</v>
      </c>
      <c r="AR497">
        <v>120.2974737953447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MAX(0,($B$13+$C$13*EF497)/(1+$D$13*EF497)*DY497/(EA497+273)*$E$13)</f>
        <v>0</v>
      </c>
      <c r="AX497" t="s">
        <v>437</v>
      </c>
      <c r="AY497" t="s">
        <v>437</v>
      </c>
      <c r="AZ497">
        <v>0</v>
      </c>
      <c r="BA497">
        <v>0</v>
      </c>
      <c r="BB497">
        <f>1-AZ497/BA497</f>
        <v>0</v>
      </c>
      <c r="BC497">
        <v>0</v>
      </c>
      <c r="BD497" t="s">
        <v>437</v>
      </c>
      <c r="BE497" t="s">
        <v>437</v>
      </c>
      <c r="BF497">
        <v>0</v>
      </c>
      <c r="BG497">
        <v>0</v>
      </c>
      <c r="BH497">
        <f>1-BF497/BG497</f>
        <v>0</v>
      </c>
      <c r="BI497">
        <v>0.5</v>
      </c>
      <c r="BJ497">
        <f>DI497</f>
        <v>0</v>
      </c>
      <c r="BK497">
        <f>L497</f>
        <v>0</v>
      </c>
      <c r="BL497">
        <f>BH497*BI497*BJ497</f>
        <v>0</v>
      </c>
      <c r="BM497">
        <f>(BK497-BC497)/BJ497</f>
        <v>0</v>
      </c>
      <c r="BN497">
        <f>(BA497-BG497)/BG497</f>
        <v>0</v>
      </c>
      <c r="BO497">
        <f>AZ497/(BB497+AZ497/BG497)</f>
        <v>0</v>
      </c>
      <c r="BP497" t="s">
        <v>437</v>
      </c>
      <c r="BQ497">
        <v>0</v>
      </c>
      <c r="BR497">
        <f>IF(BQ497&lt;&gt;0, BQ497, BO497)</f>
        <v>0</v>
      </c>
      <c r="BS497">
        <f>1-BR497/BG497</f>
        <v>0</v>
      </c>
      <c r="BT497">
        <f>(BG497-BF497)/(BG497-BR497)</f>
        <v>0</v>
      </c>
      <c r="BU497">
        <f>(BA497-BG497)/(BA497-BR497)</f>
        <v>0</v>
      </c>
      <c r="BV497">
        <f>(BG497-BF497)/(BG497-AZ497)</f>
        <v>0</v>
      </c>
      <c r="BW497">
        <f>(BA497-BG497)/(BA497-AZ497)</f>
        <v>0</v>
      </c>
      <c r="BX497">
        <f>(BT497*BR497/BF497)</f>
        <v>0</v>
      </c>
      <c r="BY497">
        <f>(1-BX497)</f>
        <v>0</v>
      </c>
      <c r="DH497">
        <f>$B$11*EG497+$C$11*EH497+$F$11*ES497*(1-EV497)</f>
        <v>0</v>
      </c>
      <c r="DI497">
        <f>DH497*DJ497</f>
        <v>0</v>
      </c>
      <c r="DJ497">
        <f>($B$11*$D$9+$C$11*$D$9+$F$11*((FF497+EX497)/MAX(FF497+EX497+FG497, 0.1)*$I$9+FG497/MAX(FF497+EX497+FG497, 0.1)*$J$9))/($B$11+$C$11+$F$11)</f>
        <v>0</v>
      </c>
      <c r="DK497">
        <f>($B$11*$K$9+$C$11*$K$9+$F$11*((FF497+EX497)/MAX(FF497+EX497+FG497, 0.1)*$P$9+FG497/MAX(FF497+EX497+FG497, 0.1)*$Q$9))/($B$11+$C$11+$F$11)</f>
        <v>0</v>
      </c>
      <c r="DL497">
        <v>4.8</v>
      </c>
      <c r="DM497">
        <v>0.5</v>
      </c>
      <c r="DN497" t="s">
        <v>438</v>
      </c>
      <c r="DO497">
        <v>2</v>
      </c>
      <c r="DP497" t="b">
        <v>1</v>
      </c>
      <c r="DQ497">
        <v>1759259637.099999</v>
      </c>
      <c r="DR497">
        <v>390.0016774193548</v>
      </c>
      <c r="DS497">
        <v>419.9861290322581</v>
      </c>
      <c r="DT497">
        <v>24.29577741935484</v>
      </c>
      <c r="DU497">
        <v>14.54998064516129</v>
      </c>
      <c r="DV497">
        <v>389.6767096774194</v>
      </c>
      <c r="DW497">
        <v>24.0467064516129</v>
      </c>
      <c r="DX497">
        <v>500.0373548387096</v>
      </c>
      <c r="DY497">
        <v>90.72196774193552</v>
      </c>
      <c r="DZ497">
        <v>0.05293089354838711</v>
      </c>
      <c r="EA497">
        <v>30.62896774193549</v>
      </c>
      <c r="EB497">
        <v>29.98058387096774</v>
      </c>
      <c r="EC497">
        <v>999.9000000000003</v>
      </c>
      <c r="ED497">
        <v>0</v>
      </c>
      <c r="EE497">
        <v>0</v>
      </c>
      <c r="EF497">
        <v>10007.6</v>
      </c>
      <c r="EG497">
        <v>0</v>
      </c>
      <c r="EH497">
        <v>11.35841290322581</v>
      </c>
      <c r="EI497">
        <v>-29.98445483870968</v>
      </c>
      <c r="EJ497">
        <v>399.7131290322581</v>
      </c>
      <c r="EK497">
        <v>426.1872258064517</v>
      </c>
      <c r="EL497">
        <v>9.745789354838712</v>
      </c>
      <c r="EM497">
        <v>419.9861290322581</v>
      </c>
      <c r="EN497">
        <v>14.54998064516129</v>
      </c>
      <c r="EO497">
        <v>2.204159677419355</v>
      </c>
      <c r="EP497">
        <v>1.320002903225806</v>
      </c>
      <c r="EQ497">
        <v>18.99258709677419</v>
      </c>
      <c r="ER497">
        <v>11.02856774193549</v>
      </c>
      <c r="ES497">
        <v>1999.967419354839</v>
      </c>
      <c r="ET497">
        <v>0.9799941290322578</v>
      </c>
      <c r="EU497">
        <v>0.02000619677419355</v>
      </c>
      <c r="EV497">
        <v>0</v>
      </c>
      <c r="EW497">
        <v>825.8852580645159</v>
      </c>
      <c r="EX497">
        <v>5.000560000000002</v>
      </c>
      <c r="EY497">
        <v>16758.73548387097</v>
      </c>
      <c r="EZ497">
        <v>17294.54516129032</v>
      </c>
      <c r="FA497">
        <v>41.46138709677417</v>
      </c>
      <c r="FB497">
        <v>41.94925806451612</v>
      </c>
      <c r="FC497">
        <v>41.47558064516127</v>
      </c>
      <c r="FD497">
        <v>41.08841935483871</v>
      </c>
      <c r="FE497">
        <v>42.59045161290322</v>
      </c>
      <c r="FF497">
        <v>1955.057419354839</v>
      </c>
      <c r="FG497">
        <v>39.91000000000001</v>
      </c>
      <c r="FH497">
        <v>0</v>
      </c>
      <c r="FI497">
        <v>1759259659.6</v>
      </c>
      <c r="FJ497">
        <v>0</v>
      </c>
      <c r="FK497">
        <v>825.8781923076924</v>
      </c>
      <c r="FL497">
        <v>-1.736581174465257</v>
      </c>
      <c r="FM497">
        <v>-18.29059832235834</v>
      </c>
      <c r="FN497">
        <v>16758.67692307692</v>
      </c>
      <c r="FO497">
        <v>15</v>
      </c>
      <c r="FP497">
        <v>0</v>
      </c>
      <c r="FQ497" t="s">
        <v>439</v>
      </c>
      <c r="FR497">
        <v>1747148579.5</v>
      </c>
      <c r="FS497">
        <v>1747148584.5</v>
      </c>
      <c r="FT497">
        <v>0</v>
      </c>
      <c r="FU497">
        <v>0.162</v>
      </c>
      <c r="FV497">
        <v>-0.001</v>
      </c>
      <c r="FW497">
        <v>0.139</v>
      </c>
      <c r="FX497">
        <v>0.058</v>
      </c>
      <c r="FY497">
        <v>420</v>
      </c>
      <c r="FZ497">
        <v>16</v>
      </c>
      <c r="GA497">
        <v>0.19</v>
      </c>
      <c r="GB497">
        <v>0.02</v>
      </c>
      <c r="GC497">
        <v>-29.9927425</v>
      </c>
      <c r="GD497">
        <v>0.09696022514076394</v>
      </c>
      <c r="GE497">
        <v>0.03800189394951225</v>
      </c>
      <c r="GF497">
        <v>1</v>
      </c>
      <c r="GG497">
        <v>825.9680294117646</v>
      </c>
      <c r="GH497">
        <v>-1.553720385184044</v>
      </c>
      <c r="GI497">
        <v>0.2673620023702318</v>
      </c>
      <c r="GJ497">
        <v>0</v>
      </c>
      <c r="GK497">
        <v>9.74550275</v>
      </c>
      <c r="GL497">
        <v>0.01085302063788874</v>
      </c>
      <c r="GM497">
        <v>0.004539689960503854</v>
      </c>
      <c r="GN497">
        <v>1</v>
      </c>
      <c r="GO497">
        <v>2</v>
      </c>
      <c r="GP497">
        <v>3</v>
      </c>
      <c r="GQ497" t="s">
        <v>446</v>
      </c>
      <c r="GR497">
        <v>3.12928</v>
      </c>
      <c r="GS497">
        <v>2.73023</v>
      </c>
      <c r="GT497">
        <v>0.0812594</v>
      </c>
      <c r="GU497">
        <v>0.0864016</v>
      </c>
      <c r="GV497">
        <v>0.108161</v>
      </c>
      <c r="GW497">
        <v>0.07574309999999999</v>
      </c>
      <c r="GX497">
        <v>27552.5</v>
      </c>
      <c r="GY497">
        <v>26589.2</v>
      </c>
      <c r="GZ497">
        <v>30530.3</v>
      </c>
      <c r="HA497">
        <v>29357.9</v>
      </c>
      <c r="HB497">
        <v>37572.2</v>
      </c>
      <c r="HC497">
        <v>35709.2</v>
      </c>
      <c r="HD497">
        <v>46702.9</v>
      </c>
      <c r="HE497">
        <v>43625.8</v>
      </c>
      <c r="HF497">
        <v>1.83555</v>
      </c>
      <c r="HG497">
        <v>1.81915</v>
      </c>
      <c r="HH497">
        <v>0.0718608</v>
      </c>
      <c r="HI497">
        <v>0</v>
      </c>
      <c r="HJ497">
        <v>28.8209</v>
      </c>
      <c r="HK497">
        <v>999.9</v>
      </c>
      <c r="HL497">
        <v>46.7</v>
      </c>
      <c r="HM497">
        <v>31.5</v>
      </c>
      <c r="HN497">
        <v>23.8935</v>
      </c>
      <c r="HO497">
        <v>62.7869</v>
      </c>
      <c r="HP497">
        <v>18.0929</v>
      </c>
      <c r="HQ497">
        <v>1</v>
      </c>
      <c r="HR497">
        <v>0.136255</v>
      </c>
      <c r="HS497">
        <v>-0.845147</v>
      </c>
      <c r="HT497">
        <v>20.1997</v>
      </c>
      <c r="HU497">
        <v>5.23182</v>
      </c>
      <c r="HV497">
        <v>11.974</v>
      </c>
      <c r="HW497">
        <v>4.97085</v>
      </c>
      <c r="HX497">
        <v>3.29028</v>
      </c>
      <c r="HY497">
        <v>9999</v>
      </c>
      <c r="HZ497">
        <v>9999</v>
      </c>
      <c r="IA497">
        <v>9999</v>
      </c>
      <c r="IB497">
        <v>21</v>
      </c>
      <c r="IC497">
        <v>4.97291</v>
      </c>
      <c r="ID497">
        <v>1.87728</v>
      </c>
      <c r="IE497">
        <v>1.8753</v>
      </c>
      <c r="IF497">
        <v>1.87817</v>
      </c>
      <c r="IG497">
        <v>1.87485</v>
      </c>
      <c r="IH497">
        <v>1.87843</v>
      </c>
      <c r="II497">
        <v>1.87557</v>
      </c>
      <c r="IJ497">
        <v>1.87668</v>
      </c>
      <c r="IK497">
        <v>0</v>
      </c>
      <c r="IL497">
        <v>0</v>
      </c>
      <c r="IM497">
        <v>0</v>
      </c>
      <c r="IN497">
        <v>0</v>
      </c>
      <c r="IO497" t="s">
        <v>441</v>
      </c>
      <c r="IP497" t="s">
        <v>442</v>
      </c>
      <c r="IQ497" t="s">
        <v>443</v>
      </c>
      <c r="IR497" t="s">
        <v>443</v>
      </c>
      <c r="IS497" t="s">
        <v>443</v>
      </c>
      <c r="IT497" t="s">
        <v>443</v>
      </c>
      <c r="IU497">
        <v>0</v>
      </c>
      <c r="IV497">
        <v>100</v>
      </c>
      <c r="IW497">
        <v>100</v>
      </c>
      <c r="IX497">
        <v>0.325</v>
      </c>
      <c r="IY497">
        <v>0.2491</v>
      </c>
      <c r="IZ497">
        <v>-0.1222274518627452</v>
      </c>
      <c r="JA497">
        <v>0.001328938755811441</v>
      </c>
      <c r="JB497">
        <v>-5.633165956792918E-07</v>
      </c>
      <c r="JC497">
        <v>2.510553891376428E-10</v>
      </c>
      <c r="JD497">
        <v>-0.04678033270444259</v>
      </c>
      <c r="JE497">
        <v>-0.0009625096320519332</v>
      </c>
      <c r="JF497">
        <v>0.0006953178313022573</v>
      </c>
      <c r="JG497">
        <v>-5.973937232829655E-06</v>
      </c>
      <c r="JH497">
        <v>1</v>
      </c>
      <c r="JI497">
        <v>2112</v>
      </c>
      <c r="JJ497">
        <v>1</v>
      </c>
      <c r="JK497">
        <v>26</v>
      </c>
      <c r="JL497">
        <v>201851.1</v>
      </c>
      <c r="JM497">
        <v>201851</v>
      </c>
      <c r="JN497">
        <v>1.08643</v>
      </c>
      <c r="JO497">
        <v>2.54761</v>
      </c>
      <c r="JP497">
        <v>1.39893</v>
      </c>
      <c r="JQ497">
        <v>2.32788</v>
      </c>
      <c r="JR497">
        <v>1.44897</v>
      </c>
      <c r="JS497">
        <v>2.52563</v>
      </c>
      <c r="JT497">
        <v>37.0032</v>
      </c>
      <c r="JU497">
        <v>23.9649</v>
      </c>
      <c r="JV497">
        <v>18</v>
      </c>
      <c r="JW497">
        <v>483.554</v>
      </c>
      <c r="JX497">
        <v>443.569</v>
      </c>
      <c r="JY497">
        <v>29.5275</v>
      </c>
      <c r="JZ497">
        <v>28.9527</v>
      </c>
      <c r="KA497">
        <v>30.0002</v>
      </c>
      <c r="KB497">
        <v>28.5956</v>
      </c>
      <c r="KC497">
        <v>28.6567</v>
      </c>
      <c r="KD497">
        <v>21.778</v>
      </c>
      <c r="KE497">
        <v>42.182</v>
      </c>
      <c r="KF497">
        <v>0</v>
      </c>
      <c r="KG497">
        <v>29.5452</v>
      </c>
      <c r="KH497">
        <v>413.277</v>
      </c>
      <c r="KI497">
        <v>14.5033</v>
      </c>
      <c r="KJ497">
        <v>100.93</v>
      </c>
      <c r="KK497">
        <v>100.345</v>
      </c>
    </row>
    <row r="498" spans="1:297">
      <c r="A498">
        <v>482</v>
      </c>
      <c r="B498">
        <v>1759259650.1</v>
      </c>
      <c r="C498">
        <v>12834.5</v>
      </c>
      <c r="D498" t="s">
        <v>1412</v>
      </c>
      <c r="E498" t="s">
        <v>1413</v>
      </c>
      <c r="F498">
        <v>5</v>
      </c>
      <c r="G498" t="s">
        <v>1411</v>
      </c>
      <c r="H498" t="s">
        <v>436</v>
      </c>
      <c r="I498">
        <v>1759259642.255172</v>
      </c>
      <c r="J498">
        <f>(K498)/1000</f>
        <v>0</v>
      </c>
      <c r="K498">
        <f>IF(DP498, AN498, AH498)</f>
        <v>0</v>
      </c>
      <c r="L498">
        <f>IF(DP498, AI498, AG498)</f>
        <v>0</v>
      </c>
      <c r="M498">
        <f>DR498 - IF(AU498&gt;1, L498*DL498*100.0/(AW498), 0)</f>
        <v>0</v>
      </c>
      <c r="N498">
        <f>((T498-J498/2)*M498-L498)/(T498+J498/2)</f>
        <v>0</v>
      </c>
      <c r="O498">
        <f>N498*(DY498+DZ498)/1000.0</f>
        <v>0</v>
      </c>
      <c r="P498">
        <f>(DR498 - IF(AU498&gt;1, L498*DL498*100.0/(AW498), 0))*(DY498+DZ498)/1000.0</f>
        <v>0</v>
      </c>
      <c r="Q498">
        <f>2.0/((1/S498-1/R498)+SIGN(S498)*SQRT((1/S498-1/R498)*(1/S498-1/R498) + 4*DM498/((DM498+1)*(DM498+1))*(2*1/S498*1/R498-1/R498*1/R498)))</f>
        <v>0</v>
      </c>
      <c r="R498">
        <f>IF(LEFT(DN498,1)&lt;&gt;"0",IF(LEFT(DN498,1)="1",3.0,DO498),$D$5+$E$5*(EF498*DY498/($K$5*1000))+$F$5*(EF498*DY498/($K$5*1000))*MAX(MIN(DL498,$J$5),$I$5)*MAX(MIN(DL498,$J$5),$I$5)+$G$5*MAX(MIN(DL498,$J$5),$I$5)*(EF498*DY498/($K$5*1000))+$H$5*(EF498*DY498/($K$5*1000))*(EF498*DY498/($K$5*1000)))</f>
        <v>0</v>
      </c>
      <c r="S498">
        <f>J498*(1000-(1000*0.61365*exp(17.502*W498/(240.97+W498))/(DY498+DZ498)+DT498)/2)/(1000*0.61365*exp(17.502*W498/(240.97+W498))/(DY498+DZ498)-DT498)</f>
        <v>0</v>
      </c>
      <c r="T498">
        <f>1/((DM498+1)/(Q498/1.6)+1/(R498/1.37)) + DM498/((DM498+1)/(Q498/1.6) + DM498/(R498/1.37))</f>
        <v>0</v>
      </c>
      <c r="U498">
        <f>(DH498*DK498)</f>
        <v>0</v>
      </c>
      <c r="V498">
        <f>(EA498+(U498+2*0.95*5.67E-8*(((EA498+$B$7)+273)^4-(EA498+273)^4)-44100*J498)/(1.84*29.3*R498+8*0.95*5.67E-8*(EA498+273)^3))</f>
        <v>0</v>
      </c>
      <c r="W498">
        <f>($C$7*EB498+$D$7*EC498+$E$7*V498)</f>
        <v>0</v>
      </c>
      <c r="X498">
        <f>0.61365*exp(17.502*W498/(240.97+W498))</f>
        <v>0</v>
      </c>
      <c r="Y498">
        <f>(Z498/AA498*100)</f>
        <v>0</v>
      </c>
      <c r="Z498">
        <f>DT498*(DY498+DZ498)/1000</f>
        <v>0</v>
      </c>
      <c r="AA498">
        <f>0.61365*exp(17.502*EA498/(240.97+EA498))</f>
        <v>0</v>
      </c>
      <c r="AB498">
        <f>(X498-DT498*(DY498+DZ498)/1000)</f>
        <v>0</v>
      </c>
      <c r="AC498">
        <f>(-J498*44100)</f>
        <v>0</v>
      </c>
      <c r="AD498">
        <f>2*29.3*R498*0.92*(EA498-W498)</f>
        <v>0</v>
      </c>
      <c r="AE498">
        <f>2*0.95*5.67E-8*(((EA498+$B$7)+273)^4-(W498+273)^4)</f>
        <v>0</v>
      </c>
      <c r="AF498">
        <f>U498+AE498+AC498+AD498</f>
        <v>0</v>
      </c>
      <c r="AG498">
        <f>DX498*AU498*(DS498-DR498*(1000-AU498*DU498)/(1000-AU498*DT498))/(100*DL498)</f>
        <v>0</v>
      </c>
      <c r="AH498">
        <f>1000*DX498*AU498*(DT498-DU498)/(100*DL498*(1000-AU498*DT498))</f>
        <v>0</v>
      </c>
      <c r="AI498">
        <f>(AJ498 - AK498 - DY498*1E3/(8.314*(EA498+273.15)) * AM498/DX498 * AL498) * DX498/(100*DL498) * (1000 - DU498)/1000</f>
        <v>0</v>
      </c>
      <c r="AJ498">
        <v>426.2008801959655</v>
      </c>
      <c r="AK498">
        <v>399.6381878787877</v>
      </c>
      <c r="AL498">
        <v>-0.0004130293909854989</v>
      </c>
      <c r="AM498">
        <v>65.51276045423094</v>
      </c>
      <c r="AN498">
        <f>(AP498 - AO498 + DY498*1E3/(8.314*(EA498+273.15)) * AR498/DX498 * AQ498) * DX498/(100*DL498) * 1000/(1000 - AP498)</f>
        <v>0</v>
      </c>
      <c r="AO498">
        <v>14.55651174541606</v>
      </c>
      <c r="AP498">
        <v>24.27238969696969</v>
      </c>
      <c r="AQ498">
        <v>-0.005511147787915348</v>
      </c>
      <c r="AR498">
        <v>120.2974737953447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MAX(0,($B$13+$C$13*EF498)/(1+$D$13*EF498)*DY498/(EA498+273)*$E$13)</f>
        <v>0</v>
      </c>
      <c r="AX498" t="s">
        <v>437</v>
      </c>
      <c r="AY498" t="s">
        <v>437</v>
      </c>
      <c r="AZ498">
        <v>0</v>
      </c>
      <c r="BA498">
        <v>0</v>
      </c>
      <c r="BB498">
        <f>1-AZ498/BA498</f>
        <v>0</v>
      </c>
      <c r="BC498">
        <v>0</v>
      </c>
      <c r="BD498" t="s">
        <v>437</v>
      </c>
      <c r="BE498" t="s">
        <v>437</v>
      </c>
      <c r="BF498">
        <v>0</v>
      </c>
      <c r="BG498">
        <v>0</v>
      </c>
      <c r="BH498">
        <f>1-BF498/BG498</f>
        <v>0</v>
      </c>
      <c r="BI498">
        <v>0.5</v>
      </c>
      <c r="BJ498">
        <f>DI498</f>
        <v>0</v>
      </c>
      <c r="BK498">
        <f>L498</f>
        <v>0</v>
      </c>
      <c r="BL498">
        <f>BH498*BI498*BJ498</f>
        <v>0</v>
      </c>
      <c r="BM498">
        <f>(BK498-BC498)/BJ498</f>
        <v>0</v>
      </c>
      <c r="BN498">
        <f>(BA498-BG498)/BG498</f>
        <v>0</v>
      </c>
      <c r="BO498">
        <f>AZ498/(BB498+AZ498/BG498)</f>
        <v>0</v>
      </c>
      <c r="BP498" t="s">
        <v>437</v>
      </c>
      <c r="BQ498">
        <v>0</v>
      </c>
      <c r="BR498">
        <f>IF(BQ498&lt;&gt;0, BQ498, BO498)</f>
        <v>0</v>
      </c>
      <c r="BS498">
        <f>1-BR498/BG498</f>
        <v>0</v>
      </c>
      <c r="BT498">
        <f>(BG498-BF498)/(BG498-BR498)</f>
        <v>0</v>
      </c>
      <c r="BU498">
        <f>(BA498-BG498)/(BA498-BR498)</f>
        <v>0</v>
      </c>
      <c r="BV498">
        <f>(BG498-BF498)/(BG498-AZ498)</f>
        <v>0</v>
      </c>
      <c r="BW498">
        <f>(BA498-BG498)/(BA498-AZ498)</f>
        <v>0</v>
      </c>
      <c r="BX498">
        <f>(BT498*BR498/BF498)</f>
        <v>0</v>
      </c>
      <c r="BY498">
        <f>(1-BX498)</f>
        <v>0</v>
      </c>
      <c r="DH498">
        <f>$B$11*EG498+$C$11*EH498+$F$11*ES498*(1-EV498)</f>
        <v>0</v>
      </c>
      <c r="DI498">
        <f>DH498*DJ498</f>
        <v>0</v>
      </c>
      <c r="DJ498">
        <f>($B$11*$D$9+$C$11*$D$9+$F$11*((FF498+EX498)/MAX(FF498+EX498+FG498, 0.1)*$I$9+FG498/MAX(FF498+EX498+FG498, 0.1)*$J$9))/($B$11+$C$11+$F$11)</f>
        <v>0</v>
      </c>
      <c r="DK498">
        <f>($B$11*$K$9+$C$11*$K$9+$F$11*((FF498+EX498)/MAX(FF498+EX498+FG498, 0.1)*$P$9+FG498/MAX(FF498+EX498+FG498, 0.1)*$Q$9))/($B$11+$C$11+$F$11)</f>
        <v>0</v>
      </c>
      <c r="DL498">
        <v>4.8</v>
      </c>
      <c r="DM498">
        <v>0.5</v>
      </c>
      <c r="DN498" t="s">
        <v>438</v>
      </c>
      <c r="DO498">
        <v>2</v>
      </c>
      <c r="DP498" t="b">
        <v>1</v>
      </c>
      <c r="DQ498">
        <v>1759259642.255172</v>
      </c>
      <c r="DR498">
        <v>389.9926206896552</v>
      </c>
      <c r="DS498">
        <v>419.8513793103448</v>
      </c>
      <c r="DT498">
        <v>24.29272068965517</v>
      </c>
      <c r="DU498">
        <v>14.55329310344828</v>
      </c>
      <c r="DV498">
        <v>389.6676551724138</v>
      </c>
      <c r="DW498">
        <v>24.04371379310344</v>
      </c>
      <c r="DX498">
        <v>500.0333793103448</v>
      </c>
      <c r="DY498">
        <v>90.72071034482759</v>
      </c>
      <c r="DZ498">
        <v>0.05262471724137931</v>
      </c>
      <c r="EA498">
        <v>30.62507586206897</v>
      </c>
      <c r="EB498">
        <v>29.98746206896552</v>
      </c>
      <c r="EC498">
        <v>999.9000000000002</v>
      </c>
      <c r="ED498">
        <v>0</v>
      </c>
      <c r="EE498">
        <v>0</v>
      </c>
      <c r="EF498">
        <v>10007.93448275862</v>
      </c>
      <c r="EG498">
        <v>0</v>
      </c>
      <c r="EH498">
        <v>11.36717586206896</v>
      </c>
      <c r="EI498">
        <v>-29.8588</v>
      </c>
      <c r="EJ498">
        <v>399.7026206896552</v>
      </c>
      <c r="EK498">
        <v>426.051896551724</v>
      </c>
      <c r="EL498">
        <v>9.73941275862069</v>
      </c>
      <c r="EM498">
        <v>419.8513793103448</v>
      </c>
      <c r="EN498">
        <v>14.55329310344828</v>
      </c>
      <c r="EO498">
        <v>2.203852413793104</v>
      </c>
      <c r="EP498">
        <v>1.320286206896552</v>
      </c>
      <c r="EQ498">
        <v>18.99034827586207</v>
      </c>
      <c r="ER498">
        <v>11.03179655172414</v>
      </c>
      <c r="ES498">
        <v>1999.965172413793</v>
      </c>
      <c r="ET498">
        <v>0.9799941724137929</v>
      </c>
      <c r="EU498">
        <v>0.02000615172413793</v>
      </c>
      <c r="EV498">
        <v>0</v>
      </c>
      <c r="EW498">
        <v>825.743620689655</v>
      </c>
      <c r="EX498">
        <v>5.000560000000001</v>
      </c>
      <c r="EY498">
        <v>16757.13793103448</v>
      </c>
      <c r="EZ498">
        <v>17294.53448275862</v>
      </c>
      <c r="FA498">
        <v>41.44582758620688</v>
      </c>
      <c r="FB498">
        <v>41.96089655172413</v>
      </c>
      <c r="FC498">
        <v>41.47168965517239</v>
      </c>
      <c r="FD498">
        <v>41.08813793103447</v>
      </c>
      <c r="FE498">
        <v>42.60320689655173</v>
      </c>
      <c r="FF498">
        <v>1955.055172413793</v>
      </c>
      <c r="FG498">
        <v>39.91</v>
      </c>
      <c r="FH498">
        <v>0</v>
      </c>
      <c r="FI498">
        <v>1759259664.4</v>
      </c>
      <c r="FJ498">
        <v>0</v>
      </c>
      <c r="FK498">
        <v>825.7415384615384</v>
      </c>
      <c r="FL498">
        <v>-1.179076910005168</v>
      </c>
      <c r="FM498">
        <v>-11.09401710069272</v>
      </c>
      <c r="FN498">
        <v>16757.26538461538</v>
      </c>
      <c r="FO498">
        <v>15</v>
      </c>
      <c r="FP498">
        <v>0</v>
      </c>
      <c r="FQ498" t="s">
        <v>439</v>
      </c>
      <c r="FR498">
        <v>1747148579.5</v>
      </c>
      <c r="FS498">
        <v>1747148584.5</v>
      </c>
      <c r="FT498">
        <v>0</v>
      </c>
      <c r="FU498">
        <v>0.162</v>
      </c>
      <c r="FV498">
        <v>-0.001</v>
      </c>
      <c r="FW498">
        <v>0.139</v>
      </c>
      <c r="FX498">
        <v>0.058</v>
      </c>
      <c r="FY498">
        <v>420</v>
      </c>
      <c r="FZ498">
        <v>16</v>
      </c>
      <c r="GA498">
        <v>0.19</v>
      </c>
      <c r="GB498">
        <v>0.02</v>
      </c>
      <c r="GC498">
        <v>-29.89301463414634</v>
      </c>
      <c r="GD498">
        <v>1.492220905923378</v>
      </c>
      <c r="GE498">
        <v>0.3032434637752758</v>
      </c>
      <c r="GF498">
        <v>0</v>
      </c>
      <c r="GG498">
        <v>825.8354705882352</v>
      </c>
      <c r="GH498">
        <v>-1.456348348341617</v>
      </c>
      <c r="GI498">
        <v>0.2402203933271321</v>
      </c>
      <c r="GJ498">
        <v>0</v>
      </c>
      <c r="GK498">
        <v>9.741093902439024</v>
      </c>
      <c r="GL498">
        <v>-0.06659832752613386</v>
      </c>
      <c r="GM498">
        <v>0.009887096019448682</v>
      </c>
      <c r="GN498">
        <v>1</v>
      </c>
      <c r="GO498">
        <v>1</v>
      </c>
      <c r="GP498">
        <v>3</v>
      </c>
      <c r="GQ498" t="s">
        <v>463</v>
      </c>
      <c r="GR498">
        <v>3.12931</v>
      </c>
      <c r="GS498">
        <v>2.72944</v>
      </c>
      <c r="GT498">
        <v>0.0812378</v>
      </c>
      <c r="GU498">
        <v>0.08603570000000001</v>
      </c>
      <c r="GV498">
        <v>0.108079</v>
      </c>
      <c r="GW498">
        <v>0.0757562</v>
      </c>
      <c r="GX498">
        <v>27553.1</v>
      </c>
      <c r="GY498">
        <v>26600.1</v>
      </c>
      <c r="GZ498">
        <v>30530.3</v>
      </c>
      <c r="HA498">
        <v>29358.1</v>
      </c>
      <c r="HB498">
        <v>37575.7</v>
      </c>
      <c r="HC498">
        <v>35708.8</v>
      </c>
      <c r="HD498">
        <v>46702.9</v>
      </c>
      <c r="HE498">
        <v>43626</v>
      </c>
      <c r="HF498">
        <v>1.83558</v>
      </c>
      <c r="HG498">
        <v>1.81905</v>
      </c>
      <c r="HH498">
        <v>0.0741705</v>
      </c>
      <c r="HI498">
        <v>0</v>
      </c>
      <c r="HJ498">
        <v>28.8209</v>
      </c>
      <c r="HK498">
        <v>999.9</v>
      </c>
      <c r="HL498">
        <v>46.7</v>
      </c>
      <c r="HM498">
        <v>31.5</v>
      </c>
      <c r="HN498">
        <v>23.8924</v>
      </c>
      <c r="HO498">
        <v>62.7369</v>
      </c>
      <c r="HP498">
        <v>17.7404</v>
      </c>
      <c r="HQ498">
        <v>1</v>
      </c>
      <c r="HR498">
        <v>0.136519</v>
      </c>
      <c r="HS498">
        <v>-0.809474</v>
      </c>
      <c r="HT498">
        <v>20.1991</v>
      </c>
      <c r="HU498">
        <v>5.22807</v>
      </c>
      <c r="HV498">
        <v>11.974</v>
      </c>
      <c r="HW498">
        <v>4.9698</v>
      </c>
      <c r="HX498">
        <v>3.28948</v>
      </c>
      <c r="HY498">
        <v>9999</v>
      </c>
      <c r="HZ498">
        <v>9999</v>
      </c>
      <c r="IA498">
        <v>9999</v>
      </c>
      <c r="IB498">
        <v>21</v>
      </c>
      <c r="IC498">
        <v>4.97291</v>
      </c>
      <c r="ID498">
        <v>1.87728</v>
      </c>
      <c r="IE498">
        <v>1.87531</v>
      </c>
      <c r="IF498">
        <v>1.87817</v>
      </c>
      <c r="IG498">
        <v>1.87485</v>
      </c>
      <c r="IH498">
        <v>1.87845</v>
      </c>
      <c r="II498">
        <v>1.87556</v>
      </c>
      <c r="IJ498">
        <v>1.87669</v>
      </c>
      <c r="IK498">
        <v>0</v>
      </c>
      <c r="IL498">
        <v>0</v>
      </c>
      <c r="IM498">
        <v>0</v>
      </c>
      <c r="IN498">
        <v>0</v>
      </c>
      <c r="IO498" t="s">
        <v>441</v>
      </c>
      <c r="IP498" t="s">
        <v>442</v>
      </c>
      <c r="IQ498" t="s">
        <v>443</v>
      </c>
      <c r="IR498" t="s">
        <v>443</v>
      </c>
      <c r="IS498" t="s">
        <v>443</v>
      </c>
      <c r="IT498" t="s">
        <v>443</v>
      </c>
      <c r="IU498">
        <v>0</v>
      </c>
      <c r="IV498">
        <v>100</v>
      </c>
      <c r="IW498">
        <v>100</v>
      </c>
      <c r="IX498">
        <v>0.324</v>
      </c>
      <c r="IY498">
        <v>0.2485</v>
      </c>
      <c r="IZ498">
        <v>-0.1222274518627452</v>
      </c>
      <c r="JA498">
        <v>0.001328938755811441</v>
      </c>
      <c r="JB498">
        <v>-5.633165956792918E-07</v>
      </c>
      <c r="JC498">
        <v>2.510553891376428E-10</v>
      </c>
      <c r="JD498">
        <v>-0.04678033270444259</v>
      </c>
      <c r="JE498">
        <v>-0.0009625096320519332</v>
      </c>
      <c r="JF498">
        <v>0.0006953178313022573</v>
      </c>
      <c r="JG498">
        <v>-5.973937232829655E-06</v>
      </c>
      <c r="JH498">
        <v>1</v>
      </c>
      <c r="JI498">
        <v>2112</v>
      </c>
      <c r="JJ498">
        <v>1</v>
      </c>
      <c r="JK498">
        <v>26</v>
      </c>
      <c r="JL498">
        <v>201851.2</v>
      </c>
      <c r="JM498">
        <v>201851.1</v>
      </c>
      <c r="JN498">
        <v>1.05957</v>
      </c>
      <c r="JO498">
        <v>2.5354</v>
      </c>
      <c r="JP498">
        <v>1.39893</v>
      </c>
      <c r="JQ498">
        <v>2.3291</v>
      </c>
      <c r="JR498">
        <v>1.44897</v>
      </c>
      <c r="JS498">
        <v>2.55371</v>
      </c>
      <c r="JT498">
        <v>37.0032</v>
      </c>
      <c r="JU498">
        <v>23.9737</v>
      </c>
      <c r="JV498">
        <v>18</v>
      </c>
      <c r="JW498">
        <v>483.588</v>
      </c>
      <c r="JX498">
        <v>443.53</v>
      </c>
      <c r="JY498">
        <v>29.5504</v>
      </c>
      <c r="JZ498">
        <v>28.9568</v>
      </c>
      <c r="KA498">
        <v>30.0004</v>
      </c>
      <c r="KB498">
        <v>28.5987</v>
      </c>
      <c r="KC498">
        <v>28.6598</v>
      </c>
      <c r="KD498">
        <v>21.2412</v>
      </c>
      <c r="KE498">
        <v>42.182</v>
      </c>
      <c r="KF498">
        <v>0</v>
      </c>
      <c r="KG498">
        <v>29.5327</v>
      </c>
      <c r="KH498">
        <v>399.909</v>
      </c>
      <c r="KI498">
        <v>14.5165</v>
      </c>
      <c r="KJ498">
        <v>100.93</v>
      </c>
      <c r="KK498">
        <v>100.346</v>
      </c>
    </row>
    <row r="499" spans="1:297">
      <c r="A499">
        <v>483</v>
      </c>
      <c r="B499">
        <v>1759259655.1</v>
      </c>
      <c r="C499">
        <v>12839.5</v>
      </c>
      <c r="D499" t="s">
        <v>1414</v>
      </c>
      <c r="E499" t="s">
        <v>1415</v>
      </c>
      <c r="F499">
        <v>5</v>
      </c>
      <c r="G499" t="s">
        <v>1411</v>
      </c>
      <c r="H499" t="s">
        <v>436</v>
      </c>
      <c r="I499">
        <v>1759259647.332142</v>
      </c>
      <c r="J499">
        <f>(K499)/1000</f>
        <v>0</v>
      </c>
      <c r="K499">
        <f>IF(DP499, AN499, AH499)</f>
        <v>0</v>
      </c>
      <c r="L499">
        <f>IF(DP499, AI499, AG499)</f>
        <v>0</v>
      </c>
      <c r="M499">
        <f>DR499 - IF(AU499&gt;1, L499*DL499*100.0/(AW499), 0)</f>
        <v>0</v>
      </c>
      <c r="N499">
        <f>((T499-J499/2)*M499-L499)/(T499+J499/2)</f>
        <v>0</v>
      </c>
      <c r="O499">
        <f>N499*(DY499+DZ499)/1000.0</f>
        <v>0</v>
      </c>
      <c r="P499">
        <f>(DR499 - IF(AU499&gt;1, L499*DL499*100.0/(AW499), 0))*(DY499+DZ499)/1000.0</f>
        <v>0</v>
      </c>
      <c r="Q499">
        <f>2.0/((1/S499-1/R499)+SIGN(S499)*SQRT((1/S499-1/R499)*(1/S499-1/R499) + 4*DM499/((DM499+1)*(DM499+1))*(2*1/S499*1/R499-1/R499*1/R499)))</f>
        <v>0</v>
      </c>
      <c r="R499">
        <f>IF(LEFT(DN499,1)&lt;&gt;"0",IF(LEFT(DN499,1)="1",3.0,DO499),$D$5+$E$5*(EF499*DY499/($K$5*1000))+$F$5*(EF499*DY499/($K$5*1000))*MAX(MIN(DL499,$J$5),$I$5)*MAX(MIN(DL499,$J$5),$I$5)+$G$5*MAX(MIN(DL499,$J$5),$I$5)*(EF499*DY499/($K$5*1000))+$H$5*(EF499*DY499/($K$5*1000))*(EF499*DY499/($K$5*1000)))</f>
        <v>0</v>
      </c>
      <c r="S499">
        <f>J499*(1000-(1000*0.61365*exp(17.502*W499/(240.97+W499))/(DY499+DZ499)+DT499)/2)/(1000*0.61365*exp(17.502*W499/(240.97+W499))/(DY499+DZ499)-DT499)</f>
        <v>0</v>
      </c>
      <c r="T499">
        <f>1/((DM499+1)/(Q499/1.6)+1/(R499/1.37)) + DM499/((DM499+1)/(Q499/1.6) + DM499/(R499/1.37))</f>
        <v>0</v>
      </c>
      <c r="U499">
        <f>(DH499*DK499)</f>
        <v>0</v>
      </c>
      <c r="V499">
        <f>(EA499+(U499+2*0.95*5.67E-8*(((EA499+$B$7)+273)^4-(EA499+273)^4)-44100*J499)/(1.84*29.3*R499+8*0.95*5.67E-8*(EA499+273)^3))</f>
        <v>0</v>
      </c>
      <c r="W499">
        <f>($C$7*EB499+$D$7*EC499+$E$7*V499)</f>
        <v>0</v>
      </c>
      <c r="X499">
        <f>0.61365*exp(17.502*W499/(240.97+W499))</f>
        <v>0</v>
      </c>
      <c r="Y499">
        <f>(Z499/AA499*100)</f>
        <v>0</v>
      </c>
      <c r="Z499">
        <f>DT499*(DY499+DZ499)/1000</f>
        <v>0</v>
      </c>
      <c r="AA499">
        <f>0.61365*exp(17.502*EA499/(240.97+EA499))</f>
        <v>0</v>
      </c>
      <c r="AB499">
        <f>(X499-DT499*(DY499+DZ499)/1000)</f>
        <v>0</v>
      </c>
      <c r="AC499">
        <f>(-J499*44100)</f>
        <v>0</v>
      </c>
      <c r="AD499">
        <f>2*29.3*R499*0.92*(EA499-W499)</f>
        <v>0</v>
      </c>
      <c r="AE499">
        <f>2*0.95*5.67E-8*(((EA499+$B$7)+273)^4-(W499+273)^4)</f>
        <v>0</v>
      </c>
      <c r="AF499">
        <f>U499+AE499+AC499+AD499</f>
        <v>0</v>
      </c>
      <c r="AG499">
        <f>DX499*AU499*(DS499-DR499*(1000-AU499*DU499)/(1000-AU499*DT499))/(100*DL499)</f>
        <v>0</v>
      </c>
      <c r="AH499">
        <f>1000*DX499*AU499*(DT499-DU499)/(100*DL499*(1000-AU499*DT499))</f>
        <v>0</v>
      </c>
      <c r="AI499">
        <f>(AJ499 - AK499 - DY499*1E3/(8.314*(EA499+273.15)) * AM499/DX499 * AL499) * DX499/(100*DL499) * (1000 - DU499)/1000</f>
        <v>0</v>
      </c>
      <c r="AJ499">
        <v>419.743393120992</v>
      </c>
      <c r="AK499">
        <v>396.6689757575757</v>
      </c>
      <c r="AL499">
        <v>-0.7120256330009257</v>
      </c>
      <c r="AM499">
        <v>65.51276045423094</v>
      </c>
      <c r="AN499">
        <f>(AP499 - AO499 + DY499*1E3/(8.314*(EA499+273.15)) * AR499/DX499 * AQ499) * DX499/(100*DL499) * 1000/(1000 - AP499)</f>
        <v>0</v>
      </c>
      <c r="AO499">
        <v>14.56070680541347</v>
      </c>
      <c r="AP499">
        <v>24.23140848484847</v>
      </c>
      <c r="AQ499">
        <v>-0.009148556310757734</v>
      </c>
      <c r="AR499">
        <v>120.2974737953447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MAX(0,($B$13+$C$13*EF499)/(1+$D$13*EF499)*DY499/(EA499+273)*$E$13)</f>
        <v>0</v>
      </c>
      <c r="AX499" t="s">
        <v>437</v>
      </c>
      <c r="AY499" t="s">
        <v>437</v>
      </c>
      <c r="AZ499">
        <v>0</v>
      </c>
      <c r="BA499">
        <v>0</v>
      </c>
      <c r="BB499">
        <f>1-AZ499/BA499</f>
        <v>0</v>
      </c>
      <c r="BC499">
        <v>0</v>
      </c>
      <c r="BD499" t="s">
        <v>437</v>
      </c>
      <c r="BE499" t="s">
        <v>437</v>
      </c>
      <c r="BF499">
        <v>0</v>
      </c>
      <c r="BG499">
        <v>0</v>
      </c>
      <c r="BH499">
        <f>1-BF499/BG499</f>
        <v>0</v>
      </c>
      <c r="BI499">
        <v>0.5</v>
      </c>
      <c r="BJ499">
        <f>DI499</f>
        <v>0</v>
      </c>
      <c r="BK499">
        <f>L499</f>
        <v>0</v>
      </c>
      <c r="BL499">
        <f>BH499*BI499*BJ499</f>
        <v>0</v>
      </c>
      <c r="BM499">
        <f>(BK499-BC499)/BJ499</f>
        <v>0</v>
      </c>
      <c r="BN499">
        <f>(BA499-BG499)/BG499</f>
        <v>0</v>
      </c>
      <c r="BO499">
        <f>AZ499/(BB499+AZ499/BG499)</f>
        <v>0</v>
      </c>
      <c r="BP499" t="s">
        <v>437</v>
      </c>
      <c r="BQ499">
        <v>0</v>
      </c>
      <c r="BR499">
        <f>IF(BQ499&lt;&gt;0, BQ499, BO499)</f>
        <v>0</v>
      </c>
      <c r="BS499">
        <f>1-BR499/BG499</f>
        <v>0</v>
      </c>
      <c r="BT499">
        <f>(BG499-BF499)/(BG499-BR499)</f>
        <v>0</v>
      </c>
      <c r="BU499">
        <f>(BA499-BG499)/(BA499-BR499)</f>
        <v>0</v>
      </c>
      <c r="BV499">
        <f>(BG499-BF499)/(BG499-AZ499)</f>
        <v>0</v>
      </c>
      <c r="BW499">
        <f>(BA499-BG499)/(BA499-AZ499)</f>
        <v>0</v>
      </c>
      <c r="BX499">
        <f>(BT499*BR499/BF499)</f>
        <v>0</v>
      </c>
      <c r="BY499">
        <f>(1-BX499)</f>
        <v>0</v>
      </c>
      <c r="DH499">
        <f>$B$11*EG499+$C$11*EH499+$F$11*ES499*(1-EV499)</f>
        <v>0</v>
      </c>
      <c r="DI499">
        <f>DH499*DJ499</f>
        <v>0</v>
      </c>
      <c r="DJ499">
        <f>($B$11*$D$9+$C$11*$D$9+$F$11*((FF499+EX499)/MAX(FF499+EX499+FG499, 0.1)*$I$9+FG499/MAX(FF499+EX499+FG499, 0.1)*$J$9))/($B$11+$C$11+$F$11)</f>
        <v>0</v>
      </c>
      <c r="DK499">
        <f>($B$11*$K$9+$C$11*$K$9+$F$11*((FF499+EX499)/MAX(FF499+EX499+FG499, 0.1)*$P$9+FG499/MAX(FF499+EX499+FG499, 0.1)*$Q$9))/($B$11+$C$11+$F$11)</f>
        <v>0</v>
      </c>
      <c r="DL499">
        <v>4.8</v>
      </c>
      <c r="DM499">
        <v>0.5</v>
      </c>
      <c r="DN499" t="s">
        <v>438</v>
      </c>
      <c r="DO499">
        <v>2</v>
      </c>
      <c r="DP499" t="b">
        <v>1</v>
      </c>
      <c r="DQ499">
        <v>1759259647.332142</v>
      </c>
      <c r="DR499">
        <v>389.5716071428572</v>
      </c>
      <c r="DS499">
        <v>417.2813928571428</v>
      </c>
      <c r="DT499">
        <v>24.27764642857143</v>
      </c>
      <c r="DU499">
        <v>14.55672142857143</v>
      </c>
      <c r="DV499">
        <v>389.2471071428571</v>
      </c>
      <c r="DW499">
        <v>24.02896785714286</v>
      </c>
      <c r="DX499">
        <v>500.0570714285714</v>
      </c>
      <c r="DY499">
        <v>90.72040714285716</v>
      </c>
      <c r="DZ499">
        <v>0.05211323571428571</v>
      </c>
      <c r="EA499">
        <v>30.62093928571429</v>
      </c>
      <c r="EB499">
        <v>30.01120357142857</v>
      </c>
      <c r="EC499">
        <v>999.9000000000002</v>
      </c>
      <c r="ED499">
        <v>0</v>
      </c>
      <c r="EE499">
        <v>0</v>
      </c>
      <c r="EF499">
        <v>10001.32071428571</v>
      </c>
      <c r="EG499">
        <v>0</v>
      </c>
      <c r="EH499">
        <v>11.36739642857143</v>
      </c>
      <c r="EI499">
        <v>-27.70981071428572</v>
      </c>
      <c r="EJ499">
        <v>399.2649642857143</v>
      </c>
      <c r="EK499">
        <v>423.4454642857143</v>
      </c>
      <c r="EL499">
        <v>9.720913214285714</v>
      </c>
      <c r="EM499">
        <v>417.2813928571428</v>
      </c>
      <c r="EN499">
        <v>14.55672142857143</v>
      </c>
      <c r="EO499">
        <v>2.2024775</v>
      </c>
      <c r="EP499">
        <v>1.3205925</v>
      </c>
      <c r="EQ499">
        <v>18.98034285714286</v>
      </c>
      <c r="ER499">
        <v>11.03528571428572</v>
      </c>
      <c r="ES499">
        <v>1999.978928571429</v>
      </c>
      <c r="ET499">
        <v>0.9799943571428571</v>
      </c>
      <c r="EU499">
        <v>0.02000596428571428</v>
      </c>
      <c r="EV499">
        <v>0</v>
      </c>
      <c r="EW499">
        <v>825.7521428571429</v>
      </c>
      <c r="EX499">
        <v>5.000560000000001</v>
      </c>
      <c r="EY499">
        <v>16757.63214285714</v>
      </c>
      <c r="EZ499">
        <v>17294.65714285714</v>
      </c>
      <c r="FA499">
        <v>41.44157142857142</v>
      </c>
      <c r="FB499">
        <v>41.96174999999999</v>
      </c>
      <c r="FC499">
        <v>41.45499999999999</v>
      </c>
      <c r="FD499">
        <v>41.0935357142857</v>
      </c>
      <c r="FE499">
        <v>42.60464285714285</v>
      </c>
      <c r="FF499">
        <v>1955.068928571428</v>
      </c>
      <c r="FG499">
        <v>39.91</v>
      </c>
      <c r="FH499">
        <v>0</v>
      </c>
      <c r="FI499">
        <v>1759259669.2</v>
      </c>
      <c r="FJ499">
        <v>0</v>
      </c>
      <c r="FK499">
        <v>825.7259615384614</v>
      </c>
      <c r="FL499">
        <v>0.120717954386241</v>
      </c>
      <c r="FM499">
        <v>11.85641030579864</v>
      </c>
      <c r="FN499">
        <v>16757.77692307693</v>
      </c>
      <c r="FO499">
        <v>15</v>
      </c>
      <c r="FP499">
        <v>0</v>
      </c>
      <c r="FQ499" t="s">
        <v>439</v>
      </c>
      <c r="FR499">
        <v>1747148579.5</v>
      </c>
      <c r="FS499">
        <v>1747148584.5</v>
      </c>
      <c r="FT499">
        <v>0</v>
      </c>
      <c r="FU499">
        <v>0.162</v>
      </c>
      <c r="FV499">
        <v>-0.001</v>
      </c>
      <c r="FW499">
        <v>0.139</v>
      </c>
      <c r="FX499">
        <v>0.058</v>
      </c>
      <c r="FY499">
        <v>420</v>
      </c>
      <c r="FZ499">
        <v>16</v>
      </c>
      <c r="GA499">
        <v>0.19</v>
      </c>
      <c r="GB499">
        <v>0.02</v>
      </c>
      <c r="GC499">
        <v>-28.5949925</v>
      </c>
      <c r="GD499">
        <v>20.12845215759856</v>
      </c>
      <c r="GE499">
        <v>2.627307976654764</v>
      </c>
      <c r="GF499">
        <v>0</v>
      </c>
      <c r="GG499">
        <v>825.7704705882354</v>
      </c>
      <c r="GH499">
        <v>-0.6481588952361048</v>
      </c>
      <c r="GI499">
        <v>0.2263616621164524</v>
      </c>
      <c r="GJ499">
        <v>1</v>
      </c>
      <c r="GK499">
        <v>9.7286495</v>
      </c>
      <c r="GL499">
        <v>-0.2021126454034081</v>
      </c>
      <c r="GM499">
        <v>0.02280493641188232</v>
      </c>
      <c r="GN499">
        <v>0</v>
      </c>
      <c r="GO499">
        <v>1</v>
      </c>
      <c r="GP499">
        <v>3</v>
      </c>
      <c r="GQ499" t="s">
        <v>463</v>
      </c>
      <c r="GR499">
        <v>3.12903</v>
      </c>
      <c r="GS499">
        <v>2.72959</v>
      </c>
      <c r="GT499">
        <v>0.08068690000000001</v>
      </c>
      <c r="GU499">
        <v>0.0840852</v>
      </c>
      <c r="GV499">
        <v>0.107962</v>
      </c>
      <c r="GW499">
        <v>0.0757591</v>
      </c>
      <c r="GX499">
        <v>27569.1</v>
      </c>
      <c r="GY499">
        <v>26656.6</v>
      </c>
      <c r="GZ499">
        <v>30529.7</v>
      </c>
      <c r="HA499">
        <v>29357.8</v>
      </c>
      <c r="HB499">
        <v>37580.2</v>
      </c>
      <c r="HC499">
        <v>35708</v>
      </c>
      <c r="HD499">
        <v>46702.4</v>
      </c>
      <c r="HE499">
        <v>43625.2</v>
      </c>
      <c r="HF499">
        <v>1.835</v>
      </c>
      <c r="HG499">
        <v>1.81982</v>
      </c>
      <c r="HH499">
        <v>0.07592889999999999</v>
      </c>
      <c r="HI499">
        <v>0</v>
      </c>
      <c r="HJ499">
        <v>28.8184</v>
      </c>
      <c r="HK499">
        <v>999.9</v>
      </c>
      <c r="HL499">
        <v>46.7</v>
      </c>
      <c r="HM499">
        <v>31.6</v>
      </c>
      <c r="HN499">
        <v>24.0281</v>
      </c>
      <c r="HO499">
        <v>63.1969</v>
      </c>
      <c r="HP499">
        <v>17.8085</v>
      </c>
      <c r="HQ499">
        <v>1</v>
      </c>
      <c r="HR499">
        <v>0.136822</v>
      </c>
      <c r="HS499">
        <v>-0.701612</v>
      </c>
      <c r="HT499">
        <v>20.1995</v>
      </c>
      <c r="HU499">
        <v>5.22807</v>
      </c>
      <c r="HV499">
        <v>11.974</v>
      </c>
      <c r="HW499">
        <v>4.9697</v>
      </c>
      <c r="HX499">
        <v>3.28958</v>
      </c>
      <c r="HY499">
        <v>9999</v>
      </c>
      <c r="HZ499">
        <v>9999</v>
      </c>
      <c r="IA499">
        <v>9999</v>
      </c>
      <c r="IB499">
        <v>21</v>
      </c>
      <c r="IC499">
        <v>4.9729</v>
      </c>
      <c r="ID499">
        <v>1.87729</v>
      </c>
      <c r="IE499">
        <v>1.87531</v>
      </c>
      <c r="IF499">
        <v>1.87818</v>
      </c>
      <c r="IG499">
        <v>1.87485</v>
      </c>
      <c r="IH499">
        <v>1.87848</v>
      </c>
      <c r="II499">
        <v>1.87556</v>
      </c>
      <c r="IJ499">
        <v>1.8767</v>
      </c>
      <c r="IK499">
        <v>0</v>
      </c>
      <c r="IL499">
        <v>0</v>
      </c>
      <c r="IM499">
        <v>0</v>
      </c>
      <c r="IN499">
        <v>0</v>
      </c>
      <c r="IO499" t="s">
        <v>441</v>
      </c>
      <c r="IP499" t="s">
        <v>442</v>
      </c>
      <c r="IQ499" t="s">
        <v>443</v>
      </c>
      <c r="IR499" t="s">
        <v>443</v>
      </c>
      <c r="IS499" t="s">
        <v>443</v>
      </c>
      <c r="IT499" t="s">
        <v>443</v>
      </c>
      <c r="IU499">
        <v>0</v>
      </c>
      <c r="IV499">
        <v>100</v>
      </c>
      <c r="IW499">
        <v>100</v>
      </c>
      <c r="IX499">
        <v>0.321</v>
      </c>
      <c r="IY499">
        <v>0.2476</v>
      </c>
      <c r="IZ499">
        <v>-0.1222274518627452</v>
      </c>
      <c r="JA499">
        <v>0.001328938755811441</v>
      </c>
      <c r="JB499">
        <v>-5.633165956792918E-07</v>
      </c>
      <c r="JC499">
        <v>2.510553891376428E-10</v>
      </c>
      <c r="JD499">
        <v>-0.04678033270444259</v>
      </c>
      <c r="JE499">
        <v>-0.0009625096320519332</v>
      </c>
      <c r="JF499">
        <v>0.0006953178313022573</v>
      </c>
      <c r="JG499">
        <v>-5.973937232829655E-06</v>
      </c>
      <c r="JH499">
        <v>1</v>
      </c>
      <c r="JI499">
        <v>2112</v>
      </c>
      <c r="JJ499">
        <v>1</v>
      </c>
      <c r="JK499">
        <v>26</v>
      </c>
      <c r="JL499">
        <v>201851.3</v>
      </c>
      <c r="JM499">
        <v>201851.2</v>
      </c>
      <c r="JN499">
        <v>1.02905</v>
      </c>
      <c r="JO499">
        <v>2.55005</v>
      </c>
      <c r="JP499">
        <v>1.39893</v>
      </c>
      <c r="JQ499">
        <v>2.32788</v>
      </c>
      <c r="JR499">
        <v>1.44897</v>
      </c>
      <c r="JS499">
        <v>2.52563</v>
      </c>
      <c r="JT499">
        <v>37.027</v>
      </c>
      <c r="JU499">
        <v>23.9649</v>
      </c>
      <c r="JV499">
        <v>18</v>
      </c>
      <c r="JW499">
        <v>483.287</v>
      </c>
      <c r="JX499">
        <v>444.037</v>
      </c>
      <c r="JY499">
        <v>29.5474</v>
      </c>
      <c r="JZ499">
        <v>28.9607</v>
      </c>
      <c r="KA499">
        <v>30.0003</v>
      </c>
      <c r="KB499">
        <v>28.6011</v>
      </c>
      <c r="KC499">
        <v>28.6628</v>
      </c>
      <c r="KD499">
        <v>20.6335</v>
      </c>
      <c r="KE499">
        <v>42.182</v>
      </c>
      <c r="KF499">
        <v>0</v>
      </c>
      <c r="KG499">
        <v>29.4788</v>
      </c>
      <c r="KH499">
        <v>379.874</v>
      </c>
      <c r="KI499">
        <v>14.5453</v>
      </c>
      <c r="KJ499">
        <v>100.928</v>
      </c>
      <c r="KK499">
        <v>100.344</v>
      </c>
    </row>
    <row r="500" spans="1:297">
      <c r="A500">
        <v>484</v>
      </c>
      <c r="B500">
        <v>1759259660.1</v>
      </c>
      <c r="C500">
        <v>12844.5</v>
      </c>
      <c r="D500" t="s">
        <v>1416</v>
      </c>
      <c r="E500" t="s">
        <v>1417</v>
      </c>
      <c r="F500">
        <v>5</v>
      </c>
      <c r="G500" t="s">
        <v>1411</v>
      </c>
      <c r="H500" t="s">
        <v>436</v>
      </c>
      <c r="I500">
        <v>1759259652.6</v>
      </c>
      <c r="J500">
        <f>(K500)/1000</f>
        <v>0</v>
      </c>
      <c r="K500">
        <f>IF(DP500, AN500, AH500)</f>
        <v>0</v>
      </c>
      <c r="L500">
        <f>IF(DP500, AI500, AG500)</f>
        <v>0</v>
      </c>
      <c r="M500">
        <f>DR500 - IF(AU500&gt;1, L500*DL500*100.0/(AW500), 0)</f>
        <v>0</v>
      </c>
      <c r="N500">
        <f>((T500-J500/2)*M500-L500)/(T500+J500/2)</f>
        <v>0</v>
      </c>
      <c r="O500">
        <f>N500*(DY500+DZ500)/1000.0</f>
        <v>0</v>
      </c>
      <c r="P500">
        <f>(DR500 - IF(AU500&gt;1, L500*DL500*100.0/(AW500), 0))*(DY500+DZ500)/1000.0</f>
        <v>0</v>
      </c>
      <c r="Q500">
        <f>2.0/((1/S500-1/R500)+SIGN(S500)*SQRT((1/S500-1/R500)*(1/S500-1/R500) + 4*DM500/((DM500+1)*(DM500+1))*(2*1/S500*1/R500-1/R500*1/R500)))</f>
        <v>0</v>
      </c>
      <c r="R500">
        <f>IF(LEFT(DN500,1)&lt;&gt;"0",IF(LEFT(DN500,1)="1",3.0,DO500),$D$5+$E$5*(EF500*DY500/($K$5*1000))+$F$5*(EF500*DY500/($K$5*1000))*MAX(MIN(DL500,$J$5),$I$5)*MAX(MIN(DL500,$J$5),$I$5)+$G$5*MAX(MIN(DL500,$J$5),$I$5)*(EF500*DY500/($K$5*1000))+$H$5*(EF500*DY500/($K$5*1000))*(EF500*DY500/($K$5*1000)))</f>
        <v>0</v>
      </c>
      <c r="S500">
        <f>J500*(1000-(1000*0.61365*exp(17.502*W500/(240.97+W500))/(DY500+DZ500)+DT500)/2)/(1000*0.61365*exp(17.502*W500/(240.97+W500))/(DY500+DZ500)-DT500)</f>
        <v>0</v>
      </c>
      <c r="T500">
        <f>1/((DM500+1)/(Q500/1.6)+1/(R500/1.37)) + DM500/((DM500+1)/(Q500/1.6) + DM500/(R500/1.37))</f>
        <v>0</v>
      </c>
      <c r="U500">
        <f>(DH500*DK500)</f>
        <v>0</v>
      </c>
      <c r="V500">
        <f>(EA500+(U500+2*0.95*5.67E-8*(((EA500+$B$7)+273)^4-(EA500+273)^4)-44100*J500)/(1.84*29.3*R500+8*0.95*5.67E-8*(EA500+273)^3))</f>
        <v>0</v>
      </c>
      <c r="W500">
        <f>($C$7*EB500+$D$7*EC500+$E$7*V500)</f>
        <v>0</v>
      </c>
      <c r="X500">
        <f>0.61365*exp(17.502*W500/(240.97+W500))</f>
        <v>0</v>
      </c>
      <c r="Y500">
        <f>(Z500/AA500*100)</f>
        <v>0</v>
      </c>
      <c r="Z500">
        <f>DT500*(DY500+DZ500)/1000</f>
        <v>0</v>
      </c>
      <c r="AA500">
        <f>0.61365*exp(17.502*EA500/(240.97+EA500))</f>
        <v>0</v>
      </c>
      <c r="AB500">
        <f>(X500-DT500*(DY500+DZ500)/1000)</f>
        <v>0</v>
      </c>
      <c r="AC500">
        <f>(-J500*44100)</f>
        <v>0</v>
      </c>
      <c r="AD500">
        <f>2*29.3*R500*0.92*(EA500-W500)</f>
        <v>0</v>
      </c>
      <c r="AE500">
        <f>2*0.95*5.67E-8*(((EA500+$B$7)+273)^4-(W500+273)^4)</f>
        <v>0</v>
      </c>
      <c r="AF500">
        <f>U500+AE500+AC500+AD500</f>
        <v>0</v>
      </c>
      <c r="AG500">
        <f>DX500*AU500*(DS500-DR500*(1000-AU500*DU500)/(1000-AU500*DT500))/(100*DL500)</f>
        <v>0</v>
      </c>
      <c r="AH500">
        <f>1000*DX500*AU500*(DT500-DU500)/(100*DL500*(1000-AU500*DT500))</f>
        <v>0</v>
      </c>
      <c r="AI500">
        <f>(AJ500 - AK500 - DY500*1E3/(8.314*(EA500+273.15)) * AM500/DX500 * AL500) * DX500/(100*DL500) * (1000 - DU500)/1000</f>
        <v>0</v>
      </c>
      <c r="AJ500">
        <v>405.2987001182123</v>
      </c>
      <c r="AK500">
        <v>387.8709575757574</v>
      </c>
      <c r="AL500">
        <v>-1.87359492933598</v>
      </c>
      <c r="AM500">
        <v>65.51276045423094</v>
      </c>
      <c r="AN500">
        <f>(AP500 - AO500 + DY500*1E3/(8.314*(EA500+273.15)) * AR500/DX500 * AQ500) * DX500/(100*DL500) * 1000/(1000 - AP500)</f>
        <v>0</v>
      </c>
      <c r="AO500">
        <v>14.56106554678994</v>
      </c>
      <c r="AP500">
        <v>24.26277212121211</v>
      </c>
      <c r="AQ500">
        <v>0.007764988563144121</v>
      </c>
      <c r="AR500">
        <v>120.2974737953447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MAX(0,($B$13+$C$13*EF500)/(1+$D$13*EF500)*DY500/(EA500+273)*$E$13)</f>
        <v>0</v>
      </c>
      <c r="AX500" t="s">
        <v>437</v>
      </c>
      <c r="AY500" t="s">
        <v>437</v>
      </c>
      <c r="AZ500">
        <v>0</v>
      </c>
      <c r="BA500">
        <v>0</v>
      </c>
      <c r="BB500">
        <f>1-AZ500/BA500</f>
        <v>0</v>
      </c>
      <c r="BC500">
        <v>0</v>
      </c>
      <c r="BD500" t="s">
        <v>437</v>
      </c>
      <c r="BE500" t="s">
        <v>437</v>
      </c>
      <c r="BF500">
        <v>0</v>
      </c>
      <c r="BG500">
        <v>0</v>
      </c>
      <c r="BH500">
        <f>1-BF500/BG500</f>
        <v>0</v>
      </c>
      <c r="BI500">
        <v>0.5</v>
      </c>
      <c r="BJ500">
        <f>DI500</f>
        <v>0</v>
      </c>
      <c r="BK500">
        <f>L500</f>
        <v>0</v>
      </c>
      <c r="BL500">
        <f>BH500*BI500*BJ500</f>
        <v>0</v>
      </c>
      <c r="BM500">
        <f>(BK500-BC500)/BJ500</f>
        <v>0</v>
      </c>
      <c r="BN500">
        <f>(BA500-BG500)/BG500</f>
        <v>0</v>
      </c>
      <c r="BO500">
        <f>AZ500/(BB500+AZ500/BG500)</f>
        <v>0</v>
      </c>
      <c r="BP500" t="s">
        <v>437</v>
      </c>
      <c r="BQ500">
        <v>0</v>
      </c>
      <c r="BR500">
        <f>IF(BQ500&lt;&gt;0, BQ500, BO500)</f>
        <v>0</v>
      </c>
      <c r="BS500">
        <f>1-BR500/BG500</f>
        <v>0</v>
      </c>
      <c r="BT500">
        <f>(BG500-BF500)/(BG500-BR500)</f>
        <v>0</v>
      </c>
      <c r="BU500">
        <f>(BA500-BG500)/(BA500-BR500)</f>
        <v>0</v>
      </c>
      <c r="BV500">
        <f>(BG500-BF500)/(BG500-AZ500)</f>
        <v>0</v>
      </c>
      <c r="BW500">
        <f>(BA500-BG500)/(BA500-AZ500)</f>
        <v>0</v>
      </c>
      <c r="BX500">
        <f>(BT500*BR500/BF500)</f>
        <v>0</v>
      </c>
      <c r="BY500">
        <f>(1-BX500)</f>
        <v>0</v>
      </c>
      <c r="DH500">
        <f>$B$11*EG500+$C$11*EH500+$F$11*ES500*(1-EV500)</f>
        <v>0</v>
      </c>
      <c r="DI500">
        <f>DH500*DJ500</f>
        <v>0</v>
      </c>
      <c r="DJ500">
        <f>($B$11*$D$9+$C$11*$D$9+$F$11*((FF500+EX500)/MAX(FF500+EX500+FG500, 0.1)*$I$9+FG500/MAX(FF500+EX500+FG500, 0.1)*$J$9))/($B$11+$C$11+$F$11)</f>
        <v>0</v>
      </c>
      <c r="DK500">
        <f>($B$11*$K$9+$C$11*$K$9+$F$11*((FF500+EX500)/MAX(FF500+EX500+FG500, 0.1)*$P$9+FG500/MAX(FF500+EX500+FG500, 0.1)*$Q$9))/($B$11+$C$11+$F$11)</f>
        <v>0</v>
      </c>
      <c r="DL500">
        <v>4.8</v>
      </c>
      <c r="DM500">
        <v>0.5</v>
      </c>
      <c r="DN500" t="s">
        <v>438</v>
      </c>
      <c r="DO500">
        <v>2</v>
      </c>
      <c r="DP500" t="b">
        <v>1</v>
      </c>
      <c r="DQ500">
        <v>1759259652.6</v>
      </c>
      <c r="DR500">
        <v>386.9885555555556</v>
      </c>
      <c r="DS500">
        <v>409.7088518518518</v>
      </c>
      <c r="DT500">
        <v>24.25771481481481</v>
      </c>
      <c r="DU500">
        <v>14.55934814814815</v>
      </c>
      <c r="DV500">
        <v>386.6665925925926</v>
      </c>
      <c r="DW500">
        <v>24.00945925925926</v>
      </c>
      <c r="DX500">
        <v>499.9699259259259</v>
      </c>
      <c r="DY500">
        <v>90.7200962962963</v>
      </c>
      <c r="DZ500">
        <v>0.05195527037037037</v>
      </c>
      <c r="EA500">
        <v>30.61797037037037</v>
      </c>
      <c r="EB500">
        <v>30.0289037037037</v>
      </c>
      <c r="EC500">
        <v>999.9000000000001</v>
      </c>
      <c r="ED500">
        <v>0</v>
      </c>
      <c r="EE500">
        <v>0</v>
      </c>
      <c r="EF500">
        <v>9991.275185185184</v>
      </c>
      <c r="EG500">
        <v>0</v>
      </c>
      <c r="EH500">
        <v>11.36752962962963</v>
      </c>
      <c r="EI500">
        <v>-22.72040370370371</v>
      </c>
      <c r="EJ500">
        <v>396.6094074074074</v>
      </c>
      <c r="EK500">
        <v>415.7621851851852</v>
      </c>
      <c r="EL500">
        <v>9.698354814814813</v>
      </c>
      <c r="EM500">
        <v>409.7088518518518</v>
      </c>
      <c r="EN500">
        <v>14.55934814814815</v>
      </c>
      <c r="EO500">
        <v>2.200661481481482</v>
      </c>
      <c r="EP500">
        <v>1.320826666666667</v>
      </c>
      <c r="EQ500">
        <v>18.96713333333333</v>
      </c>
      <c r="ER500">
        <v>11.03795555555556</v>
      </c>
      <c r="ES500">
        <v>1999.995555555556</v>
      </c>
      <c r="ET500">
        <v>0.9799945555555554</v>
      </c>
      <c r="EU500">
        <v>0.02000575925925926</v>
      </c>
      <c r="EV500">
        <v>0</v>
      </c>
      <c r="EW500">
        <v>825.9417037037036</v>
      </c>
      <c r="EX500">
        <v>5.000560000000001</v>
      </c>
      <c r="EY500">
        <v>16760.6</v>
      </c>
      <c r="EZ500">
        <v>17294.8037037037</v>
      </c>
      <c r="FA500">
        <v>41.49037037037036</v>
      </c>
      <c r="FB500">
        <v>41.96266666666666</v>
      </c>
      <c r="FC500">
        <v>41.46025925925925</v>
      </c>
      <c r="FD500">
        <v>41.10396296296296</v>
      </c>
      <c r="FE500">
        <v>42.60388888888888</v>
      </c>
      <c r="FF500">
        <v>1955.085555555555</v>
      </c>
      <c r="FG500">
        <v>39.91</v>
      </c>
      <c r="FH500">
        <v>0</v>
      </c>
      <c r="FI500">
        <v>1759259674</v>
      </c>
      <c r="FJ500">
        <v>0</v>
      </c>
      <c r="FK500">
        <v>825.8963076923078</v>
      </c>
      <c r="FL500">
        <v>3.357059810137682</v>
      </c>
      <c r="FM500">
        <v>52.26324781799903</v>
      </c>
      <c r="FN500">
        <v>16760.56538461538</v>
      </c>
      <c r="FO500">
        <v>15</v>
      </c>
      <c r="FP500">
        <v>0</v>
      </c>
      <c r="FQ500" t="s">
        <v>439</v>
      </c>
      <c r="FR500">
        <v>1747148579.5</v>
      </c>
      <c r="FS500">
        <v>1747148584.5</v>
      </c>
      <c r="FT500">
        <v>0</v>
      </c>
      <c r="FU500">
        <v>0.162</v>
      </c>
      <c r="FV500">
        <v>-0.001</v>
      </c>
      <c r="FW500">
        <v>0.139</v>
      </c>
      <c r="FX500">
        <v>0.058</v>
      </c>
      <c r="FY500">
        <v>420</v>
      </c>
      <c r="FZ500">
        <v>16</v>
      </c>
      <c r="GA500">
        <v>0.19</v>
      </c>
      <c r="GB500">
        <v>0.02</v>
      </c>
      <c r="GC500">
        <v>-25.1750225</v>
      </c>
      <c r="GD500">
        <v>55.09770168855539</v>
      </c>
      <c r="GE500">
        <v>5.785609278524065</v>
      </c>
      <c r="GF500">
        <v>0</v>
      </c>
      <c r="GG500">
        <v>825.8506470588235</v>
      </c>
      <c r="GH500">
        <v>1.794652404518449</v>
      </c>
      <c r="GI500">
        <v>0.3084760341871337</v>
      </c>
      <c r="GJ500">
        <v>0</v>
      </c>
      <c r="GK500">
        <v>9.712551999999999</v>
      </c>
      <c r="GL500">
        <v>-0.2832461538461603</v>
      </c>
      <c r="GM500">
        <v>0.0289664639885506</v>
      </c>
      <c r="GN500">
        <v>0</v>
      </c>
      <c r="GO500">
        <v>0</v>
      </c>
      <c r="GP500">
        <v>3</v>
      </c>
      <c r="GQ500" t="s">
        <v>490</v>
      </c>
      <c r="GR500">
        <v>3.12926</v>
      </c>
      <c r="GS500">
        <v>2.73008</v>
      </c>
      <c r="GT500">
        <v>0.0792253</v>
      </c>
      <c r="GU500">
        <v>0.08160480000000001</v>
      </c>
      <c r="GV500">
        <v>0.108065</v>
      </c>
      <c r="GW500">
        <v>0.075769</v>
      </c>
      <c r="GX500">
        <v>27612.3</v>
      </c>
      <c r="GY500">
        <v>26728.1</v>
      </c>
      <c r="GZ500">
        <v>30529.1</v>
      </c>
      <c r="HA500">
        <v>29357.1</v>
      </c>
      <c r="HB500">
        <v>37574.8</v>
      </c>
      <c r="HC500">
        <v>35706.9</v>
      </c>
      <c r="HD500">
        <v>46701.2</v>
      </c>
      <c r="HE500">
        <v>43624.6</v>
      </c>
      <c r="HF500">
        <v>1.8354</v>
      </c>
      <c r="HG500">
        <v>1.81898</v>
      </c>
      <c r="HH500">
        <v>0.07230789999999999</v>
      </c>
      <c r="HI500">
        <v>0</v>
      </c>
      <c r="HJ500">
        <v>28.8184</v>
      </c>
      <c r="HK500">
        <v>999.9</v>
      </c>
      <c r="HL500">
        <v>46.8</v>
      </c>
      <c r="HM500">
        <v>31.6</v>
      </c>
      <c r="HN500">
        <v>24.0835</v>
      </c>
      <c r="HO500">
        <v>63.1169</v>
      </c>
      <c r="HP500">
        <v>17.7925</v>
      </c>
      <c r="HQ500">
        <v>1</v>
      </c>
      <c r="HR500">
        <v>0.137045</v>
      </c>
      <c r="HS500">
        <v>-0.510599</v>
      </c>
      <c r="HT500">
        <v>20.2004</v>
      </c>
      <c r="HU500">
        <v>5.22942</v>
      </c>
      <c r="HV500">
        <v>11.974</v>
      </c>
      <c r="HW500">
        <v>4.9702</v>
      </c>
      <c r="HX500">
        <v>3.28968</v>
      </c>
      <c r="HY500">
        <v>9999</v>
      </c>
      <c r="HZ500">
        <v>9999</v>
      </c>
      <c r="IA500">
        <v>9999</v>
      </c>
      <c r="IB500">
        <v>21</v>
      </c>
      <c r="IC500">
        <v>4.9729</v>
      </c>
      <c r="ID500">
        <v>1.87728</v>
      </c>
      <c r="IE500">
        <v>1.87531</v>
      </c>
      <c r="IF500">
        <v>1.87815</v>
      </c>
      <c r="IG500">
        <v>1.87485</v>
      </c>
      <c r="IH500">
        <v>1.87842</v>
      </c>
      <c r="II500">
        <v>1.87552</v>
      </c>
      <c r="IJ500">
        <v>1.87669</v>
      </c>
      <c r="IK500">
        <v>0</v>
      </c>
      <c r="IL500">
        <v>0</v>
      </c>
      <c r="IM500">
        <v>0</v>
      </c>
      <c r="IN500">
        <v>0</v>
      </c>
      <c r="IO500" t="s">
        <v>441</v>
      </c>
      <c r="IP500" t="s">
        <v>442</v>
      </c>
      <c r="IQ500" t="s">
        <v>443</v>
      </c>
      <c r="IR500" t="s">
        <v>443</v>
      </c>
      <c r="IS500" t="s">
        <v>443</v>
      </c>
      <c r="IT500" t="s">
        <v>443</v>
      </c>
      <c r="IU500">
        <v>0</v>
      </c>
      <c r="IV500">
        <v>100</v>
      </c>
      <c r="IW500">
        <v>100</v>
      </c>
      <c r="IX500">
        <v>0.312</v>
      </c>
      <c r="IY500">
        <v>0.2484</v>
      </c>
      <c r="IZ500">
        <v>-0.1222274518627452</v>
      </c>
      <c r="JA500">
        <v>0.001328938755811441</v>
      </c>
      <c r="JB500">
        <v>-5.633165956792918E-07</v>
      </c>
      <c r="JC500">
        <v>2.510553891376428E-10</v>
      </c>
      <c r="JD500">
        <v>-0.04678033270444259</v>
      </c>
      <c r="JE500">
        <v>-0.0009625096320519332</v>
      </c>
      <c r="JF500">
        <v>0.0006953178313022573</v>
      </c>
      <c r="JG500">
        <v>-5.973937232829655E-06</v>
      </c>
      <c r="JH500">
        <v>1</v>
      </c>
      <c r="JI500">
        <v>2112</v>
      </c>
      <c r="JJ500">
        <v>1</v>
      </c>
      <c r="JK500">
        <v>26</v>
      </c>
      <c r="JL500">
        <v>201851.3</v>
      </c>
      <c r="JM500">
        <v>201851.3</v>
      </c>
      <c r="JN500">
        <v>0.992432</v>
      </c>
      <c r="JO500">
        <v>2.53174</v>
      </c>
      <c r="JP500">
        <v>1.39893</v>
      </c>
      <c r="JQ500">
        <v>2.32788</v>
      </c>
      <c r="JR500">
        <v>1.44897</v>
      </c>
      <c r="JS500">
        <v>2.5647</v>
      </c>
      <c r="JT500">
        <v>37.027</v>
      </c>
      <c r="JU500">
        <v>23.9737</v>
      </c>
      <c r="JV500">
        <v>18</v>
      </c>
      <c r="JW500">
        <v>483.531</v>
      </c>
      <c r="JX500">
        <v>443.529</v>
      </c>
      <c r="JY500">
        <v>29.5054</v>
      </c>
      <c r="JZ500">
        <v>28.9642</v>
      </c>
      <c r="KA500">
        <v>30.0004</v>
      </c>
      <c r="KB500">
        <v>28.6048</v>
      </c>
      <c r="KC500">
        <v>28.6659</v>
      </c>
      <c r="KD500">
        <v>19.9045</v>
      </c>
      <c r="KE500">
        <v>42.182</v>
      </c>
      <c r="KF500">
        <v>0</v>
      </c>
      <c r="KG500">
        <v>29.4575</v>
      </c>
      <c r="KH500">
        <v>366.494</v>
      </c>
      <c r="KI500">
        <v>14.5216</v>
      </c>
      <c r="KJ500">
        <v>100.926</v>
      </c>
      <c r="KK500">
        <v>100.342</v>
      </c>
    </row>
    <row r="501" spans="1:297">
      <c r="A501">
        <v>485</v>
      </c>
      <c r="B501">
        <v>1759259665.1</v>
      </c>
      <c r="C501">
        <v>12849.5</v>
      </c>
      <c r="D501" t="s">
        <v>1418</v>
      </c>
      <c r="E501" t="s">
        <v>1419</v>
      </c>
      <c r="F501">
        <v>5</v>
      </c>
      <c r="G501" t="s">
        <v>1411</v>
      </c>
      <c r="H501" t="s">
        <v>436</v>
      </c>
      <c r="I501">
        <v>1759259657.314285</v>
      </c>
      <c r="J501">
        <f>(K501)/1000</f>
        <v>0</v>
      </c>
      <c r="K501">
        <f>IF(DP501, AN501, AH501)</f>
        <v>0</v>
      </c>
      <c r="L501">
        <f>IF(DP501, AI501, AG501)</f>
        <v>0</v>
      </c>
      <c r="M501">
        <f>DR501 - IF(AU501&gt;1, L501*DL501*100.0/(AW501), 0)</f>
        <v>0</v>
      </c>
      <c r="N501">
        <f>((T501-J501/2)*M501-L501)/(T501+J501/2)</f>
        <v>0</v>
      </c>
      <c r="O501">
        <f>N501*(DY501+DZ501)/1000.0</f>
        <v>0</v>
      </c>
      <c r="P501">
        <f>(DR501 - IF(AU501&gt;1, L501*DL501*100.0/(AW501), 0))*(DY501+DZ501)/1000.0</f>
        <v>0</v>
      </c>
      <c r="Q501">
        <f>2.0/((1/S501-1/R501)+SIGN(S501)*SQRT((1/S501-1/R501)*(1/S501-1/R501) + 4*DM501/((DM501+1)*(DM501+1))*(2*1/S501*1/R501-1/R501*1/R501)))</f>
        <v>0</v>
      </c>
      <c r="R501">
        <f>IF(LEFT(DN501,1)&lt;&gt;"0",IF(LEFT(DN501,1)="1",3.0,DO501),$D$5+$E$5*(EF501*DY501/($K$5*1000))+$F$5*(EF501*DY501/($K$5*1000))*MAX(MIN(DL501,$J$5),$I$5)*MAX(MIN(DL501,$J$5),$I$5)+$G$5*MAX(MIN(DL501,$J$5),$I$5)*(EF501*DY501/($K$5*1000))+$H$5*(EF501*DY501/($K$5*1000))*(EF501*DY501/($K$5*1000)))</f>
        <v>0</v>
      </c>
      <c r="S501">
        <f>J501*(1000-(1000*0.61365*exp(17.502*W501/(240.97+W501))/(DY501+DZ501)+DT501)/2)/(1000*0.61365*exp(17.502*W501/(240.97+W501))/(DY501+DZ501)-DT501)</f>
        <v>0</v>
      </c>
      <c r="T501">
        <f>1/((DM501+1)/(Q501/1.6)+1/(R501/1.37)) + DM501/((DM501+1)/(Q501/1.6) + DM501/(R501/1.37))</f>
        <v>0</v>
      </c>
      <c r="U501">
        <f>(DH501*DK501)</f>
        <v>0</v>
      </c>
      <c r="V501">
        <f>(EA501+(U501+2*0.95*5.67E-8*(((EA501+$B$7)+273)^4-(EA501+273)^4)-44100*J501)/(1.84*29.3*R501+8*0.95*5.67E-8*(EA501+273)^3))</f>
        <v>0</v>
      </c>
      <c r="W501">
        <f>($C$7*EB501+$D$7*EC501+$E$7*V501)</f>
        <v>0</v>
      </c>
      <c r="X501">
        <f>0.61365*exp(17.502*W501/(240.97+W501))</f>
        <v>0</v>
      </c>
      <c r="Y501">
        <f>(Z501/AA501*100)</f>
        <v>0</v>
      </c>
      <c r="Z501">
        <f>DT501*(DY501+DZ501)/1000</f>
        <v>0</v>
      </c>
      <c r="AA501">
        <f>0.61365*exp(17.502*EA501/(240.97+EA501))</f>
        <v>0</v>
      </c>
      <c r="AB501">
        <f>(X501-DT501*(DY501+DZ501)/1000)</f>
        <v>0</v>
      </c>
      <c r="AC501">
        <f>(-J501*44100)</f>
        <v>0</v>
      </c>
      <c r="AD501">
        <f>2*29.3*R501*0.92*(EA501-W501)</f>
        <v>0</v>
      </c>
      <c r="AE501">
        <f>2*0.95*5.67E-8*(((EA501+$B$7)+273)^4-(W501+273)^4)</f>
        <v>0</v>
      </c>
      <c r="AF501">
        <f>U501+AE501+AC501+AD501</f>
        <v>0</v>
      </c>
      <c r="AG501">
        <f>DX501*AU501*(DS501-DR501*(1000-AU501*DU501)/(1000-AU501*DT501))/(100*DL501)</f>
        <v>0</v>
      </c>
      <c r="AH501">
        <f>1000*DX501*AU501*(DT501-DU501)/(100*DL501*(1000-AU501*DT501))</f>
        <v>0</v>
      </c>
      <c r="AI501">
        <f>(AJ501 - AK501 - DY501*1E3/(8.314*(EA501+273.15)) * AM501/DX501 * AL501) * DX501/(100*DL501) * (1000 - DU501)/1000</f>
        <v>0</v>
      </c>
      <c r="AJ501">
        <v>389.149744521324</v>
      </c>
      <c r="AK501">
        <v>375.4273757575756</v>
      </c>
      <c r="AL501">
        <v>-2.563352704397901</v>
      </c>
      <c r="AM501">
        <v>65.51276045423094</v>
      </c>
      <c r="AN501">
        <f>(AP501 - AO501 + DY501*1E3/(8.314*(EA501+273.15)) * AR501/DX501 * AQ501) * DX501/(100*DL501) * 1000/(1000 - AP501)</f>
        <v>0</v>
      </c>
      <c r="AO501">
        <v>14.56504999057039</v>
      </c>
      <c r="AP501">
        <v>24.27337757575757</v>
      </c>
      <c r="AQ501">
        <v>0.0006624196403677236</v>
      </c>
      <c r="AR501">
        <v>120.2974737953447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MAX(0,($B$13+$C$13*EF501)/(1+$D$13*EF501)*DY501/(EA501+273)*$E$13)</f>
        <v>0</v>
      </c>
      <c r="AX501" t="s">
        <v>437</v>
      </c>
      <c r="AY501" t="s">
        <v>437</v>
      </c>
      <c r="AZ501">
        <v>0</v>
      </c>
      <c r="BA501">
        <v>0</v>
      </c>
      <c r="BB501">
        <f>1-AZ501/BA501</f>
        <v>0</v>
      </c>
      <c r="BC501">
        <v>0</v>
      </c>
      <c r="BD501" t="s">
        <v>437</v>
      </c>
      <c r="BE501" t="s">
        <v>437</v>
      </c>
      <c r="BF501">
        <v>0</v>
      </c>
      <c r="BG501">
        <v>0</v>
      </c>
      <c r="BH501">
        <f>1-BF501/BG501</f>
        <v>0</v>
      </c>
      <c r="BI501">
        <v>0.5</v>
      </c>
      <c r="BJ501">
        <f>DI501</f>
        <v>0</v>
      </c>
      <c r="BK501">
        <f>L501</f>
        <v>0</v>
      </c>
      <c r="BL501">
        <f>BH501*BI501*BJ501</f>
        <v>0</v>
      </c>
      <c r="BM501">
        <f>(BK501-BC501)/BJ501</f>
        <v>0</v>
      </c>
      <c r="BN501">
        <f>(BA501-BG501)/BG501</f>
        <v>0</v>
      </c>
      <c r="BO501">
        <f>AZ501/(BB501+AZ501/BG501)</f>
        <v>0</v>
      </c>
      <c r="BP501" t="s">
        <v>437</v>
      </c>
      <c r="BQ501">
        <v>0</v>
      </c>
      <c r="BR501">
        <f>IF(BQ501&lt;&gt;0, BQ501, BO501)</f>
        <v>0</v>
      </c>
      <c r="BS501">
        <f>1-BR501/BG501</f>
        <v>0</v>
      </c>
      <c r="BT501">
        <f>(BG501-BF501)/(BG501-BR501)</f>
        <v>0</v>
      </c>
      <c r="BU501">
        <f>(BA501-BG501)/(BA501-BR501)</f>
        <v>0</v>
      </c>
      <c r="BV501">
        <f>(BG501-BF501)/(BG501-AZ501)</f>
        <v>0</v>
      </c>
      <c r="BW501">
        <f>(BA501-BG501)/(BA501-AZ501)</f>
        <v>0</v>
      </c>
      <c r="BX501">
        <f>(BT501*BR501/BF501)</f>
        <v>0</v>
      </c>
      <c r="BY501">
        <f>(1-BX501)</f>
        <v>0</v>
      </c>
      <c r="DH501">
        <f>$B$11*EG501+$C$11*EH501+$F$11*ES501*(1-EV501)</f>
        <v>0</v>
      </c>
      <c r="DI501">
        <f>DH501*DJ501</f>
        <v>0</v>
      </c>
      <c r="DJ501">
        <f>($B$11*$D$9+$C$11*$D$9+$F$11*((FF501+EX501)/MAX(FF501+EX501+FG501, 0.1)*$I$9+FG501/MAX(FF501+EX501+FG501, 0.1)*$J$9))/($B$11+$C$11+$F$11)</f>
        <v>0</v>
      </c>
      <c r="DK501">
        <f>($B$11*$K$9+$C$11*$K$9+$F$11*((FF501+EX501)/MAX(FF501+EX501+FG501, 0.1)*$P$9+FG501/MAX(FF501+EX501+FG501, 0.1)*$Q$9))/($B$11+$C$11+$F$11)</f>
        <v>0</v>
      </c>
      <c r="DL501">
        <v>4.8</v>
      </c>
      <c r="DM501">
        <v>0.5</v>
      </c>
      <c r="DN501" t="s">
        <v>438</v>
      </c>
      <c r="DO501">
        <v>2</v>
      </c>
      <c r="DP501" t="b">
        <v>1</v>
      </c>
      <c r="DQ501">
        <v>1759259657.314285</v>
      </c>
      <c r="DR501">
        <v>381.1282499999999</v>
      </c>
      <c r="DS501">
        <v>397.8092857142859</v>
      </c>
      <c r="DT501">
        <v>24.25538214285714</v>
      </c>
      <c r="DU501">
        <v>14.561925</v>
      </c>
      <c r="DV501">
        <v>380.8122142857142</v>
      </c>
      <c r="DW501">
        <v>24.00717857142857</v>
      </c>
      <c r="DX501">
        <v>499.9757857142857</v>
      </c>
      <c r="DY501">
        <v>90.7195642857143</v>
      </c>
      <c r="DZ501">
        <v>0.05208133214285715</v>
      </c>
      <c r="EA501">
        <v>30.61877857142857</v>
      </c>
      <c r="EB501">
        <v>30.02321071428572</v>
      </c>
      <c r="EC501">
        <v>999.9000000000002</v>
      </c>
      <c r="ED501">
        <v>0</v>
      </c>
      <c r="EE501">
        <v>0</v>
      </c>
      <c r="EF501">
        <v>9992.114285714286</v>
      </c>
      <c r="EG501">
        <v>0</v>
      </c>
      <c r="EH501">
        <v>11.36439285714286</v>
      </c>
      <c r="EI501">
        <v>-16.68110142857143</v>
      </c>
      <c r="EJ501">
        <v>390.6023571428572</v>
      </c>
      <c r="EK501">
        <v>403.6878571428571</v>
      </c>
      <c r="EL501">
        <v>9.693446071428571</v>
      </c>
      <c r="EM501">
        <v>397.8092857142859</v>
      </c>
      <c r="EN501">
        <v>14.561925</v>
      </c>
      <c r="EO501">
        <v>2.200437142857143</v>
      </c>
      <c r="EP501">
        <v>1.321052857142857</v>
      </c>
      <c r="EQ501">
        <v>18.9655</v>
      </c>
      <c r="ER501">
        <v>11.04053928571429</v>
      </c>
      <c r="ES501">
        <v>2000.020357142857</v>
      </c>
      <c r="ET501">
        <v>0.9799947857142856</v>
      </c>
      <c r="EU501">
        <v>0.02000552142857143</v>
      </c>
      <c r="EV501">
        <v>0</v>
      </c>
      <c r="EW501">
        <v>826.1836071428571</v>
      </c>
      <c r="EX501">
        <v>5.000560000000001</v>
      </c>
      <c r="EY501">
        <v>16765.375</v>
      </c>
      <c r="EZ501">
        <v>17295.02142857143</v>
      </c>
      <c r="FA501">
        <v>41.51082142857143</v>
      </c>
      <c r="FB501">
        <v>41.95499999999998</v>
      </c>
      <c r="FC501">
        <v>41.46842857142857</v>
      </c>
      <c r="FD501">
        <v>41.11589285714285</v>
      </c>
      <c r="FE501">
        <v>42.60907142857143</v>
      </c>
      <c r="FF501">
        <v>1955.110357142857</v>
      </c>
      <c r="FG501">
        <v>39.91</v>
      </c>
      <c r="FH501">
        <v>0</v>
      </c>
      <c r="FI501">
        <v>1759259679.4</v>
      </c>
      <c r="FJ501">
        <v>0</v>
      </c>
      <c r="FK501">
        <v>826.2081999999999</v>
      </c>
      <c r="FL501">
        <v>3.495461520646585</v>
      </c>
      <c r="FM501">
        <v>64.2076921811457</v>
      </c>
      <c r="FN501">
        <v>16765.892</v>
      </c>
      <c r="FO501">
        <v>15</v>
      </c>
      <c r="FP501">
        <v>0</v>
      </c>
      <c r="FQ501" t="s">
        <v>439</v>
      </c>
      <c r="FR501">
        <v>1747148579.5</v>
      </c>
      <c r="FS501">
        <v>1747148584.5</v>
      </c>
      <c r="FT501">
        <v>0</v>
      </c>
      <c r="FU501">
        <v>0.162</v>
      </c>
      <c r="FV501">
        <v>-0.001</v>
      </c>
      <c r="FW501">
        <v>0.139</v>
      </c>
      <c r="FX501">
        <v>0.058</v>
      </c>
      <c r="FY501">
        <v>420</v>
      </c>
      <c r="FZ501">
        <v>16</v>
      </c>
      <c r="GA501">
        <v>0.19</v>
      </c>
      <c r="GB501">
        <v>0.02</v>
      </c>
      <c r="GC501">
        <v>-20.0871912195122</v>
      </c>
      <c r="GD501">
        <v>76.78100383275256</v>
      </c>
      <c r="GE501">
        <v>7.660195640623056</v>
      </c>
      <c r="GF501">
        <v>0</v>
      </c>
      <c r="GG501">
        <v>826.0286764705883</v>
      </c>
      <c r="GH501">
        <v>3.273812063471557</v>
      </c>
      <c r="GI501">
        <v>0.3856748646347986</v>
      </c>
      <c r="GJ501">
        <v>0</v>
      </c>
      <c r="GK501">
        <v>9.702350487804878</v>
      </c>
      <c r="GL501">
        <v>-0.09157421602787461</v>
      </c>
      <c r="GM501">
        <v>0.02045918983104013</v>
      </c>
      <c r="GN501">
        <v>1</v>
      </c>
      <c r="GO501">
        <v>1</v>
      </c>
      <c r="GP501">
        <v>3</v>
      </c>
      <c r="GQ501" t="s">
        <v>463</v>
      </c>
      <c r="GR501">
        <v>3.12922</v>
      </c>
      <c r="GS501">
        <v>2.72989</v>
      </c>
      <c r="GT501">
        <v>0.0771917</v>
      </c>
      <c r="GU501">
        <v>0.07893799999999999</v>
      </c>
      <c r="GV501">
        <v>0.108087</v>
      </c>
      <c r="GW501">
        <v>0.0757833</v>
      </c>
      <c r="GX501">
        <v>27672.4</v>
      </c>
      <c r="GY501">
        <v>26805.4</v>
      </c>
      <c r="GZ501">
        <v>30528.1</v>
      </c>
      <c r="HA501">
        <v>29356.8</v>
      </c>
      <c r="HB501">
        <v>37572.6</v>
      </c>
      <c r="HC501">
        <v>35705.9</v>
      </c>
      <c r="HD501">
        <v>46699.8</v>
      </c>
      <c r="HE501">
        <v>43624.3</v>
      </c>
      <c r="HF501">
        <v>1.8352</v>
      </c>
      <c r="HG501">
        <v>1.81898</v>
      </c>
      <c r="HH501">
        <v>0.0718534</v>
      </c>
      <c r="HI501">
        <v>0</v>
      </c>
      <c r="HJ501">
        <v>28.8184</v>
      </c>
      <c r="HK501">
        <v>999.9</v>
      </c>
      <c r="HL501">
        <v>46.8</v>
      </c>
      <c r="HM501">
        <v>31.5</v>
      </c>
      <c r="HN501">
        <v>23.9429</v>
      </c>
      <c r="HO501">
        <v>62.7969</v>
      </c>
      <c r="HP501">
        <v>18.101</v>
      </c>
      <c r="HQ501">
        <v>1</v>
      </c>
      <c r="HR501">
        <v>0.137233</v>
      </c>
      <c r="HS501">
        <v>-0.5311439999999999</v>
      </c>
      <c r="HT501">
        <v>20.2003</v>
      </c>
      <c r="HU501">
        <v>5.22927</v>
      </c>
      <c r="HV501">
        <v>11.974</v>
      </c>
      <c r="HW501">
        <v>4.97035</v>
      </c>
      <c r="HX501">
        <v>3.28965</v>
      </c>
      <c r="HY501">
        <v>9999</v>
      </c>
      <c r="HZ501">
        <v>9999</v>
      </c>
      <c r="IA501">
        <v>9999</v>
      </c>
      <c r="IB501">
        <v>21</v>
      </c>
      <c r="IC501">
        <v>4.97289</v>
      </c>
      <c r="ID501">
        <v>1.87724</v>
      </c>
      <c r="IE501">
        <v>1.8753</v>
      </c>
      <c r="IF501">
        <v>1.87812</v>
      </c>
      <c r="IG501">
        <v>1.87485</v>
      </c>
      <c r="IH501">
        <v>1.87839</v>
      </c>
      <c r="II501">
        <v>1.87551</v>
      </c>
      <c r="IJ501">
        <v>1.87668</v>
      </c>
      <c r="IK501">
        <v>0</v>
      </c>
      <c r="IL501">
        <v>0</v>
      </c>
      <c r="IM501">
        <v>0</v>
      </c>
      <c r="IN501">
        <v>0</v>
      </c>
      <c r="IO501" t="s">
        <v>441</v>
      </c>
      <c r="IP501" t="s">
        <v>442</v>
      </c>
      <c r="IQ501" t="s">
        <v>443</v>
      </c>
      <c r="IR501" t="s">
        <v>443</v>
      </c>
      <c r="IS501" t="s">
        <v>443</v>
      </c>
      <c r="IT501" t="s">
        <v>443</v>
      </c>
      <c r="IU501">
        <v>0</v>
      </c>
      <c r="IV501">
        <v>100</v>
      </c>
      <c r="IW501">
        <v>100</v>
      </c>
      <c r="IX501">
        <v>0.3</v>
      </c>
      <c r="IY501">
        <v>0.2486</v>
      </c>
      <c r="IZ501">
        <v>-0.1222274518627452</v>
      </c>
      <c r="JA501">
        <v>0.001328938755811441</v>
      </c>
      <c r="JB501">
        <v>-5.633165956792918E-07</v>
      </c>
      <c r="JC501">
        <v>2.510553891376428E-10</v>
      </c>
      <c r="JD501">
        <v>-0.04678033270444259</v>
      </c>
      <c r="JE501">
        <v>-0.0009625096320519332</v>
      </c>
      <c r="JF501">
        <v>0.0006953178313022573</v>
      </c>
      <c r="JG501">
        <v>-5.973937232829655E-06</v>
      </c>
      <c r="JH501">
        <v>1</v>
      </c>
      <c r="JI501">
        <v>2112</v>
      </c>
      <c r="JJ501">
        <v>1</v>
      </c>
      <c r="JK501">
        <v>26</v>
      </c>
      <c r="JL501">
        <v>201851.4</v>
      </c>
      <c r="JM501">
        <v>201851.3</v>
      </c>
      <c r="JN501">
        <v>0.959473</v>
      </c>
      <c r="JO501">
        <v>2.55127</v>
      </c>
      <c r="JP501">
        <v>1.39893</v>
      </c>
      <c r="JQ501">
        <v>2.32788</v>
      </c>
      <c r="JR501">
        <v>1.44897</v>
      </c>
      <c r="JS501">
        <v>2.53052</v>
      </c>
      <c r="JT501">
        <v>37.027</v>
      </c>
      <c r="JU501">
        <v>23.9649</v>
      </c>
      <c r="JV501">
        <v>18</v>
      </c>
      <c r="JW501">
        <v>483.441</v>
      </c>
      <c r="JX501">
        <v>443.547</v>
      </c>
      <c r="JY501">
        <v>29.4638</v>
      </c>
      <c r="JZ501">
        <v>28.9682</v>
      </c>
      <c r="KA501">
        <v>30.0003</v>
      </c>
      <c r="KB501">
        <v>28.6079</v>
      </c>
      <c r="KC501">
        <v>28.6683</v>
      </c>
      <c r="KD501">
        <v>19.2438</v>
      </c>
      <c r="KE501">
        <v>42.182</v>
      </c>
      <c r="KF501">
        <v>0</v>
      </c>
      <c r="KG501">
        <v>29.4982</v>
      </c>
      <c r="KH501">
        <v>346.457</v>
      </c>
      <c r="KI501">
        <v>14.522</v>
      </c>
      <c r="KJ501">
        <v>100.923</v>
      </c>
      <c r="KK501">
        <v>100.342</v>
      </c>
    </row>
    <row r="502" spans="1:297">
      <c r="A502">
        <v>486</v>
      </c>
      <c r="B502">
        <v>1759259670.1</v>
      </c>
      <c r="C502">
        <v>12854.5</v>
      </c>
      <c r="D502" t="s">
        <v>1420</v>
      </c>
      <c r="E502" t="s">
        <v>1421</v>
      </c>
      <c r="F502">
        <v>5</v>
      </c>
      <c r="G502" t="s">
        <v>1411</v>
      </c>
      <c r="H502" t="s">
        <v>436</v>
      </c>
      <c r="I502">
        <v>1759259662.6</v>
      </c>
      <c r="J502">
        <f>(K502)/1000</f>
        <v>0</v>
      </c>
      <c r="K502">
        <f>IF(DP502, AN502, AH502)</f>
        <v>0</v>
      </c>
      <c r="L502">
        <f>IF(DP502, AI502, AG502)</f>
        <v>0</v>
      </c>
      <c r="M502">
        <f>DR502 - IF(AU502&gt;1, L502*DL502*100.0/(AW502), 0)</f>
        <v>0</v>
      </c>
      <c r="N502">
        <f>((T502-J502/2)*M502-L502)/(T502+J502/2)</f>
        <v>0</v>
      </c>
      <c r="O502">
        <f>N502*(DY502+DZ502)/1000.0</f>
        <v>0</v>
      </c>
      <c r="P502">
        <f>(DR502 - IF(AU502&gt;1, L502*DL502*100.0/(AW502), 0))*(DY502+DZ502)/1000.0</f>
        <v>0</v>
      </c>
      <c r="Q502">
        <f>2.0/((1/S502-1/R502)+SIGN(S502)*SQRT((1/S502-1/R502)*(1/S502-1/R502) + 4*DM502/((DM502+1)*(DM502+1))*(2*1/S502*1/R502-1/R502*1/R502)))</f>
        <v>0</v>
      </c>
      <c r="R502">
        <f>IF(LEFT(DN502,1)&lt;&gt;"0",IF(LEFT(DN502,1)="1",3.0,DO502),$D$5+$E$5*(EF502*DY502/($K$5*1000))+$F$5*(EF502*DY502/($K$5*1000))*MAX(MIN(DL502,$J$5),$I$5)*MAX(MIN(DL502,$J$5),$I$5)+$G$5*MAX(MIN(DL502,$J$5),$I$5)*(EF502*DY502/($K$5*1000))+$H$5*(EF502*DY502/($K$5*1000))*(EF502*DY502/($K$5*1000)))</f>
        <v>0</v>
      </c>
      <c r="S502">
        <f>J502*(1000-(1000*0.61365*exp(17.502*W502/(240.97+W502))/(DY502+DZ502)+DT502)/2)/(1000*0.61365*exp(17.502*W502/(240.97+W502))/(DY502+DZ502)-DT502)</f>
        <v>0</v>
      </c>
      <c r="T502">
        <f>1/((DM502+1)/(Q502/1.6)+1/(R502/1.37)) + DM502/((DM502+1)/(Q502/1.6) + DM502/(R502/1.37))</f>
        <v>0</v>
      </c>
      <c r="U502">
        <f>(DH502*DK502)</f>
        <v>0</v>
      </c>
      <c r="V502">
        <f>(EA502+(U502+2*0.95*5.67E-8*(((EA502+$B$7)+273)^4-(EA502+273)^4)-44100*J502)/(1.84*29.3*R502+8*0.95*5.67E-8*(EA502+273)^3))</f>
        <v>0</v>
      </c>
      <c r="W502">
        <f>($C$7*EB502+$D$7*EC502+$E$7*V502)</f>
        <v>0</v>
      </c>
      <c r="X502">
        <f>0.61365*exp(17.502*W502/(240.97+W502))</f>
        <v>0</v>
      </c>
      <c r="Y502">
        <f>(Z502/AA502*100)</f>
        <v>0</v>
      </c>
      <c r="Z502">
        <f>DT502*(DY502+DZ502)/1000</f>
        <v>0</v>
      </c>
      <c r="AA502">
        <f>0.61365*exp(17.502*EA502/(240.97+EA502))</f>
        <v>0</v>
      </c>
      <c r="AB502">
        <f>(X502-DT502*(DY502+DZ502)/1000)</f>
        <v>0</v>
      </c>
      <c r="AC502">
        <f>(-J502*44100)</f>
        <v>0</v>
      </c>
      <c r="AD502">
        <f>2*29.3*R502*0.92*(EA502-W502)</f>
        <v>0</v>
      </c>
      <c r="AE502">
        <f>2*0.95*5.67E-8*(((EA502+$B$7)+273)^4-(W502+273)^4)</f>
        <v>0</v>
      </c>
      <c r="AF502">
        <f>U502+AE502+AC502+AD502</f>
        <v>0</v>
      </c>
      <c r="AG502">
        <f>DX502*AU502*(DS502-DR502*(1000-AU502*DU502)/(1000-AU502*DT502))/(100*DL502)</f>
        <v>0</v>
      </c>
      <c r="AH502">
        <f>1000*DX502*AU502*(DT502-DU502)/(100*DL502*(1000-AU502*DT502))</f>
        <v>0</v>
      </c>
      <c r="AI502">
        <f>(AJ502 - AK502 - DY502*1E3/(8.314*(EA502+273.15)) * AM502/DX502 * AL502) * DX502/(100*DL502) * (1000 - DU502)/1000</f>
        <v>0</v>
      </c>
      <c r="AJ502">
        <v>372.3880918076144</v>
      </c>
      <c r="AK502">
        <v>361.1703636363636</v>
      </c>
      <c r="AL502">
        <v>-2.878928188288109</v>
      </c>
      <c r="AM502">
        <v>65.51276045423094</v>
      </c>
      <c r="AN502">
        <f>(AP502 - AO502 + DY502*1E3/(8.314*(EA502+273.15)) * AR502/DX502 * AQ502) * DX502/(100*DL502) * 1000/(1000 - AP502)</f>
        <v>0</v>
      </c>
      <c r="AO502">
        <v>14.56720558518886</v>
      </c>
      <c r="AP502">
        <v>24.28676545454545</v>
      </c>
      <c r="AQ502">
        <v>0.0007320643391129913</v>
      </c>
      <c r="AR502">
        <v>120.2974737953447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MAX(0,($B$13+$C$13*EF502)/(1+$D$13*EF502)*DY502/(EA502+273)*$E$13)</f>
        <v>0</v>
      </c>
      <c r="AX502" t="s">
        <v>437</v>
      </c>
      <c r="AY502" t="s">
        <v>437</v>
      </c>
      <c r="AZ502">
        <v>0</v>
      </c>
      <c r="BA502">
        <v>0</v>
      </c>
      <c r="BB502">
        <f>1-AZ502/BA502</f>
        <v>0</v>
      </c>
      <c r="BC502">
        <v>0</v>
      </c>
      <c r="BD502" t="s">
        <v>437</v>
      </c>
      <c r="BE502" t="s">
        <v>437</v>
      </c>
      <c r="BF502">
        <v>0</v>
      </c>
      <c r="BG502">
        <v>0</v>
      </c>
      <c r="BH502">
        <f>1-BF502/BG502</f>
        <v>0</v>
      </c>
      <c r="BI502">
        <v>0.5</v>
      </c>
      <c r="BJ502">
        <f>DI502</f>
        <v>0</v>
      </c>
      <c r="BK502">
        <f>L502</f>
        <v>0</v>
      </c>
      <c r="BL502">
        <f>BH502*BI502*BJ502</f>
        <v>0</v>
      </c>
      <c r="BM502">
        <f>(BK502-BC502)/BJ502</f>
        <v>0</v>
      </c>
      <c r="BN502">
        <f>(BA502-BG502)/BG502</f>
        <v>0</v>
      </c>
      <c r="BO502">
        <f>AZ502/(BB502+AZ502/BG502)</f>
        <v>0</v>
      </c>
      <c r="BP502" t="s">
        <v>437</v>
      </c>
      <c r="BQ502">
        <v>0</v>
      </c>
      <c r="BR502">
        <f>IF(BQ502&lt;&gt;0, BQ502, BO502)</f>
        <v>0</v>
      </c>
      <c r="BS502">
        <f>1-BR502/BG502</f>
        <v>0</v>
      </c>
      <c r="BT502">
        <f>(BG502-BF502)/(BG502-BR502)</f>
        <v>0</v>
      </c>
      <c r="BU502">
        <f>(BA502-BG502)/(BA502-BR502)</f>
        <v>0</v>
      </c>
      <c r="BV502">
        <f>(BG502-BF502)/(BG502-AZ502)</f>
        <v>0</v>
      </c>
      <c r="BW502">
        <f>(BA502-BG502)/(BA502-AZ502)</f>
        <v>0</v>
      </c>
      <c r="BX502">
        <f>(BT502*BR502/BF502)</f>
        <v>0</v>
      </c>
      <c r="BY502">
        <f>(1-BX502)</f>
        <v>0</v>
      </c>
      <c r="DH502">
        <f>$B$11*EG502+$C$11*EH502+$F$11*ES502*(1-EV502)</f>
        <v>0</v>
      </c>
      <c r="DI502">
        <f>DH502*DJ502</f>
        <v>0</v>
      </c>
      <c r="DJ502">
        <f>($B$11*$D$9+$C$11*$D$9+$F$11*((FF502+EX502)/MAX(FF502+EX502+FG502, 0.1)*$I$9+FG502/MAX(FF502+EX502+FG502, 0.1)*$J$9))/($B$11+$C$11+$F$11)</f>
        <v>0</v>
      </c>
      <c r="DK502">
        <f>($B$11*$K$9+$C$11*$K$9+$F$11*((FF502+EX502)/MAX(FF502+EX502+FG502, 0.1)*$P$9+FG502/MAX(FF502+EX502+FG502, 0.1)*$Q$9))/($B$11+$C$11+$F$11)</f>
        <v>0</v>
      </c>
      <c r="DL502">
        <v>4.8</v>
      </c>
      <c r="DM502">
        <v>0.5</v>
      </c>
      <c r="DN502" t="s">
        <v>438</v>
      </c>
      <c r="DO502">
        <v>2</v>
      </c>
      <c r="DP502" t="b">
        <v>1</v>
      </c>
      <c r="DQ502">
        <v>1759259662.6</v>
      </c>
      <c r="DR502">
        <v>370.5904444444444</v>
      </c>
      <c r="DS502">
        <v>381.4034074074074</v>
      </c>
      <c r="DT502">
        <v>24.26571851851852</v>
      </c>
      <c r="DU502">
        <v>14.56429259259259</v>
      </c>
      <c r="DV502">
        <v>370.2850000000001</v>
      </c>
      <c r="DW502">
        <v>24.0173</v>
      </c>
      <c r="DX502">
        <v>499.9724814814815</v>
      </c>
      <c r="DY502">
        <v>90.71899999999998</v>
      </c>
      <c r="DZ502">
        <v>0.05216132222222222</v>
      </c>
      <c r="EA502">
        <v>30.62191851851853</v>
      </c>
      <c r="EB502">
        <v>29.99837777777779</v>
      </c>
      <c r="EC502">
        <v>999.9000000000001</v>
      </c>
      <c r="ED502">
        <v>0</v>
      </c>
      <c r="EE502">
        <v>0</v>
      </c>
      <c r="EF502">
        <v>9996.15148148148</v>
      </c>
      <c r="EG502">
        <v>0</v>
      </c>
      <c r="EH502">
        <v>11.3638</v>
      </c>
      <c r="EI502">
        <v>-10.81302888888889</v>
      </c>
      <c r="EJ502">
        <v>379.8064814814814</v>
      </c>
      <c r="EK502">
        <v>387.0403703703704</v>
      </c>
      <c r="EL502">
        <v>9.701421111111109</v>
      </c>
      <c r="EM502">
        <v>381.4034074074074</v>
      </c>
      <c r="EN502">
        <v>14.56429259259259</v>
      </c>
      <c r="EO502">
        <v>2.201361481481481</v>
      </c>
      <c r="EP502">
        <v>1.321259259259259</v>
      </c>
      <c r="EQ502">
        <v>18.97222592592593</v>
      </c>
      <c r="ER502">
        <v>11.0428962962963</v>
      </c>
      <c r="ES502">
        <v>2000.011111111111</v>
      </c>
      <c r="ET502">
        <v>0.9799946666666666</v>
      </c>
      <c r="EU502">
        <v>0.02000564444444444</v>
      </c>
      <c r="EV502">
        <v>0</v>
      </c>
      <c r="EW502">
        <v>826.2605555555556</v>
      </c>
      <c r="EX502">
        <v>5.000560000000001</v>
      </c>
      <c r="EY502">
        <v>16767.38148148148</v>
      </c>
      <c r="EZ502">
        <v>17294.94814814815</v>
      </c>
      <c r="FA502">
        <v>41.55055555555555</v>
      </c>
      <c r="FB502">
        <v>41.96733333333332</v>
      </c>
      <c r="FC502">
        <v>41.50196296296295</v>
      </c>
      <c r="FD502">
        <v>41.1202962962963</v>
      </c>
      <c r="FE502">
        <v>42.6201111111111</v>
      </c>
      <c r="FF502">
        <v>1955.101111111111</v>
      </c>
      <c r="FG502">
        <v>39.91</v>
      </c>
      <c r="FH502">
        <v>0</v>
      </c>
      <c r="FI502">
        <v>1759259684.2</v>
      </c>
      <c r="FJ502">
        <v>0</v>
      </c>
      <c r="FK502">
        <v>826.2635199999999</v>
      </c>
      <c r="FL502">
        <v>-2.132538463825282</v>
      </c>
      <c r="FM502">
        <v>-9.507692355403909</v>
      </c>
      <c r="FN502">
        <v>16767.4</v>
      </c>
      <c r="FO502">
        <v>15</v>
      </c>
      <c r="FP502">
        <v>0</v>
      </c>
      <c r="FQ502" t="s">
        <v>439</v>
      </c>
      <c r="FR502">
        <v>1747148579.5</v>
      </c>
      <c r="FS502">
        <v>1747148584.5</v>
      </c>
      <c r="FT502">
        <v>0</v>
      </c>
      <c r="FU502">
        <v>0.162</v>
      </c>
      <c r="FV502">
        <v>-0.001</v>
      </c>
      <c r="FW502">
        <v>0.139</v>
      </c>
      <c r="FX502">
        <v>0.058</v>
      </c>
      <c r="FY502">
        <v>420</v>
      </c>
      <c r="FZ502">
        <v>16</v>
      </c>
      <c r="GA502">
        <v>0.19</v>
      </c>
      <c r="GB502">
        <v>0.02</v>
      </c>
      <c r="GC502">
        <v>-15.69041780487805</v>
      </c>
      <c r="GD502">
        <v>71.73594564459935</v>
      </c>
      <c r="GE502">
        <v>7.212840980994907</v>
      </c>
      <c r="GF502">
        <v>0</v>
      </c>
      <c r="GG502">
        <v>826.1128823529411</v>
      </c>
      <c r="GH502">
        <v>1.69372039232125</v>
      </c>
      <c r="GI502">
        <v>0.3552508446573447</v>
      </c>
      <c r="GJ502">
        <v>0</v>
      </c>
      <c r="GK502">
        <v>9.698181219512195</v>
      </c>
      <c r="GL502">
        <v>0.06035519163761143</v>
      </c>
      <c r="GM502">
        <v>0.01519036780734913</v>
      </c>
      <c r="GN502">
        <v>1</v>
      </c>
      <c r="GO502">
        <v>1</v>
      </c>
      <c r="GP502">
        <v>3</v>
      </c>
      <c r="GQ502" t="s">
        <v>463</v>
      </c>
      <c r="GR502">
        <v>3.12908</v>
      </c>
      <c r="GS502">
        <v>2.72983</v>
      </c>
      <c r="GT502">
        <v>0.0748583</v>
      </c>
      <c r="GU502">
        <v>0.0761997</v>
      </c>
      <c r="GV502">
        <v>0.108129</v>
      </c>
      <c r="GW502">
        <v>0.0757866</v>
      </c>
      <c r="GX502">
        <v>27742.1</v>
      </c>
      <c r="GY502">
        <v>26884.9</v>
      </c>
      <c r="GZ502">
        <v>30527.8</v>
      </c>
      <c r="HA502">
        <v>29356.6</v>
      </c>
      <c r="HB502">
        <v>37570.1</v>
      </c>
      <c r="HC502">
        <v>35705</v>
      </c>
      <c r="HD502">
        <v>46699.1</v>
      </c>
      <c r="HE502">
        <v>43623.6</v>
      </c>
      <c r="HF502">
        <v>1.83493</v>
      </c>
      <c r="HG502">
        <v>1.8192</v>
      </c>
      <c r="HH502">
        <v>0.0705197</v>
      </c>
      <c r="HI502">
        <v>0</v>
      </c>
      <c r="HJ502">
        <v>28.8184</v>
      </c>
      <c r="HK502">
        <v>999.9</v>
      </c>
      <c r="HL502">
        <v>46.8</v>
      </c>
      <c r="HM502">
        <v>31.6</v>
      </c>
      <c r="HN502">
        <v>24.0819</v>
      </c>
      <c r="HO502">
        <v>62.8969</v>
      </c>
      <c r="HP502">
        <v>17.8125</v>
      </c>
      <c r="HQ502">
        <v>1</v>
      </c>
      <c r="HR502">
        <v>0.137617</v>
      </c>
      <c r="HS502">
        <v>-0.761345</v>
      </c>
      <c r="HT502">
        <v>20.1996</v>
      </c>
      <c r="HU502">
        <v>5.22897</v>
      </c>
      <c r="HV502">
        <v>11.974</v>
      </c>
      <c r="HW502">
        <v>4.97045</v>
      </c>
      <c r="HX502">
        <v>3.28968</v>
      </c>
      <c r="HY502">
        <v>9999</v>
      </c>
      <c r="HZ502">
        <v>9999</v>
      </c>
      <c r="IA502">
        <v>9999</v>
      </c>
      <c r="IB502">
        <v>21</v>
      </c>
      <c r="IC502">
        <v>4.97289</v>
      </c>
      <c r="ID502">
        <v>1.87725</v>
      </c>
      <c r="IE502">
        <v>1.87531</v>
      </c>
      <c r="IF502">
        <v>1.87813</v>
      </c>
      <c r="IG502">
        <v>1.87485</v>
      </c>
      <c r="IH502">
        <v>1.87845</v>
      </c>
      <c r="II502">
        <v>1.87552</v>
      </c>
      <c r="IJ502">
        <v>1.87669</v>
      </c>
      <c r="IK502">
        <v>0</v>
      </c>
      <c r="IL502">
        <v>0</v>
      </c>
      <c r="IM502">
        <v>0</v>
      </c>
      <c r="IN502">
        <v>0</v>
      </c>
      <c r="IO502" t="s">
        <v>441</v>
      </c>
      <c r="IP502" t="s">
        <v>442</v>
      </c>
      <c r="IQ502" t="s">
        <v>443</v>
      </c>
      <c r="IR502" t="s">
        <v>443</v>
      </c>
      <c r="IS502" t="s">
        <v>443</v>
      </c>
      <c r="IT502" t="s">
        <v>443</v>
      </c>
      <c r="IU502">
        <v>0</v>
      </c>
      <c r="IV502">
        <v>100</v>
      </c>
      <c r="IW502">
        <v>100</v>
      </c>
      <c r="IX502">
        <v>0.286</v>
      </c>
      <c r="IY502">
        <v>0.2489</v>
      </c>
      <c r="IZ502">
        <v>-0.1222274518627452</v>
      </c>
      <c r="JA502">
        <v>0.001328938755811441</v>
      </c>
      <c r="JB502">
        <v>-5.633165956792918E-07</v>
      </c>
      <c r="JC502">
        <v>2.510553891376428E-10</v>
      </c>
      <c r="JD502">
        <v>-0.04678033270444259</v>
      </c>
      <c r="JE502">
        <v>-0.0009625096320519332</v>
      </c>
      <c r="JF502">
        <v>0.0006953178313022573</v>
      </c>
      <c r="JG502">
        <v>-5.973937232829655E-06</v>
      </c>
      <c r="JH502">
        <v>1</v>
      </c>
      <c r="JI502">
        <v>2112</v>
      </c>
      <c r="JJ502">
        <v>1</v>
      </c>
      <c r="JK502">
        <v>26</v>
      </c>
      <c r="JL502">
        <v>201851.5</v>
      </c>
      <c r="JM502">
        <v>201851.4</v>
      </c>
      <c r="JN502">
        <v>0.921631</v>
      </c>
      <c r="JO502">
        <v>2.53662</v>
      </c>
      <c r="JP502">
        <v>1.39893</v>
      </c>
      <c r="JQ502">
        <v>2.32788</v>
      </c>
      <c r="JR502">
        <v>1.44897</v>
      </c>
      <c r="JS502">
        <v>2.56958</v>
      </c>
      <c r="JT502">
        <v>37.027</v>
      </c>
      <c r="JU502">
        <v>23.9824</v>
      </c>
      <c r="JV502">
        <v>18</v>
      </c>
      <c r="JW502">
        <v>483.31</v>
      </c>
      <c r="JX502">
        <v>443.716</v>
      </c>
      <c r="JY502">
        <v>29.4735</v>
      </c>
      <c r="JZ502">
        <v>28.9726</v>
      </c>
      <c r="KA502">
        <v>30.0004</v>
      </c>
      <c r="KB502">
        <v>28.611</v>
      </c>
      <c r="KC502">
        <v>28.6721</v>
      </c>
      <c r="KD502">
        <v>18.4966</v>
      </c>
      <c r="KE502">
        <v>42.182</v>
      </c>
      <c r="KF502">
        <v>0</v>
      </c>
      <c r="KG502">
        <v>29.5138</v>
      </c>
      <c r="KH502">
        <v>333.09</v>
      </c>
      <c r="KI502">
        <v>14.5217</v>
      </c>
      <c r="KJ502">
        <v>100.922</v>
      </c>
      <c r="KK502">
        <v>100.34</v>
      </c>
    </row>
    <row r="503" spans="1:297">
      <c r="A503">
        <v>487</v>
      </c>
      <c r="B503">
        <v>1759259675.1</v>
      </c>
      <c r="C503">
        <v>12859.5</v>
      </c>
      <c r="D503" t="s">
        <v>1422</v>
      </c>
      <c r="E503" t="s">
        <v>1423</v>
      </c>
      <c r="F503">
        <v>5</v>
      </c>
      <c r="G503" t="s">
        <v>1411</v>
      </c>
      <c r="H503" t="s">
        <v>436</v>
      </c>
      <c r="I503">
        <v>1759259667.314285</v>
      </c>
      <c r="J503">
        <f>(K503)/1000</f>
        <v>0</v>
      </c>
      <c r="K503">
        <f>IF(DP503, AN503, AH503)</f>
        <v>0</v>
      </c>
      <c r="L503">
        <f>IF(DP503, AI503, AG503)</f>
        <v>0</v>
      </c>
      <c r="M503">
        <f>DR503 - IF(AU503&gt;1, L503*DL503*100.0/(AW503), 0)</f>
        <v>0</v>
      </c>
      <c r="N503">
        <f>((T503-J503/2)*M503-L503)/(T503+J503/2)</f>
        <v>0</v>
      </c>
      <c r="O503">
        <f>N503*(DY503+DZ503)/1000.0</f>
        <v>0</v>
      </c>
      <c r="P503">
        <f>(DR503 - IF(AU503&gt;1, L503*DL503*100.0/(AW503), 0))*(DY503+DZ503)/1000.0</f>
        <v>0</v>
      </c>
      <c r="Q503">
        <f>2.0/((1/S503-1/R503)+SIGN(S503)*SQRT((1/S503-1/R503)*(1/S503-1/R503) + 4*DM503/((DM503+1)*(DM503+1))*(2*1/S503*1/R503-1/R503*1/R503)))</f>
        <v>0</v>
      </c>
      <c r="R503">
        <f>IF(LEFT(DN503,1)&lt;&gt;"0",IF(LEFT(DN503,1)="1",3.0,DO503),$D$5+$E$5*(EF503*DY503/($K$5*1000))+$F$5*(EF503*DY503/($K$5*1000))*MAX(MIN(DL503,$J$5),$I$5)*MAX(MIN(DL503,$J$5),$I$5)+$G$5*MAX(MIN(DL503,$J$5),$I$5)*(EF503*DY503/($K$5*1000))+$H$5*(EF503*DY503/($K$5*1000))*(EF503*DY503/($K$5*1000)))</f>
        <v>0</v>
      </c>
      <c r="S503">
        <f>J503*(1000-(1000*0.61365*exp(17.502*W503/(240.97+W503))/(DY503+DZ503)+DT503)/2)/(1000*0.61365*exp(17.502*W503/(240.97+W503))/(DY503+DZ503)-DT503)</f>
        <v>0</v>
      </c>
      <c r="T503">
        <f>1/((DM503+1)/(Q503/1.6)+1/(R503/1.37)) + DM503/((DM503+1)/(Q503/1.6) + DM503/(R503/1.37))</f>
        <v>0</v>
      </c>
      <c r="U503">
        <f>(DH503*DK503)</f>
        <v>0</v>
      </c>
      <c r="V503">
        <f>(EA503+(U503+2*0.95*5.67E-8*(((EA503+$B$7)+273)^4-(EA503+273)^4)-44100*J503)/(1.84*29.3*R503+8*0.95*5.67E-8*(EA503+273)^3))</f>
        <v>0</v>
      </c>
      <c r="W503">
        <f>($C$7*EB503+$D$7*EC503+$E$7*V503)</f>
        <v>0</v>
      </c>
      <c r="X503">
        <f>0.61365*exp(17.502*W503/(240.97+W503))</f>
        <v>0</v>
      </c>
      <c r="Y503">
        <f>(Z503/AA503*100)</f>
        <v>0</v>
      </c>
      <c r="Z503">
        <f>DT503*(DY503+DZ503)/1000</f>
        <v>0</v>
      </c>
      <c r="AA503">
        <f>0.61365*exp(17.502*EA503/(240.97+EA503))</f>
        <v>0</v>
      </c>
      <c r="AB503">
        <f>(X503-DT503*(DY503+DZ503)/1000)</f>
        <v>0</v>
      </c>
      <c r="AC503">
        <f>(-J503*44100)</f>
        <v>0</v>
      </c>
      <c r="AD503">
        <f>2*29.3*R503*0.92*(EA503-W503)</f>
        <v>0</v>
      </c>
      <c r="AE503">
        <f>2*0.95*5.67E-8*(((EA503+$B$7)+273)^4-(W503+273)^4)</f>
        <v>0</v>
      </c>
      <c r="AF503">
        <f>U503+AE503+AC503+AD503</f>
        <v>0</v>
      </c>
      <c r="AG503">
        <f>DX503*AU503*(DS503-DR503*(1000-AU503*DU503)/(1000-AU503*DT503))/(100*DL503)</f>
        <v>0</v>
      </c>
      <c r="AH503">
        <f>1000*DX503*AU503*(DT503-DU503)/(100*DL503*(1000-AU503*DT503))</f>
        <v>0</v>
      </c>
      <c r="AI503">
        <f>(AJ503 - AK503 - DY503*1E3/(8.314*(EA503+273.15)) * AM503/DX503 * AL503) * DX503/(100*DL503) * (1000 - DU503)/1000</f>
        <v>0</v>
      </c>
      <c r="AJ503">
        <v>355.5089235519186</v>
      </c>
      <c r="AK503">
        <v>345.9560363636363</v>
      </c>
      <c r="AL503">
        <v>-3.05816910492045</v>
      </c>
      <c r="AM503">
        <v>65.51276045423094</v>
      </c>
      <c r="AN503">
        <f>(AP503 - AO503 + DY503*1E3/(8.314*(EA503+273.15)) * AR503/DX503 * AQ503) * DX503/(100*DL503) * 1000/(1000 - AP503)</f>
        <v>0</v>
      </c>
      <c r="AO503">
        <v>14.57044258441867</v>
      </c>
      <c r="AP503">
        <v>24.2967406060606</v>
      </c>
      <c r="AQ503">
        <v>0.0003318002888930774</v>
      </c>
      <c r="AR503">
        <v>120.2974737953447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MAX(0,($B$13+$C$13*EF503)/(1+$D$13*EF503)*DY503/(EA503+273)*$E$13)</f>
        <v>0</v>
      </c>
      <c r="AX503" t="s">
        <v>437</v>
      </c>
      <c r="AY503" t="s">
        <v>437</v>
      </c>
      <c r="AZ503">
        <v>0</v>
      </c>
      <c r="BA503">
        <v>0</v>
      </c>
      <c r="BB503">
        <f>1-AZ503/BA503</f>
        <v>0</v>
      </c>
      <c r="BC503">
        <v>0</v>
      </c>
      <c r="BD503" t="s">
        <v>437</v>
      </c>
      <c r="BE503" t="s">
        <v>437</v>
      </c>
      <c r="BF503">
        <v>0</v>
      </c>
      <c r="BG503">
        <v>0</v>
      </c>
      <c r="BH503">
        <f>1-BF503/BG503</f>
        <v>0</v>
      </c>
      <c r="BI503">
        <v>0.5</v>
      </c>
      <c r="BJ503">
        <f>DI503</f>
        <v>0</v>
      </c>
      <c r="BK503">
        <f>L503</f>
        <v>0</v>
      </c>
      <c r="BL503">
        <f>BH503*BI503*BJ503</f>
        <v>0</v>
      </c>
      <c r="BM503">
        <f>(BK503-BC503)/BJ503</f>
        <v>0</v>
      </c>
      <c r="BN503">
        <f>(BA503-BG503)/BG503</f>
        <v>0</v>
      </c>
      <c r="BO503">
        <f>AZ503/(BB503+AZ503/BG503)</f>
        <v>0</v>
      </c>
      <c r="BP503" t="s">
        <v>437</v>
      </c>
      <c r="BQ503">
        <v>0</v>
      </c>
      <c r="BR503">
        <f>IF(BQ503&lt;&gt;0, BQ503, BO503)</f>
        <v>0</v>
      </c>
      <c r="BS503">
        <f>1-BR503/BG503</f>
        <v>0</v>
      </c>
      <c r="BT503">
        <f>(BG503-BF503)/(BG503-BR503)</f>
        <v>0</v>
      </c>
      <c r="BU503">
        <f>(BA503-BG503)/(BA503-BR503)</f>
        <v>0</v>
      </c>
      <c r="BV503">
        <f>(BG503-BF503)/(BG503-AZ503)</f>
        <v>0</v>
      </c>
      <c r="BW503">
        <f>(BA503-BG503)/(BA503-AZ503)</f>
        <v>0</v>
      </c>
      <c r="BX503">
        <f>(BT503*BR503/BF503)</f>
        <v>0</v>
      </c>
      <c r="BY503">
        <f>(1-BX503)</f>
        <v>0</v>
      </c>
      <c r="DH503">
        <f>$B$11*EG503+$C$11*EH503+$F$11*ES503*(1-EV503)</f>
        <v>0</v>
      </c>
      <c r="DI503">
        <f>DH503*DJ503</f>
        <v>0</v>
      </c>
      <c r="DJ503">
        <f>($B$11*$D$9+$C$11*$D$9+$F$11*((FF503+EX503)/MAX(FF503+EX503+FG503, 0.1)*$I$9+FG503/MAX(FF503+EX503+FG503, 0.1)*$J$9))/($B$11+$C$11+$F$11)</f>
        <v>0</v>
      </c>
      <c r="DK503">
        <f>($B$11*$K$9+$C$11*$K$9+$F$11*((FF503+EX503)/MAX(FF503+EX503+FG503, 0.1)*$P$9+FG503/MAX(FF503+EX503+FG503, 0.1)*$Q$9))/($B$11+$C$11+$F$11)</f>
        <v>0</v>
      </c>
      <c r="DL503">
        <v>4.8</v>
      </c>
      <c r="DM503">
        <v>0.5</v>
      </c>
      <c r="DN503" t="s">
        <v>438</v>
      </c>
      <c r="DO503">
        <v>2</v>
      </c>
      <c r="DP503" t="b">
        <v>1</v>
      </c>
      <c r="DQ503">
        <v>1759259667.314285</v>
      </c>
      <c r="DR503">
        <v>358.41325</v>
      </c>
      <c r="DS503">
        <v>365.9596071428571</v>
      </c>
      <c r="DT503">
        <v>24.28086785714286</v>
      </c>
      <c r="DU503">
        <v>14.56709285714286</v>
      </c>
      <c r="DV503">
        <v>358.12025</v>
      </c>
      <c r="DW503">
        <v>24.032125</v>
      </c>
      <c r="DX503">
        <v>500.0244285714285</v>
      </c>
      <c r="DY503">
        <v>90.71879642857144</v>
      </c>
      <c r="DZ503">
        <v>0.05216485357142857</v>
      </c>
      <c r="EA503">
        <v>30.62423571428571</v>
      </c>
      <c r="EB503">
        <v>29.98002857142857</v>
      </c>
      <c r="EC503">
        <v>999.9000000000002</v>
      </c>
      <c r="ED503">
        <v>0</v>
      </c>
      <c r="EE503">
        <v>0</v>
      </c>
      <c r="EF503">
        <v>9995.574642857142</v>
      </c>
      <c r="EG503">
        <v>0</v>
      </c>
      <c r="EH503">
        <v>11.3638</v>
      </c>
      <c r="EI503">
        <v>-7.5463975</v>
      </c>
      <c r="EJ503">
        <v>367.3322857142857</v>
      </c>
      <c r="EK503">
        <v>371.3693571428572</v>
      </c>
      <c r="EL503">
        <v>9.713774285714283</v>
      </c>
      <c r="EM503">
        <v>365.9596071428571</v>
      </c>
      <c r="EN503">
        <v>14.56709285714286</v>
      </c>
      <c r="EO503">
        <v>2.202731785714286</v>
      </c>
      <c r="EP503">
        <v>1.321510357142857</v>
      </c>
      <c r="EQ503">
        <v>18.98219285714285</v>
      </c>
      <c r="ER503">
        <v>11.04576071428571</v>
      </c>
      <c r="ES503">
        <v>2000.002857142857</v>
      </c>
      <c r="ET503">
        <v>0.9799945714285714</v>
      </c>
      <c r="EU503">
        <v>0.02000574285714286</v>
      </c>
      <c r="EV503">
        <v>0</v>
      </c>
      <c r="EW503">
        <v>826.0467499999999</v>
      </c>
      <c r="EX503">
        <v>5.000560000000001</v>
      </c>
      <c r="EY503">
        <v>16763.47857142857</v>
      </c>
      <c r="EZ503">
        <v>17294.87857142857</v>
      </c>
      <c r="FA503">
        <v>41.53089285714285</v>
      </c>
      <c r="FB503">
        <v>41.96624999999999</v>
      </c>
      <c r="FC503">
        <v>41.49296428571427</v>
      </c>
      <c r="FD503">
        <v>41.12039285714285</v>
      </c>
      <c r="FE503">
        <v>42.6135357142857</v>
      </c>
      <c r="FF503">
        <v>1955.092857142857</v>
      </c>
      <c r="FG503">
        <v>39.91</v>
      </c>
      <c r="FH503">
        <v>0</v>
      </c>
      <c r="FI503">
        <v>1759259689.6</v>
      </c>
      <c r="FJ503">
        <v>0</v>
      </c>
      <c r="FK503">
        <v>826.0281538461539</v>
      </c>
      <c r="FL503">
        <v>-4.568820507441199</v>
      </c>
      <c r="FM503">
        <v>-100.4991452850164</v>
      </c>
      <c r="FN503">
        <v>16762.8</v>
      </c>
      <c r="FO503">
        <v>15</v>
      </c>
      <c r="FP503">
        <v>0</v>
      </c>
      <c r="FQ503" t="s">
        <v>439</v>
      </c>
      <c r="FR503">
        <v>1747148579.5</v>
      </c>
      <c r="FS503">
        <v>1747148584.5</v>
      </c>
      <c r="FT503">
        <v>0</v>
      </c>
      <c r="FU503">
        <v>0.162</v>
      </c>
      <c r="FV503">
        <v>-0.001</v>
      </c>
      <c r="FW503">
        <v>0.139</v>
      </c>
      <c r="FX503">
        <v>0.058</v>
      </c>
      <c r="FY503">
        <v>420</v>
      </c>
      <c r="FZ503">
        <v>16</v>
      </c>
      <c r="GA503">
        <v>0.19</v>
      </c>
      <c r="GB503">
        <v>0.02</v>
      </c>
      <c r="GC503">
        <v>-9.776668292682926</v>
      </c>
      <c r="GD503">
        <v>43.5207901045296</v>
      </c>
      <c r="GE503">
        <v>4.41359169727371</v>
      </c>
      <c r="GF503">
        <v>0</v>
      </c>
      <c r="GG503">
        <v>826.1071176470588</v>
      </c>
      <c r="GH503">
        <v>-2.619984724122605</v>
      </c>
      <c r="GI503">
        <v>0.3554150651169891</v>
      </c>
      <c r="GJ503">
        <v>0</v>
      </c>
      <c r="GK503">
        <v>9.704969268292682</v>
      </c>
      <c r="GL503">
        <v>0.1540726829268391</v>
      </c>
      <c r="GM503">
        <v>0.01643774128306555</v>
      </c>
      <c r="GN503">
        <v>0</v>
      </c>
      <c r="GO503">
        <v>0</v>
      </c>
      <c r="GP503">
        <v>3</v>
      </c>
      <c r="GQ503" t="s">
        <v>490</v>
      </c>
      <c r="GR503">
        <v>3.12924</v>
      </c>
      <c r="GS503">
        <v>2.72992</v>
      </c>
      <c r="GT503">
        <v>0.0723391</v>
      </c>
      <c r="GU503">
        <v>0.0733843</v>
      </c>
      <c r="GV503">
        <v>0.10816</v>
      </c>
      <c r="GW503">
        <v>0.0757978</v>
      </c>
      <c r="GX503">
        <v>27817.4</v>
      </c>
      <c r="GY503">
        <v>26967</v>
      </c>
      <c r="GZ503">
        <v>30527.6</v>
      </c>
      <c r="HA503">
        <v>29356.8</v>
      </c>
      <c r="HB503">
        <v>37568.4</v>
      </c>
      <c r="HC503">
        <v>35704.7</v>
      </c>
      <c r="HD503">
        <v>46698.9</v>
      </c>
      <c r="HE503">
        <v>43624</v>
      </c>
      <c r="HF503">
        <v>1.83517</v>
      </c>
      <c r="HG503">
        <v>1.8188</v>
      </c>
      <c r="HH503">
        <v>0.0711456</v>
      </c>
      <c r="HI503">
        <v>0</v>
      </c>
      <c r="HJ503">
        <v>28.8184</v>
      </c>
      <c r="HK503">
        <v>999.9</v>
      </c>
      <c r="HL503">
        <v>46.8</v>
      </c>
      <c r="HM503">
        <v>31.6</v>
      </c>
      <c r="HN503">
        <v>24.0798</v>
      </c>
      <c r="HO503">
        <v>63.0869</v>
      </c>
      <c r="HP503">
        <v>17.9006</v>
      </c>
      <c r="HQ503">
        <v>1</v>
      </c>
      <c r="HR503">
        <v>0.138021</v>
      </c>
      <c r="HS503">
        <v>-0.771936</v>
      </c>
      <c r="HT503">
        <v>20.199</v>
      </c>
      <c r="HU503">
        <v>5.22792</v>
      </c>
      <c r="HV503">
        <v>11.974</v>
      </c>
      <c r="HW503">
        <v>4.97005</v>
      </c>
      <c r="HX503">
        <v>3.28948</v>
      </c>
      <c r="HY503">
        <v>9999</v>
      </c>
      <c r="HZ503">
        <v>9999</v>
      </c>
      <c r="IA503">
        <v>9999</v>
      </c>
      <c r="IB503">
        <v>21</v>
      </c>
      <c r="IC503">
        <v>4.97288</v>
      </c>
      <c r="ID503">
        <v>1.87726</v>
      </c>
      <c r="IE503">
        <v>1.87531</v>
      </c>
      <c r="IF503">
        <v>1.87817</v>
      </c>
      <c r="IG503">
        <v>1.87485</v>
      </c>
      <c r="IH503">
        <v>1.87845</v>
      </c>
      <c r="II503">
        <v>1.87555</v>
      </c>
      <c r="IJ503">
        <v>1.87668</v>
      </c>
      <c r="IK503">
        <v>0</v>
      </c>
      <c r="IL503">
        <v>0</v>
      </c>
      <c r="IM503">
        <v>0</v>
      </c>
      <c r="IN503">
        <v>0</v>
      </c>
      <c r="IO503" t="s">
        <v>441</v>
      </c>
      <c r="IP503" t="s">
        <v>442</v>
      </c>
      <c r="IQ503" t="s">
        <v>443</v>
      </c>
      <c r="IR503" t="s">
        <v>443</v>
      </c>
      <c r="IS503" t="s">
        <v>443</v>
      </c>
      <c r="IT503" t="s">
        <v>443</v>
      </c>
      <c r="IU503">
        <v>0</v>
      </c>
      <c r="IV503">
        <v>100</v>
      </c>
      <c r="IW503">
        <v>100</v>
      </c>
      <c r="IX503">
        <v>0.27</v>
      </c>
      <c r="IY503">
        <v>0.2491</v>
      </c>
      <c r="IZ503">
        <v>-0.1222274518627452</v>
      </c>
      <c r="JA503">
        <v>0.001328938755811441</v>
      </c>
      <c r="JB503">
        <v>-5.633165956792918E-07</v>
      </c>
      <c r="JC503">
        <v>2.510553891376428E-10</v>
      </c>
      <c r="JD503">
        <v>-0.04678033270444259</v>
      </c>
      <c r="JE503">
        <v>-0.0009625096320519332</v>
      </c>
      <c r="JF503">
        <v>0.0006953178313022573</v>
      </c>
      <c r="JG503">
        <v>-5.973937232829655E-06</v>
      </c>
      <c r="JH503">
        <v>1</v>
      </c>
      <c r="JI503">
        <v>2112</v>
      </c>
      <c r="JJ503">
        <v>1</v>
      </c>
      <c r="JK503">
        <v>26</v>
      </c>
      <c r="JL503">
        <v>201851.6</v>
      </c>
      <c r="JM503">
        <v>201851.5</v>
      </c>
      <c r="JN503">
        <v>0.888672</v>
      </c>
      <c r="JO503">
        <v>2.55859</v>
      </c>
      <c r="JP503">
        <v>1.39893</v>
      </c>
      <c r="JQ503">
        <v>2.32788</v>
      </c>
      <c r="JR503">
        <v>1.44897</v>
      </c>
      <c r="JS503">
        <v>2.51099</v>
      </c>
      <c r="JT503">
        <v>37.027</v>
      </c>
      <c r="JU503">
        <v>23.9737</v>
      </c>
      <c r="JV503">
        <v>18</v>
      </c>
      <c r="JW503">
        <v>483.468</v>
      </c>
      <c r="JX503">
        <v>443.489</v>
      </c>
      <c r="JY503">
        <v>29.5049</v>
      </c>
      <c r="JZ503">
        <v>28.9762</v>
      </c>
      <c r="KA503">
        <v>30.0005</v>
      </c>
      <c r="KB503">
        <v>28.614</v>
      </c>
      <c r="KC503">
        <v>28.6751</v>
      </c>
      <c r="KD503">
        <v>17.8252</v>
      </c>
      <c r="KE503">
        <v>42.182</v>
      </c>
      <c r="KF503">
        <v>0</v>
      </c>
      <c r="KG503">
        <v>29.5363</v>
      </c>
      <c r="KH503">
        <v>313.05</v>
      </c>
      <c r="KI503">
        <v>14.5217</v>
      </c>
      <c r="KJ503">
        <v>100.921</v>
      </c>
      <c r="KK503">
        <v>100.341</v>
      </c>
    </row>
    <row r="504" spans="1:297">
      <c r="A504">
        <v>488</v>
      </c>
      <c r="B504">
        <v>1759259680.1</v>
      </c>
      <c r="C504">
        <v>12864.5</v>
      </c>
      <c r="D504" t="s">
        <v>1424</v>
      </c>
      <c r="E504" t="s">
        <v>1425</v>
      </c>
      <c r="F504">
        <v>5</v>
      </c>
      <c r="G504" t="s">
        <v>1411</v>
      </c>
      <c r="H504" t="s">
        <v>436</v>
      </c>
      <c r="I504">
        <v>1759259672.6</v>
      </c>
      <c r="J504">
        <f>(K504)/1000</f>
        <v>0</v>
      </c>
      <c r="K504">
        <f>IF(DP504, AN504, AH504)</f>
        <v>0</v>
      </c>
      <c r="L504">
        <f>IF(DP504, AI504, AG504)</f>
        <v>0</v>
      </c>
      <c r="M504">
        <f>DR504 - IF(AU504&gt;1, L504*DL504*100.0/(AW504), 0)</f>
        <v>0</v>
      </c>
      <c r="N504">
        <f>((T504-J504/2)*M504-L504)/(T504+J504/2)</f>
        <v>0</v>
      </c>
      <c r="O504">
        <f>N504*(DY504+DZ504)/1000.0</f>
        <v>0</v>
      </c>
      <c r="P504">
        <f>(DR504 - IF(AU504&gt;1, L504*DL504*100.0/(AW504), 0))*(DY504+DZ504)/1000.0</f>
        <v>0</v>
      </c>
      <c r="Q504">
        <f>2.0/((1/S504-1/R504)+SIGN(S504)*SQRT((1/S504-1/R504)*(1/S504-1/R504) + 4*DM504/((DM504+1)*(DM504+1))*(2*1/S504*1/R504-1/R504*1/R504)))</f>
        <v>0</v>
      </c>
      <c r="R504">
        <f>IF(LEFT(DN504,1)&lt;&gt;"0",IF(LEFT(DN504,1)="1",3.0,DO504),$D$5+$E$5*(EF504*DY504/($K$5*1000))+$F$5*(EF504*DY504/($K$5*1000))*MAX(MIN(DL504,$J$5),$I$5)*MAX(MIN(DL504,$J$5),$I$5)+$G$5*MAX(MIN(DL504,$J$5),$I$5)*(EF504*DY504/($K$5*1000))+$H$5*(EF504*DY504/($K$5*1000))*(EF504*DY504/($K$5*1000)))</f>
        <v>0</v>
      </c>
      <c r="S504">
        <f>J504*(1000-(1000*0.61365*exp(17.502*W504/(240.97+W504))/(DY504+DZ504)+DT504)/2)/(1000*0.61365*exp(17.502*W504/(240.97+W504))/(DY504+DZ504)-DT504)</f>
        <v>0</v>
      </c>
      <c r="T504">
        <f>1/((DM504+1)/(Q504/1.6)+1/(R504/1.37)) + DM504/((DM504+1)/(Q504/1.6) + DM504/(R504/1.37))</f>
        <v>0</v>
      </c>
      <c r="U504">
        <f>(DH504*DK504)</f>
        <v>0</v>
      </c>
      <c r="V504">
        <f>(EA504+(U504+2*0.95*5.67E-8*(((EA504+$B$7)+273)^4-(EA504+273)^4)-44100*J504)/(1.84*29.3*R504+8*0.95*5.67E-8*(EA504+273)^3))</f>
        <v>0</v>
      </c>
      <c r="W504">
        <f>($C$7*EB504+$D$7*EC504+$E$7*V504)</f>
        <v>0</v>
      </c>
      <c r="X504">
        <f>0.61365*exp(17.502*W504/(240.97+W504))</f>
        <v>0</v>
      </c>
      <c r="Y504">
        <f>(Z504/AA504*100)</f>
        <v>0</v>
      </c>
      <c r="Z504">
        <f>DT504*(DY504+DZ504)/1000</f>
        <v>0</v>
      </c>
      <c r="AA504">
        <f>0.61365*exp(17.502*EA504/(240.97+EA504))</f>
        <v>0</v>
      </c>
      <c r="AB504">
        <f>(X504-DT504*(DY504+DZ504)/1000)</f>
        <v>0</v>
      </c>
      <c r="AC504">
        <f>(-J504*44100)</f>
        <v>0</v>
      </c>
      <c r="AD504">
        <f>2*29.3*R504*0.92*(EA504-W504)</f>
        <v>0</v>
      </c>
      <c r="AE504">
        <f>2*0.95*5.67E-8*(((EA504+$B$7)+273)^4-(W504+273)^4)</f>
        <v>0</v>
      </c>
      <c r="AF504">
        <f>U504+AE504+AC504+AD504</f>
        <v>0</v>
      </c>
      <c r="AG504">
        <f>DX504*AU504*(DS504-DR504*(1000-AU504*DU504)/(1000-AU504*DT504))/(100*DL504)</f>
        <v>0</v>
      </c>
      <c r="AH504">
        <f>1000*DX504*AU504*(DT504-DU504)/(100*DL504*(1000-AU504*DT504))</f>
        <v>0</v>
      </c>
      <c r="AI504">
        <f>(AJ504 - AK504 - DY504*1E3/(8.314*(EA504+273.15)) * AM504/DX504 * AL504) * DX504/(100*DL504) * (1000 - DU504)/1000</f>
        <v>0</v>
      </c>
      <c r="AJ504">
        <v>338.7602596793452</v>
      </c>
      <c r="AK504">
        <v>330.3934181818183</v>
      </c>
      <c r="AL504">
        <v>-3.119690136131712</v>
      </c>
      <c r="AM504">
        <v>65.51276045423094</v>
      </c>
      <c r="AN504">
        <f>(AP504 - AO504 + DY504*1E3/(8.314*(EA504+273.15)) * AR504/DX504 * AQ504) * DX504/(100*DL504) * 1000/(1000 - AP504)</f>
        <v>0</v>
      </c>
      <c r="AO504">
        <v>14.57116499230685</v>
      </c>
      <c r="AP504">
        <v>24.27994545454546</v>
      </c>
      <c r="AQ504">
        <v>-0.000481101379392951</v>
      </c>
      <c r="AR504">
        <v>120.2974737953447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MAX(0,($B$13+$C$13*EF504)/(1+$D$13*EF504)*DY504/(EA504+273)*$E$13)</f>
        <v>0</v>
      </c>
      <c r="AX504" t="s">
        <v>437</v>
      </c>
      <c r="AY504" t="s">
        <v>437</v>
      </c>
      <c r="AZ504">
        <v>0</v>
      </c>
      <c r="BA504">
        <v>0</v>
      </c>
      <c r="BB504">
        <f>1-AZ504/BA504</f>
        <v>0</v>
      </c>
      <c r="BC504">
        <v>0</v>
      </c>
      <c r="BD504" t="s">
        <v>437</v>
      </c>
      <c r="BE504" t="s">
        <v>437</v>
      </c>
      <c r="BF504">
        <v>0</v>
      </c>
      <c r="BG504">
        <v>0</v>
      </c>
      <c r="BH504">
        <f>1-BF504/BG504</f>
        <v>0</v>
      </c>
      <c r="BI504">
        <v>0.5</v>
      </c>
      <c r="BJ504">
        <f>DI504</f>
        <v>0</v>
      </c>
      <c r="BK504">
        <f>L504</f>
        <v>0</v>
      </c>
      <c r="BL504">
        <f>BH504*BI504*BJ504</f>
        <v>0</v>
      </c>
      <c r="BM504">
        <f>(BK504-BC504)/BJ504</f>
        <v>0</v>
      </c>
      <c r="BN504">
        <f>(BA504-BG504)/BG504</f>
        <v>0</v>
      </c>
      <c r="BO504">
        <f>AZ504/(BB504+AZ504/BG504)</f>
        <v>0</v>
      </c>
      <c r="BP504" t="s">
        <v>437</v>
      </c>
      <c r="BQ504">
        <v>0</v>
      </c>
      <c r="BR504">
        <f>IF(BQ504&lt;&gt;0, BQ504, BO504)</f>
        <v>0</v>
      </c>
      <c r="BS504">
        <f>1-BR504/BG504</f>
        <v>0</v>
      </c>
      <c r="BT504">
        <f>(BG504-BF504)/(BG504-BR504)</f>
        <v>0</v>
      </c>
      <c r="BU504">
        <f>(BA504-BG504)/(BA504-BR504)</f>
        <v>0</v>
      </c>
      <c r="BV504">
        <f>(BG504-BF504)/(BG504-AZ504)</f>
        <v>0</v>
      </c>
      <c r="BW504">
        <f>(BA504-BG504)/(BA504-AZ504)</f>
        <v>0</v>
      </c>
      <c r="BX504">
        <f>(BT504*BR504/BF504)</f>
        <v>0</v>
      </c>
      <c r="BY504">
        <f>(1-BX504)</f>
        <v>0</v>
      </c>
      <c r="DH504">
        <f>$B$11*EG504+$C$11*EH504+$F$11*ES504*(1-EV504)</f>
        <v>0</v>
      </c>
      <c r="DI504">
        <f>DH504*DJ504</f>
        <v>0</v>
      </c>
      <c r="DJ504">
        <f>($B$11*$D$9+$C$11*$D$9+$F$11*((FF504+EX504)/MAX(FF504+EX504+FG504, 0.1)*$I$9+FG504/MAX(FF504+EX504+FG504, 0.1)*$J$9))/($B$11+$C$11+$F$11)</f>
        <v>0</v>
      </c>
      <c r="DK504">
        <f>($B$11*$K$9+$C$11*$K$9+$F$11*((FF504+EX504)/MAX(FF504+EX504+FG504, 0.1)*$P$9+FG504/MAX(FF504+EX504+FG504, 0.1)*$Q$9))/($B$11+$C$11+$F$11)</f>
        <v>0</v>
      </c>
      <c r="DL504">
        <v>4.8</v>
      </c>
      <c r="DM504">
        <v>0.5</v>
      </c>
      <c r="DN504" t="s">
        <v>438</v>
      </c>
      <c r="DO504">
        <v>2</v>
      </c>
      <c r="DP504" t="b">
        <v>1</v>
      </c>
      <c r="DQ504">
        <v>1759259672.6</v>
      </c>
      <c r="DR504">
        <v>343.3489629629631</v>
      </c>
      <c r="DS504">
        <v>348.4707407407408</v>
      </c>
      <c r="DT504">
        <v>24.28694444444444</v>
      </c>
      <c r="DU504">
        <v>14.56943703703704</v>
      </c>
      <c r="DV504">
        <v>343.0713703703704</v>
      </c>
      <c r="DW504">
        <v>24.03807037037037</v>
      </c>
      <c r="DX504">
        <v>500.0098148148149</v>
      </c>
      <c r="DY504">
        <v>90.71888518518519</v>
      </c>
      <c r="DZ504">
        <v>0.0521627037037037</v>
      </c>
      <c r="EA504">
        <v>30.62466296296297</v>
      </c>
      <c r="EB504">
        <v>29.9813962962963</v>
      </c>
      <c r="EC504">
        <v>999.9000000000001</v>
      </c>
      <c r="ED504">
        <v>0</v>
      </c>
      <c r="EE504">
        <v>0</v>
      </c>
      <c r="EF504">
        <v>9988.958148148147</v>
      </c>
      <c r="EG504">
        <v>0</v>
      </c>
      <c r="EH504">
        <v>11.3638</v>
      </c>
      <c r="EI504">
        <v>-5.121862592592593</v>
      </c>
      <c r="EJ504">
        <v>351.8954074074074</v>
      </c>
      <c r="EK504">
        <v>353.6228518518518</v>
      </c>
      <c r="EL504">
        <v>9.717513703703705</v>
      </c>
      <c r="EM504">
        <v>348.4707407407408</v>
      </c>
      <c r="EN504">
        <v>14.56943703703704</v>
      </c>
      <c r="EO504">
        <v>2.203285555555555</v>
      </c>
      <c r="EP504">
        <v>1.321723703703704</v>
      </c>
      <c r="EQ504">
        <v>18.98621851851852</v>
      </c>
      <c r="ER504">
        <v>11.04818518518518</v>
      </c>
      <c r="ES504">
        <v>2000.001111111111</v>
      </c>
      <c r="ET504">
        <v>0.9799945555555554</v>
      </c>
      <c r="EU504">
        <v>0.02000576296296296</v>
      </c>
      <c r="EV504">
        <v>0</v>
      </c>
      <c r="EW504">
        <v>825.571888888889</v>
      </c>
      <c r="EX504">
        <v>5.000560000000001</v>
      </c>
      <c r="EY504">
        <v>16754.38518518519</v>
      </c>
      <c r="EZ504">
        <v>17294.85555555555</v>
      </c>
      <c r="FA504">
        <v>41.64788888888889</v>
      </c>
      <c r="FB504">
        <v>41.98133333333333</v>
      </c>
      <c r="FC504">
        <v>41.52737037037036</v>
      </c>
      <c r="FD504">
        <v>41.13637037037037</v>
      </c>
      <c r="FE504">
        <v>42.61318518518519</v>
      </c>
      <c r="FF504">
        <v>1955.091111111111</v>
      </c>
      <c r="FG504">
        <v>39.91</v>
      </c>
      <c r="FH504">
        <v>0</v>
      </c>
      <c r="FI504">
        <v>1759259694.4</v>
      </c>
      <c r="FJ504">
        <v>0</v>
      </c>
      <c r="FK504">
        <v>825.583576923077</v>
      </c>
      <c r="FL504">
        <v>-5.610769220884173</v>
      </c>
      <c r="FM504">
        <v>-121.8564102570497</v>
      </c>
      <c r="FN504">
        <v>16754.21153846154</v>
      </c>
      <c r="FO504">
        <v>15</v>
      </c>
      <c r="FP504">
        <v>0</v>
      </c>
      <c r="FQ504" t="s">
        <v>439</v>
      </c>
      <c r="FR504">
        <v>1747148579.5</v>
      </c>
      <c r="FS504">
        <v>1747148584.5</v>
      </c>
      <c r="FT504">
        <v>0</v>
      </c>
      <c r="FU504">
        <v>0.162</v>
      </c>
      <c r="FV504">
        <v>-0.001</v>
      </c>
      <c r="FW504">
        <v>0.139</v>
      </c>
      <c r="FX504">
        <v>0.058</v>
      </c>
      <c r="FY504">
        <v>420</v>
      </c>
      <c r="FZ504">
        <v>16</v>
      </c>
      <c r="GA504">
        <v>0.19</v>
      </c>
      <c r="GB504">
        <v>0.02</v>
      </c>
      <c r="GC504">
        <v>-7.179655853658537</v>
      </c>
      <c r="GD504">
        <v>30.42604202090592</v>
      </c>
      <c r="GE504">
        <v>3.072042963436528</v>
      </c>
      <c r="GF504">
        <v>0</v>
      </c>
      <c r="GG504">
        <v>825.9069411764707</v>
      </c>
      <c r="GH504">
        <v>-4.520275019722696</v>
      </c>
      <c r="GI504">
        <v>0.4909273302624448</v>
      </c>
      <c r="GJ504">
        <v>0</v>
      </c>
      <c r="GK504">
        <v>9.713827073170732</v>
      </c>
      <c r="GL504">
        <v>0.07366243902437401</v>
      </c>
      <c r="GM504">
        <v>0.008485914367537577</v>
      </c>
      <c r="GN504">
        <v>1</v>
      </c>
      <c r="GO504">
        <v>1</v>
      </c>
      <c r="GP504">
        <v>3</v>
      </c>
      <c r="GQ504" t="s">
        <v>463</v>
      </c>
      <c r="GR504">
        <v>3.12915</v>
      </c>
      <c r="GS504">
        <v>2.73007</v>
      </c>
      <c r="GT504">
        <v>0.0697168</v>
      </c>
      <c r="GU504">
        <v>0.07053429999999999</v>
      </c>
      <c r="GV504">
        <v>0.108106</v>
      </c>
      <c r="GW504">
        <v>0.0758046</v>
      </c>
      <c r="GX504">
        <v>27895.9</v>
      </c>
      <c r="GY504">
        <v>27049.9</v>
      </c>
      <c r="GZ504">
        <v>30527.5</v>
      </c>
      <c r="HA504">
        <v>29356.9</v>
      </c>
      <c r="HB504">
        <v>37570.7</v>
      </c>
      <c r="HC504">
        <v>35704.3</v>
      </c>
      <c r="HD504">
        <v>46699.1</v>
      </c>
      <c r="HE504">
        <v>43624</v>
      </c>
      <c r="HF504">
        <v>1.83512</v>
      </c>
      <c r="HG504">
        <v>1.81895</v>
      </c>
      <c r="HH504">
        <v>0.07327649999999999</v>
      </c>
      <c r="HI504">
        <v>0</v>
      </c>
      <c r="HJ504">
        <v>28.8184</v>
      </c>
      <c r="HK504">
        <v>999.9</v>
      </c>
      <c r="HL504">
        <v>46.8</v>
      </c>
      <c r="HM504">
        <v>31.5</v>
      </c>
      <c r="HN504">
        <v>23.9461</v>
      </c>
      <c r="HO504">
        <v>62.9769</v>
      </c>
      <c r="HP504">
        <v>17.7925</v>
      </c>
      <c r="HQ504">
        <v>1</v>
      </c>
      <c r="HR504">
        <v>0.138313</v>
      </c>
      <c r="HS504">
        <v>-0.811688</v>
      </c>
      <c r="HT504">
        <v>20.1991</v>
      </c>
      <c r="HU504">
        <v>5.22807</v>
      </c>
      <c r="HV504">
        <v>11.974</v>
      </c>
      <c r="HW504">
        <v>4.97</v>
      </c>
      <c r="HX504">
        <v>3.2895</v>
      </c>
      <c r="HY504">
        <v>9999</v>
      </c>
      <c r="HZ504">
        <v>9999</v>
      </c>
      <c r="IA504">
        <v>9999</v>
      </c>
      <c r="IB504">
        <v>21</v>
      </c>
      <c r="IC504">
        <v>4.97291</v>
      </c>
      <c r="ID504">
        <v>1.87727</v>
      </c>
      <c r="IE504">
        <v>1.87531</v>
      </c>
      <c r="IF504">
        <v>1.87814</v>
      </c>
      <c r="IG504">
        <v>1.87485</v>
      </c>
      <c r="IH504">
        <v>1.87847</v>
      </c>
      <c r="II504">
        <v>1.87558</v>
      </c>
      <c r="IJ504">
        <v>1.8767</v>
      </c>
      <c r="IK504">
        <v>0</v>
      </c>
      <c r="IL504">
        <v>0</v>
      </c>
      <c r="IM504">
        <v>0</v>
      </c>
      <c r="IN504">
        <v>0</v>
      </c>
      <c r="IO504" t="s">
        <v>441</v>
      </c>
      <c r="IP504" t="s">
        <v>442</v>
      </c>
      <c r="IQ504" t="s">
        <v>443</v>
      </c>
      <c r="IR504" t="s">
        <v>443</v>
      </c>
      <c r="IS504" t="s">
        <v>443</v>
      </c>
      <c r="IT504" t="s">
        <v>443</v>
      </c>
      <c r="IU504">
        <v>0</v>
      </c>
      <c r="IV504">
        <v>100</v>
      </c>
      <c r="IW504">
        <v>100</v>
      </c>
      <c r="IX504">
        <v>0.254</v>
      </c>
      <c r="IY504">
        <v>0.2487</v>
      </c>
      <c r="IZ504">
        <v>-0.1222274518627452</v>
      </c>
      <c r="JA504">
        <v>0.001328938755811441</v>
      </c>
      <c r="JB504">
        <v>-5.633165956792918E-07</v>
      </c>
      <c r="JC504">
        <v>2.510553891376428E-10</v>
      </c>
      <c r="JD504">
        <v>-0.04678033270444259</v>
      </c>
      <c r="JE504">
        <v>-0.0009625096320519332</v>
      </c>
      <c r="JF504">
        <v>0.0006953178313022573</v>
      </c>
      <c r="JG504">
        <v>-5.973937232829655E-06</v>
      </c>
      <c r="JH504">
        <v>1</v>
      </c>
      <c r="JI504">
        <v>2112</v>
      </c>
      <c r="JJ504">
        <v>1</v>
      </c>
      <c r="JK504">
        <v>26</v>
      </c>
      <c r="JL504">
        <v>201851.7</v>
      </c>
      <c r="JM504">
        <v>201851.6</v>
      </c>
      <c r="JN504">
        <v>0.85083</v>
      </c>
      <c r="JO504">
        <v>2.53906</v>
      </c>
      <c r="JP504">
        <v>1.39893</v>
      </c>
      <c r="JQ504">
        <v>2.32788</v>
      </c>
      <c r="JR504">
        <v>1.44897</v>
      </c>
      <c r="JS504">
        <v>2.55493</v>
      </c>
      <c r="JT504">
        <v>37.0509</v>
      </c>
      <c r="JU504">
        <v>23.9649</v>
      </c>
      <c r="JV504">
        <v>18</v>
      </c>
      <c r="JW504">
        <v>483.461</v>
      </c>
      <c r="JX504">
        <v>443.605</v>
      </c>
      <c r="JY504">
        <v>29.529</v>
      </c>
      <c r="JZ504">
        <v>28.98</v>
      </c>
      <c r="KA504">
        <v>30.0004</v>
      </c>
      <c r="KB504">
        <v>28.6171</v>
      </c>
      <c r="KC504">
        <v>28.6782</v>
      </c>
      <c r="KD504">
        <v>17.0668</v>
      </c>
      <c r="KE504">
        <v>42.182</v>
      </c>
      <c r="KF504">
        <v>0</v>
      </c>
      <c r="KG504">
        <v>29.5364</v>
      </c>
      <c r="KH504">
        <v>299.68</v>
      </c>
      <c r="KI504">
        <v>14.5217</v>
      </c>
      <c r="KJ504">
        <v>100.921</v>
      </c>
      <c r="KK504">
        <v>100.341</v>
      </c>
    </row>
    <row r="505" spans="1:297">
      <c r="A505">
        <v>489</v>
      </c>
      <c r="B505">
        <v>1759259685.1</v>
      </c>
      <c r="C505">
        <v>12869.5</v>
      </c>
      <c r="D505" t="s">
        <v>1426</v>
      </c>
      <c r="E505" t="s">
        <v>1427</v>
      </c>
      <c r="F505">
        <v>5</v>
      </c>
      <c r="G505" t="s">
        <v>1411</v>
      </c>
      <c r="H505" t="s">
        <v>436</v>
      </c>
      <c r="I505">
        <v>1759259677.314285</v>
      </c>
      <c r="J505">
        <f>(K505)/1000</f>
        <v>0</v>
      </c>
      <c r="K505">
        <f>IF(DP505, AN505, AH505)</f>
        <v>0</v>
      </c>
      <c r="L505">
        <f>IF(DP505, AI505, AG505)</f>
        <v>0</v>
      </c>
      <c r="M505">
        <f>DR505 - IF(AU505&gt;1, L505*DL505*100.0/(AW505), 0)</f>
        <v>0</v>
      </c>
      <c r="N505">
        <f>((T505-J505/2)*M505-L505)/(T505+J505/2)</f>
        <v>0</v>
      </c>
      <c r="O505">
        <f>N505*(DY505+DZ505)/1000.0</f>
        <v>0</v>
      </c>
      <c r="P505">
        <f>(DR505 - IF(AU505&gt;1, L505*DL505*100.0/(AW505), 0))*(DY505+DZ505)/1000.0</f>
        <v>0</v>
      </c>
      <c r="Q505">
        <f>2.0/((1/S505-1/R505)+SIGN(S505)*SQRT((1/S505-1/R505)*(1/S505-1/R505) + 4*DM505/((DM505+1)*(DM505+1))*(2*1/S505*1/R505-1/R505*1/R505)))</f>
        <v>0</v>
      </c>
      <c r="R505">
        <f>IF(LEFT(DN505,1)&lt;&gt;"0",IF(LEFT(DN505,1)="1",3.0,DO505),$D$5+$E$5*(EF505*DY505/($K$5*1000))+$F$5*(EF505*DY505/($K$5*1000))*MAX(MIN(DL505,$J$5),$I$5)*MAX(MIN(DL505,$J$5),$I$5)+$G$5*MAX(MIN(DL505,$J$5),$I$5)*(EF505*DY505/($K$5*1000))+$H$5*(EF505*DY505/($K$5*1000))*(EF505*DY505/($K$5*1000)))</f>
        <v>0</v>
      </c>
      <c r="S505">
        <f>J505*(1000-(1000*0.61365*exp(17.502*W505/(240.97+W505))/(DY505+DZ505)+DT505)/2)/(1000*0.61365*exp(17.502*W505/(240.97+W505))/(DY505+DZ505)-DT505)</f>
        <v>0</v>
      </c>
      <c r="T505">
        <f>1/((DM505+1)/(Q505/1.6)+1/(R505/1.37)) + DM505/((DM505+1)/(Q505/1.6) + DM505/(R505/1.37))</f>
        <v>0</v>
      </c>
      <c r="U505">
        <f>(DH505*DK505)</f>
        <v>0</v>
      </c>
      <c r="V505">
        <f>(EA505+(U505+2*0.95*5.67E-8*(((EA505+$B$7)+273)^4-(EA505+273)^4)-44100*J505)/(1.84*29.3*R505+8*0.95*5.67E-8*(EA505+273)^3))</f>
        <v>0</v>
      </c>
      <c r="W505">
        <f>($C$7*EB505+$D$7*EC505+$E$7*V505)</f>
        <v>0</v>
      </c>
      <c r="X505">
        <f>0.61365*exp(17.502*W505/(240.97+W505))</f>
        <v>0</v>
      </c>
      <c r="Y505">
        <f>(Z505/AA505*100)</f>
        <v>0</v>
      </c>
      <c r="Z505">
        <f>DT505*(DY505+DZ505)/1000</f>
        <v>0</v>
      </c>
      <c r="AA505">
        <f>0.61365*exp(17.502*EA505/(240.97+EA505))</f>
        <v>0</v>
      </c>
      <c r="AB505">
        <f>(X505-DT505*(DY505+DZ505)/1000)</f>
        <v>0</v>
      </c>
      <c r="AC505">
        <f>(-J505*44100)</f>
        <v>0</v>
      </c>
      <c r="AD505">
        <f>2*29.3*R505*0.92*(EA505-W505)</f>
        <v>0</v>
      </c>
      <c r="AE505">
        <f>2*0.95*5.67E-8*(((EA505+$B$7)+273)^4-(W505+273)^4)</f>
        <v>0</v>
      </c>
      <c r="AF505">
        <f>U505+AE505+AC505+AD505</f>
        <v>0</v>
      </c>
      <c r="AG505">
        <f>DX505*AU505*(DS505-DR505*(1000-AU505*DU505)/(1000-AU505*DT505))/(100*DL505)</f>
        <v>0</v>
      </c>
      <c r="AH505">
        <f>1000*DX505*AU505*(DT505-DU505)/(100*DL505*(1000-AU505*DT505))</f>
        <v>0</v>
      </c>
      <c r="AI505">
        <f>(AJ505 - AK505 - DY505*1E3/(8.314*(EA505+273.15)) * AM505/DX505 * AL505) * DX505/(100*DL505) * (1000 - DU505)/1000</f>
        <v>0</v>
      </c>
      <c r="AJ505">
        <v>321.932421183465</v>
      </c>
      <c r="AK505">
        <v>314.7272060606061</v>
      </c>
      <c r="AL505">
        <v>-3.140274207965791</v>
      </c>
      <c r="AM505">
        <v>65.51276045423094</v>
      </c>
      <c r="AN505">
        <f>(AP505 - AO505 + DY505*1E3/(8.314*(EA505+273.15)) * AR505/DX505 * AQ505) * DX505/(100*DL505) * 1000/(1000 - AP505)</f>
        <v>0</v>
      </c>
      <c r="AO505">
        <v>14.57429974261028</v>
      </c>
      <c r="AP505">
        <v>24.28091454545455</v>
      </c>
      <c r="AQ505">
        <v>9.93503420441438E-06</v>
      </c>
      <c r="AR505">
        <v>120.2974737953447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MAX(0,($B$13+$C$13*EF505)/(1+$D$13*EF505)*DY505/(EA505+273)*$E$13)</f>
        <v>0</v>
      </c>
      <c r="AX505" t="s">
        <v>437</v>
      </c>
      <c r="AY505" t="s">
        <v>437</v>
      </c>
      <c r="AZ505">
        <v>0</v>
      </c>
      <c r="BA505">
        <v>0</v>
      </c>
      <c r="BB505">
        <f>1-AZ505/BA505</f>
        <v>0</v>
      </c>
      <c r="BC505">
        <v>0</v>
      </c>
      <c r="BD505" t="s">
        <v>437</v>
      </c>
      <c r="BE505" t="s">
        <v>437</v>
      </c>
      <c r="BF505">
        <v>0</v>
      </c>
      <c r="BG505">
        <v>0</v>
      </c>
      <c r="BH505">
        <f>1-BF505/BG505</f>
        <v>0</v>
      </c>
      <c r="BI505">
        <v>0.5</v>
      </c>
      <c r="BJ505">
        <f>DI505</f>
        <v>0</v>
      </c>
      <c r="BK505">
        <f>L505</f>
        <v>0</v>
      </c>
      <c r="BL505">
        <f>BH505*BI505*BJ505</f>
        <v>0</v>
      </c>
      <c r="BM505">
        <f>(BK505-BC505)/BJ505</f>
        <v>0</v>
      </c>
      <c r="BN505">
        <f>(BA505-BG505)/BG505</f>
        <v>0</v>
      </c>
      <c r="BO505">
        <f>AZ505/(BB505+AZ505/BG505)</f>
        <v>0</v>
      </c>
      <c r="BP505" t="s">
        <v>437</v>
      </c>
      <c r="BQ505">
        <v>0</v>
      </c>
      <c r="BR505">
        <f>IF(BQ505&lt;&gt;0, BQ505, BO505)</f>
        <v>0</v>
      </c>
      <c r="BS505">
        <f>1-BR505/BG505</f>
        <v>0</v>
      </c>
      <c r="BT505">
        <f>(BG505-BF505)/(BG505-BR505)</f>
        <v>0</v>
      </c>
      <c r="BU505">
        <f>(BA505-BG505)/(BA505-BR505)</f>
        <v>0</v>
      </c>
      <c r="BV505">
        <f>(BG505-BF505)/(BG505-AZ505)</f>
        <v>0</v>
      </c>
      <c r="BW505">
        <f>(BA505-BG505)/(BA505-AZ505)</f>
        <v>0</v>
      </c>
      <c r="BX505">
        <f>(BT505*BR505/BF505)</f>
        <v>0</v>
      </c>
      <c r="BY505">
        <f>(1-BX505)</f>
        <v>0</v>
      </c>
      <c r="DH505">
        <f>$B$11*EG505+$C$11*EH505+$F$11*ES505*(1-EV505)</f>
        <v>0</v>
      </c>
      <c r="DI505">
        <f>DH505*DJ505</f>
        <v>0</v>
      </c>
      <c r="DJ505">
        <f>($B$11*$D$9+$C$11*$D$9+$F$11*((FF505+EX505)/MAX(FF505+EX505+FG505, 0.1)*$I$9+FG505/MAX(FF505+EX505+FG505, 0.1)*$J$9))/($B$11+$C$11+$F$11)</f>
        <v>0</v>
      </c>
      <c r="DK505">
        <f>($B$11*$K$9+$C$11*$K$9+$F$11*((FF505+EX505)/MAX(FF505+EX505+FG505, 0.1)*$P$9+FG505/MAX(FF505+EX505+FG505, 0.1)*$Q$9))/($B$11+$C$11+$F$11)</f>
        <v>0</v>
      </c>
      <c r="DL505">
        <v>4.8</v>
      </c>
      <c r="DM505">
        <v>0.5</v>
      </c>
      <c r="DN505" t="s">
        <v>438</v>
      </c>
      <c r="DO505">
        <v>2</v>
      </c>
      <c r="DP505" t="b">
        <v>1</v>
      </c>
      <c r="DQ505">
        <v>1759259677.314285</v>
      </c>
      <c r="DR505">
        <v>329.2645000000001</v>
      </c>
      <c r="DS505">
        <v>332.8382857142856</v>
      </c>
      <c r="DT505">
        <v>24.28741785714285</v>
      </c>
      <c r="DU505">
        <v>14.5716</v>
      </c>
      <c r="DV505">
        <v>329.0016071428572</v>
      </c>
      <c r="DW505">
        <v>24.038525</v>
      </c>
      <c r="DX505">
        <v>499.9838571428572</v>
      </c>
      <c r="DY505">
        <v>90.71860000000001</v>
      </c>
      <c r="DZ505">
        <v>0.05221599642857143</v>
      </c>
      <c r="EA505">
        <v>30.62450357142858</v>
      </c>
      <c r="EB505">
        <v>29.99038214285715</v>
      </c>
      <c r="EC505">
        <v>999.9000000000002</v>
      </c>
      <c r="ED505">
        <v>0</v>
      </c>
      <c r="EE505">
        <v>0</v>
      </c>
      <c r="EF505">
        <v>9991.287857142857</v>
      </c>
      <c r="EG505">
        <v>0</v>
      </c>
      <c r="EH505">
        <v>11.3638</v>
      </c>
      <c r="EI505">
        <v>-3.573769642857143</v>
      </c>
      <c r="EJ505">
        <v>337.4606785714286</v>
      </c>
      <c r="EK505">
        <v>337.7599642857141</v>
      </c>
      <c r="EL505">
        <v>9.715816785714285</v>
      </c>
      <c r="EM505">
        <v>332.8382857142856</v>
      </c>
      <c r="EN505">
        <v>14.5716</v>
      </c>
      <c r="EO505">
        <v>2.203321071428571</v>
      </c>
      <c r="EP505">
        <v>1.321916071428571</v>
      </c>
      <c r="EQ505">
        <v>18.986475</v>
      </c>
      <c r="ER505">
        <v>11.05037857142857</v>
      </c>
      <c r="ES505">
        <v>1999.989642857143</v>
      </c>
      <c r="ET505">
        <v>0.979994464285714</v>
      </c>
      <c r="EU505">
        <v>0.02000585714285714</v>
      </c>
      <c r="EV505">
        <v>0</v>
      </c>
      <c r="EW505">
        <v>825.1084285714286</v>
      </c>
      <c r="EX505">
        <v>5.000560000000001</v>
      </c>
      <c r="EY505">
        <v>16744.37857142857</v>
      </c>
      <c r="EZ505">
        <v>17294.75</v>
      </c>
      <c r="FA505">
        <v>41.74096428571429</v>
      </c>
      <c r="FB505">
        <v>41.98425</v>
      </c>
      <c r="FC505">
        <v>41.53749999999999</v>
      </c>
      <c r="FD505">
        <v>41.14482142857141</v>
      </c>
      <c r="FE505">
        <v>42.61589285714285</v>
      </c>
      <c r="FF505">
        <v>1955.079642857143</v>
      </c>
      <c r="FG505">
        <v>39.91</v>
      </c>
      <c r="FH505">
        <v>0</v>
      </c>
      <c r="FI505">
        <v>1759259699.2</v>
      </c>
      <c r="FJ505">
        <v>0</v>
      </c>
      <c r="FK505">
        <v>825.1003076923078</v>
      </c>
      <c r="FL505">
        <v>-6.866940165484948</v>
      </c>
      <c r="FM505">
        <v>-125.2410256738158</v>
      </c>
      <c r="FN505">
        <v>16744.01923076923</v>
      </c>
      <c r="FO505">
        <v>15</v>
      </c>
      <c r="FP505">
        <v>0</v>
      </c>
      <c r="FQ505" t="s">
        <v>439</v>
      </c>
      <c r="FR505">
        <v>1747148579.5</v>
      </c>
      <c r="FS505">
        <v>1747148584.5</v>
      </c>
      <c r="FT505">
        <v>0</v>
      </c>
      <c r="FU505">
        <v>0.162</v>
      </c>
      <c r="FV505">
        <v>-0.001</v>
      </c>
      <c r="FW505">
        <v>0.139</v>
      </c>
      <c r="FX505">
        <v>0.058</v>
      </c>
      <c r="FY505">
        <v>420</v>
      </c>
      <c r="FZ505">
        <v>16</v>
      </c>
      <c r="GA505">
        <v>0.19</v>
      </c>
      <c r="GB505">
        <v>0.02</v>
      </c>
      <c r="GC505">
        <v>-4.631878</v>
      </c>
      <c r="GD505">
        <v>20.26291699812384</v>
      </c>
      <c r="GE505">
        <v>1.968333556880286</v>
      </c>
      <c r="GF505">
        <v>0</v>
      </c>
      <c r="GG505">
        <v>825.4573823529412</v>
      </c>
      <c r="GH505">
        <v>-5.868861719780485</v>
      </c>
      <c r="GI505">
        <v>0.6014165638041552</v>
      </c>
      <c r="GJ505">
        <v>0</v>
      </c>
      <c r="GK505">
        <v>9.71509125</v>
      </c>
      <c r="GL505">
        <v>-0.0122500187617422</v>
      </c>
      <c r="GM505">
        <v>0.006634417151302717</v>
      </c>
      <c r="GN505">
        <v>1</v>
      </c>
      <c r="GO505">
        <v>1</v>
      </c>
      <c r="GP505">
        <v>3</v>
      </c>
      <c r="GQ505" t="s">
        <v>463</v>
      </c>
      <c r="GR505">
        <v>3.12917</v>
      </c>
      <c r="GS505">
        <v>2.72981</v>
      </c>
      <c r="GT505">
        <v>0.06703000000000001</v>
      </c>
      <c r="GU505">
        <v>0.0675998</v>
      </c>
      <c r="GV505">
        <v>0.108107</v>
      </c>
      <c r="GW505">
        <v>0.0758084</v>
      </c>
      <c r="GX505">
        <v>27975.9</v>
      </c>
      <c r="GY505">
        <v>27135.1</v>
      </c>
      <c r="GZ505">
        <v>30526.9</v>
      </c>
      <c r="HA505">
        <v>29356.6</v>
      </c>
      <c r="HB505">
        <v>37569.8</v>
      </c>
      <c r="HC505">
        <v>35703.6</v>
      </c>
      <c r="HD505">
        <v>46698.3</v>
      </c>
      <c r="HE505">
        <v>43623.6</v>
      </c>
      <c r="HF505">
        <v>1.8349</v>
      </c>
      <c r="HG505">
        <v>1.81872</v>
      </c>
      <c r="HH505">
        <v>0.0729822</v>
      </c>
      <c r="HI505">
        <v>0</v>
      </c>
      <c r="HJ505">
        <v>28.8184</v>
      </c>
      <c r="HK505">
        <v>999.9</v>
      </c>
      <c r="HL505">
        <v>46.8</v>
      </c>
      <c r="HM505">
        <v>31.6</v>
      </c>
      <c r="HN505">
        <v>24.0801</v>
      </c>
      <c r="HO505">
        <v>62.9269</v>
      </c>
      <c r="HP505">
        <v>17.9607</v>
      </c>
      <c r="HQ505">
        <v>1</v>
      </c>
      <c r="HR505">
        <v>0.138631</v>
      </c>
      <c r="HS505">
        <v>-0.744474</v>
      </c>
      <c r="HT505">
        <v>20.1992</v>
      </c>
      <c r="HU505">
        <v>5.22807</v>
      </c>
      <c r="HV505">
        <v>11.974</v>
      </c>
      <c r="HW505">
        <v>4.97025</v>
      </c>
      <c r="HX505">
        <v>3.2895</v>
      </c>
      <c r="HY505">
        <v>9999</v>
      </c>
      <c r="HZ505">
        <v>9999</v>
      </c>
      <c r="IA505">
        <v>9999</v>
      </c>
      <c r="IB505">
        <v>21</v>
      </c>
      <c r="IC505">
        <v>4.97291</v>
      </c>
      <c r="ID505">
        <v>1.87729</v>
      </c>
      <c r="IE505">
        <v>1.87531</v>
      </c>
      <c r="IF505">
        <v>1.87819</v>
      </c>
      <c r="IG505">
        <v>1.87485</v>
      </c>
      <c r="IH505">
        <v>1.87847</v>
      </c>
      <c r="II505">
        <v>1.87558</v>
      </c>
      <c r="IJ505">
        <v>1.87669</v>
      </c>
      <c r="IK505">
        <v>0</v>
      </c>
      <c r="IL505">
        <v>0</v>
      </c>
      <c r="IM505">
        <v>0</v>
      </c>
      <c r="IN505">
        <v>0</v>
      </c>
      <c r="IO505" t="s">
        <v>441</v>
      </c>
      <c r="IP505" t="s">
        <v>442</v>
      </c>
      <c r="IQ505" t="s">
        <v>443</v>
      </c>
      <c r="IR505" t="s">
        <v>443</v>
      </c>
      <c r="IS505" t="s">
        <v>443</v>
      </c>
      <c r="IT505" t="s">
        <v>443</v>
      </c>
      <c r="IU505">
        <v>0</v>
      </c>
      <c r="IV505">
        <v>100</v>
      </c>
      <c r="IW505">
        <v>100</v>
      </c>
      <c r="IX505">
        <v>0.238</v>
      </c>
      <c r="IY505">
        <v>0.2488</v>
      </c>
      <c r="IZ505">
        <v>-0.1222274518627452</v>
      </c>
      <c r="JA505">
        <v>0.001328938755811441</v>
      </c>
      <c r="JB505">
        <v>-5.633165956792918E-07</v>
      </c>
      <c r="JC505">
        <v>2.510553891376428E-10</v>
      </c>
      <c r="JD505">
        <v>-0.04678033270444259</v>
      </c>
      <c r="JE505">
        <v>-0.0009625096320519332</v>
      </c>
      <c r="JF505">
        <v>0.0006953178313022573</v>
      </c>
      <c r="JG505">
        <v>-5.973937232829655E-06</v>
      </c>
      <c r="JH505">
        <v>1</v>
      </c>
      <c r="JI505">
        <v>2112</v>
      </c>
      <c r="JJ505">
        <v>1</v>
      </c>
      <c r="JK505">
        <v>26</v>
      </c>
      <c r="JL505">
        <v>201851.8</v>
      </c>
      <c r="JM505">
        <v>201851.7</v>
      </c>
      <c r="JN505">
        <v>0.81665</v>
      </c>
      <c r="JO505">
        <v>2.55737</v>
      </c>
      <c r="JP505">
        <v>1.39893</v>
      </c>
      <c r="JQ505">
        <v>2.32788</v>
      </c>
      <c r="JR505">
        <v>1.44897</v>
      </c>
      <c r="JS505">
        <v>2.52808</v>
      </c>
      <c r="JT505">
        <v>37.0509</v>
      </c>
      <c r="JU505">
        <v>23.9737</v>
      </c>
      <c r="JV505">
        <v>18</v>
      </c>
      <c r="JW505">
        <v>483.362</v>
      </c>
      <c r="JX505">
        <v>443.488</v>
      </c>
      <c r="JY505">
        <v>29.5421</v>
      </c>
      <c r="JZ505">
        <v>28.9843</v>
      </c>
      <c r="KA505">
        <v>30.0003</v>
      </c>
      <c r="KB505">
        <v>28.6209</v>
      </c>
      <c r="KC505">
        <v>28.6813</v>
      </c>
      <c r="KD505">
        <v>16.3854</v>
      </c>
      <c r="KE505">
        <v>42.182</v>
      </c>
      <c r="KF505">
        <v>0</v>
      </c>
      <c r="KG505">
        <v>29.5202</v>
      </c>
      <c r="KH505">
        <v>279.646</v>
      </c>
      <c r="KI505">
        <v>14.5217</v>
      </c>
      <c r="KJ505">
        <v>100.919</v>
      </c>
      <c r="KK505">
        <v>100.34</v>
      </c>
    </row>
    <row r="506" spans="1:297">
      <c r="A506">
        <v>490</v>
      </c>
      <c r="B506">
        <v>1759259690.1</v>
      </c>
      <c r="C506">
        <v>12874.5</v>
      </c>
      <c r="D506" t="s">
        <v>1428</v>
      </c>
      <c r="E506" t="s">
        <v>1429</v>
      </c>
      <c r="F506">
        <v>5</v>
      </c>
      <c r="G506" t="s">
        <v>1411</v>
      </c>
      <c r="H506" t="s">
        <v>436</v>
      </c>
      <c r="I506">
        <v>1759259682.6</v>
      </c>
      <c r="J506">
        <f>(K506)/1000</f>
        <v>0</v>
      </c>
      <c r="K506">
        <f>IF(DP506, AN506, AH506)</f>
        <v>0</v>
      </c>
      <c r="L506">
        <f>IF(DP506, AI506, AG506)</f>
        <v>0</v>
      </c>
      <c r="M506">
        <f>DR506 - IF(AU506&gt;1, L506*DL506*100.0/(AW506), 0)</f>
        <v>0</v>
      </c>
      <c r="N506">
        <f>((T506-J506/2)*M506-L506)/(T506+J506/2)</f>
        <v>0</v>
      </c>
      <c r="O506">
        <f>N506*(DY506+DZ506)/1000.0</f>
        <v>0</v>
      </c>
      <c r="P506">
        <f>(DR506 - IF(AU506&gt;1, L506*DL506*100.0/(AW506), 0))*(DY506+DZ506)/1000.0</f>
        <v>0</v>
      </c>
      <c r="Q506">
        <f>2.0/((1/S506-1/R506)+SIGN(S506)*SQRT((1/S506-1/R506)*(1/S506-1/R506) + 4*DM506/((DM506+1)*(DM506+1))*(2*1/S506*1/R506-1/R506*1/R506)))</f>
        <v>0</v>
      </c>
      <c r="R506">
        <f>IF(LEFT(DN506,1)&lt;&gt;"0",IF(LEFT(DN506,1)="1",3.0,DO506),$D$5+$E$5*(EF506*DY506/($K$5*1000))+$F$5*(EF506*DY506/($K$5*1000))*MAX(MIN(DL506,$J$5),$I$5)*MAX(MIN(DL506,$J$5),$I$5)+$G$5*MAX(MIN(DL506,$J$5),$I$5)*(EF506*DY506/($K$5*1000))+$H$5*(EF506*DY506/($K$5*1000))*(EF506*DY506/($K$5*1000)))</f>
        <v>0</v>
      </c>
      <c r="S506">
        <f>J506*(1000-(1000*0.61365*exp(17.502*W506/(240.97+W506))/(DY506+DZ506)+DT506)/2)/(1000*0.61365*exp(17.502*W506/(240.97+W506))/(DY506+DZ506)-DT506)</f>
        <v>0</v>
      </c>
      <c r="T506">
        <f>1/((DM506+1)/(Q506/1.6)+1/(R506/1.37)) + DM506/((DM506+1)/(Q506/1.6) + DM506/(R506/1.37))</f>
        <v>0</v>
      </c>
      <c r="U506">
        <f>(DH506*DK506)</f>
        <v>0</v>
      </c>
      <c r="V506">
        <f>(EA506+(U506+2*0.95*5.67E-8*(((EA506+$B$7)+273)^4-(EA506+273)^4)-44100*J506)/(1.84*29.3*R506+8*0.95*5.67E-8*(EA506+273)^3))</f>
        <v>0</v>
      </c>
      <c r="W506">
        <f>($C$7*EB506+$D$7*EC506+$E$7*V506)</f>
        <v>0</v>
      </c>
      <c r="X506">
        <f>0.61365*exp(17.502*W506/(240.97+W506))</f>
        <v>0</v>
      </c>
      <c r="Y506">
        <f>(Z506/AA506*100)</f>
        <v>0</v>
      </c>
      <c r="Z506">
        <f>DT506*(DY506+DZ506)/1000</f>
        <v>0</v>
      </c>
      <c r="AA506">
        <f>0.61365*exp(17.502*EA506/(240.97+EA506))</f>
        <v>0</v>
      </c>
      <c r="AB506">
        <f>(X506-DT506*(DY506+DZ506)/1000)</f>
        <v>0</v>
      </c>
      <c r="AC506">
        <f>(-J506*44100)</f>
        <v>0</v>
      </c>
      <c r="AD506">
        <f>2*29.3*R506*0.92*(EA506-W506)</f>
        <v>0</v>
      </c>
      <c r="AE506">
        <f>2*0.95*5.67E-8*(((EA506+$B$7)+273)^4-(W506+273)^4)</f>
        <v>0</v>
      </c>
      <c r="AF506">
        <f>U506+AE506+AC506+AD506</f>
        <v>0</v>
      </c>
      <c r="AG506">
        <f>DX506*AU506*(DS506-DR506*(1000-AU506*DU506)/(1000-AU506*DT506))/(100*DL506)</f>
        <v>0</v>
      </c>
      <c r="AH506">
        <f>1000*DX506*AU506*(DT506-DU506)/(100*DL506*(1000-AU506*DT506))</f>
        <v>0</v>
      </c>
      <c r="AI506">
        <f>(AJ506 - AK506 - DY506*1E3/(8.314*(EA506+273.15)) * AM506/DX506 * AL506) * DX506/(100*DL506) * (1000 - DU506)/1000</f>
        <v>0</v>
      </c>
      <c r="AJ506">
        <v>305.11057939685</v>
      </c>
      <c r="AK506">
        <v>299.0642060606061</v>
      </c>
      <c r="AL506">
        <v>-3.131505976163237</v>
      </c>
      <c r="AM506">
        <v>65.51276045423094</v>
      </c>
      <c r="AN506">
        <f>(AP506 - AO506 + DY506*1E3/(8.314*(EA506+273.15)) * AR506/DX506 * AQ506) * DX506/(100*DL506) * 1000/(1000 - AP506)</f>
        <v>0</v>
      </c>
      <c r="AO506">
        <v>14.57752486837281</v>
      </c>
      <c r="AP506">
        <v>24.29341212121211</v>
      </c>
      <c r="AQ506">
        <v>0.0002125217083427581</v>
      </c>
      <c r="AR506">
        <v>120.2974737953447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MAX(0,($B$13+$C$13*EF506)/(1+$D$13*EF506)*DY506/(EA506+273)*$E$13)</f>
        <v>0</v>
      </c>
      <c r="AX506" t="s">
        <v>437</v>
      </c>
      <c r="AY506" t="s">
        <v>437</v>
      </c>
      <c r="AZ506">
        <v>0</v>
      </c>
      <c r="BA506">
        <v>0</v>
      </c>
      <c r="BB506">
        <f>1-AZ506/BA506</f>
        <v>0</v>
      </c>
      <c r="BC506">
        <v>0</v>
      </c>
      <c r="BD506" t="s">
        <v>437</v>
      </c>
      <c r="BE506" t="s">
        <v>437</v>
      </c>
      <c r="BF506">
        <v>0</v>
      </c>
      <c r="BG506">
        <v>0</v>
      </c>
      <c r="BH506">
        <f>1-BF506/BG506</f>
        <v>0</v>
      </c>
      <c r="BI506">
        <v>0.5</v>
      </c>
      <c r="BJ506">
        <f>DI506</f>
        <v>0</v>
      </c>
      <c r="BK506">
        <f>L506</f>
        <v>0</v>
      </c>
      <c r="BL506">
        <f>BH506*BI506*BJ506</f>
        <v>0</v>
      </c>
      <c r="BM506">
        <f>(BK506-BC506)/BJ506</f>
        <v>0</v>
      </c>
      <c r="BN506">
        <f>(BA506-BG506)/BG506</f>
        <v>0</v>
      </c>
      <c r="BO506">
        <f>AZ506/(BB506+AZ506/BG506)</f>
        <v>0</v>
      </c>
      <c r="BP506" t="s">
        <v>437</v>
      </c>
      <c r="BQ506">
        <v>0</v>
      </c>
      <c r="BR506">
        <f>IF(BQ506&lt;&gt;0, BQ506, BO506)</f>
        <v>0</v>
      </c>
      <c r="BS506">
        <f>1-BR506/BG506</f>
        <v>0</v>
      </c>
      <c r="BT506">
        <f>(BG506-BF506)/(BG506-BR506)</f>
        <v>0</v>
      </c>
      <c r="BU506">
        <f>(BA506-BG506)/(BA506-BR506)</f>
        <v>0</v>
      </c>
      <c r="BV506">
        <f>(BG506-BF506)/(BG506-AZ506)</f>
        <v>0</v>
      </c>
      <c r="BW506">
        <f>(BA506-BG506)/(BA506-AZ506)</f>
        <v>0</v>
      </c>
      <c r="BX506">
        <f>(BT506*BR506/BF506)</f>
        <v>0</v>
      </c>
      <c r="BY506">
        <f>(1-BX506)</f>
        <v>0</v>
      </c>
      <c r="DH506">
        <f>$B$11*EG506+$C$11*EH506+$F$11*ES506*(1-EV506)</f>
        <v>0</v>
      </c>
      <c r="DI506">
        <f>DH506*DJ506</f>
        <v>0</v>
      </c>
      <c r="DJ506">
        <f>($B$11*$D$9+$C$11*$D$9+$F$11*((FF506+EX506)/MAX(FF506+EX506+FG506, 0.1)*$I$9+FG506/MAX(FF506+EX506+FG506, 0.1)*$J$9))/($B$11+$C$11+$F$11)</f>
        <v>0</v>
      </c>
      <c r="DK506">
        <f>($B$11*$K$9+$C$11*$K$9+$F$11*((FF506+EX506)/MAX(FF506+EX506+FG506, 0.1)*$P$9+FG506/MAX(FF506+EX506+FG506, 0.1)*$Q$9))/($B$11+$C$11+$F$11)</f>
        <v>0</v>
      </c>
      <c r="DL506">
        <v>4.8</v>
      </c>
      <c r="DM506">
        <v>0.5</v>
      </c>
      <c r="DN506" t="s">
        <v>438</v>
      </c>
      <c r="DO506">
        <v>2</v>
      </c>
      <c r="DP506" t="b">
        <v>1</v>
      </c>
      <c r="DQ506">
        <v>1759259682.6</v>
      </c>
      <c r="DR506">
        <v>313.2047407407408</v>
      </c>
      <c r="DS506">
        <v>315.3287777777777</v>
      </c>
      <c r="DT506">
        <v>24.2860037037037</v>
      </c>
      <c r="DU506">
        <v>14.57401851851852</v>
      </c>
      <c r="DV506">
        <v>312.9585925925926</v>
      </c>
      <c r="DW506">
        <v>24.03714074074074</v>
      </c>
      <c r="DX506">
        <v>499.9994074074074</v>
      </c>
      <c r="DY506">
        <v>90.71822962962966</v>
      </c>
      <c r="DZ506">
        <v>0.05211436296296296</v>
      </c>
      <c r="EA506">
        <v>30.62522962962964</v>
      </c>
      <c r="EB506">
        <v>30.00203333333333</v>
      </c>
      <c r="EC506">
        <v>999.9000000000001</v>
      </c>
      <c r="ED506">
        <v>0</v>
      </c>
      <c r="EE506">
        <v>0</v>
      </c>
      <c r="EF506">
        <v>10002.55666666667</v>
      </c>
      <c r="EG506">
        <v>0</v>
      </c>
      <c r="EH506">
        <v>11.3638</v>
      </c>
      <c r="EI506">
        <v>-2.124040333333333</v>
      </c>
      <c r="EJ506">
        <v>321.0005555555556</v>
      </c>
      <c r="EK506">
        <v>319.9922962962963</v>
      </c>
      <c r="EL506">
        <v>9.711971481481482</v>
      </c>
      <c r="EM506">
        <v>315.3287777777777</v>
      </c>
      <c r="EN506">
        <v>14.57401851851852</v>
      </c>
      <c r="EO506">
        <v>2.203182962962963</v>
      </c>
      <c r="EP506">
        <v>1.322130370370371</v>
      </c>
      <c r="EQ506">
        <v>18.98547407407407</v>
      </c>
      <c r="ER506">
        <v>11.05281111111111</v>
      </c>
      <c r="ES506">
        <v>1999.985185185185</v>
      </c>
      <c r="ET506">
        <v>0.9799944444444442</v>
      </c>
      <c r="EU506">
        <v>0.02000588148148148</v>
      </c>
      <c r="EV506">
        <v>0</v>
      </c>
      <c r="EW506">
        <v>824.6177777777777</v>
      </c>
      <c r="EX506">
        <v>5.000560000000001</v>
      </c>
      <c r="EY506">
        <v>16734.40740740741</v>
      </c>
      <c r="EZ506">
        <v>17294.70740740741</v>
      </c>
      <c r="FA506">
        <v>41.875</v>
      </c>
      <c r="FB506">
        <v>42</v>
      </c>
      <c r="FC506">
        <v>41.56199999999999</v>
      </c>
      <c r="FD506">
        <v>41.15944444444444</v>
      </c>
      <c r="FE506">
        <v>42.625</v>
      </c>
      <c r="FF506">
        <v>1955.075185185185</v>
      </c>
      <c r="FG506">
        <v>39.91</v>
      </c>
      <c r="FH506">
        <v>0</v>
      </c>
      <c r="FI506">
        <v>1759259704</v>
      </c>
      <c r="FJ506">
        <v>0</v>
      </c>
      <c r="FK506">
        <v>824.6589999999999</v>
      </c>
      <c r="FL506">
        <v>-5.416888881400852</v>
      </c>
      <c r="FM506">
        <v>-113.2854699210331</v>
      </c>
      <c r="FN506">
        <v>16735.04615384615</v>
      </c>
      <c r="FO506">
        <v>15</v>
      </c>
      <c r="FP506">
        <v>0</v>
      </c>
      <c r="FQ506" t="s">
        <v>439</v>
      </c>
      <c r="FR506">
        <v>1747148579.5</v>
      </c>
      <c r="FS506">
        <v>1747148584.5</v>
      </c>
      <c r="FT506">
        <v>0</v>
      </c>
      <c r="FU506">
        <v>0.162</v>
      </c>
      <c r="FV506">
        <v>-0.001</v>
      </c>
      <c r="FW506">
        <v>0.139</v>
      </c>
      <c r="FX506">
        <v>0.058</v>
      </c>
      <c r="FY506">
        <v>420</v>
      </c>
      <c r="FZ506">
        <v>16</v>
      </c>
      <c r="GA506">
        <v>0.19</v>
      </c>
      <c r="GB506">
        <v>0.02</v>
      </c>
      <c r="GC506">
        <v>-3.03336695</v>
      </c>
      <c r="GD506">
        <v>16.66667745590996</v>
      </c>
      <c r="GE506">
        <v>1.60613894087599</v>
      </c>
      <c r="GF506">
        <v>0</v>
      </c>
      <c r="GG506">
        <v>824.9605588235294</v>
      </c>
      <c r="GH506">
        <v>-5.730343767954762</v>
      </c>
      <c r="GI506">
        <v>0.6060595093658208</v>
      </c>
      <c r="GJ506">
        <v>0</v>
      </c>
      <c r="GK506">
        <v>9.714505749999999</v>
      </c>
      <c r="GL506">
        <v>-0.05352056285180432</v>
      </c>
      <c r="GM506">
        <v>0.006844122619992996</v>
      </c>
      <c r="GN506">
        <v>1</v>
      </c>
      <c r="GO506">
        <v>1</v>
      </c>
      <c r="GP506">
        <v>3</v>
      </c>
      <c r="GQ506" t="s">
        <v>463</v>
      </c>
      <c r="GR506">
        <v>3.12916</v>
      </c>
      <c r="GS506">
        <v>2.73002</v>
      </c>
      <c r="GT506">
        <v>0.06427919999999999</v>
      </c>
      <c r="GU506">
        <v>0.06460879999999999</v>
      </c>
      <c r="GV506">
        <v>0.108148</v>
      </c>
      <c r="GW506">
        <v>0.0758187</v>
      </c>
      <c r="GX506">
        <v>28058.7</v>
      </c>
      <c r="GY506">
        <v>27221.9</v>
      </c>
      <c r="GZ506">
        <v>30527.3</v>
      </c>
      <c r="HA506">
        <v>29356.4</v>
      </c>
      <c r="HB506">
        <v>37568.5</v>
      </c>
      <c r="HC506">
        <v>35702.8</v>
      </c>
      <c r="HD506">
        <v>46699</v>
      </c>
      <c r="HE506">
        <v>43623.4</v>
      </c>
      <c r="HF506">
        <v>1.83505</v>
      </c>
      <c r="HG506">
        <v>1.8184</v>
      </c>
      <c r="HH506">
        <v>0.07258729999999999</v>
      </c>
      <c r="HI506">
        <v>0</v>
      </c>
      <c r="HJ506">
        <v>28.8184</v>
      </c>
      <c r="HK506">
        <v>999.9</v>
      </c>
      <c r="HL506">
        <v>46.8</v>
      </c>
      <c r="HM506">
        <v>31.6</v>
      </c>
      <c r="HN506">
        <v>24.0842</v>
      </c>
      <c r="HO506">
        <v>62.7869</v>
      </c>
      <c r="HP506">
        <v>17.8205</v>
      </c>
      <c r="HQ506">
        <v>1</v>
      </c>
      <c r="HR506">
        <v>0.138872</v>
      </c>
      <c r="HS506">
        <v>-0.663837</v>
      </c>
      <c r="HT506">
        <v>20.1996</v>
      </c>
      <c r="HU506">
        <v>5.22852</v>
      </c>
      <c r="HV506">
        <v>11.974</v>
      </c>
      <c r="HW506">
        <v>4.9701</v>
      </c>
      <c r="HX506">
        <v>3.2895</v>
      </c>
      <c r="HY506">
        <v>9999</v>
      </c>
      <c r="HZ506">
        <v>9999</v>
      </c>
      <c r="IA506">
        <v>9999</v>
      </c>
      <c r="IB506">
        <v>21</v>
      </c>
      <c r="IC506">
        <v>4.97291</v>
      </c>
      <c r="ID506">
        <v>1.87727</v>
      </c>
      <c r="IE506">
        <v>1.87531</v>
      </c>
      <c r="IF506">
        <v>1.87814</v>
      </c>
      <c r="IG506">
        <v>1.87485</v>
      </c>
      <c r="IH506">
        <v>1.87848</v>
      </c>
      <c r="II506">
        <v>1.87557</v>
      </c>
      <c r="IJ506">
        <v>1.87669</v>
      </c>
      <c r="IK506">
        <v>0</v>
      </c>
      <c r="IL506">
        <v>0</v>
      </c>
      <c r="IM506">
        <v>0</v>
      </c>
      <c r="IN506">
        <v>0</v>
      </c>
      <c r="IO506" t="s">
        <v>441</v>
      </c>
      <c r="IP506" t="s">
        <v>442</v>
      </c>
      <c r="IQ506" t="s">
        <v>443</v>
      </c>
      <c r="IR506" t="s">
        <v>443</v>
      </c>
      <c r="IS506" t="s">
        <v>443</v>
      </c>
      <c r="IT506" t="s">
        <v>443</v>
      </c>
      <c r="IU506">
        <v>0</v>
      </c>
      <c r="IV506">
        <v>100</v>
      </c>
      <c r="IW506">
        <v>100</v>
      </c>
      <c r="IX506">
        <v>0.222</v>
      </c>
      <c r="IY506">
        <v>0.249</v>
      </c>
      <c r="IZ506">
        <v>-0.1222274518627452</v>
      </c>
      <c r="JA506">
        <v>0.001328938755811441</v>
      </c>
      <c r="JB506">
        <v>-5.633165956792918E-07</v>
      </c>
      <c r="JC506">
        <v>2.510553891376428E-10</v>
      </c>
      <c r="JD506">
        <v>-0.04678033270444259</v>
      </c>
      <c r="JE506">
        <v>-0.0009625096320519332</v>
      </c>
      <c r="JF506">
        <v>0.0006953178313022573</v>
      </c>
      <c r="JG506">
        <v>-5.973937232829655E-06</v>
      </c>
      <c r="JH506">
        <v>1</v>
      </c>
      <c r="JI506">
        <v>2112</v>
      </c>
      <c r="JJ506">
        <v>1</v>
      </c>
      <c r="JK506">
        <v>26</v>
      </c>
      <c r="JL506">
        <v>201851.8</v>
      </c>
      <c r="JM506">
        <v>201851.8</v>
      </c>
      <c r="JN506">
        <v>0.7775879999999999</v>
      </c>
      <c r="JO506">
        <v>2.54517</v>
      </c>
      <c r="JP506">
        <v>1.39893</v>
      </c>
      <c r="JQ506">
        <v>2.32788</v>
      </c>
      <c r="JR506">
        <v>1.44897</v>
      </c>
      <c r="JS506">
        <v>2.53906</v>
      </c>
      <c r="JT506">
        <v>37.0509</v>
      </c>
      <c r="JU506">
        <v>23.9737</v>
      </c>
      <c r="JV506">
        <v>18</v>
      </c>
      <c r="JW506">
        <v>483.464</v>
      </c>
      <c r="JX506">
        <v>443.308</v>
      </c>
      <c r="JY506">
        <v>29.5318</v>
      </c>
      <c r="JZ506">
        <v>28.9881</v>
      </c>
      <c r="KA506">
        <v>30.0003</v>
      </c>
      <c r="KB506">
        <v>28.6239</v>
      </c>
      <c r="KC506">
        <v>28.6843</v>
      </c>
      <c r="KD506">
        <v>15.6199</v>
      </c>
      <c r="KE506">
        <v>42.182</v>
      </c>
      <c r="KF506">
        <v>0</v>
      </c>
      <c r="KG506">
        <v>29.526</v>
      </c>
      <c r="KH506">
        <v>266.285</v>
      </c>
      <c r="KI506">
        <v>14.5217</v>
      </c>
      <c r="KJ506">
        <v>100.921</v>
      </c>
      <c r="KK506">
        <v>100.34</v>
      </c>
    </row>
    <row r="507" spans="1:297">
      <c r="A507">
        <v>491</v>
      </c>
      <c r="B507">
        <v>1759259695.1</v>
      </c>
      <c r="C507">
        <v>12879.5</v>
      </c>
      <c r="D507" t="s">
        <v>1430</v>
      </c>
      <c r="E507" t="s">
        <v>1431</v>
      </c>
      <c r="F507">
        <v>5</v>
      </c>
      <c r="G507" t="s">
        <v>1411</v>
      </c>
      <c r="H507" t="s">
        <v>436</v>
      </c>
      <c r="I507">
        <v>1759259687.314285</v>
      </c>
      <c r="J507">
        <f>(K507)/1000</f>
        <v>0</v>
      </c>
      <c r="K507">
        <f>IF(DP507, AN507, AH507)</f>
        <v>0</v>
      </c>
      <c r="L507">
        <f>IF(DP507, AI507, AG507)</f>
        <v>0</v>
      </c>
      <c r="M507">
        <f>DR507 - IF(AU507&gt;1, L507*DL507*100.0/(AW507), 0)</f>
        <v>0</v>
      </c>
      <c r="N507">
        <f>((T507-J507/2)*M507-L507)/(T507+J507/2)</f>
        <v>0</v>
      </c>
      <c r="O507">
        <f>N507*(DY507+DZ507)/1000.0</f>
        <v>0</v>
      </c>
      <c r="P507">
        <f>(DR507 - IF(AU507&gt;1, L507*DL507*100.0/(AW507), 0))*(DY507+DZ507)/1000.0</f>
        <v>0</v>
      </c>
      <c r="Q507">
        <f>2.0/((1/S507-1/R507)+SIGN(S507)*SQRT((1/S507-1/R507)*(1/S507-1/R507) + 4*DM507/((DM507+1)*(DM507+1))*(2*1/S507*1/R507-1/R507*1/R507)))</f>
        <v>0</v>
      </c>
      <c r="R507">
        <f>IF(LEFT(DN507,1)&lt;&gt;"0",IF(LEFT(DN507,1)="1",3.0,DO507),$D$5+$E$5*(EF507*DY507/($K$5*1000))+$F$5*(EF507*DY507/($K$5*1000))*MAX(MIN(DL507,$J$5),$I$5)*MAX(MIN(DL507,$J$5),$I$5)+$G$5*MAX(MIN(DL507,$J$5),$I$5)*(EF507*DY507/($K$5*1000))+$H$5*(EF507*DY507/($K$5*1000))*(EF507*DY507/($K$5*1000)))</f>
        <v>0</v>
      </c>
      <c r="S507">
        <f>J507*(1000-(1000*0.61365*exp(17.502*W507/(240.97+W507))/(DY507+DZ507)+DT507)/2)/(1000*0.61365*exp(17.502*W507/(240.97+W507))/(DY507+DZ507)-DT507)</f>
        <v>0</v>
      </c>
      <c r="T507">
        <f>1/((DM507+1)/(Q507/1.6)+1/(R507/1.37)) + DM507/((DM507+1)/(Q507/1.6) + DM507/(R507/1.37))</f>
        <v>0</v>
      </c>
      <c r="U507">
        <f>(DH507*DK507)</f>
        <v>0</v>
      </c>
      <c r="V507">
        <f>(EA507+(U507+2*0.95*5.67E-8*(((EA507+$B$7)+273)^4-(EA507+273)^4)-44100*J507)/(1.84*29.3*R507+8*0.95*5.67E-8*(EA507+273)^3))</f>
        <v>0</v>
      </c>
      <c r="W507">
        <f>($C$7*EB507+$D$7*EC507+$E$7*V507)</f>
        <v>0</v>
      </c>
      <c r="X507">
        <f>0.61365*exp(17.502*W507/(240.97+W507))</f>
        <v>0</v>
      </c>
      <c r="Y507">
        <f>(Z507/AA507*100)</f>
        <v>0</v>
      </c>
      <c r="Z507">
        <f>DT507*(DY507+DZ507)/1000</f>
        <v>0</v>
      </c>
      <c r="AA507">
        <f>0.61365*exp(17.502*EA507/(240.97+EA507))</f>
        <v>0</v>
      </c>
      <c r="AB507">
        <f>(X507-DT507*(DY507+DZ507)/1000)</f>
        <v>0</v>
      </c>
      <c r="AC507">
        <f>(-J507*44100)</f>
        <v>0</v>
      </c>
      <c r="AD507">
        <f>2*29.3*R507*0.92*(EA507-W507)</f>
        <v>0</v>
      </c>
      <c r="AE507">
        <f>2*0.95*5.67E-8*(((EA507+$B$7)+273)^4-(W507+273)^4)</f>
        <v>0</v>
      </c>
      <c r="AF507">
        <f>U507+AE507+AC507+AD507</f>
        <v>0</v>
      </c>
      <c r="AG507">
        <f>DX507*AU507*(DS507-DR507*(1000-AU507*DU507)/(1000-AU507*DT507))/(100*DL507)</f>
        <v>0</v>
      </c>
      <c r="AH507">
        <f>1000*DX507*AU507*(DT507-DU507)/(100*DL507*(1000-AU507*DT507))</f>
        <v>0</v>
      </c>
      <c r="AI507">
        <f>(AJ507 - AK507 - DY507*1E3/(8.314*(EA507+273.15)) * AM507/DX507 * AL507) * DX507/(100*DL507) * (1000 - DU507)/1000</f>
        <v>0</v>
      </c>
      <c r="AJ507">
        <v>288.2393221972207</v>
      </c>
      <c r="AK507">
        <v>283.2974606060607</v>
      </c>
      <c r="AL507">
        <v>-3.153826468906197</v>
      </c>
      <c r="AM507">
        <v>65.51276045423094</v>
      </c>
      <c r="AN507">
        <f>(AP507 - AO507 + DY507*1E3/(8.314*(EA507+273.15)) * AR507/DX507 * AQ507) * DX507/(100*DL507) * 1000/(1000 - AP507)</f>
        <v>0</v>
      </c>
      <c r="AO507">
        <v>14.5788863450857</v>
      </c>
      <c r="AP507">
        <v>24.29904909090908</v>
      </c>
      <c r="AQ507">
        <v>5.084029876452023E-05</v>
      </c>
      <c r="AR507">
        <v>120.2974737953447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MAX(0,($B$13+$C$13*EF507)/(1+$D$13*EF507)*DY507/(EA507+273)*$E$13)</f>
        <v>0</v>
      </c>
      <c r="AX507" t="s">
        <v>437</v>
      </c>
      <c r="AY507" t="s">
        <v>437</v>
      </c>
      <c r="AZ507">
        <v>0</v>
      </c>
      <c r="BA507">
        <v>0</v>
      </c>
      <c r="BB507">
        <f>1-AZ507/BA507</f>
        <v>0</v>
      </c>
      <c r="BC507">
        <v>0</v>
      </c>
      <c r="BD507" t="s">
        <v>437</v>
      </c>
      <c r="BE507" t="s">
        <v>437</v>
      </c>
      <c r="BF507">
        <v>0</v>
      </c>
      <c r="BG507">
        <v>0</v>
      </c>
      <c r="BH507">
        <f>1-BF507/BG507</f>
        <v>0</v>
      </c>
      <c r="BI507">
        <v>0.5</v>
      </c>
      <c r="BJ507">
        <f>DI507</f>
        <v>0</v>
      </c>
      <c r="BK507">
        <f>L507</f>
        <v>0</v>
      </c>
      <c r="BL507">
        <f>BH507*BI507*BJ507</f>
        <v>0</v>
      </c>
      <c r="BM507">
        <f>(BK507-BC507)/BJ507</f>
        <v>0</v>
      </c>
      <c r="BN507">
        <f>(BA507-BG507)/BG507</f>
        <v>0</v>
      </c>
      <c r="BO507">
        <f>AZ507/(BB507+AZ507/BG507)</f>
        <v>0</v>
      </c>
      <c r="BP507" t="s">
        <v>437</v>
      </c>
      <c r="BQ507">
        <v>0</v>
      </c>
      <c r="BR507">
        <f>IF(BQ507&lt;&gt;0, BQ507, BO507)</f>
        <v>0</v>
      </c>
      <c r="BS507">
        <f>1-BR507/BG507</f>
        <v>0</v>
      </c>
      <c r="BT507">
        <f>(BG507-BF507)/(BG507-BR507)</f>
        <v>0</v>
      </c>
      <c r="BU507">
        <f>(BA507-BG507)/(BA507-BR507)</f>
        <v>0</v>
      </c>
      <c r="BV507">
        <f>(BG507-BF507)/(BG507-AZ507)</f>
        <v>0</v>
      </c>
      <c r="BW507">
        <f>(BA507-BG507)/(BA507-AZ507)</f>
        <v>0</v>
      </c>
      <c r="BX507">
        <f>(BT507*BR507/BF507)</f>
        <v>0</v>
      </c>
      <c r="BY507">
        <f>(1-BX507)</f>
        <v>0</v>
      </c>
      <c r="DH507">
        <f>$B$11*EG507+$C$11*EH507+$F$11*ES507*(1-EV507)</f>
        <v>0</v>
      </c>
      <c r="DI507">
        <f>DH507*DJ507</f>
        <v>0</v>
      </c>
      <c r="DJ507">
        <f>($B$11*$D$9+$C$11*$D$9+$F$11*((FF507+EX507)/MAX(FF507+EX507+FG507, 0.1)*$I$9+FG507/MAX(FF507+EX507+FG507, 0.1)*$J$9))/($B$11+$C$11+$F$11)</f>
        <v>0</v>
      </c>
      <c r="DK507">
        <f>($B$11*$K$9+$C$11*$K$9+$F$11*((FF507+EX507)/MAX(FF507+EX507+FG507, 0.1)*$P$9+FG507/MAX(FF507+EX507+FG507, 0.1)*$Q$9))/($B$11+$C$11+$F$11)</f>
        <v>0</v>
      </c>
      <c r="DL507">
        <v>4.8</v>
      </c>
      <c r="DM507">
        <v>0.5</v>
      </c>
      <c r="DN507" t="s">
        <v>438</v>
      </c>
      <c r="DO507">
        <v>2</v>
      </c>
      <c r="DP507" t="b">
        <v>1</v>
      </c>
      <c r="DQ507">
        <v>1759259687.314285</v>
      </c>
      <c r="DR507">
        <v>298.7792857142858</v>
      </c>
      <c r="DS507">
        <v>299.6817857142857</v>
      </c>
      <c r="DT507">
        <v>24.28850357142857</v>
      </c>
      <c r="DU507">
        <v>14.57640714285715</v>
      </c>
      <c r="DV507">
        <v>298.5483928571429</v>
      </c>
      <c r="DW507">
        <v>24.03957857142857</v>
      </c>
      <c r="DX507">
        <v>500.0104285714285</v>
      </c>
      <c r="DY507">
        <v>90.71742857142858</v>
      </c>
      <c r="DZ507">
        <v>0.05208393571428571</v>
      </c>
      <c r="EA507">
        <v>30.62753928571429</v>
      </c>
      <c r="EB507">
        <v>30.00083214285714</v>
      </c>
      <c r="EC507">
        <v>999.9000000000002</v>
      </c>
      <c r="ED507">
        <v>0</v>
      </c>
      <c r="EE507">
        <v>0</v>
      </c>
      <c r="EF507">
        <v>10006.61892857143</v>
      </c>
      <c r="EG507">
        <v>0</v>
      </c>
      <c r="EH507">
        <v>11.3638</v>
      </c>
      <c r="EI507">
        <v>-0.9024621178571427</v>
      </c>
      <c r="EJ507">
        <v>306.21675</v>
      </c>
      <c r="EK507">
        <v>304.1146071428571</v>
      </c>
      <c r="EL507">
        <v>9.712077857142859</v>
      </c>
      <c r="EM507">
        <v>299.6817857142857</v>
      </c>
      <c r="EN507">
        <v>14.57640714285715</v>
      </c>
      <c r="EO507">
        <v>2.203389285714285</v>
      </c>
      <c r="EP507">
        <v>1.322335357142857</v>
      </c>
      <c r="EQ507">
        <v>18.98698214285714</v>
      </c>
      <c r="ER507">
        <v>11.05515357142857</v>
      </c>
      <c r="ES507">
        <v>1999.962857142857</v>
      </c>
      <c r="ET507">
        <v>0.9799942499999998</v>
      </c>
      <c r="EU507">
        <v>0.02000607857142857</v>
      </c>
      <c r="EV507">
        <v>0</v>
      </c>
      <c r="EW507">
        <v>824.2808928571428</v>
      </c>
      <c r="EX507">
        <v>5.000560000000001</v>
      </c>
      <c r="EY507">
        <v>16726.60714285714</v>
      </c>
      <c r="EZ507">
        <v>17294.525</v>
      </c>
      <c r="FA507">
        <v>41.875</v>
      </c>
      <c r="FB507">
        <v>42</v>
      </c>
      <c r="FC507">
        <v>41.56199999999999</v>
      </c>
      <c r="FD507">
        <v>41.16264285714284</v>
      </c>
      <c r="FE507">
        <v>42.625</v>
      </c>
      <c r="FF507">
        <v>1955.052857142857</v>
      </c>
      <c r="FG507">
        <v>39.91</v>
      </c>
      <c r="FH507">
        <v>0</v>
      </c>
      <c r="FI507">
        <v>1759259709.4</v>
      </c>
      <c r="FJ507">
        <v>0</v>
      </c>
      <c r="FK507">
        <v>824.2390399999999</v>
      </c>
      <c r="FL507">
        <v>-3.034999993313572</v>
      </c>
      <c r="FM507">
        <v>-74.31538446644211</v>
      </c>
      <c r="FN507">
        <v>16725.8</v>
      </c>
      <c r="FO507">
        <v>15</v>
      </c>
      <c r="FP507">
        <v>0</v>
      </c>
      <c r="FQ507" t="s">
        <v>439</v>
      </c>
      <c r="FR507">
        <v>1747148579.5</v>
      </c>
      <c r="FS507">
        <v>1747148584.5</v>
      </c>
      <c r="FT507">
        <v>0</v>
      </c>
      <c r="FU507">
        <v>0.162</v>
      </c>
      <c r="FV507">
        <v>-0.001</v>
      </c>
      <c r="FW507">
        <v>0.139</v>
      </c>
      <c r="FX507">
        <v>0.058</v>
      </c>
      <c r="FY507">
        <v>420</v>
      </c>
      <c r="FZ507">
        <v>16</v>
      </c>
      <c r="GA507">
        <v>0.19</v>
      </c>
      <c r="GB507">
        <v>0.02</v>
      </c>
      <c r="GC507">
        <v>-1.616531739024391</v>
      </c>
      <c r="GD507">
        <v>15.56093522090592</v>
      </c>
      <c r="GE507">
        <v>1.534816859726646</v>
      </c>
      <c r="GF507">
        <v>0</v>
      </c>
      <c r="GG507">
        <v>824.501588235294</v>
      </c>
      <c r="GH507">
        <v>-4.629488158814937</v>
      </c>
      <c r="GI507">
        <v>0.5258617643028584</v>
      </c>
      <c r="GJ507">
        <v>0</v>
      </c>
      <c r="GK507">
        <v>9.713961463414634</v>
      </c>
      <c r="GL507">
        <v>-0.005462717770013309</v>
      </c>
      <c r="GM507">
        <v>0.006246135804844784</v>
      </c>
      <c r="GN507">
        <v>1</v>
      </c>
      <c r="GO507">
        <v>1</v>
      </c>
      <c r="GP507">
        <v>3</v>
      </c>
      <c r="GQ507" t="s">
        <v>463</v>
      </c>
      <c r="GR507">
        <v>3.12909</v>
      </c>
      <c r="GS507">
        <v>2.73005</v>
      </c>
      <c r="GT507">
        <v>0.061463</v>
      </c>
      <c r="GU507">
        <v>0.0615561</v>
      </c>
      <c r="GV507">
        <v>0.108161</v>
      </c>
      <c r="GW507">
        <v>0.0758272</v>
      </c>
      <c r="GX507">
        <v>28142.6</v>
      </c>
      <c r="GY507">
        <v>27310.3</v>
      </c>
      <c r="GZ507">
        <v>30526.7</v>
      </c>
      <c r="HA507">
        <v>29356</v>
      </c>
      <c r="HB507">
        <v>37567</v>
      </c>
      <c r="HC507">
        <v>35701.9</v>
      </c>
      <c r="HD507">
        <v>46698.1</v>
      </c>
      <c r="HE507">
        <v>43622.9</v>
      </c>
      <c r="HF507">
        <v>1.8349</v>
      </c>
      <c r="HG507">
        <v>1.81848</v>
      </c>
      <c r="HH507">
        <v>0.0719354</v>
      </c>
      <c r="HI507">
        <v>0</v>
      </c>
      <c r="HJ507">
        <v>28.8184</v>
      </c>
      <c r="HK507">
        <v>999.9</v>
      </c>
      <c r="HL507">
        <v>46.8</v>
      </c>
      <c r="HM507">
        <v>31.5</v>
      </c>
      <c r="HN507">
        <v>23.9458</v>
      </c>
      <c r="HO507">
        <v>63.1569</v>
      </c>
      <c r="HP507">
        <v>17.8886</v>
      </c>
      <c r="HQ507">
        <v>1</v>
      </c>
      <c r="HR507">
        <v>0.139207</v>
      </c>
      <c r="HS507">
        <v>-0.700836</v>
      </c>
      <c r="HT507">
        <v>20.1996</v>
      </c>
      <c r="HU507">
        <v>5.22807</v>
      </c>
      <c r="HV507">
        <v>11.974</v>
      </c>
      <c r="HW507">
        <v>4.9698</v>
      </c>
      <c r="HX507">
        <v>3.28945</v>
      </c>
      <c r="HY507">
        <v>9999</v>
      </c>
      <c r="HZ507">
        <v>9999</v>
      </c>
      <c r="IA507">
        <v>9999</v>
      </c>
      <c r="IB507">
        <v>21</v>
      </c>
      <c r="IC507">
        <v>4.9729</v>
      </c>
      <c r="ID507">
        <v>1.87728</v>
      </c>
      <c r="IE507">
        <v>1.87531</v>
      </c>
      <c r="IF507">
        <v>1.87819</v>
      </c>
      <c r="IG507">
        <v>1.87488</v>
      </c>
      <c r="IH507">
        <v>1.8785</v>
      </c>
      <c r="II507">
        <v>1.8756</v>
      </c>
      <c r="IJ507">
        <v>1.87671</v>
      </c>
      <c r="IK507">
        <v>0</v>
      </c>
      <c r="IL507">
        <v>0</v>
      </c>
      <c r="IM507">
        <v>0</v>
      </c>
      <c r="IN507">
        <v>0</v>
      </c>
      <c r="IO507" t="s">
        <v>441</v>
      </c>
      <c r="IP507" t="s">
        <v>442</v>
      </c>
      <c r="IQ507" t="s">
        <v>443</v>
      </c>
      <c r="IR507" t="s">
        <v>443</v>
      </c>
      <c r="IS507" t="s">
        <v>443</v>
      </c>
      <c r="IT507" t="s">
        <v>443</v>
      </c>
      <c r="IU507">
        <v>0</v>
      </c>
      <c r="IV507">
        <v>100</v>
      </c>
      <c r="IW507">
        <v>100</v>
      </c>
      <c r="IX507">
        <v>0.205</v>
      </c>
      <c r="IY507">
        <v>0.2491</v>
      </c>
      <c r="IZ507">
        <v>-0.1222274518627452</v>
      </c>
      <c r="JA507">
        <v>0.001328938755811441</v>
      </c>
      <c r="JB507">
        <v>-5.633165956792918E-07</v>
      </c>
      <c r="JC507">
        <v>2.510553891376428E-10</v>
      </c>
      <c r="JD507">
        <v>-0.04678033270444259</v>
      </c>
      <c r="JE507">
        <v>-0.0009625096320519332</v>
      </c>
      <c r="JF507">
        <v>0.0006953178313022573</v>
      </c>
      <c r="JG507">
        <v>-5.973937232829655E-06</v>
      </c>
      <c r="JH507">
        <v>1</v>
      </c>
      <c r="JI507">
        <v>2112</v>
      </c>
      <c r="JJ507">
        <v>1</v>
      </c>
      <c r="JK507">
        <v>26</v>
      </c>
      <c r="JL507">
        <v>201851.9</v>
      </c>
      <c r="JM507">
        <v>201851.8</v>
      </c>
      <c r="JN507">
        <v>0.744629</v>
      </c>
      <c r="JO507">
        <v>2.55981</v>
      </c>
      <c r="JP507">
        <v>1.39893</v>
      </c>
      <c r="JQ507">
        <v>2.32788</v>
      </c>
      <c r="JR507">
        <v>1.44897</v>
      </c>
      <c r="JS507">
        <v>2.55859</v>
      </c>
      <c r="JT507">
        <v>37.0509</v>
      </c>
      <c r="JU507">
        <v>23.9737</v>
      </c>
      <c r="JV507">
        <v>18</v>
      </c>
      <c r="JW507">
        <v>483.401</v>
      </c>
      <c r="JX507">
        <v>443.378</v>
      </c>
      <c r="JY507">
        <v>29.5262</v>
      </c>
      <c r="JZ507">
        <v>28.9924</v>
      </c>
      <c r="KA507">
        <v>30.0004</v>
      </c>
      <c r="KB507">
        <v>28.6269</v>
      </c>
      <c r="KC507">
        <v>28.6874</v>
      </c>
      <c r="KD507">
        <v>14.9288</v>
      </c>
      <c r="KE507">
        <v>42.182</v>
      </c>
      <c r="KF507">
        <v>0</v>
      </c>
      <c r="KG507">
        <v>29.531</v>
      </c>
      <c r="KH507">
        <v>246.252</v>
      </c>
      <c r="KI507">
        <v>14.5217</v>
      </c>
      <c r="KJ507">
        <v>100.919</v>
      </c>
      <c r="KK507">
        <v>100.339</v>
      </c>
    </row>
    <row r="508" spans="1:297">
      <c r="A508">
        <v>492</v>
      </c>
      <c r="B508">
        <v>1759259700.1</v>
      </c>
      <c r="C508">
        <v>12884.5</v>
      </c>
      <c r="D508" t="s">
        <v>1432</v>
      </c>
      <c r="E508" t="s">
        <v>1433</v>
      </c>
      <c r="F508">
        <v>5</v>
      </c>
      <c r="G508" t="s">
        <v>1411</v>
      </c>
      <c r="H508" t="s">
        <v>436</v>
      </c>
      <c r="I508">
        <v>1759259692.6</v>
      </c>
      <c r="J508">
        <f>(K508)/1000</f>
        <v>0</v>
      </c>
      <c r="K508">
        <f>IF(DP508, AN508, AH508)</f>
        <v>0</v>
      </c>
      <c r="L508">
        <f>IF(DP508, AI508, AG508)</f>
        <v>0</v>
      </c>
      <c r="M508">
        <f>DR508 - IF(AU508&gt;1, L508*DL508*100.0/(AW508), 0)</f>
        <v>0</v>
      </c>
      <c r="N508">
        <f>((T508-J508/2)*M508-L508)/(T508+J508/2)</f>
        <v>0</v>
      </c>
      <c r="O508">
        <f>N508*(DY508+DZ508)/1000.0</f>
        <v>0</v>
      </c>
      <c r="P508">
        <f>(DR508 - IF(AU508&gt;1, L508*DL508*100.0/(AW508), 0))*(DY508+DZ508)/1000.0</f>
        <v>0</v>
      </c>
      <c r="Q508">
        <f>2.0/((1/S508-1/R508)+SIGN(S508)*SQRT((1/S508-1/R508)*(1/S508-1/R508) + 4*DM508/((DM508+1)*(DM508+1))*(2*1/S508*1/R508-1/R508*1/R508)))</f>
        <v>0</v>
      </c>
      <c r="R508">
        <f>IF(LEFT(DN508,1)&lt;&gt;"0",IF(LEFT(DN508,1)="1",3.0,DO508),$D$5+$E$5*(EF508*DY508/($K$5*1000))+$F$5*(EF508*DY508/($K$5*1000))*MAX(MIN(DL508,$J$5),$I$5)*MAX(MIN(DL508,$J$5),$I$5)+$G$5*MAX(MIN(DL508,$J$5),$I$5)*(EF508*DY508/($K$5*1000))+$H$5*(EF508*DY508/($K$5*1000))*(EF508*DY508/($K$5*1000)))</f>
        <v>0</v>
      </c>
      <c r="S508">
        <f>J508*(1000-(1000*0.61365*exp(17.502*W508/(240.97+W508))/(DY508+DZ508)+DT508)/2)/(1000*0.61365*exp(17.502*W508/(240.97+W508))/(DY508+DZ508)-DT508)</f>
        <v>0</v>
      </c>
      <c r="T508">
        <f>1/((DM508+1)/(Q508/1.6)+1/(R508/1.37)) + DM508/((DM508+1)/(Q508/1.6) + DM508/(R508/1.37))</f>
        <v>0</v>
      </c>
      <c r="U508">
        <f>(DH508*DK508)</f>
        <v>0</v>
      </c>
      <c r="V508">
        <f>(EA508+(U508+2*0.95*5.67E-8*(((EA508+$B$7)+273)^4-(EA508+273)^4)-44100*J508)/(1.84*29.3*R508+8*0.95*5.67E-8*(EA508+273)^3))</f>
        <v>0</v>
      </c>
      <c r="W508">
        <f>($C$7*EB508+$D$7*EC508+$E$7*V508)</f>
        <v>0</v>
      </c>
      <c r="X508">
        <f>0.61365*exp(17.502*W508/(240.97+W508))</f>
        <v>0</v>
      </c>
      <c r="Y508">
        <f>(Z508/AA508*100)</f>
        <v>0</v>
      </c>
      <c r="Z508">
        <f>DT508*(DY508+DZ508)/1000</f>
        <v>0</v>
      </c>
      <c r="AA508">
        <f>0.61365*exp(17.502*EA508/(240.97+EA508))</f>
        <v>0</v>
      </c>
      <c r="AB508">
        <f>(X508-DT508*(DY508+DZ508)/1000)</f>
        <v>0</v>
      </c>
      <c r="AC508">
        <f>(-J508*44100)</f>
        <v>0</v>
      </c>
      <c r="AD508">
        <f>2*29.3*R508*0.92*(EA508-W508)</f>
        <v>0</v>
      </c>
      <c r="AE508">
        <f>2*0.95*5.67E-8*(((EA508+$B$7)+273)^4-(W508+273)^4)</f>
        <v>0</v>
      </c>
      <c r="AF508">
        <f>U508+AE508+AC508+AD508</f>
        <v>0</v>
      </c>
      <c r="AG508">
        <f>DX508*AU508*(DS508-DR508*(1000-AU508*DU508)/(1000-AU508*DT508))/(100*DL508)</f>
        <v>0</v>
      </c>
      <c r="AH508">
        <f>1000*DX508*AU508*(DT508-DU508)/(100*DL508*(1000-AU508*DT508))</f>
        <v>0</v>
      </c>
      <c r="AI508">
        <f>(AJ508 - AK508 - DY508*1E3/(8.314*(EA508+273.15)) * AM508/DX508 * AL508) * DX508/(100*DL508) * (1000 - DU508)/1000</f>
        <v>0</v>
      </c>
      <c r="AJ508">
        <v>271.4573863146479</v>
      </c>
      <c r="AK508">
        <v>267.6478303030303</v>
      </c>
      <c r="AL508">
        <v>-3.124184533179448</v>
      </c>
      <c r="AM508">
        <v>65.51276045423094</v>
      </c>
      <c r="AN508">
        <f>(AP508 - AO508 + DY508*1E3/(8.314*(EA508+273.15)) * AR508/DX508 * AQ508) * DX508/(100*DL508) * 1000/(1000 - AP508)</f>
        <v>0</v>
      </c>
      <c r="AO508">
        <v>14.58100501809918</v>
      </c>
      <c r="AP508">
        <v>24.30262727272727</v>
      </c>
      <c r="AQ508">
        <v>4.438085994006327E-05</v>
      </c>
      <c r="AR508">
        <v>120.2974737953447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MAX(0,($B$13+$C$13*EF508)/(1+$D$13*EF508)*DY508/(EA508+273)*$E$13)</f>
        <v>0</v>
      </c>
      <c r="AX508" t="s">
        <v>437</v>
      </c>
      <c r="AY508" t="s">
        <v>437</v>
      </c>
      <c r="AZ508">
        <v>0</v>
      </c>
      <c r="BA508">
        <v>0</v>
      </c>
      <c r="BB508">
        <f>1-AZ508/BA508</f>
        <v>0</v>
      </c>
      <c r="BC508">
        <v>0</v>
      </c>
      <c r="BD508" t="s">
        <v>437</v>
      </c>
      <c r="BE508" t="s">
        <v>437</v>
      </c>
      <c r="BF508">
        <v>0</v>
      </c>
      <c r="BG508">
        <v>0</v>
      </c>
      <c r="BH508">
        <f>1-BF508/BG508</f>
        <v>0</v>
      </c>
      <c r="BI508">
        <v>0.5</v>
      </c>
      <c r="BJ508">
        <f>DI508</f>
        <v>0</v>
      </c>
      <c r="BK508">
        <f>L508</f>
        <v>0</v>
      </c>
      <c r="BL508">
        <f>BH508*BI508*BJ508</f>
        <v>0</v>
      </c>
      <c r="BM508">
        <f>(BK508-BC508)/BJ508</f>
        <v>0</v>
      </c>
      <c r="BN508">
        <f>(BA508-BG508)/BG508</f>
        <v>0</v>
      </c>
      <c r="BO508">
        <f>AZ508/(BB508+AZ508/BG508)</f>
        <v>0</v>
      </c>
      <c r="BP508" t="s">
        <v>437</v>
      </c>
      <c r="BQ508">
        <v>0</v>
      </c>
      <c r="BR508">
        <f>IF(BQ508&lt;&gt;0, BQ508, BO508)</f>
        <v>0</v>
      </c>
      <c r="BS508">
        <f>1-BR508/BG508</f>
        <v>0</v>
      </c>
      <c r="BT508">
        <f>(BG508-BF508)/(BG508-BR508)</f>
        <v>0</v>
      </c>
      <c r="BU508">
        <f>(BA508-BG508)/(BA508-BR508)</f>
        <v>0</v>
      </c>
      <c r="BV508">
        <f>(BG508-BF508)/(BG508-AZ508)</f>
        <v>0</v>
      </c>
      <c r="BW508">
        <f>(BA508-BG508)/(BA508-AZ508)</f>
        <v>0</v>
      </c>
      <c r="BX508">
        <f>(BT508*BR508/BF508)</f>
        <v>0</v>
      </c>
      <c r="BY508">
        <f>(1-BX508)</f>
        <v>0</v>
      </c>
      <c r="DH508">
        <f>$B$11*EG508+$C$11*EH508+$F$11*ES508*(1-EV508)</f>
        <v>0</v>
      </c>
      <c r="DI508">
        <f>DH508*DJ508</f>
        <v>0</v>
      </c>
      <c r="DJ508">
        <f>($B$11*$D$9+$C$11*$D$9+$F$11*((FF508+EX508)/MAX(FF508+EX508+FG508, 0.1)*$I$9+FG508/MAX(FF508+EX508+FG508, 0.1)*$J$9))/($B$11+$C$11+$F$11)</f>
        <v>0</v>
      </c>
      <c r="DK508">
        <f>($B$11*$K$9+$C$11*$K$9+$F$11*((FF508+EX508)/MAX(FF508+EX508+FG508, 0.1)*$P$9+FG508/MAX(FF508+EX508+FG508, 0.1)*$Q$9))/($B$11+$C$11+$F$11)</f>
        <v>0</v>
      </c>
      <c r="DL508">
        <v>4.8</v>
      </c>
      <c r="DM508">
        <v>0.5</v>
      </c>
      <c r="DN508" t="s">
        <v>438</v>
      </c>
      <c r="DO508">
        <v>2</v>
      </c>
      <c r="DP508" t="b">
        <v>1</v>
      </c>
      <c r="DQ508">
        <v>1759259692.6</v>
      </c>
      <c r="DR508">
        <v>282.5765555555555</v>
      </c>
      <c r="DS508">
        <v>282.1576296296296</v>
      </c>
      <c r="DT508">
        <v>24.29588148148148</v>
      </c>
      <c r="DU508">
        <v>14.57883333333333</v>
      </c>
      <c r="DV508">
        <v>282.3628148148148</v>
      </c>
      <c r="DW508">
        <v>24.04681111111111</v>
      </c>
      <c r="DX508">
        <v>500.0036666666666</v>
      </c>
      <c r="DY508">
        <v>90.7170888888889</v>
      </c>
      <c r="DZ508">
        <v>0.0520650037037037</v>
      </c>
      <c r="EA508">
        <v>30.63154074074074</v>
      </c>
      <c r="EB508">
        <v>29.99668888888889</v>
      </c>
      <c r="EC508">
        <v>999.9000000000001</v>
      </c>
      <c r="ED508">
        <v>0</v>
      </c>
      <c r="EE508">
        <v>0</v>
      </c>
      <c r="EF508">
        <v>10016.8137037037</v>
      </c>
      <c r="EG508">
        <v>0</v>
      </c>
      <c r="EH508">
        <v>11.3638</v>
      </c>
      <c r="EI508">
        <v>0.4189159518518519</v>
      </c>
      <c r="EJ508">
        <v>289.6128518518519</v>
      </c>
      <c r="EK508">
        <v>286.332037037037</v>
      </c>
      <c r="EL508">
        <v>9.717034444444444</v>
      </c>
      <c r="EM508">
        <v>282.1576296296296</v>
      </c>
      <c r="EN508">
        <v>14.57883333333333</v>
      </c>
      <c r="EO508">
        <v>2.204050740740741</v>
      </c>
      <c r="EP508">
        <v>1.32255</v>
      </c>
      <c r="EQ508">
        <v>18.99179259259259</v>
      </c>
      <c r="ER508">
        <v>11.0575962962963</v>
      </c>
      <c r="ES508">
        <v>1999.99</v>
      </c>
      <c r="ET508">
        <v>0.9799945555555554</v>
      </c>
      <c r="EU508">
        <v>0.02000576296296296</v>
      </c>
      <c r="EV508">
        <v>0</v>
      </c>
      <c r="EW508">
        <v>823.991962962963</v>
      </c>
      <c r="EX508">
        <v>5.000560000000001</v>
      </c>
      <c r="EY508">
        <v>16721.55185185185</v>
      </c>
      <c r="EZ508">
        <v>17294.75925925926</v>
      </c>
      <c r="FA508">
        <v>41.875</v>
      </c>
      <c r="FB508">
        <v>42</v>
      </c>
      <c r="FC508">
        <v>41.56199999999999</v>
      </c>
      <c r="FD508">
        <v>41.16862962962961</v>
      </c>
      <c r="FE508">
        <v>42.625</v>
      </c>
      <c r="FF508">
        <v>1955.08</v>
      </c>
      <c r="FG508">
        <v>39.91</v>
      </c>
      <c r="FH508">
        <v>0</v>
      </c>
      <c r="FI508">
        <v>1759259714.2</v>
      </c>
      <c r="FJ508">
        <v>0</v>
      </c>
      <c r="FK508">
        <v>823.9820000000001</v>
      </c>
      <c r="FL508">
        <v>-3.413769234817699</v>
      </c>
      <c r="FM508">
        <v>-39.33076920263978</v>
      </c>
      <c r="FN508">
        <v>16721.536</v>
      </c>
      <c r="FO508">
        <v>15</v>
      </c>
      <c r="FP508">
        <v>0</v>
      </c>
      <c r="FQ508" t="s">
        <v>439</v>
      </c>
      <c r="FR508">
        <v>1747148579.5</v>
      </c>
      <c r="FS508">
        <v>1747148584.5</v>
      </c>
      <c r="FT508">
        <v>0</v>
      </c>
      <c r="FU508">
        <v>0.162</v>
      </c>
      <c r="FV508">
        <v>-0.001</v>
      </c>
      <c r="FW508">
        <v>0.139</v>
      </c>
      <c r="FX508">
        <v>0.058</v>
      </c>
      <c r="FY508">
        <v>420</v>
      </c>
      <c r="FZ508">
        <v>16</v>
      </c>
      <c r="GA508">
        <v>0.19</v>
      </c>
      <c r="GB508">
        <v>0.02</v>
      </c>
      <c r="GC508">
        <v>-0.5944366170731707</v>
      </c>
      <c r="GD508">
        <v>15.15342442787456</v>
      </c>
      <c r="GE508">
        <v>1.49470988290604</v>
      </c>
      <c r="GF508">
        <v>0</v>
      </c>
      <c r="GG508">
        <v>824.1914705882352</v>
      </c>
      <c r="GH508">
        <v>-3.819556908203483</v>
      </c>
      <c r="GI508">
        <v>0.4567687814673629</v>
      </c>
      <c r="GJ508">
        <v>0</v>
      </c>
      <c r="GK508">
        <v>9.713897317073169</v>
      </c>
      <c r="GL508">
        <v>0.05462571428570337</v>
      </c>
      <c r="GM508">
        <v>0.005906959113844965</v>
      </c>
      <c r="GN508">
        <v>1</v>
      </c>
      <c r="GO508">
        <v>1</v>
      </c>
      <c r="GP508">
        <v>3</v>
      </c>
      <c r="GQ508" t="s">
        <v>463</v>
      </c>
      <c r="GR508">
        <v>3.12925</v>
      </c>
      <c r="GS508">
        <v>2.72985</v>
      </c>
      <c r="GT508">
        <v>0.0586088</v>
      </c>
      <c r="GU508">
        <v>0.0584405</v>
      </c>
      <c r="GV508">
        <v>0.108162</v>
      </c>
      <c r="GW508">
        <v>0.075832</v>
      </c>
      <c r="GX508">
        <v>28227.8</v>
      </c>
      <c r="GY508">
        <v>27400.7</v>
      </c>
      <c r="GZ508">
        <v>30526.3</v>
      </c>
      <c r="HA508">
        <v>29355.8</v>
      </c>
      <c r="HB508">
        <v>37566.4</v>
      </c>
      <c r="HC508">
        <v>35701.1</v>
      </c>
      <c r="HD508">
        <v>46697.7</v>
      </c>
      <c r="HE508">
        <v>43622.4</v>
      </c>
      <c r="HF508">
        <v>1.83503</v>
      </c>
      <c r="HG508">
        <v>1.8181</v>
      </c>
      <c r="HH508">
        <v>0.0727177</v>
      </c>
      <c r="HI508">
        <v>0</v>
      </c>
      <c r="HJ508">
        <v>28.8209</v>
      </c>
      <c r="HK508">
        <v>999.9</v>
      </c>
      <c r="HL508">
        <v>46.8</v>
      </c>
      <c r="HM508">
        <v>31.6</v>
      </c>
      <c r="HN508">
        <v>24.0847</v>
      </c>
      <c r="HO508">
        <v>63.0169</v>
      </c>
      <c r="HP508">
        <v>17.8365</v>
      </c>
      <c r="HQ508">
        <v>1</v>
      </c>
      <c r="HR508">
        <v>0.139477</v>
      </c>
      <c r="HS508">
        <v>-0.71774</v>
      </c>
      <c r="HT508">
        <v>20.1995</v>
      </c>
      <c r="HU508">
        <v>5.22852</v>
      </c>
      <c r="HV508">
        <v>11.974</v>
      </c>
      <c r="HW508">
        <v>4.97005</v>
      </c>
      <c r="HX508">
        <v>3.28953</v>
      </c>
      <c r="HY508">
        <v>9999</v>
      </c>
      <c r="HZ508">
        <v>9999</v>
      </c>
      <c r="IA508">
        <v>9999</v>
      </c>
      <c r="IB508">
        <v>21</v>
      </c>
      <c r="IC508">
        <v>4.9729</v>
      </c>
      <c r="ID508">
        <v>1.87727</v>
      </c>
      <c r="IE508">
        <v>1.87531</v>
      </c>
      <c r="IF508">
        <v>1.87811</v>
      </c>
      <c r="IG508">
        <v>1.87485</v>
      </c>
      <c r="IH508">
        <v>1.87843</v>
      </c>
      <c r="II508">
        <v>1.87554</v>
      </c>
      <c r="IJ508">
        <v>1.87669</v>
      </c>
      <c r="IK508">
        <v>0</v>
      </c>
      <c r="IL508">
        <v>0</v>
      </c>
      <c r="IM508">
        <v>0</v>
      </c>
      <c r="IN508">
        <v>0</v>
      </c>
      <c r="IO508" t="s">
        <v>441</v>
      </c>
      <c r="IP508" t="s">
        <v>442</v>
      </c>
      <c r="IQ508" t="s">
        <v>443</v>
      </c>
      <c r="IR508" t="s">
        <v>443</v>
      </c>
      <c r="IS508" t="s">
        <v>443</v>
      </c>
      <c r="IT508" t="s">
        <v>443</v>
      </c>
      <c r="IU508">
        <v>0</v>
      </c>
      <c r="IV508">
        <v>100</v>
      </c>
      <c r="IW508">
        <v>100</v>
      </c>
      <c r="IX508">
        <v>0.189</v>
      </c>
      <c r="IY508">
        <v>0.2491</v>
      </c>
      <c r="IZ508">
        <v>-0.1222274518627452</v>
      </c>
      <c r="JA508">
        <v>0.001328938755811441</v>
      </c>
      <c r="JB508">
        <v>-5.633165956792918E-07</v>
      </c>
      <c r="JC508">
        <v>2.510553891376428E-10</v>
      </c>
      <c r="JD508">
        <v>-0.04678033270444259</v>
      </c>
      <c r="JE508">
        <v>-0.0009625096320519332</v>
      </c>
      <c r="JF508">
        <v>0.0006953178313022573</v>
      </c>
      <c r="JG508">
        <v>-5.973937232829655E-06</v>
      </c>
      <c r="JH508">
        <v>1</v>
      </c>
      <c r="JI508">
        <v>2112</v>
      </c>
      <c r="JJ508">
        <v>1</v>
      </c>
      <c r="JK508">
        <v>26</v>
      </c>
      <c r="JL508">
        <v>201852</v>
      </c>
      <c r="JM508">
        <v>201851.9</v>
      </c>
      <c r="JN508">
        <v>0.704346</v>
      </c>
      <c r="JO508">
        <v>2.55127</v>
      </c>
      <c r="JP508">
        <v>1.39893</v>
      </c>
      <c r="JQ508">
        <v>2.32788</v>
      </c>
      <c r="JR508">
        <v>1.44897</v>
      </c>
      <c r="JS508">
        <v>2.52441</v>
      </c>
      <c r="JT508">
        <v>37.0509</v>
      </c>
      <c r="JU508">
        <v>23.9824</v>
      </c>
      <c r="JV508">
        <v>18</v>
      </c>
      <c r="JW508">
        <v>483.494</v>
      </c>
      <c r="JX508">
        <v>443.167</v>
      </c>
      <c r="JY508">
        <v>29.5291</v>
      </c>
      <c r="JZ508">
        <v>28.9965</v>
      </c>
      <c r="KA508">
        <v>30.0004</v>
      </c>
      <c r="KB508">
        <v>28.6306</v>
      </c>
      <c r="KC508">
        <v>28.6904</v>
      </c>
      <c r="KD508">
        <v>14.1525</v>
      </c>
      <c r="KE508">
        <v>42.182</v>
      </c>
      <c r="KF508">
        <v>0</v>
      </c>
      <c r="KG508">
        <v>29.5323</v>
      </c>
      <c r="KH508">
        <v>232.891</v>
      </c>
      <c r="KI508">
        <v>14.5217</v>
      </c>
      <c r="KJ508">
        <v>100.918</v>
      </c>
      <c r="KK508">
        <v>100.338</v>
      </c>
    </row>
    <row r="509" spans="1:297">
      <c r="A509">
        <v>493</v>
      </c>
      <c r="B509">
        <v>1759259705.1</v>
      </c>
      <c r="C509">
        <v>12889.5</v>
      </c>
      <c r="D509" t="s">
        <v>1434</v>
      </c>
      <c r="E509" t="s">
        <v>1435</v>
      </c>
      <c r="F509">
        <v>5</v>
      </c>
      <c r="G509" t="s">
        <v>1411</v>
      </c>
      <c r="H509" t="s">
        <v>436</v>
      </c>
      <c r="I509">
        <v>1759259697.314285</v>
      </c>
      <c r="J509">
        <f>(K509)/1000</f>
        <v>0</v>
      </c>
      <c r="K509">
        <f>IF(DP509, AN509, AH509)</f>
        <v>0</v>
      </c>
      <c r="L509">
        <f>IF(DP509, AI509, AG509)</f>
        <v>0</v>
      </c>
      <c r="M509">
        <f>DR509 - IF(AU509&gt;1, L509*DL509*100.0/(AW509), 0)</f>
        <v>0</v>
      </c>
      <c r="N509">
        <f>((T509-J509/2)*M509-L509)/(T509+J509/2)</f>
        <v>0</v>
      </c>
      <c r="O509">
        <f>N509*(DY509+DZ509)/1000.0</f>
        <v>0</v>
      </c>
      <c r="P509">
        <f>(DR509 - IF(AU509&gt;1, L509*DL509*100.0/(AW509), 0))*(DY509+DZ509)/1000.0</f>
        <v>0</v>
      </c>
      <c r="Q509">
        <f>2.0/((1/S509-1/R509)+SIGN(S509)*SQRT((1/S509-1/R509)*(1/S509-1/R509) + 4*DM509/((DM509+1)*(DM509+1))*(2*1/S509*1/R509-1/R509*1/R509)))</f>
        <v>0</v>
      </c>
      <c r="R509">
        <f>IF(LEFT(DN509,1)&lt;&gt;"0",IF(LEFT(DN509,1)="1",3.0,DO509),$D$5+$E$5*(EF509*DY509/($K$5*1000))+$F$5*(EF509*DY509/($K$5*1000))*MAX(MIN(DL509,$J$5),$I$5)*MAX(MIN(DL509,$J$5),$I$5)+$G$5*MAX(MIN(DL509,$J$5),$I$5)*(EF509*DY509/($K$5*1000))+$H$5*(EF509*DY509/($K$5*1000))*(EF509*DY509/($K$5*1000)))</f>
        <v>0</v>
      </c>
      <c r="S509">
        <f>J509*(1000-(1000*0.61365*exp(17.502*W509/(240.97+W509))/(DY509+DZ509)+DT509)/2)/(1000*0.61365*exp(17.502*W509/(240.97+W509))/(DY509+DZ509)-DT509)</f>
        <v>0</v>
      </c>
      <c r="T509">
        <f>1/((DM509+1)/(Q509/1.6)+1/(R509/1.37)) + DM509/((DM509+1)/(Q509/1.6) + DM509/(R509/1.37))</f>
        <v>0</v>
      </c>
      <c r="U509">
        <f>(DH509*DK509)</f>
        <v>0</v>
      </c>
      <c r="V509">
        <f>(EA509+(U509+2*0.95*5.67E-8*(((EA509+$B$7)+273)^4-(EA509+273)^4)-44100*J509)/(1.84*29.3*R509+8*0.95*5.67E-8*(EA509+273)^3))</f>
        <v>0</v>
      </c>
      <c r="W509">
        <f>($C$7*EB509+$D$7*EC509+$E$7*V509)</f>
        <v>0</v>
      </c>
      <c r="X509">
        <f>0.61365*exp(17.502*W509/(240.97+W509))</f>
        <v>0</v>
      </c>
      <c r="Y509">
        <f>(Z509/AA509*100)</f>
        <v>0</v>
      </c>
      <c r="Z509">
        <f>DT509*(DY509+DZ509)/1000</f>
        <v>0</v>
      </c>
      <c r="AA509">
        <f>0.61365*exp(17.502*EA509/(240.97+EA509))</f>
        <v>0</v>
      </c>
      <c r="AB509">
        <f>(X509-DT509*(DY509+DZ509)/1000)</f>
        <v>0</v>
      </c>
      <c r="AC509">
        <f>(-J509*44100)</f>
        <v>0</v>
      </c>
      <c r="AD509">
        <f>2*29.3*R509*0.92*(EA509-W509)</f>
        <v>0</v>
      </c>
      <c r="AE509">
        <f>2*0.95*5.67E-8*(((EA509+$B$7)+273)^4-(W509+273)^4)</f>
        <v>0</v>
      </c>
      <c r="AF509">
        <f>U509+AE509+AC509+AD509</f>
        <v>0</v>
      </c>
      <c r="AG509">
        <f>DX509*AU509*(DS509-DR509*(1000-AU509*DU509)/(1000-AU509*DT509))/(100*DL509)</f>
        <v>0</v>
      </c>
      <c r="AH509">
        <f>1000*DX509*AU509*(DT509-DU509)/(100*DL509*(1000-AU509*DT509))</f>
        <v>0</v>
      </c>
      <c r="AI509">
        <f>(AJ509 - AK509 - DY509*1E3/(8.314*(EA509+273.15)) * AM509/DX509 * AL509) * DX509/(100*DL509) * (1000 - DU509)/1000</f>
        <v>0</v>
      </c>
      <c r="AJ509">
        <v>254.6721019410221</v>
      </c>
      <c r="AK509">
        <v>252.0370181818181</v>
      </c>
      <c r="AL509">
        <v>-3.118528460960617</v>
      </c>
      <c r="AM509">
        <v>65.51276045423094</v>
      </c>
      <c r="AN509">
        <f>(AP509 - AO509 + DY509*1E3/(8.314*(EA509+273.15)) * AR509/DX509 * AQ509) * DX509/(100*DL509) * 1000/(1000 - AP509)</f>
        <v>0</v>
      </c>
      <c r="AO509">
        <v>14.58346021884134</v>
      </c>
      <c r="AP509">
        <v>24.29683878787879</v>
      </c>
      <c r="AQ509">
        <v>-2.855604948634009E-05</v>
      </c>
      <c r="AR509">
        <v>120.2974737953447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MAX(0,($B$13+$C$13*EF509)/(1+$D$13*EF509)*DY509/(EA509+273)*$E$13)</f>
        <v>0</v>
      </c>
      <c r="AX509" t="s">
        <v>437</v>
      </c>
      <c r="AY509" t="s">
        <v>437</v>
      </c>
      <c r="AZ509">
        <v>0</v>
      </c>
      <c r="BA509">
        <v>0</v>
      </c>
      <c r="BB509">
        <f>1-AZ509/BA509</f>
        <v>0</v>
      </c>
      <c r="BC509">
        <v>0</v>
      </c>
      <c r="BD509" t="s">
        <v>437</v>
      </c>
      <c r="BE509" t="s">
        <v>437</v>
      </c>
      <c r="BF509">
        <v>0</v>
      </c>
      <c r="BG509">
        <v>0</v>
      </c>
      <c r="BH509">
        <f>1-BF509/BG509</f>
        <v>0</v>
      </c>
      <c r="BI509">
        <v>0.5</v>
      </c>
      <c r="BJ509">
        <f>DI509</f>
        <v>0</v>
      </c>
      <c r="BK509">
        <f>L509</f>
        <v>0</v>
      </c>
      <c r="BL509">
        <f>BH509*BI509*BJ509</f>
        <v>0</v>
      </c>
      <c r="BM509">
        <f>(BK509-BC509)/BJ509</f>
        <v>0</v>
      </c>
      <c r="BN509">
        <f>(BA509-BG509)/BG509</f>
        <v>0</v>
      </c>
      <c r="BO509">
        <f>AZ509/(BB509+AZ509/BG509)</f>
        <v>0</v>
      </c>
      <c r="BP509" t="s">
        <v>437</v>
      </c>
      <c r="BQ509">
        <v>0</v>
      </c>
      <c r="BR509">
        <f>IF(BQ509&lt;&gt;0, BQ509, BO509)</f>
        <v>0</v>
      </c>
      <c r="BS509">
        <f>1-BR509/BG509</f>
        <v>0</v>
      </c>
      <c r="BT509">
        <f>(BG509-BF509)/(BG509-BR509)</f>
        <v>0</v>
      </c>
      <c r="BU509">
        <f>(BA509-BG509)/(BA509-BR509)</f>
        <v>0</v>
      </c>
      <c r="BV509">
        <f>(BG509-BF509)/(BG509-AZ509)</f>
        <v>0</v>
      </c>
      <c r="BW509">
        <f>(BA509-BG509)/(BA509-AZ509)</f>
        <v>0</v>
      </c>
      <c r="BX509">
        <f>(BT509*BR509/BF509)</f>
        <v>0</v>
      </c>
      <c r="BY509">
        <f>(1-BX509)</f>
        <v>0</v>
      </c>
      <c r="DH509">
        <f>$B$11*EG509+$C$11*EH509+$F$11*ES509*(1-EV509)</f>
        <v>0</v>
      </c>
      <c r="DI509">
        <f>DH509*DJ509</f>
        <v>0</v>
      </c>
      <c r="DJ509">
        <f>($B$11*$D$9+$C$11*$D$9+$F$11*((FF509+EX509)/MAX(FF509+EX509+FG509, 0.1)*$I$9+FG509/MAX(FF509+EX509+FG509, 0.1)*$J$9))/($B$11+$C$11+$F$11)</f>
        <v>0</v>
      </c>
      <c r="DK509">
        <f>($B$11*$K$9+$C$11*$K$9+$F$11*((FF509+EX509)/MAX(FF509+EX509+FG509, 0.1)*$P$9+FG509/MAX(FF509+EX509+FG509, 0.1)*$Q$9))/($B$11+$C$11+$F$11)</f>
        <v>0</v>
      </c>
      <c r="DL509">
        <v>4.8</v>
      </c>
      <c r="DM509">
        <v>0.5</v>
      </c>
      <c r="DN509" t="s">
        <v>438</v>
      </c>
      <c r="DO509">
        <v>2</v>
      </c>
      <c r="DP509" t="b">
        <v>1</v>
      </c>
      <c r="DQ509">
        <v>1759259697.314285</v>
      </c>
      <c r="DR509">
        <v>268.141</v>
      </c>
      <c r="DS509">
        <v>266.5376071428571</v>
      </c>
      <c r="DT509">
        <v>24.29965714285715</v>
      </c>
      <c r="DU509">
        <v>14.58090714285714</v>
      </c>
      <c r="DV509">
        <v>267.9427857142857</v>
      </c>
      <c r="DW509">
        <v>24.05050714285715</v>
      </c>
      <c r="DX509">
        <v>500.0283928571429</v>
      </c>
      <c r="DY509">
        <v>90.71641428571429</v>
      </c>
      <c r="DZ509">
        <v>0.05197641785714285</v>
      </c>
      <c r="EA509">
        <v>30.6337</v>
      </c>
      <c r="EB509">
        <v>30.00439285714286</v>
      </c>
      <c r="EC509">
        <v>999.9000000000002</v>
      </c>
      <c r="ED509">
        <v>0</v>
      </c>
      <c r="EE509">
        <v>0</v>
      </c>
      <c r="EF509">
        <v>10019.47321428571</v>
      </c>
      <c r="EG509">
        <v>0</v>
      </c>
      <c r="EH509">
        <v>11.3638</v>
      </c>
      <c r="EI509">
        <v>1.603446382142857</v>
      </c>
      <c r="EJ509">
        <v>274.8190357142857</v>
      </c>
      <c r="EK509">
        <v>270.4814642857143</v>
      </c>
      <c r="EL509">
        <v>9.718749285714287</v>
      </c>
      <c r="EM509">
        <v>266.5376071428571</v>
      </c>
      <c r="EN509">
        <v>14.58090714285714</v>
      </c>
      <c r="EO509">
        <v>2.204376428571428</v>
      </c>
      <c r="EP509">
        <v>1.322727142857143</v>
      </c>
      <c r="EQ509">
        <v>18.99416428571428</v>
      </c>
      <c r="ER509">
        <v>11.059625</v>
      </c>
      <c r="ES509">
        <v>1999.979285714285</v>
      </c>
      <c r="ET509">
        <v>0.979994464285714</v>
      </c>
      <c r="EU509">
        <v>0.02000585357142857</v>
      </c>
      <c r="EV509">
        <v>0</v>
      </c>
      <c r="EW509">
        <v>823.8456071428573</v>
      </c>
      <c r="EX509">
        <v>5.000560000000001</v>
      </c>
      <c r="EY509">
        <v>16719.91785714286</v>
      </c>
      <c r="EZ509">
        <v>17294.66071428571</v>
      </c>
      <c r="FA509">
        <v>41.875</v>
      </c>
      <c r="FB509">
        <v>42</v>
      </c>
      <c r="FC509">
        <v>41.56199999999999</v>
      </c>
      <c r="FD509">
        <v>41.17592857142856</v>
      </c>
      <c r="FE509">
        <v>42.62942857142856</v>
      </c>
      <c r="FF509">
        <v>1955.069285714286</v>
      </c>
      <c r="FG509">
        <v>39.91</v>
      </c>
      <c r="FH509">
        <v>0</v>
      </c>
      <c r="FI509">
        <v>1759259719.6</v>
      </c>
      <c r="FJ509">
        <v>0</v>
      </c>
      <c r="FK509">
        <v>823.8322307692306</v>
      </c>
      <c r="FL509">
        <v>-1.21558973433165</v>
      </c>
      <c r="FM509">
        <v>1.367521369764673</v>
      </c>
      <c r="FN509">
        <v>16719.86153846154</v>
      </c>
      <c r="FO509">
        <v>15</v>
      </c>
      <c r="FP509">
        <v>0</v>
      </c>
      <c r="FQ509" t="s">
        <v>439</v>
      </c>
      <c r="FR509">
        <v>1747148579.5</v>
      </c>
      <c r="FS509">
        <v>1747148584.5</v>
      </c>
      <c r="FT509">
        <v>0</v>
      </c>
      <c r="FU509">
        <v>0.162</v>
      </c>
      <c r="FV509">
        <v>-0.001</v>
      </c>
      <c r="FW509">
        <v>0.139</v>
      </c>
      <c r="FX509">
        <v>0.058</v>
      </c>
      <c r="FY509">
        <v>420</v>
      </c>
      <c r="FZ509">
        <v>16</v>
      </c>
      <c r="GA509">
        <v>0.19</v>
      </c>
      <c r="GB509">
        <v>0.02</v>
      </c>
      <c r="GC509">
        <v>0.8598964674999999</v>
      </c>
      <c r="GD509">
        <v>14.99230529268293</v>
      </c>
      <c r="GE509">
        <v>1.442484203613601</v>
      </c>
      <c r="GF509">
        <v>0</v>
      </c>
      <c r="GG509">
        <v>823.9480294117648</v>
      </c>
      <c r="GH509">
        <v>-2.018594343893461</v>
      </c>
      <c r="GI509">
        <v>0.3450012348907228</v>
      </c>
      <c r="GJ509">
        <v>0</v>
      </c>
      <c r="GK509">
        <v>9.716498250000001</v>
      </c>
      <c r="GL509">
        <v>0.03257347091929907</v>
      </c>
      <c r="GM509">
        <v>0.00498085127638851</v>
      </c>
      <c r="GN509">
        <v>1</v>
      </c>
      <c r="GO509">
        <v>1</v>
      </c>
      <c r="GP509">
        <v>3</v>
      </c>
      <c r="GQ509" t="s">
        <v>463</v>
      </c>
      <c r="GR509">
        <v>3.12928</v>
      </c>
      <c r="GS509">
        <v>2.72947</v>
      </c>
      <c r="GT509">
        <v>0.0556967</v>
      </c>
      <c r="GU509">
        <v>0.0552449</v>
      </c>
      <c r="GV509">
        <v>0.108143</v>
      </c>
      <c r="GW509">
        <v>0.0758397</v>
      </c>
      <c r="GX509">
        <v>28314.6</v>
      </c>
      <c r="GY509">
        <v>27493.4</v>
      </c>
      <c r="GZ509">
        <v>30525.8</v>
      </c>
      <c r="HA509">
        <v>29355.4</v>
      </c>
      <c r="HB509">
        <v>37566.5</v>
      </c>
      <c r="HC509">
        <v>35700.2</v>
      </c>
      <c r="HD509">
        <v>46697</v>
      </c>
      <c r="HE509">
        <v>43622</v>
      </c>
      <c r="HF509">
        <v>1.8349</v>
      </c>
      <c r="HG509">
        <v>1.818</v>
      </c>
      <c r="HH509">
        <v>0.0742637</v>
      </c>
      <c r="HI509">
        <v>0</v>
      </c>
      <c r="HJ509">
        <v>28.8209</v>
      </c>
      <c r="HK509">
        <v>999.9</v>
      </c>
      <c r="HL509">
        <v>46.8</v>
      </c>
      <c r="HM509">
        <v>31.6</v>
      </c>
      <c r="HN509">
        <v>24.0801</v>
      </c>
      <c r="HO509">
        <v>63.1769</v>
      </c>
      <c r="HP509">
        <v>18.0929</v>
      </c>
      <c r="HQ509">
        <v>1</v>
      </c>
      <c r="HR509">
        <v>0.139837</v>
      </c>
      <c r="HS509">
        <v>-0.712988</v>
      </c>
      <c r="HT509">
        <v>20.1995</v>
      </c>
      <c r="HU509">
        <v>5.22777</v>
      </c>
      <c r="HV509">
        <v>11.974</v>
      </c>
      <c r="HW509">
        <v>4.9698</v>
      </c>
      <c r="HX509">
        <v>3.2895</v>
      </c>
      <c r="HY509">
        <v>9999</v>
      </c>
      <c r="HZ509">
        <v>9999</v>
      </c>
      <c r="IA509">
        <v>9999</v>
      </c>
      <c r="IB509">
        <v>21</v>
      </c>
      <c r="IC509">
        <v>4.9729</v>
      </c>
      <c r="ID509">
        <v>1.87727</v>
      </c>
      <c r="IE509">
        <v>1.87531</v>
      </c>
      <c r="IF509">
        <v>1.87815</v>
      </c>
      <c r="IG509">
        <v>1.87485</v>
      </c>
      <c r="IH509">
        <v>1.87845</v>
      </c>
      <c r="II509">
        <v>1.87556</v>
      </c>
      <c r="IJ509">
        <v>1.87668</v>
      </c>
      <c r="IK509">
        <v>0</v>
      </c>
      <c r="IL509">
        <v>0</v>
      </c>
      <c r="IM509">
        <v>0</v>
      </c>
      <c r="IN509">
        <v>0</v>
      </c>
      <c r="IO509" t="s">
        <v>441</v>
      </c>
      <c r="IP509" t="s">
        <v>442</v>
      </c>
      <c r="IQ509" t="s">
        <v>443</v>
      </c>
      <c r="IR509" t="s">
        <v>443</v>
      </c>
      <c r="IS509" t="s">
        <v>443</v>
      </c>
      <c r="IT509" t="s">
        <v>443</v>
      </c>
      <c r="IU509">
        <v>0</v>
      </c>
      <c r="IV509">
        <v>100</v>
      </c>
      <c r="IW509">
        <v>100</v>
      </c>
      <c r="IX509">
        <v>0.172</v>
      </c>
      <c r="IY509">
        <v>0.2491</v>
      </c>
      <c r="IZ509">
        <v>-0.1222274518627452</v>
      </c>
      <c r="JA509">
        <v>0.001328938755811441</v>
      </c>
      <c r="JB509">
        <v>-5.633165956792918E-07</v>
      </c>
      <c r="JC509">
        <v>2.510553891376428E-10</v>
      </c>
      <c r="JD509">
        <v>-0.04678033270444259</v>
      </c>
      <c r="JE509">
        <v>-0.0009625096320519332</v>
      </c>
      <c r="JF509">
        <v>0.0006953178313022573</v>
      </c>
      <c r="JG509">
        <v>-5.973937232829655E-06</v>
      </c>
      <c r="JH509">
        <v>1</v>
      </c>
      <c r="JI509">
        <v>2112</v>
      </c>
      <c r="JJ509">
        <v>1</v>
      </c>
      <c r="JK509">
        <v>26</v>
      </c>
      <c r="JL509">
        <v>201852.1</v>
      </c>
      <c r="JM509">
        <v>201852</v>
      </c>
      <c r="JN509">
        <v>0.670166</v>
      </c>
      <c r="JO509">
        <v>2.56348</v>
      </c>
      <c r="JP509">
        <v>1.39893</v>
      </c>
      <c r="JQ509">
        <v>2.32788</v>
      </c>
      <c r="JR509">
        <v>1.44897</v>
      </c>
      <c r="JS509">
        <v>2.56104</v>
      </c>
      <c r="JT509">
        <v>37.0509</v>
      </c>
      <c r="JU509">
        <v>23.9824</v>
      </c>
      <c r="JV509">
        <v>18</v>
      </c>
      <c r="JW509">
        <v>483.445</v>
      </c>
      <c r="JX509">
        <v>443.132</v>
      </c>
      <c r="JY509">
        <v>29.5322</v>
      </c>
      <c r="JZ509">
        <v>29.0005</v>
      </c>
      <c r="KA509">
        <v>30.0005</v>
      </c>
      <c r="KB509">
        <v>28.6337</v>
      </c>
      <c r="KC509">
        <v>28.6941</v>
      </c>
      <c r="KD509">
        <v>13.4482</v>
      </c>
      <c r="KE509">
        <v>42.182</v>
      </c>
      <c r="KF509">
        <v>0</v>
      </c>
      <c r="KG509">
        <v>29.5291</v>
      </c>
      <c r="KH509">
        <v>212.837</v>
      </c>
      <c r="KI509">
        <v>14.5217</v>
      </c>
      <c r="KJ509">
        <v>100.916</v>
      </c>
      <c r="KK509">
        <v>100.337</v>
      </c>
    </row>
    <row r="510" spans="1:297">
      <c r="A510">
        <v>494</v>
      </c>
      <c r="B510">
        <v>1759259710.1</v>
      </c>
      <c r="C510">
        <v>12894.5</v>
      </c>
      <c r="D510" t="s">
        <v>1436</v>
      </c>
      <c r="E510" t="s">
        <v>1437</v>
      </c>
      <c r="F510">
        <v>5</v>
      </c>
      <c r="G510" t="s">
        <v>1411</v>
      </c>
      <c r="H510" t="s">
        <v>436</v>
      </c>
      <c r="I510">
        <v>1759259702.6</v>
      </c>
      <c r="J510">
        <f>(K510)/1000</f>
        <v>0</v>
      </c>
      <c r="K510">
        <f>IF(DP510, AN510, AH510)</f>
        <v>0</v>
      </c>
      <c r="L510">
        <f>IF(DP510, AI510, AG510)</f>
        <v>0</v>
      </c>
      <c r="M510">
        <f>DR510 - IF(AU510&gt;1, L510*DL510*100.0/(AW510), 0)</f>
        <v>0</v>
      </c>
      <c r="N510">
        <f>((T510-J510/2)*M510-L510)/(T510+J510/2)</f>
        <v>0</v>
      </c>
      <c r="O510">
        <f>N510*(DY510+DZ510)/1000.0</f>
        <v>0</v>
      </c>
      <c r="P510">
        <f>(DR510 - IF(AU510&gt;1, L510*DL510*100.0/(AW510), 0))*(DY510+DZ510)/1000.0</f>
        <v>0</v>
      </c>
      <c r="Q510">
        <f>2.0/((1/S510-1/R510)+SIGN(S510)*SQRT((1/S510-1/R510)*(1/S510-1/R510) + 4*DM510/((DM510+1)*(DM510+1))*(2*1/S510*1/R510-1/R510*1/R510)))</f>
        <v>0</v>
      </c>
      <c r="R510">
        <f>IF(LEFT(DN510,1)&lt;&gt;"0",IF(LEFT(DN510,1)="1",3.0,DO510),$D$5+$E$5*(EF510*DY510/($K$5*1000))+$F$5*(EF510*DY510/($K$5*1000))*MAX(MIN(DL510,$J$5),$I$5)*MAX(MIN(DL510,$J$5),$I$5)+$G$5*MAX(MIN(DL510,$J$5),$I$5)*(EF510*DY510/($K$5*1000))+$H$5*(EF510*DY510/($K$5*1000))*(EF510*DY510/($K$5*1000)))</f>
        <v>0</v>
      </c>
      <c r="S510">
        <f>J510*(1000-(1000*0.61365*exp(17.502*W510/(240.97+W510))/(DY510+DZ510)+DT510)/2)/(1000*0.61365*exp(17.502*W510/(240.97+W510))/(DY510+DZ510)-DT510)</f>
        <v>0</v>
      </c>
      <c r="T510">
        <f>1/((DM510+1)/(Q510/1.6)+1/(R510/1.37)) + DM510/((DM510+1)/(Q510/1.6) + DM510/(R510/1.37))</f>
        <v>0</v>
      </c>
      <c r="U510">
        <f>(DH510*DK510)</f>
        <v>0</v>
      </c>
      <c r="V510">
        <f>(EA510+(U510+2*0.95*5.67E-8*(((EA510+$B$7)+273)^4-(EA510+273)^4)-44100*J510)/(1.84*29.3*R510+8*0.95*5.67E-8*(EA510+273)^3))</f>
        <v>0</v>
      </c>
      <c r="W510">
        <f>($C$7*EB510+$D$7*EC510+$E$7*V510)</f>
        <v>0</v>
      </c>
      <c r="X510">
        <f>0.61365*exp(17.502*W510/(240.97+W510))</f>
        <v>0</v>
      </c>
      <c r="Y510">
        <f>(Z510/AA510*100)</f>
        <v>0</v>
      </c>
      <c r="Z510">
        <f>DT510*(DY510+DZ510)/1000</f>
        <v>0</v>
      </c>
      <c r="AA510">
        <f>0.61365*exp(17.502*EA510/(240.97+EA510))</f>
        <v>0</v>
      </c>
      <c r="AB510">
        <f>(X510-DT510*(DY510+DZ510)/1000)</f>
        <v>0</v>
      </c>
      <c r="AC510">
        <f>(-J510*44100)</f>
        <v>0</v>
      </c>
      <c r="AD510">
        <f>2*29.3*R510*0.92*(EA510-W510)</f>
        <v>0</v>
      </c>
      <c r="AE510">
        <f>2*0.95*5.67E-8*(((EA510+$B$7)+273)^4-(W510+273)^4)</f>
        <v>0</v>
      </c>
      <c r="AF510">
        <f>U510+AE510+AC510+AD510</f>
        <v>0</v>
      </c>
      <c r="AG510">
        <f>DX510*AU510*(DS510-DR510*(1000-AU510*DU510)/(1000-AU510*DT510))/(100*DL510)</f>
        <v>0</v>
      </c>
      <c r="AH510">
        <f>1000*DX510*AU510*(DT510-DU510)/(100*DL510*(1000-AU510*DT510))</f>
        <v>0</v>
      </c>
      <c r="AI510">
        <f>(AJ510 - AK510 - DY510*1E3/(8.314*(EA510+273.15)) * AM510/DX510 * AL510) * DX510/(100*DL510) * (1000 - DU510)/1000</f>
        <v>0</v>
      </c>
      <c r="AJ510">
        <v>237.8867613320913</v>
      </c>
      <c r="AK510">
        <v>236.3756909090908</v>
      </c>
      <c r="AL510">
        <v>-3.128810113821781</v>
      </c>
      <c r="AM510">
        <v>65.51276045423094</v>
      </c>
      <c r="AN510">
        <f>(AP510 - AO510 + DY510*1E3/(8.314*(EA510+273.15)) * AR510/DX510 * AQ510) * DX510/(100*DL510) * 1000/(1000 - AP510)</f>
        <v>0</v>
      </c>
      <c r="AO510">
        <v>14.585089587841</v>
      </c>
      <c r="AP510">
        <v>24.30793272727272</v>
      </c>
      <c r="AQ510">
        <v>0.000150549553811832</v>
      </c>
      <c r="AR510">
        <v>120.2974737953447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MAX(0,($B$13+$C$13*EF510)/(1+$D$13*EF510)*DY510/(EA510+273)*$E$13)</f>
        <v>0</v>
      </c>
      <c r="AX510" t="s">
        <v>437</v>
      </c>
      <c r="AY510" t="s">
        <v>437</v>
      </c>
      <c r="AZ510">
        <v>0</v>
      </c>
      <c r="BA510">
        <v>0</v>
      </c>
      <c r="BB510">
        <f>1-AZ510/BA510</f>
        <v>0</v>
      </c>
      <c r="BC510">
        <v>0</v>
      </c>
      <c r="BD510" t="s">
        <v>437</v>
      </c>
      <c r="BE510" t="s">
        <v>437</v>
      </c>
      <c r="BF510">
        <v>0</v>
      </c>
      <c r="BG510">
        <v>0</v>
      </c>
      <c r="BH510">
        <f>1-BF510/BG510</f>
        <v>0</v>
      </c>
      <c r="BI510">
        <v>0.5</v>
      </c>
      <c r="BJ510">
        <f>DI510</f>
        <v>0</v>
      </c>
      <c r="BK510">
        <f>L510</f>
        <v>0</v>
      </c>
      <c r="BL510">
        <f>BH510*BI510*BJ510</f>
        <v>0</v>
      </c>
      <c r="BM510">
        <f>(BK510-BC510)/BJ510</f>
        <v>0</v>
      </c>
      <c r="BN510">
        <f>(BA510-BG510)/BG510</f>
        <v>0</v>
      </c>
      <c r="BO510">
        <f>AZ510/(BB510+AZ510/BG510)</f>
        <v>0</v>
      </c>
      <c r="BP510" t="s">
        <v>437</v>
      </c>
      <c r="BQ510">
        <v>0</v>
      </c>
      <c r="BR510">
        <f>IF(BQ510&lt;&gt;0, BQ510, BO510)</f>
        <v>0</v>
      </c>
      <c r="BS510">
        <f>1-BR510/BG510</f>
        <v>0</v>
      </c>
      <c r="BT510">
        <f>(BG510-BF510)/(BG510-BR510)</f>
        <v>0</v>
      </c>
      <c r="BU510">
        <f>(BA510-BG510)/(BA510-BR510)</f>
        <v>0</v>
      </c>
      <c r="BV510">
        <f>(BG510-BF510)/(BG510-AZ510)</f>
        <v>0</v>
      </c>
      <c r="BW510">
        <f>(BA510-BG510)/(BA510-AZ510)</f>
        <v>0</v>
      </c>
      <c r="BX510">
        <f>(BT510*BR510/BF510)</f>
        <v>0</v>
      </c>
      <c r="BY510">
        <f>(1-BX510)</f>
        <v>0</v>
      </c>
      <c r="DH510">
        <f>$B$11*EG510+$C$11*EH510+$F$11*ES510*(1-EV510)</f>
        <v>0</v>
      </c>
      <c r="DI510">
        <f>DH510*DJ510</f>
        <v>0</v>
      </c>
      <c r="DJ510">
        <f>($B$11*$D$9+$C$11*$D$9+$F$11*((FF510+EX510)/MAX(FF510+EX510+FG510, 0.1)*$I$9+FG510/MAX(FF510+EX510+FG510, 0.1)*$J$9))/($B$11+$C$11+$F$11)</f>
        <v>0</v>
      </c>
      <c r="DK510">
        <f>($B$11*$K$9+$C$11*$K$9+$F$11*((FF510+EX510)/MAX(FF510+EX510+FG510, 0.1)*$P$9+FG510/MAX(FF510+EX510+FG510, 0.1)*$Q$9))/($B$11+$C$11+$F$11)</f>
        <v>0</v>
      </c>
      <c r="DL510">
        <v>4.8</v>
      </c>
      <c r="DM510">
        <v>0.5</v>
      </c>
      <c r="DN510" t="s">
        <v>438</v>
      </c>
      <c r="DO510">
        <v>2</v>
      </c>
      <c r="DP510" t="b">
        <v>1</v>
      </c>
      <c r="DQ510">
        <v>1759259702.6</v>
      </c>
      <c r="DR510">
        <v>251.9910740740741</v>
      </c>
      <c r="DS510">
        <v>249.0469259259259</v>
      </c>
      <c r="DT510">
        <v>24.3003037037037</v>
      </c>
      <c r="DU510">
        <v>14.58307037037037</v>
      </c>
      <c r="DV510">
        <v>251.8103703703704</v>
      </c>
      <c r="DW510">
        <v>24.05114444444444</v>
      </c>
      <c r="DX510">
        <v>499.9796296296296</v>
      </c>
      <c r="DY510">
        <v>90.7157962962963</v>
      </c>
      <c r="DZ510">
        <v>0.05208165925925924</v>
      </c>
      <c r="EA510">
        <v>30.6355037037037</v>
      </c>
      <c r="EB510">
        <v>30.01144814814815</v>
      </c>
      <c r="EC510">
        <v>999.9000000000001</v>
      </c>
      <c r="ED510">
        <v>0</v>
      </c>
      <c r="EE510">
        <v>0</v>
      </c>
      <c r="EF510">
        <v>10009.12962962963</v>
      </c>
      <c r="EG510">
        <v>0</v>
      </c>
      <c r="EH510">
        <v>11.36742592592592</v>
      </c>
      <c r="EI510">
        <v>2.944211111111111</v>
      </c>
      <c r="EJ510">
        <v>258.2670740740741</v>
      </c>
      <c r="EK510">
        <v>252.7324814814815</v>
      </c>
      <c r="EL510">
        <v>9.717243703703703</v>
      </c>
      <c r="EM510">
        <v>249.0469259259259</v>
      </c>
      <c r="EN510">
        <v>14.58307037037037</v>
      </c>
      <c r="EO510">
        <v>2.20442037037037</v>
      </c>
      <c r="EP510">
        <v>1.322913333333333</v>
      </c>
      <c r="EQ510">
        <v>18.99448148148148</v>
      </c>
      <c r="ER510">
        <v>11.06174814814815</v>
      </c>
      <c r="ES510">
        <v>2000.006666666666</v>
      </c>
      <c r="ET510">
        <v>0.9799947777777777</v>
      </c>
      <c r="EU510">
        <v>0.02000552962962963</v>
      </c>
      <c r="EV510">
        <v>0</v>
      </c>
      <c r="EW510">
        <v>823.8995555555555</v>
      </c>
      <c r="EX510">
        <v>5.000560000000001</v>
      </c>
      <c r="EY510">
        <v>16720.68148148148</v>
      </c>
      <c r="EZ510">
        <v>17294.89259259259</v>
      </c>
      <c r="FA510">
        <v>41.875</v>
      </c>
      <c r="FB510">
        <v>42</v>
      </c>
      <c r="FC510">
        <v>41.56199999999999</v>
      </c>
      <c r="FD510">
        <v>41.1824074074074</v>
      </c>
      <c r="FE510">
        <v>42.63877777777777</v>
      </c>
      <c r="FF510">
        <v>1955.096666666667</v>
      </c>
      <c r="FG510">
        <v>39.91</v>
      </c>
      <c r="FH510">
        <v>0</v>
      </c>
      <c r="FI510">
        <v>1759259724.4</v>
      </c>
      <c r="FJ510">
        <v>0</v>
      </c>
      <c r="FK510">
        <v>823.8818846153846</v>
      </c>
      <c r="FL510">
        <v>2.049264968531253</v>
      </c>
      <c r="FM510">
        <v>23.93504275479667</v>
      </c>
      <c r="FN510">
        <v>16720.73461538462</v>
      </c>
      <c r="FO510">
        <v>15</v>
      </c>
      <c r="FP510">
        <v>0</v>
      </c>
      <c r="FQ510" t="s">
        <v>439</v>
      </c>
      <c r="FR510">
        <v>1747148579.5</v>
      </c>
      <c r="FS510">
        <v>1747148584.5</v>
      </c>
      <c r="FT510">
        <v>0</v>
      </c>
      <c r="FU510">
        <v>0.162</v>
      </c>
      <c r="FV510">
        <v>-0.001</v>
      </c>
      <c r="FW510">
        <v>0.139</v>
      </c>
      <c r="FX510">
        <v>0.058</v>
      </c>
      <c r="FY510">
        <v>420</v>
      </c>
      <c r="FZ510">
        <v>16</v>
      </c>
      <c r="GA510">
        <v>0.19</v>
      </c>
      <c r="GB510">
        <v>0.02</v>
      </c>
      <c r="GC510">
        <v>2.1238679175</v>
      </c>
      <c r="GD510">
        <v>15.22640831707317</v>
      </c>
      <c r="GE510">
        <v>1.465060759058274</v>
      </c>
      <c r="GF510">
        <v>0</v>
      </c>
      <c r="GG510">
        <v>823.9023235294117</v>
      </c>
      <c r="GH510">
        <v>0.4261115401449914</v>
      </c>
      <c r="GI510">
        <v>0.2960770687217117</v>
      </c>
      <c r="GJ510">
        <v>1</v>
      </c>
      <c r="GK510">
        <v>9.71731825</v>
      </c>
      <c r="GL510">
        <v>-0.02236829268293471</v>
      </c>
      <c r="GM510">
        <v>0.004036608036148696</v>
      </c>
      <c r="GN510">
        <v>1</v>
      </c>
      <c r="GO510">
        <v>2</v>
      </c>
      <c r="GP510">
        <v>3</v>
      </c>
      <c r="GQ510" t="s">
        <v>446</v>
      </c>
      <c r="GR510">
        <v>3.12922</v>
      </c>
      <c r="GS510">
        <v>2.72994</v>
      </c>
      <c r="GT510">
        <v>0.0527193</v>
      </c>
      <c r="GU510">
        <v>0.0519722</v>
      </c>
      <c r="GV510">
        <v>0.108187</v>
      </c>
      <c r="GW510">
        <v>0.0758467</v>
      </c>
      <c r="GX510">
        <v>28403.9</v>
      </c>
      <c r="GY510">
        <v>27588.3</v>
      </c>
      <c r="GZ510">
        <v>30525.8</v>
      </c>
      <c r="HA510">
        <v>29355.2</v>
      </c>
      <c r="HB510">
        <v>37564.3</v>
      </c>
      <c r="HC510">
        <v>35699.4</v>
      </c>
      <c r="HD510">
        <v>46696.9</v>
      </c>
      <c r="HE510">
        <v>43621.6</v>
      </c>
      <c r="HF510">
        <v>1.83485</v>
      </c>
      <c r="HG510">
        <v>1.81795</v>
      </c>
      <c r="HH510">
        <v>0.07258729999999999</v>
      </c>
      <c r="HI510">
        <v>0</v>
      </c>
      <c r="HJ510">
        <v>28.8223</v>
      </c>
      <c r="HK510">
        <v>999.9</v>
      </c>
      <c r="HL510">
        <v>46.8</v>
      </c>
      <c r="HM510">
        <v>31.5</v>
      </c>
      <c r="HN510">
        <v>23.9447</v>
      </c>
      <c r="HO510">
        <v>63.1569</v>
      </c>
      <c r="HP510">
        <v>17.8285</v>
      </c>
      <c r="HQ510">
        <v>1</v>
      </c>
      <c r="HR510">
        <v>0.140084</v>
      </c>
      <c r="HS510">
        <v>-0.6978</v>
      </c>
      <c r="HT510">
        <v>20.1995</v>
      </c>
      <c r="HU510">
        <v>5.22927</v>
      </c>
      <c r="HV510">
        <v>11.974</v>
      </c>
      <c r="HW510">
        <v>4.9701</v>
      </c>
      <c r="HX510">
        <v>3.28965</v>
      </c>
      <c r="HY510">
        <v>9999</v>
      </c>
      <c r="HZ510">
        <v>9999</v>
      </c>
      <c r="IA510">
        <v>9999</v>
      </c>
      <c r="IB510">
        <v>21</v>
      </c>
      <c r="IC510">
        <v>4.9729</v>
      </c>
      <c r="ID510">
        <v>1.87728</v>
      </c>
      <c r="IE510">
        <v>1.87531</v>
      </c>
      <c r="IF510">
        <v>1.87815</v>
      </c>
      <c r="IG510">
        <v>1.87486</v>
      </c>
      <c r="IH510">
        <v>1.87849</v>
      </c>
      <c r="II510">
        <v>1.87555</v>
      </c>
      <c r="IJ510">
        <v>1.8767</v>
      </c>
      <c r="IK510">
        <v>0</v>
      </c>
      <c r="IL510">
        <v>0</v>
      </c>
      <c r="IM510">
        <v>0</v>
      </c>
      <c r="IN510">
        <v>0</v>
      </c>
      <c r="IO510" t="s">
        <v>441</v>
      </c>
      <c r="IP510" t="s">
        <v>442</v>
      </c>
      <c r="IQ510" t="s">
        <v>443</v>
      </c>
      <c r="IR510" t="s">
        <v>443</v>
      </c>
      <c r="IS510" t="s">
        <v>443</v>
      </c>
      <c r="IT510" t="s">
        <v>443</v>
      </c>
      <c r="IU510">
        <v>0</v>
      </c>
      <c r="IV510">
        <v>100</v>
      </c>
      <c r="IW510">
        <v>100</v>
      </c>
      <c r="IX510">
        <v>0.155</v>
      </c>
      <c r="IY510">
        <v>0.2494</v>
      </c>
      <c r="IZ510">
        <v>-0.1222274518627452</v>
      </c>
      <c r="JA510">
        <v>0.001328938755811441</v>
      </c>
      <c r="JB510">
        <v>-5.633165956792918E-07</v>
      </c>
      <c r="JC510">
        <v>2.510553891376428E-10</v>
      </c>
      <c r="JD510">
        <v>-0.04678033270444259</v>
      </c>
      <c r="JE510">
        <v>-0.0009625096320519332</v>
      </c>
      <c r="JF510">
        <v>0.0006953178313022573</v>
      </c>
      <c r="JG510">
        <v>-5.973937232829655E-06</v>
      </c>
      <c r="JH510">
        <v>1</v>
      </c>
      <c r="JI510">
        <v>2112</v>
      </c>
      <c r="JJ510">
        <v>1</v>
      </c>
      <c r="JK510">
        <v>26</v>
      </c>
      <c r="JL510">
        <v>201852.2</v>
      </c>
      <c r="JM510">
        <v>201852.1</v>
      </c>
      <c r="JN510">
        <v>0.629883</v>
      </c>
      <c r="JO510">
        <v>2.55615</v>
      </c>
      <c r="JP510">
        <v>1.39893</v>
      </c>
      <c r="JQ510">
        <v>2.32788</v>
      </c>
      <c r="JR510">
        <v>1.44897</v>
      </c>
      <c r="JS510">
        <v>2.50977</v>
      </c>
      <c r="JT510">
        <v>37.0509</v>
      </c>
      <c r="JU510">
        <v>23.9649</v>
      </c>
      <c r="JV510">
        <v>18</v>
      </c>
      <c r="JW510">
        <v>483.438</v>
      </c>
      <c r="JX510">
        <v>443.124</v>
      </c>
      <c r="JY510">
        <v>29.5307</v>
      </c>
      <c r="JZ510">
        <v>29.0049</v>
      </c>
      <c r="KA510">
        <v>30.0003</v>
      </c>
      <c r="KB510">
        <v>28.6367</v>
      </c>
      <c r="KC510">
        <v>28.6971</v>
      </c>
      <c r="KD510">
        <v>12.6621</v>
      </c>
      <c r="KE510">
        <v>42.182</v>
      </c>
      <c r="KF510">
        <v>0</v>
      </c>
      <c r="KG510">
        <v>29.5161</v>
      </c>
      <c r="KH510">
        <v>199.469</v>
      </c>
      <c r="KI510">
        <v>14.5217</v>
      </c>
      <c r="KJ510">
        <v>100.916</v>
      </c>
      <c r="KK510">
        <v>100.336</v>
      </c>
    </row>
    <row r="511" spans="1:297">
      <c r="A511">
        <v>495</v>
      </c>
      <c r="B511">
        <v>1759259715.1</v>
      </c>
      <c r="C511">
        <v>12899.5</v>
      </c>
      <c r="D511" t="s">
        <v>1438</v>
      </c>
      <c r="E511" t="s">
        <v>1439</v>
      </c>
      <c r="F511">
        <v>5</v>
      </c>
      <c r="G511" t="s">
        <v>1411</v>
      </c>
      <c r="H511" t="s">
        <v>436</v>
      </c>
      <c r="I511">
        <v>1759259707.314285</v>
      </c>
      <c r="J511">
        <f>(K511)/1000</f>
        <v>0</v>
      </c>
      <c r="K511">
        <f>IF(DP511, AN511, AH511)</f>
        <v>0</v>
      </c>
      <c r="L511">
        <f>IF(DP511, AI511, AG511)</f>
        <v>0</v>
      </c>
      <c r="M511">
        <f>DR511 - IF(AU511&gt;1, L511*DL511*100.0/(AW511), 0)</f>
        <v>0</v>
      </c>
      <c r="N511">
        <f>((T511-J511/2)*M511-L511)/(T511+J511/2)</f>
        <v>0</v>
      </c>
      <c r="O511">
        <f>N511*(DY511+DZ511)/1000.0</f>
        <v>0</v>
      </c>
      <c r="P511">
        <f>(DR511 - IF(AU511&gt;1, L511*DL511*100.0/(AW511), 0))*(DY511+DZ511)/1000.0</f>
        <v>0</v>
      </c>
      <c r="Q511">
        <f>2.0/((1/S511-1/R511)+SIGN(S511)*SQRT((1/S511-1/R511)*(1/S511-1/R511) + 4*DM511/((DM511+1)*(DM511+1))*(2*1/S511*1/R511-1/R511*1/R511)))</f>
        <v>0</v>
      </c>
      <c r="R511">
        <f>IF(LEFT(DN511,1)&lt;&gt;"0",IF(LEFT(DN511,1)="1",3.0,DO511),$D$5+$E$5*(EF511*DY511/($K$5*1000))+$F$5*(EF511*DY511/($K$5*1000))*MAX(MIN(DL511,$J$5),$I$5)*MAX(MIN(DL511,$J$5),$I$5)+$G$5*MAX(MIN(DL511,$J$5),$I$5)*(EF511*DY511/($K$5*1000))+$H$5*(EF511*DY511/($K$5*1000))*(EF511*DY511/($K$5*1000)))</f>
        <v>0</v>
      </c>
      <c r="S511">
        <f>J511*(1000-(1000*0.61365*exp(17.502*W511/(240.97+W511))/(DY511+DZ511)+DT511)/2)/(1000*0.61365*exp(17.502*W511/(240.97+W511))/(DY511+DZ511)-DT511)</f>
        <v>0</v>
      </c>
      <c r="T511">
        <f>1/((DM511+1)/(Q511/1.6)+1/(R511/1.37)) + DM511/((DM511+1)/(Q511/1.6) + DM511/(R511/1.37))</f>
        <v>0</v>
      </c>
      <c r="U511">
        <f>(DH511*DK511)</f>
        <v>0</v>
      </c>
      <c r="V511">
        <f>(EA511+(U511+2*0.95*5.67E-8*(((EA511+$B$7)+273)^4-(EA511+273)^4)-44100*J511)/(1.84*29.3*R511+8*0.95*5.67E-8*(EA511+273)^3))</f>
        <v>0</v>
      </c>
      <c r="W511">
        <f>($C$7*EB511+$D$7*EC511+$E$7*V511)</f>
        <v>0</v>
      </c>
      <c r="X511">
        <f>0.61365*exp(17.502*W511/(240.97+W511))</f>
        <v>0</v>
      </c>
      <c r="Y511">
        <f>(Z511/AA511*100)</f>
        <v>0</v>
      </c>
      <c r="Z511">
        <f>DT511*(DY511+DZ511)/1000</f>
        <v>0</v>
      </c>
      <c r="AA511">
        <f>0.61365*exp(17.502*EA511/(240.97+EA511))</f>
        <v>0</v>
      </c>
      <c r="AB511">
        <f>(X511-DT511*(DY511+DZ511)/1000)</f>
        <v>0</v>
      </c>
      <c r="AC511">
        <f>(-J511*44100)</f>
        <v>0</v>
      </c>
      <c r="AD511">
        <f>2*29.3*R511*0.92*(EA511-W511)</f>
        <v>0</v>
      </c>
      <c r="AE511">
        <f>2*0.95*5.67E-8*(((EA511+$B$7)+273)^4-(W511+273)^4)</f>
        <v>0</v>
      </c>
      <c r="AF511">
        <f>U511+AE511+AC511+AD511</f>
        <v>0</v>
      </c>
      <c r="AG511">
        <f>DX511*AU511*(DS511-DR511*(1000-AU511*DU511)/(1000-AU511*DT511))/(100*DL511)</f>
        <v>0</v>
      </c>
      <c r="AH511">
        <f>1000*DX511*AU511*(DT511-DU511)/(100*DL511*(1000-AU511*DT511))</f>
        <v>0</v>
      </c>
      <c r="AI511">
        <f>(AJ511 - AK511 - DY511*1E3/(8.314*(EA511+273.15)) * AM511/DX511 * AL511) * DX511/(100*DL511) * (1000 - DU511)/1000</f>
        <v>0</v>
      </c>
      <c r="AJ511">
        <v>221.0753670833017</v>
      </c>
      <c r="AK511">
        <v>220.7883757575757</v>
      </c>
      <c r="AL511">
        <v>-3.116510994512635</v>
      </c>
      <c r="AM511">
        <v>65.51276045423094</v>
      </c>
      <c r="AN511">
        <f>(AP511 - AO511 + DY511*1E3/(8.314*(EA511+273.15)) * AR511/DX511 * AQ511) * DX511/(100*DL511) * 1000/(1000 - AP511)</f>
        <v>0</v>
      </c>
      <c r="AO511">
        <v>14.58007705090534</v>
      </c>
      <c r="AP511">
        <v>24.29813151515151</v>
      </c>
      <c r="AQ511">
        <v>-0.0001182067801930434</v>
      </c>
      <c r="AR511">
        <v>120.2974737953447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MAX(0,($B$13+$C$13*EF511)/(1+$D$13*EF511)*DY511/(EA511+273)*$E$13)</f>
        <v>0</v>
      </c>
      <c r="AX511" t="s">
        <v>437</v>
      </c>
      <c r="AY511" t="s">
        <v>437</v>
      </c>
      <c r="AZ511">
        <v>0</v>
      </c>
      <c r="BA511">
        <v>0</v>
      </c>
      <c r="BB511">
        <f>1-AZ511/BA511</f>
        <v>0</v>
      </c>
      <c r="BC511">
        <v>0</v>
      </c>
      <c r="BD511" t="s">
        <v>437</v>
      </c>
      <c r="BE511" t="s">
        <v>437</v>
      </c>
      <c r="BF511">
        <v>0</v>
      </c>
      <c r="BG511">
        <v>0</v>
      </c>
      <c r="BH511">
        <f>1-BF511/BG511</f>
        <v>0</v>
      </c>
      <c r="BI511">
        <v>0.5</v>
      </c>
      <c r="BJ511">
        <f>DI511</f>
        <v>0</v>
      </c>
      <c r="BK511">
        <f>L511</f>
        <v>0</v>
      </c>
      <c r="BL511">
        <f>BH511*BI511*BJ511</f>
        <v>0</v>
      </c>
      <c r="BM511">
        <f>(BK511-BC511)/BJ511</f>
        <v>0</v>
      </c>
      <c r="BN511">
        <f>(BA511-BG511)/BG511</f>
        <v>0</v>
      </c>
      <c r="BO511">
        <f>AZ511/(BB511+AZ511/BG511)</f>
        <v>0</v>
      </c>
      <c r="BP511" t="s">
        <v>437</v>
      </c>
      <c r="BQ511">
        <v>0</v>
      </c>
      <c r="BR511">
        <f>IF(BQ511&lt;&gt;0, BQ511, BO511)</f>
        <v>0</v>
      </c>
      <c r="BS511">
        <f>1-BR511/BG511</f>
        <v>0</v>
      </c>
      <c r="BT511">
        <f>(BG511-BF511)/(BG511-BR511)</f>
        <v>0</v>
      </c>
      <c r="BU511">
        <f>(BA511-BG511)/(BA511-BR511)</f>
        <v>0</v>
      </c>
      <c r="BV511">
        <f>(BG511-BF511)/(BG511-AZ511)</f>
        <v>0</v>
      </c>
      <c r="BW511">
        <f>(BA511-BG511)/(BA511-AZ511)</f>
        <v>0</v>
      </c>
      <c r="BX511">
        <f>(BT511*BR511/BF511)</f>
        <v>0</v>
      </c>
      <c r="BY511">
        <f>(1-BX511)</f>
        <v>0</v>
      </c>
      <c r="DH511">
        <f>$B$11*EG511+$C$11*EH511+$F$11*ES511*(1-EV511)</f>
        <v>0</v>
      </c>
      <c r="DI511">
        <f>DH511*DJ511</f>
        <v>0</v>
      </c>
      <c r="DJ511">
        <f>($B$11*$D$9+$C$11*$D$9+$F$11*((FF511+EX511)/MAX(FF511+EX511+FG511, 0.1)*$I$9+FG511/MAX(FF511+EX511+FG511, 0.1)*$J$9))/($B$11+$C$11+$F$11)</f>
        <v>0</v>
      </c>
      <c r="DK511">
        <f>($B$11*$K$9+$C$11*$K$9+$F$11*((FF511+EX511)/MAX(FF511+EX511+FG511, 0.1)*$P$9+FG511/MAX(FF511+EX511+FG511, 0.1)*$Q$9))/($B$11+$C$11+$F$11)</f>
        <v>0</v>
      </c>
      <c r="DL511">
        <v>4.8</v>
      </c>
      <c r="DM511">
        <v>0.5</v>
      </c>
      <c r="DN511" t="s">
        <v>438</v>
      </c>
      <c r="DO511">
        <v>2</v>
      </c>
      <c r="DP511" t="b">
        <v>1</v>
      </c>
      <c r="DQ511">
        <v>1759259707.314285</v>
      </c>
      <c r="DR511">
        <v>237.6175714285714</v>
      </c>
      <c r="DS511">
        <v>233.443</v>
      </c>
      <c r="DT511">
        <v>24.30141785714286</v>
      </c>
      <c r="DU511">
        <v>14.58182857142857</v>
      </c>
      <c r="DV511">
        <v>237.4526785714286</v>
      </c>
      <c r="DW511">
        <v>24.052225</v>
      </c>
      <c r="DX511">
        <v>500.0028214285715</v>
      </c>
      <c r="DY511">
        <v>90.71572857142858</v>
      </c>
      <c r="DZ511">
        <v>0.05204371428571429</v>
      </c>
      <c r="EA511">
        <v>30.63579642857143</v>
      </c>
      <c r="EB511">
        <v>30.018625</v>
      </c>
      <c r="EC511">
        <v>999.9000000000002</v>
      </c>
      <c r="ED511">
        <v>0</v>
      </c>
      <c r="EE511">
        <v>0</v>
      </c>
      <c r="EF511">
        <v>10001.735</v>
      </c>
      <c r="EG511">
        <v>0</v>
      </c>
      <c r="EH511">
        <v>11.36739642857143</v>
      </c>
      <c r="EI511">
        <v>4.174634285714285</v>
      </c>
      <c r="EJ511">
        <v>243.5357857142857</v>
      </c>
      <c r="EK511">
        <v>236.8973214285714</v>
      </c>
      <c r="EL511">
        <v>9.719593214285714</v>
      </c>
      <c r="EM511">
        <v>233.443</v>
      </c>
      <c r="EN511">
        <v>14.58182857142857</v>
      </c>
      <c r="EO511">
        <v>2.204519642857143</v>
      </c>
      <c r="EP511">
        <v>1.322800357142857</v>
      </c>
      <c r="EQ511">
        <v>18.99520714285714</v>
      </c>
      <c r="ER511">
        <v>11.06045357142857</v>
      </c>
      <c r="ES511">
        <v>2000.003214285714</v>
      </c>
      <c r="ET511">
        <v>0.9799947857142856</v>
      </c>
      <c r="EU511">
        <v>0.02000552142857143</v>
      </c>
      <c r="EV511">
        <v>0</v>
      </c>
      <c r="EW511">
        <v>824.1821428571428</v>
      </c>
      <c r="EX511">
        <v>5.000560000000001</v>
      </c>
      <c r="EY511">
        <v>16724.72857142857</v>
      </c>
      <c r="EZ511">
        <v>17294.86785714286</v>
      </c>
      <c r="FA511">
        <v>41.875</v>
      </c>
      <c r="FB511">
        <v>42</v>
      </c>
      <c r="FC511">
        <v>41.56199999999999</v>
      </c>
      <c r="FD511">
        <v>41.18699999999999</v>
      </c>
      <c r="FE511">
        <v>42.65157142857142</v>
      </c>
      <c r="FF511">
        <v>1955.093214285714</v>
      </c>
      <c r="FG511">
        <v>39.91</v>
      </c>
      <c r="FH511">
        <v>0</v>
      </c>
      <c r="FI511">
        <v>1759259729.8</v>
      </c>
      <c r="FJ511">
        <v>0</v>
      </c>
      <c r="FK511">
        <v>824.2180400000001</v>
      </c>
      <c r="FL511">
        <v>4.703538473597498</v>
      </c>
      <c r="FM511">
        <v>71.95384620384442</v>
      </c>
      <c r="FN511">
        <v>16725.84</v>
      </c>
      <c r="FO511">
        <v>15</v>
      </c>
      <c r="FP511">
        <v>0</v>
      </c>
      <c r="FQ511" t="s">
        <v>439</v>
      </c>
      <c r="FR511">
        <v>1747148579.5</v>
      </c>
      <c r="FS511">
        <v>1747148584.5</v>
      </c>
      <c r="FT511">
        <v>0</v>
      </c>
      <c r="FU511">
        <v>0.162</v>
      </c>
      <c r="FV511">
        <v>-0.001</v>
      </c>
      <c r="FW511">
        <v>0.139</v>
      </c>
      <c r="FX511">
        <v>0.058</v>
      </c>
      <c r="FY511">
        <v>420</v>
      </c>
      <c r="FZ511">
        <v>16</v>
      </c>
      <c r="GA511">
        <v>0.19</v>
      </c>
      <c r="GB511">
        <v>0.02</v>
      </c>
      <c r="GC511">
        <v>3.46954031707317</v>
      </c>
      <c r="GD511">
        <v>15.64794585365853</v>
      </c>
      <c r="GE511">
        <v>1.543003711530753</v>
      </c>
      <c r="GF511">
        <v>0</v>
      </c>
      <c r="GG511">
        <v>824.0251470588234</v>
      </c>
      <c r="GH511">
        <v>3.00276547501852</v>
      </c>
      <c r="GI511">
        <v>0.3974008298307551</v>
      </c>
      <c r="GJ511">
        <v>0</v>
      </c>
      <c r="GK511">
        <v>9.720019268292683</v>
      </c>
      <c r="GL511">
        <v>0.0236843205575074</v>
      </c>
      <c r="GM511">
        <v>0.007462138708088335</v>
      </c>
      <c r="GN511">
        <v>1</v>
      </c>
      <c r="GO511">
        <v>1</v>
      </c>
      <c r="GP511">
        <v>3</v>
      </c>
      <c r="GQ511" t="s">
        <v>463</v>
      </c>
      <c r="GR511">
        <v>3.12922</v>
      </c>
      <c r="GS511">
        <v>2.72992</v>
      </c>
      <c r="GT511">
        <v>0.0496887</v>
      </c>
      <c r="GU511">
        <v>0.0486329</v>
      </c>
      <c r="GV511">
        <v>0.108145</v>
      </c>
      <c r="GW511">
        <v>0.0756647</v>
      </c>
      <c r="GX511">
        <v>28494.4</v>
      </c>
      <c r="GY511">
        <v>27685.3</v>
      </c>
      <c r="GZ511">
        <v>30525.6</v>
      </c>
      <c r="HA511">
        <v>29355.1</v>
      </c>
      <c r="HB511">
        <v>37565.8</v>
      </c>
      <c r="HC511">
        <v>35706.3</v>
      </c>
      <c r="HD511">
        <v>46696.8</v>
      </c>
      <c r="HE511">
        <v>43621.6</v>
      </c>
      <c r="HF511">
        <v>1.83477</v>
      </c>
      <c r="HG511">
        <v>1.8179</v>
      </c>
      <c r="HH511">
        <v>0.0744499</v>
      </c>
      <c r="HI511">
        <v>0</v>
      </c>
      <c r="HJ511">
        <v>28.8234</v>
      </c>
      <c r="HK511">
        <v>999.9</v>
      </c>
      <c r="HL511">
        <v>46.9</v>
      </c>
      <c r="HM511">
        <v>31.6</v>
      </c>
      <c r="HN511">
        <v>24.1353</v>
      </c>
      <c r="HO511">
        <v>62.9269</v>
      </c>
      <c r="HP511">
        <v>17.7965</v>
      </c>
      <c r="HQ511">
        <v>1</v>
      </c>
      <c r="HR511">
        <v>0.140422</v>
      </c>
      <c r="HS511">
        <v>-0.653905</v>
      </c>
      <c r="HT511">
        <v>20.2</v>
      </c>
      <c r="HU511">
        <v>5.22882</v>
      </c>
      <c r="HV511">
        <v>11.974</v>
      </c>
      <c r="HW511">
        <v>4.9701</v>
      </c>
      <c r="HX511">
        <v>3.28965</v>
      </c>
      <c r="HY511">
        <v>9999</v>
      </c>
      <c r="HZ511">
        <v>9999</v>
      </c>
      <c r="IA511">
        <v>9999</v>
      </c>
      <c r="IB511">
        <v>21</v>
      </c>
      <c r="IC511">
        <v>4.9729</v>
      </c>
      <c r="ID511">
        <v>1.87728</v>
      </c>
      <c r="IE511">
        <v>1.87531</v>
      </c>
      <c r="IF511">
        <v>1.87817</v>
      </c>
      <c r="IG511">
        <v>1.87486</v>
      </c>
      <c r="IH511">
        <v>1.8785</v>
      </c>
      <c r="II511">
        <v>1.87559</v>
      </c>
      <c r="IJ511">
        <v>1.8767</v>
      </c>
      <c r="IK511">
        <v>0</v>
      </c>
      <c r="IL511">
        <v>0</v>
      </c>
      <c r="IM511">
        <v>0</v>
      </c>
      <c r="IN511">
        <v>0</v>
      </c>
      <c r="IO511" t="s">
        <v>441</v>
      </c>
      <c r="IP511" t="s">
        <v>442</v>
      </c>
      <c r="IQ511" t="s">
        <v>443</v>
      </c>
      <c r="IR511" t="s">
        <v>443</v>
      </c>
      <c r="IS511" t="s">
        <v>443</v>
      </c>
      <c r="IT511" t="s">
        <v>443</v>
      </c>
      <c r="IU511">
        <v>0</v>
      </c>
      <c r="IV511">
        <v>100</v>
      </c>
      <c r="IW511">
        <v>100</v>
      </c>
      <c r="IX511">
        <v>0.139</v>
      </c>
      <c r="IY511">
        <v>0.2491</v>
      </c>
      <c r="IZ511">
        <v>-0.1222274518627452</v>
      </c>
      <c r="JA511">
        <v>0.001328938755811441</v>
      </c>
      <c r="JB511">
        <v>-5.633165956792918E-07</v>
      </c>
      <c r="JC511">
        <v>2.510553891376428E-10</v>
      </c>
      <c r="JD511">
        <v>-0.04678033270444259</v>
      </c>
      <c r="JE511">
        <v>-0.0009625096320519332</v>
      </c>
      <c r="JF511">
        <v>0.0006953178313022573</v>
      </c>
      <c r="JG511">
        <v>-5.973937232829655E-06</v>
      </c>
      <c r="JH511">
        <v>1</v>
      </c>
      <c r="JI511">
        <v>2112</v>
      </c>
      <c r="JJ511">
        <v>1</v>
      </c>
      <c r="JK511">
        <v>26</v>
      </c>
      <c r="JL511">
        <v>201852.3</v>
      </c>
      <c r="JM511">
        <v>201852.2</v>
      </c>
      <c r="JN511">
        <v>0.595703</v>
      </c>
      <c r="JO511">
        <v>2.5647</v>
      </c>
      <c r="JP511">
        <v>1.39893</v>
      </c>
      <c r="JQ511">
        <v>2.32788</v>
      </c>
      <c r="JR511">
        <v>1.44897</v>
      </c>
      <c r="JS511">
        <v>2.56958</v>
      </c>
      <c r="JT511">
        <v>37.0509</v>
      </c>
      <c r="JU511">
        <v>23.9824</v>
      </c>
      <c r="JV511">
        <v>18</v>
      </c>
      <c r="JW511">
        <v>483.421</v>
      </c>
      <c r="JX511">
        <v>443.115</v>
      </c>
      <c r="JY511">
        <v>29.5214</v>
      </c>
      <c r="JZ511">
        <v>29.0089</v>
      </c>
      <c r="KA511">
        <v>30.0004</v>
      </c>
      <c r="KB511">
        <v>28.6405</v>
      </c>
      <c r="KC511">
        <v>28.7002</v>
      </c>
      <c r="KD511">
        <v>11.9442</v>
      </c>
      <c r="KE511">
        <v>42.4547</v>
      </c>
      <c r="KF511">
        <v>0</v>
      </c>
      <c r="KG511">
        <v>29.4938</v>
      </c>
      <c r="KH511">
        <v>179.434</v>
      </c>
      <c r="KI511">
        <v>14.5217</v>
      </c>
      <c r="KJ511">
        <v>100.916</v>
      </c>
      <c r="KK511">
        <v>100.336</v>
      </c>
    </row>
    <row r="512" spans="1:297">
      <c r="A512">
        <v>496</v>
      </c>
      <c r="B512">
        <v>1759259720.1</v>
      </c>
      <c r="C512">
        <v>12904.5</v>
      </c>
      <c r="D512" t="s">
        <v>1440</v>
      </c>
      <c r="E512" t="s">
        <v>1441</v>
      </c>
      <c r="F512">
        <v>5</v>
      </c>
      <c r="G512" t="s">
        <v>1411</v>
      </c>
      <c r="H512" t="s">
        <v>436</v>
      </c>
      <c r="I512">
        <v>1759259712.6</v>
      </c>
      <c r="J512">
        <f>(K512)/1000</f>
        <v>0</v>
      </c>
      <c r="K512">
        <f>IF(DP512, AN512, AH512)</f>
        <v>0</v>
      </c>
      <c r="L512">
        <f>IF(DP512, AI512, AG512)</f>
        <v>0</v>
      </c>
      <c r="M512">
        <f>DR512 - IF(AU512&gt;1, L512*DL512*100.0/(AW512), 0)</f>
        <v>0</v>
      </c>
      <c r="N512">
        <f>((T512-J512/2)*M512-L512)/(T512+J512/2)</f>
        <v>0</v>
      </c>
      <c r="O512">
        <f>N512*(DY512+DZ512)/1000.0</f>
        <v>0</v>
      </c>
      <c r="P512">
        <f>(DR512 - IF(AU512&gt;1, L512*DL512*100.0/(AW512), 0))*(DY512+DZ512)/1000.0</f>
        <v>0</v>
      </c>
      <c r="Q512">
        <f>2.0/((1/S512-1/R512)+SIGN(S512)*SQRT((1/S512-1/R512)*(1/S512-1/R512) + 4*DM512/((DM512+1)*(DM512+1))*(2*1/S512*1/R512-1/R512*1/R512)))</f>
        <v>0</v>
      </c>
      <c r="R512">
        <f>IF(LEFT(DN512,1)&lt;&gt;"0",IF(LEFT(DN512,1)="1",3.0,DO512),$D$5+$E$5*(EF512*DY512/($K$5*1000))+$F$5*(EF512*DY512/($K$5*1000))*MAX(MIN(DL512,$J$5),$I$5)*MAX(MIN(DL512,$J$5),$I$5)+$G$5*MAX(MIN(DL512,$J$5),$I$5)*(EF512*DY512/($K$5*1000))+$H$5*(EF512*DY512/($K$5*1000))*(EF512*DY512/($K$5*1000)))</f>
        <v>0</v>
      </c>
      <c r="S512">
        <f>J512*(1000-(1000*0.61365*exp(17.502*W512/(240.97+W512))/(DY512+DZ512)+DT512)/2)/(1000*0.61365*exp(17.502*W512/(240.97+W512))/(DY512+DZ512)-DT512)</f>
        <v>0</v>
      </c>
      <c r="T512">
        <f>1/((DM512+1)/(Q512/1.6)+1/(R512/1.37)) + DM512/((DM512+1)/(Q512/1.6) + DM512/(R512/1.37))</f>
        <v>0</v>
      </c>
      <c r="U512">
        <f>(DH512*DK512)</f>
        <v>0</v>
      </c>
      <c r="V512">
        <f>(EA512+(U512+2*0.95*5.67E-8*(((EA512+$B$7)+273)^4-(EA512+273)^4)-44100*J512)/(1.84*29.3*R512+8*0.95*5.67E-8*(EA512+273)^3))</f>
        <v>0</v>
      </c>
      <c r="W512">
        <f>($C$7*EB512+$D$7*EC512+$E$7*V512)</f>
        <v>0</v>
      </c>
      <c r="X512">
        <f>0.61365*exp(17.502*W512/(240.97+W512))</f>
        <v>0</v>
      </c>
      <c r="Y512">
        <f>(Z512/AA512*100)</f>
        <v>0</v>
      </c>
      <c r="Z512">
        <f>DT512*(DY512+DZ512)/1000</f>
        <v>0</v>
      </c>
      <c r="AA512">
        <f>0.61365*exp(17.502*EA512/(240.97+EA512))</f>
        <v>0</v>
      </c>
      <c r="AB512">
        <f>(X512-DT512*(DY512+DZ512)/1000)</f>
        <v>0</v>
      </c>
      <c r="AC512">
        <f>(-J512*44100)</f>
        <v>0</v>
      </c>
      <c r="AD512">
        <f>2*29.3*R512*0.92*(EA512-W512)</f>
        <v>0</v>
      </c>
      <c r="AE512">
        <f>2*0.95*5.67E-8*(((EA512+$B$7)+273)^4-(W512+273)^4)</f>
        <v>0</v>
      </c>
      <c r="AF512">
        <f>U512+AE512+AC512+AD512</f>
        <v>0</v>
      </c>
      <c r="AG512">
        <f>DX512*AU512*(DS512-DR512*(1000-AU512*DU512)/(1000-AU512*DT512))/(100*DL512)</f>
        <v>0</v>
      </c>
      <c r="AH512">
        <f>1000*DX512*AU512*(DT512-DU512)/(100*DL512*(1000-AU512*DT512))</f>
        <v>0</v>
      </c>
      <c r="AI512">
        <f>(AJ512 - AK512 - DY512*1E3/(8.314*(EA512+273.15)) * AM512/DX512 * AL512) * DX512/(100*DL512) * (1000 - DU512)/1000</f>
        <v>0</v>
      </c>
      <c r="AJ512">
        <v>204.283168097727</v>
      </c>
      <c r="AK512">
        <v>205.1523696969697</v>
      </c>
      <c r="AL512">
        <v>-3.127636194370897</v>
      </c>
      <c r="AM512">
        <v>65.51276045423094</v>
      </c>
      <c r="AN512">
        <f>(AP512 - AO512 + DY512*1E3/(8.314*(EA512+273.15)) * AR512/DX512 * AQ512) * DX512/(100*DL512) * 1000/(1000 - AP512)</f>
        <v>0</v>
      </c>
      <c r="AO512">
        <v>14.47542522703321</v>
      </c>
      <c r="AP512">
        <v>24.27852969696969</v>
      </c>
      <c r="AQ512">
        <v>-0.0001330118360354125</v>
      </c>
      <c r="AR512">
        <v>120.2974737953447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MAX(0,($B$13+$C$13*EF512)/(1+$D$13*EF512)*DY512/(EA512+273)*$E$13)</f>
        <v>0</v>
      </c>
      <c r="AX512" t="s">
        <v>437</v>
      </c>
      <c r="AY512" t="s">
        <v>437</v>
      </c>
      <c r="AZ512">
        <v>0</v>
      </c>
      <c r="BA512">
        <v>0</v>
      </c>
      <c r="BB512">
        <f>1-AZ512/BA512</f>
        <v>0</v>
      </c>
      <c r="BC512">
        <v>0</v>
      </c>
      <c r="BD512" t="s">
        <v>437</v>
      </c>
      <c r="BE512" t="s">
        <v>437</v>
      </c>
      <c r="BF512">
        <v>0</v>
      </c>
      <c r="BG512">
        <v>0</v>
      </c>
      <c r="BH512">
        <f>1-BF512/BG512</f>
        <v>0</v>
      </c>
      <c r="BI512">
        <v>0.5</v>
      </c>
      <c r="BJ512">
        <f>DI512</f>
        <v>0</v>
      </c>
      <c r="BK512">
        <f>L512</f>
        <v>0</v>
      </c>
      <c r="BL512">
        <f>BH512*BI512*BJ512</f>
        <v>0</v>
      </c>
      <c r="BM512">
        <f>(BK512-BC512)/BJ512</f>
        <v>0</v>
      </c>
      <c r="BN512">
        <f>(BA512-BG512)/BG512</f>
        <v>0</v>
      </c>
      <c r="BO512">
        <f>AZ512/(BB512+AZ512/BG512)</f>
        <v>0</v>
      </c>
      <c r="BP512" t="s">
        <v>437</v>
      </c>
      <c r="BQ512">
        <v>0</v>
      </c>
      <c r="BR512">
        <f>IF(BQ512&lt;&gt;0, BQ512, BO512)</f>
        <v>0</v>
      </c>
      <c r="BS512">
        <f>1-BR512/BG512</f>
        <v>0</v>
      </c>
      <c r="BT512">
        <f>(BG512-BF512)/(BG512-BR512)</f>
        <v>0</v>
      </c>
      <c r="BU512">
        <f>(BA512-BG512)/(BA512-BR512)</f>
        <v>0</v>
      </c>
      <c r="BV512">
        <f>(BG512-BF512)/(BG512-AZ512)</f>
        <v>0</v>
      </c>
      <c r="BW512">
        <f>(BA512-BG512)/(BA512-AZ512)</f>
        <v>0</v>
      </c>
      <c r="BX512">
        <f>(BT512*BR512/BF512)</f>
        <v>0</v>
      </c>
      <c r="BY512">
        <f>(1-BX512)</f>
        <v>0</v>
      </c>
      <c r="DH512">
        <f>$B$11*EG512+$C$11*EH512+$F$11*ES512*(1-EV512)</f>
        <v>0</v>
      </c>
      <c r="DI512">
        <f>DH512*DJ512</f>
        <v>0</v>
      </c>
      <c r="DJ512">
        <f>($B$11*$D$9+$C$11*$D$9+$F$11*((FF512+EX512)/MAX(FF512+EX512+FG512, 0.1)*$I$9+FG512/MAX(FF512+EX512+FG512, 0.1)*$J$9))/($B$11+$C$11+$F$11)</f>
        <v>0</v>
      </c>
      <c r="DK512">
        <f>($B$11*$K$9+$C$11*$K$9+$F$11*((FF512+EX512)/MAX(FF512+EX512+FG512, 0.1)*$P$9+FG512/MAX(FF512+EX512+FG512, 0.1)*$Q$9))/($B$11+$C$11+$F$11)</f>
        <v>0</v>
      </c>
      <c r="DL512">
        <v>4.8</v>
      </c>
      <c r="DM512">
        <v>0.5</v>
      </c>
      <c r="DN512" t="s">
        <v>438</v>
      </c>
      <c r="DO512">
        <v>2</v>
      </c>
      <c r="DP512" t="b">
        <v>1</v>
      </c>
      <c r="DQ512">
        <v>1759259712.6</v>
      </c>
      <c r="DR512">
        <v>221.504037037037</v>
      </c>
      <c r="DS512">
        <v>215.9597037037037</v>
      </c>
      <c r="DT512">
        <v>24.29762222222222</v>
      </c>
      <c r="DU512">
        <v>14.54980740740741</v>
      </c>
      <c r="DV512">
        <v>221.357</v>
      </c>
      <c r="DW512">
        <v>24.04851481481482</v>
      </c>
      <c r="DX512">
        <v>499.9551111111111</v>
      </c>
      <c r="DY512">
        <v>90.7156074074074</v>
      </c>
      <c r="DZ512">
        <v>0.05228236296296297</v>
      </c>
      <c r="EA512">
        <v>30.63735925925926</v>
      </c>
      <c r="EB512">
        <v>30.01890740740741</v>
      </c>
      <c r="EC512">
        <v>999.9000000000001</v>
      </c>
      <c r="ED512">
        <v>0</v>
      </c>
      <c r="EE512">
        <v>0</v>
      </c>
      <c r="EF512">
        <v>9992.910370370371</v>
      </c>
      <c r="EG512">
        <v>0</v>
      </c>
      <c r="EH512">
        <v>11.36752962962963</v>
      </c>
      <c r="EI512">
        <v>5.544315555555555</v>
      </c>
      <c r="EJ512">
        <v>227.0201481481481</v>
      </c>
      <c r="EK512">
        <v>219.1488518518519</v>
      </c>
      <c r="EL512">
        <v>9.747814814814816</v>
      </c>
      <c r="EM512">
        <v>215.9597037037037</v>
      </c>
      <c r="EN512">
        <v>14.54980740740741</v>
      </c>
      <c r="EO512">
        <v>2.204172962962963</v>
      </c>
      <c r="EP512">
        <v>1.319894444444444</v>
      </c>
      <c r="EQ512">
        <v>18.99268518518518</v>
      </c>
      <c r="ER512">
        <v>11.02725925925926</v>
      </c>
      <c r="ES512">
        <v>2000.018148148148</v>
      </c>
      <c r="ET512">
        <v>0.9799949999999998</v>
      </c>
      <c r="EU512">
        <v>0.0200053</v>
      </c>
      <c r="EV512">
        <v>0</v>
      </c>
      <c r="EW512">
        <v>824.5892592592593</v>
      </c>
      <c r="EX512">
        <v>5.000560000000001</v>
      </c>
      <c r="EY512">
        <v>16732.36296296296</v>
      </c>
      <c r="EZ512">
        <v>17295.00740740741</v>
      </c>
      <c r="FA512">
        <v>41.875</v>
      </c>
      <c r="FB512">
        <v>42</v>
      </c>
      <c r="FC512">
        <v>41.56199999999999</v>
      </c>
      <c r="FD512">
        <v>41.18699999999999</v>
      </c>
      <c r="FE512">
        <v>42.66403703703703</v>
      </c>
      <c r="FF512">
        <v>1955.108148148148</v>
      </c>
      <c r="FG512">
        <v>39.91</v>
      </c>
      <c r="FH512">
        <v>0</v>
      </c>
      <c r="FI512">
        <v>1759259734</v>
      </c>
      <c r="FJ512">
        <v>0</v>
      </c>
      <c r="FK512">
        <v>824.5454615384616</v>
      </c>
      <c r="FL512">
        <v>5.581675207838137</v>
      </c>
      <c r="FM512">
        <v>115.2341878591534</v>
      </c>
      <c r="FN512">
        <v>16731.83846153846</v>
      </c>
      <c r="FO512">
        <v>15</v>
      </c>
      <c r="FP512">
        <v>0</v>
      </c>
      <c r="FQ512" t="s">
        <v>439</v>
      </c>
      <c r="FR512">
        <v>1747148579.5</v>
      </c>
      <c r="FS512">
        <v>1747148584.5</v>
      </c>
      <c r="FT512">
        <v>0</v>
      </c>
      <c r="FU512">
        <v>0.162</v>
      </c>
      <c r="FV512">
        <v>-0.001</v>
      </c>
      <c r="FW512">
        <v>0.139</v>
      </c>
      <c r="FX512">
        <v>0.058</v>
      </c>
      <c r="FY512">
        <v>420</v>
      </c>
      <c r="FZ512">
        <v>16</v>
      </c>
      <c r="GA512">
        <v>0.19</v>
      </c>
      <c r="GB512">
        <v>0.02</v>
      </c>
      <c r="GC512">
        <v>4.766691707317073</v>
      </c>
      <c r="GD512">
        <v>15.59222320557491</v>
      </c>
      <c r="GE512">
        <v>1.537746277785587</v>
      </c>
      <c r="GF512">
        <v>0</v>
      </c>
      <c r="GG512">
        <v>824.3614411764705</v>
      </c>
      <c r="GH512">
        <v>5.027394961168008</v>
      </c>
      <c r="GI512">
        <v>0.5432114847166178</v>
      </c>
      <c r="GJ512">
        <v>0</v>
      </c>
      <c r="GK512">
        <v>9.738211219512195</v>
      </c>
      <c r="GL512">
        <v>0.290213101045308</v>
      </c>
      <c r="GM512">
        <v>0.03509498186594953</v>
      </c>
      <c r="GN512">
        <v>0</v>
      </c>
      <c r="GO512">
        <v>0</v>
      </c>
      <c r="GP512">
        <v>3</v>
      </c>
      <c r="GQ512" t="s">
        <v>490</v>
      </c>
      <c r="GR512">
        <v>3.12915</v>
      </c>
      <c r="GS512">
        <v>2.73034</v>
      </c>
      <c r="GT512">
        <v>0.0465803</v>
      </c>
      <c r="GU512">
        <v>0.0452342</v>
      </c>
      <c r="GV512">
        <v>0.108082</v>
      </c>
      <c r="GW512">
        <v>0.07540239999999999</v>
      </c>
      <c r="GX512">
        <v>28586.8</v>
      </c>
      <c r="GY512">
        <v>27784.1</v>
      </c>
      <c r="GZ512">
        <v>30524.7</v>
      </c>
      <c r="HA512">
        <v>29355</v>
      </c>
      <c r="HB512">
        <v>37567.1</v>
      </c>
      <c r="HC512">
        <v>35715.2</v>
      </c>
      <c r="HD512">
        <v>46695.3</v>
      </c>
      <c r="HE512">
        <v>43620.3</v>
      </c>
      <c r="HF512">
        <v>1.83485</v>
      </c>
      <c r="HG512">
        <v>1.81772</v>
      </c>
      <c r="HH512">
        <v>0.0734255</v>
      </c>
      <c r="HI512">
        <v>0</v>
      </c>
      <c r="HJ512">
        <v>28.8236</v>
      </c>
      <c r="HK512">
        <v>999.9</v>
      </c>
      <c r="HL512">
        <v>46.9</v>
      </c>
      <c r="HM512">
        <v>31.6</v>
      </c>
      <c r="HN512">
        <v>24.1319</v>
      </c>
      <c r="HO512">
        <v>62.4269</v>
      </c>
      <c r="HP512">
        <v>17.8806</v>
      </c>
      <c r="HQ512">
        <v>1</v>
      </c>
      <c r="HR512">
        <v>0.140648</v>
      </c>
      <c r="HS512">
        <v>-0.598058</v>
      </c>
      <c r="HT512">
        <v>20.2002</v>
      </c>
      <c r="HU512">
        <v>5.22822</v>
      </c>
      <c r="HV512">
        <v>11.974</v>
      </c>
      <c r="HW512">
        <v>4.97025</v>
      </c>
      <c r="HX512">
        <v>3.28965</v>
      </c>
      <c r="HY512">
        <v>9999</v>
      </c>
      <c r="HZ512">
        <v>9999</v>
      </c>
      <c r="IA512">
        <v>9999</v>
      </c>
      <c r="IB512">
        <v>21</v>
      </c>
      <c r="IC512">
        <v>4.97289</v>
      </c>
      <c r="ID512">
        <v>1.87727</v>
      </c>
      <c r="IE512">
        <v>1.87531</v>
      </c>
      <c r="IF512">
        <v>1.87815</v>
      </c>
      <c r="IG512">
        <v>1.87485</v>
      </c>
      <c r="IH512">
        <v>1.87846</v>
      </c>
      <c r="II512">
        <v>1.87555</v>
      </c>
      <c r="IJ512">
        <v>1.87669</v>
      </c>
      <c r="IK512">
        <v>0</v>
      </c>
      <c r="IL512">
        <v>0</v>
      </c>
      <c r="IM512">
        <v>0</v>
      </c>
      <c r="IN512">
        <v>0</v>
      </c>
      <c r="IO512" t="s">
        <v>441</v>
      </c>
      <c r="IP512" t="s">
        <v>442</v>
      </c>
      <c r="IQ512" t="s">
        <v>443</v>
      </c>
      <c r="IR512" t="s">
        <v>443</v>
      </c>
      <c r="IS512" t="s">
        <v>443</v>
      </c>
      <c r="IT512" t="s">
        <v>443</v>
      </c>
      <c r="IU512">
        <v>0</v>
      </c>
      <c r="IV512">
        <v>100</v>
      </c>
      <c r="IW512">
        <v>100</v>
      </c>
      <c r="IX512">
        <v>0.121</v>
      </c>
      <c r="IY512">
        <v>0.2487</v>
      </c>
      <c r="IZ512">
        <v>-0.1222274518627452</v>
      </c>
      <c r="JA512">
        <v>0.001328938755811441</v>
      </c>
      <c r="JB512">
        <v>-5.633165956792918E-07</v>
      </c>
      <c r="JC512">
        <v>2.510553891376428E-10</v>
      </c>
      <c r="JD512">
        <v>-0.04678033270444259</v>
      </c>
      <c r="JE512">
        <v>-0.0009625096320519332</v>
      </c>
      <c r="JF512">
        <v>0.0006953178313022573</v>
      </c>
      <c r="JG512">
        <v>-5.973937232829655E-06</v>
      </c>
      <c r="JH512">
        <v>1</v>
      </c>
      <c r="JI512">
        <v>2112</v>
      </c>
      <c r="JJ512">
        <v>1</v>
      </c>
      <c r="JK512">
        <v>26</v>
      </c>
      <c r="JL512">
        <v>201852.3</v>
      </c>
      <c r="JM512">
        <v>201852.3</v>
      </c>
      <c r="JN512">
        <v>0.554199</v>
      </c>
      <c r="JO512">
        <v>2.5647</v>
      </c>
      <c r="JP512">
        <v>1.39893</v>
      </c>
      <c r="JQ512">
        <v>2.32788</v>
      </c>
      <c r="JR512">
        <v>1.44897</v>
      </c>
      <c r="JS512">
        <v>2.48901</v>
      </c>
      <c r="JT512">
        <v>37.0509</v>
      </c>
      <c r="JU512">
        <v>23.9737</v>
      </c>
      <c r="JV512">
        <v>18</v>
      </c>
      <c r="JW512">
        <v>483.482</v>
      </c>
      <c r="JX512">
        <v>443.025</v>
      </c>
      <c r="JY512">
        <v>29.5018</v>
      </c>
      <c r="JZ512">
        <v>29.0132</v>
      </c>
      <c r="KA512">
        <v>30.0003</v>
      </c>
      <c r="KB512">
        <v>28.6435</v>
      </c>
      <c r="KC512">
        <v>28.7027</v>
      </c>
      <c r="KD512">
        <v>11.1389</v>
      </c>
      <c r="KE512">
        <v>42.4547</v>
      </c>
      <c r="KF512">
        <v>0</v>
      </c>
      <c r="KG512">
        <v>29.472</v>
      </c>
      <c r="KH512">
        <v>166.077</v>
      </c>
      <c r="KI512">
        <v>14.5217</v>
      </c>
      <c r="KJ512">
        <v>100.913</v>
      </c>
      <c r="KK512">
        <v>100.334</v>
      </c>
    </row>
    <row r="513" spans="1:297">
      <c r="A513">
        <v>497</v>
      </c>
      <c r="B513">
        <v>1759259725.1</v>
      </c>
      <c r="C513">
        <v>12909.5</v>
      </c>
      <c r="D513" t="s">
        <v>1442</v>
      </c>
      <c r="E513" t="s">
        <v>1443</v>
      </c>
      <c r="F513">
        <v>5</v>
      </c>
      <c r="G513" t="s">
        <v>1411</v>
      </c>
      <c r="H513" t="s">
        <v>436</v>
      </c>
      <c r="I513">
        <v>1759259717.314285</v>
      </c>
      <c r="J513">
        <f>(K513)/1000</f>
        <v>0</v>
      </c>
      <c r="K513">
        <f>IF(DP513, AN513, AH513)</f>
        <v>0</v>
      </c>
      <c r="L513">
        <f>IF(DP513, AI513, AG513)</f>
        <v>0</v>
      </c>
      <c r="M513">
        <f>DR513 - IF(AU513&gt;1, L513*DL513*100.0/(AW513), 0)</f>
        <v>0</v>
      </c>
      <c r="N513">
        <f>((T513-J513/2)*M513-L513)/(T513+J513/2)</f>
        <v>0</v>
      </c>
      <c r="O513">
        <f>N513*(DY513+DZ513)/1000.0</f>
        <v>0</v>
      </c>
      <c r="P513">
        <f>(DR513 - IF(AU513&gt;1, L513*DL513*100.0/(AW513), 0))*(DY513+DZ513)/1000.0</f>
        <v>0</v>
      </c>
      <c r="Q513">
        <f>2.0/((1/S513-1/R513)+SIGN(S513)*SQRT((1/S513-1/R513)*(1/S513-1/R513) + 4*DM513/((DM513+1)*(DM513+1))*(2*1/S513*1/R513-1/R513*1/R513)))</f>
        <v>0</v>
      </c>
      <c r="R513">
        <f>IF(LEFT(DN513,1)&lt;&gt;"0",IF(LEFT(DN513,1)="1",3.0,DO513),$D$5+$E$5*(EF513*DY513/($K$5*1000))+$F$5*(EF513*DY513/($K$5*1000))*MAX(MIN(DL513,$J$5),$I$5)*MAX(MIN(DL513,$J$5),$I$5)+$G$5*MAX(MIN(DL513,$J$5),$I$5)*(EF513*DY513/($K$5*1000))+$H$5*(EF513*DY513/($K$5*1000))*(EF513*DY513/($K$5*1000)))</f>
        <v>0</v>
      </c>
      <c r="S513">
        <f>J513*(1000-(1000*0.61365*exp(17.502*W513/(240.97+W513))/(DY513+DZ513)+DT513)/2)/(1000*0.61365*exp(17.502*W513/(240.97+W513))/(DY513+DZ513)-DT513)</f>
        <v>0</v>
      </c>
      <c r="T513">
        <f>1/((DM513+1)/(Q513/1.6)+1/(R513/1.37)) + DM513/((DM513+1)/(Q513/1.6) + DM513/(R513/1.37))</f>
        <v>0</v>
      </c>
      <c r="U513">
        <f>(DH513*DK513)</f>
        <v>0</v>
      </c>
      <c r="V513">
        <f>(EA513+(U513+2*0.95*5.67E-8*(((EA513+$B$7)+273)^4-(EA513+273)^4)-44100*J513)/(1.84*29.3*R513+8*0.95*5.67E-8*(EA513+273)^3))</f>
        <v>0</v>
      </c>
      <c r="W513">
        <f>($C$7*EB513+$D$7*EC513+$E$7*V513)</f>
        <v>0</v>
      </c>
      <c r="X513">
        <f>0.61365*exp(17.502*W513/(240.97+W513))</f>
        <v>0</v>
      </c>
      <c r="Y513">
        <f>(Z513/AA513*100)</f>
        <v>0</v>
      </c>
      <c r="Z513">
        <f>DT513*(DY513+DZ513)/1000</f>
        <v>0</v>
      </c>
      <c r="AA513">
        <f>0.61365*exp(17.502*EA513/(240.97+EA513))</f>
        <v>0</v>
      </c>
      <c r="AB513">
        <f>(X513-DT513*(DY513+DZ513)/1000)</f>
        <v>0</v>
      </c>
      <c r="AC513">
        <f>(-J513*44100)</f>
        <v>0</v>
      </c>
      <c r="AD513">
        <f>2*29.3*R513*0.92*(EA513-W513)</f>
        <v>0</v>
      </c>
      <c r="AE513">
        <f>2*0.95*5.67E-8*(((EA513+$B$7)+273)^4-(W513+273)^4)</f>
        <v>0</v>
      </c>
      <c r="AF513">
        <f>U513+AE513+AC513+AD513</f>
        <v>0</v>
      </c>
      <c r="AG513">
        <f>DX513*AU513*(DS513-DR513*(1000-AU513*DU513)/(1000-AU513*DT513))/(100*DL513)</f>
        <v>0</v>
      </c>
      <c r="AH513">
        <f>1000*DX513*AU513*(DT513-DU513)/(100*DL513*(1000-AU513*DT513))</f>
        <v>0</v>
      </c>
      <c r="AI513">
        <f>(AJ513 - AK513 - DY513*1E3/(8.314*(EA513+273.15)) * AM513/DX513 * AL513) * DX513/(100*DL513) * (1000 - DU513)/1000</f>
        <v>0</v>
      </c>
      <c r="AJ513">
        <v>187.525495339369</v>
      </c>
      <c r="AK513">
        <v>189.5569696969697</v>
      </c>
      <c r="AL513">
        <v>-3.124863351856817</v>
      </c>
      <c r="AM513">
        <v>65.51276045423094</v>
      </c>
      <c r="AN513">
        <f>(AP513 - AO513 + DY513*1E3/(8.314*(EA513+273.15)) * AR513/DX513 * AQ513) * DX513/(100*DL513) * 1000/(1000 - AP513)</f>
        <v>0</v>
      </c>
      <c r="AO513">
        <v>14.47360776705399</v>
      </c>
      <c r="AP513">
        <v>24.24942848484848</v>
      </c>
      <c r="AQ513">
        <v>-0.006171826879727117</v>
      </c>
      <c r="AR513">
        <v>120.2974737953447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MAX(0,($B$13+$C$13*EF513)/(1+$D$13*EF513)*DY513/(EA513+273)*$E$13)</f>
        <v>0</v>
      </c>
      <c r="AX513" t="s">
        <v>437</v>
      </c>
      <c r="AY513" t="s">
        <v>437</v>
      </c>
      <c r="AZ513">
        <v>0</v>
      </c>
      <c r="BA513">
        <v>0</v>
      </c>
      <c r="BB513">
        <f>1-AZ513/BA513</f>
        <v>0</v>
      </c>
      <c r="BC513">
        <v>0</v>
      </c>
      <c r="BD513" t="s">
        <v>437</v>
      </c>
      <c r="BE513" t="s">
        <v>437</v>
      </c>
      <c r="BF513">
        <v>0</v>
      </c>
      <c r="BG513">
        <v>0</v>
      </c>
      <c r="BH513">
        <f>1-BF513/BG513</f>
        <v>0</v>
      </c>
      <c r="BI513">
        <v>0.5</v>
      </c>
      <c r="BJ513">
        <f>DI513</f>
        <v>0</v>
      </c>
      <c r="BK513">
        <f>L513</f>
        <v>0</v>
      </c>
      <c r="BL513">
        <f>BH513*BI513*BJ513</f>
        <v>0</v>
      </c>
      <c r="BM513">
        <f>(BK513-BC513)/BJ513</f>
        <v>0</v>
      </c>
      <c r="BN513">
        <f>(BA513-BG513)/BG513</f>
        <v>0</v>
      </c>
      <c r="BO513">
        <f>AZ513/(BB513+AZ513/BG513)</f>
        <v>0</v>
      </c>
      <c r="BP513" t="s">
        <v>437</v>
      </c>
      <c r="BQ513">
        <v>0</v>
      </c>
      <c r="BR513">
        <f>IF(BQ513&lt;&gt;0, BQ513, BO513)</f>
        <v>0</v>
      </c>
      <c r="BS513">
        <f>1-BR513/BG513</f>
        <v>0</v>
      </c>
      <c r="BT513">
        <f>(BG513-BF513)/(BG513-BR513)</f>
        <v>0</v>
      </c>
      <c r="BU513">
        <f>(BA513-BG513)/(BA513-BR513)</f>
        <v>0</v>
      </c>
      <c r="BV513">
        <f>(BG513-BF513)/(BG513-AZ513)</f>
        <v>0</v>
      </c>
      <c r="BW513">
        <f>(BA513-BG513)/(BA513-AZ513)</f>
        <v>0</v>
      </c>
      <c r="BX513">
        <f>(BT513*BR513/BF513)</f>
        <v>0</v>
      </c>
      <c r="BY513">
        <f>(1-BX513)</f>
        <v>0</v>
      </c>
      <c r="DH513">
        <f>$B$11*EG513+$C$11*EH513+$F$11*ES513*(1-EV513)</f>
        <v>0</v>
      </c>
      <c r="DI513">
        <f>DH513*DJ513</f>
        <v>0</v>
      </c>
      <c r="DJ513">
        <f>($B$11*$D$9+$C$11*$D$9+$F$11*((FF513+EX513)/MAX(FF513+EX513+FG513, 0.1)*$I$9+FG513/MAX(FF513+EX513+FG513, 0.1)*$J$9))/($B$11+$C$11+$F$11)</f>
        <v>0</v>
      </c>
      <c r="DK513">
        <f>($B$11*$K$9+$C$11*$K$9+$F$11*((FF513+EX513)/MAX(FF513+EX513+FG513, 0.1)*$P$9+FG513/MAX(FF513+EX513+FG513, 0.1)*$Q$9))/($B$11+$C$11+$F$11)</f>
        <v>0</v>
      </c>
      <c r="DL513">
        <v>4.8</v>
      </c>
      <c r="DM513">
        <v>0.5</v>
      </c>
      <c r="DN513" t="s">
        <v>438</v>
      </c>
      <c r="DO513">
        <v>2</v>
      </c>
      <c r="DP513" t="b">
        <v>1</v>
      </c>
      <c r="DQ513">
        <v>1759259717.314285</v>
      </c>
      <c r="DR513">
        <v>207.1493214285714</v>
      </c>
      <c r="DS513">
        <v>200.3682857142857</v>
      </c>
      <c r="DT513">
        <v>24.28585714285714</v>
      </c>
      <c r="DU513">
        <v>14.51495714285714</v>
      </c>
      <c r="DV513">
        <v>207.0183928571428</v>
      </c>
      <c r="DW513">
        <v>24.03700357142857</v>
      </c>
      <c r="DX513">
        <v>500.0365357142857</v>
      </c>
      <c r="DY513">
        <v>90.71528214285713</v>
      </c>
      <c r="DZ513">
        <v>0.05221785357142857</v>
      </c>
      <c r="EA513">
        <v>30.63726785714285</v>
      </c>
      <c r="EB513">
        <v>30.01947142857143</v>
      </c>
      <c r="EC513">
        <v>999.9000000000002</v>
      </c>
      <c r="ED513">
        <v>0</v>
      </c>
      <c r="EE513">
        <v>0</v>
      </c>
      <c r="EF513">
        <v>10003.74571428571</v>
      </c>
      <c r="EG513">
        <v>0</v>
      </c>
      <c r="EH513">
        <v>11.36439285714286</v>
      </c>
      <c r="EI513">
        <v>6.780982857142857</v>
      </c>
      <c r="EJ513">
        <v>212.3055357142857</v>
      </c>
      <c r="EK513">
        <v>203.3201071428571</v>
      </c>
      <c r="EL513">
        <v>9.770896785714285</v>
      </c>
      <c r="EM513">
        <v>200.3682857142857</v>
      </c>
      <c r="EN513">
        <v>14.51495714285714</v>
      </c>
      <c r="EO513">
        <v>2.2030975</v>
      </c>
      <c r="EP513">
        <v>1.316728928571429</v>
      </c>
      <c r="EQ513">
        <v>18.98486785714286</v>
      </c>
      <c r="ER513">
        <v>10.99109285714286</v>
      </c>
      <c r="ES513">
        <v>2000.013571428571</v>
      </c>
      <c r="ET513">
        <v>0.9799949999999998</v>
      </c>
      <c r="EU513">
        <v>0.0200053</v>
      </c>
      <c r="EV513">
        <v>0</v>
      </c>
      <c r="EW513">
        <v>825.1049999999999</v>
      </c>
      <c r="EX513">
        <v>5.000560000000001</v>
      </c>
      <c r="EY513">
        <v>16743.44642857143</v>
      </c>
      <c r="EZ513">
        <v>17294.97142857143</v>
      </c>
      <c r="FA513">
        <v>41.875</v>
      </c>
      <c r="FB513">
        <v>42.00442857142856</v>
      </c>
      <c r="FC513">
        <v>41.56199999999999</v>
      </c>
      <c r="FD513">
        <v>41.18699999999999</v>
      </c>
      <c r="FE513">
        <v>42.67592857142855</v>
      </c>
      <c r="FF513">
        <v>1955.103571428571</v>
      </c>
      <c r="FG513">
        <v>39.91</v>
      </c>
      <c r="FH513">
        <v>0</v>
      </c>
      <c r="FI513">
        <v>1759259739.4</v>
      </c>
      <c r="FJ513">
        <v>0</v>
      </c>
      <c r="FK513">
        <v>825.21744</v>
      </c>
      <c r="FL513">
        <v>8.145384607246367</v>
      </c>
      <c r="FM513">
        <v>163.1846151530277</v>
      </c>
      <c r="FN513">
        <v>16745.22</v>
      </c>
      <c r="FO513">
        <v>15</v>
      </c>
      <c r="FP513">
        <v>0</v>
      </c>
      <c r="FQ513" t="s">
        <v>439</v>
      </c>
      <c r="FR513">
        <v>1747148579.5</v>
      </c>
      <c r="FS513">
        <v>1747148584.5</v>
      </c>
      <c r="FT513">
        <v>0</v>
      </c>
      <c r="FU513">
        <v>0.162</v>
      </c>
      <c r="FV513">
        <v>-0.001</v>
      </c>
      <c r="FW513">
        <v>0.139</v>
      </c>
      <c r="FX513">
        <v>0.058</v>
      </c>
      <c r="FY513">
        <v>420</v>
      </c>
      <c r="FZ513">
        <v>16</v>
      </c>
      <c r="GA513">
        <v>0.19</v>
      </c>
      <c r="GB513">
        <v>0.02</v>
      </c>
      <c r="GC513">
        <v>6.00510475</v>
      </c>
      <c r="GD513">
        <v>15.58280431519698</v>
      </c>
      <c r="GE513">
        <v>1.49940864662204</v>
      </c>
      <c r="GF513">
        <v>0</v>
      </c>
      <c r="GG513">
        <v>824.7716470588235</v>
      </c>
      <c r="GH513">
        <v>6.160855621095555</v>
      </c>
      <c r="GI513">
        <v>0.6500624351169511</v>
      </c>
      <c r="GJ513">
        <v>0</v>
      </c>
      <c r="GK513">
        <v>9.755508000000001</v>
      </c>
      <c r="GL513">
        <v>0.3566708442776563</v>
      </c>
      <c r="GM513">
        <v>0.03885313952565477</v>
      </c>
      <c r="GN513">
        <v>0</v>
      </c>
      <c r="GO513">
        <v>0</v>
      </c>
      <c r="GP513">
        <v>3</v>
      </c>
      <c r="GQ513" t="s">
        <v>490</v>
      </c>
      <c r="GR513">
        <v>3.12918</v>
      </c>
      <c r="GS513">
        <v>2.73025</v>
      </c>
      <c r="GT513">
        <v>0.0434111</v>
      </c>
      <c r="GU513">
        <v>0.0417037</v>
      </c>
      <c r="GV513">
        <v>0.107996</v>
      </c>
      <c r="GW513">
        <v>0.0754137</v>
      </c>
      <c r="GX513">
        <v>28681.6</v>
      </c>
      <c r="GY513">
        <v>27886.6</v>
      </c>
      <c r="GZ513">
        <v>30524.5</v>
      </c>
      <c r="HA513">
        <v>29354.8</v>
      </c>
      <c r="HB513">
        <v>37570.2</v>
      </c>
      <c r="HC513">
        <v>35714.9</v>
      </c>
      <c r="HD513">
        <v>46694.9</v>
      </c>
      <c r="HE513">
        <v>43620.8</v>
      </c>
      <c r="HF513">
        <v>1.83493</v>
      </c>
      <c r="HG513">
        <v>1.81737</v>
      </c>
      <c r="HH513">
        <v>0.07281079999999999</v>
      </c>
      <c r="HI513">
        <v>0</v>
      </c>
      <c r="HJ513">
        <v>28.8258</v>
      </c>
      <c r="HK513">
        <v>999.9</v>
      </c>
      <c r="HL513">
        <v>46.9</v>
      </c>
      <c r="HM513">
        <v>31.5</v>
      </c>
      <c r="HN513">
        <v>23.9988</v>
      </c>
      <c r="HO513">
        <v>62.8269</v>
      </c>
      <c r="HP513">
        <v>18.0369</v>
      </c>
      <c r="HQ513">
        <v>1</v>
      </c>
      <c r="HR513">
        <v>0.140991</v>
      </c>
      <c r="HS513">
        <v>-0.572644</v>
      </c>
      <c r="HT513">
        <v>20.2002</v>
      </c>
      <c r="HU513">
        <v>5.22807</v>
      </c>
      <c r="HV513">
        <v>11.974</v>
      </c>
      <c r="HW513">
        <v>4.9699</v>
      </c>
      <c r="HX513">
        <v>3.28958</v>
      </c>
      <c r="HY513">
        <v>9999</v>
      </c>
      <c r="HZ513">
        <v>9999</v>
      </c>
      <c r="IA513">
        <v>9999</v>
      </c>
      <c r="IB513">
        <v>21</v>
      </c>
      <c r="IC513">
        <v>4.9729</v>
      </c>
      <c r="ID513">
        <v>1.87727</v>
      </c>
      <c r="IE513">
        <v>1.87531</v>
      </c>
      <c r="IF513">
        <v>1.87817</v>
      </c>
      <c r="IG513">
        <v>1.87486</v>
      </c>
      <c r="IH513">
        <v>1.87845</v>
      </c>
      <c r="II513">
        <v>1.87557</v>
      </c>
      <c r="IJ513">
        <v>1.8767</v>
      </c>
      <c r="IK513">
        <v>0</v>
      </c>
      <c r="IL513">
        <v>0</v>
      </c>
      <c r="IM513">
        <v>0</v>
      </c>
      <c r="IN513">
        <v>0</v>
      </c>
      <c r="IO513" t="s">
        <v>441</v>
      </c>
      <c r="IP513" t="s">
        <v>442</v>
      </c>
      <c r="IQ513" t="s">
        <v>443</v>
      </c>
      <c r="IR513" t="s">
        <v>443</v>
      </c>
      <c r="IS513" t="s">
        <v>443</v>
      </c>
      <c r="IT513" t="s">
        <v>443</v>
      </c>
      <c r="IU513">
        <v>0</v>
      </c>
      <c r="IV513">
        <v>100</v>
      </c>
      <c r="IW513">
        <v>100</v>
      </c>
      <c r="IX513">
        <v>0.104</v>
      </c>
      <c r="IY513">
        <v>0.248</v>
      </c>
      <c r="IZ513">
        <v>-0.1222274518627452</v>
      </c>
      <c r="JA513">
        <v>0.001328938755811441</v>
      </c>
      <c r="JB513">
        <v>-5.633165956792918E-07</v>
      </c>
      <c r="JC513">
        <v>2.510553891376428E-10</v>
      </c>
      <c r="JD513">
        <v>-0.04678033270444259</v>
      </c>
      <c r="JE513">
        <v>-0.0009625096320519332</v>
      </c>
      <c r="JF513">
        <v>0.0006953178313022573</v>
      </c>
      <c r="JG513">
        <v>-5.973937232829655E-06</v>
      </c>
      <c r="JH513">
        <v>1</v>
      </c>
      <c r="JI513">
        <v>2112</v>
      </c>
      <c r="JJ513">
        <v>1</v>
      </c>
      <c r="JK513">
        <v>26</v>
      </c>
      <c r="JL513">
        <v>201852.4</v>
      </c>
      <c r="JM513">
        <v>201852.3</v>
      </c>
      <c r="JN513">
        <v>0.518799</v>
      </c>
      <c r="JO513">
        <v>2.56958</v>
      </c>
      <c r="JP513">
        <v>1.39893</v>
      </c>
      <c r="JQ513">
        <v>2.32788</v>
      </c>
      <c r="JR513">
        <v>1.44897</v>
      </c>
      <c r="JS513">
        <v>2.58545</v>
      </c>
      <c r="JT513">
        <v>37.0509</v>
      </c>
      <c r="JU513">
        <v>23.9737</v>
      </c>
      <c r="JV513">
        <v>18</v>
      </c>
      <c r="JW513">
        <v>483.544</v>
      </c>
      <c r="JX513">
        <v>442.834</v>
      </c>
      <c r="JY513">
        <v>29.4769</v>
      </c>
      <c r="JZ513">
        <v>29.0179</v>
      </c>
      <c r="KA513">
        <v>30.0005</v>
      </c>
      <c r="KB513">
        <v>28.6466</v>
      </c>
      <c r="KC513">
        <v>28.7063</v>
      </c>
      <c r="KD513">
        <v>10.4114</v>
      </c>
      <c r="KE513">
        <v>42.4547</v>
      </c>
      <c r="KF513">
        <v>0</v>
      </c>
      <c r="KG513">
        <v>29.4552</v>
      </c>
      <c r="KH513">
        <v>152.721</v>
      </c>
      <c r="KI513">
        <v>14.5453</v>
      </c>
      <c r="KJ513">
        <v>100.912</v>
      </c>
      <c r="KK513">
        <v>100.334</v>
      </c>
    </row>
    <row r="514" spans="1:297">
      <c r="A514">
        <v>498</v>
      </c>
      <c r="B514">
        <v>1759259730.1</v>
      </c>
      <c r="C514">
        <v>12914.5</v>
      </c>
      <c r="D514" t="s">
        <v>1444</v>
      </c>
      <c r="E514" t="s">
        <v>1445</v>
      </c>
      <c r="F514">
        <v>5</v>
      </c>
      <c r="G514" t="s">
        <v>1411</v>
      </c>
      <c r="H514" t="s">
        <v>436</v>
      </c>
      <c r="I514">
        <v>1759259722.6</v>
      </c>
      <c r="J514">
        <f>(K514)/1000</f>
        <v>0</v>
      </c>
      <c r="K514">
        <f>IF(DP514, AN514, AH514)</f>
        <v>0</v>
      </c>
      <c r="L514">
        <f>IF(DP514, AI514, AG514)</f>
        <v>0</v>
      </c>
      <c r="M514">
        <f>DR514 - IF(AU514&gt;1, L514*DL514*100.0/(AW514), 0)</f>
        <v>0</v>
      </c>
      <c r="N514">
        <f>((T514-J514/2)*M514-L514)/(T514+J514/2)</f>
        <v>0</v>
      </c>
      <c r="O514">
        <f>N514*(DY514+DZ514)/1000.0</f>
        <v>0</v>
      </c>
      <c r="P514">
        <f>(DR514 - IF(AU514&gt;1, L514*DL514*100.0/(AW514), 0))*(DY514+DZ514)/1000.0</f>
        <v>0</v>
      </c>
      <c r="Q514">
        <f>2.0/((1/S514-1/R514)+SIGN(S514)*SQRT((1/S514-1/R514)*(1/S514-1/R514) + 4*DM514/((DM514+1)*(DM514+1))*(2*1/S514*1/R514-1/R514*1/R514)))</f>
        <v>0</v>
      </c>
      <c r="R514">
        <f>IF(LEFT(DN514,1)&lt;&gt;"0",IF(LEFT(DN514,1)="1",3.0,DO514),$D$5+$E$5*(EF514*DY514/($K$5*1000))+$F$5*(EF514*DY514/($K$5*1000))*MAX(MIN(DL514,$J$5),$I$5)*MAX(MIN(DL514,$J$5),$I$5)+$G$5*MAX(MIN(DL514,$J$5),$I$5)*(EF514*DY514/($K$5*1000))+$H$5*(EF514*DY514/($K$5*1000))*(EF514*DY514/($K$5*1000)))</f>
        <v>0</v>
      </c>
      <c r="S514">
        <f>J514*(1000-(1000*0.61365*exp(17.502*W514/(240.97+W514))/(DY514+DZ514)+DT514)/2)/(1000*0.61365*exp(17.502*W514/(240.97+W514))/(DY514+DZ514)-DT514)</f>
        <v>0</v>
      </c>
      <c r="T514">
        <f>1/((DM514+1)/(Q514/1.6)+1/(R514/1.37)) + DM514/((DM514+1)/(Q514/1.6) + DM514/(R514/1.37))</f>
        <v>0</v>
      </c>
      <c r="U514">
        <f>(DH514*DK514)</f>
        <v>0</v>
      </c>
      <c r="V514">
        <f>(EA514+(U514+2*0.95*5.67E-8*(((EA514+$B$7)+273)^4-(EA514+273)^4)-44100*J514)/(1.84*29.3*R514+8*0.95*5.67E-8*(EA514+273)^3))</f>
        <v>0</v>
      </c>
      <c r="W514">
        <f>($C$7*EB514+$D$7*EC514+$E$7*V514)</f>
        <v>0</v>
      </c>
      <c r="X514">
        <f>0.61365*exp(17.502*W514/(240.97+W514))</f>
        <v>0</v>
      </c>
      <c r="Y514">
        <f>(Z514/AA514*100)</f>
        <v>0</v>
      </c>
      <c r="Z514">
        <f>DT514*(DY514+DZ514)/1000</f>
        <v>0</v>
      </c>
      <c r="AA514">
        <f>0.61365*exp(17.502*EA514/(240.97+EA514))</f>
        <v>0</v>
      </c>
      <c r="AB514">
        <f>(X514-DT514*(DY514+DZ514)/1000)</f>
        <v>0</v>
      </c>
      <c r="AC514">
        <f>(-J514*44100)</f>
        <v>0</v>
      </c>
      <c r="AD514">
        <f>2*29.3*R514*0.92*(EA514-W514)</f>
        <v>0</v>
      </c>
      <c r="AE514">
        <f>2*0.95*5.67E-8*(((EA514+$B$7)+273)^4-(W514+273)^4)</f>
        <v>0</v>
      </c>
      <c r="AF514">
        <f>U514+AE514+AC514+AD514</f>
        <v>0</v>
      </c>
      <c r="AG514">
        <f>DX514*AU514*(DS514-DR514*(1000-AU514*DU514)/(1000-AU514*DT514))/(100*DL514)</f>
        <v>0</v>
      </c>
      <c r="AH514">
        <f>1000*DX514*AU514*(DT514-DU514)/(100*DL514*(1000-AU514*DT514))</f>
        <v>0</v>
      </c>
      <c r="AI514">
        <f>(AJ514 - AK514 - DY514*1E3/(8.314*(EA514+273.15)) * AM514/DX514 * AL514) * DX514/(100*DL514) * (1000 - DU514)/1000</f>
        <v>0</v>
      </c>
      <c r="AJ514">
        <v>170.6384315512149</v>
      </c>
      <c r="AK514">
        <v>173.9638121212121</v>
      </c>
      <c r="AL514">
        <v>-3.119149430891357</v>
      </c>
      <c r="AM514">
        <v>65.51276045423094</v>
      </c>
      <c r="AN514">
        <f>(AP514 - AO514 + DY514*1E3/(8.314*(EA514+273.15)) * AR514/DX514 * AQ514) * DX514/(100*DL514) * 1000/(1000 - AP514)</f>
        <v>0</v>
      </c>
      <c r="AO514">
        <v>14.47121753441206</v>
      </c>
      <c r="AP514">
        <v>24.23326</v>
      </c>
      <c r="AQ514">
        <v>-0.001305187782956045</v>
      </c>
      <c r="AR514">
        <v>120.2974737953447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MAX(0,($B$13+$C$13*EF514)/(1+$D$13*EF514)*DY514/(EA514+273)*$E$13)</f>
        <v>0</v>
      </c>
      <c r="AX514" t="s">
        <v>437</v>
      </c>
      <c r="AY514" t="s">
        <v>437</v>
      </c>
      <c r="AZ514">
        <v>0</v>
      </c>
      <c r="BA514">
        <v>0</v>
      </c>
      <c r="BB514">
        <f>1-AZ514/BA514</f>
        <v>0</v>
      </c>
      <c r="BC514">
        <v>0</v>
      </c>
      <c r="BD514" t="s">
        <v>437</v>
      </c>
      <c r="BE514" t="s">
        <v>437</v>
      </c>
      <c r="BF514">
        <v>0</v>
      </c>
      <c r="BG514">
        <v>0</v>
      </c>
      <c r="BH514">
        <f>1-BF514/BG514</f>
        <v>0</v>
      </c>
      <c r="BI514">
        <v>0.5</v>
      </c>
      <c r="BJ514">
        <f>DI514</f>
        <v>0</v>
      </c>
      <c r="BK514">
        <f>L514</f>
        <v>0</v>
      </c>
      <c r="BL514">
        <f>BH514*BI514*BJ514</f>
        <v>0</v>
      </c>
      <c r="BM514">
        <f>(BK514-BC514)/BJ514</f>
        <v>0</v>
      </c>
      <c r="BN514">
        <f>(BA514-BG514)/BG514</f>
        <v>0</v>
      </c>
      <c r="BO514">
        <f>AZ514/(BB514+AZ514/BG514)</f>
        <v>0</v>
      </c>
      <c r="BP514" t="s">
        <v>437</v>
      </c>
      <c r="BQ514">
        <v>0</v>
      </c>
      <c r="BR514">
        <f>IF(BQ514&lt;&gt;0, BQ514, BO514)</f>
        <v>0</v>
      </c>
      <c r="BS514">
        <f>1-BR514/BG514</f>
        <v>0</v>
      </c>
      <c r="BT514">
        <f>(BG514-BF514)/(BG514-BR514)</f>
        <v>0</v>
      </c>
      <c r="BU514">
        <f>(BA514-BG514)/(BA514-BR514)</f>
        <v>0</v>
      </c>
      <c r="BV514">
        <f>(BG514-BF514)/(BG514-AZ514)</f>
        <v>0</v>
      </c>
      <c r="BW514">
        <f>(BA514-BG514)/(BA514-AZ514)</f>
        <v>0</v>
      </c>
      <c r="BX514">
        <f>(BT514*BR514/BF514)</f>
        <v>0</v>
      </c>
      <c r="BY514">
        <f>(1-BX514)</f>
        <v>0</v>
      </c>
      <c r="DH514">
        <f>$B$11*EG514+$C$11*EH514+$F$11*ES514*(1-EV514)</f>
        <v>0</v>
      </c>
      <c r="DI514">
        <f>DH514*DJ514</f>
        <v>0</v>
      </c>
      <c r="DJ514">
        <f>($B$11*$D$9+$C$11*$D$9+$F$11*((FF514+EX514)/MAX(FF514+EX514+FG514, 0.1)*$I$9+FG514/MAX(FF514+EX514+FG514, 0.1)*$J$9))/($B$11+$C$11+$F$11)</f>
        <v>0</v>
      </c>
      <c r="DK514">
        <f>($B$11*$K$9+$C$11*$K$9+$F$11*((FF514+EX514)/MAX(FF514+EX514+FG514, 0.1)*$P$9+FG514/MAX(FF514+EX514+FG514, 0.1)*$Q$9))/($B$11+$C$11+$F$11)</f>
        <v>0</v>
      </c>
      <c r="DL514">
        <v>4.8</v>
      </c>
      <c r="DM514">
        <v>0.5</v>
      </c>
      <c r="DN514" t="s">
        <v>438</v>
      </c>
      <c r="DO514">
        <v>2</v>
      </c>
      <c r="DP514" t="b">
        <v>1</v>
      </c>
      <c r="DQ514">
        <v>1759259722.6</v>
      </c>
      <c r="DR514">
        <v>191.0559259259259</v>
      </c>
      <c r="DS514">
        <v>182.8624814814815</v>
      </c>
      <c r="DT514">
        <v>24.26284444444445</v>
      </c>
      <c r="DU514">
        <v>14.47699259259259</v>
      </c>
      <c r="DV514">
        <v>190.9431851851852</v>
      </c>
      <c r="DW514">
        <v>24.0144962962963</v>
      </c>
      <c r="DX514">
        <v>500.0156666666667</v>
      </c>
      <c r="DY514">
        <v>90.71433703703704</v>
      </c>
      <c r="DZ514">
        <v>0.05239510740740741</v>
      </c>
      <c r="EA514">
        <v>30.63636666666667</v>
      </c>
      <c r="EB514">
        <v>30.02041111111111</v>
      </c>
      <c r="EC514">
        <v>999.9000000000001</v>
      </c>
      <c r="ED514">
        <v>0</v>
      </c>
      <c r="EE514">
        <v>0</v>
      </c>
      <c r="EF514">
        <v>9999.694444444445</v>
      </c>
      <c r="EG514">
        <v>0</v>
      </c>
      <c r="EH514">
        <v>11.3638</v>
      </c>
      <c r="EI514">
        <v>8.19332185185185</v>
      </c>
      <c r="EJ514">
        <v>195.8068888888889</v>
      </c>
      <c r="EK514">
        <v>185.5487777777778</v>
      </c>
      <c r="EL514">
        <v>9.78586037037037</v>
      </c>
      <c r="EM514">
        <v>182.8624814814815</v>
      </c>
      <c r="EN514">
        <v>14.47699259259259</v>
      </c>
      <c r="EO514">
        <v>2.200987777777778</v>
      </c>
      <c r="EP514">
        <v>1.31327037037037</v>
      </c>
      <c r="EQ514">
        <v>18.96951481481481</v>
      </c>
      <c r="ER514">
        <v>10.9515962962963</v>
      </c>
      <c r="ES514">
        <v>1999.984074074074</v>
      </c>
      <c r="ET514">
        <v>0.9799947777777777</v>
      </c>
      <c r="EU514">
        <v>0.02000552962962963</v>
      </c>
      <c r="EV514">
        <v>0</v>
      </c>
      <c r="EW514">
        <v>825.8465185185187</v>
      </c>
      <c r="EX514">
        <v>5.000560000000001</v>
      </c>
      <c r="EY514">
        <v>16758.81111111111</v>
      </c>
      <c r="EZ514">
        <v>17294.71111111111</v>
      </c>
      <c r="FA514">
        <v>41.875</v>
      </c>
      <c r="FB514">
        <v>42.01148148148148</v>
      </c>
      <c r="FC514">
        <v>41.56199999999999</v>
      </c>
      <c r="FD514">
        <v>41.18699999999999</v>
      </c>
      <c r="FE514">
        <v>42.68240740740739</v>
      </c>
      <c r="FF514">
        <v>1955.074074074074</v>
      </c>
      <c r="FG514">
        <v>39.91</v>
      </c>
      <c r="FH514">
        <v>0</v>
      </c>
      <c r="FI514">
        <v>1759259744.2</v>
      </c>
      <c r="FJ514">
        <v>0</v>
      </c>
      <c r="FK514">
        <v>825.9164000000002</v>
      </c>
      <c r="FL514">
        <v>10.39192307414284</v>
      </c>
      <c r="FM514">
        <v>206.4615385074431</v>
      </c>
      <c r="FN514">
        <v>16759.744</v>
      </c>
      <c r="FO514">
        <v>15</v>
      </c>
      <c r="FP514">
        <v>0</v>
      </c>
      <c r="FQ514" t="s">
        <v>439</v>
      </c>
      <c r="FR514">
        <v>1747148579.5</v>
      </c>
      <c r="FS514">
        <v>1747148584.5</v>
      </c>
      <c r="FT514">
        <v>0</v>
      </c>
      <c r="FU514">
        <v>0.162</v>
      </c>
      <c r="FV514">
        <v>-0.001</v>
      </c>
      <c r="FW514">
        <v>0.139</v>
      </c>
      <c r="FX514">
        <v>0.058</v>
      </c>
      <c r="FY514">
        <v>420</v>
      </c>
      <c r="FZ514">
        <v>16</v>
      </c>
      <c r="GA514">
        <v>0.19</v>
      </c>
      <c r="GB514">
        <v>0.02</v>
      </c>
      <c r="GC514">
        <v>7.404325121951219</v>
      </c>
      <c r="GD514">
        <v>15.97671700348431</v>
      </c>
      <c r="GE514">
        <v>1.576137775733225</v>
      </c>
      <c r="GF514">
        <v>0</v>
      </c>
      <c r="GG514">
        <v>825.4681470588234</v>
      </c>
      <c r="GH514">
        <v>8.712223072062224</v>
      </c>
      <c r="GI514">
        <v>0.9021535389197696</v>
      </c>
      <c r="GJ514">
        <v>0</v>
      </c>
      <c r="GK514">
        <v>9.769957560975609</v>
      </c>
      <c r="GL514">
        <v>0.1467756794425191</v>
      </c>
      <c r="GM514">
        <v>0.0295760438473592</v>
      </c>
      <c r="GN514">
        <v>0</v>
      </c>
      <c r="GO514">
        <v>0</v>
      </c>
      <c r="GP514">
        <v>3</v>
      </c>
      <c r="GQ514" t="s">
        <v>490</v>
      </c>
      <c r="GR514">
        <v>3.12916</v>
      </c>
      <c r="GS514">
        <v>2.73008</v>
      </c>
      <c r="GT514">
        <v>0.0401688</v>
      </c>
      <c r="GU514">
        <v>0.0381006</v>
      </c>
      <c r="GV514">
        <v>0.107949</v>
      </c>
      <c r="GW514">
        <v>0.0754124</v>
      </c>
      <c r="GX514">
        <v>28778.9</v>
      </c>
      <c r="GY514">
        <v>27991.1</v>
      </c>
      <c r="GZ514">
        <v>30524.7</v>
      </c>
      <c r="HA514">
        <v>29354.5</v>
      </c>
      <c r="HB514">
        <v>37572.3</v>
      </c>
      <c r="HC514">
        <v>35714.8</v>
      </c>
      <c r="HD514">
        <v>46695.4</v>
      </c>
      <c r="HE514">
        <v>43620.9</v>
      </c>
      <c r="HF514">
        <v>1.83482</v>
      </c>
      <c r="HG514">
        <v>1.81763</v>
      </c>
      <c r="HH514">
        <v>0.0730529</v>
      </c>
      <c r="HI514">
        <v>0</v>
      </c>
      <c r="HJ514">
        <v>28.8279</v>
      </c>
      <c r="HK514">
        <v>999.9</v>
      </c>
      <c r="HL514">
        <v>46.9</v>
      </c>
      <c r="HM514">
        <v>31.6</v>
      </c>
      <c r="HN514">
        <v>24.133</v>
      </c>
      <c r="HO514">
        <v>62.6269</v>
      </c>
      <c r="HP514">
        <v>17.8245</v>
      </c>
      <c r="HQ514">
        <v>1</v>
      </c>
      <c r="HR514">
        <v>0.141214</v>
      </c>
      <c r="HS514">
        <v>-0.5744010000000001</v>
      </c>
      <c r="HT514">
        <v>20.2002</v>
      </c>
      <c r="HU514">
        <v>5.22777</v>
      </c>
      <c r="HV514">
        <v>11.974</v>
      </c>
      <c r="HW514">
        <v>4.9692</v>
      </c>
      <c r="HX514">
        <v>3.28953</v>
      </c>
      <c r="HY514">
        <v>9999</v>
      </c>
      <c r="HZ514">
        <v>9999</v>
      </c>
      <c r="IA514">
        <v>9999</v>
      </c>
      <c r="IB514">
        <v>21</v>
      </c>
      <c r="IC514">
        <v>4.97291</v>
      </c>
      <c r="ID514">
        <v>1.87724</v>
      </c>
      <c r="IE514">
        <v>1.87531</v>
      </c>
      <c r="IF514">
        <v>1.8781</v>
      </c>
      <c r="IG514">
        <v>1.87485</v>
      </c>
      <c r="IH514">
        <v>1.87844</v>
      </c>
      <c r="II514">
        <v>1.87556</v>
      </c>
      <c r="IJ514">
        <v>1.87668</v>
      </c>
      <c r="IK514">
        <v>0</v>
      </c>
      <c r="IL514">
        <v>0</v>
      </c>
      <c r="IM514">
        <v>0</v>
      </c>
      <c r="IN514">
        <v>0</v>
      </c>
      <c r="IO514" t="s">
        <v>441</v>
      </c>
      <c r="IP514" t="s">
        <v>442</v>
      </c>
      <c r="IQ514" t="s">
        <v>443</v>
      </c>
      <c r="IR514" t="s">
        <v>443</v>
      </c>
      <c r="IS514" t="s">
        <v>443</v>
      </c>
      <c r="IT514" t="s">
        <v>443</v>
      </c>
      <c r="IU514">
        <v>0</v>
      </c>
      <c r="IV514">
        <v>100</v>
      </c>
      <c r="IW514">
        <v>100</v>
      </c>
      <c r="IX514">
        <v>0.08599999999999999</v>
      </c>
      <c r="IY514">
        <v>0.2478</v>
      </c>
      <c r="IZ514">
        <v>-0.1222274518627452</v>
      </c>
      <c r="JA514">
        <v>0.001328938755811441</v>
      </c>
      <c r="JB514">
        <v>-5.633165956792918E-07</v>
      </c>
      <c r="JC514">
        <v>2.510553891376428E-10</v>
      </c>
      <c r="JD514">
        <v>-0.04678033270444259</v>
      </c>
      <c r="JE514">
        <v>-0.0009625096320519332</v>
      </c>
      <c r="JF514">
        <v>0.0006953178313022573</v>
      </c>
      <c r="JG514">
        <v>-5.973937232829655E-06</v>
      </c>
      <c r="JH514">
        <v>1</v>
      </c>
      <c r="JI514">
        <v>2112</v>
      </c>
      <c r="JJ514">
        <v>1</v>
      </c>
      <c r="JK514">
        <v>26</v>
      </c>
      <c r="JL514">
        <v>201852.5</v>
      </c>
      <c r="JM514">
        <v>201852.4</v>
      </c>
      <c r="JN514">
        <v>0.477295</v>
      </c>
      <c r="JO514">
        <v>2.57812</v>
      </c>
      <c r="JP514">
        <v>1.39893</v>
      </c>
      <c r="JQ514">
        <v>2.32788</v>
      </c>
      <c r="JR514">
        <v>1.44897</v>
      </c>
      <c r="JS514">
        <v>2.48779</v>
      </c>
      <c r="JT514">
        <v>37.0509</v>
      </c>
      <c r="JU514">
        <v>23.9737</v>
      </c>
      <c r="JV514">
        <v>18</v>
      </c>
      <c r="JW514">
        <v>483.513</v>
      </c>
      <c r="JX514">
        <v>443.017</v>
      </c>
      <c r="JY514">
        <v>29.4552</v>
      </c>
      <c r="JZ514">
        <v>29.0223</v>
      </c>
      <c r="KA514">
        <v>30.0003</v>
      </c>
      <c r="KB514">
        <v>28.6502</v>
      </c>
      <c r="KC514">
        <v>28.71</v>
      </c>
      <c r="KD514">
        <v>9.60364</v>
      </c>
      <c r="KE514">
        <v>42.15</v>
      </c>
      <c r="KF514">
        <v>0</v>
      </c>
      <c r="KG514">
        <v>29.4338</v>
      </c>
      <c r="KH514">
        <v>132.685</v>
      </c>
      <c r="KI514">
        <v>14.564</v>
      </c>
      <c r="KJ514">
        <v>100.912</v>
      </c>
      <c r="KK514">
        <v>100.334</v>
      </c>
    </row>
    <row r="515" spans="1:297">
      <c r="A515">
        <v>499</v>
      </c>
      <c r="B515">
        <v>1759259735.1</v>
      </c>
      <c r="C515">
        <v>12919.5</v>
      </c>
      <c r="D515" t="s">
        <v>1446</v>
      </c>
      <c r="E515" t="s">
        <v>1447</v>
      </c>
      <c r="F515">
        <v>5</v>
      </c>
      <c r="G515" t="s">
        <v>1411</v>
      </c>
      <c r="H515" t="s">
        <v>436</v>
      </c>
      <c r="I515">
        <v>1759259727.314285</v>
      </c>
      <c r="J515">
        <f>(K515)/1000</f>
        <v>0</v>
      </c>
      <c r="K515">
        <f>IF(DP515, AN515, AH515)</f>
        <v>0</v>
      </c>
      <c r="L515">
        <f>IF(DP515, AI515, AG515)</f>
        <v>0</v>
      </c>
      <c r="M515">
        <f>DR515 - IF(AU515&gt;1, L515*DL515*100.0/(AW515), 0)</f>
        <v>0</v>
      </c>
      <c r="N515">
        <f>((T515-J515/2)*M515-L515)/(T515+J515/2)</f>
        <v>0</v>
      </c>
      <c r="O515">
        <f>N515*(DY515+DZ515)/1000.0</f>
        <v>0</v>
      </c>
      <c r="P515">
        <f>(DR515 - IF(AU515&gt;1, L515*DL515*100.0/(AW515), 0))*(DY515+DZ515)/1000.0</f>
        <v>0</v>
      </c>
      <c r="Q515">
        <f>2.0/((1/S515-1/R515)+SIGN(S515)*SQRT((1/S515-1/R515)*(1/S515-1/R515) + 4*DM515/((DM515+1)*(DM515+1))*(2*1/S515*1/R515-1/R515*1/R515)))</f>
        <v>0</v>
      </c>
      <c r="R515">
        <f>IF(LEFT(DN515,1)&lt;&gt;"0",IF(LEFT(DN515,1)="1",3.0,DO515),$D$5+$E$5*(EF515*DY515/($K$5*1000))+$F$5*(EF515*DY515/($K$5*1000))*MAX(MIN(DL515,$J$5),$I$5)*MAX(MIN(DL515,$J$5),$I$5)+$G$5*MAX(MIN(DL515,$J$5),$I$5)*(EF515*DY515/($K$5*1000))+$H$5*(EF515*DY515/($K$5*1000))*(EF515*DY515/($K$5*1000)))</f>
        <v>0</v>
      </c>
      <c r="S515">
        <f>J515*(1000-(1000*0.61365*exp(17.502*W515/(240.97+W515))/(DY515+DZ515)+DT515)/2)/(1000*0.61365*exp(17.502*W515/(240.97+W515))/(DY515+DZ515)-DT515)</f>
        <v>0</v>
      </c>
      <c r="T515">
        <f>1/((DM515+1)/(Q515/1.6)+1/(R515/1.37)) + DM515/((DM515+1)/(Q515/1.6) + DM515/(R515/1.37))</f>
        <v>0</v>
      </c>
      <c r="U515">
        <f>(DH515*DK515)</f>
        <v>0</v>
      </c>
      <c r="V515">
        <f>(EA515+(U515+2*0.95*5.67E-8*(((EA515+$B$7)+273)^4-(EA515+273)^4)-44100*J515)/(1.84*29.3*R515+8*0.95*5.67E-8*(EA515+273)^3))</f>
        <v>0</v>
      </c>
      <c r="W515">
        <f>($C$7*EB515+$D$7*EC515+$E$7*V515)</f>
        <v>0</v>
      </c>
      <c r="X515">
        <f>0.61365*exp(17.502*W515/(240.97+W515))</f>
        <v>0</v>
      </c>
      <c r="Y515">
        <f>(Z515/AA515*100)</f>
        <v>0</v>
      </c>
      <c r="Z515">
        <f>DT515*(DY515+DZ515)/1000</f>
        <v>0</v>
      </c>
      <c r="AA515">
        <f>0.61365*exp(17.502*EA515/(240.97+EA515))</f>
        <v>0</v>
      </c>
      <c r="AB515">
        <f>(X515-DT515*(DY515+DZ515)/1000)</f>
        <v>0</v>
      </c>
      <c r="AC515">
        <f>(-J515*44100)</f>
        <v>0</v>
      </c>
      <c r="AD515">
        <f>2*29.3*R515*0.92*(EA515-W515)</f>
        <v>0</v>
      </c>
      <c r="AE515">
        <f>2*0.95*5.67E-8*(((EA515+$B$7)+273)^4-(W515+273)^4)</f>
        <v>0</v>
      </c>
      <c r="AF515">
        <f>U515+AE515+AC515+AD515</f>
        <v>0</v>
      </c>
      <c r="AG515">
        <f>DX515*AU515*(DS515-DR515*(1000-AU515*DU515)/(1000-AU515*DT515))/(100*DL515)</f>
        <v>0</v>
      </c>
      <c r="AH515">
        <f>1000*DX515*AU515*(DT515-DU515)/(100*DL515*(1000-AU515*DT515))</f>
        <v>0</v>
      </c>
      <c r="AI515">
        <f>(AJ515 - AK515 - DY515*1E3/(8.314*(EA515+273.15)) * AM515/DX515 * AL515) * DX515/(100*DL515) * (1000 - DU515)/1000</f>
        <v>0</v>
      </c>
      <c r="AJ515">
        <v>153.8037488454186</v>
      </c>
      <c r="AK515">
        <v>158.372096969697</v>
      </c>
      <c r="AL515">
        <v>-3.114587663451186</v>
      </c>
      <c r="AM515">
        <v>65.51276045423094</v>
      </c>
      <c r="AN515">
        <f>(AP515 - AO515 + DY515*1E3/(8.314*(EA515+273.15)) * AR515/DX515 * AQ515) * DX515/(100*DL515) * 1000/(1000 - AP515)</f>
        <v>0</v>
      </c>
      <c r="AO515">
        <v>14.49312992065659</v>
      </c>
      <c r="AP515">
        <v>24.24498484848485</v>
      </c>
      <c r="AQ515">
        <v>0.0003925640226679539</v>
      </c>
      <c r="AR515">
        <v>120.2974737953447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MAX(0,($B$13+$C$13*EF515)/(1+$D$13*EF515)*DY515/(EA515+273)*$E$13)</f>
        <v>0</v>
      </c>
      <c r="AX515" t="s">
        <v>437</v>
      </c>
      <c r="AY515" t="s">
        <v>437</v>
      </c>
      <c r="AZ515">
        <v>0</v>
      </c>
      <c r="BA515">
        <v>0</v>
      </c>
      <c r="BB515">
        <f>1-AZ515/BA515</f>
        <v>0</v>
      </c>
      <c r="BC515">
        <v>0</v>
      </c>
      <c r="BD515" t="s">
        <v>437</v>
      </c>
      <c r="BE515" t="s">
        <v>437</v>
      </c>
      <c r="BF515">
        <v>0</v>
      </c>
      <c r="BG515">
        <v>0</v>
      </c>
      <c r="BH515">
        <f>1-BF515/BG515</f>
        <v>0</v>
      </c>
      <c r="BI515">
        <v>0.5</v>
      </c>
      <c r="BJ515">
        <f>DI515</f>
        <v>0</v>
      </c>
      <c r="BK515">
        <f>L515</f>
        <v>0</v>
      </c>
      <c r="BL515">
        <f>BH515*BI515*BJ515</f>
        <v>0</v>
      </c>
      <c r="BM515">
        <f>(BK515-BC515)/BJ515</f>
        <v>0</v>
      </c>
      <c r="BN515">
        <f>(BA515-BG515)/BG515</f>
        <v>0</v>
      </c>
      <c r="BO515">
        <f>AZ515/(BB515+AZ515/BG515)</f>
        <v>0</v>
      </c>
      <c r="BP515" t="s">
        <v>437</v>
      </c>
      <c r="BQ515">
        <v>0</v>
      </c>
      <c r="BR515">
        <f>IF(BQ515&lt;&gt;0, BQ515, BO515)</f>
        <v>0</v>
      </c>
      <c r="BS515">
        <f>1-BR515/BG515</f>
        <v>0</v>
      </c>
      <c r="BT515">
        <f>(BG515-BF515)/(BG515-BR515)</f>
        <v>0</v>
      </c>
      <c r="BU515">
        <f>(BA515-BG515)/(BA515-BR515)</f>
        <v>0</v>
      </c>
      <c r="BV515">
        <f>(BG515-BF515)/(BG515-AZ515)</f>
        <v>0</v>
      </c>
      <c r="BW515">
        <f>(BA515-BG515)/(BA515-AZ515)</f>
        <v>0</v>
      </c>
      <c r="BX515">
        <f>(BT515*BR515/BF515)</f>
        <v>0</v>
      </c>
      <c r="BY515">
        <f>(1-BX515)</f>
        <v>0</v>
      </c>
      <c r="DH515">
        <f>$B$11*EG515+$C$11*EH515+$F$11*ES515*(1-EV515)</f>
        <v>0</v>
      </c>
      <c r="DI515">
        <f>DH515*DJ515</f>
        <v>0</v>
      </c>
      <c r="DJ515">
        <f>($B$11*$D$9+$C$11*$D$9+$F$11*((FF515+EX515)/MAX(FF515+EX515+FG515, 0.1)*$I$9+FG515/MAX(FF515+EX515+FG515, 0.1)*$J$9))/($B$11+$C$11+$F$11)</f>
        <v>0</v>
      </c>
      <c r="DK515">
        <f>($B$11*$K$9+$C$11*$K$9+$F$11*((FF515+EX515)/MAX(FF515+EX515+FG515, 0.1)*$P$9+FG515/MAX(FF515+EX515+FG515, 0.1)*$Q$9))/($B$11+$C$11+$F$11)</f>
        <v>0</v>
      </c>
      <c r="DL515">
        <v>4.8</v>
      </c>
      <c r="DM515">
        <v>0.5</v>
      </c>
      <c r="DN515" t="s">
        <v>438</v>
      </c>
      <c r="DO515">
        <v>2</v>
      </c>
      <c r="DP515" t="b">
        <v>1</v>
      </c>
      <c r="DQ515">
        <v>1759259727.314285</v>
      </c>
      <c r="DR515">
        <v>176.7069285714285</v>
      </c>
      <c r="DS515">
        <v>167.22625</v>
      </c>
      <c r="DT515">
        <v>24.24842142857143</v>
      </c>
      <c r="DU515">
        <v>14.47853571428571</v>
      </c>
      <c r="DV515">
        <v>176.6106428571429</v>
      </c>
      <c r="DW515">
        <v>24.00038214285715</v>
      </c>
      <c r="DX515">
        <v>500.0371428571428</v>
      </c>
      <c r="DY515">
        <v>90.71342857142857</v>
      </c>
      <c r="DZ515">
        <v>0.05233993571428571</v>
      </c>
      <c r="EA515">
        <v>30.63439642857144</v>
      </c>
      <c r="EB515">
        <v>30.01554642857142</v>
      </c>
      <c r="EC515">
        <v>999.9000000000002</v>
      </c>
      <c r="ED515">
        <v>0</v>
      </c>
      <c r="EE515">
        <v>0</v>
      </c>
      <c r="EF515">
        <v>9996.694642857143</v>
      </c>
      <c r="EG515">
        <v>0</v>
      </c>
      <c r="EH515">
        <v>11.3638</v>
      </c>
      <c r="EI515">
        <v>9.48066357142857</v>
      </c>
      <c r="EJ515">
        <v>181.09825</v>
      </c>
      <c r="EK515">
        <v>169.6827857142857</v>
      </c>
      <c r="EL515">
        <v>9.769895357142856</v>
      </c>
      <c r="EM515">
        <v>167.22625</v>
      </c>
      <c r="EN515">
        <v>14.47853571428571</v>
      </c>
      <c r="EO515">
        <v>2.199657857142857</v>
      </c>
      <c r="EP515">
        <v>1.313397142857143</v>
      </c>
      <c r="EQ515">
        <v>18.95983214285715</v>
      </c>
      <c r="ER515">
        <v>10.95305714285714</v>
      </c>
      <c r="ES515">
        <v>1999.981785714286</v>
      </c>
      <c r="ET515">
        <v>0.9799947857142856</v>
      </c>
      <c r="EU515">
        <v>0.02000552142857143</v>
      </c>
      <c r="EV515">
        <v>0</v>
      </c>
      <c r="EW515">
        <v>826.7186071428571</v>
      </c>
      <c r="EX515">
        <v>5.000560000000001</v>
      </c>
      <c r="EY515">
        <v>16776.69642857143</v>
      </c>
      <c r="EZ515">
        <v>17294.68571428572</v>
      </c>
      <c r="FA515">
        <v>41.88607142857143</v>
      </c>
      <c r="FB515">
        <v>42.0155</v>
      </c>
      <c r="FC515">
        <v>41.56199999999999</v>
      </c>
      <c r="FD515">
        <v>41.18699999999999</v>
      </c>
      <c r="FE515">
        <v>42.6847857142857</v>
      </c>
      <c r="FF515">
        <v>1955.071785714285</v>
      </c>
      <c r="FG515">
        <v>39.91</v>
      </c>
      <c r="FH515">
        <v>0</v>
      </c>
      <c r="FI515">
        <v>1759259749</v>
      </c>
      <c r="FJ515">
        <v>0</v>
      </c>
      <c r="FK515">
        <v>826.7924</v>
      </c>
      <c r="FL515">
        <v>11.70961536685185</v>
      </c>
      <c r="FM515">
        <v>248.4923073550852</v>
      </c>
      <c r="FN515">
        <v>16777.964</v>
      </c>
      <c r="FO515">
        <v>15</v>
      </c>
      <c r="FP515">
        <v>0</v>
      </c>
      <c r="FQ515" t="s">
        <v>439</v>
      </c>
      <c r="FR515">
        <v>1747148579.5</v>
      </c>
      <c r="FS515">
        <v>1747148584.5</v>
      </c>
      <c r="FT515">
        <v>0</v>
      </c>
      <c r="FU515">
        <v>0.162</v>
      </c>
      <c r="FV515">
        <v>-0.001</v>
      </c>
      <c r="FW515">
        <v>0.139</v>
      </c>
      <c r="FX515">
        <v>0.058</v>
      </c>
      <c r="FY515">
        <v>420</v>
      </c>
      <c r="FZ515">
        <v>16</v>
      </c>
      <c r="GA515">
        <v>0.19</v>
      </c>
      <c r="GB515">
        <v>0.02</v>
      </c>
      <c r="GC515">
        <v>8.678326</v>
      </c>
      <c r="GD515">
        <v>16.36143939962475</v>
      </c>
      <c r="GE515">
        <v>1.574555901576378</v>
      </c>
      <c r="GF515">
        <v>0</v>
      </c>
      <c r="GG515">
        <v>826.2171764705882</v>
      </c>
      <c r="GH515">
        <v>10.89433154230488</v>
      </c>
      <c r="GI515">
        <v>1.101465880772167</v>
      </c>
      <c r="GJ515">
        <v>0</v>
      </c>
      <c r="GK515">
        <v>9.777237</v>
      </c>
      <c r="GL515">
        <v>-0.1496073545966213</v>
      </c>
      <c r="GM515">
        <v>0.02140966571434505</v>
      </c>
      <c r="GN515">
        <v>0</v>
      </c>
      <c r="GO515">
        <v>0</v>
      </c>
      <c r="GP515">
        <v>3</v>
      </c>
      <c r="GQ515" t="s">
        <v>490</v>
      </c>
      <c r="GR515">
        <v>3.12892</v>
      </c>
      <c r="GS515">
        <v>2.73019</v>
      </c>
      <c r="GT515">
        <v>0.0368612</v>
      </c>
      <c r="GU515">
        <v>0.034432</v>
      </c>
      <c r="GV515">
        <v>0.107991</v>
      </c>
      <c r="GW515">
        <v>0.075678</v>
      </c>
      <c r="GX515">
        <v>28877.7</v>
      </c>
      <c r="GY515">
        <v>28098.4</v>
      </c>
      <c r="GZ515">
        <v>30524.3</v>
      </c>
      <c r="HA515">
        <v>29355.2</v>
      </c>
      <c r="HB515">
        <v>37569.8</v>
      </c>
      <c r="HC515">
        <v>35704.7</v>
      </c>
      <c r="HD515">
        <v>46694.8</v>
      </c>
      <c r="HE515">
        <v>43621.4</v>
      </c>
      <c r="HF515">
        <v>1.83428</v>
      </c>
      <c r="HG515">
        <v>1.8178</v>
      </c>
      <c r="HH515">
        <v>0.0718236</v>
      </c>
      <c r="HI515">
        <v>0</v>
      </c>
      <c r="HJ515">
        <v>28.8283</v>
      </c>
      <c r="HK515">
        <v>999.9</v>
      </c>
      <c r="HL515">
        <v>46.9</v>
      </c>
      <c r="HM515">
        <v>31.6</v>
      </c>
      <c r="HN515">
        <v>24.1346</v>
      </c>
      <c r="HO515">
        <v>62.6969</v>
      </c>
      <c r="HP515">
        <v>18.1731</v>
      </c>
      <c r="HQ515">
        <v>1</v>
      </c>
      <c r="HR515">
        <v>0.141573</v>
      </c>
      <c r="HS515">
        <v>-0.557546</v>
      </c>
      <c r="HT515">
        <v>20.2003</v>
      </c>
      <c r="HU515">
        <v>5.22762</v>
      </c>
      <c r="HV515">
        <v>11.974</v>
      </c>
      <c r="HW515">
        <v>4.9697</v>
      </c>
      <c r="HX515">
        <v>3.2895</v>
      </c>
      <c r="HY515">
        <v>9999</v>
      </c>
      <c r="HZ515">
        <v>9999</v>
      </c>
      <c r="IA515">
        <v>9999</v>
      </c>
      <c r="IB515">
        <v>21</v>
      </c>
      <c r="IC515">
        <v>4.97291</v>
      </c>
      <c r="ID515">
        <v>1.87724</v>
      </c>
      <c r="IE515">
        <v>1.87531</v>
      </c>
      <c r="IF515">
        <v>1.87811</v>
      </c>
      <c r="IG515">
        <v>1.87486</v>
      </c>
      <c r="IH515">
        <v>1.87845</v>
      </c>
      <c r="II515">
        <v>1.87556</v>
      </c>
      <c r="IJ515">
        <v>1.87668</v>
      </c>
      <c r="IK515">
        <v>0</v>
      </c>
      <c r="IL515">
        <v>0</v>
      </c>
      <c r="IM515">
        <v>0</v>
      </c>
      <c r="IN515">
        <v>0</v>
      </c>
      <c r="IO515" t="s">
        <v>441</v>
      </c>
      <c r="IP515" t="s">
        <v>442</v>
      </c>
      <c r="IQ515" t="s">
        <v>443</v>
      </c>
      <c r="IR515" t="s">
        <v>443</v>
      </c>
      <c r="IS515" t="s">
        <v>443</v>
      </c>
      <c r="IT515" t="s">
        <v>443</v>
      </c>
      <c r="IU515">
        <v>0</v>
      </c>
      <c r="IV515">
        <v>100</v>
      </c>
      <c r="IW515">
        <v>100</v>
      </c>
      <c r="IX515">
        <v>0.068</v>
      </c>
      <c r="IY515">
        <v>0.2481</v>
      </c>
      <c r="IZ515">
        <v>-0.1222274518627452</v>
      </c>
      <c r="JA515">
        <v>0.001328938755811441</v>
      </c>
      <c r="JB515">
        <v>-5.633165956792918E-07</v>
      </c>
      <c r="JC515">
        <v>2.510553891376428E-10</v>
      </c>
      <c r="JD515">
        <v>-0.04678033270444259</v>
      </c>
      <c r="JE515">
        <v>-0.0009625096320519332</v>
      </c>
      <c r="JF515">
        <v>0.0006953178313022573</v>
      </c>
      <c r="JG515">
        <v>-5.973937232829655E-06</v>
      </c>
      <c r="JH515">
        <v>1</v>
      </c>
      <c r="JI515">
        <v>2112</v>
      </c>
      <c r="JJ515">
        <v>1</v>
      </c>
      <c r="JK515">
        <v>26</v>
      </c>
      <c r="JL515">
        <v>201852.6</v>
      </c>
      <c r="JM515">
        <v>201852.5</v>
      </c>
      <c r="JN515">
        <v>0.440674</v>
      </c>
      <c r="JO515">
        <v>2.58057</v>
      </c>
      <c r="JP515">
        <v>1.39893</v>
      </c>
      <c r="JQ515">
        <v>2.32788</v>
      </c>
      <c r="JR515">
        <v>1.44897</v>
      </c>
      <c r="JS515">
        <v>2.57446</v>
      </c>
      <c r="JT515">
        <v>37.0747</v>
      </c>
      <c r="JU515">
        <v>23.9824</v>
      </c>
      <c r="JV515">
        <v>18</v>
      </c>
      <c r="JW515">
        <v>483.234</v>
      </c>
      <c r="JX515">
        <v>443.15</v>
      </c>
      <c r="JY515">
        <v>29.4343</v>
      </c>
      <c r="JZ515">
        <v>29.0263</v>
      </c>
      <c r="KA515">
        <v>30.0004</v>
      </c>
      <c r="KB515">
        <v>28.6539</v>
      </c>
      <c r="KC515">
        <v>28.7133</v>
      </c>
      <c r="KD515">
        <v>8.8636</v>
      </c>
      <c r="KE515">
        <v>42.15</v>
      </c>
      <c r="KF515">
        <v>0</v>
      </c>
      <c r="KG515">
        <v>29.4272</v>
      </c>
      <c r="KH515">
        <v>119.329</v>
      </c>
      <c r="KI515">
        <v>14.559</v>
      </c>
      <c r="KJ515">
        <v>100.911</v>
      </c>
      <c r="KK515">
        <v>100.336</v>
      </c>
    </row>
    <row r="516" spans="1:297">
      <c r="A516">
        <v>500</v>
      </c>
      <c r="B516">
        <v>1759259740.1</v>
      </c>
      <c r="C516">
        <v>12924.5</v>
      </c>
      <c r="D516" t="s">
        <v>1448</v>
      </c>
      <c r="E516" t="s">
        <v>1449</v>
      </c>
      <c r="F516">
        <v>5</v>
      </c>
      <c r="G516" t="s">
        <v>1411</v>
      </c>
      <c r="H516" t="s">
        <v>436</v>
      </c>
      <c r="I516">
        <v>1759259732.6</v>
      </c>
      <c r="J516">
        <f>(K516)/1000</f>
        <v>0</v>
      </c>
      <c r="K516">
        <f>IF(DP516, AN516, AH516)</f>
        <v>0</v>
      </c>
      <c r="L516">
        <f>IF(DP516, AI516, AG516)</f>
        <v>0</v>
      </c>
      <c r="M516">
        <f>DR516 - IF(AU516&gt;1, L516*DL516*100.0/(AW516), 0)</f>
        <v>0</v>
      </c>
      <c r="N516">
        <f>((T516-J516/2)*M516-L516)/(T516+J516/2)</f>
        <v>0</v>
      </c>
      <c r="O516">
        <f>N516*(DY516+DZ516)/1000.0</f>
        <v>0</v>
      </c>
      <c r="P516">
        <f>(DR516 - IF(AU516&gt;1, L516*DL516*100.0/(AW516), 0))*(DY516+DZ516)/1000.0</f>
        <v>0</v>
      </c>
      <c r="Q516">
        <f>2.0/((1/S516-1/R516)+SIGN(S516)*SQRT((1/S516-1/R516)*(1/S516-1/R516) + 4*DM516/((DM516+1)*(DM516+1))*(2*1/S516*1/R516-1/R516*1/R516)))</f>
        <v>0</v>
      </c>
      <c r="R516">
        <f>IF(LEFT(DN516,1)&lt;&gt;"0",IF(LEFT(DN516,1)="1",3.0,DO516),$D$5+$E$5*(EF516*DY516/($K$5*1000))+$F$5*(EF516*DY516/($K$5*1000))*MAX(MIN(DL516,$J$5),$I$5)*MAX(MIN(DL516,$J$5),$I$5)+$G$5*MAX(MIN(DL516,$J$5),$I$5)*(EF516*DY516/($K$5*1000))+$H$5*(EF516*DY516/($K$5*1000))*(EF516*DY516/($K$5*1000)))</f>
        <v>0</v>
      </c>
      <c r="S516">
        <f>J516*(1000-(1000*0.61365*exp(17.502*W516/(240.97+W516))/(DY516+DZ516)+DT516)/2)/(1000*0.61365*exp(17.502*W516/(240.97+W516))/(DY516+DZ516)-DT516)</f>
        <v>0</v>
      </c>
      <c r="T516">
        <f>1/((DM516+1)/(Q516/1.6)+1/(R516/1.37)) + DM516/((DM516+1)/(Q516/1.6) + DM516/(R516/1.37))</f>
        <v>0</v>
      </c>
      <c r="U516">
        <f>(DH516*DK516)</f>
        <v>0</v>
      </c>
      <c r="V516">
        <f>(EA516+(U516+2*0.95*5.67E-8*(((EA516+$B$7)+273)^4-(EA516+273)^4)-44100*J516)/(1.84*29.3*R516+8*0.95*5.67E-8*(EA516+273)^3))</f>
        <v>0</v>
      </c>
      <c r="W516">
        <f>($C$7*EB516+$D$7*EC516+$E$7*V516)</f>
        <v>0</v>
      </c>
      <c r="X516">
        <f>0.61365*exp(17.502*W516/(240.97+W516))</f>
        <v>0</v>
      </c>
      <c r="Y516">
        <f>(Z516/AA516*100)</f>
        <v>0</v>
      </c>
      <c r="Z516">
        <f>DT516*(DY516+DZ516)/1000</f>
        <v>0</v>
      </c>
      <c r="AA516">
        <f>0.61365*exp(17.502*EA516/(240.97+EA516))</f>
        <v>0</v>
      </c>
      <c r="AB516">
        <f>(X516-DT516*(DY516+DZ516)/1000)</f>
        <v>0</v>
      </c>
      <c r="AC516">
        <f>(-J516*44100)</f>
        <v>0</v>
      </c>
      <c r="AD516">
        <f>2*29.3*R516*0.92*(EA516-W516)</f>
        <v>0</v>
      </c>
      <c r="AE516">
        <f>2*0.95*5.67E-8*(((EA516+$B$7)+273)^4-(W516+273)^4)</f>
        <v>0</v>
      </c>
      <c r="AF516">
        <f>U516+AE516+AC516+AD516</f>
        <v>0</v>
      </c>
      <c r="AG516">
        <f>DX516*AU516*(DS516-DR516*(1000-AU516*DU516)/(1000-AU516*DT516))/(100*DL516)</f>
        <v>0</v>
      </c>
      <c r="AH516">
        <f>1000*DX516*AU516*(DT516-DU516)/(100*DL516*(1000-AU516*DT516))</f>
        <v>0</v>
      </c>
      <c r="AI516">
        <f>(AJ516 - AK516 - DY516*1E3/(8.314*(EA516+273.15)) * AM516/DX516 * AL516) * DX516/(100*DL516) * (1000 - DU516)/1000</f>
        <v>0</v>
      </c>
      <c r="AJ516">
        <v>137.0265843939339</v>
      </c>
      <c r="AK516">
        <v>142.796696969697</v>
      </c>
      <c r="AL516">
        <v>-3.11491934695259</v>
      </c>
      <c r="AM516">
        <v>65.51276045423094</v>
      </c>
      <c r="AN516">
        <f>(AP516 - AO516 + DY516*1E3/(8.314*(EA516+273.15)) * AR516/DX516 * AQ516) * DX516/(100*DL516) * 1000/(1000 - AP516)</f>
        <v>0</v>
      </c>
      <c r="AO516">
        <v>14.57832482953667</v>
      </c>
      <c r="AP516">
        <v>24.27546303030303</v>
      </c>
      <c r="AQ516">
        <v>0.006778747905997348</v>
      </c>
      <c r="AR516">
        <v>120.2974737953447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MAX(0,($B$13+$C$13*EF516)/(1+$D$13*EF516)*DY516/(EA516+273)*$E$13)</f>
        <v>0</v>
      </c>
      <c r="AX516" t="s">
        <v>437</v>
      </c>
      <c r="AY516" t="s">
        <v>437</v>
      </c>
      <c r="AZ516">
        <v>0</v>
      </c>
      <c r="BA516">
        <v>0</v>
      </c>
      <c r="BB516">
        <f>1-AZ516/BA516</f>
        <v>0</v>
      </c>
      <c r="BC516">
        <v>0</v>
      </c>
      <c r="BD516" t="s">
        <v>437</v>
      </c>
      <c r="BE516" t="s">
        <v>437</v>
      </c>
      <c r="BF516">
        <v>0</v>
      </c>
      <c r="BG516">
        <v>0</v>
      </c>
      <c r="BH516">
        <f>1-BF516/BG516</f>
        <v>0</v>
      </c>
      <c r="BI516">
        <v>0.5</v>
      </c>
      <c r="BJ516">
        <f>DI516</f>
        <v>0</v>
      </c>
      <c r="BK516">
        <f>L516</f>
        <v>0</v>
      </c>
      <c r="BL516">
        <f>BH516*BI516*BJ516</f>
        <v>0</v>
      </c>
      <c r="BM516">
        <f>(BK516-BC516)/BJ516</f>
        <v>0</v>
      </c>
      <c r="BN516">
        <f>(BA516-BG516)/BG516</f>
        <v>0</v>
      </c>
      <c r="BO516">
        <f>AZ516/(BB516+AZ516/BG516)</f>
        <v>0</v>
      </c>
      <c r="BP516" t="s">
        <v>437</v>
      </c>
      <c r="BQ516">
        <v>0</v>
      </c>
      <c r="BR516">
        <f>IF(BQ516&lt;&gt;0, BQ516, BO516)</f>
        <v>0</v>
      </c>
      <c r="BS516">
        <f>1-BR516/BG516</f>
        <v>0</v>
      </c>
      <c r="BT516">
        <f>(BG516-BF516)/(BG516-BR516)</f>
        <v>0</v>
      </c>
      <c r="BU516">
        <f>(BA516-BG516)/(BA516-BR516)</f>
        <v>0</v>
      </c>
      <c r="BV516">
        <f>(BG516-BF516)/(BG516-AZ516)</f>
        <v>0</v>
      </c>
      <c r="BW516">
        <f>(BA516-BG516)/(BA516-AZ516)</f>
        <v>0</v>
      </c>
      <c r="BX516">
        <f>(BT516*BR516/BF516)</f>
        <v>0</v>
      </c>
      <c r="BY516">
        <f>(1-BX516)</f>
        <v>0</v>
      </c>
      <c r="DH516">
        <f>$B$11*EG516+$C$11*EH516+$F$11*ES516*(1-EV516)</f>
        <v>0</v>
      </c>
      <c r="DI516">
        <f>DH516*DJ516</f>
        <v>0</v>
      </c>
      <c r="DJ516">
        <f>($B$11*$D$9+$C$11*$D$9+$F$11*((FF516+EX516)/MAX(FF516+EX516+FG516, 0.1)*$I$9+FG516/MAX(FF516+EX516+FG516, 0.1)*$J$9))/($B$11+$C$11+$F$11)</f>
        <v>0</v>
      </c>
      <c r="DK516">
        <f>($B$11*$K$9+$C$11*$K$9+$F$11*((FF516+EX516)/MAX(FF516+EX516+FG516, 0.1)*$P$9+FG516/MAX(FF516+EX516+FG516, 0.1)*$Q$9))/($B$11+$C$11+$F$11)</f>
        <v>0</v>
      </c>
      <c r="DL516">
        <v>4.8</v>
      </c>
      <c r="DM516">
        <v>0.5</v>
      </c>
      <c r="DN516" t="s">
        <v>438</v>
      </c>
      <c r="DO516">
        <v>2</v>
      </c>
      <c r="DP516" t="b">
        <v>1</v>
      </c>
      <c r="DQ516">
        <v>1759259732.6</v>
      </c>
      <c r="DR516">
        <v>160.6178148148148</v>
      </c>
      <c r="DS516">
        <v>149.6884814814815</v>
      </c>
      <c r="DT516">
        <v>24.24887407407407</v>
      </c>
      <c r="DU516">
        <v>14.51240370370371</v>
      </c>
      <c r="DV516">
        <v>160.5402222222222</v>
      </c>
      <c r="DW516">
        <v>24.00082592592593</v>
      </c>
      <c r="DX516">
        <v>499.9922592592594</v>
      </c>
      <c r="DY516">
        <v>90.71314074074073</v>
      </c>
      <c r="DZ516">
        <v>0.05243358518518518</v>
      </c>
      <c r="EA516">
        <v>30.63201111111111</v>
      </c>
      <c r="EB516">
        <v>30.01052222222222</v>
      </c>
      <c r="EC516">
        <v>999.9000000000001</v>
      </c>
      <c r="ED516">
        <v>0</v>
      </c>
      <c r="EE516">
        <v>0</v>
      </c>
      <c r="EF516">
        <v>9991.296296296296</v>
      </c>
      <c r="EG516">
        <v>0</v>
      </c>
      <c r="EH516">
        <v>11.3638</v>
      </c>
      <c r="EI516">
        <v>10.92931185185185</v>
      </c>
      <c r="EJ516">
        <v>164.6091851851852</v>
      </c>
      <c r="EK516">
        <v>151.8921111111111</v>
      </c>
      <c r="EL516">
        <v>9.736478148148148</v>
      </c>
      <c r="EM516">
        <v>149.6884814814815</v>
      </c>
      <c r="EN516">
        <v>14.51240370370371</v>
      </c>
      <c r="EO516">
        <v>2.199692222222222</v>
      </c>
      <c r="EP516">
        <v>1.316465185185185</v>
      </c>
      <c r="EQ516">
        <v>18.96007407407408</v>
      </c>
      <c r="ER516">
        <v>10.98811111111111</v>
      </c>
      <c r="ES516">
        <v>1999.976666666667</v>
      </c>
      <c r="ET516">
        <v>0.9799947777777777</v>
      </c>
      <c r="EU516">
        <v>0.02000552962962963</v>
      </c>
      <c r="EV516">
        <v>0</v>
      </c>
      <c r="EW516">
        <v>827.898074074074</v>
      </c>
      <c r="EX516">
        <v>5.000560000000001</v>
      </c>
      <c r="EY516">
        <v>16800.40740740741</v>
      </c>
      <c r="EZ516">
        <v>17294.64074074074</v>
      </c>
      <c r="FA516">
        <v>41.90714814814814</v>
      </c>
      <c r="FB516">
        <v>42.02296296296295</v>
      </c>
      <c r="FC516">
        <v>41.56666666666666</v>
      </c>
      <c r="FD516">
        <v>41.18699999999999</v>
      </c>
      <c r="FE516">
        <v>42.68699999999998</v>
      </c>
      <c r="FF516">
        <v>1955.066666666667</v>
      </c>
      <c r="FG516">
        <v>39.91</v>
      </c>
      <c r="FH516">
        <v>0</v>
      </c>
      <c r="FI516">
        <v>1759259754.4</v>
      </c>
      <c r="FJ516">
        <v>0</v>
      </c>
      <c r="FK516">
        <v>827.9476153846153</v>
      </c>
      <c r="FL516">
        <v>14.83562393550566</v>
      </c>
      <c r="FM516">
        <v>301.0564103623068</v>
      </c>
      <c r="FN516">
        <v>16801.45769230769</v>
      </c>
      <c r="FO516">
        <v>15</v>
      </c>
      <c r="FP516">
        <v>0</v>
      </c>
      <c r="FQ516" t="s">
        <v>439</v>
      </c>
      <c r="FR516">
        <v>1747148579.5</v>
      </c>
      <c r="FS516">
        <v>1747148584.5</v>
      </c>
      <c r="FT516">
        <v>0</v>
      </c>
      <c r="FU516">
        <v>0.162</v>
      </c>
      <c r="FV516">
        <v>-0.001</v>
      </c>
      <c r="FW516">
        <v>0.139</v>
      </c>
      <c r="FX516">
        <v>0.058</v>
      </c>
      <c r="FY516">
        <v>420</v>
      </c>
      <c r="FZ516">
        <v>16</v>
      </c>
      <c r="GA516">
        <v>0.19</v>
      </c>
      <c r="GB516">
        <v>0.02</v>
      </c>
      <c r="GC516">
        <v>10.03304</v>
      </c>
      <c r="GD516">
        <v>16.46275587242024</v>
      </c>
      <c r="GE516">
        <v>1.583892383779593</v>
      </c>
      <c r="GF516">
        <v>0</v>
      </c>
      <c r="GG516">
        <v>827.1880294117645</v>
      </c>
      <c r="GH516">
        <v>12.6937356834252</v>
      </c>
      <c r="GI516">
        <v>1.27984600372568</v>
      </c>
      <c r="GJ516">
        <v>0</v>
      </c>
      <c r="GK516">
        <v>9.753625500000002</v>
      </c>
      <c r="GL516">
        <v>-0.3688863039399555</v>
      </c>
      <c r="GM516">
        <v>0.03744907975838656</v>
      </c>
      <c r="GN516">
        <v>0</v>
      </c>
      <c r="GO516">
        <v>0</v>
      </c>
      <c r="GP516">
        <v>3</v>
      </c>
      <c r="GQ516" t="s">
        <v>490</v>
      </c>
      <c r="GR516">
        <v>3.1291</v>
      </c>
      <c r="GS516">
        <v>2.73017</v>
      </c>
      <c r="GT516">
        <v>0.03348</v>
      </c>
      <c r="GU516">
        <v>0.0306683</v>
      </c>
      <c r="GV516">
        <v>0.108077</v>
      </c>
      <c r="GW516">
        <v>0.0758182</v>
      </c>
      <c r="GX516">
        <v>28978.9</v>
      </c>
      <c r="GY516">
        <v>28207.7</v>
      </c>
      <c r="GZ516">
        <v>30524.2</v>
      </c>
      <c r="HA516">
        <v>29355</v>
      </c>
      <c r="HB516">
        <v>37565.7</v>
      </c>
      <c r="HC516">
        <v>35698.8</v>
      </c>
      <c r="HD516">
        <v>46694.5</v>
      </c>
      <c r="HE516">
        <v>43621.2</v>
      </c>
      <c r="HF516">
        <v>1.83438</v>
      </c>
      <c r="HG516">
        <v>1.81732</v>
      </c>
      <c r="HH516">
        <v>0.07295980000000001</v>
      </c>
      <c r="HI516">
        <v>0</v>
      </c>
      <c r="HJ516">
        <v>28.8302</v>
      </c>
      <c r="HK516">
        <v>999.9</v>
      </c>
      <c r="HL516">
        <v>46.9</v>
      </c>
      <c r="HM516">
        <v>31.5</v>
      </c>
      <c r="HN516">
        <v>24.0009</v>
      </c>
      <c r="HO516">
        <v>62.8569</v>
      </c>
      <c r="HP516">
        <v>17.9207</v>
      </c>
      <c r="HQ516">
        <v>1</v>
      </c>
      <c r="HR516">
        <v>0.141903</v>
      </c>
      <c r="HS516">
        <v>-0.588499</v>
      </c>
      <c r="HT516">
        <v>20.2002</v>
      </c>
      <c r="HU516">
        <v>5.22822</v>
      </c>
      <c r="HV516">
        <v>11.974</v>
      </c>
      <c r="HW516">
        <v>4.96995</v>
      </c>
      <c r="HX516">
        <v>3.2895</v>
      </c>
      <c r="HY516">
        <v>9999</v>
      </c>
      <c r="HZ516">
        <v>9999</v>
      </c>
      <c r="IA516">
        <v>9999</v>
      </c>
      <c r="IB516">
        <v>21</v>
      </c>
      <c r="IC516">
        <v>4.9729</v>
      </c>
      <c r="ID516">
        <v>1.87726</v>
      </c>
      <c r="IE516">
        <v>1.87531</v>
      </c>
      <c r="IF516">
        <v>1.87812</v>
      </c>
      <c r="IG516">
        <v>1.87485</v>
      </c>
      <c r="IH516">
        <v>1.87847</v>
      </c>
      <c r="II516">
        <v>1.87556</v>
      </c>
      <c r="IJ516">
        <v>1.87669</v>
      </c>
      <c r="IK516">
        <v>0</v>
      </c>
      <c r="IL516">
        <v>0</v>
      </c>
      <c r="IM516">
        <v>0</v>
      </c>
      <c r="IN516">
        <v>0</v>
      </c>
      <c r="IO516" t="s">
        <v>441</v>
      </c>
      <c r="IP516" t="s">
        <v>442</v>
      </c>
      <c r="IQ516" t="s">
        <v>443</v>
      </c>
      <c r="IR516" t="s">
        <v>443</v>
      </c>
      <c r="IS516" t="s">
        <v>443</v>
      </c>
      <c r="IT516" t="s">
        <v>443</v>
      </c>
      <c r="IU516">
        <v>0</v>
      </c>
      <c r="IV516">
        <v>100</v>
      </c>
      <c r="IW516">
        <v>100</v>
      </c>
      <c r="IX516">
        <v>0.051</v>
      </c>
      <c r="IY516">
        <v>0.2487</v>
      </c>
      <c r="IZ516">
        <v>-0.1222274518627452</v>
      </c>
      <c r="JA516">
        <v>0.001328938755811441</v>
      </c>
      <c r="JB516">
        <v>-5.633165956792918E-07</v>
      </c>
      <c r="JC516">
        <v>2.510553891376428E-10</v>
      </c>
      <c r="JD516">
        <v>-0.04678033270444259</v>
      </c>
      <c r="JE516">
        <v>-0.0009625096320519332</v>
      </c>
      <c r="JF516">
        <v>0.0006953178313022573</v>
      </c>
      <c r="JG516">
        <v>-5.973937232829655E-06</v>
      </c>
      <c r="JH516">
        <v>1</v>
      </c>
      <c r="JI516">
        <v>2112</v>
      </c>
      <c r="JJ516">
        <v>1</v>
      </c>
      <c r="JK516">
        <v>26</v>
      </c>
      <c r="JL516">
        <v>201852.7</v>
      </c>
      <c r="JM516">
        <v>201852.6</v>
      </c>
      <c r="JN516">
        <v>0.400391</v>
      </c>
      <c r="JO516">
        <v>2.58789</v>
      </c>
      <c r="JP516">
        <v>1.39893</v>
      </c>
      <c r="JQ516">
        <v>2.32666</v>
      </c>
      <c r="JR516">
        <v>1.44897</v>
      </c>
      <c r="JS516">
        <v>2.48047</v>
      </c>
      <c r="JT516">
        <v>37.0509</v>
      </c>
      <c r="JU516">
        <v>23.9649</v>
      </c>
      <c r="JV516">
        <v>18</v>
      </c>
      <c r="JW516">
        <v>483.314</v>
      </c>
      <c r="JX516">
        <v>442.885</v>
      </c>
      <c r="JY516">
        <v>29.423</v>
      </c>
      <c r="JZ516">
        <v>29.0313</v>
      </c>
      <c r="KA516">
        <v>30.0003</v>
      </c>
      <c r="KB516">
        <v>28.6576</v>
      </c>
      <c r="KC516">
        <v>28.7174</v>
      </c>
      <c r="KD516">
        <v>8.043620000000001</v>
      </c>
      <c r="KE516">
        <v>42.15</v>
      </c>
      <c r="KF516">
        <v>0</v>
      </c>
      <c r="KG516">
        <v>29.4233</v>
      </c>
      <c r="KH516">
        <v>99.29049999999999</v>
      </c>
      <c r="KI516">
        <v>14.5497</v>
      </c>
      <c r="KJ516">
        <v>100.911</v>
      </c>
      <c r="KK516">
        <v>100.335</v>
      </c>
    </row>
    <row r="517" spans="1:297">
      <c r="A517">
        <v>501</v>
      </c>
      <c r="B517">
        <v>1759259745.1</v>
      </c>
      <c r="C517">
        <v>12929.5</v>
      </c>
      <c r="D517" t="s">
        <v>1450</v>
      </c>
      <c r="E517" t="s">
        <v>1451</v>
      </c>
      <c r="F517">
        <v>5</v>
      </c>
      <c r="G517" t="s">
        <v>1411</v>
      </c>
      <c r="H517" t="s">
        <v>436</v>
      </c>
      <c r="I517">
        <v>1759259737.314285</v>
      </c>
      <c r="J517">
        <f>(K517)/1000</f>
        <v>0</v>
      </c>
      <c r="K517">
        <f>IF(DP517, AN517, AH517)</f>
        <v>0</v>
      </c>
      <c r="L517">
        <f>IF(DP517, AI517, AG517)</f>
        <v>0</v>
      </c>
      <c r="M517">
        <f>DR517 - IF(AU517&gt;1, L517*DL517*100.0/(AW517), 0)</f>
        <v>0</v>
      </c>
      <c r="N517">
        <f>((T517-J517/2)*M517-L517)/(T517+J517/2)</f>
        <v>0</v>
      </c>
      <c r="O517">
        <f>N517*(DY517+DZ517)/1000.0</f>
        <v>0</v>
      </c>
      <c r="P517">
        <f>(DR517 - IF(AU517&gt;1, L517*DL517*100.0/(AW517), 0))*(DY517+DZ517)/1000.0</f>
        <v>0</v>
      </c>
      <c r="Q517">
        <f>2.0/((1/S517-1/R517)+SIGN(S517)*SQRT((1/S517-1/R517)*(1/S517-1/R517) + 4*DM517/((DM517+1)*(DM517+1))*(2*1/S517*1/R517-1/R517*1/R517)))</f>
        <v>0</v>
      </c>
      <c r="R517">
        <f>IF(LEFT(DN517,1)&lt;&gt;"0",IF(LEFT(DN517,1)="1",3.0,DO517),$D$5+$E$5*(EF517*DY517/($K$5*1000))+$F$5*(EF517*DY517/($K$5*1000))*MAX(MIN(DL517,$J$5),$I$5)*MAX(MIN(DL517,$J$5),$I$5)+$G$5*MAX(MIN(DL517,$J$5),$I$5)*(EF517*DY517/($K$5*1000))+$H$5*(EF517*DY517/($K$5*1000))*(EF517*DY517/($K$5*1000)))</f>
        <v>0</v>
      </c>
      <c r="S517">
        <f>J517*(1000-(1000*0.61365*exp(17.502*W517/(240.97+W517))/(DY517+DZ517)+DT517)/2)/(1000*0.61365*exp(17.502*W517/(240.97+W517))/(DY517+DZ517)-DT517)</f>
        <v>0</v>
      </c>
      <c r="T517">
        <f>1/((DM517+1)/(Q517/1.6)+1/(R517/1.37)) + DM517/((DM517+1)/(Q517/1.6) + DM517/(R517/1.37))</f>
        <v>0</v>
      </c>
      <c r="U517">
        <f>(DH517*DK517)</f>
        <v>0</v>
      </c>
      <c r="V517">
        <f>(EA517+(U517+2*0.95*5.67E-8*(((EA517+$B$7)+273)^4-(EA517+273)^4)-44100*J517)/(1.84*29.3*R517+8*0.95*5.67E-8*(EA517+273)^3))</f>
        <v>0</v>
      </c>
      <c r="W517">
        <f>($C$7*EB517+$D$7*EC517+$E$7*V517)</f>
        <v>0</v>
      </c>
      <c r="X517">
        <f>0.61365*exp(17.502*W517/(240.97+W517))</f>
        <v>0</v>
      </c>
      <c r="Y517">
        <f>(Z517/AA517*100)</f>
        <v>0</v>
      </c>
      <c r="Z517">
        <f>DT517*(DY517+DZ517)/1000</f>
        <v>0</v>
      </c>
      <c r="AA517">
        <f>0.61365*exp(17.502*EA517/(240.97+EA517))</f>
        <v>0</v>
      </c>
      <c r="AB517">
        <f>(X517-DT517*(DY517+DZ517)/1000)</f>
        <v>0</v>
      </c>
      <c r="AC517">
        <f>(-J517*44100)</f>
        <v>0</v>
      </c>
      <c r="AD517">
        <f>2*29.3*R517*0.92*(EA517-W517)</f>
        <v>0</v>
      </c>
      <c r="AE517">
        <f>2*0.95*5.67E-8*(((EA517+$B$7)+273)^4-(W517+273)^4)</f>
        <v>0</v>
      </c>
      <c r="AF517">
        <f>U517+AE517+AC517+AD517</f>
        <v>0</v>
      </c>
      <c r="AG517">
        <f>DX517*AU517*(DS517-DR517*(1000-AU517*DU517)/(1000-AU517*DT517))/(100*DL517)</f>
        <v>0</v>
      </c>
      <c r="AH517">
        <f>1000*DX517*AU517*(DT517-DU517)/(100*DL517*(1000-AU517*DT517))</f>
        <v>0</v>
      </c>
      <c r="AI517">
        <f>(AJ517 - AK517 - DY517*1E3/(8.314*(EA517+273.15)) * AM517/DX517 * AL517) * DX517/(100*DL517) * (1000 - DU517)/1000</f>
        <v>0</v>
      </c>
      <c r="AJ517">
        <v>120.1704929094341</v>
      </c>
      <c r="AK517">
        <v>127.1676424242424</v>
      </c>
      <c r="AL517">
        <v>-3.130218524103995</v>
      </c>
      <c r="AM517">
        <v>65.51276045423094</v>
      </c>
      <c r="AN517">
        <f>(AP517 - AO517 + DY517*1E3/(8.314*(EA517+273.15)) * AR517/DX517 * AQ517) * DX517/(100*DL517) * 1000/(1000 - AP517)</f>
        <v>0</v>
      </c>
      <c r="AO517">
        <v>14.5831219874399</v>
      </c>
      <c r="AP517">
        <v>24.28823393939393</v>
      </c>
      <c r="AQ517">
        <v>0.001035488759159032</v>
      </c>
      <c r="AR517">
        <v>120.2974737953447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MAX(0,($B$13+$C$13*EF517)/(1+$D$13*EF517)*DY517/(EA517+273)*$E$13)</f>
        <v>0</v>
      </c>
      <c r="AX517" t="s">
        <v>437</v>
      </c>
      <c r="AY517" t="s">
        <v>437</v>
      </c>
      <c r="AZ517">
        <v>0</v>
      </c>
      <c r="BA517">
        <v>0</v>
      </c>
      <c r="BB517">
        <f>1-AZ517/BA517</f>
        <v>0</v>
      </c>
      <c r="BC517">
        <v>0</v>
      </c>
      <c r="BD517" t="s">
        <v>437</v>
      </c>
      <c r="BE517" t="s">
        <v>437</v>
      </c>
      <c r="BF517">
        <v>0</v>
      </c>
      <c r="BG517">
        <v>0</v>
      </c>
      <c r="BH517">
        <f>1-BF517/BG517</f>
        <v>0</v>
      </c>
      <c r="BI517">
        <v>0.5</v>
      </c>
      <c r="BJ517">
        <f>DI517</f>
        <v>0</v>
      </c>
      <c r="BK517">
        <f>L517</f>
        <v>0</v>
      </c>
      <c r="BL517">
        <f>BH517*BI517*BJ517</f>
        <v>0</v>
      </c>
      <c r="BM517">
        <f>(BK517-BC517)/BJ517</f>
        <v>0</v>
      </c>
      <c r="BN517">
        <f>(BA517-BG517)/BG517</f>
        <v>0</v>
      </c>
      <c r="BO517">
        <f>AZ517/(BB517+AZ517/BG517)</f>
        <v>0</v>
      </c>
      <c r="BP517" t="s">
        <v>437</v>
      </c>
      <c r="BQ517">
        <v>0</v>
      </c>
      <c r="BR517">
        <f>IF(BQ517&lt;&gt;0, BQ517, BO517)</f>
        <v>0</v>
      </c>
      <c r="BS517">
        <f>1-BR517/BG517</f>
        <v>0</v>
      </c>
      <c r="BT517">
        <f>(BG517-BF517)/(BG517-BR517)</f>
        <v>0</v>
      </c>
      <c r="BU517">
        <f>(BA517-BG517)/(BA517-BR517)</f>
        <v>0</v>
      </c>
      <c r="BV517">
        <f>(BG517-BF517)/(BG517-AZ517)</f>
        <v>0</v>
      </c>
      <c r="BW517">
        <f>(BA517-BG517)/(BA517-AZ517)</f>
        <v>0</v>
      </c>
      <c r="BX517">
        <f>(BT517*BR517/BF517)</f>
        <v>0</v>
      </c>
      <c r="BY517">
        <f>(1-BX517)</f>
        <v>0</v>
      </c>
      <c r="DH517">
        <f>$B$11*EG517+$C$11*EH517+$F$11*ES517*(1-EV517)</f>
        <v>0</v>
      </c>
      <c r="DI517">
        <f>DH517*DJ517</f>
        <v>0</v>
      </c>
      <c r="DJ517">
        <f>($B$11*$D$9+$C$11*$D$9+$F$11*((FF517+EX517)/MAX(FF517+EX517+FG517, 0.1)*$I$9+FG517/MAX(FF517+EX517+FG517, 0.1)*$J$9))/($B$11+$C$11+$F$11)</f>
        <v>0</v>
      </c>
      <c r="DK517">
        <f>($B$11*$K$9+$C$11*$K$9+$F$11*((FF517+EX517)/MAX(FF517+EX517+FG517, 0.1)*$P$9+FG517/MAX(FF517+EX517+FG517, 0.1)*$Q$9))/($B$11+$C$11+$F$11)</f>
        <v>0</v>
      </c>
      <c r="DL517">
        <v>4.8</v>
      </c>
      <c r="DM517">
        <v>0.5</v>
      </c>
      <c r="DN517" t="s">
        <v>438</v>
      </c>
      <c r="DO517">
        <v>2</v>
      </c>
      <c r="DP517" t="b">
        <v>1</v>
      </c>
      <c r="DQ517">
        <v>1759259737.314285</v>
      </c>
      <c r="DR517">
        <v>146.2716785714286</v>
      </c>
      <c r="DS517">
        <v>134.0486071428572</v>
      </c>
      <c r="DT517">
        <v>24.26221785714286</v>
      </c>
      <c r="DU517">
        <v>14.54674642857143</v>
      </c>
      <c r="DV517">
        <v>146.2109285714286</v>
      </c>
      <c r="DW517">
        <v>24.01387142857143</v>
      </c>
      <c r="DX517">
        <v>499.9878214285715</v>
      </c>
      <c r="DY517">
        <v>90.71266428571428</v>
      </c>
      <c r="DZ517">
        <v>0.05244037857142858</v>
      </c>
      <c r="EA517">
        <v>30.62863214285714</v>
      </c>
      <c r="EB517">
        <v>30.01135714285714</v>
      </c>
      <c r="EC517">
        <v>999.9000000000002</v>
      </c>
      <c r="ED517">
        <v>0</v>
      </c>
      <c r="EE517">
        <v>0</v>
      </c>
      <c r="EF517">
        <v>9991.875</v>
      </c>
      <c r="EG517">
        <v>0</v>
      </c>
      <c r="EH517">
        <v>11.3638</v>
      </c>
      <c r="EI517">
        <v>12.22315357142857</v>
      </c>
      <c r="EJ517">
        <v>149.9085714285714</v>
      </c>
      <c r="EK517">
        <v>136.0266428571428</v>
      </c>
      <c r="EL517">
        <v>9.715473571428573</v>
      </c>
      <c r="EM517">
        <v>134.0486071428572</v>
      </c>
      <c r="EN517">
        <v>14.54674642857143</v>
      </c>
      <c r="EO517">
        <v>2.200890357142857</v>
      </c>
      <c r="EP517">
        <v>1.319573571428572</v>
      </c>
      <c r="EQ517">
        <v>18.96879285714286</v>
      </c>
      <c r="ER517">
        <v>11.02360714285714</v>
      </c>
      <c r="ES517">
        <v>2000.002857142857</v>
      </c>
      <c r="ET517">
        <v>0.9799949999999998</v>
      </c>
      <c r="EU517">
        <v>0.0200053</v>
      </c>
      <c r="EV517">
        <v>0</v>
      </c>
      <c r="EW517">
        <v>829.1824999999998</v>
      </c>
      <c r="EX517">
        <v>5.000560000000001</v>
      </c>
      <c r="EY517">
        <v>16825.38928571429</v>
      </c>
      <c r="EZ517">
        <v>17294.86428571429</v>
      </c>
      <c r="FA517">
        <v>41.92592857142856</v>
      </c>
      <c r="FB517">
        <v>42.03542857142855</v>
      </c>
      <c r="FC517">
        <v>41.57324999999999</v>
      </c>
      <c r="FD517">
        <v>41.18699999999999</v>
      </c>
      <c r="FE517">
        <v>42.68699999999998</v>
      </c>
      <c r="FF517">
        <v>1955.092857142856</v>
      </c>
      <c r="FG517">
        <v>39.91</v>
      </c>
      <c r="FH517">
        <v>0</v>
      </c>
      <c r="FI517">
        <v>1759259759.2</v>
      </c>
      <c r="FJ517">
        <v>0</v>
      </c>
      <c r="FK517">
        <v>829.2334615384615</v>
      </c>
      <c r="FL517">
        <v>17.98782907381956</v>
      </c>
      <c r="FM517">
        <v>335.1658122527379</v>
      </c>
      <c r="FN517">
        <v>16826.78461538462</v>
      </c>
      <c r="FO517">
        <v>15</v>
      </c>
      <c r="FP517">
        <v>0</v>
      </c>
      <c r="FQ517" t="s">
        <v>439</v>
      </c>
      <c r="FR517">
        <v>1747148579.5</v>
      </c>
      <c r="FS517">
        <v>1747148584.5</v>
      </c>
      <c r="FT517">
        <v>0</v>
      </c>
      <c r="FU517">
        <v>0.162</v>
      </c>
      <c r="FV517">
        <v>-0.001</v>
      </c>
      <c r="FW517">
        <v>0.139</v>
      </c>
      <c r="FX517">
        <v>0.058</v>
      </c>
      <c r="FY517">
        <v>420</v>
      </c>
      <c r="FZ517">
        <v>16</v>
      </c>
      <c r="GA517">
        <v>0.19</v>
      </c>
      <c r="GB517">
        <v>0.02</v>
      </c>
      <c r="GC517">
        <v>11.41366575</v>
      </c>
      <c r="GD517">
        <v>16.37055951219511</v>
      </c>
      <c r="GE517">
        <v>1.574952114748077</v>
      </c>
      <c r="GF517">
        <v>0</v>
      </c>
      <c r="GG517">
        <v>828.3603235294116</v>
      </c>
      <c r="GH517">
        <v>15.33838044290533</v>
      </c>
      <c r="GI517">
        <v>1.542392006336609</v>
      </c>
      <c r="GJ517">
        <v>0</v>
      </c>
      <c r="GK517">
        <v>9.7300585</v>
      </c>
      <c r="GL517">
        <v>-0.320325253283314</v>
      </c>
      <c r="GM517">
        <v>0.03420002716007699</v>
      </c>
      <c r="GN517">
        <v>0</v>
      </c>
      <c r="GO517">
        <v>0</v>
      </c>
      <c r="GP517">
        <v>3</v>
      </c>
      <c r="GQ517" t="s">
        <v>490</v>
      </c>
      <c r="GR517">
        <v>3.129</v>
      </c>
      <c r="GS517">
        <v>2.73047</v>
      </c>
      <c r="GT517">
        <v>0.0300163</v>
      </c>
      <c r="GU517">
        <v>0.0267961</v>
      </c>
      <c r="GV517">
        <v>0.108118</v>
      </c>
      <c r="GW517">
        <v>0.0758331</v>
      </c>
      <c r="GX517">
        <v>29082.1</v>
      </c>
      <c r="GY517">
        <v>28319.7</v>
      </c>
      <c r="GZ517">
        <v>30523.6</v>
      </c>
      <c r="HA517">
        <v>29354.4</v>
      </c>
      <c r="HB517">
        <v>37563.4</v>
      </c>
      <c r="HC517">
        <v>35697.1</v>
      </c>
      <c r="HD517">
        <v>46694.1</v>
      </c>
      <c r="HE517">
        <v>43620.2</v>
      </c>
      <c r="HF517">
        <v>1.83425</v>
      </c>
      <c r="HG517">
        <v>1.81752</v>
      </c>
      <c r="HH517">
        <v>0.0732392</v>
      </c>
      <c r="HI517">
        <v>0</v>
      </c>
      <c r="HJ517">
        <v>28.8283</v>
      </c>
      <c r="HK517">
        <v>999.9</v>
      </c>
      <c r="HL517">
        <v>46.9</v>
      </c>
      <c r="HM517">
        <v>31.5</v>
      </c>
      <c r="HN517">
        <v>23.9998</v>
      </c>
      <c r="HO517">
        <v>62.8669</v>
      </c>
      <c r="HP517">
        <v>18.125</v>
      </c>
      <c r="HQ517">
        <v>1</v>
      </c>
      <c r="HR517">
        <v>0.142304</v>
      </c>
      <c r="HS517">
        <v>-0.610599</v>
      </c>
      <c r="HT517">
        <v>20.2001</v>
      </c>
      <c r="HU517">
        <v>5.22747</v>
      </c>
      <c r="HV517">
        <v>11.974</v>
      </c>
      <c r="HW517">
        <v>4.9697</v>
      </c>
      <c r="HX517">
        <v>3.28953</v>
      </c>
      <c r="HY517">
        <v>9999</v>
      </c>
      <c r="HZ517">
        <v>9999</v>
      </c>
      <c r="IA517">
        <v>9999</v>
      </c>
      <c r="IB517">
        <v>21</v>
      </c>
      <c r="IC517">
        <v>4.97291</v>
      </c>
      <c r="ID517">
        <v>1.87721</v>
      </c>
      <c r="IE517">
        <v>1.87531</v>
      </c>
      <c r="IF517">
        <v>1.87809</v>
      </c>
      <c r="IG517">
        <v>1.87485</v>
      </c>
      <c r="IH517">
        <v>1.8784</v>
      </c>
      <c r="II517">
        <v>1.87551</v>
      </c>
      <c r="IJ517">
        <v>1.87667</v>
      </c>
      <c r="IK517">
        <v>0</v>
      </c>
      <c r="IL517">
        <v>0</v>
      </c>
      <c r="IM517">
        <v>0</v>
      </c>
      <c r="IN517">
        <v>0</v>
      </c>
      <c r="IO517" t="s">
        <v>441</v>
      </c>
      <c r="IP517" t="s">
        <v>442</v>
      </c>
      <c r="IQ517" t="s">
        <v>443</v>
      </c>
      <c r="IR517" t="s">
        <v>443</v>
      </c>
      <c r="IS517" t="s">
        <v>443</v>
      </c>
      <c r="IT517" t="s">
        <v>443</v>
      </c>
      <c r="IU517">
        <v>0</v>
      </c>
      <c r="IV517">
        <v>100</v>
      </c>
      <c r="IW517">
        <v>100</v>
      </c>
      <c r="IX517">
        <v>0.033</v>
      </c>
      <c r="IY517">
        <v>0.2489</v>
      </c>
      <c r="IZ517">
        <v>-0.1222274518627452</v>
      </c>
      <c r="JA517">
        <v>0.001328938755811441</v>
      </c>
      <c r="JB517">
        <v>-5.633165956792918E-07</v>
      </c>
      <c r="JC517">
        <v>2.510553891376428E-10</v>
      </c>
      <c r="JD517">
        <v>-0.04678033270444259</v>
      </c>
      <c r="JE517">
        <v>-0.0009625096320519332</v>
      </c>
      <c r="JF517">
        <v>0.0006953178313022573</v>
      </c>
      <c r="JG517">
        <v>-5.973937232829655E-06</v>
      </c>
      <c r="JH517">
        <v>1</v>
      </c>
      <c r="JI517">
        <v>2112</v>
      </c>
      <c r="JJ517">
        <v>1</v>
      </c>
      <c r="JK517">
        <v>26</v>
      </c>
      <c r="JL517">
        <v>201852.8</v>
      </c>
      <c r="JM517">
        <v>201852.7</v>
      </c>
      <c r="JN517">
        <v>0.362549</v>
      </c>
      <c r="JO517">
        <v>2.58545</v>
      </c>
      <c r="JP517">
        <v>1.39893</v>
      </c>
      <c r="JQ517">
        <v>2.32788</v>
      </c>
      <c r="JR517">
        <v>1.44897</v>
      </c>
      <c r="JS517">
        <v>2.5769</v>
      </c>
      <c r="JT517">
        <v>37.0509</v>
      </c>
      <c r="JU517">
        <v>23.9824</v>
      </c>
      <c r="JV517">
        <v>18</v>
      </c>
      <c r="JW517">
        <v>483.268</v>
      </c>
      <c r="JX517">
        <v>443.033</v>
      </c>
      <c r="JY517">
        <v>29.4186</v>
      </c>
      <c r="JZ517">
        <v>29.0353</v>
      </c>
      <c r="KA517">
        <v>30.0004</v>
      </c>
      <c r="KB517">
        <v>28.6613</v>
      </c>
      <c r="KC517">
        <v>28.7204</v>
      </c>
      <c r="KD517">
        <v>7.29958</v>
      </c>
      <c r="KE517">
        <v>42.15</v>
      </c>
      <c r="KF517">
        <v>0</v>
      </c>
      <c r="KG517">
        <v>29.4003</v>
      </c>
      <c r="KH517">
        <v>85.932</v>
      </c>
      <c r="KI517">
        <v>14.5497</v>
      </c>
      <c r="KJ517">
        <v>100.909</v>
      </c>
      <c r="KK517">
        <v>100.333</v>
      </c>
    </row>
    <row r="518" spans="1:297">
      <c r="A518">
        <v>502</v>
      </c>
      <c r="B518">
        <v>1759259750.1</v>
      </c>
      <c r="C518">
        <v>12934.5</v>
      </c>
      <c r="D518" t="s">
        <v>1452</v>
      </c>
      <c r="E518" t="s">
        <v>1453</v>
      </c>
      <c r="F518">
        <v>5</v>
      </c>
      <c r="G518" t="s">
        <v>1411</v>
      </c>
      <c r="H518" t="s">
        <v>436</v>
      </c>
      <c r="I518">
        <v>1759259742.6</v>
      </c>
      <c r="J518">
        <f>(K518)/1000</f>
        <v>0</v>
      </c>
      <c r="K518">
        <f>IF(DP518, AN518, AH518)</f>
        <v>0</v>
      </c>
      <c r="L518">
        <f>IF(DP518, AI518, AG518)</f>
        <v>0</v>
      </c>
      <c r="M518">
        <f>DR518 - IF(AU518&gt;1, L518*DL518*100.0/(AW518), 0)</f>
        <v>0</v>
      </c>
      <c r="N518">
        <f>((T518-J518/2)*M518-L518)/(T518+J518/2)</f>
        <v>0</v>
      </c>
      <c r="O518">
        <f>N518*(DY518+DZ518)/1000.0</f>
        <v>0</v>
      </c>
      <c r="P518">
        <f>(DR518 - IF(AU518&gt;1, L518*DL518*100.0/(AW518), 0))*(DY518+DZ518)/1000.0</f>
        <v>0</v>
      </c>
      <c r="Q518">
        <f>2.0/((1/S518-1/R518)+SIGN(S518)*SQRT((1/S518-1/R518)*(1/S518-1/R518) + 4*DM518/((DM518+1)*(DM518+1))*(2*1/S518*1/R518-1/R518*1/R518)))</f>
        <v>0</v>
      </c>
      <c r="R518">
        <f>IF(LEFT(DN518,1)&lt;&gt;"0",IF(LEFT(DN518,1)="1",3.0,DO518),$D$5+$E$5*(EF518*DY518/($K$5*1000))+$F$5*(EF518*DY518/($K$5*1000))*MAX(MIN(DL518,$J$5),$I$5)*MAX(MIN(DL518,$J$5),$I$5)+$G$5*MAX(MIN(DL518,$J$5),$I$5)*(EF518*DY518/($K$5*1000))+$H$5*(EF518*DY518/($K$5*1000))*(EF518*DY518/($K$5*1000)))</f>
        <v>0</v>
      </c>
      <c r="S518">
        <f>J518*(1000-(1000*0.61365*exp(17.502*W518/(240.97+W518))/(DY518+DZ518)+DT518)/2)/(1000*0.61365*exp(17.502*W518/(240.97+W518))/(DY518+DZ518)-DT518)</f>
        <v>0</v>
      </c>
      <c r="T518">
        <f>1/((DM518+1)/(Q518/1.6)+1/(R518/1.37)) + DM518/((DM518+1)/(Q518/1.6) + DM518/(R518/1.37))</f>
        <v>0</v>
      </c>
      <c r="U518">
        <f>(DH518*DK518)</f>
        <v>0</v>
      </c>
      <c r="V518">
        <f>(EA518+(U518+2*0.95*5.67E-8*(((EA518+$B$7)+273)^4-(EA518+273)^4)-44100*J518)/(1.84*29.3*R518+8*0.95*5.67E-8*(EA518+273)^3))</f>
        <v>0</v>
      </c>
      <c r="W518">
        <f>($C$7*EB518+$D$7*EC518+$E$7*V518)</f>
        <v>0</v>
      </c>
      <c r="X518">
        <f>0.61365*exp(17.502*W518/(240.97+W518))</f>
        <v>0</v>
      </c>
      <c r="Y518">
        <f>(Z518/AA518*100)</f>
        <v>0</v>
      </c>
      <c r="Z518">
        <f>DT518*(DY518+DZ518)/1000</f>
        <v>0</v>
      </c>
      <c r="AA518">
        <f>0.61365*exp(17.502*EA518/(240.97+EA518))</f>
        <v>0</v>
      </c>
      <c r="AB518">
        <f>(X518-DT518*(DY518+DZ518)/1000)</f>
        <v>0</v>
      </c>
      <c r="AC518">
        <f>(-J518*44100)</f>
        <v>0</v>
      </c>
      <c r="AD518">
        <f>2*29.3*R518*0.92*(EA518-W518)</f>
        <v>0</v>
      </c>
      <c r="AE518">
        <f>2*0.95*5.67E-8*(((EA518+$B$7)+273)^4-(W518+273)^4)</f>
        <v>0</v>
      </c>
      <c r="AF518">
        <f>U518+AE518+AC518+AD518</f>
        <v>0</v>
      </c>
      <c r="AG518">
        <f>DX518*AU518*(DS518-DR518*(1000-AU518*DU518)/(1000-AU518*DT518))/(100*DL518)</f>
        <v>0</v>
      </c>
      <c r="AH518">
        <f>1000*DX518*AU518*(DT518-DU518)/(100*DL518*(1000-AU518*DT518))</f>
        <v>0</v>
      </c>
      <c r="AI518">
        <f>(AJ518 - AK518 - DY518*1E3/(8.314*(EA518+273.15)) * AM518/DX518 * AL518) * DX518/(100*DL518) * (1000 - DU518)/1000</f>
        <v>0</v>
      </c>
      <c r="AJ518">
        <v>103.3061812383655</v>
      </c>
      <c r="AK518">
        <v>111.6231212121212</v>
      </c>
      <c r="AL518">
        <v>-3.105138555501568</v>
      </c>
      <c r="AM518">
        <v>65.51276045423094</v>
      </c>
      <c r="AN518">
        <f>(AP518 - AO518 + DY518*1E3/(8.314*(EA518+273.15)) * AR518/DX518 * AQ518) * DX518/(100*DL518) * 1000/(1000 - AP518)</f>
        <v>0</v>
      </c>
      <c r="AO518">
        <v>14.58504773409565</v>
      </c>
      <c r="AP518">
        <v>24.31034909090907</v>
      </c>
      <c r="AQ518">
        <v>0.0008095600467629566</v>
      </c>
      <c r="AR518">
        <v>120.2974737953447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MAX(0,($B$13+$C$13*EF518)/(1+$D$13*EF518)*DY518/(EA518+273)*$E$13)</f>
        <v>0</v>
      </c>
      <c r="AX518" t="s">
        <v>437</v>
      </c>
      <c r="AY518" t="s">
        <v>437</v>
      </c>
      <c r="AZ518">
        <v>0</v>
      </c>
      <c r="BA518">
        <v>0</v>
      </c>
      <c r="BB518">
        <f>1-AZ518/BA518</f>
        <v>0</v>
      </c>
      <c r="BC518">
        <v>0</v>
      </c>
      <c r="BD518" t="s">
        <v>437</v>
      </c>
      <c r="BE518" t="s">
        <v>437</v>
      </c>
      <c r="BF518">
        <v>0</v>
      </c>
      <c r="BG518">
        <v>0</v>
      </c>
      <c r="BH518">
        <f>1-BF518/BG518</f>
        <v>0</v>
      </c>
      <c r="BI518">
        <v>0.5</v>
      </c>
      <c r="BJ518">
        <f>DI518</f>
        <v>0</v>
      </c>
      <c r="BK518">
        <f>L518</f>
        <v>0</v>
      </c>
      <c r="BL518">
        <f>BH518*BI518*BJ518</f>
        <v>0</v>
      </c>
      <c r="BM518">
        <f>(BK518-BC518)/BJ518</f>
        <v>0</v>
      </c>
      <c r="BN518">
        <f>(BA518-BG518)/BG518</f>
        <v>0</v>
      </c>
      <c r="BO518">
        <f>AZ518/(BB518+AZ518/BG518)</f>
        <v>0</v>
      </c>
      <c r="BP518" t="s">
        <v>437</v>
      </c>
      <c r="BQ518">
        <v>0</v>
      </c>
      <c r="BR518">
        <f>IF(BQ518&lt;&gt;0, BQ518, BO518)</f>
        <v>0</v>
      </c>
      <c r="BS518">
        <f>1-BR518/BG518</f>
        <v>0</v>
      </c>
      <c r="BT518">
        <f>(BG518-BF518)/(BG518-BR518)</f>
        <v>0</v>
      </c>
      <c r="BU518">
        <f>(BA518-BG518)/(BA518-BR518)</f>
        <v>0</v>
      </c>
      <c r="BV518">
        <f>(BG518-BF518)/(BG518-AZ518)</f>
        <v>0</v>
      </c>
      <c r="BW518">
        <f>(BA518-BG518)/(BA518-AZ518)</f>
        <v>0</v>
      </c>
      <c r="BX518">
        <f>(BT518*BR518/BF518)</f>
        <v>0</v>
      </c>
      <c r="BY518">
        <f>(1-BX518)</f>
        <v>0</v>
      </c>
      <c r="DH518">
        <f>$B$11*EG518+$C$11*EH518+$F$11*ES518*(1-EV518)</f>
        <v>0</v>
      </c>
      <c r="DI518">
        <f>DH518*DJ518</f>
        <v>0</v>
      </c>
      <c r="DJ518">
        <f>($B$11*$D$9+$C$11*$D$9+$F$11*((FF518+EX518)/MAX(FF518+EX518+FG518, 0.1)*$I$9+FG518/MAX(FF518+EX518+FG518, 0.1)*$J$9))/($B$11+$C$11+$F$11)</f>
        <v>0</v>
      </c>
      <c r="DK518">
        <f>($B$11*$K$9+$C$11*$K$9+$F$11*((FF518+EX518)/MAX(FF518+EX518+FG518, 0.1)*$P$9+FG518/MAX(FF518+EX518+FG518, 0.1)*$Q$9))/($B$11+$C$11+$F$11)</f>
        <v>0</v>
      </c>
      <c r="DL518">
        <v>4.8</v>
      </c>
      <c r="DM518">
        <v>0.5</v>
      </c>
      <c r="DN518" t="s">
        <v>438</v>
      </c>
      <c r="DO518">
        <v>2</v>
      </c>
      <c r="DP518" t="b">
        <v>1</v>
      </c>
      <c r="DQ518">
        <v>1759259742.6</v>
      </c>
      <c r="DR518">
        <v>130.1842592592592</v>
      </c>
      <c r="DS518">
        <v>116.5413703703704</v>
      </c>
      <c r="DT518">
        <v>24.28271851851852</v>
      </c>
      <c r="DU518">
        <v>14.58017037037037</v>
      </c>
      <c r="DV518">
        <v>130.1426296296296</v>
      </c>
      <c r="DW518">
        <v>24.03392592592592</v>
      </c>
      <c r="DX518">
        <v>499.9898148148149</v>
      </c>
      <c r="DY518">
        <v>90.71230000000001</v>
      </c>
      <c r="DZ518">
        <v>0.05245822222222222</v>
      </c>
      <c r="EA518">
        <v>30.62456296296296</v>
      </c>
      <c r="EB518">
        <v>30.00992592592593</v>
      </c>
      <c r="EC518">
        <v>999.9000000000001</v>
      </c>
      <c r="ED518">
        <v>0</v>
      </c>
      <c r="EE518">
        <v>0</v>
      </c>
      <c r="EF518">
        <v>10004.72222222222</v>
      </c>
      <c r="EG518">
        <v>0</v>
      </c>
      <c r="EH518">
        <v>11.3638</v>
      </c>
      <c r="EI518">
        <v>13.64294814814815</v>
      </c>
      <c r="EJ518">
        <v>133.4240370370371</v>
      </c>
      <c r="EK518">
        <v>118.2655962962963</v>
      </c>
      <c r="EL518">
        <v>9.702547037037037</v>
      </c>
      <c r="EM518">
        <v>116.5413703703704</v>
      </c>
      <c r="EN518">
        <v>14.58017037037037</v>
      </c>
      <c r="EO518">
        <v>2.202741111111111</v>
      </c>
      <c r="EP518">
        <v>1.322600370370371</v>
      </c>
      <c r="EQ518">
        <v>18.98226296296296</v>
      </c>
      <c r="ER518">
        <v>11.05815925925926</v>
      </c>
      <c r="ES518">
        <v>2000.004814814815</v>
      </c>
      <c r="ET518">
        <v>0.9799949999999998</v>
      </c>
      <c r="EU518">
        <v>0.0200053</v>
      </c>
      <c r="EV518">
        <v>0</v>
      </c>
      <c r="EW518">
        <v>830.7355555555557</v>
      </c>
      <c r="EX518">
        <v>5.000560000000001</v>
      </c>
      <c r="EY518">
        <v>16855.86666666666</v>
      </c>
      <c r="EZ518">
        <v>17294.8925925926</v>
      </c>
      <c r="FA518">
        <v>41.9324074074074</v>
      </c>
      <c r="FB518">
        <v>42.0528148148148</v>
      </c>
      <c r="FC518">
        <v>41.59466666666667</v>
      </c>
      <c r="FD518">
        <v>41.18699999999999</v>
      </c>
      <c r="FE518">
        <v>42.68699999999998</v>
      </c>
      <c r="FF518">
        <v>1955.094814814814</v>
      </c>
      <c r="FG518">
        <v>39.91</v>
      </c>
      <c r="FH518">
        <v>0</v>
      </c>
      <c r="FI518">
        <v>1759259764</v>
      </c>
      <c r="FJ518">
        <v>0</v>
      </c>
      <c r="FK518">
        <v>830.6333461538462</v>
      </c>
      <c r="FL518">
        <v>18.21083757620725</v>
      </c>
      <c r="FM518">
        <v>356.8376063952467</v>
      </c>
      <c r="FN518">
        <v>16854.42692307692</v>
      </c>
      <c r="FO518">
        <v>15</v>
      </c>
      <c r="FP518">
        <v>0</v>
      </c>
      <c r="FQ518" t="s">
        <v>439</v>
      </c>
      <c r="FR518">
        <v>1747148579.5</v>
      </c>
      <c r="FS518">
        <v>1747148584.5</v>
      </c>
      <c r="FT518">
        <v>0</v>
      </c>
      <c r="FU518">
        <v>0.162</v>
      </c>
      <c r="FV518">
        <v>-0.001</v>
      </c>
      <c r="FW518">
        <v>0.139</v>
      </c>
      <c r="FX518">
        <v>0.058</v>
      </c>
      <c r="FY518">
        <v>420</v>
      </c>
      <c r="FZ518">
        <v>16</v>
      </c>
      <c r="GA518">
        <v>0.19</v>
      </c>
      <c r="GB518">
        <v>0.02</v>
      </c>
      <c r="GC518">
        <v>12.83191219512195</v>
      </c>
      <c r="GD518">
        <v>16.1505219512195</v>
      </c>
      <c r="GE518">
        <v>1.593921699456288</v>
      </c>
      <c r="GF518">
        <v>0</v>
      </c>
      <c r="GG518">
        <v>829.9382352941177</v>
      </c>
      <c r="GH518">
        <v>17.75669977001061</v>
      </c>
      <c r="GI518">
        <v>1.752948005316341</v>
      </c>
      <c r="GJ518">
        <v>0</v>
      </c>
      <c r="GK518">
        <v>9.715498048780487</v>
      </c>
      <c r="GL518">
        <v>-0.1302796515679626</v>
      </c>
      <c r="GM518">
        <v>0.02455544519807506</v>
      </c>
      <c r="GN518">
        <v>0</v>
      </c>
      <c r="GO518">
        <v>0</v>
      </c>
      <c r="GP518">
        <v>3</v>
      </c>
      <c r="GQ518" t="s">
        <v>490</v>
      </c>
      <c r="GR518">
        <v>3.12911</v>
      </c>
      <c r="GS518">
        <v>2.72986</v>
      </c>
      <c r="GT518">
        <v>0.0265036</v>
      </c>
      <c r="GU518">
        <v>0.0229643</v>
      </c>
      <c r="GV518">
        <v>0.108181</v>
      </c>
      <c r="GW518">
        <v>0.07583570000000001</v>
      </c>
      <c r="GX518">
        <v>29186.7</v>
      </c>
      <c r="GY518">
        <v>28430.9</v>
      </c>
      <c r="GZ518">
        <v>30522.9</v>
      </c>
      <c r="HA518">
        <v>29354.2</v>
      </c>
      <c r="HB518">
        <v>37559.5</v>
      </c>
      <c r="HC518">
        <v>35696.3</v>
      </c>
      <c r="HD518">
        <v>46692.9</v>
      </c>
      <c r="HE518">
        <v>43619.6</v>
      </c>
      <c r="HF518">
        <v>1.8342</v>
      </c>
      <c r="HG518">
        <v>1.81747</v>
      </c>
      <c r="HH518">
        <v>0.0712648</v>
      </c>
      <c r="HI518">
        <v>0</v>
      </c>
      <c r="HJ518">
        <v>28.8275</v>
      </c>
      <c r="HK518">
        <v>999.9</v>
      </c>
      <c r="HL518">
        <v>46.9</v>
      </c>
      <c r="HM518">
        <v>31.5</v>
      </c>
      <c r="HN518">
        <v>24.0003</v>
      </c>
      <c r="HO518">
        <v>62.9669</v>
      </c>
      <c r="HP518">
        <v>17.8646</v>
      </c>
      <c r="HQ518">
        <v>1</v>
      </c>
      <c r="HR518">
        <v>0.14247</v>
      </c>
      <c r="HS518">
        <v>-0.552614</v>
      </c>
      <c r="HT518">
        <v>20.2</v>
      </c>
      <c r="HU518">
        <v>5.22598</v>
      </c>
      <c r="HV518">
        <v>11.974</v>
      </c>
      <c r="HW518">
        <v>4.96915</v>
      </c>
      <c r="HX518">
        <v>3.28918</v>
      </c>
      <c r="HY518">
        <v>9999</v>
      </c>
      <c r="HZ518">
        <v>9999</v>
      </c>
      <c r="IA518">
        <v>9999</v>
      </c>
      <c r="IB518">
        <v>21</v>
      </c>
      <c r="IC518">
        <v>4.97291</v>
      </c>
      <c r="ID518">
        <v>1.87722</v>
      </c>
      <c r="IE518">
        <v>1.87531</v>
      </c>
      <c r="IF518">
        <v>1.87811</v>
      </c>
      <c r="IG518">
        <v>1.87485</v>
      </c>
      <c r="IH518">
        <v>1.8784</v>
      </c>
      <c r="II518">
        <v>1.87551</v>
      </c>
      <c r="IJ518">
        <v>1.87668</v>
      </c>
      <c r="IK518">
        <v>0</v>
      </c>
      <c r="IL518">
        <v>0</v>
      </c>
      <c r="IM518">
        <v>0</v>
      </c>
      <c r="IN518">
        <v>0</v>
      </c>
      <c r="IO518" t="s">
        <v>441</v>
      </c>
      <c r="IP518" t="s">
        <v>442</v>
      </c>
      <c r="IQ518" t="s">
        <v>443</v>
      </c>
      <c r="IR518" t="s">
        <v>443</v>
      </c>
      <c r="IS518" t="s">
        <v>443</v>
      </c>
      <c r="IT518" t="s">
        <v>443</v>
      </c>
      <c r="IU518">
        <v>0</v>
      </c>
      <c r="IV518">
        <v>100</v>
      </c>
      <c r="IW518">
        <v>100</v>
      </c>
      <c r="IX518">
        <v>0.014</v>
      </c>
      <c r="IY518">
        <v>0.2495</v>
      </c>
      <c r="IZ518">
        <v>-0.1222274518627452</v>
      </c>
      <c r="JA518">
        <v>0.001328938755811441</v>
      </c>
      <c r="JB518">
        <v>-5.633165956792918E-07</v>
      </c>
      <c r="JC518">
        <v>2.510553891376428E-10</v>
      </c>
      <c r="JD518">
        <v>-0.04678033270444259</v>
      </c>
      <c r="JE518">
        <v>-0.0009625096320519332</v>
      </c>
      <c r="JF518">
        <v>0.0006953178313022573</v>
      </c>
      <c r="JG518">
        <v>-5.973937232829655E-06</v>
      </c>
      <c r="JH518">
        <v>1</v>
      </c>
      <c r="JI518">
        <v>2112</v>
      </c>
      <c r="JJ518">
        <v>1</v>
      </c>
      <c r="JK518">
        <v>26</v>
      </c>
      <c r="JL518">
        <v>201852.8</v>
      </c>
      <c r="JM518">
        <v>201852.8</v>
      </c>
      <c r="JN518">
        <v>0.322266</v>
      </c>
      <c r="JO518">
        <v>2.59277</v>
      </c>
      <c r="JP518">
        <v>1.39893</v>
      </c>
      <c r="JQ518">
        <v>2.32788</v>
      </c>
      <c r="JR518">
        <v>1.44897</v>
      </c>
      <c r="JS518">
        <v>2.49756</v>
      </c>
      <c r="JT518">
        <v>37.0747</v>
      </c>
      <c r="JU518">
        <v>23.9737</v>
      </c>
      <c r="JV518">
        <v>18</v>
      </c>
      <c r="JW518">
        <v>483.263</v>
      </c>
      <c r="JX518">
        <v>443.029</v>
      </c>
      <c r="JY518">
        <v>29.4042</v>
      </c>
      <c r="JZ518">
        <v>29.0397</v>
      </c>
      <c r="KA518">
        <v>30.0004</v>
      </c>
      <c r="KB518">
        <v>28.6647</v>
      </c>
      <c r="KC518">
        <v>28.7241</v>
      </c>
      <c r="KD518">
        <v>6.48205</v>
      </c>
      <c r="KE518">
        <v>42.15</v>
      </c>
      <c r="KF518">
        <v>0</v>
      </c>
      <c r="KG518">
        <v>29.3976</v>
      </c>
      <c r="KH518">
        <v>65.87690000000001</v>
      </c>
      <c r="KI518">
        <v>14.5497</v>
      </c>
      <c r="KJ518">
        <v>100.907</v>
      </c>
      <c r="KK518">
        <v>100.332</v>
      </c>
    </row>
    <row r="519" spans="1:297">
      <c r="A519">
        <v>503</v>
      </c>
      <c r="B519">
        <v>1759259755.1</v>
      </c>
      <c r="C519">
        <v>12939.5</v>
      </c>
      <c r="D519" t="s">
        <v>1454</v>
      </c>
      <c r="E519" t="s">
        <v>1455</v>
      </c>
      <c r="F519">
        <v>5</v>
      </c>
      <c r="G519" t="s">
        <v>1411</v>
      </c>
      <c r="H519" t="s">
        <v>436</v>
      </c>
      <c r="I519">
        <v>1759259747.314285</v>
      </c>
      <c r="J519">
        <f>(K519)/1000</f>
        <v>0</v>
      </c>
      <c r="K519">
        <f>IF(DP519, AN519, AH519)</f>
        <v>0</v>
      </c>
      <c r="L519">
        <f>IF(DP519, AI519, AG519)</f>
        <v>0</v>
      </c>
      <c r="M519">
        <f>DR519 - IF(AU519&gt;1, L519*DL519*100.0/(AW519), 0)</f>
        <v>0</v>
      </c>
      <c r="N519">
        <f>((T519-J519/2)*M519-L519)/(T519+J519/2)</f>
        <v>0</v>
      </c>
      <c r="O519">
        <f>N519*(DY519+DZ519)/1000.0</f>
        <v>0</v>
      </c>
      <c r="P519">
        <f>(DR519 - IF(AU519&gt;1, L519*DL519*100.0/(AW519), 0))*(DY519+DZ519)/1000.0</f>
        <v>0</v>
      </c>
      <c r="Q519">
        <f>2.0/((1/S519-1/R519)+SIGN(S519)*SQRT((1/S519-1/R519)*(1/S519-1/R519) + 4*DM519/((DM519+1)*(DM519+1))*(2*1/S519*1/R519-1/R519*1/R519)))</f>
        <v>0</v>
      </c>
      <c r="R519">
        <f>IF(LEFT(DN519,1)&lt;&gt;"0",IF(LEFT(DN519,1)="1",3.0,DO519),$D$5+$E$5*(EF519*DY519/($K$5*1000))+$F$5*(EF519*DY519/($K$5*1000))*MAX(MIN(DL519,$J$5),$I$5)*MAX(MIN(DL519,$J$5),$I$5)+$G$5*MAX(MIN(DL519,$J$5),$I$5)*(EF519*DY519/($K$5*1000))+$H$5*(EF519*DY519/($K$5*1000))*(EF519*DY519/($K$5*1000)))</f>
        <v>0</v>
      </c>
      <c r="S519">
        <f>J519*(1000-(1000*0.61365*exp(17.502*W519/(240.97+W519))/(DY519+DZ519)+DT519)/2)/(1000*0.61365*exp(17.502*W519/(240.97+W519))/(DY519+DZ519)-DT519)</f>
        <v>0</v>
      </c>
      <c r="T519">
        <f>1/((DM519+1)/(Q519/1.6)+1/(R519/1.37)) + DM519/((DM519+1)/(Q519/1.6) + DM519/(R519/1.37))</f>
        <v>0</v>
      </c>
      <c r="U519">
        <f>(DH519*DK519)</f>
        <v>0</v>
      </c>
      <c r="V519">
        <f>(EA519+(U519+2*0.95*5.67E-8*(((EA519+$B$7)+273)^4-(EA519+273)^4)-44100*J519)/(1.84*29.3*R519+8*0.95*5.67E-8*(EA519+273)^3))</f>
        <v>0</v>
      </c>
      <c r="W519">
        <f>($C$7*EB519+$D$7*EC519+$E$7*V519)</f>
        <v>0</v>
      </c>
      <c r="X519">
        <f>0.61365*exp(17.502*W519/(240.97+W519))</f>
        <v>0</v>
      </c>
      <c r="Y519">
        <f>(Z519/AA519*100)</f>
        <v>0</v>
      </c>
      <c r="Z519">
        <f>DT519*(DY519+DZ519)/1000</f>
        <v>0</v>
      </c>
      <c r="AA519">
        <f>0.61365*exp(17.502*EA519/(240.97+EA519))</f>
        <v>0</v>
      </c>
      <c r="AB519">
        <f>(X519-DT519*(DY519+DZ519)/1000)</f>
        <v>0</v>
      </c>
      <c r="AC519">
        <f>(-J519*44100)</f>
        <v>0</v>
      </c>
      <c r="AD519">
        <f>2*29.3*R519*0.92*(EA519-W519)</f>
        <v>0</v>
      </c>
      <c r="AE519">
        <f>2*0.95*5.67E-8*(((EA519+$B$7)+273)^4-(W519+273)^4)</f>
        <v>0</v>
      </c>
      <c r="AF519">
        <f>U519+AE519+AC519+AD519</f>
        <v>0</v>
      </c>
      <c r="AG519">
        <f>DX519*AU519*(DS519-DR519*(1000-AU519*DU519)/(1000-AU519*DT519))/(100*DL519)</f>
        <v>0</v>
      </c>
      <c r="AH519">
        <f>1000*DX519*AU519*(DT519-DU519)/(100*DL519*(1000-AU519*DT519))</f>
        <v>0</v>
      </c>
      <c r="AI519">
        <f>(AJ519 - AK519 - DY519*1E3/(8.314*(EA519+273.15)) * AM519/DX519 * AL519) * DX519/(100*DL519) * (1000 - DU519)/1000</f>
        <v>0</v>
      </c>
      <c r="AJ519">
        <v>86.88593179242149</v>
      </c>
      <c r="AK519">
        <v>96.29521636363631</v>
      </c>
      <c r="AL519">
        <v>-3.061435691160642</v>
      </c>
      <c r="AM519">
        <v>65.51276045423094</v>
      </c>
      <c r="AN519">
        <f>(AP519 - AO519 + DY519*1E3/(8.314*(EA519+273.15)) * AR519/DX519 * AQ519) * DX519/(100*DL519) * 1000/(1000 - AP519)</f>
        <v>0</v>
      </c>
      <c r="AO519">
        <v>14.58738257388449</v>
      </c>
      <c r="AP519">
        <v>24.32237696969695</v>
      </c>
      <c r="AQ519">
        <v>0.0007660311301998838</v>
      </c>
      <c r="AR519">
        <v>120.2974737953447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MAX(0,($B$13+$C$13*EF519)/(1+$D$13*EF519)*DY519/(EA519+273)*$E$13)</f>
        <v>0</v>
      </c>
      <c r="AX519" t="s">
        <v>437</v>
      </c>
      <c r="AY519" t="s">
        <v>437</v>
      </c>
      <c r="AZ519">
        <v>0</v>
      </c>
      <c r="BA519">
        <v>0</v>
      </c>
      <c r="BB519">
        <f>1-AZ519/BA519</f>
        <v>0</v>
      </c>
      <c r="BC519">
        <v>0</v>
      </c>
      <c r="BD519" t="s">
        <v>437</v>
      </c>
      <c r="BE519" t="s">
        <v>437</v>
      </c>
      <c r="BF519">
        <v>0</v>
      </c>
      <c r="BG519">
        <v>0</v>
      </c>
      <c r="BH519">
        <f>1-BF519/BG519</f>
        <v>0</v>
      </c>
      <c r="BI519">
        <v>0.5</v>
      </c>
      <c r="BJ519">
        <f>DI519</f>
        <v>0</v>
      </c>
      <c r="BK519">
        <f>L519</f>
        <v>0</v>
      </c>
      <c r="BL519">
        <f>BH519*BI519*BJ519</f>
        <v>0</v>
      </c>
      <c r="BM519">
        <f>(BK519-BC519)/BJ519</f>
        <v>0</v>
      </c>
      <c r="BN519">
        <f>(BA519-BG519)/BG519</f>
        <v>0</v>
      </c>
      <c r="BO519">
        <f>AZ519/(BB519+AZ519/BG519)</f>
        <v>0</v>
      </c>
      <c r="BP519" t="s">
        <v>437</v>
      </c>
      <c r="BQ519">
        <v>0</v>
      </c>
      <c r="BR519">
        <f>IF(BQ519&lt;&gt;0, BQ519, BO519)</f>
        <v>0</v>
      </c>
      <c r="BS519">
        <f>1-BR519/BG519</f>
        <v>0</v>
      </c>
      <c r="BT519">
        <f>(BG519-BF519)/(BG519-BR519)</f>
        <v>0</v>
      </c>
      <c r="BU519">
        <f>(BA519-BG519)/(BA519-BR519)</f>
        <v>0</v>
      </c>
      <c r="BV519">
        <f>(BG519-BF519)/(BG519-AZ519)</f>
        <v>0</v>
      </c>
      <c r="BW519">
        <f>(BA519-BG519)/(BA519-AZ519)</f>
        <v>0</v>
      </c>
      <c r="BX519">
        <f>(BT519*BR519/BF519)</f>
        <v>0</v>
      </c>
      <c r="BY519">
        <f>(1-BX519)</f>
        <v>0</v>
      </c>
      <c r="DH519">
        <f>$B$11*EG519+$C$11*EH519+$F$11*ES519*(1-EV519)</f>
        <v>0</v>
      </c>
      <c r="DI519">
        <f>DH519*DJ519</f>
        <v>0</v>
      </c>
      <c r="DJ519">
        <f>($B$11*$D$9+$C$11*$D$9+$F$11*((FF519+EX519)/MAX(FF519+EX519+FG519, 0.1)*$I$9+FG519/MAX(FF519+EX519+FG519, 0.1)*$J$9))/($B$11+$C$11+$F$11)</f>
        <v>0</v>
      </c>
      <c r="DK519">
        <f>($B$11*$K$9+$C$11*$K$9+$F$11*((FF519+EX519)/MAX(FF519+EX519+FG519, 0.1)*$P$9+FG519/MAX(FF519+EX519+FG519, 0.1)*$Q$9))/($B$11+$C$11+$F$11)</f>
        <v>0</v>
      </c>
      <c r="DL519">
        <v>4.8</v>
      </c>
      <c r="DM519">
        <v>0.5</v>
      </c>
      <c r="DN519" t="s">
        <v>438</v>
      </c>
      <c r="DO519">
        <v>2</v>
      </c>
      <c r="DP519" t="b">
        <v>1</v>
      </c>
      <c r="DQ519">
        <v>1759259747.314285</v>
      </c>
      <c r="DR519">
        <v>115.8974285714286</v>
      </c>
      <c r="DS519">
        <v>100.9860142857143</v>
      </c>
      <c r="DT519">
        <v>24.29963214285714</v>
      </c>
      <c r="DU519">
        <v>14.58475714285714</v>
      </c>
      <c r="DV519">
        <v>115.8729357142857</v>
      </c>
      <c r="DW519">
        <v>24.05047142857143</v>
      </c>
      <c r="DX519">
        <v>500.0054999999999</v>
      </c>
      <c r="DY519">
        <v>90.71160357142855</v>
      </c>
      <c r="DZ519">
        <v>0.05237068928571429</v>
      </c>
      <c r="EA519">
        <v>30.62125357142857</v>
      </c>
      <c r="EB519">
        <v>30.00604285714286</v>
      </c>
      <c r="EC519">
        <v>999.9000000000002</v>
      </c>
      <c r="ED519">
        <v>0</v>
      </c>
      <c r="EE519">
        <v>0</v>
      </c>
      <c r="EF519">
        <v>10006.91607142857</v>
      </c>
      <c r="EG519">
        <v>0</v>
      </c>
      <c r="EH519">
        <v>11.3638</v>
      </c>
      <c r="EI519">
        <v>14.91148928571429</v>
      </c>
      <c r="EJ519">
        <v>118.7836464285714</v>
      </c>
      <c r="EK519">
        <v>102.4806321428572</v>
      </c>
      <c r="EL519">
        <v>9.714878928571428</v>
      </c>
      <c r="EM519">
        <v>100.9860142857143</v>
      </c>
      <c r="EN519">
        <v>14.58475714285714</v>
      </c>
      <c r="EO519">
        <v>2.204258214285714</v>
      </c>
      <c r="EP519">
        <v>1.323006785714286</v>
      </c>
      <c r="EQ519">
        <v>18.9933</v>
      </c>
      <c r="ER519">
        <v>11.06278928571429</v>
      </c>
      <c r="ES519">
        <v>2000.005714285714</v>
      </c>
      <c r="ET519">
        <v>0.9799949999999998</v>
      </c>
      <c r="EU519">
        <v>0.0200053</v>
      </c>
      <c r="EV519">
        <v>0</v>
      </c>
      <c r="EW519">
        <v>832.1988928571429</v>
      </c>
      <c r="EX519">
        <v>5.000560000000001</v>
      </c>
      <c r="EY519">
        <v>16885.05714285714</v>
      </c>
      <c r="EZ519">
        <v>17294.90000000001</v>
      </c>
      <c r="FA519">
        <v>41.92814285714284</v>
      </c>
      <c r="FB519">
        <v>42.06199999999999</v>
      </c>
      <c r="FC519">
        <v>41.60925</v>
      </c>
      <c r="FD519">
        <v>41.2005</v>
      </c>
      <c r="FE519">
        <v>42.68699999999998</v>
      </c>
      <c r="FF519">
        <v>1955.095714285714</v>
      </c>
      <c r="FG519">
        <v>39.91</v>
      </c>
      <c r="FH519">
        <v>0</v>
      </c>
      <c r="FI519">
        <v>1759259769.4</v>
      </c>
      <c r="FJ519">
        <v>0</v>
      </c>
      <c r="FK519">
        <v>832.4020400000002</v>
      </c>
      <c r="FL519">
        <v>18.20707688045851</v>
      </c>
      <c r="FM519">
        <v>385.4307686676738</v>
      </c>
      <c r="FN519">
        <v>16889.692</v>
      </c>
      <c r="FO519">
        <v>15</v>
      </c>
      <c r="FP519">
        <v>0</v>
      </c>
      <c r="FQ519" t="s">
        <v>439</v>
      </c>
      <c r="FR519">
        <v>1747148579.5</v>
      </c>
      <c r="FS519">
        <v>1747148584.5</v>
      </c>
      <c r="FT519">
        <v>0</v>
      </c>
      <c r="FU519">
        <v>0.162</v>
      </c>
      <c r="FV519">
        <v>-0.001</v>
      </c>
      <c r="FW519">
        <v>0.139</v>
      </c>
      <c r="FX519">
        <v>0.058</v>
      </c>
      <c r="FY519">
        <v>420</v>
      </c>
      <c r="FZ519">
        <v>16</v>
      </c>
      <c r="GA519">
        <v>0.19</v>
      </c>
      <c r="GB519">
        <v>0.02</v>
      </c>
      <c r="GC519">
        <v>14.0939525</v>
      </c>
      <c r="GD519">
        <v>15.93633433395869</v>
      </c>
      <c r="GE519">
        <v>1.537645964451424</v>
      </c>
      <c r="GF519">
        <v>0</v>
      </c>
      <c r="GG519">
        <v>831.1968235294117</v>
      </c>
      <c r="GH519">
        <v>18.48656990357903</v>
      </c>
      <c r="GI519">
        <v>1.824181403366321</v>
      </c>
      <c r="GJ519">
        <v>0</v>
      </c>
      <c r="GK519">
        <v>9.709251499999999</v>
      </c>
      <c r="GL519">
        <v>0.1351443151969733</v>
      </c>
      <c r="GM519">
        <v>0.01454797143075295</v>
      </c>
      <c r="GN519">
        <v>0</v>
      </c>
      <c r="GO519">
        <v>0</v>
      </c>
      <c r="GP519">
        <v>3</v>
      </c>
      <c r="GQ519" t="s">
        <v>490</v>
      </c>
      <c r="GR519">
        <v>3.12914</v>
      </c>
      <c r="GS519">
        <v>2.72998</v>
      </c>
      <c r="GT519">
        <v>0.022974</v>
      </c>
      <c r="GU519">
        <v>0.0188641</v>
      </c>
      <c r="GV519">
        <v>0.108217</v>
      </c>
      <c r="GW519">
        <v>0.0758503</v>
      </c>
      <c r="GX519">
        <v>29292.4</v>
      </c>
      <c r="GY519">
        <v>28549.4</v>
      </c>
      <c r="GZ519">
        <v>30522.8</v>
      </c>
      <c r="HA519">
        <v>29353.5</v>
      </c>
      <c r="HB519">
        <v>37557.7</v>
      </c>
      <c r="HC519">
        <v>35695</v>
      </c>
      <c r="HD519">
        <v>46692.9</v>
      </c>
      <c r="HE519">
        <v>43619.1</v>
      </c>
      <c r="HF519">
        <v>1.8343</v>
      </c>
      <c r="HG519">
        <v>1.81702</v>
      </c>
      <c r="HH519">
        <v>0.071656</v>
      </c>
      <c r="HI519">
        <v>0</v>
      </c>
      <c r="HJ519">
        <v>28.825</v>
      </c>
      <c r="HK519">
        <v>999.9</v>
      </c>
      <c r="HL519">
        <v>46.9</v>
      </c>
      <c r="HM519">
        <v>31.6</v>
      </c>
      <c r="HN519">
        <v>24.1373</v>
      </c>
      <c r="HO519">
        <v>62.9169</v>
      </c>
      <c r="HP519">
        <v>18.137</v>
      </c>
      <c r="HQ519">
        <v>1</v>
      </c>
      <c r="HR519">
        <v>0.14284</v>
      </c>
      <c r="HS519">
        <v>-0.589044</v>
      </c>
      <c r="HT519">
        <v>20.2002</v>
      </c>
      <c r="HU519">
        <v>5.22792</v>
      </c>
      <c r="HV519">
        <v>11.974</v>
      </c>
      <c r="HW519">
        <v>4.9698</v>
      </c>
      <c r="HX519">
        <v>3.2895</v>
      </c>
      <c r="HY519">
        <v>9999</v>
      </c>
      <c r="HZ519">
        <v>9999</v>
      </c>
      <c r="IA519">
        <v>9999</v>
      </c>
      <c r="IB519">
        <v>21</v>
      </c>
      <c r="IC519">
        <v>4.97291</v>
      </c>
      <c r="ID519">
        <v>1.87725</v>
      </c>
      <c r="IE519">
        <v>1.87531</v>
      </c>
      <c r="IF519">
        <v>1.87814</v>
      </c>
      <c r="IG519">
        <v>1.87486</v>
      </c>
      <c r="IH519">
        <v>1.87847</v>
      </c>
      <c r="II519">
        <v>1.87554</v>
      </c>
      <c r="IJ519">
        <v>1.87669</v>
      </c>
      <c r="IK519">
        <v>0</v>
      </c>
      <c r="IL519">
        <v>0</v>
      </c>
      <c r="IM519">
        <v>0</v>
      </c>
      <c r="IN519">
        <v>0</v>
      </c>
      <c r="IO519" t="s">
        <v>441</v>
      </c>
      <c r="IP519" t="s">
        <v>442</v>
      </c>
      <c r="IQ519" t="s">
        <v>443</v>
      </c>
      <c r="IR519" t="s">
        <v>443</v>
      </c>
      <c r="IS519" t="s">
        <v>443</v>
      </c>
      <c r="IT519" t="s">
        <v>443</v>
      </c>
      <c r="IU519">
        <v>0</v>
      </c>
      <c r="IV519">
        <v>100</v>
      </c>
      <c r="IW519">
        <v>100</v>
      </c>
      <c r="IX519">
        <v>-0.004</v>
      </c>
      <c r="IY519">
        <v>0.2496</v>
      </c>
      <c r="IZ519">
        <v>-0.1222274518627452</v>
      </c>
      <c r="JA519">
        <v>0.001328938755811441</v>
      </c>
      <c r="JB519">
        <v>-5.633165956792918E-07</v>
      </c>
      <c r="JC519">
        <v>2.510553891376428E-10</v>
      </c>
      <c r="JD519">
        <v>-0.04678033270444259</v>
      </c>
      <c r="JE519">
        <v>-0.0009625096320519332</v>
      </c>
      <c r="JF519">
        <v>0.0006953178313022573</v>
      </c>
      <c r="JG519">
        <v>-5.973937232829655E-06</v>
      </c>
      <c r="JH519">
        <v>1</v>
      </c>
      <c r="JI519">
        <v>2112</v>
      </c>
      <c r="JJ519">
        <v>1</v>
      </c>
      <c r="JK519">
        <v>26</v>
      </c>
      <c r="JL519">
        <v>201852.9</v>
      </c>
      <c r="JM519">
        <v>201852.8</v>
      </c>
      <c r="JN519">
        <v>0.284424</v>
      </c>
      <c r="JO519">
        <v>2.60132</v>
      </c>
      <c r="JP519">
        <v>1.39893</v>
      </c>
      <c r="JQ519">
        <v>2.32788</v>
      </c>
      <c r="JR519">
        <v>1.44897</v>
      </c>
      <c r="JS519">
        <v>2.57202</v>
      </c>
      <c r="JT519">
        <v>37.0747</v>
      </c>
      <c r="JU519">
        <v>23.9737</v>
      </c>
      <c r="JV519">
        <v>18</v>
      </c>
      <c r="JW519">
        <v>483.344</v>
      </c>
      <c r="JX519">
        <v>442.771</v>
      </c>
      <c r="JY519">
        <v>29.3944</v>
      </c>
      <c r="JZ519">
        <v>29.0443</v>
      </c>
      <c r="KA519">
        <v>30.0004</v>
      </c>
      <c r="KB519">
        <v>28.6687</v>
      </c>
      <c r="KC519">
        <v>28.7272</v>
      </c>
      <c r="KD519">
        <v>5.7261</v>
      </c>
      <c r="KE519">
        <v>42.15</v>
      </c>
      <c r="KF519">
        <v>0</v>
      </c>
      <c r="KG519">
        <v>29.4617</v>
      </c>
      <c r="KH519">
        <v>52.4534</v>
      </c>
      <c r="KI519">
        <v>14.5497</v>
      </c>
      <c r="KJ519">
        <v>100.907</v>
      </c>
      <c r="KK519">
        <v>100.33</v>
      </c>
    </row>
    <row r="520" spans="1:297">
      <c r="A520">
        <v>504</v>
      </c>
      <c r="B520">
        <v>1759259760.1</v>
      </c>
      <c r="C520">
        <v>12944.5</v>
      </c>
      <c r="D520" t="s">
        <v>1456</v>
      </c>
      <c r="E520" t="s">
        <v>1457</v>
      </c>
      <c r="F520">
        <v>5</v>
      </c>
      <c r="G520" t="s">
        <v>1411</v>
      </c>
      <c r="H520" t="s">
        <v>436</v>
      </c>
      <c r="I520">
        <v>1759259752.6</v>
      </c>
      <c r="J520">
        <f>(K520)/1000</f>
        <v>0</v>
      </c>
      <c r="K520">
        <f>IF(DP520, AN520, AH520)</f>
        <v>0</v>
      </c>
      <c r="L520">
        <f>IF(DP520, AI520, AG520)</f>
        <v>0</v>
      </c>
      <c r="M520">
        <f>DR520 - IF(AU520&gt;1, L520*DL520*100.0/(AW520), 0)</f>
        <v>0</v>
      </c>
      <c r="N520">
        <f>((T520-J520/2)*M520-L520)/(T520+J520/2)</f>
        <v>0</v>
      </c>
      <c r="O520">
        <f>N520*(DY520+DZ520)/1000.0</f>
        <v>0</v>
      </c>
      <c r="P520">
        <f>(DR520 - IF(AU520&gt;1, L520*DL520*100.0/(AW520), 0))*(DY520+DZ520)/1000.0</f>
        <v>0</v>
      </c>
      <c r="Q520">
        <f>2.0/((1/S520-1/R520)+SIGN(S520)*SQRT((1/S520-1/R520)*(1/S520-1/R520) + 4*DM520/((DM520+1)*(DM520+1))*(2*1/S520*1/R520-1/R520*1/R520)))</f>
        <v>0</v>
      </c>
      <c r="R520">
        <f>IF(LEFT(DN520,1)&lt;&gt;"0",IF(LEFT(DN520,1)="1",3.0,DO520),$D$5+$E$5*(EF520*DY520/($K$5*1000))+$F$5*(EF520*DY520/($K$5*1000))*MAX(MIN(DL520,$J$5),$I$5)*MAX(MIN(DL520,$J$5),$I$5)+$G$5*MAX(MIN(DL520,$J$5),$I$5)*(EF520*DY520/($K$5*1000))+$H$5*(EF520*DY520/($K$5*1000))*(EF520*DY520/($K$5*1000)))</f>
        <v>0</v>
      </c>
      <c r="S520">
        <f>J520*(1000-(1000*0.61365*exp(17.502*W520/(240.97+W520))/(DY520+DZ520)+DT520)/2)/(1000*0.61365*exp(17.502*W520/(240.97+W520))/(DY520+DZ520)-DT520)</f>
        <v>0</v>
      </c>
      <c r="T520">
        <f>1/((DM520+1)/(Q520/1.6)+1/(R520/1.37)) + DM520/((DM520+1)/(Q520/1.6) + DM520/(R520/1.37))</f>
        <v>0</v>
      </c>
      <c r="U520">
        <f>(DH520*DK520)</f>
        <v>0</v>
      </c>
      <c r="V520">
        <f>(EA520+(U520+2*0.95*5.67E-8*(((EA520+$B$7)+273)^4-(EA520+273)^4)-44100*J520)/(1.84*29.3*R520+8*0.95*5.67E-8*(EA520+273)^3))</f>
        <v>0</v>
      </c>
      <c r="W520">
        <f>($C$7*EB520+$D$7*EC520+$E$7*V520)</f>
        <v>0</v>
      </c>
      <c r="X520">
        <f>0.61365*exp(17.502*W520/(240.97+W520))</f>
        <v>0</v>
      </c>
      <c r="Y520">
        <f>(Z520/AA520*100)</f>
        <v>0</v>
      </c>
      <c r="Z520">
        <f>DT520*(DY520+DZ520)/1000</f>
        <v>0</v>
      </c>
      <c r="AA520">
        <f>0.61365*exp(17.502*EA520/(240.97+EA520))</f>
        <v>0</v>
      </c>
      <c r="AB520">
        <f>(X520-DT520*(DY520+DZ520)/1000)</f>
        <v>0</v>
      </c>
      <c r="AC520">
        <f>(-J520*44100)</f>
        <v>0</v>
      </c>
      <c r="AD520">
        <f>2*29.3*R520*0.92*(EA520-W520)</f>
        <v>0</v>
      </c>
      <c r="AE520">
        <f>2*0.95*5.67E-8*(((EA520+$B$7)+273)^4-(W520+273)^4)</f>
        <v>0</v>
      </c>
      <c r="AF520">
        <f>U520+AE520+AC520+AD520</f>
        <v>0</v>
      </c>
      <c r="AG520">
        <f>DX520*AU520*(DS520-DR520*(1000-AU520*DU520)/(1000-AU520*DT520))/(100*DL520)</f>
        <v>0</v>
      </c>
      <c r="AH520">
        <f>1000*DX520*AU520*(DT520-DU520)/(100*DL520*(1000-AU520*DT520))</f>
        <v>0</v>
      </c>
      <c r="AI520">
        <f>(AJ520 - AK520 - DY520*1E3/(8.314*(EA520+273.15)) * AM520/DX520 * AL520) * DX520/(100*DL520) * (1000 - DU520)/1000</f>
        <v>0</v>
      </c>
      <c r="AJ520">
        <v>69.5047166459904</v>
      </c>
      <c r="AK520">
        <v>80.62139878787877</v>
      </c>
      <c r="AL520">
        <v>-3.144014879327742</v>
      </c>
      <c r="AM520">
        <v>65.51276045423094</v>
      </c>
      <c r="AN520">
        <f>(AP520 - AO520 + DY520*1E3/(8.314*(EA520+273.15)) * AR520/DX520 * AQ520) * DX520/(100*DL520) * 1000/(1000 - AP520)</f>
        <v>0</v>
      </c>
      <c r="AO520">
        <v>14.58980033444139</v>
      </c>
      <c r="AP520">
        <v>24.33042303030303</v>
      </c>
      <c r="AQ520">
        <v>0.0003120291761806797</v>
      </c>
      <c r="AR520">
        <v>120.2974737953447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MAX(0,($B$13+$C$13*EF520)/(1+$D$13*EF520)*DY520/(EA520+273)*$E$13)</f>
        <v>0</v>
      </c>
      <c r="AX520" t="s">
        <v>437</v>
      </c>
      <c r="AY520" t="s">
        <v>437</v>
      </c>
      <c r="AZ520">
        <v>0</v>
      </c>
      <c r="BA520">
        <v>0</v>
      </c>
      <c r="BB520">
        <f>1-AZ520/BA520</f>
        <v>0</v>
      </c>
      <c r="BC520">
        <v>0</v>
      </c>
      <c r="BD520" t="s">
        <v>437</v>
      </c>
      <c r="BE520" t="s">
        <v>437</v>
      </c>
      <c r="BF520">
        <v>0</v>
      </c>
      <c r="BG520">
        <v>0</v>
      </c>
      <c r="BH520">
        <f>1-BF520/BG520</f>
        <v>0</v>
      </c>
      <c r="BI520">
        <v>0.5</v>
      </c>
      <c r="BJ520">
        <f>DI520</f>
        <v>0</v>
      </c>
      <c r="BK520">
        <f>L520</f>
        <v>0</v>
      </c>
      <c r="BL520">
        <f>BH520*BI520*BJ520</f>
        <v>0</v>
      </c>
      <c r="BM520">
        <f>(BK520-BC520)/BJ520</f>
        <v>0</v>
      </c>
      <c r="BN520">
        <f>(BA520-BG520)/BG520</f>
        <v>0</v>
      </c>
      <c r="BO520">
        <f>AZ520/(BB520+AZ520/BG520)</f>
        <v>0</v>
      </c>
      <c r="BP520" t="s">
        <v>437</v>
      </c>
      <c r="BQ520">
        <v>0</v>
      </c>
      <c r="BR520">
        <f>IF(BQ520&lt;&gt;0, BQ520, BO520)</f>
        <v>0</v>
      </c>
      <c r="BS520">
        <f>1-BR520/BG520</f>
        <v>0</v>
      </c>
      <c r="BT520">
        <f>(BG520-BF520)/(BG520-BR520)</f>
        <v>0</v>
      </c>
      <c r="BU520">
        <f>(BA520-BG520)/(BA520-BR520)</f>
        <v>0</v>
      </c>
      <c r="BV520">
        <f>(BG520-BF520)/(BG520-AZ520)</f>
        <v>0</v>
      </c>
      <c r="BW520">
        <f>(BA520-BG520)/(BA520-AZ520)</f>
        <v>0</v>
      </c>
      <c r="BX520">
        <f>(BT520*BR520/BF520)</f>
        <v>0</v>
      </c>
      <c r="BY520">
        <f>(1-BX520)</f>
        <v>0</v>
      </c>
      <c r="DH520">
        <f>$B$11*EG520+$C$11*EH520+$F$11*ES520*(1-EV520)</f>
        <v>0</v>
      </c>
      <c r="DI520">
        <f>DH520*DJ520</f>
        <v>0</v>
      </c>
      <c r="DJ520">
        <f>($B$11*$D$9+$C$11*$D$9+$F$11*((FF520+EX520)/MAX(FF520+EX520+FG520, 0.1)*$I$9+FG520/MAX(FF520+EX520+FG520, 0.1)*$J$9))/($B$11+$C$11+$F$11)</f>
        <v>0</v>
      </c>
      <c r="DK520">
        <f>($B$11*$K$9+$C$11*$K$9+$F$11*((FF520+EX520)/MAX(FF520+EX520+FG520, 0.1)*$P$9+FG520/MAX(FF520+EX520+FG520, 0.1)*$Q$9))/($B$11+$C$11+$F$11)</f>
        <v>0</v>
      </c>
      <c r="DL520">
        <v>4.8</v>
      </c>
      <c r="DM520">
        <v>0.5</v>
      </c>
      <c r="DN520" t="s">
        <v>438</v>
      </c>
      <c r="DO520">
        <v>2</v>
      </c>
      <c r="DP520" t="b">
        <v>1</v>
      </c>
      <c r="DQ520">
        <v>1759259752.6</v>
      </c>
      <c r="DR520">
        <v>99.90056666666668</v>
      </c>
      <c r="DS520">
        <v>83.41795555555555</v>
      </c>
      <c r="DT520">
        <v>24.31581481481482</v>
      </c>
      <c r="DU520">
        <v>14.58725555555555</v>
      </c>
      <c r="DV520">
        <v>99.89553703703703</v>
      </c>
      <c r="DW520">
        <v>24.06630740740741</v>
      </c>
      <c r="DX520">
        <v>500.0305555555555</v>
      </c>
      <c r="DY520">
        <v>90.71110370370371</v>
      </c>
      <c r="DZ520">
        <v>0.05227070740740741</v>
      </c>
      <c r="EA520">
        <v>30.61756666666667</v>
      </c>
      <c r="EB520">
        <v>29.99601111111112</v>
      </c>
      <c r="EC520">
        <v>999.9000000000001</v>
      </c>
      <c r="ED520">
        <v>0</v>
      </c>
      <c r="EE520">
        <v>0</v>
      </c>
      <c r="EF520">
        <v>10013.58222222222</v>
      </c>
      <c r="EG520">
        <v>0</v>
      </c>
      <c r="EH520">
        <v>11.3638</v>
      </c>
      <c r="EI520">
        <v>16.48264074074074</v>
      </c>
      <c r="EJ520">
        <v>102.3901148148148</v>
      </c>
      <c r="EK520">
        <v>84.6528148148148</v>
      </c>
      <c r="EL520">
        <v>9.728564814814815</v>
      </c>
      <c r="EM520">
        <v>83.41795555555555</v>
      </c>
      <c r="EN520">
        <v>14.58725555555555</v>
      </c>
      <c r="EO520">
        <v>2.205714814814815</v>
      </c>
      <c r="EP520">
        <v>1.323225925925926</v>
      </c>
      <c r="EQ520">
        <v>19.00389259259259</v>
      </c>
      <c r="ER520">
        <v>11.06529259259259</v>
      </c>
      <c r="ES520">
        <v>2000.004444444445</v>
      </c>
      <c r="ET520">
        <v>0.9799949999999998</v>
      </c>
      <c r="EU520">
        <v>0.0200053</v>
      </c>
      <c r="EV520">
        <v>0</v>
      </c>
      <c r="EW520">
        <v>833.9632962962962</v>
      </c>
      <c r="EX520">
        <v>5.000560000000001</v>
      </c>
      <c r="EY520">
        <v>16920.26296296297</v>
      </c>
      <c r="EZ520">
        <v>17294.89259259259</v>
      </c>
      <c r="FA520">
        <v>41.9278148148148</v>
      </c>
      <c r="FB520">
        <v>42.06199999999999</v>
      </c>
      <c r="FC520">
        <v>41.625</v>
      </c>
      <c r="FD520">
        <v>41.21733333333333</v>
      </c>
      <c r="FE520">
        <v>42.68699999999998</v>
      </c>
      <c r="FF520">
        <v>1955.094444444444</v>
      </c>
      <c r="FG520">
        <v>39.91</v>
      </c>
      <c r="FH520">
        <v>0</v>
      </c>
      <c r="FI520">
        <v>1759259774.2</v>
      </c>
      <c r="FJ520">
        <v>0</v>
      </c>
      <c r="FK520">
        <v>834.0390000000001</v>
      </c>
      <c r="FL520">
        <v>21.79138459899557</v>
      </c>
      <c r="FM520">
        <v>420.2230769304315</v>
      </c>
      <c r="FN520">
        <v>16921.964</v>
      </c>
      <c r="FO520">
        <v>15</v>
      </c>
      <c r="FP520">
        <v>0</v>
      </c>
      <c r="FQ520" t="s">
        <v>439</v>
      </c>
      <c r="FR520">
        <v>1747148579.5</v>
      </c>
      <c r="FS520">
        <v>1747148584.5</v>
      </c>
      <c r="FT520">
        <v>0</v>
      </c>
      <c r="FU520">
        <v>0.162</v>
      </c>
      <c r="FV520">
        <v>-0.001</v>
      </c>
      <c r="FW520">
        <v>0.139</v>
      </c>
      <c r="FX520">
        <v>0.058</v>
      </c>
      <c r="FY520">
        <v>420</v>
      </c>
      <c r="FZ520">
        <v>16</v>
      </c>
      <c r="GA520">
        <v>0.19</v>
      </c>
      <c r="GB520">
        <v>0.02</v>
      </c>
      <c r="GC520">
        <v>15.5639325</v>
      </c>
      <c r="GD520">
        <v>17.61745553470915</v>
      </c>
      <c r="GE520">
        <v>1.707072460440315</v>
      </c>
      <c r="GF520">
        <v>0</v>
      </c>
      <c r="GG520">
        <v>832.7680588235294</v>
      </c>
      <c r="GH520">
        <v>19.38719632695579</v>
      </c>
      <c r="GI520">
        <v>1.918062777927043</v>
      </c>
      <c r="GJ520">
        <v>0</v>
      </c>
      <c r="GK520">
        <v>9.7198505</v>
      </c>
      <c r="GL520">
        <v>0.1618165103189415</v>
      </c>
      <c r="GM520">
        <v>0.01579895486258517</v>
      </c>
      <c r="GN520">
        <v>0</v>
      </c>
      <c r="GO520">
        <v>0</v>
      </c>
      <c r="GP520">
        <v>3</v>
      </c>
      <c r="GQ520" t="s">
        <v>490</v>
      </c>
      <c r="GR520">
        <v>3.12924</v>
      </c>
      <c r="GS520">
        <v>2.73016</v>
      </c>
      <c r="GT520">
        <v>0.0192989</v>
      </c>
      <c r="GU520">
        <v>0.0147774</v>
      </c>
      <c r="GV520">
        <v>0.108237</v>
      </c>
      <c r="GW520">
        <v>0.0758544</v>
      </c>
      <c r="GX520">
        <v>29402.4</v>
      </c>
      <c r="GY520">
        <v>28668.1</v>
      </c>
      <c r="GZ520">
        <v>30522.7</v>
      </c>
      <c r="HA520">
        <v>29353.3</v>
      </c>
      <c r="HB520">
        <v>37556.4</v>
      </c>
      <c r="HC520">
        <v>35694.1</v>
      </c>
      <c r="HD520">
        <v>46692.6</v>
      </c>
      <c r="HE520">
        <v>43618.6</v>
      </c>
      <c r="HF520">
        <v>1.83452</v>
      </c>
      <c r="HG520">
        <v>1.81688</v>
      </c>
      <c r="HH520">
        <v>0.0724196</v>
      </c>
      <c r="HI520">
        <v>0</v>
      </c>
      <c r="HJ520">
        <v>28.822</v>
      </c>
      <c r="HK520">
        <v>999.9</v>
      </c>
      <c r="HL520">
        <v>46.9</v>
      </c>
      <c r="HM520">
        <v>31.6</v>
      </c>
      <c r="HN520">
        <v>24.1354</v>
      </c>
      <c r="HO520">
        <v>62.7769</v>
      </c>
      <c r="HP520">
        <v>17.8165</v>
      </c>
      <c r="HQ520">
        <v>1</v>
      </c>
      <c r="HR520">
        <v>0.143351</v>
      </c>
      <c r="HS520">
        <v>-0.823837</v>
      </c>
      <c r="HT520">
        <v>20.1989</v>
      </c>
      <c r="HU520">
        <v>5.22702</v>
      </c>
      <c r="HV520">
        <v>11.974</v>
      </c>
      <c r="HW520">
        <v>4.96965</v>
      </c>
      <c r="HX520">
        <v>3.28935</v>
      </c>
      <c r="HY520">
        <v>9999</v>
      </c>
      <c r="HZ520">
        <v>9999</v>
      </c>
      <c r="IA520">
        <v>9999</v>
      </c>
      <c r="IB520">
        <v>21</v>
      </c>
      <c r="IC520">
        <v>4.97292</v>
      </c>
      <c r="ID520">
        <v>1.87727</v>
      </c>
      <c r="IE520">
        <v>1.87531</v>
      </c>
      <c r="IF520">
        <v>1.87819</v>
      </c>
      <c r="IG520">
        <v>1.87486</v>
      </c>
      <c r="IH520">
        <v>1.87847</v>
      </c>
      <c r="II520">
        <v>1.87554</v>
      </c>
      <c r="IJ520">
        <v>1.8767</v>
      </c>
      <c r="IK520">
        <v>0</v>
      </c>
      <c r="IL520">
        <v>0</v>
      </c>
      <c r="IM520">
        <v>0</v>
      </c>
      <c r="IN520">
        <v>0</v>
      </c>
      <c r="IO520" t="s">
        <v>441</v>
      </c>
      <c r="IP520" t="s">
        <v>442</v>
      </c>
      <c r="IQ520" t="s">
        <v>443</v>
      </c>
      <c r="IR520" t="s">
        <v>443</v>
      </c>
      <c r="IS520" t="s">
        <v>443</v>
      </c>
      <c r="IT520" t="s">
        <v>443</v>
      </c>
      <c r="IU520">
        <v>0</v>
      </c>
      <c r="IV520">
        <v>100</v>
      </c>
      <c r="IW520">
        <v>100</v>
      </c>
      <c r="IX520">
        <v>-0.023</v>
      </c>
      <c r="IY520">
        <v>0.2498</v>
      </c>
      <c r="IZ520">
        <v>-0.1222274518627452</v>
      </c>
      <c r="JA520">
        <v>0.001328938755811441</v>
      </c>
      <c r="JB520">
        <v>-5.633165956792918E-07</v>
      </c>
      <c r="JC520">
        <v>2.510553891376428E-10</v>
      </c>
      <c r="JD520">
        <v>-0.04678033270444259</v>
      </c>
      <c r="JE520">
        <v>-0.0009625096320519332</v>
      </c>
      <c r="JF520">
        <v>0.0006953178313022573</v>
      </c>
      <c r="JG520">
        <v>-5.973937232829655E-06</v>
      </c>
      <c r="JH520">
        <v>1</v>
      </c>
      <c r="JI520">
        <v>2112</v>
      </c>
      <c r="JJ520">
        <v>1</v>
      </c>
      <c r="JK520">
        <v>26</v>
      </c>
      <c r="JL520">
        <v>201853</v>
      </c>
      <c r="JM520">
        <v>201852.9</v>
      </c>
      <c r="JN520">
        <v>0.24292</v>
      </c>
      <c r="JO520">
        <v>2.60864</v>
      </c>
      <c r="JP520">
        <v>1.39893</v>
      </c>
      <c r="JQ520">
        <v>2.32788</v>
      </c>
      <c r="JR520">
        <v>1.44897</v>
      </c>
      <c r="JS520">
        <v>2.50732</v>
      </c>
      <c r="JT520">
        <v>37.0747</v>
      </c>
      <c r="JU520">
        <v>23.9737</v>
      </c>
      <c r="JV520">
        <v>18</v>
      </c>
      <c r="JW520">
        <v>483.49</v>
      </c>
      <c r="JX520">
        <v>442.705</v>
      </c>
      <c r="JY520">
        <v>29.4357</v>
      </c>
      <c r="JZ520">
        <v>29.0487</v>
      </c>
      <c r="KA520">
        <v>30.0005</v>
      </c>
      <c r="KB520">
        <v>28.6721</v>
      </c>
      <c r="KC520">
        <v>28.7308</v>
      </c>
      <c r="KD520">
        <v>4.90287</v>
      </c>
      <c r="KE520">
        <v>42.15</v>
      </c>
      <c r="KF520">
        <v>0</v>
      </c>
      <c r="KG520">
        <v>29.4653</v>
      </c>
      <c r="KH520">
        <v>32.1793</v>
      </c>
      <c r="KI520">
        <v>14.5494</v>
      </c>
      <c r="KJ520">
        <v>100.906</v>
      </c>
      <c r="KK520">
        <v>100.329</v>
      </c>
    </row>
    <row r="521" spans="1:297">
      <c r="A521">
        <v>505</v>
      </c>
      <c r="B521">
        <v>1759259857.1</v>
      </c>
      <c r="C521">
        <v>13041.5</v>
      </c>
      <c r="D521" t="s">
        <v>1458</v>
      </c>
      <c r="E521" t="s">
        <v>1459</v>
      </c>
      <c r="F521">
        <v>5</v>
      </c>
      <c r="G521" t="s">
        <v>1411</v>
      </c>
      <c r="H521" t="s">
        <v>436</v>
      </c>
      <c r="I521">
        <v>1759259849.099999</v>
      </c>
      <c r="J521">
        <f>(K521)/1000</f>
        <v>0</v>
      </c>
      <c r="K521">
        <f>IF(DP521, AN521, AH521)</f>
        <v>0</v>
      </c>
      <c r="L521">
        <f>IF(DP521, AI521, AG521)</f>
        <v>0</v>
      </c>
      <c r="M521">
        <f>DR521 - IF(AU521&gt;1, L521*DL521*100.0/(AW521), 0)</f>
        <v>0</v>
      </c>
      <c r="N521">
        <f>((T521-J521/2)*M521-L521)/(T521+J521/2)</f>
        <v>0</v>
      </c>
      <c r="O521">
        <f>N521*(DY521+DZ521)/1000.0</f>
        <v>0</v>
      </c>
      <c r="P521">
        <f>(DR521 - IF(AU521&gt;1, L521*DL521*100.0/(AW521), 0))*(DY521+DZ521)/1000.0</f>
        <v>0</v>
      </c>
      <c r="Q521">
        <f>2.0/((1/S521-1/R521)+SIGN(S521)*SQRT((1/S521-1/R521)*(1/S521-1/R521) + 4*DM521/((DM521+1)*(DM521+1))*(2*1/S521*1/R521-1/R521*1/R521)))</f>
        <v>0</v>
      </c>
      <c r="R521">
        <f>IF(LEFT(DN521,1)&lt;&gt;"0",IF(LEFT(DN521,1)="1",3.0,DO521),$D$5+$E$5*(EF521*DY521/($K$5*1000))+$F$5*(EF521*DY521/($K$5*1000))*MAX(MIN(DL521,$J$5),$I$5)*MAX(MIN(DL521,$J$5),$I$5)+$G$5*MAX(MIN(DL521,$J$5),$I$5)*(EF521*DY521/($K$5*1000))+$H$5*(EF521*DY521/($K$5*1000))*(EF521*DY521/($K$5*1000)))</f>
        <v>0</v>
      </c>
      <c r="S521">
        <f>J521*(1000-(1000*0.61365*exp(17.502*W521/(240.97+W521))/(DY521+DZ521)+DT521)/2)/(1000*0.61365*exp(17.502*W521/(240.97+W521))/(DY521+DZ521)-DT521)</f>
        <v>0</v>
      </c>
      <c r="T521">
        <f>1/((DM521+1)/(Q521/1.6)+1/(R521/1.37)) + DM521/((DM521+1)/(Q521/1.6) + DM521/(R521/1.37))</f>
        <v>0</v>
      </c>
      <c r="U521">
        <f>(DH521*DK521)</f>
        <v>0</v>
      </c>
      <c r="V521">
        <f>(EA521+(U521+2*0.95*5.67E-8*(((EA521+$B$7)+273)^4-(EA521+273)^4)-44100*J521)/(1.84*29.3*R521+8*0.95*5.67E-8*(EA521+273)^3))</f>
        <v>0</v>
      </c>
      <c r="W521">
        <f>($C$7*EB521+$D$7*EC521+$E$7*V521)</f>
        <v>0</v>
      </c>
      <c r="X521">
        <f>0.61365*exp(17.502*W521/(240.97+W521))</f>
        <v>0</v>
      </c>
      <c r="Y521">
        <f>(Z521/AA521*100)</f>
        <v>0</v>
      </c>
      <c r="Z521">
        <f>DT521*(DY521+DZ521)/1000</f>
        <v>0</v>
      </c>
      <c r="AA521">
        <f>0.61365*exp(17.502*EA521/(240.97+EA521))</f>
        <v>0</v>
      </c>
      <c r="AB521">
        <f>(X521-DT521*(DY521+DZ521)/1000)</f>
        <v>0</v>
      </c>
      <c r="AC521">
        <f>(-J521*44100)</f>
        <v>0</v>
      </c>
      <c r="AD521">
        <f>2*29.3*R521*0.92*(EA521-W521)</f>
        <v>0</v>
      </c>
      <c r="AE521">
        <f>2*0.95*5.67E-8*(((EA521+$B$7)+273)^4-(W521+273)^4)</f>
        <v>0</v>
      </c>
      <c r="AF521">
        <f>U521+AE521+AC521+AD521</f>
        <v>0</v>
      </c>
      <c r="AG521">
        <f>DX521*AU521*(DS521-DR521*(1000-AU521*DU521)/(1000-AU521*DT521))/(100*DL521)</f>
        <v>0</v>
      </c>
      <c r="AH521">
        <f>1000*DX521*AU521*(DT521-DU521)/(100*DL521*(1000-AU521*DT521))</f>
        <v>0</v>
      </c>
      <c r="AI521">
        <f>(AJ521 - AK521 - DY521*1E3/(8.314*(EA521+273.15)) * AM521/DX521 * AL521) * DX521/(100*DL521) * (1000 - DU521)/1000</f>
        <v>0</v>
      </c>
      <c r="AJ521">
        <v>426.1295384823501</v>
      </c>
      <c r="AK521">
        <v>399.9711757575757</v>
      </c>
      <c r="AL521">
        <v>-0.02315587597296681</v>
      </c>
      <c r="AM521">
        <v>65.51276045423094</v>
      </c>
      <c r="AN521">
        <f>(AP521 - AO521 + DY521*1E3/(8.314*(EA521+273.15)) * AR521/DX521 * AQ521) * DX521/(100*DL521) * 1000/(1000 - AP521)</f>
        <v>0</v>
      </c>
      <c r="AO521">
        <v>14.40641806795391</v>
      </c>
      <c r="AP521">
        <v>24.3526496969697</v>
      </c>
      <c r="AQ521">
        <v>-0.0002379419770408484</v>
      </c>
      <c r="AR521">
        <v>120.2974737953447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MAX(0,($B$13+$C$13*EF521)/(1+$D$13*EF521)*DY521/(EA521+273)*$E$13)</f>
        <v>0</v>
      </c>
      <c r="AX521" t="s">
        <v>437</v>
      </c>
      <c r="AY521" t="s">
        <v>437</v>
      </c>
      <c r="AZ521">
        <v>0</v>
      </c>
      <c r="BA521">
        <v>0</v>
      </c>
      <c r="BB521">
        <f>1-AZ521/BA521</f>
        <v>0</v>
      </c>
      <c r="BC521">
        <v>0</v>
      </c>
      <c r="BD521" t="s">
        <v>437</v>
      </c>
      <c r="BE521" t="s">
        <v>437</v>
      </c>
      <c r="BF521">
        <v>0</v>
      </c>
      <c r="BG521">
        <v>0</v>
      </c>
      <c r="BH521">
        <f>1-BF521/BG521</f>
        <v>0</v>
      </c>
      <c r="BI521">
        <v>0.5</v>
      </c>
      <c r="BJ521">
        <f>DI521</f>
        <v>0</v>
      </c>
      <c r="BK521">
        <f>L521</f>
        <v>0</v>
      </c>
      <c r="BL521">
        <f>BH521*BI521*BJ521</f>
        <v>0</v>
      </c>
      <c r="BM521">
        <f>(BK521-BC521)/BJ521</f>
        <v>0</v>
      </c>
      <c r="BN521">
        <f>(BA521-BG521)/BG521</f>
        <v>0</v>
      </c>
      <c r="BO521">
        <f>AZ521/(BB521+AZ521/BG521)</f>
        <v>0</v>
      </c>
      <c r="BP521" t="s">
        <v>437</v>
      </c>
      <c r="BQ521">
        <v>0</v>
      </c>
      <c r="BR521">
        <f>IF(BQ521&lt;&gt;0, BQ521, BO521)</f>
        <v>0</v>
      </c>
      <c r="BS521">
        <f>1-BR521/BG521</f>
        <v>0</v>
      </c>
      <c r="BT521">
        <f>(BG521-BF521)/(BG521-BR521)</f>
        <v>0</v>
      </c>
      <c r="BU521">
        <f>(BA521-BG521)/(BA521-BR521)</f>
        <v>0</v>
      </c>
      <c r="BV521">
        <f>(BG521-BF521)/(BG521-AZ521)</f>
        <v>0</v>
      </c>
      <c r="BW521">
        <f>(BA521-BG521)/(BA521-AZ521)</f>
        <v>0</v>
      </c>
      <c r="BX521">
        <f>(BT521*BR521/BF521)</f>
        <v>0</v>
      </c>
      <c r="BY521">
        <f>(1-BX521)</f>
        <v>0</v>
      </c>
      <c r="DH521">
        <f>$B$11*EG521+$C$11*EH521+$F$11*ES521*(1-EV521)</f>
        <v>0</v>
      </c>
      <c r="DI521">
        <f>DH521*DJ521</f>
        <v>0</v>
      </c>
      <c r="DJ521">
        <f>($B$11*$D$9+$C$11*$D$9+$F$11*((FF521+EX521)/MAX(FF521+EX521+FG521, 0.1)*$I$9+FG521/MAX(FF521+EX521+FG521, 0.1)*$J$9))/($B$11+$C$11+$F$11)</f>
        <v>0</v>
      </c>
      <c r="DK521">
        <f>($B$11*$K$9+$C$11*$K$9+$F$11*((FF521+EX521)/MAX(FF521+EX521+FG521, 0.1)*$P$9+FG521/MAX(FF521+EX521+FG521, 0.1)*$Q$9))/($B$11+$C$11+$F$11)</f>
        <v>0</v>
      </c>
      <c r="DL521">
        <v>4.8</v>
      </c>
      <c r="DM521">
        <v>0.5</v>
      </c>
      <c r="DN521" t="s">
        <v>438</v>
      </c>
      <c r="DO521">
        <v>2</v>
      </c>
      <c r="DP521" t="b">
        <v>1</v>
      </c>
      <c r="DQ521">
        <v>1759259849.099999</v>
      </c>
      <c r="DR521">
        <v>390.4105161290321</v>
      </c>
      <c r="DS521">
        <v>420.0041612903226</v>
      </c>
      <c r="DT521">
        <v>24.36965483870968</v>
      </c>
      <c r="DU521">
        <v>14.4761064516129</v>
      </c>
      <c r="DV521">
        <v>390.0851612903226</v>
      </c>
      <c r="DW521">
        <v>24.11898064516129</v>
      </c>
      <c r="DX521">
        <v>499.991064516129</v>
      </c>
      <c r="DY521">
        <v>90.70216451612903</v>
      </c>
      <c r="DZ521">
        <v>0.05392387096774193</v>
      </c>
      <c r="EA521">
        <v>30.62162903225806</v>
      </c>
      <c r="EB521">
        <v>29.97262580645161</v>
      </c>
      <c r="EC521">
        <v>999.9000000000003</v>
      </c>
      <c r="ED521">
        <v>0</v>
      </c>
      <c r="EE521">
        <v>0</v>
      </c>
      <c r="EF521">
        <v>9999.395161290322</v>
      </c>
      <c r="EG521">
        <v>0</v>
      </c>
      <c r="EH521">
        <v>11.36380000000001</v>
      </c>
      <c r="EI521">
        <v>-29.59369032258065</v>
      </c>
      <c r="EJ521">
        <v>400.1622258064515</v>
      </c>
      <c r="EK521">
        <v>426.1735161290323</v>
      </c>
      <c r="EL521">
        <v>9.893555806451614</v>
      </c>
      <c r="EM521">
        <v>420.0041612903226</v>
      </c>
      <c r="EN521">
        <v>14.4761064516129</v>
      </c>
      <c r="EO521">
        <v>2.210381290322581</v>
      </c>
      <c r="EP521">
        <v>1.313014516129032</v>
      </c>
      <c r="EQ521">
        <v>19.03774516129033</v>
      </c>
      <c r="ER521">
        <v>10.94859677419355</v>
      </c>
      <c r="ES521">
        <v>1999.976129032259</v>
      </c>
      <c r="ET521">
        <v>0.9799955806451609</v>
      </c>
      <c r="EU521">
        <v>0.02000470322580645</v>
      </c>
      <c r="EV521">
        <v>0</v>
      </c>
      <c r="EW521">
        <v>821.260193548387</v>
      </c>
      <c r="EX521">
        <v>5.000560000000002</v>
      </c>
      <c r="EY521">
        <v>16677.1129032258</v>
      </c>
      <c r="EZ521">
        <v>17294.63225806451</v>
      </c>
      <c r="FA521">
        <v>42.05999999999997</v>
      </c>
      <c r="FB521">
        <v>42.13699999999999</v>
      </c>
      <c r="FC521">
        <v>41.75</v>
      </c>
      <c r="FD521">
        <v>41.31199999999998</v>
      </c>
      <c r="FE521">
        <v>42.78599999999999</v>
      </c>
      <c r="FF521">
        <v>1955.066129032258</v>
      </c>
      <c r="FG521">
        <v>39.91000000000001</v>
      </c>
      <c r="FH521">
        <v>0</v>
      </c>
      <c r="FI521">
        <v>1759259871.4</v>
      </c>
      <c r="FJ521">
        <v>0</v>
      </c>
      <c r="FK521">
        <v>821.3802799999999</v>
      </c>
      <c r="FL521">
        <v>6.426923071963249</v>
      </c>
      <c r="FM521">
        <v>130.3307689180018</v>
      </c>
      <c r="FN521">
        <v>16679.644</v>
      </c>
      <c r="FO521">
        <v>15</v>
      </c>
      <c r="FP521">
        <v>0</v>
      </c>
      <c r="FQ521" t="s">
        <v>439</v>
      </c>
      <c r="FR521">
        <v>1747148579.5</v>
      </c>
      <c r="FS521">
        <v>1747148584.5</v>
      </c>
      <c r="FT521">
        <v>0</v>
      </c>
      <c r="FU521">
        <v>0.162</v>
      </c>
      <c r="FV521">
        <v>-0.001</v>
      </c>
      <c r="FW521">
        <v>0.139</v>
      </c>
      <c r="FX521">
        <v>0.058</v>
      </c>
      <c r="FY521">
        <v>420</v>
      </c>
      <c r="FZ521">
        <v>16</v>
      </c>
      <c r="GA521">
        <v>0.19</v>
      </c>
      <c r="GB521">
        <v>0.02</v>
      </c>
      <c r="GC521">
        <v>-29.53678292682926</v>
      </c>
      <c r="GD521">
        <v>-1.409387456445984</v>
      </c>
      <c r="GE521">
        <v>0.1406577092516494</v>
      </c>
      <c r="GF521">
        <v>0</v>
      </c>
      <c r="GG521">
        <v>820.8992058823528</v>
      </c>
      <c r="GH521">
        <v>8.292849508978922</v>
      </c>
      <c r="GI521">
        <v>0.8565783429508725</v>
      </c>
      <c r="GJ521">
        <v>0</v>
      </c>
      <c r="GK521">
        <v>9.877965853658537</v>
      </c>
      <c r="GL521">
        <v>0.3671335191637931</v>
      </c>
      <c r="GM521">
        <v>0.03992579867555589</v>
      </c>
      <c r="GN521">
        <v>0</v>
      </c>
      <c r="GO521">
        <v>0</v>
      </c>
      <c r="GP521">
        <v>3</v>
      </c>
      <c r="GQ521" t="s">
        <v>490</v>
      </c>
      <c r="GR521">
        <v>3.12911</v>
      </c>
      <c r="GS521">
        <v>2.73094</v>
      </c>
      <c r="GT521">
        <v>0.0812503</v>
      </c>
      <c r="GU521">
        <v>0.08636530000000001</v>
      </c>
      <c r="GV521">
        <v>0.108278</v>
      </c>
      <c r="GW521">
        <v>0.0751294</v>
      </c>
      <c r="GX521">
        <v>27539.6</v>
      </c>
      <c r="GY521">
        <v>26581.2</v>
      </c>
      <c r="GZ521">
        <v>30516.6</v>
      </c>
      <c r="HA521">
        <v>29348.8</v>
      </c>
      <c r="HB521">
        <v>37552.5</v>
      </c>
      <c r="HC521">
        <v>35722.5</v>
      </c>
      <c r="HD521">
        <v>46684</v>
      </c>
      <c r="HE521">
        <v>43612.7</v>
      </c>
      <c r="HF521">
        <v>1.8338</v>
      </c>
      <c r="HG521">
        <v>1.81595</v>
      </c>
      <c r="HH521">
        <v>0.0715442</v>
      </c>
      <c r="HI521">
        <v>0</v>
      </c>
      <c r="HJ521">
        <v>28.7888</v>
      </c>
      <c r="HK521">
        <v>999.9</v>
      </c>
      <c r="HL521">
        <v>47</v>
      </c>
      <c r="HM521">
        <v>31.6</v>
      </c>
      <c r="HN521">
        <v>24.1884</v>
      </c>
      <c r="HO521">
        <v>62.6469</v>
      </c>
      <c r="HP521">
        <v>17.8606</v>
      </c>
      <c r="HQ521">
        <v>1</v>
      </c>
      <c r="HR521">
        <v>0.150335</v>
      </c>
      <c r="HS521">
        <v>-0.897535</v>
      </c>
      <c r="HT521">
        <v>20.199</v>
      </c>
      <c r="HU521">
        <v>5.23077</v>
      </c>
      <c r="HV521">
        <v>11.974</v>
      </c>
      <c r="HW521">
        <v>4.97085</v>
      </c>
      <c r="HX521">
        <v>3.29008</v>
      </c>
      <c r="HY521">
        <v>9999</v>
      </c>
      <c r="HZ521">
        <v>9999</v>
      </c>
      <c r="IA521">
        <v>9999</v>
      </c>
      <c r="IB521">
        <v>21.1</v>
      </c>
      <c r="IC521">
        <v>4.97288</v>
      </c>
      <c r="ID521">
        <v>1.87725</v>
      </c>
      <c r="IE521">
        <v>1.87531</v>
      </c>
      <c r="IF521">
        <v>1.87811</v>
      </c>
      <c r="IG521">
        <v>1.87485</v>
      </c>
      <c r="IH521">
        <v>1.87846</v>
      </c>
      <c r="II521">
        <v>1.87552</v>
      </c>
      <c r="IJ521">
        <v>1.87668</v>
      </c>
      <c r="IK521">
        <v>0</v>
      </c>
      <c r="IL521">
        <v>0</v>
      </c>
      <c r="IM521">
        <v>0</v>
      </c>
      <c r="IN521">
        <v>0</v>
      </c>
      <c r="IO521" t="s">
        <v>441</v>
      </c>
      <c r="IP521" t="s">
        <v>442</v>
      </c>
      <c r="IQ521" t="s">
        <v>443</v>
      </c>
      <c r="IR521" t="s">
        <v>443</v>
      </c>
      <c r="IS521" t="s">
        <v>443</v>
      </c>
      <c r="IT521" t="s">
        <v>443</v>
      </c>
      <c r="IU521">
        <v>0</v>
      </c>
      <c r="IV521">
        <v>100</v>
      </c>
      <c r="IW521">
        <v>100</v>
      </c>
      <c r="IX521">
        <v>0.325</v>
      </c>
      <c r="IY521">
        <v>0.2503</v>
      </c>
      <c r="IZ521">
        <v>-0.1222274518627452</v>
      </c>
      <c r="JA521">
        <v>0.001328938755811441</v>
      </c>
      <c r="JB521">
        <v>-5.633165956792918E-07</v>
      </c>
      <c r="JC521">
        <v>2.510553891376428E-10</v>
      </c>
      <c r="JD521">
        <v>-0.04678033270444259</v>
      </c>
      <c r="JE521">
        <v>-0.0009625096320519332</v>
      </c>
      <c r="JF521">
        <v>0.0006953178313022573</v>
      </c>
      <c r="JG521">
        <v>-5.973937232829655E-06</v>
      </c>
      <c r="JH521">
        <v>1</v>
      </c>
      <c r="JI521">
        <v>2112</v>
      </c>
      <c r="JJ521">
        <v>1</v>
      </c>
      <c r="JK521">
        <v>26</v>
      </c>
      <c r="JL521">
        <v>201854.6</v>
      </c>
      <c r="JM521">
        <v>201854.5</v>
      </c>
      <c r="JN521">
        <v>1.08521</v>
      </c>
      <c r="JO521">
        <v>2.5647</v>
      </c>
      <c r="JP521">
        <v>1.39893</v>
      </c>
      <c r="JQ521">
        <v>2.32788</v>
      </c>
      <c r="JR521">
        <v>1.44897</v>
      </c>
      <c r="JS521">
        <v>2.49146</v>
      </c>
      <c r="JT521">
        <v>37.1463</v>
      </c>
      <c r="JU521">
        <v>23.9649</v>
      </c>
      <c r="JV521">
        <v>18</v>
      </c>
      <c r="JW521">
        <v>483.578</v>
      </c>
      <c r="JX521">
        <v>442.659</v>
      </c>
      <c r="JY521">
        <v>29.8186</v>
      </c>
      <c r="JZ521">
        <v>29.1367</v>
      </c>
      <c r="KA521">
        <v>30.0003</v>
      </c>
      <c r="KB521">
        <v>28.7463</v>
      </c>
      <c r="KC521">
        <v>28.802</v>
      </c>
      <c r="KD521">
        <v>21.8455</v>
      </c>
      <c r="KE521">
        <v>43.024</v>
      </c>
      <c r="KF521">
        <v>0</v>
      </c>
      <c r="KG521">
        <v>29.8184</v>
      </c>
      <c r="KH521">
        <v>426.654</v>
      </c>
      <c r="KI521">
        <v>14.4223</v>
      </c>
      <c r="KJ521">
        <v>100.887</v>
      </c>
      <c r="KK521">
        <v>100.315</v>
      </c>
    </row>
    <row r="522" spans="1:297">
      <c r="A522">
        <v>506</v>
      </c>
      <c r="B522">
        <v>1759259862.1</v>
      </c>
      <c r="C522">
        <v>13046.5</v>
      </c>
      <c r="D522" t="s">
        <v>1460</v>
      </c>
      <c r="E522" t="s">
        <v>1461</v>
      </c>
      <c r="F522">
        <v>5</v>
      </c>
      <c r="G522" t="s">
        <v>1411</v>
      </c>
      <c r="H522" t="s">
        <v>436</v>
      </c>
      <c r="I522">
        <v>1759259854.255172</v>
      </c>
      <c r="J522">
        <f>(K522)/1000</f>
        <v>0</v>
      </c>
      <c r="K522">
        <f>IF(DP522, AN522, AH522)</f>
        <v>0</v>
      </c>
      <c r="L522">
        <f>IF(DP522, AI522, AG522)</f>
        <v>0</v>
      </c>
      <c r="M522">
        <f>DR522 - IF(AU522&gt;1, L522*DL522*100.0/(AW522), 0)</f>
        <v>0</v>
      </c>
      <c r="N522">
        <f>((T522-J522/2)*M522-L522)/(T522+J522/2)</f>
        <v>0</v>
      </c>
      <c r="O522">
        <f>N522*(DY522+DZ522)/1000.0</f>
        <v>0</v>
      </c>
      <c r="P522">
        <f>(DR522 - IF(AU522&gt;1, L522*DL522*100.0/(AW522), 0))*(DY522+DZ522)/1000.0</f>
        <v>0</v>
      </c>
      <c r="Q522">
        <f>2.0/((1/S522-1/R522)+SIGN(S522)*SQRT((1/S522-1/R522)*(1/S522-1/R522) + 4*DM522/((DM522+1)*(DM522+1))*(2*1/S522*1/R522-1/R522*1/R522)))</f>
        <v>0</v>
      </c>
      <c r="R522">
        <f>IF(LEFT(DN522,1)&lt;&gt;"0",IF(LEFT(DN522,1)="1",3.0,DO522),$D$5+$E$5*(EF522*DY522/($K$5*1000))+$F$5*(EF522*DY522/($K$5*1000))*MAX(MIN(DL522,$J$5),$I$5)*MAX(MIN(DL522,$J$5),$I$5)+$G$5*MAX(MIN(DL522,$J$5),$I$5)*(EF522*DY522/($K$5*1000))+$H$5*(EF522*DY522/($K$5*1000))*(EF522*DY522/($K$5*1000)))</f>
        <v>0</v>
      </c>
      <c r="S522">
        <f>J522*(1000-(1000*0.61365*exp(17.502*W522/(240.97+W522))/(DY522+DZ522)+DT522)/2)/(1000*0.61365*exp(17.502*W522/(240.97+W522))/(DY522+DZ522)-DT522)</f>
        <v>0</v>
      </c>
      <c r="T522">
        <f>1/((DM522+1)/(Q522/1.6)+1/(R522/1.37)) + DM522/((DM522+1)/(Q522/1.6) + DM522/(R522/1.37))</f>
        <v>0</v>
      </c>
      <c r="U522">
        <f>(DH522*DK522)</f>
        <v>0</v>
      </c>
      <c r="V522">
        <f>(EA522+(U522+2*0.95*5.67E-8*(((EA522+$B$7)+273)^4-(EA522+273)^4)-44100*J522)/(1.84*29.3*R522+8*0.95*5.67E-8*(EA522+273)^3))</f>
        <v>0</v>
      </c>
      <c r="W522">
        <f>($C$7*EB522+$D$7*EC522+$E$7*V522)</f>
        <v>0</v>
      </c>
      <c r="X522">
        <f>0.61365*exp(17.502*W522/(240.97+W522))</f>
        <v>0</v>
      </c>
      <c r="Y522">
        <f>(Z522/AA522*100)</f>
        <v>0</v>
      </c>
      <c r="Z522">
        <f>DT522*(DY522+DZ522)/1000</f>
        <v>0</v>
      </c>
      <c r="AA522">
        <f>0.61365*exp(17.502*EA522/(240.97+EA522))</f>
        <v>0</v>
      </c>
      <c r="AB522">
        <f>(X522-DT522*(DY522+DZ522)/1000)</f>
        <v>0</v>
      </c>
      <c r="AC522">
        <f>(-J522*44100)</f>
        <v>0</v>
      </c>
      <c r="AD522">
        <f>2*29.3*R522*0.92*(EA522-W522)</f>
        <v>0</v>
      </c>
      <c r="AE522">
        <f>2*0.95*5.67E-8*(((EA522+$B$7)+273)^4-(W522+273)^4)</f>
        <v>0</v>
      </c>
      <c r="AF522">
        <f>U522+AE522+AC522+AD522</f>
        <v>0</v>
      </c>
      <c r="AG522">
        <f>DX522*AU522*(DS522-DR522*(1000-AU522*DU522)/(1000-AU522*DT522))/(100*DL522)</f>
        <v>0</v>
      </c>
      <c r="AH522">
        <f>1000*DX522*AU522*(DT522-DU522)/(100*DL522*(1000-AU522*DT522))</f>
        <v>0</v>
      </c>
      <c r="AI522">
        <f>(AJ522 - AK522 - DY522*1E3/(8.314*(EA522+273.15)) * AM522/DX522 * AL522) * DX522/(100*DL522) * (1000 - DU522)/1000</f>
        <v>0</v>
      </c>
      <c r="AJ522">
        <v>426.1794673210574</v>
      </c>
      <c r="AK522">
        <v>399.9847878787878</v>
      </c>
      <c r="AL522">
        <v>0.002735045560715615</v>
      </c>
      <c r="AM522">
        <v>65.51276045423094</v>
      </c>
      <c r="AN522">
        <f>(AP522 - AO522 + DY522*1E3/(8.314*(EA522+273.15)) * AR522/DX522 * AQ522) * DX522/(100*DL522) * 1000/(1000 - AP522)</f>
        <v>0</v>
      </c>
      <c r="AO522">
        <v>14.40332366652069</v>
      </c>
      <c r="AP522">
        <v>24.34792363636364</v>
      </c>
      <c r="AQ522">
        <v>-0.0001721048684208196</v>
      </c>
      <c r="AR522">
        <v>120.2974737953447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MAX(0,($B$13+$C$13*EF522)/(1+$D$13*EF522)*DY522/(EA522+273)*$E$13)</f>
        <v>0</v>
      </c>
      <c r="AX522" t="s">
        <v>437</v>
      </c>
      <c r="AY522" t="s">
        <v>437</v>
      </c>
      <c r="AZ522">
        <v>0</v>
      </c>
      <c r="BA522">
        <v>0</v>
      </c>
      <c r="BB522">
        <f>1-AZ522/BA522</f>
        <v>0</v>
      </c>
      <c r="BC522">
        <v>0</v>
      </c>
      <c r="BD522" t="s">
        <v>437</v>
      </c>
      <c r="BE522" t="s">
        <v>437</v>
      </c>
      <c r="BF522">
        <v>0</v>
      </c>
      <c r="BG522">
        <v>0</v>
      </c>
      <c r="BH522">
        <f>1-BF522/BG522</f>
        <v>0</v>
      </c>
      <c r="BI522">
        <v>0.5</v>
      </c>
      <c r="BJ522">
        <f>DI522</f>
        <v>0</v>
      </c>
      <c r="BK522">
        <f>L522</f>
        <v>0</v>
      </c>
      <c r="BL522">
        <f>BH522*BI522*BJ522</f>
        <v>0</v>
      </c>
      <c r="BM522">
        <f>(BK522-BC522)/BJ522</f>
        <v>0</v>
      </c>
      <c r="BN522">
        <f>(BA522-BG522)/BG522</f>
        <v>0</v>
      </c>
      <c r="BO522">
        <f>AZ522/(BB522+AZ522/BG522)</f>
        <v>0</v>
      </c>
      <c r="BP522" t="s">
        <v>437</v>
      </c>
      <c r="BQ522">
        <v>0</v>
      </c>
      <c r="BR522">
        <f>IF(BQ522&lt;&gt;0, BQ522, BO522)</f>
        <v>0</v>
      </c>
      <c r="BS522">
        <f>1-BR522/BG522</f>
        <v>0</v>
      </c>
      <c r="BT522">
        <f>(BG522-BF522)/(BG522-BR522)</f>
        <v>0</v>
      </c>
      <c r="BU522">
        <f>(BA522-BG522)/(BA522-BR522)</f>
        <v>0</v>
      </c>
      <c r="BV522">
        <f>(BG522-BF522)/(BG522-AZ522)</f>
        <v>0</v>
      </c>
      <c r="BW522">
        <f>(BA522-BG522)/(BA522-AZ522)</f>
        <v>0</v>
      </c>
      <c r="BX522">
        <f>(BT522*BR522/BF522)</f>
        <v>0</v>
      </c>
      <c r="BY522">
        <f>(1-BX522)</f>
        <v>0</v>
      </c>
      <c r="DH522">
        <f>$B$11*EG522+$C$11*EH522+$F$11*ES522*(1-EV522)</f>
        <v>0</v>
      </c>
      <c r="DI522">
        <f>DH522*DJ522</f>
        <v>0</v>
      </c>
      <c r="DJ522">
        <f>($B$11*$D$9+$C$11*$D$9+$F$11*((FF522+EX522)/MAX(FF522+EX522+FG522, 0.1)*$I$9+FG522/MAX(FF522+EX522+FG522, 0.1)*$J$9))/($B$11+$C$11+$F$11)</f>
        <v>0</v>
      </c>
      <c r="DK522">
        <f>($B$11*$K$9+$C$11*$K$9+$F$11*((FF522+EX522)/MAX(FF522+EX522+FG522, 0.1)*$P$9+FG522/MAX(FF522+EX522+FG522, 0.1)*$Q$9))/($B$11+$C$11+$F$11)</f>
        <v>0</v>
      </c>
      <c r="DL522">
        <v>4.8</v>
      </c>
      <c r="DM522">
        <v>0.5</v>
      </c>
      <c r="DN522" t="s">
        <v>438</v>
      </c>
      <c r="DO522">
        <v>2</v>
      </c>
      <c r="DP522" t="b">
        <v>1</v>
      </c>
      <c r="DQ522">
        <v>1759259854.255172</v>
      </c>
      <c r="DR522">
        <v>390.3071379310345</v>
      </c>
      <c r="DS522">
        <v>420.1950689655172</v>
      </c>
      <c r="DT522">
        <v>24.35832758620689</v>
      </c>
      <c r="DU522">
        <v>14.44061379310345</v>
      </c>
      <c r="DV522">
        <v>389.9819655172414</v>
      </c>
      <c r="DW522">
        <v>24.1079</v>
      </c>
      <c r="DX522">
        <v>500.0056896551724</v>
      </c>
      <c r="DY522">
        <v>90.70116551724139</v>
      </c>
      <c r="DZ522">
        <v>0.0534295448275862</v>
      </c>
      <c r="EA522">
        <v>30.62651724137931</v>
      </c>
      <c r="EB522">
        <v>29.9756275862069</v>
      </c>
      <c r="EC522">
        <v>999.9000000000002</v>
      </c>
      <c r="ED522">
        <v>0</v>
      </c>
      <c r="EE522">
        <v>0</v>
      </c>
      <c r="EF522">
        <v>10002.58275862069</v>
      </c>
      <c r="EG522">
        <v>0</v>
      </c>
      <c r="EH522">
        <v>11.3638</v>
      </c>
      <c r="EI522">
        <v>-29.88795172413793</v>
      </c>
      <c r="EJ522">
        <v>400.051724137931</v>
      </c>
      <c r="EK522">
        <v>426.3517931034482</v>
      </c>
      <c r="EL522">
        <v>9.91771896551724</v>
      </c>
      <c r="EM522">
        <v>420.1950689655172</v>
      </c>
      <c r="EN522">
        <v>14.44061379310345</v>
      </c>
      <c r="EO522">
        <v>2.209329310344827</v>
      </c>
      <c r="EP522">
        <v>1.309780344827586</v>
      </c>
      <c r="EQ522">
        <v>19.03011379310345</v>
      </c>
      <c r="ER522">
        <v>10.91148965517241</v>
      </c>
      <c r="ES522">
        <v>1999.989310344828</v>
      </c>
      <c r="ET522">
        <v>0.9799957241379308</v>
      </c>
      <c r="EU522">
        <v>0.02000455517241379</v>
      </c>
      <c r="EV522">
        <v>0</v>
      </c>
      <c r="EW522">
        <v>821.8504827586206</v>
      </c>
      <c r="EX522">
        <v>5.000560000000001</v>
      </c>
      <c r="EY522">
        <v>16688.46551724138</v>
      </c>
      <c r="EZ522">
        <v>17294.7448275862</v>
      </c>
      <c r="FA522">
        <v>42.06199999999998</v>
      </c>
      <c r="FB522">
        <v>42.15065517241378</v>
      </c>
      <c r="FC522">
        <v>41.75</v>
      </c>
      <c r="FD522">
        <v>41.31199999999998</v>
      </c>
      <c r="FE522">
        <v>42.80344827586205</v>
      </c>
      <c r="FF522">
        <v>1955.079310344827</v>
      </c>
      <c r="FG522">
        <v>39.91</v>
      </c>
      <c r="FH522">
        <v>0</v>
      </c>
      <c r="FI522">
        <v>1759259876.2</v>
      </c>
      <c r="FJ522">
        <v>0</v>
      </c>
      <c r="FK522">
        <v>821.9097200000001</v>
      </c>
      <c r="FL522">
        <v>4.922692310750323</v>
      </c>
      <c r="FM522">
        <v>101.6692306873216</v>
      </c>
      <c r="FN522">
        <v>16689.408</v>
      </c>
      <c r="FO522">
        <v>15</v>
      </c>
      <c r="FP522">
        <v>0</v>
      </c>
      <c r="FQ522" t="s">
        <v>439</v>
      </c>
      <c r="FR522">
        <v>1747148579.5</v>
      </c>
      <c r="FS522">
        <v>1747148584.5</v>
      </c>
      <c r="FT522">
        <v>0</v>
      </c>
      <c r="FU522">
        <v>0.162</v>
      </c>
      <c r="FV522">
        <v>-0.001</v>
      </c>
      <c r="FW522">
        <v>0.139</v>
      </c>
      <c r="FX522">
        <v>0.058</v>
      </c>
      <c r="FY522">
        <v>420</v>
      </c>
      <c r="FZ522">
        <v>16</v>
      </c>
      <c r="GA522">
        <v>0.19</v>
      </c>
      <c r="GB522">
        <v>0.02</v>
      </c>
      <c r="GC522">
        <v>-29.67013658536586</v>
      </c>
      <c r="GD522">
        <v>-2.156443902439046</v>
      </c>
      <c r="GE522">
        <v>0.2507882157305562</v>
      </c>
      <c r="GF522">
        <v>0</v>
      </c>
      <c r="GG522">
        <v>821.4535</v>
      </c>
      <c r="GH522">
        <v>6.326890761258001</v>
      </c>
      <c r="GI522">
        <v>0.6559916270089761</v>
      </c>
      <c r="GJ522">
        <v>0</v>
      </c>
      <c r="GK522">
        <v>9.902384146341465</v>
      </c>
      <c r="GL522">
        <v>0.3398987456446008</v>
      </c>
      <c r="GM522">
        <v>0.03751829927340555</v>
      </c>
      <c r="GN522">
        <v>0</v>
      </c>
      <c r="GO522">
        <v>0</v>
      </c>
      <c r="GP522">
        <v>3</v>
      </c>
      <c r="GQ522" t="s">
        <v>490</v>
      </c>
      <c r="GR522">
        <v>3.12913</v>
      </c>
      <c r="GS522">
        <v>2.72994</v>
      </c>
      <c r="GT522">
        <v>0.0812668</v>
      </c>
      <c r="GU522">
        <v>0.0868261</v>
      </c>
      <c r="GV522">
        <v>0.108255</v>
      </c>
      <c r="GW522">
        <v>0.075124</v>
      </c>
      <c r="GX522">
        <v>27539</v>
      </c>
      <c r="GY522">
        <v>26567.5</v>
      </c>
      <c r="GZ522">
        <v>30516.5</v>
      </c>
      <c r="HA522">
        <v>29348.5</v>
      </c>
      <c r="HB522">
        <v>37553.4</v>
      </c>
      <c r="HC522">
        <v>35722.4</v>
      </c>
      <c r="HD522">
        <v>46683.9</v>
      </c>
      <c r="HE522">
        <v>43612.2</v>
      </c>
      <c r="HF522">
        <v>1.83385</v>
      </c>
      <c r="HG522">
        <v>1.81578</v>
      </c>
      <c r="HH522">
        <v>0.0718236</v>
      </c>
      <c r="HI522">
        <v>0</v>
      </c>
      <c r="HJ522">
        <v>28.7888</v>
      </c>
      <c r="HK522">
        <v>999.9</v>
      </c>
      <c r="HL522">
        <v>47</v>
      </c>
      <c r="HM522">
        <v>31.6</v>
      </c>
      <c r="HN522">
        <v>24.1901</v>
      </c>
      <c r="HO522">
        <v>62.8969</v>
      </c>
      <c r="HP522">
        <v>18.129</v>
      </c>
      <c r="HQ522">
        <v>1</v>
      </c>
      <c r="HR522">
        <v>0.15065</v>
      </c>
      <c r="HS522">
        <v>-0.934428</v>
      </c>
      <c r="HT522">
        <v>20.1982</v>
      </c>
      <c r="HU522">
        <v>5.22777</v>
      </c>
      <c r="HV522">
        <v>11.974</v>
      </c>
      <c r="HW522">
        <v>4.9693</v>
      </c>
      <c r="HX522">
        <v>3.2895</v>
      </c>
      <c r="HY522">
        <v>9999</v>
      </c>
      <c r="HZ522">
        <v>9999</v>
      </c>
      <c r="IA522">
        <v>9999</v>
      </c>
      <c r="IB522">
        <v>21.1</v>
      </c>
      <c r="IC522">
        <v>4.97291</v>
      </c>
      <c r="ID522">
        <v>1.87725</v>
      </c>
      <c r="IE522">
        <v>1.87531</v>
      </c>
      <c r="IF522">
        <v>1.87813</v>
      </c>
      <c r="IG522">
        <v>1.87485</v>
      </c>
      <c r="IH522">
        <v>1.87845</v>
      </c>
      <c r="II522">
        <v>1.8755</v>
      </c>
      <c r="IJ522">
        <v>1.87669</v>
      </c>
      <c r="IK522">
        <v>0</v>
      </c>
      <c r="IL522">
        <v>0</v>
      </c>
      <c r="IM522">
        <v>0</v>
      </c>
      <c r="IN522">
        <v>0</v>
      </c>
      <c r="IO522" t="s">
        <v>441</v>
      </c>
      <c r="IP522" t="s">
        <v>442</v>
      </c>
      <c r="IQ522" t="s">
        <v>443</v>
      </c>
      <c r="IR522" t="s">
        <v>443</v>
      </c>
      <c r="IS522" t="s">
        <v>443</v>
      </c>
      <c r="IT522" t="s">
        <v>443</v>
      </c>
      <c r="IU522">
        <v>0</v>
      </c>
      <c r="IV522">
        <v>100</v>
      </c>
      <c r="IW522">
        <v>100</v>
      </c>
      <c r="IX522">
        <v>0.325</v>
      </c>
      <c r="IY522">
        <v>0.2501</v>
      </c>
      <c r="IZ522">
        <v>-0.1222274518627452</v>
      </c>
      <c r="JA522">
        <v>0.001328938755811441</v>
      </c>
      <c r="JB522">
        <v>-5.633165956792918E-07</v>
      </c>
      <c r="JC522">
        <v>2.510553891376428E-10</v>
      </c>
      <c r="JD522">
        <v>-0.04678033270444259</v>
      </c>
      <c r="JE522">
        <v>-0.0009625096320519332</v>
      </c>
      <c r="JF522">
        <v>0.0006953178313022573</v>
      </c>
      <c r="JG522">
        <v>-5.973937232829655E-06</v>
      </c>
      <c r="JH522">
        <v>1</v>
      </c>
      <c r="JI522">
        <v>2112</v>
      </c>
      <c r="JJ522">
        <v>1</v>
      </c>
      <c r="JK522">
        <v>26</v>
      </c>
      <c r="JL522">
        <v>201854.7</v>
      </c>
      <c r="JM522">
        <v>201854.6</v>
      </c>
      <c r="JN522">
        <v>1.1145</v>
      </c>
      <c r="JO522">
        <v>2.56958</v>
      </c>
      <c r="JP522">
        <v>1.39893</v>
      </c>
      <c r="JQ522">
        <v>2.32788</v>
      </c>
      <c r="JR522">
        <v>1.44897</v>
      </c>
      <c r="JS522">
        <v>2.58057</v>
      </c>
      <c r="JT522">
        <v>37.1463</v>
      </c>
      <c r="JU522">
        <v>23.9737</v>
      </c>
      <c r="JV522">
        <v>18</v>
      </c>
      <c r="JW522">
        <v>483.63</v>
      </c>
      <c r="JX522">
        <v>442.578</v>
      </c>
      <c r="JY522">
        <v>29.8287</v>
      </c>
      <c r="JZ522">
        <v>29.141</v>
      </c>
      <c r="KA522">
        <v>30.0004</v>
      </c>
      <c r="KB522">
        <v>28.75</v>
      </c>
      <c r="KC522">
        <v>28.8058</v>
      </c>
      <c r="KD522">
        <v>22.35</v>
      </c>
      <c r="KE522">
        <v>43.024</v>
      </c>
      <c r="KF522">
        <v>0</v>
      </c>
      <c r="KG522">
        <v>29.8496</v>
      </c>
      <c r="KH522">
        <v>440.021</v>
      </c>
      <c r="KI522">
        <v>14.4286</v>
      </c>
      <c r="KJ522">
        <v>100.887</v>
      </c>
      <c r="KK522">
        <v>100.314</v>
      </c>
    </row>
    <row r="523" spans="1:297">
      <c r="A523">
        <v>507</v>
      </c>
      <c r="B523">
        <v>1759259867.1</v>
      </c>
      <c r="C523">
        <v>13051.5</v>
      </c>
      <c r="D523" t="s">
        <v>1462</v>
      </c>
      <c r="E523" t="s">
        <v>1463</v>
      </c>
      <c r="F523">
        <v>5</v>
      </c>
      <c r="G523" t="s">
        <v>1411</v>
      </c>
      <c r="H523" t="s">
        <v>436</v>
      </c>
      <c r="I523">
        <v>1759259859.332142</v>
      </c>
      <c r="J523">
        <f>(K523)/1000</f>
        <v>0</v>
      </c>
      <c r="K523">
        <f>IF(DP523, AN523, AH523)</f>
        <v>0</v>
      </c>
      <c r="L523">
        <f>IF(DP523, AI523, AG523)</f>
        <v>0</v>
      </c>
      <c r="M523">
        <f>DR523 - IF(AU523&gt;1, L523*DL523*100.0/(AW523), 0)</f>
        <v>0</v>
      </c>
      <c r="N523">
        <f>((T523-J523/2)*M523-L523)/(T523+J523/2)</f>
        <v>0</v>
      </c>
      <c r="O523">
        <f>N523*(DY523+DZ523)/1000.0</f>
        <v>0</v>
      </c>
      <c r="P523">
        <f>(DR523 - IF(AU523&gt;1, L523*DL523*100.0/(AW523), 0))*(DY523+DZ523)/1000.0</f>
        <v>0</v>
      </c>
      <c r="Q523">
        <f>2.0/((1/S523-1/R523)+SIGN(S523)*SQRT((1/S523-1/R523)*(1/S523-1/R523) + 4*DM523/((DM523+1)*(DM523+1))*(2*1/S523*1/R523-1/R523*1/R523)))</f>
        <v>0</v>
      </c>
      <c r="R523">
        <f>IF(LEFT(DN523,1)&lt;&gt;"0",IF(LEFT(DN523,1)="1",3.0,DO523),$D$5+$E$5*(EF523*DY523/($K$5*1000))+$F$5*(EF523*DY523/($K$5*1000))*MAX(MIN(DL523,$J$5),$I$5)*MAX(MIN(DL523,$J$5),$I$5)+$G$5*MAX(MIN(DL523,$J$5),$I$5)*(EF523*DY523/($K$5*1000))+$H$5*(EF523*DY523/($K$5*1000))*(EF523*DY523/($K$5*1000)))</f>
        <v>0</v>
      </c>
      <c r="S523">
        <f>J523*(1000-(1000*0.61365*exp(17.502*W523/(240.97+W523))/(DY523+DZ523)+DT523)/2)/(1000*0.61365*exp(17.502*W523/(240.97+W523))/(DY523+DZ523)-DT523)</f>
        <v>0</v>
      </c>
      <c r="T523">
        <f>1/((DM523+1)/(Q523/1.6)+1/(R523/1.37)) + DM523/((DM523+1)/(Q523/1.6) + DM523/(R523/1.37))</f>
        <v>0</v>
      </c>
      <c r="U523">
        <f>(DH523*DK523)</f>
        <v>0</v>
      </c>
      <c r="V523">
        <f>(EA523+(U523+2*0.95*5.67E-8*(((EA523+$B$7)+273)^4-(EA523+273)^4)-44100*J523)/(1.84*29.3*R523+8*0.95*5.67E-8*(EA523+273)^3))</f>
        <v>0</v>
      </c>
      <c r="W523">
        <f>($C$7*EB523+$D$7*EC523+$E$7*V523)</f>
        <v>0</v>
      </c>
      <c r="X523">
        <f>0.61365*exp(17.502*W523/(240.97+W523))</f>
        <v>0</v>
      </c>
      <c r="Y523">
        <f>(Z523/AA523*100)</f>
        <v>0</v>
      </c>
      <c r="Z523">
        <f>DT523*(DY523+DZ523)/1000</f>
        <v>0</v>
      </c>
      <c r="AA523">
        <f>0.61365*exp(17.502*EA523/(240.97+EA523))</f>
        <v>0</v>
      </c>
      <c r="AB523">
        <f>(X523-DT523*(DY523+DZ523)/1000)</f>
        <v>0</v>
      </c>
      <c r="AC523">
        <f>(-J523*44100)</f>
        <v>0</v>
      </c>
      <c r="AD523">
        <f>2*29.3*R523*0.92*(EA523-W523)</f>
        <v>0</v>
      </c>
      <c r="AE523">
        <f>2*0.95*5.67E-8*(((EA523+$B$7)+273)^4-(W523+273)^4)</f>
        <v>0</v>
      </c>
      <c r="AF523">
        <f>U523+AE523+AC523+AD523</f>
        <v>0</v>
      </c>
      <c r="AG523">
        <f>DX523*AU523*(DS523-DR523*(1000-AU523*DU523)/(1000-AU523*DT523))/(100*DL523)</f>
        <v>0</v>
      </c>
      <c r="AH523">
        <f>1000*DX523*AU523*(DT523-DU523)/(100*DL523*(1000-AU523*DT523))</f>
        <v>0</v>
      </c>
      <c r="AI523">
        <f>(AJ523 - AK523 - DY523*1E3/(8.314*(EA523+273.15)) * AM523/DX523 * AL523) * DX523/(100*DL523) * (1000 - DU523)/1000</f>
        <v>0</v>
      </c>
      <c r="AJ523">
        <v>433.6938629868875</v>
      </c>
      <c r="AK523">
        <v>403.4095030303031</v>
      </c>
      <c r="AL523">
        <v>0.824858182047192</v>
      </c>
      <c r="AM523">
        <v>65.51276045423094</v>
      </c>
      <c r="AN523">
        <f>(AP523 - AO523 + DY523*1E3/(8.314*(EA523+273.15)) * AR523/DX523 * AQ523) * DX523/(100*DL523) * 1000/(1000 - AP523)</f>
        <v>0</v>
      </c>
      <c r="AO523">
        <v>14.40331531553617</v>
      </c>
      <c r="AP523">
        <v>24.34217515151515</v>
      </c>
      <c r="AQ523">
        <v>-0.0001186329067789348</v>
      </c>
      <c r="AR523">
        <v>120.2974737953447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MAX(0,($B$13+$C$13*EF523)/(1+$D$13*EF523)*DY523/(EA523+273)*$E$13)</f>
        <v>0</v>
      </c>
      <c r="AX523" t="s">
        <v>437</v>
      </c>
      <c r="AY523" t="s">
        <v>437</v>
      </c>
      <c r="AZ523">
        <v>0</v>
      </c>
      <c r="BA523">
        <v>0</v>
      </c>
      <c r="BB523">
        <f>1-AZ523/BA523</f>
        <v>0</v>
      </c>
      <c r="BC523">
        <v>0</v>
      </c>
      <c r="BD523" t="s">
        <v>437</v>
      </c>
      <c r="BE523" t="s">
        <v>437</v>
      </c>
      <c r="BF523">
        <v>0</v>
      </c>
      <c r="BG523">
        <v>0</v>
      </c>
      <c r="BH523">
        <f>1-BF523/BG523</f>
        <v>0</v>
      </c>
      <c r="BI523">
        <v>0.5</v>
      </c>
      <c r="BJ523">
        <f>DI523</f>
        <v>0</v>
      </c>
      <c r="BK523">
        <f>L523</f>
        <v>0</v>
      </c>
      <c r="BL523">
        <f>BH523*BI523*BJ523</f>
        <v>0</v>
      </c>
      <c r="BM523">
        <f>(BK523-BC523)/BJ523</f>
        <v>0</v>
      </c>
      <c r="BN523">
        <f>(BA523-BG523)/BG523</f>
        <v>0</v>
      </c>
      <c r="BO523">
        <f>AZ523/(BB523+AZ523/BG523)</f>
        <v>0</v>
      </c>
      <c r="BP523" t="s">
        <v>437</v>
      </c>
      <c r="BQ523">
        <v>0</v>
      </c>
      <c r="BR523">
        <f>IF(BQ523&lt;&gt;0, BQ523, BO523)</f>
        <v>0</v>
      </c>
      <c r="BS523">
        <f>1-BR523/BG523</f>
        <v>0</v>
      </c>
      <c r="BT523">
        <f>(BG523-BF523)/(BG523-BR523)</f>
        <v>0</v>
      </c>
      <c r="BU523">
        <f>(BA523-BG523)/(BA523-BR523)</f>
        <v>0</v>
      </c>
      <c r="BV523">
        <f>(BG523-BF523)/(BG523-AZ523)</f>
        <v>0</v>
      </c>
      <c r="BW523">
        <f>(BA523-BG523)/(BA523-AZ523)</f>
        <v>0</v>
      </c>
      <c r="BX523">
        <f>(BT523*BR523/BF523)</f>
        <v>0</v>
      </c>
      <c r="BY523">
        <f>(1-BX523)</f>
        <v>0</v>
      </c>
      <c r="DH523">
        <f>$B$11*EG523+$C$11*EH523+$F$11*ES523*(1-EV523)</f>
        <v>0</v>
      </c>
      <c r="DI523">
        <f>DH523*DJ523</f>
        <v>0</v>
      </c>
      <c r="DJ523">
        <f>($B$11*$D$9+$C$11*$D$9+$F$11*((FF523+EX523)/MAX(FF523+EX523+FG523, 0.1)*$I$9+FG523/MAX(FF523+EX523+FG523, 0.1)*$J$9))/($B$11+$C$11+$F$11)</f>
        <v>0</v>
      </c>
      <c r="DK523">
        <f>($B$11*$K$9+$C$11*$K$9+$F$11*((FF523+EX523)/MAX(FF523+EX523+FG523, 0.1)*$P$9+FG523/MAX(FF523+EX523+FG523, 0.1)*$Q$9))/($B$11+$C$11+$F$11)</f>
        <v>0</v>
      </c>
      <c r="DL523">
        <v>4.8</v>
      </c>
      <c r="DM523">
        <v>0.5</v>
      </c>
      <c r="DN523" t="s">
        <v>438</v>
      </c>
      <c r="DO523">
        <v>2</v>
      </c>
      <c r="DP523" t="b">
        <v>1</v>
      </c>
      <c r="DQ523">
        <v>1759259859.332142</v>
      </c>
      <c r="DR523">
        <v>390.7137142857143</v>
      </c>
      <c r="DS523">
        <v>423.1265357142856</v>
      </c>
      <c r="DT523">
        <v>24.35054642857143</v>
      </c>
      <c r="DU523">
        <v>14.40855</v>
      </c>
      <c r="DV523">
        <v>390.3880357142856</v>
      </c>
      <c r="DW523">
        <v>24.10028928571429</v>
      </c>
      <c r="DX523">
        <v>500.0001785714285</v>
      </c>
      <c r="DY523">
        <v>90.70115714285713</v>
      </c>
      <c r="DZ523">
        <v>0.05295724642857143</v>
      </c>
      <c r="EA523">
        <v>30.63214642857143</v>
      </c>
      <c r="EB523">
        <v>29.96545714285714</v>
      </c>
      <c r="EC523">
        <v>999.9000000000002</v>
      </c>
      <c r="ED523">
        <v>0</v>
      </c>
      <c r="EE523">
        <v>0</v>
      </c>
      <c r="EF523">
        <v>10003.56607142857</v>
      </c>
      <c r="EG523">
        <v>0</v>
      </c>
      <c r="EH523">
        <v>11.3638</v>
      </c>
      <c r="EI523">
        <v>-32.41288571428571</v>
      </c>
      <c r="EJ523">
        <v>400.4652499999999</v>
      </c>
      <c r="EK523">
        <v>429.3122499999999</v>
      </c>
      <c r="EL523">
        <v>9.941998214285716</v>
      </c>
      <c r="EM523">
        <v>423.1265357142856</v>
      </c>
      <c r="EN523">
        <v>14.40855</v>
      </c>
      <c r="EO523">
        <v>2.208623571428571</v>
      </c>
      <c r="EP523">
        <v>1.306873214285714</v>
      </c>
      <c r="EQ523">
        <v>19.02499285714285</v>
      </c>
      <c r="ER523">
        <v>10.87811785714285</v>
      </c>
      <c r="ES523">
        <v>1999.999285714286</v>
      </c>
      <c r="ET523">
        <v>0.9799958571428569</v>
      </c>
      <c r="EU523">
        <v>0.02000441785714286</v>
      </c>
      <c r="EV523">
        <v>0</v>
      </c>
      <c r="EW523">
        <v>822.1228214285717</v>
      </c>
      <c r="EX523">
        <v>5.000560000000001</v>
      </c>
      <c r="EY523">
        <v>16694.34285714286</v>
      </c>
      <c r="EZ523">
        <v>17294.83214285714</v>
      </c>
      <c r="FA523">
        <v>42.06199999999999</v>
      </c>
      <c r="FB523">
        <v>42.15599999999999</v>
      </c>
      <c r="FC523">
        <v>41.75</v>
      </c>
      <c r="FD523">
        <v>41.31199999999999</v>
      </c>
      <c r="FE523">
        <v>42.80757142857141</v>
      </c>
      <c r="FF523">
        <v>1955.089285714286</v>
      </c>
      <c r="FG523">
        <v>39.91</v>
      </c>
      <c r="FH523">
        <v>0</v>
      </c>
      <c r="FI523">
        <v>1759259881</v>
      </c>
      <c r="FJ523">
        <v>0</v>
      </c>
      <c r="FK523">
        <v>822.1381600000001</v>
      </c>
      <c r="FL523">
        <v>2.75684615873076</v>
      </c>
      <c r="FM523">
        <v>47.79230762446783</v>
      </c>
      <c r="FN523">
        <v>16694.664</v>
      </c>
      <c r="FO523">
        <v>15</v>
      </c>
      <c r="FP523">
        <v>0</v>
      </c>
      <c r="FQ523" t="s">
        <v>439</v>
      </c>
      <c r="FR523">
        <v>1747148579.5</v>
      </c>
      <c r="FS523">
        <v>1747148584.5</v>
      </c>
      <c r="FT523">
        <v>0</v>
      </c>
      <c r="FU523">
        <v>0.162</v>
      </c>
      <c r="FV523">
        <v>-0.001</v>
      </c>
      <c r="FW523">
        <v>0.139</v>
      </c>
      <c r="FX523">
        <v>0.058</v>
      </c>
      <c r="FY523">
        <v>420</v>
      </c>
      <c r="FZ523">
        <v>16</v>
      </c>
      <c r="GA523">
        <v>0.19</v>
      </c>
      <c r="GB523">
        <v>0.02</v>
      </c>
      <c r="GC523">
        <v>-31.59518292682927</v>
      </c>
      <c r="GD523">
        <v>-26.6076083623694</v>
      </c>
      <c r="GE523">
        <v>3.342861116739082</v>
      </c>
      <c r="GF523">
        <v>0</v>
      </c>
      <c r="GG523">
        <v>821.9723235294118</v>
      </c>
      <c r="GH523">
        <v>3.323254396420544</v>
      </c>
      <c r="GI523">
        <v>0.4232043534044562</v>
      </c>
      <c r="GJ523">
        <v>0</v>
      </c>
      <c r="GK523">
        <v>9.922991219512195</v>
      </c>
      <c r="GL523">
        <v>0.2620312891986119</v>
      </c>
      <c r="GM523">
        <v>0.03329477013023196</v>
      </c>
      <c r="GN523">
        <v>0</v>
      </c>
      <c r="GO523">
        <v>0</v>
      </c>
      <c r="GP523">
        <v>3</v>
      </c>
      <c r="GQ523" t="s">
        <v>490</v>
      </c>
      <c r="GR523">
        <v>3.12919</v>
      </c>
      <c r="GS523">
        <v>2.73051</v>
      </c>
      <c r="GT523">
        <v>0.0818943</v>
      </c>
      <c r="GU523">
        <v>0.08885319999999999</v>
      </c>
      <c r="GV523">
        <v>0.108239</v>
      </c>
      <c r="GW523">
        <v>0.07513160000000001</v>
      </c>
      <c r="GX523">
        <v>27520.1</v>
      </c>
      <c r="GY523">
        <v>26508.3</v>
      </c>
      <c r="GZ523">
        <v>30516.5</v>
      </c>
      <c r="HA523">
        <v>29348.1</v>
      </c>
      <c r="HB523">
        <v>37554.1</v>
      </c>
      <c r="HC523">
        <v>35721.9</v>
      </c>
      <c r="HD523">
        <v>46683.8</v>
      </c>
      <c r="HE523">
        <v>43611.8</v>
      </c>
      <c r="HF523">
        <v>1.83382</v>
      </c>
      <c r="HG523">
        <v>1.81572</v>
      </c>
      <c r="HH523">
        <v>0.0727177</v>
      </c>
      <c r="HI523">
        <v>0</v>
      </c>
      <c r="HJ523">
        <v>28.7886</v>
      </c>
      <c r="HK523">
        <v>999.9</v>
      </c>
      <c r="HL523">
        <v>47.1</v>
      </c>
      <c r="HM523">
        <v>31.6</v>
      </c>
      <c r="HN523">
        <v>24.2412</v>
      </c>
      <c r="HO523">
        <v>62.8469</v>
      </c>
      <c r="HP523">
        <v>17.7925</v>
      </c>
      <c r="HQ523">
        <v>1</v>
      </c>
      <c r="HR523">
        <v>0.151026</v>
      </c>
      <c r="HS523">
        <v>-0.972533</v>
      </c>
      <c r="HT523">
        <v>20.1982</v>
      </c>
      <c r="HU523">
        <v>5.22912</v>
      </c>
      <c r="HV523">
        <v>11.974</v>
      </c>
      <c r="HW523">
        <v>4.9704</v>
      </c>
      <c r="HX523">
        <v>3.28965</v>
      </c>
      <c r="HY523">
        <v>9999</v>
      </c>
      <c r="HZ523">
        <v>9999</v>
      </c>
      <c r="IA523">
        <v>9999</v>
      </c>
      <c r="IB523">
        <v>21.1</v>
      </c>
      <c r="IC523">
        <v>4.9729</v>
      </c>
      <c r="ID523">
        <v>1.87728</v>
      </c>
      <c r="IE523">
        <v>1.87531</v>
      </c>
      <c r="IF523">
        <v>1.87816</v>
      </c>
      <c r="IG523">
        <v>1.87485</v>
      </c>
      <c r="IH523">
        <v>1.87847</v>
      </c>
      <c r="II523">
        <v>1.87556</v>
      </c>
      <c r="IJ523">
        <v>1.8767</v>
      </c>
      <c r="IK523">
        <v>0</v>
      </c>
      <c r="IL523">
        <v>0</v>
      </c>
      <c r="IM523">
        <v>0</v>
      </c>
      <c r="IN523">
        <v>0</v>
      </c>
      <c r="IO523" t="s">
        <v>441</v>
      </c>
      <c r="IP523" t="s">
        <v>442</v>
      </c>
      <c r="IQ523" t="s">
        <v>443</v>
      </c>
      <c r="IR523" t="s">
        <v>443</v>
      </c>
      <c r="IS523" t="s">
        <v>443</v>
      </c>
      <c r="IT523" t="s">
        <v>443</v>
      </c>
      <c r="IU523">
        <v>0</v>
      </c>
      <c r="IV523">
        <v>100</v>
      </c>
      <c r="IW523">
        <v>100</v>
      </c>
      <c r="IX523">
        <v>0.329</v>
      </c>
      <c r="IY523">
        <v>0.2501</v>
      </c>
      <c r="IZ523">
        <v>-0.1222274518627452</v>
      </c>
      <c r="JA523">
        <v>0.001328938755811441</v>
      </c>
      <c r="JB523">
        <v>-5.633165956792918E-07</v>
      </c>
      <c r="JC523">
        <v>2.510553891376428E-10</v>
      </c>
      <c r="JD523">
        <v>-0.04678033270444259</v>
      </c>
      <c r="JE523">
        <v>-0.0009625096320519332</v>
      </c>
      <c r="JF523">
        <v>0.0006953178313022573</v>
      </c>
      <c r="JG523">
        <v>-5.973937232829655E-06</v>
      </c>
      <c r="JH523">
        <v>1</v>
      </c>
      <c r="JI523">
        <v>2112</v>
      </c>
      <c r="JJ523">
        <v>1</v>
      </c>
      <c r="JK523">
        <v>26</v>
      </c>
      <c r="JL523">
        <v>201854.8</v>
      </c>
      <c r="JM523">
        <v>201854.7</v>
      </c>
      <c r="JN523">
        <v>1.14258</v>
      </c>
      <c r="JO523">
        <v>2.55615</v>
      </c>
      <c r="JP523">
        <v>1.39893</v>
      </c>
      <c r="JQ523">
        <v>2.32788</v>
      </c>
      <c r="JR523">
        <v>1.44897</v>
      </c>
      <c r="JS523">
        <v>2.53174</v>
      </c>
      <c r="JT523">
        <v>37.1463</v>
      </c>
      <c r="JU523">
        <v>23.9737</v>
      </c>
      <c r="JV523">
        <v>18</v>
      </c>
      <c r="JW523">
        <v>483.644</v>
      </c>
      <c r="JX523">
        <v>442.579</v>
      </c>
      <c r="JY523">
        <v>29.8557</v>
      </c>
      <c r="JZ523">
        <v>29.1451</v>
      </c>
      <c r="KA523">
        <v>30.0003</v>
      </c>
      <c r="KB523">
        <v>28.7543</v>
      </c>
      <c r="KC523">
        <v>28.8101</v>
      </c>
      <c r="KD523">
        <v>23.0321</v>
      </c>
      <c r="KE523">
        <v>43.024</v>
      </c>
      <c r="KF523">
        <v>0</v>
      </c>
      <c r="KG523">
        <v>29.8753</v>
      </c>
      <c r="KH523">
        <v>460.08</v>
      </c>
      <c r="KI523">
        <v>14.4228</v>
      </c>
      <c r="KJ523">
        <v>100.887</v>
      </c>
      <c r="KK523">
        <v>100.313</v>
      </c>
    </row>
    <row r="524" spans="1:297">
      <c r="A524">
        <v>508</v>
      </c>
      <c r="B524">
        <v>1759259872.1</v>
      </c>
      <c r="C524">
        <v>13056.5</v>
      </c>
      <c r="D524" t="s">
        <v>1464</v>
      </c>
      <c r="E524" t="s">
        <v>1465</v>
      </c>
      <c r="F524">
        <v>5</v>
      </c>
      <c r="G524" t="s">
        <v>1411</v>
      </c>
      <c r="H524" t="s">
        <v>436</v>
      </c>
      <c r="I524">
        <v>1759259864.6</v>
      </c>
      <c r="J524">
        <f>(K524)/1000</f>
        <v>0</v>
      </c>
      <c r="K524">
        <f>IF(DP524, AN524, AH524)</f>
        <v>0</v>
      </c>
      <c r="L524">
        <f>IF(DP524, AI524, AG524)</f>
        <v>0</v>
      </c>
      <c r="M524">
        <f>DR524 - IF(AU524&gt;1, L524*DL524*100.0/(AW524), 0)</f>
        <v>0</v>
      </c>
      <c r="N524">
        <f>((T524-J524/2)*M524-L524)/(T524+J524/2)</f>
        <v>0</v>
      </c>
      <c r="O524">
        <f>N524*(DY524+DZ524)/1000.0</f>
        <v>0</v>
      </c>
      <c r="P524">
        <f>(DR524 - IF(AU524&gt;1, L524*DL524*100.0/(AW524), 0))*(DY524+DZ524)/1000.0</f>
        <v>0</v>
      </c>
      <c r="Q524">
        <f>2.0/((1/S524-1/R524)+SIGN(S524)*SQRT((1/S524-1/R524)*(1/S524-1/R524) + 4*DM524/((DM524+1)*(DM524+1))*(2*1/S524*1/R524-1/R524*1/R524)))</f>
        <v>0</v>
      </c>
      <c r="R524">
        <f>IF(LEFT(DN524,1)&lt;&gt;"0",IF(LEFT(DN524,1)="1",3.0,DO524),$D$5+$E$5*(EF524*DY524/($K$5*1000))+$F$5*(EF524*DY524/($K$5*1000))*MAX(MIN(DL524,$J$5),$I$5)*MAX(MIN(DL524,$J$5),$I$5)+$G$5*MAX(MIN(DL524,$J$5),$I$5)*(EF524*DY524/($K$5*1000))+$H$5*(EF524*DY524/($K$5*1000))*(EF524*DY524/($K$5*1000)))</f>
        <v>0</v>
      </c>
      <c r="S524">
        <f>J524*(1000-(1000*0.61365*exp(17.502*W524/(240.97+W524))/(DY524+DZ524)+DT524)/2)/(1000*0.61365*exp(17.502*W524/(240.97+W524))/(DY524+DZ524)-DT524)</f>
        <v>0</v>
      </c>
      <c r="T524">
        <f>1/((DM524+1)/(Q524/1.6)+1/(R524/1.37)) + DM524/((DM524+1)/(Q524/1.6) + DM524/(R524/1.37))</f>
        <v>0</v>
      </c>
      <c r="U524">
        <f>(DH524*DK524)</f>
        <v>0</v>
      </c>
      <c r="V524">
        <f>(EA524+(U524+2*0.95*5.67E-8*(((EA524+$B$7)+273)^4-(EA524+273)^4)-44100*J524)/(1.84*29.3*R524+8*0.95*5.67E-8*(EA524+273)^3))</f>
        <v>0</v>
      </c>
      <c r="W524">
        <f>($C$7*EB524+$D$7*EC524+$E$7*V524)</f>
        <v>0</v>
      </c>
      <c r="X524">
        <f>0.61365*exp(17.502*W524/(240.97+W524))</f>
        <v>0</v>
      </c>
      <c r="Y524">
        <f>(Z524/AA524*100)</f>
        <v>0</v>
      </c>
      <c r="Z524">
        <f>DT524*(DY524+DZ524)/1000</f>
        <v>0</v>
      </c>
      <c r="AA524">
        <f>0.61365*exp(17.502*EA524/(240.97+EA524))</f>
        <v>0</v>
      </c>
      <c r="AB524">
        <f>(X524-DT524*(DY524+DZ524)/1000)</f>
        <v>0</v>
      </c>
      <c r="AC524">
        <f>(-J524*44100)</f>
        <v>0</v>
      </c>
      <c r="AD524">
        <f>2*29.3*R524*0.92*(EA524-W524)</f>
        <v>0</v>
      </c>
      <c r="AE524">
        <f>2*0.95*5.67E-8*(((EA524+$B$7)+273)^4-(W524+273)^4)</f>
        <v>0</v>
      </c>
      <c r="AF524">
        <f>U524+AE524+AC524+AD524</f>
        <v>0</v>
      </c>
      <c r="AG524">
        <f>DX524*AU524*(DS524-DR524*(1000-AU524*DU524)/(1000-AU524*DT524))/(100*DL524)</f>
        <v>0</v>
      </c>
      <c r="AH524">
        <f>1000*DX524*AU524*(DT524-DU524)/(100*DL524*(1000-AU524*DT524))</f>
        <v>0</v>
      </c>
      <c r="AI524">
        <f>(AJ524 - AK524 - DY524*1E3/(8.314*(EA524+273.15)) * AM524/DX524 * AL524) * DX524/(100*DL524) * (1000 - DU524)/1000</f>
        <v>0</v>
      </c>
      <c r="AJ524">
        <v>448.7281012718402</v>
      </c>
      <c r="AK524">
        <v>412.7148666666667</v>
      </c>
      <c r="AL524">
        <v>1.977170052419444</v>
      </c>
      <c r="AM524">
        <v>65.51276045423094</v>
      </c>
      <c r="AN524">
        <f>(AP524 - AO524 + DY524*1E3/(8.314*(EA524+273.15)) * AR524/DX524 * AQ524) * DX524/(100*DL524) * 1000/(1000 - AP524)</f>
        <v>0</v>
      </c>
      <c r="AO524">
        <v>14.40630105746496</v>
      </c>
      <c r="AP524">
        <v>24.35236181818182</v>
      </c>
      <c r="AQ524">
        <v>0.0002161572231962024</v>
      </c>
      <c r="AR524">
        <v>120.2974737953447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MAX(0,($B$13+$C$13*EF524)/(1+$D$13*EF524)*DY524/(EA524+273)*$E$13)</f>
        <v>0</v>
      </c>
      <c r="AX524" t="s">
        <v>437</v>
      </c>
      <c r="AY524" t="s">
        <v>437</v>
      </c>
      <c r="AZ524">
        <v>0</v>
      </c>
      <c r="BA524">
        <v>0</v>
      </c>
      <c r="BB524">
        <f>1-AZ524/BA524</f>
        <v>0</v>
      </c>
      <c r="BC524">
        <v>0</v>
      </c>
      <c r="BD524" t="s">
        <v>437</v>
      </c>
      <c r="BE524" t="s">
        <v>437</v>
      </c>
      <c r="BF524">
        <v>0</v>
      </c>
      <c r="BG524">
        <v>0</v>
      </c>
      <c r="BH524">
        <f>1-BF524/BG524</f>
        <v>0</v>
      </c>
      <c r="BI524">
        <v>0.5</v>
      </c>
      <c r="BJ524">
        <f>DI524</f>
        <v>0</v>
      </c>
      <c r="BK524">
        <f>L524</f>
        <v>0</v>
      </c>
      <c r="BL524">
        <f>BH524*BI524*BJ524</f>
        <v>0</v>
      </c>
      <c r="BM524">
        <f>(BK524-BC524)/BJ524</f>
        <v>0</v>
      </c>
      <c r="BN524">
        <f>(BA524-BG524)/BG524</f>
        <v>0</v>
      </c>
      <c r="BO524">
        <f>AZ524/(BB524+AZ524/BG524)</f>
        <v>0</v>
      </c>
      <c r="BP524" t="s">
        <v>437</v>
      </c>
      <c r="BQ524">
        <v>0</v>
      </c>
      <c r="BR524">
        <f>IF(BQ524&lt;&gt;0, BQ524, BO524)</f>
        <v>0</v>
      </c>
      <c r="BS524">
        <f>1-BR524/BG524</f>
        <v>0</v>
      </c>
      <c r="BT524">
        <f>(BG524-BF524)/(BG524-BR524)</f>
        <v>0</v>
      </c>
      <c r="BU524">
        <f>(BA524-BG524)/(BA524-BR524)</f>
        <v>0</v>
      </c>
      <c r="BV524">
        <f>(BG524-BF524)/(BG524-AZ524)</f>
        <v>0</v>
      </c>
      <c r="BW524">
        <f>(BA524-BG524)/(BA524-AZ524)</f>
        <v>0</v>
      </c>
      <c r="BX524">
        <f>(BT524*BR524/BF524)</f>
        <v>0</v>
      </c>
      <c r="BY524">
        <f>(1-BX524)</f>
        <v>0</v>
      </c>
      <c r="DH524">
        <f>$B$11*EG524+$C$11*EH524+$F$11*ES524*(1-EV524)</f>
        <v>0</v>
      </c>
      <c r="DI524">
        <f>DH524*DJ524</f>
        <v>0</v>
      </c>
      <c r="DJ524">
        <f>($B$11*$D$9+$C$11*$D$9+$F$11*((FF524+EX524)/MAX(FF524+EX524+FG524, 0.1)*$I$9+FG524/MAX(FF524+EX524+FG524, 0.1)*$J$9))/($B$11+$C$11+$F$11)</f>
        <v>0</v>
      </c>
      <c r="DK524">
        <f>($B$11*$K$9+$C$11*$K$9+$F$11*((FF524+EX524)/MAX(FF524+EX524+FG524, 0.1)*$P$9+FG524/MAX(FF524+EX524+FG524, 0.1)*$Q$9))/($B$11+$C$11+$F$11)</f>
        <v>0</v>
      </c>
      <c r="DL524">
        <v>4.8</v>
      </c>
      <c r="DM524">
        <v>0.5</v>
      </c>
      <c r="DN524" t="s">
        <v>438</v>
      </c>
      <c r="DO524">
        <v>2</v>
      </c>
      <c r="DP524" t="b">
        <v>1</v>
      </c>
      <c r="DQ524">
        <v>1759259864.6</v>
      </c>
      <c r="DR524">
        <v>393.515111111111</v>
      </c>
      <c r="DS524">
        <v>431.2810740740741</v>
      </c>
      <c r="DT524">
        <v>24.34743703703703</v>
      </c>
      <c r="DU524">
        <v>14.40438518518518</v>
      </c>
      <c r="DV524">
        <v>393.1865925925926</v>
      </c>
      <c r="DW524">
        <v>24.09723703703704</v>
      </c>
      <c r="DX524">
        <v>500.0005185185185</v>
      </c>
      <c r="DY524">
        <v>90.70146666666669</v>
      </c>
      <c r="DZ524">
        <v>0.05261172222222222</v>
      </c>
      <c r="EA524">
        <v>30.63794074074074</v>
      </c>
      <c r="EB524">
        <v>29.96308888888889</v>
      </c>
      <c r="EC524">
        <v>999.9000000000001</v>
      </c>
      <c r="ED524">
        <v>0</v>
      </c>
      <c r="EE524">
        <v>0</v>
      </c>
      <c r="EF524">
        <v>10005.13333333333</v>
      </c>
      <c r="EG524">
        <v>0</v>
      </c>
      <c r="EH524">
        <v>11.3638</v>
      </c>
      <c r="EI524">
        <v>-37.76613703703703</v>
      </c>
      <c r="EJ524">
        <v>403.3352222222222</v>
      </c>
      <c r="EK524">
        <v>437.5843333333333</v>
      </c>
      <c r="EL524">
        <v>9.943046296296295</v>
      </c>
      <c r="EM524">
        <v>431.2810740740741</v>
      </c>
      <c r="EN524">
        <v>14.40438518518518</v>
      </c>
      <c r="EO524">
        <v>2.208348888888889</v>
      </c>
      <c r="EP524">
        <v>1.30649962962963</v>
      </c>
      <c r="EQ524">
        <v>19.023</v>
      </c>
      <c r="ER524">
        <v>10.87382222222222</v>
      </c>
      <c r="ES524">
        <v>2000.020740740741</v>
      </c>
      <c r="ET524">
        <v>0.9799961111111108</v>
      </c>
      <c r="EU524">
        <v>0.02000416296296297</v>
      </c>
      <c r="EV524">
        <v>0</v>
      </c>
      <c r="EW524">
        <v>822.1522222222223</v>
      </c>
      <c r="EX524">
        <v>5.000560000000001</v>
      </c>
      <c r="EY524">
        <v>16694.47777777778</v>
      </c>
      <c r="EZ524">
        <v>17295.01111111111</v>
      </c>
      <c r="FA524">
        <v>42.06199999999999</v>
      </c>
      <c r="FB524">
        <v>42.16862962962961</v>
      </c>
      <c r="FC524">
        <v>41.75</v>
      </c>
      <c r="FD524">
        <v>41.32133333333333</v>
      </c>
      <c r="FE524">
        <v>42.81199999999998</v>
      </c>
      <c r="FF524">
        <v>1955.110740740741</v>
      </c>
      <c r="FG524">
        <v>39.91</v>
      </c>
      <c r="FH524">
        <v>0</v>
      </c>
      <c r="FI524">
        <v>1759259886.4</v>
      </c>
      <c r="FJ524">
        <v>0</v>
      </c>
      <c r="FK524">
        <v>822.1109615384617</v>
      </c>
      <c r="FL524">
        <v>-3.335213672861221</v>
      </c>
      <c r="FM524">
        <v>-51.53162395093412</v>
      </c>
      <c r="FN524">
        <v>16694.17307692308</v>
      </c>
      <c r="FO524">
        <v>15</v>
      </c>
      <c r="FP524">
        <v>0</v>
      </c>
      <c r="FQ524" t="s">
        <v>439</v>
      </c>
      <c r="FR524">
        <v>1747148579.5</v>
      </c>
      <c r="FS524">
        <v>1747148584.5</v>
      </c>
      <c r="FT524">
        <v>0</v>
      </c>
      <c r="FU524">
        <v>0.162</v>
      </c>
      <c r="FV524">
        <v>-0.001</v>
      </c>
      <c r="FW524">
        <v>0.139</v>
      </c>
      <c r="FX524">
        <v>0.058</v>
      </c>
      <c r="FY524">
        <v>420</v>
      </c>
      <c r="FZ524">
        <v>16</v>
      </c>
      <c r="GA524">
        <v>0.19</v>
      </c>
      <c r="GB524">
        <v>0.02</v>
      </c>
      <c r="GC524">
        <v>-35.0796325</v>
      </c>
      <c r="GD524">
        <v>-59.72783752345222</v>
      </c>
      <c r="GE524">
        <v>6.197368975839162</v>
      </c>
      <c r="GF524">
        <v>0</v>
      </c>
      <c r="GG524">
        <v>822.0462058823531</v>
      </c>
      <c r="GH524">
        <v>0.7225210142107463</v>
      </c>
      <c r="GI524">
        <v>0.352157115621769</v>
      </c>
      <c r="GJ524">
        <v>1</v>
      </c>
      <c r="GK524">
        <v>9.9404995</v>
      </c>
      <c r="GL524">
        <v>0.02531999999999171</v>
      </c>
      <c r="GM524">
        <v>0.0110105204123147</v>
      </c>
      <c r="GN524">
        <v>1</v>
      </c>
      <c r="GO524">
        <v>2</v>
      </c>
      <c r="GP524">
        <v>3</v>
      </c>
      <c r="GQ524" t="s">
        <v>446</v>
      </c>
      <c r="GR524">
        <v>3.12914</v>
      </c>
      <c r="GS524">
        <v>2.73074</v>
      </c>
      <c r="GT524">
        <v>0.0834003</v>
      </c>
      <c r="GU524">
        <v>0.09128260000000001</v>
      </c>
      <c r="GV524">
        <v>0.10828</v>
      </c>
      <c r="GW524">
        <v>0.0751409</v>
      </c>
      <c r="GX524">
        <v>27474.6</v>
      </c>
      <c r="GY524">
        <v>26437.7</v>
      </c>
      <c r="GZ524">
        <v>30516.1</v>
      </c>
      <c r="HA524">
        <v>29348.3</v>
      </c>
      <c r="HB524">
        <v>37551.9</v>
      </c>
      <c r="HC524">
        <v>35721.7</v>
      </c>
      <c r="HD524">
        <v>46683.1</v>
      </c>
      <c r="HE524">
        <v>43611.8</v>
      </c>
      <c r="HF524">
        <v>1.8337</v>
      </c>
      <c r="HG524">
        <v>1.81585</v>
      </c>
      <c r="HH524">
        <v>0.07208440000000001</v>
      </c>
      <c r="HI524">
        <v>0</v>
      </c>
      <c r="HJ524">
        <v>28.7863</v>
      </c>
      <c r="HK524">
        <v>999.9</v>
      </c>
      <c r="HL524">
        <v>47.1</v>
      </c>
      <c r="HM524">
        <v>31.6</v>
      </c>
      <c r="HN524">
        <v>24.2405</v>
      </c>
      <c r="HO524">
        <v>62.7969</v>
      </c>
      <c r="HP524">
        <v>18.133</v>
      </c>
      <c r="HQ524">
        <v>1</v>
      </c>
      <c r="HR524">
        <v>0.151423</v>
      </c>
      <c r="HS524">
        <v>-0.976631</v>
      </c>
      <c r="HT524">
        <v>20.1982</v>
      </c>
      <c r="HU524">
        <v>5.22927</v>
      </c>
      <c r="HV524">
        <v>11.974</v>
      </c>
      <c r="HW524">
        <v>4.97065</v>
      </c>
      <c r="HX524">
        <v>3.28965</v>
      </c>
      <c r="HY524">
        <v>9999</v>
      </c>
      <c r="HZ524">
        <v>9999</v>
      </c>
      <c r="IA524">
        <v>9999</v>
      </c>
      <c r="IB524">
        <v>21.1</v>
      </c>
      <c r="IC524">
        <v>4.9729</v>
      </c>
      <c r="ID524">
        <v>1.87728</v>
      </c>
      <c r="IE524">
        <v>1.87531</v>
      </c>
      <c r="IF524">
        <v>1.87816</v>
      </c>
      <c r="IG524">
        <v>1.87485</v>
      </c>
      <c r="IH524">
        <v>1.87847</v>
      </c>
      <c r="II524">
        <v>1.87553</v>
      </c>
      <c r="IJ524">
        <v>1.87669</v>
      </c>
      <c r="IK524">
        <v>0</v>
      </c>
      <c r="IL524">
        <v>0</v>
      </c>
      <c r="IM524">
        <v>0</v>
      </c>
      <c r="IN524">
        <v>0</v>
      </c>
      <c r="IO524" t="s">
        <v>441</v>
      </c>
      <c r="IP524" t="s">
        <v>442</v>
      </c>
      <c r="IQ524" t="s">
        <v>443</v>
      </c>
      <c r="IR524" t="s">
        <v>443</v>
      </c>
      <c r="IS524" t="s">
        <v>443</v>
      </c>
      <c r="IT524" t="s">
        <v>443</v>
      </c>
      <c r="IU524">
        <v>0</v>
      </c>
      <c r="IV524">
        <v>100</v>
      </c>
      <c r="IW524">
        <v>100</v>
      </c>
      <c r="IX524">
        <v>0.339</v>
      </c>
      <c r="IY524">
        <v>0.2503</v>
      </c>
      <c r="IZ524">
        <v>-0.1222274518627452</v>
      </c>
      <c r="JA524">
        <v>0.001328938755811441</v>
      </c>
      <c r="JB524">
        <v>-5.633165956792918E-07</v>
      </c>
      <c r="JC524">
        <v>2.510553891376428E-10</v>
      </c>
      <c r="JD524">
        <v>-0.04678033270444259</v>
      </c>
      <c r="JE524">
        <v>-0.0009625096320519332</v>
      </c>
      <c r="JF524">
        <v>0.0006953178313022573</v>
      </c>
      <c r="JG524">
        <v>-5.973937232829655E-06</v>
      </c>
      <c r="JH524">
        <v>1</v>
      </c>
      <c r="JI524">
        <v>2112</v>
      </c>
      <c r="JJ524">
        <v>1</v>
      </c>
      <c r="JK524">
        <v>26</v>
      </c>
      <c r="JL524">
        <v>201854.9</v>
      </c>
      <c r="JM524">
        <v>201854.8</v>
      </c>
      <c r="JN524">
        <v>1.18164</v>
      </c>
      <c r="JO524">
        <v>2.57202</v>
      </c>
      <c r="JP524">
        <v>1.39893</v>
      </c>
      <c r="JQ524">
        <v>2.32788</v>
      </c>
      <c r="JR524">
        <v>1.44897</v>
      </c>
      <c r="JS524">
        <v>2.54883</v>
      </c>
      <c r="JT524">
        <v>37.1463</v>
      </c>
      <c r="JU524">
        <v>23.9649</v>
      </c>
      <c r="JV524">
        <v>18</v>
      </c>
      <c r="JW524">
        <v>483.601</v>
      </c>
      <c r="JX524">
        <v>442.685</v>
      </c>
      <c r="JY524">
        <v>29.8831</v>
      </c>
      <c r="JZ524">
        <v>29.1495</v>
      </c>
      <c r="KA524">
        <v>30.0003</v>
      </c>
      <c r="KB524">
        <v>28.7583</v>
      </c>
      <c r="KC524">
        <v>28.8139</v>
      </c>
      <c r="KD524">
        <v>23.6783</v>
      </c>
      <c r="KE524">
        <v>43.024</v>
      </c>
      <c r="KF524">
        <v>0</v>
      </c>
      <c r="KG524">
        <v>29.8972</v>
      </c>
      <c r="KH524">
        <v>473.463</v>
      </c>
      <c r="KI524">
        <v>14.4017</v>
      </c>
      <c r="KJ524">
        <v>100.885</v>
      </c>
      <c r="KK524">
        <v>100.313</v>
      </c>
    </row>
    <row r="525" spans="1:297">
      <c r="A525">
        <v>509</v>
      </c>
      <c r="B525">
        <v>1759259877.1</v>
      </c>
      <c r="C525">
        <v>13061.5</v>
      </c>
      <c r="D525" t="s">
        <v>1466</v>
      </c>
      <c r="E525" t="s">
        <v>1467</v>
      </c>
      <c r="F525">
        <v>5</v>
      </c>
      <c r="G525" t="s">
        <v>1411</v>
      </c>
      <c r="H525" t="s">
        <v>436</v>
      </c>
      <c r="I525">
        <v>1759259869.314285</v>
      </c>
      <c r="J525">
        <f>(K525)/1000</f>
        <v>0</v>
      </c>
      <c r="K525">
        <f>IF(DP525, AN525, AH525)</f>
        <v>0</v>
      </c>
      <c r="L525">
        <f>IF(DP525, AI525, AG525)</f>
        <v>0</v>
      </c>
      <c r="M525">
        <f>DR525 - IF(AU525&gt;1, L525*DL525*100.0/(AW525), 0)</f>
        <v>0</v>
      </c>
      <c r="N525">
        <f>((T525-J525/2)*M525-L525)/(T525+J525/2)</f>
        <v>0</v>
      </c>
      <c r="O525">
        <f>N525*(DY525+DZ525)/1000.0</f>
        <v>0</v>
      </c>
      <c r="P525">
        <f>(DR525 - IF(AU525&gt;1, L525*DL525*100.0/(AW525), 0))*(DY525+DZ525)/1000.0</f>
        <v>0</v>
      </c>
      <c r="Q525">
        <f>2.0/((1/S525-1/R525)+SIGN(S525)*SQRT((1/S525-1/R525)*(1/S525-1/R525) + 4*DM525/((DM525+1)*(DM525+1))*(2*1/S525*1/R525-1/R525*1/R525)))</f>
        <v>0</v>
      </c>
      <c r="R525">
        <f>IF(LEFT(DN525,1)&lt;&gt;"0",IF(LEFT(DN525,1)="1",3.0,DO525),$D$5+$E$5*(EF525*DY525/($K$5*1000))+$F$5*(EF525*DY525/($K$5*1000))*MAX(MIN(DL525,$J$5),$I$5)*MAX(MIN(DL525,$J$5),$I$5)+$G$5*MAX(MIN(DL525,$J$5),$I$5)*(EF525*DY525/($K$5*1000))+$H$5*(EF525*DY525/($K$5*1000))*(EF525*DY525/($K$5*1000)))</f>
        <v>0</v>
      </c>
      <c r="S525">
        <f>J525*(1000-(1000*0.61365*exp(17.502*W525/(240.97+W525))/(DY525+DZ525)+DT525)/2)/(1000*0.61365*exp(17.502*W525/(240.97+W525))/(DY525+DZ525)-DT525)</f>
        <v>0</v>
      </c>
      <c r="T525">
        <f>1/((DM525+1)/(Q525/1.6)+1/(R525/1.37)) + DM525/((DM525+1)/(Q525/1.6) + DM525/(R525/1.37))</f>
        <v>0</v>
      </c>
      <c r="U525">
        <f>(DH525*DK525)</f>
        <v>0</v>
      </c>
      <c r="V525">
        <f>(EA525+(U525+2*0.95*5.67E-8*(((EA525+$B$7)+273)^4-(EA525+273)^4)-44100*J525)/(1.84*29.3*R525+8*0.95*5.67E-8*(EA525+273)^3))</f>
        <v>0</v>
      </c>
      <c r="W525">
        <f>($C$7*EB525+$D$7*EC525+$E$7*V525)</f>
        <v>0</v>
      </c>
      <c r="X525">
        <f>0.61365*exp(17.502*W525/(240.97+W525))</f>
        <v>0</v>
      </c>
      <c r="Y525">
        <f>(Z525/AA525*100)</f>
        <v>0</v>
      </c>
      <c r="Z525">
        <f>DT525*(DY525+DZ525)/1000</f>
        <v>0</v>
      </c>
      <c r="AA525">
        <f>0.61365*exp(17.502*EA525/(240.97+EA525))</f>
        <v>0</v>
      </c>
      <c r="AB525">
        <f>(X525-DT525*(DY525+DZ525)/1000)</f>
        <v>0</v>
      </c>
      <c r="AC525">
        <f>(-J525*44100)</f>
        <v>0</v>
      </c>
      <c r="AD525">
        <f>2*29.3*R525*0.92*(EA525-W525)</f>
        <v>0</v>
      </c>
      <c r="AE525">
        <f>2*0.95*5.67E-8*(((EA525+$B$7)+273)^4-(W525+273)^4)</f>
        <v>0</v>
      </c>
      <c r="AF525">
        <f>U525+AE525+AC525+AD525</f>
        <v>0</v>
      </c>
      <c r="AG525">
        <f>DX525*AU525*(DS525-DR525*(1000-AU525*DU525)/(1000-AU525*DT525))/(100*DL525)</f>
        <v>0</v>
      </c>
      <c r="AH525">
        <f>1000*DX525*AU525*(DT525-DU525)/(100*DL525*(1000-AU525*DT525))</f>
        <v>0</v>
      </c>
      <c r="AI525">
        <f>(AJ525 - AK525 - DY525*1E3/(8.314*(EA525+273.15)) * AM525/DX525 * AL525) * DX525/(100*DL525) * (1000 - DU525)/1000</f>
        <v>0</v>
      </c>
      <c r="AJ525">
        <v>465.2610194858759</v>
      </c>
      <c r="AK525">
        <v>425.5457696969695</v>
      </c>
      <c r="AL525">
        <v>2.632205050034275</v>
      </c>
      <c r="AM525">
        <v>65.51276045423094</v>
      </c>
      <c r="AN525">
        <f>(AP525 - AO525 + DY525*1E3/(8.314*(EA525+273.15)) * AR525/DX525 * AQ525) * DX525/(100*DL525) * 1000/(1000 - AP525)</f>
        <v>0</v>
      </c>
      <c r="AO525">
        <v>14.40824734574936</v>
      </c>
      <c r="AP525">
        <v>24.36697575757576</v>
      </c>
      <c r="AQ525">
        <v>0.000193009464021985</v>
      </c>
      <c r="AR525">
        <v>120.2974737953447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MAX(0,($B$13+$C$13*EF525)/(1+$D$13*EF525)*DY525/(EA525+273)*$E$13)</f>
        <v>0</v>
      </c>
      <c r="AX525" t="s">
        <v>437</v>
      </c>
      <c r="AY525" t="s">
        <v>437</v>
      </c>
      <c r="AZ525">
        <v>0</v>
      </c>
      <c r="BA525">
        <v>0</v>
      </c>
      <c r="BB525">
        <f>1-AZ525/BA525</f>
        <v>0</v>
      </c>
      <c r="BC525">
        <v>0</v>
      </c>
      <c r="BD525" t="s">
        <v>437</v>
      </c>
      <c r="BE525" t="s">
        <v>437</v>
      </c>
      <c r="BF525">
        <v>0</v>
      </c>
      <c r="BG525">
        <v>0</v>
      </c>
      <c r="BH525">
        <f>1-BF525/BG525</f>
        <v>0</v>
      </c>
      <c r="BI525">
        <v>0.5</v>
      </c>
      <c r="BJ525">
        <f>DI525</f>
        <v>0</v>
      </c>
      <c r="BK525">
        <f>L525</f>
        <v>0</v>
      </c>
      <c r="BL525">
        <f>BH525*BI525*BJ525</f>
        <v>0</v>
      </c>
      <c r="BM525">
        <f>(BK525-BC525)/BJ525</f>
        <v>0</v>
      </c>
      <c r="BN525">
        <f>(BA525-BG525)/BG525</f>
        <v>0</v>
      </c>
      <c r="BO525">
        <f>AZ525/(BB525+AZ525/BG525)</f>
        <v>0</v>
      </c>
      <c r="BP525" t="s">
        <v>437</v>
      </c>
      <c r="BQ525">
        <v>0</v>
      </c>
      <c r="BR525">
        <f>IF(BQ525&lt;&gt;0, BQ525, BO525)</f>
        <v>0</v>
      </c>
      <c r="BS525">
        <f>1-BR525/BG525</f>
        <v>0</v>
      </c>
      <c r="BT525">
        <f>(BG525-BF525)/(BG525-BR525)</f>
        <v>0</v>
      </c>
      <c r="BU525">
        <f>(BA525-BG525)/(BA525-BR525)</f>
        <v>0</v>
      </c>
      <c r="BV525">
        <f>(BG525-BF525)/(BG525-AZ525)</f>
        <v>0</v>
      </c>
      <c r="BW525">
        <f>(BA525-BG525)/(BA525-AZ525)</f>
        <v>0</v>
      </c>
      <c r="BX525">
        <f>(BT525*BR525/BF525)</f>
        <v>0</v>
      </c>
      <c r="BY525">
        <f>(1-BX525)</f>
        <v>0</v>
      </c>
      <c r="DH525">
        <f>$B$11*EG525+$C$11*EH525+$F$11*ES525*(1-EV525)</f>
        <v>0</v>
      </c>
      <c r="DI525">
        <f>DH525*DJ525</f>
        <v>0</v>
      </c>
      <c r="DJ525">
        <f>($B$11*$D$9+$C$11*$D$9+$F$11*((FF525+EX525)/MAX(FF525+EX525+FG525, 0.1)*$I$9+FG525/MAX(FF525+EX525+FG525, 0.1)*$J$9))/($B$11+$C$11+$F$11)</f>
        <v>0</v>
      </c>
      <c r="DK525">
        <f>($B$11*$K$9+$C$11*$K$9+$F$11*((FF525+EX525)/MAX(FF525+EX525+FG525, 0.1)*$P$9+FG525/MAX(FF525+EX525+FG525, 0.1)*$Q$9))/($B$11+$C$11+$F$11)</f>
        <v>0</v>
      </c>
      <c r="DL525">
        <v>4.8</v>
      </c>
      <c r="DM525">
        <v>0.5</v>
      </c>
      <c r="DN525" t="s">
        <v>438</v>
      </c>
      <c r="DO525">
        <v>2</v>
      </c>
      <c r="DP525" t="b">
        <v>1</v>
      </c>
      <c r="DQ525">
        <v>1759259869.314285</v>
      </c>
      <c r="DR525">
        <v>399.7473571428571</v>
      </c>
      <c r="DS525">
        <v>443.7710714285714</v>
      </c>
      <c r="DT525">
        <v>24.351075</v>
      </c>
      <c r="DU525">
        <v>14.40580714285714</v>
      </c>
      <c r="DV525">
        <v>399.4126071428572</v>
      </c>
      <c r="DW525">
        <v>24.10079285714286</v>
      </c>
      <c r="DX525">
        <v>499.9680357142857</v>
      </c>
      <c r="DY525">
        <v>90.70194642857145</v>
      </c>
      <c r="DZ525">
        <v>0.0528006</v>
      </c>
      <c r="EA525">
        <v>30.64199285714286</v>
      </c>
      <c r="EB525">
        <v>29.96378214285714</v>
      </c>
      <c r="EC525">
        <v>999.9000000000002</v>
      </c>
      <c r="ED525">
        <v>0</v>
      </c>
      <c r="EE525">
        <v>0</v>
      </c>
      <c r="EF525">
        <v>10004.10892857143</v>
      </c>
      <c r="EG525">
        <v>0</v>
      </c>
      <c r="EH525">
        <v>11.3638</v>
      </c>
      <c r="EI525">
        <v>-44.02384285714286</v>
      </c>
      <c r="EJ525">
        <v>409.7245714285714</v>
      </c>
      <c r="EK525">
        <v>450.2574642857143</v>
      </c>
      <c r="EL525">
        <v>9.945261071428572</v>
      </c>
      <c r="EM525">
        <v>443.7710714285714</v>
      </c>
      <c r="EN525">
        <v>14.40580714285714</v>
      </c>
      <c r="EO525">
        <v>2.20869</v>
      </c>
      <c r="EP525">
        <v>1.306635714285714</v>
      </c>
      <c r="EQ525">
        <v>19.025475</v>
      </c>
      <c r="ER525">
        <v>10.87538928571429</v>
      </c>
      <c r="ES525">
        <v>2000.032142857143</v>
      </c>
      <c r="ET525">
        <v>0.9799962857142853</v>
      </c>
      <c r="EU525">
        <v>0.02000399285714286</v>
      </c>
      <c r="EV525">
        <v>0</v>
      </c>
      <c r="EW525">
        <v>822.0155714285714</v>
      </c>
      <c r="EX525">
        <v>5.000560000000001</v>
      </c>
      <c r="EY525">
        <v>16692.08928571428</v>
      </c>
      <c r="EZ525">
        <v>17295.12857142857</v>
      </c>
      <c r="FA525">
        <v>42.06199999999999</v>
      </c>
      <c r="FB525">
        <v>42.17592857142856</v>
      </c>
      <c r="FC525">
        <v>41.75</v>
      </c>
      <c r="FD525">
        <v>41.32099999999998</v>
      </c>
      <c r="FE525">
        <v>42.81199999999998</v>
      </c>
      <c r="FF525">
        <v>1955.122142857143</v>
      </c>
      <c r="FG525">
        <v>39.91</v>
      </c>
      <c r="FH525">
        <v>0</v>
      </c>
      <c r="FI525">
        <v>1759259891.2</v>
      </c>
      <c r="FJ525">
        <v>0</v>
      </c>
      <c r="FK525">
        <v>821.9591153846154</v>
      </c>
      <c r="FL525">
        <v>-2.855076923211297</v>
      </c>
      <c r="FM525">
        <v>-37.98974357923553</v>
      </c>
      <c r="FN525">
        <v>16692.16923076923</v>
      </c>
      <c r="FO525">
        <v>15</v>
      </c>
      <c r="FP525">
        <v>0</v>
      </c>
      <c r="FQ525" t="s">
        <v>439</v>
      </c>
      <c r="FR525">
        <v>1747148579.5</v>
      </c>
      <c r="FS525">
        <v>1747148584.5</v>
      </c>
      <c r="FT525">
        <v>0</v>
      </c>
      <c r="FU525">
        <v>0.162</v>
      </c>
      <c r="FV525">
        <v>-0.001</v>
      </c>
      <c r="FW525">
        <v>0.139</v>
      </c>
      <c r="FX525">
        <v>0.058</v>
      </c>
      <c r="FY525">
        <v>420</v>
      </c>
      <c r="FZ525">
        <v>16</v>
      </c>
      <c r="GA525">
        <v>0.19</v>
      </c>
      <c r="GB525">
        <v>0.02</v>
      </c>
      <c r="GC525">
        <v>-40.41651707317073</v>
      </c>
      <c r="GD525">
        <v>-79.5501010452962</v>
      </c>
      <c r="GE525">
        <v>7.930079184789115</v>
      </c>
      <c r="GF525">
        <v>0</v>
      </c>
      <c r="GG525">
        <v>822.0468529411764</v>
      </c>
      <c r="GH525">
        <v>-1.994820473761014</v>
      </c>
      <c r="GI525">
        <v>0.3647919739468704</v>
      </c>
      <c r="GJ525">
        <v>0</v>
      </c>
      <c r="GK525">
        <v>9.945930731707318</v>
      </c>
      <c r="GL525">
        <v>0.01866104529617997</v>
      </c>
      <c r="GM525">
        <v>0.006473797615168793</v>
      </c>
      <c r="GN525">
        <v>1</v>
      </c>
      <c r="GO525">
        <v>1</v>
      </c>
      <c r="GP525">
        <v>3</v>
      </c>
      <c r="GQ525" t="s">
        <v>463</v>
      </c>
      <c r="GR525">
        <v>3.12896</v>
      </c>
      <c r="GS525">
        <v>2.73106</v>
      </c>
      <c r="GT525">
        <v>0.0853921</v>
      </c>
      <c r="GU525">
        <v>0.0937505</v>
      </c>
      <c r="GV525">
        <v>0.108319</v>
      </c>
      <c r="GW525">
        <v>0.0751428</v>
      </c>
      <c r="GX525">
        <v>27414.2</v>
      </c>
      <c r="GY525">
        <v>26365.9</v>
      </c>
      <c r="GZ525">
        <v>30515.3</v>
      </c>
      <c r="HA525">
        <v>29348.3</v>
      </c>
      <c r="HB525">
        <v>37549.7</v>
      </c>
      <c r="HC525">
        <v>35721.9</v>
      </c>
      <c r="HD525">
        <v>46682.2</v>
      </c>
      <c r="HE525">
        <v>43611.9</v>
      </c>
      <c r="HF525">
        <v>1.83342</v>
      </c>
      <c r="HG525">
        <v>1.81585</v>
      </c>
      <c r="HH525">
        <v>0.071954</v>
      </c>
      <c r="HI525">
        <v>0</v>
      </c>
      <c r="HJ525">
        <v>28.7863</v>
      </c>
      <c r="HK525">
        <v>999.9</v>
      </c>
      <c r="HL525">
        <v>47.1</v>
      </c>
      <c r="HM525">
        <v>31.6</v>
      </c>
      <c r="HN525">
        <v>24.239</v>
      </c>
      <c r="HO525">
        <v>63.1069</v>
      </c>
      <c r="HP525">
        <v>17.9006</v>
      </c>
      <c r="HQ525">
        <v>1</v>
      </c>
      <c r="HR525">
        <v>0.151761</v>
      </c>
      <c r="HS525">
        <v>-0.998671</v>
      </c>
      <c r="HT525">
        <v>20.1977</v>
      </c>
      <c r="HU525">
        <v>5.22882</v>
      </c>
      <c r="HV525">
        <v>11.974</v>
      </c>
      <c r="HW525">
        <v>4.97005</v>
      </c>
      <c r="HX525">
        <v>3.2896</v>
      </c>
      <c r="HY525">
        <v>9999</v>
      </c>
      <c r="HZ525">
        <v>9999</v>
      </c>
      <c r="IA525">
        <v>9999</v>
      </c>
      <c r="IB525">
        <v>21.1</v>
      </c>
      <c r="IC525">
        <v>4.9729</v>
      </c>
      <c r="ID525">
        <v>1.87726</v>
      </c>
      <c r="IE525">
        <v>1.87531</v>
      </c>
      <c r="IF525">
        <v>1.87813</v>
      </c>
      <c r="IG525">
        <v>1.87485</v>
      </c>
      <c r="IH525">
        <v>1.87842</v>
      </c>
      <c r="II525">
        <v>1.8755</v>
      </c>
      <c r="IJ525">
        <v>1.87668</v>
      </c>
      <c r="IK525">
        <v>0</v>
      </c>
      <c r="IL525">
        <v>0</v>
      </c>
      <c r="IM525">
        <v>0</v>
      </c>
      <c r="IN525">
        <v>0</v>
      </c>
      <c r="IO525" t="s">
        <v>441</v>
      </c>
      <c r="IP525" t="s">
        <v>442</v>
      </c>
      <c r="IQ525" t="s">
        <v>443</v>
      </c>
      <c r="IR525" t="s">
        <v>443</v>
      </c>
      <c r="IS525" t="s">
        <v>443</v>
      </c>
      <c r="IT525" t="s">
        <v>443</v>
      </c>
      <c r="IU525">
        <v>0</v>
      </c>
      <c r="IV525">
        <v>100</v>
      </c>
      <c r="IW525">
        <v>100</v>
      </c>
      <c r="IX525">
        <v>0.352</v>
      </c>
      <c r="IY525">
        <v>0.2506</v>
      </c>
      <c r="IZ525">
        <v>-0.1222274518627452</v>
      </c>
      <c r="JA525">
        <v>0.001328938755811441</v>
      </c>
      <c r="JB525">
        <v>-5.633165956792918E-07</v>
      </c>
      <c r="JC525">
        <v>2.510553891376428E-10</v>
      </c>
      <c r="JD525">
        <v>-0.04678033270444259</v>
      </c>
      <c r="JE525">
        <v>-0.0009625096320519332</v>
      </c>
      <c r="JF525">
        <v>0.0006953178313022573</v>
      </c>
      <c r="JG525">
        <v>-5.973937232829655E-06</v>
      </c>
      <c r="JH525">
        <v>1</v>
      </c>
      <c r="JI525">
        <v>2112</v>
      </c>
      <c r="JJ525">
        <v>1</v>
      </c>
      <c r="JK525">
        <v>26</v>
      </c>
      <c r="JL525">
        <v>201855</v>
      </c>
      <c r="JM525">
        <v>201854.9</v>
      </c>
      <c r="JN525">
        <v>1.21094</v>
      </c>
      <c r="JO525">
        <v>2.55127</v>
      </c>
      <c r="JP525">
        <v>1.39893</v>
      </c>
      <c r="JQ525">
        <v>2.32788</v>
      </c>
      <c r="JR525">
        <v>1.44897</v>
      </c>
      <c r="JS525">
        <v>2.55371</v>
      </c>
      <c r="JT525">
        <v>37.1463</v>
      </c>
      <c r="JU525">
        <v>23.9737</v>
      </c>
      <c r="JV525">
        <v>18</v>
      </c>
      <c r="JW525">
        <v>483.472</v>
      </c>
      <c r="JX525">
        <v>442.716</v>
      </c>
      <c r="JY525">
        <v>29.9061</v>
      </c>
      <c r="JZ525">
        <v>29.1535</v>
      </c>
      <c r="KA525">
        <v>30.0005</v>
      </c>
      <c r="KB525">
        <v>28.7617</v>
      </c>
      <c r="KC525">
        <v>28.818</v>
      </c>
      <c r="KD525">
        <v>24.3927</v>
      </c>
      <c r="KE525">
        <v>43.024</v>
      </c>
      <c r="KF525">
        <v>0</v>
      </c>
      <c r="KG525">
        <v>29.925</v>
      </c>
      <c r="KH525">
        <v>493.516</v>
      </c>
      <c r="KI525">
        <v>14.3822</v>
      </c>
      <c r="KJ525">
        <v>100.883</v>
      </c>
      <c r="KK525">
        <v>100.313</v>
      </c>
    </row>
    <row r="526" spans="1:297">
      <c r="A526">
        <v>510</v>
      </c>
      <c r="B526">
        <v>1759259882.1</v>
      </c>
      <c r="C526">
        <v>13066.5</v>
      </c>
      <c r="D526" t="s">
        <v>1468</v>
      </c>
      <c r="E526" t="s">
        <v>1469</v>
      </c>
      <c r="F526">
        <v>5</v>
      </c>
      <c r="G526" t="s">
        <v>1411</v>
      </c>
      <c r="H526" t="s">
        <v>436</v>
      </c>
      <c r="I526">
        <v>1759259874.6</v>
      </c>
      <c r="J526">
        <f>(K526)/1000</f>
        <v>0</v>
      </c>
      <c r="K526">
        <f>IF(DP526, AN526, AH526)</f>
        <v>0</v>
      </c>
      <c r="L526">
        <f>IF(DP526, AI526, AG526)</f>
        <v>0</v>
      </c>
      <c r="M526">
        <f>DR526 - IF(AU526&gt;1, L526*DL526*100.0/(AW526), 0)</f>
        <v>0</v>
      </c>
      <c r="N526">
        <f>((T526-J526/2)*M526-L526)/(T526+J526/2)</f>
        <v>0</v>
      </c>
      <c r="O526">
        <f>N526*(DY526+DZ526)/1000.0</f>
        <v>0</v>
      </c>
      <c r="P526">
        <f>(DR526 - IF(AU526&gt;1, L526*DL526*100.0/(AW526), 0))*(DY526+DZ526)/1000.0</f>
        <v>0</v>
      </c>
      <c r="Q526">
        <f>2.0/((1/S526-1/R526)+SIGN(S526)*SQRT((1/S526-1/R526)*(1/S526-1/R526) + 4*DM526/((DM526+1)*(DM526+1))*(2*1/S526*1/R526-1/R526*1/R526)))</f>
        <v>0</v>
      </c>
      <c r="R526">
        <f>IF(LEFT(DN526,1)&lt;&gt;"0",IF(LEFT(DN526,1)="1",3.0,DO526),$D$5+$E$5*(EF526*DY526/($K$5*1000))+$F$5*(EF526*DY526/($K$5*1000))*MAX(MIN(DL526,$J$5),$I$5)*MAX(MIN(DL526,$J$5),$I$5)+$G$5*MAX(MIN(DL526,$J$5),$I$5)*(EF526*DY526/($K$5*1000))+$H$5*(EF526*DY526/($K$5*1000))*(EF526*DY526/($K$5*1000)))</f>
        <v>0</v>
      </c>
      <c r="S526">
        <f>J526*(1000-(1000*0.61365*exp(17.502*W526/(240.97+W526))/(DY526+DZ526)+DT526)/2)/(1000*0.61365*exp(17.502*W526/(240.97+W526))/(DY526+DZ526)-DT526)</f>
        <v>0</v>
      </c>
      <c r="T526">
        <f>1/((DM526+1)/(Q526/1.6)+1/(R526/1.37)) + DM526/((DM526+1)/(Q526/1.6) + DM526/(R526/1.37))</f>
        <v>0</v>
      </c>
      <c r="U526">
        <f>(DH526*DK526)</f>
        <v>0</v>
      </c>
      <c r="V526">
        <f>(EA526+(U526+2*0.95*5.67E-8*(((EA526+$B$7)+273)^4-(EA526+273)^4)-44100*J526)/(1.84*29.3*R526+8*0.95*5.67E-8*(EA526+273)^3))</f>
        <v>0</v>
      </c>
      <c r="W526">
        <f>($C$7*EB526+$D$7*EC526+$E$7*V526)</f>
        <v>0</v>
      </c>
      <c r="X526">
        <f>0.61365*exp(17.502*W526/(240.97+W526))</f>
        <v>0</v>
      </c>
      <c r="Y526">
        <f>(Z526/AA526*100)</f>
        <v>0</v>
      </c>
      <c r="Z526">
        <f>DT526*(DY526+DZ526)/1000</f>
        <v>0</v>
      </c>
      <c r="AA526">
        <f>0.61365*exp(17.502*EA526/(240.97+EA526))</f>
        <v>0</v>
      </c>
      <c r="AB526">
        <f>(X526-DT526*(DY526+DZ526)/1000)</f>
        <v>0</v>
      </c>
      <c r="AC526">
        <f>(-J526*44100)</f>
        <v>0</v>
      </c>
      <c r="AD526">
        <f>2*29.3*R526*0.92*(EA526-W526)</f>
        <v>0</v>
      </c>
      <c r="AE526">
        <f>2*0.95*5.67E-8*(((EA526+$B$7)+273)^4-(W526+273)^4)</f>
        <v>0</v>
      </c>
      <c r="AF526">
        <f>U526+AE526+AC526+AD526</f>
        <v>0</v>
      </c>
      <c r="AG526">
        <f>DX526*AU526*(DS526-DR526*(1000-AU526*DU526)/(1000-AU526*DT526))/(100*DL526)</f>
        <v>0</v>
      </c>
      <c r="AH526">
        <f>1000*DX526*AU526*(DT526-DU526)/(100*DL526*(1000-AU526*DT526))</f>
        <v>0</v>
      </c>
      <c r="AI526">
        <f>(AJ526 - AK526 - DY526*1E3/(8.314*(EA526+273.15)) * AM526/DX526 * AL526) * DX526/(100*DL526) * (1000 - DU526)/1000</f>
        <v>0</v>
      </c>
      <c r="AJ526">
        <v>482.2475769889023</v>
      </c>
      <c r="AK526">
        <v>440.2665151515151</v>
      </c>
      <c r="AL526">
        <v>2.986121354849396</v>
      </c>
      <c r="AM526">
        <v>65.51276045423094</v>
      </c>
      <c r="AN526">
        <f>(AP526 - AO526 + DY526*1E3/(8.314*(EA526+273.15)) * AR526/DX526 * AQ526) * DX526/(100*DL526) * 1000/(1000 - AP526)</f>
        <v>0</v>
      </c>
      <c r="AO526">
        <v>14.41239524117439</v>
      </c>
      <c r="AP526">
        <v>24.38832969696969</v>
      </c>
      <c r="AQ526">
        <v>0.0003020384602054986</v>
      </c>
      <c r="AR526">
        <v>120.2974737953447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MAX(0,($B$13+$C$13*EF526)/(1+$D$13*EF526)*DY526/(EA526+273)*$E$13)</f>
        <v>0</v>
      </c>
      <c r="AX526" t="s">
        <v>437</v>
      </c>
      <c r="AY526" t="s">
        <v>437</v>
      </c>
      <c r="AZ526">
        <v>0</v>
      </c>
      <c r="BA526">
        <v>0</v>
      </c>
      <c r="BB526">
        <f>1-AZ526/BA526</f>
        <v>0</v>
      </c>
      <c r="BC526">
        <v>0</v>
      </c>
      <c r="BD526" t="s">
        <v>437</v>
      </c>
      <c r="BE526" t="s">
        <v>437</v>
      </c>
      <c r="BF526">
        <v>0</v>
      </c>
      <c r="BG526">
        <v>0</v>
      </c>
      <c r="BH526">
        <f>1-BF526/BG526</f>
        <v>0</v>
      </c>
      <c r="BI526">
        <v>0.5</v>
      </c>
      <c r="BJ526">
        <f>DI526</f>
        <v>0</v>
      </c>
      <c r="BK526">
        <f>L526</f>
        <v>0</v>
      </c>
      <c r="BL526">
        <f>BH526*BI526*BJ526</f>
        <v>0</v>
      </c>
      <c r="BM526">
        <f>(BK526-BC526)/BJ526</f>
        <v>0</v>
      </c>
      <c r="BN526">
        <f>(BA526-BG526)/BG526</f>
        <v>0</v>
      </c>
      <c r="BO526">
        <f>AZ526/(BB526+AZ526/BG526)</f>
        <v>0</v>
      </c>
      <c r="BP526" t="s">
        <v>437</v>
      </c>
      <c r="BQ526">
        <v>0</v>
      </c>
      <c r="BR526">
        <f>IF(BQ526&lt;&gt;0, BQ526, BO526)</f>
        <v>0</v>
      </c>
      <c r="BS526">
        <f>1-BR526/BG526</f>
        <v>0</v>
      </c>
      <c r="BT526">
        <f>(BG526-BF526)/(BG526-BR526)</f>
        <v>0</v>
      </c>
      <c r="BU526">
        <f>(BA526-BG526)/(BA526-BR526)</f>
        <v>0</v>
      </c>
      <c r="BV526">
        <f>(BG526-BF526)/(BG526-AZ526)</f>
        <v>0</v>
      </c>
      <c r="BW526">
        <f>(BA526-BG526)/(BA526-AZ526)</f>
        <v>0</v>
      </c>
      <c r="BX526">
        <f>(BT526*BR526/BF526)</f>
        <v>0</v>
      </c>
      <c r="BY526">
        <f>(1-BX526)</f>
        <v>0</v>
      </c>
      <c r="DH526">
        <f>$B$11*EG526+$C$11*EH526+$F$11*ES526*(1-EV526)</f>
        <v>0</v>
      </c>
      <c r="DI526">
        <f>DH526*DJ526</f>
        <v>0</v>
      </c>
      <c r="DJ526">
        <f>($B$11*$D$9+$C$11*$D$9+$F$11*((FF526+EX526)/MAX(FF526+EX526+FG526, 0.1)*$I$9+FG526/MAX(FF526+EX526+FG526, 0.1)*$J$9))/($B$11+$C$11+$F$11)</f>
        <v>0</v>
      </c>
      <c r="DK526">
        <f>($B$11*$K$9+$C$11*$K$9+$F$11*((FF526+EX526)/MAX(FF526+EX526+FG526, 0.1)*$P$9+FG526/MAX(FF526+EX526+FG526, 0.1)*$Q$9))/($B$11+$C$11+$F$11)</f>
        <v>0</v>
      </c>
      <c r="DL526">
        <v>4.8</v>
      </c>
      <c r="DM526">
        <v>0.5</v>
      </c>
      <c r="DN526" t="s">
        <v>438</v>
      </c>
      <c r="DO526">
        <v>2</v>
      </c>
      <c r="DP526" t="b">
        <v>1</v>
      </c>
      <c r="DQ526">
        <v>1759259874.6</v>
      </c>
      <c r="DR526">
        <v>410.749</v>
      </c>
      <c r="DS526">
        <v>460.6172962962963</v>
      </c>
      <c r="DT526">
        <v>24.36295925925926</v>
      </c>
      <c r="DU526">
        <v>14.40857777777778</v>
      </c>
      <c r="DV526">
        <v>410.4033333333334</v>
      </c>
      <c r="DW526">
        <v>24.11242592592593</v>
      </c>
      <c r="DX526">
        <v>499.9683333333334</v>
      </c>
      <c r="DY526">
        <v>90.70219999999999</v>
      </c>
      <c r="DZ526">
        <v>0.05315961851851852</v>
      </c>
      <c r="EA526">
        <v>30.6468037037037</v>
      </c>
      <c r="EB526">
        <v>29.96383703703704</v>
      </c>
      <c r="EC526">
        <v>999.9000000000001</v>
      </c>
      <c r="ED526">
        <v>0</v>
      </c>
      <c r="EE526">
        <v>0</v>
      </c>
      <c r="EF526">
        <v>10000.13518518519</v>
      </c>
      <c r="EG526">
        <v>0</v>
      </c>
      <c r="EH526">
        <v>11.3638</v>
      </c>
      <c r="EI526">
        <v>-49.86842222222221</v>
      </c>
      <c r="EJ526">
        <v>421.005925925926</v>
      </c>
      <c r="EK526">
        <v>467.3512592592593</v>
      </c>
      <c r="EL526">
        <v>9.954372962962962</v>
      </c>
      <c r="EM526">
        <v>460.6172962962963</v>
      </c>
      <c r="EN526">
        <v>14.40857777777778</v>
      </c>
      <c r="EO526">
        <v>2.209773703703704</v>
      </c>
      <c r="EP526">
        <v>1.30689037037037</v>
      </c>
      <c r="EQ526">
        <v>19.03334444444444</v>
      </c>
      <c r="ER526">
        <v>10.87832222222223</v>
      </c>
      <c r="ES526">
        <v>2000.051481481481</v>
      </c>
      <c r="ET526">
        <v>0.9799965555555554</v>
      </c>
      <c r="EU526">
        <v>0.02000371851851852</v>
      </c>
      <c r="EV526">
        <v>0</v>
      </c>
      <c r="EW526">
        <v>822.0824444444444</v>
      </c>
      <c r="EX526">
        <v>5.000560000000001</v>
      </c>
      <c r="EY526">
        <v>16695.33703703704</v>
      </c>
      <c r="EZ526">
        <v>17295.30740740741</v>
      </c>
      <c r="FA526">
        <v>42.06199999999999</v>
      </c>
      <c r="FB526">
        <v>42.18699999999999</v>
      </c>
      <c r="FC526">
        <v>41.75</v>
      </c>
      <c r="FD526">
        <v>41.33066666666667</v>
      </c>
      <c r="FE526">
        <v>42.81199999999998</v>
      </c>
      <c r="FF526">
        <v>1955.141481481481</v>
      </c>
      <c r="FG526">
        <v>39.91</v>
      </c>
      <c r="FH526">
        <v>0</v>
      </c>
      <c r="FI526">
        <v>1759259896</v>
      </c>
      <c r="FJ526">
        <v>0</v>
      </c>
      <c r="FK526">
        <v>822.0530384615383</v>
      </c>
      <c r="FL526">
        <v>4.229914518749151</v>
      </c>
      <c r="FM526">
        <v>105.4905981148611</v>
      </c>
      <c r="FN526">
        <v>16695.31538461538</v>
      </c>
      <c r="FO526">
        <v>15</v>
      </c>
      <c r="FP526">
        <v>0</v>
      </c>
      <c r="FQ526" t="s">
        <v>439</v>
      </c>
      <c r="FR526">
        <v>1747148579.5</v>
      </c>
      <c r="FS526">
        <v>1747148584.5</v>
      </c>
      <c r="FT526">
        <v>0</v>
      </c>
      <c r="FU526">
        <v>0.162</v>
      </c>
      <c r="FV526">
        <v>-0.001</v>
      </c>
      <c r="FW526">
        <v>0.139</v>
      </c>
      <c r="FX526">
        <v>0.058</v>
      </c>
      <c r="FY526">
        <v>420</v>
      </c>
      <c r="FZ526">
        <v>16</v>
      </c>
      <c r="GA526">
        <v>0.19</v>
      </c>
      <c r="GB526">
        <v>0.02</v>
      </c>
      <c r="GC526">
        <v>-45.8934325</v>
      </c>
      <c r="GD526">
        <v>-68.49220075046891</v>
      </c>
      <c r="GE526">
        <v>6.757024035786299</v>
      </c>
      <c r="GF526">
        <v>0</v>
      </c>
      <c r="GG526">
        <v>822.1092352941176</v>
      </c>
      <c r="GH526">
        <v>0.0950038205371358</v>
      </c>
      <c r="GI526">
        <v>0.4409335723495265</v>
      </c>
      <c r="GJ526">
        <v>1</v>
      </c>
      <c r="GK526">
        <v>9.949666249999998</v>
      </c>
      <c r="GL526">
        <v>0.1021802251406894</v>
      </c>
      <c r="GM526">
        <v>0.01096947917804214</v>
      </c>
      <c r="GN526">
        <v>0</v>
      </c>
      <c r="GO526">
        <v>1</v>
      </c>
      <c r="GP526">
        <v>3</v>
      </c>
      <c r="GQ526" t="s">
        <v>463</v>
      </c>
      <c r="GR526">
        <v>3.12941</v>
      </c>
      <c r="GS526">
        <v>2.73098</v>
      </c>
      <c r="GT526">
        <v>0.0876255</v>
      </c>
      <c r="GU526">
        <v>0.09622890000000001</v>
      </c>
      <c r="GV526">
        <v>0.108381</v>
      </c>
      <c r="GW526">
        <v>0.0751608</v>
      </c>
      <c r="GX526">
        <v>27347.6</v>
      </c>
      <c r="GY526">
        <v>26292.8</v>
      </c>
      <c r="GZ526">
        <v>30515.8</v>
      </c>
      <c r="HA526">
        <v>29347.2</v>
      </c>
      <c r="HB526">
        <v>37547.6</v>
      </c>
      <c r="HC526">
        <v>35720.1</v>
      </c>
      <c r="HD526">
        <v>46682.7</v>
      </c>
      <c r="HE526">
        <v>43610.3</v>
      </c>
      <c r="HF526">
        <v>1.83428</v>
      </c>
      <c r="HG526">
        <v>1.81513</v>
      </c>
      <c r="HH526">
        <v>0.0727922</v>
      </c>
      <c r="HI526">
        <v>0</v>
      </c>
      <c r="HJ526">
        <v>28.7849</v>
      </c>
      <c r="HK526">
        <v>999.9</v>
      </c>
      <c r="HL526">
        <v>47.1</v>
      </c>
      <c r="HM526">
        <v>31.6</v>
      </c>
      <c r="HN526">
        <v>24.2397</v>
      </c>
      <c r="HO526">
        <v>62.9369</v>
      </c>
      <c r="HP526">
        <v>18.113</v>
      </c>
      <c r="HQ526">
        <v>1</v>
      </c>
      <c r="HR526">
        <v>0.152188</v>
      </c>
      <c r="HS526">
        <v>-1.0112</v>
      </c>
      <c r="HT526">
        <v>20.1978</v>
      </c>
      <c r="HU526">
        <v>5.22837</v>
      </c>
      <c r="HV526">
        <v>11.974</v>
      </c>
      <c r="HW526">
        <v>4.9702</v>
      </c>
      <c r="HX526">
        <v>3.2895</v>
      </c>
      <c r="HY526">
        <v>9999</v>
      </c>
      <c r="HZ526">
        <v>9999</v>
      </c>
      <c r="IA526">
        <v>9999</v>
      </c>
      <c r="IB526">
        <v>21.1</v>
      </c>
      <c r="IC526">
        <v>4.97291</v>
      </c>
      <c r="ID526">
        <v>1.87728</v>
      </c>
      <c r="IE526">
        <v>1.87532</v>
      </c>
      <c r="IF526">
        <v>1.87818</v>
      </c>
      <c r="IG526">
        <v>1.87485</v>
      </c>
      <c r="IH526">
        <v>1.87849</v>
      </c>
      <c r="II526">
        <v>1.87556</v>
      </c>
      <c r="IJ526">
        <v>1.8767</v>
      </c>
      <c r="IK526">
        <v>0</v>
      </c>
      <c r="IL526">
        <v>0</v>
      </c>
      <c r="IM526">
        <v>0</v>
      </c>
      <c r="IN526">
        <v>0</v>
      </c>
      <c r="IO526" t="s">
        <v>441</v>
      </c>
      <c r="IP526" t="s">
        <v>442</v>
      </c>
      <c r="IQ526" t="s">
        <v>443</v>
      </c>
      <c r="IR526" t="s">
        <v>443</v>
      </c>
      <c r="IS526" t="s">
        <v>443</v>
      </c>
      <c r="IT526" t="s">
        <v>443</v>
      </c>
      <c r="IU526">
        <v>0</v>
      </c>
      <c r="IV526">
        <v>100</v>
      </c>
      <c r="IW526">
        <v>100</v>
      </c>
      <c r="IX526">
        <v>0.366</v>
      </c>
      <c r="IY526">
        <v>0.2511</v>
      </c>
      <c r="IZ526">
        <v>-0.1222274518627452</v>
      </c>
      <c r="JA526">
        <v>0.001328938755811441</v>
      </c>
      <c r="JB526">
        <v>-5.633165956792918E-07</v>
      </c>
      <c r="JC526">
        <v>2.510553891376428E-10</v>
      </c>
      <c r="JD526">
        <v>-0.04678033270444259</v>
      </c>
      <c r="JE526">
        <v>-0.0009625096320519332</v>
      </c>
      <c r="JF526">
        <v>0.0006953178313022573</v>
      </c>
      <c r="JG526">
        <v>-5.973937232829655E-06</v>
      </c>
      <c r="JH526">
        <v>1</v>
      </c>
      <c r="JI526">
        <v>2112</v>
      </c>
      <c r="JJ526">
        <v>1</v>
      </c>
      <c r="JK526">
        <v>26</v>
      </c>
      <c r="JL526">
        <v>201855</v>
      </c>
      <c r="JM526">
        <v>201855</v>
      </c>
      <c r="JN526">
        <v>1.24878</v>
      </c>
      <c r="JO526">
        <v>2.5647</v>
      </c>
      <c r="JP526">
        <v>1.39893</v>
      </c>
      <c r="JQ526">
        <v>2.32788</v>
      </c>
      <c r="JR526">
        <v>1.44897</v>
      </c>
      <c r="JS526">
        <v>2.52075</v>
      </c>
      <c r="JT526">
        <v>37.1702</v>
      </c>
      <c r="JU526">
        <v>23.9737</v>
      </c>
      <c r="JV526">
        <v>18</v>
      </c>
      <c r="JW526">
        <v>483.967</v>
      </c>
      <c r="JX526">
        <v>442.296</v>
      </c>
      <c r="JY526">
        <v>29.9338</v>
      </c>
      <c r="JZ526">
        <v>29.1579</v>
      </c>
      <c r="KA526">
        <v>30.0004</v>
      </c>
      <c r="KB526">
        <v>28.7657</v>
      </c>
      <c r="KC526">
        <v>28.8224</v>
      </c>
      <c r="KD526">
        <v>25.0348</v>
      </c>
      <c r="KE526">
        <v>43.024</v>
      </c>
      <c r="KF526">
        <v>0</v>
      </c>
      <c r="KG526">
        <v>29.9503</v>
      </c>
      <c r="KH526">
        <v>506.9</v>
      </c>
      <c r="KI526">
        <v>14.3534</v>
      </c>
      <c r="KJ526">
        <v>100.884</v>
      </c>
      <c r="KK526">
        <v>100.309</v>
      </c>
    </row>
    <row r="527" spans="1:297">
      <c r="A527">
        <v>511</v>
      </c>
      <c r="B527">
        <v>1759259887.1</v>
      </c>
      <c r="C527">
        <v>13071.5</v>
      </c>
      <c r="D527" t="s">
        <v>1470</v>
      </c>
      <c r="E527" t="s">
        <v>1471</v>
      </c>
      <c r="F527">
        <v>5</v>
      </c>
      <c r="G527" t="s">
        <v>1411</v>
      </c>
      <c r="H527" t="s">
        <v>436</v>
      </c>
      <c r="I527">
        <v>1759259879.314285</v>
      </c>
      <c r="J527">
        <f>(K527)/1000</f>
        <v>0</v>
      </c>
      <c r="K527">
        <f>IF(DP527, AN527, AH527)</f>
        <v>0</v>
      </c>
      <c r="L527">
        <f>IF(DP527, AI527, AG527)</f>
        <v>0</v>
      </c>
      <c r="M527">
        <f>DR527 - IF(AU527&gt;1, L527*DL527*100.0/(AW527), 0)</f>
        <v>0</v>
      </c>
      <c r="N527">
        <f>((T527-J527/2)*M527-L527)/(T527+J527/2)</f>
        <v>0</v>
      </c>
      <c r="O527">
        <f>N527*(DY527+DZ527)/1000.0</f>
        <v>0</v>
      </c>
      <c r="P527">
        <f>(DR527 - IF(AU527&gt;1, L527*DL527*100.0/(AW527), 0))*(DY527+DZ527)/1000.0</f>
        <v>0</v>
      </c>
      <c r="Q527">
        <f>2.0/((1/S527-1/R527)+SIGN(S527)*SQRT((1/S527-1/R527)*(1/S527-1/R527) + 4*DM527/((DM527+1)*(DM527+1))*(2*1/S527*1/R527-1/R527*1/R527)))</f>
        <v>0</v>
      </c>
      <c r="R527">
        <f>IF(LEFT(DN527,1)&lt;&gt;"0",IF(LEFT(DN527,1)="1",3.0,DO527),$D$5+$E$5*(EF527*DY527/($K$5*1000))+$F$5*(EF527*DY527/($K$5*1000))*MAX(MIN(DL527,$J$5),$I$5)*MAX(MIN(DL527,$J$5),$I$5)+$G$5*MAX(MIN(DL527,$J$5),$I$5)*(EF527*DY527/($K$5*1000))+$H$5*(EF527*DY527/($K$5*1000))*(EF527*DY527/($K$5*1000)))</f>
        <v>0</v>
      </c>
      <c r="S527">
        <f>J527*(1000-(1000*0.61365*exp(17.502*W527/(240.97+W527))/(DY527+DZ527)+DT527)/2)/(1000*0.61365*exp(17.502*W527/(240.97+W527))/(DY527+DZ527)-DT527)</f>
        <v>0</v>
      </c>
      <c r="T527">
        <f>1/((DM527+1)/(Q527/1.6)+1/(R527/1.37)) + DM527/((DM527+1)/(Q527/1.6) + DM527/(R527/1.37))</f>
        <v>0</v>
      </c>
      <c r="U527">
        <f>(DH527*DK527)</f>
        <v>0</v>
      </c>
      <c r="V527">
        <f>(EA527+(U527+2*0.95*5.67E-8*(((EA527+$B$7)+273)^4-(EA527+273)^4)-44100*J527)/(1.84*29.3*R527+8*0.95*5.67E-8*(EA527+273)^3))</f>
        <v>0</v>
      </c>
      <c r="W527">
        <f>($C$7*EB527+$D$7*EC527+$E$7*V527)</f>
        <v>0</v>
      </c>
      <c r="X527">
        <f>0.61365*exp(17.502*W527/(240.97+W527))</f>
        <v>0</v>
      </c>
      <c r="Y527">
        <f>(Z527/AA527*100)</f>
        <v>0</v>
      </c>
      <c r="Z527">
        <f>DT527*(DY527+DZ527)/1000</f>
        <v>0</v>
      </c>
      <c r="AA527">
        <f>0.61365*exp(17.502*EA527/(240.97+EA527))</f>
        <v>0</v>
      </c>
      <c r="AB527">
        <f>(X527-DT527*(DY527+DZ527)/1000)</f>
        <v>0</v>
      </c>
      <c r="AC527">
        <f>(-J527*44100)</f>
        <v>0</v>
      </c>
      <c r="AD527">
        <f>2*29.3*R527*0.92*(EA527-W527)</f>
        <v>0</v>
      </c>
      <c r="AE527">
        <f>2*0.95*5.67E-8*(((EA527+$B$7)+273)^4-(W527+273)^4)</f>
        <v>0</v>
      </c>
      <c r="AF527">
        <f>U527+AE527+AC527+AD527</f>
        <v>0</v>
      </c>
      <c r="AG527">
        <f>DX527*AU527*(DS527-DR527*(1000-AU527*DU527)/(1000-AU527*DT527))/(100*DL527)</f>
        <v>0</v>
      </c>
      <c r="AH527">
        <f>1000*DX527*AU527*(DT527-DU527)/(100*DL527*(1000-AU527*DT527))</f>
        <v>0</v>
      </c>
      <c r="AI527">
        <f>(AJ527 - AK527 - DY527*1E3/(8.314*(EA527+273.15)) * AM527/DX527 * AL527) * DX527/(100*DL527) * (1000 - DU527)/1000</f>
        <v>0</v>
      </c>
      <c r="AJ527">
        <v>499.3451511594672</v>
      </c>
      <c r="AK527">
        <v>455.7488484848484</v>
      </c>
      <c r="AL527">
        <v>3.10111103307417</v>
      </c>
      <c r="AM527">
        <v>65.51276045423094</v>
      </c>
      <c r="AN527">
        <f>(AP527 - AO527 + DY527*1E3/(8.314*(EA527+273.15)) * AR527/DX527 * AQ527) * DX527/(100*DL527) * 1000/(1000 - AP527)</f>
        <v>0</v>
      </c>
      <c r="AO527">
        <v>14.41519393248588</v>
      </c>
      <c r="AP527">
        <v>24.39769151515151</v>
      </c>
      <c r="AQ527">
        <v>9.750365014894039E-05</v>
      </c>
      <c r="AR527">
        <v>120.2974737953447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MAX(0,($B$13+$C$13*EF527)/(1+$D$13*EF527)*DY527/(EA527+273)*$E$13)</f>
        <v>0</v>
      </c>
      <c r="AX527" t="s">
        <v>437</v>
      </c>
      <c r="AY527" t="s">
        <v>437</v>
      </c>
      <c r="AZ527">
        <v>0</v>
      </c>
      <c r="BA527">
        <v>0</v>
      </c>
      <c r="BB527">
        <f>1-AZ527/BA527</f>
        <v>0</v>
      </c>
      <c r="BC527">
        <v>0</v>
      </c>
      <c r="BD527" t="s">
        <v>437</v>
      </c>
      <c r="BE527" t="s">
        <v>437</v>
      </c>
      <c r="BF527">
        <v>0</v>
      </c>
      <c r="BG527">
        <v>0</v>
      </c>
      <c r="BH527">
        <f>1-BF527/BG527</f>
        <v>0</v>
      </c>
      <c r="BI527">
        <v>0.5</v>
      </c>
      <c r="BJ527">
        <f>DI527</f>
        <v>0</v>
      </c>
      <c r="BK527">
        <f>L527</f>
        <v>0</v>
      </c>
      <c r="BL527">
        <f>BH527*BI527*BJ527</f>
        <v>0</v>
      </c>
      <c r="BM527">
        <f>(BK527-BC527)/BJ527</f>
        <v>0</v>
      </c>
      <c r="BN527">
        <f>(BA527-BG527)/BG527</f>
        <v>0</v>
      </c>
      <c r="BO527">
        <f>AZ527/(BB527+AZ527/BG527)</f>
        <v>0</v>
      </c>
      <c r="BP527" t="s">
        <v>437</v>
      </c>
      <c r="BQ527">
        <v>0</v>
      </c>
      <c r="BR527">
        <f>IF(BQ527&lt;&gt;0, BQ527, BO527)</f>
        <v>0</v>
      </c>
      <c r="BS527">
        <f>1-BR527/BG527</f>
        <v>0</v>
      </c>
      <c r="BT527">
        <f>(BG527-BF527)/(BG527-BR527)</f>
        <v>0</v>
      </c>
      <c r="BU527">
        <f>(BA527-BG527)/(BA527-BR527)</f>
        <v>0</v>
      </c>
      <c r="BV527">
        <f>(BG527-BF527)/(BG527-AZ527)</f>
        <v>0</v>
      </c>
      <c r="BW527">
        <f>(BA527-BG527)/(BA527-AZ527)</f>
        <v>0</v>
      </c>
      <c r="BX527">
        <f>(BT527*BR527/BF527)</f>
        <v>0</v>
      </c>
      <c r="BY527">
        <f>(1-BX527)</f>
        <v>0</v>
      </c>
      <c r="DH527">
        <f>$B$11*EG527+$C$11*EH527+$F$11*ES527*(1-EV527)</f>
        <v>0</v>
      </c>
      <c r="DI527">
        <f>DH527*DJ527</f>
        <v>0</v>
      </c>
      <c r="DJ527">
        <f>($B$11*$D$9+$C$11*$D$9+$F$11*((FF527+EX527)/MAX(FF527+EX527+FG527, 0.1)*$I$9+FG527/MAX(FF527+EX527+FG527, 0.1)*$J$9))/($B$11+$C$11+$F$11)</f>
        <v>0</v>
      </c>
      <c r="DK527">
        <f>($B$11*$K$9+$C$11*$K$9+$F$11*((FF527+EX527)/MAX(FF527+EX527+FG527, 0.1)*$P$9+FG527/MAX(FF527+EX527+FG527, 0.1)*$Q$9))/($B$11+$C$11+$F$11)</f>
        <v>0</v>
      </c>
      <c r="DL527">
        <v>4.8</v>
      </c>
      <c r="DM527">
        <v>0.5</v>
      </c>
      <c r="DN527" t="s">
        <v>438</v>
      </c>
      <c r="DO527">
        <v>2</v>
      </c>
      <c r="DP527" t="b">
        <v>1</v>
      </c>
      <c r="DQ527">
        <v>1759259879.314285</v>
      </c>
      <c r="DR527">
        <v>423.2953928571428</v>
      </c>
      <c r="DS527">
        <v>476.3116071428572</v>
      </c>
      <c r="DT527">
        <v>24.37761428571429</v>
      </c>
      <c r="DU527">
        <v>14.41136071428572</v>
      </c>
      <c r="DV527">
        <v>422.9372857142857</v>
      </c>
      <c r="DW527">
        <v>24.12678571428571</v>
      </c>
      <c r="DX527">
        <v>500.0078214285714</v>
      </c>
      <c r="DY527">
        <v>90.7014107142857</v>
      </c>
      <c r="DZ527">
        <v>0.05316557142857143</v>
      </c>
      <c r="EA527">
        <v>30.65108928571428</v>
      </c>
      <c r="EB527">
        <v>29.96548928571429</v>
      </c>
      <c r="EC527">
        <v>999.9000000000002</v>
      </c>
      <c r="ED527">
        <v>0</v>
      </c>
      <c r="EE527">
        <v>0</v>
      </c>
      <c r="EF527">
        <v>10003.52678571429</v>
      </c>
      <c r="EG527">
        <v>0</v>
      </c>
      <c r="EH527">
        <v>11.3638</v>
      </c>
      <c r="EI527">
        <v>-53.01625714285714</v>
      </c>
      <c r="EJ527">
        <v>433.8721428571429</v>
      </c>
      <c r="EK527">
        <v>483.2763214285715</v>
      </c>
      <c r="EL527">
        <v>9.966257500000001</v>
      </c>
      <c r="EM527">
        <v>476.3116071428572</v>
      </c>
      <c r="EN527">
        <v>14.41136071428572</v>
      </c>
      <c r="EO527">
        <v>2.211084642857143</v>
      </c>
      <c r="EP527">
        <v>1.307131071428571</v>
      </c>
      <c r="EQ527">
        <v>19.04284642857143</v>
      </c>
      <c r="ER527">
        <v>10.88109642857143</v>
      </c>
      <c r="ES527">
        <v>2000.042857142857</v>
      </c>
      <c r="ET527">
        <v>0.9799964999999998</v>
      </c>
      <c r="EU527">
        <v>0.02000376785714286</v>
      </c>
      <c r="EV527">
        <v>0</v>
      </c>
      <c r="EW527">
        <v>822.819357142857</v>
      </c>
      <c r="EX527">
        <v>5.000560000000001</v>
      </c>
      <c r="EY527">
        <v>16710.36785714286</v>
      </c>
      <c r="EZ527">
        <v>17295.23571428571</v>
      </c>
      <c r="FA527">
        <v>42.06874999999999</v>
      </c>
      <c r="FB527">
        <v>42.18699999999999</v>
      </c>
      <c r="FC527">
        <v>41.75</v>
      </c>
      <c r="FD527">
        <v>41.339</v>
      </c>
      <c r="FE527">
        <v>42.81199999999998</v>
      </c>
      <c r="FF527">
        <v>1955.132857142857</v>
      </c>
      <c r="FG527">
        <v>39.91</v>
      </c>
      <c r="FH527">
        <v>0</v>
      </c>
      <c r="FI527">
        <v>1759259901.4</v>
      </c>
      <c r="FJ527">
        <v>0</v>
      </c>
      <c r="FK527">
        <v>822.9482399999999</v>
      </c>
      <c r="FL527">
        <v>14.31992304876088</v>
      </c>
      <c r="FM527">
        <v>282.992307224128</v>
      </c>
      <c r="FN527">
        <v>16713.088</v>
      </c>
      <c r="FO527">
        <v>15</v>
      </c>
      <c r="FP527">
        <v>0</v>
      </c>
      <c r="FQ527" t="s">
        <v>439</v>
      </c>
      <c r="FR527">
        <v>1747148579.5</v>
      </c>
      <c r="FS527">
        <v>1747148584.5</v>
      </c>
      <c r="FT527">
        <v>0</v>
      </c>
      <c r="FU527">
        <v>0.162</v>
      </c>
      <c r="FV527">
        <v>-0.001</v>
      </c>
      <c r="FW527">
        <v>0.139</v>
      </c>
      <c r="FX527">
        <v>0.058</v>
      </c>
      <c r="FY527">
        <v>420</v>
      </c>
      <c r="FZ527">
        <v>16</v>
      </c>
      <c r="GA527">
        <v>0.19</v>
      </c>
      <c r="GB527">
        <v>0.02</v>
      </c>
      <c r="GC527">
        <v>-50.70526750000001</v>
      </c>
      <c r="GD527">
        <v>-43.05374521575976</v>
      </c>
      <c r="GE527">
        <v>4.270566535741335</v>
      </c>
      <c r="GF527">
        <v>0</v>
      </c>
      <c r="GG527">
        <v>822.4732352941177</v>
      </c>
      <c r="GH527">
        <v>8.027074104893055</v>
      </c>
      <c r="GI527">
        <v>0.9533960987476567</v>
      </c>
      <c r="GJ527">
        <v>0</v>
      </c>
      <c r="GK527">
        <v>9.958743</v>
      </c>
      <c r="GL527">
        <v>0.1518484052532561</v>
      </c>
      <c r="GM527">
        <v>0.01468295358570613</v>
      </c>
      <c r="GN527">
        <v>0</v>
      </c>
      <c r="GO527">
        <v>0</v>
      </c>
      <c r="GP527">
        <v>3</v>
      </c>
      <c r="GQ527" t="s">
        <v>490</v>
      </c>
      <c r="GR527">
        <v>3.12931</v>
      </c>
      <c r="GS527">
        <v>2.73063</v>
      </c>
      <c r="GT527">
        <v>0.08991780000000001</v>
      </c>
      <c r="GU527">
        <v>0.0986392</v>
      </c>
      <c r="GV527">
        <v>0.108408</v>
      </c>
      <c r="GW527">
        <v>0.075173</v>
      </c>
      <c r="GX527">
        <v>27278.4</v>
      </c>
      <c r="GY527">
        <v>26222.6</v>
      </c>
      <c r="GZ527">
        <v>30515.3</v>
      </c>
      <c r="HA527">
        <v>29347.1</v>
      </c>
      <c r="HB527">
        <v>37546.1</v>
      </c>
      <c r="HC527">
        <v>35719.8</v>
      </c>
      <c r="HD527">
        <v>46682</v>
      </c>
      <c r="HE527">
        <v>43610.4</v>
      </c>
      <c r="HF527">
        <v>1.83423</v>
      </c>
      <c r="HG527">
        <v>1.81548</v>
      </c>
      <c r="HH527">
        <v>0.0724383</v>
      </c>
      <c r="HI527">
        <v>0</v>
      </c>
      <c r="HJ527">
        <v>28.7839</v>
      </c>
      <c r="HK527">
        <v>999.9</v>
      </c>
      <c r="HL527">
        <v>47.1</v>
      </c>
      <c r="HM527">
        <v>31.6</v>
      </c>
      <c r="HN527">
        <v>24.238</v>
      </c>
      <c r="HO527">
        <v>62.4669</v>
      </c>
      <c r="HP527">
        <v>17.7444</v>
      </c>
      <c r="HQ527">
        <v>1</v>
      </c>
      <c r="HR527">
        <v>0.152485</v>
      </c>
      <c r="HS527">
        <v>-1.01271</v>
      </c>
      <c r="HT527">
        <v>20.1978</v>
      </c>
      <c r="HU527">
        <v>5.22822</v>
      </c>
      <c r="HV527">
        <v>11.974</v>
      </c>
      <c r="HW527">
        <v>4.9703</v>
      </c>
      <c r="HX527">
        <v>3.2895</v>
      </c>
      <c r="HY527">
        <v>9999</v>
      </c>
      <c r="HZ527">
        <v>9999</v>
      </c>
      <c r="IA527">
        <v>9999</v>
      </c>
      <c r="IB527">
        <v>21.1</v>
      </c>
      <c r="IC527">
        <v>4.9729</v>
      </c>
      <c r="ID527">
        <v>1.87726</v>
      </c>
      <c r="IE527">
        <v>1.87531</v>
      </c>
      <c r="IF527">
        <v>1.87819</v>
      </c>
      <c r="IG527">
        <v>1.87485</v>
      </c>
      <c r="IH527">
        <v>1.87849</v>
      </c>
      <c r="II527">
        <v>1.87556</v>
      </c>
      <c r="IJ527">
        <v>1.8767</v>
      </c>
      <c r="IK527">
        <v>0</v>
      </c>
      <c r="IL527">
        <v>0</v>
      </c>
      <c r="IM527">
        <v>0</v>
      </c>
      <c r="IN527">
        <v>0</v>
      </c>
      <c r="IO527" t="s">
        <v>441</v>
      </c>
      <c r="IP527" t="s">
        <v>442</v>
      </c>
      <c r="IQ527" t="s">
        <v>443</v>
      </c>
      <c r="IR527" t="s">
        <v>443</v>
      </c>
      <c r="IS527" t="s">
        <v>443</v>
      </c>
      <c r="IT527" t="s">
        <v>443</v>
      </c>
      <c r="IU527">
        <v>0</v>
      </c>
      <c r="IV527">
        <v>100</v>
      </c>
      <c r="IW527">
        <v>100</v>
      </c>
      <c r="IX527">
        <v>0.381</v>
      </c>
      <c r="IY527">
        <v>0.2513</v>
      </c>
      <c r="IZ527">
        <v>-0.1222274518627452</v>
      </c>
      <c r="JA527">
        <v>0.001328938755811441</v>
      </c>
      <c r="JB527">
        <v>-5.633165956792918E-07</v>
      </c>
      <c r="JC527">
        <v>2.510553891376428E-10</v>
      </c>
      <c r="JD527">
        <v>-0.04678033270444259</v>
      </c>
      <c r="JE527">
        <v>-0.0009625096320519332</v>
      </c>
      <c r="JF527">
        <v>0.0006953178313022573</v>
      </c>
      <c r="JG527">
        <v>-5.973937232829655E-06</v>
      </c>
      <c r="JH527">
        <v>1</v>
      </c>
      <c r="JI527">
        <v>2112</v>
      </c>
      <c r="JJ527">
        <v>1</v>
      </c>
      <c r="JK527">
        <v>26</v>
      </c>
      <c r="JL527">
        <v>201855.1</v>
      </c>
      <c r="JM527">
        <v>201855</v>
      </c>
      <c r="JN527">
        <v>1.27808</v>
      </c>
      <c r="JO527">
        <v>2.54883</v>
      </c>
      <c r="JP527">
        <v>1.39893</v>
      </c>
      <c r="JQ527">
        <v>2.32788</v>
      </c>
      <c r="JR527">
        <v>1.44897</v>
      </c>
      <c r="JS527">
        <v>2.53418</v>
      </c>
      <c r="JT527">
        <v>37.1463</v>
      </c>
      <c r="JU527">
        <v>23.9649</v>
      </c>
      <c r="JV527">
        <v>18</v>
      </c>
      <c r="JW527">
        <v>483.966</v>
      </c>
      <c r="JX527">
        <v>442.538</v>
      </c>
      <c r="JY527">
        <v>29.9594</v>
      </c>
      <c r="JZ527">
        <v>29.1626</v>
      </c>
      <c r="KA527">
        <v>30.0005</v>
      </c>
      <c r="KB527">
        <v>28.7697</v>
      </c>
      <c r="KC527">
        <v>28.8255</v>
      </c>
      <c r="KD527">
        <v>25.7376</v>
      </c>
      <c r="KE527">
        <v>43.024</v>
      </c>
      <c r="KF527">
        <v>0</v>
      </c>
      <c r="KG527">
        <v>29.9712</v>
      </c>
      <c r="KH527">
        <v>526.938</v>
      </c>
      <c r="KI527">
        <v>14.3238</v>
      </c>
      <c r="KJ527">
        <v>100.883</v>
      </c>
      <c r="KK527">
        <v>100.309</v>
      </c>
    </row>
    <row r="528" spans="1:297">
      <c r="A528">
        <v>512</v>
      </c>
      <c r="B528">
        <v>1759259892.1</v>
      </c>
      <c r="C528">
        <v>13076.5</v>
      </c>
      <c r="D528" t="s">
        <v>1472</v>
      </c>
      <c r="E528" t="s">
        <v>1473</v>
      </c>
      <c r="F528">
        <v>5</v>
      </c>
      <c r="G528" t="s">
        <v>1411</v>
      </c>
      <c r="H528" t="s">
        <v>436</v>
      </c>
      <c r="I528">
        <v>1759259884.6</v>
      </c>
      <c r="J528">
        <f>(K528)/1000</f>
        <v>0</v>
      </c>
      <c r="K528">
        <f>IF(DP528, AN528, AH528)</f>
        <v>0</v>
      </c>
      <c r="L528">
        <f>IF(DP528, AI528, AG528)</f>
        <v>0</v>
      </c>
      <c r="M528">
        <f>DR528 - IF(AU528&gt;1, L528*DL528*100.0/(AW528), 0)</f>
        <v>0</v>
      </c>
      <c r="N528">
        <f>((T528-J528/2)*M528-L528)/(T528+J528/2)</f>
        <v>0</v>
      </c>
      <c r="O528">
        <f>N528*(DY528+DZ528)/1000.0</f>
        <v>0</v>
      </c>
      <c r="P528">
        <f>(DR528 - IF(AU528&gt;1, L528*DL528*100.0/(AW528), 0))*(DY528+DZ528)/1000.0</f>
        <v>0</v>
      </c>
      <c r="Q528">
        <f>2.0/((1/S528-1/R528)+SIGN(S528)*SQRT((1/S528-1/R528)*(1/S528-1/R528) + 4*DM528/((DM528+1)*(DM528+1))*(2*1/S528*1/R528-1/R528*1/R528)))</f>
        <v>0</v>
      </c>
      <c r="R528">
        <f>IF(LEFT(DN528,1)&lt;&gt;"0",IF(LEFT(DN528,1)="1",3.0,DO528),$D$5+$E$5*(EF528*DY528/($K$5*1000))+$F$5*(EF528*DY528/($K$5*1000))*MAX(MIN(DL528,$J$5),$I$5)*MAX(MIN(DL528,$J$5),$I$5)+$G$5*MAX(MIN(DL528,$J$5),$I$5)*(EF528*DY528/($K$5*1000))+$H$5*(EF528*DY528/($K$5*1000))*(EF528*DY528/($K$5*1000)))</f>
        <v>0</v>
      </c>
      <c r="S528">
        <f>J528*(1000-(1000*0.61365*exp(17.502*W528/(240.97+W528))/(DY528+DZ528)+DT528)/2)/(1000*0.61365*exp(17.502*W528/(240.97+W528))/(DY528+DZ528)-DT528)</f>
        <v>0</v>
      </c>
      <c r="T528">
        <f>1/((DM528+1)/(Q528/1.6)+1/(R528/1.37)) + DM528/((DM528+1)/(Q528/1.6) + DM528/(R528/1.37))</f>
        <v>0</v>
      </c>
      <c r="U528">
        <f>(DH528*DK528)</f>
        <v>0</v>
      </c>
      <c r="V528">
        <f>(EA528+(U528+2*0.95*5.67E-8*(((EA528+$B$7)+273)^4-(EA528+273)^4)-44100*J528)/(1.84*29.3*R528+8*0.95*5.67E-8*(EA528+273)^3))</f>
        <v>0</v>
      </c>
      <c r="W528">
        <f>($C$7*EB528+$D$7*EC528+$E$7*V528)</f>
        <v>0</v>
      </c>
      <c r="X528">
        <f>0.61365*exp(17.502*W528/(240.97+W528))</f>
        <v>0</v>
      </c>
      <c r="Y528">
        <f>(Z528/AA528*100)</f>
        <v>0</v>
      </c>
      <c r="Z528">
        <f>DT528*(DY528+DZ528)/1000</f>
        <v>0</v>
      </c>
      <c r="AA528">
        <f>0.61365*exp(17.502*EA528/(240.97+EA528))</f>
        <v>0</v>
      </c>
      <c r="AB528">
        <f>(X528-DT528*(DY528+DZ528)/1000)</f>
        <v>0</v>
      </c>
      <c r="AC528">
        <f>(-J528*44100)</f>
        <v>0</v>
      </c>
      <c r="AD528">
        <f>2*29.3*R528*0.92*(EA528-W528)</f>
        <v>0</v>
      </c>
      <c r="AE528">
        <f>2*0.95*5.67E-8*(((EA528+$B$7)+273)^4-(W528+273)^4)</f>
        <v>0</v>
      </c>
      <c r="AF528">
        <f>U528+AE528+AC528+AD528</f>
        <v>0</v>
      </c>
      <c r="AG528">
        <f>DX528*AU528*(DS528-DR528*(1000-AU528*DU528)/(1000-AU528*DT528))/(100*DL528)</f>
        <v>0</v>
      </c>
      <c r="AH528">
        <f>1000*DX528*AU528*(DT528-DU528)/(100*DL528*(1000-AU528*DT528))</f>
        <v>0</v>
      </c>
      <c r="AI528">
        <f>(AJ528 - AK528 - DY528*1E3/(8.314*(EA528+273.15)) * AM528/DX528 * AL528) * DX528/(100*DL528) * (1000 - DU528)/1000</f>
        <v>0</v>
      </c>
      <c r="AJ528">
        <v>516.3268198902898</v>
      </c>
      <c r="AK528">
        <v>471.6445515151513</v>
      </c>
      <c r="AL528">
        <v>3.179403688020876</v>
      </c>
      <c r="AM528">
        <v>65.51276045423094</v>
      </c>
      <c r="AN528">
        <f>(AP528 - AO528 + DY528*1E3/(8.314*(EA528+273.15)) * AR528/DX528 * AQ528) * DX528/(100*DL528) * 1000/(1000 - AP528)</f>
        <v>0</v>
      </c>
      <c r="AO528">
        <v>14.41926026216647</v>
      </c>
      <c r="AP528">
        <v>24.38454181818182</v>
      </c>
      <c r="AQ528">
        <v>-0.0001445388377881189</v>
      </c>
      <c r="AR528">
        <v>120.2974737953447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MAX(0,($B$13+$C$13*EF528)/(1+$D$13*EF528)*DY528/(EA528+273)*$E$13)</f>
        <v>0</v>
      </c>
      <c r="AX528" t="s">
        <v>437</v>
      </c>
      <c r="AY528" t="s">
        <v>437</v>
      </c>
      <c r="AZ528">
        <v>0</v>
      </c>
      <c r="BA528">
        <v>0</v>
      </c>
      <c r="BB528">
        <f>1-AZ528/BA528</f>
        <v>0</v>
      </c>
      <c r="BC528">
        <v>0</v>
      </c>
      <c r="BD528" t="s">
        <v>437</v>
      </c>
      <c r="BE528" t="s">
        <v>437</v>
      </c>
      <c r="BF528">
        <v>0</v>
      </c>
      <c r="BG528">
        <v>0</v>
      </c>
      <c r="BH528">
        <f>1-BF528/BG528</f>
        <v>0</v>
      </c>
      <c r="BI528">
        <v>0.5</v>
      </c>
      <c r="BJ528">
        <f>DI528</f>
        <v>0</v>
      </c>
      <c r="BK528">
        <f>L528</f>
        <v>0</v>
      </c>
      <c r="BL528">
        <f>BH528*BI528*BJ528</f>
        <v>0</v>
      </c>
      <c r="BM528">
        <f>(BK528-BC528)/BJ528</f>
        <v>0</v>
      </c>
      <c r="BN528">
        <f>(BA528-BG528)/BG528</f>
        <v>0</v>
      </c>
      <c r="BO528">
        <f>AZ528/(BB528+AZ528/BG528)</f>
        <v>0</v>
      </c>
      <c r="BP528" t="s">
        <v>437</v>
      </c>
      <c r="BQ528">
        <v>0</v>
      </c>
      <c r="BR528">
        <f>IF(BQ528&lt;&gt;0, BQ528, BO528)</f>
        <v>0</v>
      </c>
      <c r="BS528">
        <f>1-BR528/BG528</f>
        <v>0</v>
      </c>
      <c r="BT528">
        <f>(BG528-BF528)/(BG528-BR528)</f>
        <v>0</v>
      </c>
      <c r="BU528">
        <f>(BA528-BG528)/(BA528-BR528)</f>
        <v>0</v>
      </c>
      <c r="BV528">
        <f>(BG528-BF528)/(BG528-AZ528)</f>
        <v>0</v>
      </c>
      <c r="BW528">
        <f>(BA528-BG528)/(BA528-AZ528)</f>
        <v>0</v>
      </c>
      <c r="BX528">
        <f>(BT528*BR528/BF528)</f>
        <v>0</v>
      </c>
      <c r="BY528">
        <f>(1-BX528)</f>
        <v>0</v>
      </c>
      <c r="DH528">
        <f>$B$11*EG528+$C$11*EH528+$F$11*ES528*(1-EV528)</f>
        <v>0</v>
      </c>
      <c r="DI528">
        <f>DH528*DJ528</f>
        <v>0</v>
      </c>
      <c r="DJ528">
        <f>($B$11*$D$9+$C$11*$D$9+$F$11*((FF528+EX528)/MAX(FF528+EX528+FG528, 0.1)*$I$9+FG528/MAX(FF528+EX528+FG528, 0.1)*$J$9))/($B$11+$C$11+$F$11)</f>
        <v>0</v>
      </c>
      <c r="DK528">
        <f>($B$11*$K$9+$C$11*$K$9+$F$11*((FF528+EX528)/MAX(FF528+EX528+FG528, 0.1)*$P$9+FG528/MAX(FF528+EX528+FG528, 0.1)*$Q$9))/($B$11+$C$11+$F$11)</f>
        <v>0</v>
      </c>
      <c r="DL528">
        <v>4.8</v>
      </c>
      <c r="DM528">
        <v>0.5</v>
      </c>
      <c r="DN528" t="s">
        <v>438</v>
      </c>
      <c r="DO528">
        <v>2</v>
      </c>
      <c r="DP528" t="b">
        <v>1</v>
      </c>
      <c r="DQ528">
        <v>1759259884.6</v>
      </c>
      <c r="DR528">
        <v>438.7150740740742</v>
      </c>
      <c r="DS528">
        <v>494.0493333333333</v>
      </c>
      <c r="DT528">
        <v>24.38941851851851</v>
      </c>
      <c r="DU528">
        <v>14.41477037037037</v>
      </c>
      <c r="DV528">
        <v>438.3417407407408</v>
      </c>
      <c r="DW528">
        <v>24.13833703703704</v>
      </c>
      <c r="DX528">
        <v>500.0657407407408</v>
      </c>
      <c r="DY528">
        <v>90.70122962962962</v>
      </c>
      <c r="DZ528">
        <v>0.05298375555555555</v>
      </c>
      <c r="EA528">
        <v>30.65571851851852</v>
      </c>
      <c r="EB528">
        <v>29.97603333333333</v>
      </c>
      <c r="EC528">
        <v>999.9000000000001</v>
      </c>
      <c r="ED528">
        <v>0</v>
      </c>
      <c r="EE528">
        <v>0</v>
      </c>
      <c r="EF528">
        <v>10005.37037037037</v>
      </c>
      <c r="EG528">
        <v>0</v>
      </c>
      <c r="EH528">
        <v>11.36742592592592</v>
      </c>
      <c r="EI528">
        <v>-55.33432962962963</v>
      </c>
      <c r="EJ528">
        <v>449.6824444444445</v>
      </c>
      <c r="EK528">
        <v>501.2751851851853</v>
      </c>
      <c r="EL528">
        <v>9.974658518518519</v>
      </c>
      <c r="EM528">
        <v>494.0493333333333</v>
      </c>
      <c r="EN528">
        <v>14.41477037037037</v>
      </c>
      <c r="EO528">
        <v>2.212151481481482</v>
      </c>
      <c r="EP528">
        <v>1.307437407407407</v>
      </c>
      <c r="EQ528">
        <v>19.05058148148148</v>
      </c>
      <c r="ER528">
        <v>10.88461851851852</v>
      </c>
      <c r="ES528">
        <v>1999.990740740741</v>
      </c>
      <c r="ET528">
        <v>0.9799959999999998</v>
      </c>
      <c r="EU528">
        <v>0.02000427407407408</v>
      </c>
      <c r="EV528">
        <v>0</v>
      </c>
      <c r="EW528">
        <v>824.2636666666667</v>
      </c>
      <c r="EX528">
        <v>5.000560000000001</v>
      </c>
      <c r="EY528">
        <v>16739.04814814815</v>
      </c>
      <c r="EZ528">
        <v>17294.77037037037</v>
      </c>
      <c r="FA528">
        <v>42.08066666666667</v>
      </c>
      <c r="FB528">
        <v>42.18699999999999</v>
      </c>
      <c r="FC528">
        <v>41.75459259259259</v>
      </c>
      <c r="FD528">
        <v>41.35866666666666</v>
      </c>
      <c r="FE528">
        <v>42.81199999999998</v>
      </c>
      <c r="FF528">
        <v>1955.080740740741</v>
      </c>
      <c r="FG528">
        <v>39.91</v>
      </c>
      <c r="FH528">
        <v>0</v>
      </c>
      <c r="FI528">
        <v>1759259906.2</v>
      </c>
      <c r="FJ528">
        <v>0</v>
      </c>
      <c r="FK528">
        <v>824.321</v>
      </c>
      <c r="FL528">
        <v>20.38815383376182</v>
      </c>
      <c r="FM528">
        <v>402.6615384939774</v>
      </c>
      <c r="FN528">
        <v>16740.62</v>
      </c>
      <c r="FO528">
        <v>15</v>
      </c>
      <c r="FP528">
        <v>0</v>
      </c>
      <c r="FQ528" t="s">
        <v>439</v>
      </c>
      <c r="FR528">
        <v>1747148579.5</v>
      </c>
      <c r="FS528">
        <v>1747148584.5</v>
      </c>
      <c r="FT528">
        <v>0</v>
      </c>
      <c r="FU528">
        <v>0.162</v>
      </c>
      <c r="FV528">
        <v>-0.001</v>
      </c>
      <c r="FW528">
        <v>0.139</v>
      </c>
      <c r="FX528">
        <v>0.058</v>
      </c>
      <c r="FY528">
        <v>420</v>
      </c>
      <c r="FZ528">
        <v>16</v>
      </c>
      <c r="GA528">
        <v>0.19</v>
      </c>
      <c r="GB528">
        <v>0.02</v>
      </c>
      <c r="GC528">
        <v>-53.7694825</v>
      </c>
      <c r="GD528">
        <v>-27.10531744840522</v>
      </c>
      <c r="GE528">
        <v>2.66767516930824</v>
      </c>
      <c r="GF528">
        <v>0</v>
      </c>
      <c r="GG528">
        <v>823.4936176470588</v>
      </c>
      <c r="GH528">
        <v>16.31540106589633</v>
      </c>
      <c r="GI528">
        <v>1.650857460172204</v>
      </c>
      <c r="GJ528">
        <v>0</v>
      </c>
      <c r="GK528">
        <v>9.968709499999999</v>
      </c>
      <c r="GL528">
        <v>0.1075733583489707</v>
      </c>
      <c r="GM528">
        <v>0.01122735052227369</v>
      </c>
      <c r="GN528">
        <v>0</v>
      </c>
      <c r="GO528">
        <v>0</v>
      </c>
      <c r="GP528">
        <v>3</v>
      </c>
      <c r="GQ528" t="s">
        <v>490</v>
      </c>
      <c r="GR528">
        <v>3.12889</v>
      </c>
      <c r="GS528">
        <v>2.73078</v>
      </c>
      <c r="GT528">
        <v>0.092238</v>
      </c>
      <c r="GU528">
        <v>0.101029</v>
      </c>
      <c r="GV528">
        <v>0.108357</v>
      </c>
      <c r="GW528">
        <v>0.0751348</v>
      </c>
      <c r="GX528">
        <v>27208.5</v>
      </c>
      <c r="GY528">
        <v>26153.2</v>
      </c>
      <c r="GZ528">
        <v>30514.9</v>
      </c>
      <c r="HA528">
        <v>29347.3</v>
      </c>
      <c r="HB528">
        <v>37548</v>
      </c>
      <c r="HC528">
        <v>35721.6</v>
      </c>
      <c r="HD528">
        <v>46681.4</v>
      </c>
      <c r="HE528">
        <v>43610.5</v>
      </c>
      <c r="HF528">
        <v>1.8332</v>
      </c>
      <c r="HG528">
        <v>1.81618</v>
      </c>
      <c r="HH528">
        <v>0.07612629999999999</v>
      </c>
      <c r="HI528">
        <v>0</v>
      </c>
      <c r="HJ528">
        <v>28.7839</v>
      </c>
      <c r="HK528">
        <v>999.9</v>
      </c>
      <c r="HL528">
        <v>47.1</v>
      </c>
      <c r="HM528">
        <v>31.6</v>
      </c>
      <c r="HN528">
        <v>24.2421</v>
      </c>
      <c r="HO528">
        <v>62.3869</v>
      </c>
      <c r="HP528">
        <v>18.149</v>
      </c>
      <c r="HQ528">
        <v>1</v>
      </c>
      <c r="HR528">
        <v>0.152891</v>
      </c>
      <c r="HS528">
        <v>-1.00625</v>
      </c>
      <c r="HT528">
        <v>20.1979</v>
      </c>
      <c r="HU528">
        <v>5.22867</v>
      </c>
      <c r="HV528">
        <v>11.974</v>
      </c>
      <c r="HW528">
        <v>4.9703</v>
      </c>
      <c r="HX528">
        <v>3.28953</v>
      </c>
      <c r="HY528">
        <v>9999</v>
      </c>
      <c r="HZ528">
        <v>9999</v>
      </c>
      <c r="IA528">
        <v>9999</v>
      </c>
      <c r="IB528">
        <v>21.1</v>
      </c>
      <c r="IC528">
        <v>4.97291</v>
      </c>
      <c r="ID528">
        <v>1.87728</v>
      </c>
      <c r="IE528">
        <v>1.87532</v>
      </c>
      <c r="IF528">
        <v>1.87817</v>
      </c>
      <c r="IG528">
        <v>1.87486</v>
      </c>
      <c r="IH528">
        <v>1.87848</v>
      </c>
      <c r="II528">
        <v>1.87556</v>
      </c>
      <c r="IJ528">
        <v>1.87669</v>
      </c>
      <c r="IK528">
        <v>0</v>
      </c>
      <c r="IL528">
        <v>0</v>
      </c>
      <c r="IM528">
        <v>0</v>
      </c>
      <c r="IN528">
        <v>0</v>
      </c>
      <c r="IO528" t="s">
        <v>441</v>
      </c>
      <c r="IP528" t="s">
        <v>442</v>
      </c>
      <c r="IQ528" t="s">
        <v>443</v>
      </c>
      <c r="IR528" t="s">
        <v>443</v>
      </c>
      <c r="IS528" t="s">
        <v>443</v>
      </c>
      <c r="IT528" t="s">
        <v>443</v>
      </c>
      <c r="IU528">
        <v>0</v>
      </c>
      <c r="IV528">
        <v>100</v>
      </c>
      <c r="IW528">
        <v>100</v>
      </c>
      <c r="IX528">
        <v>0.395</v>
      </c>
      <c r="IY528">
        <v>0.2509</v>
      </c>
      <c r="IZ528">
        <v>-0.1222274518627452</v>
      </c>
      <c r="JA528">
        <v>0.001328938755811441</v>
      </c>
      <c r="JB528">
        <v>-5.633165956792918E-07</v>
      </c>
      <c r="JC528">
        <v>2.510553891376428E-10</v>
      </c>
      <c r="JD528">
        <v>-0.04678033270444259</v>
      </c>
      <c r="JE528">
        <v>-0.0009625096320519332</v>
      </c>
      <c r="JF528">
        <v>0.0006953178313022573</v>
      </c>
      <c r="JG528">
        <v>-5.973937232829655E-06</v>
      </c>
      <c r="JH528">
        <v>1</v>
      </c>
      <c r="JI528">
        <v>2112</v>
      </c>
      <c r="JJ528">
        <v>1</v>
      </c>
      <c r="JK528">
        <v>26</v>
      </c>
      <c r="JL528">
        <v>201855.2</v>
      </c>
      <c r="JM528">
        <v>201855.1</v>
      </c>
      <c r="JN528">
        <v>1.31714</v>
      </c>
      <c r="JO528">
        <v>2.56226</v>
      </c>
      <c r="JP528">
        <v>1.39893</v>
      </c>
      <c r="JQ528">
        <v>2.32788</v>
      </c>
      <c r="JR528">
        <v>1.44897</v>
      </c>
      <c r="JS528">
        <v>2.57446</v>
      </c>
      <c r="JT528">
        <v>37.1702</v>
      </c>
      <c r="JU528">
        <v>23.9737</v>
      </c>
      <c r="JV528">
        <v>18</v>
      </c>
      <c r="JW528">
        <v>483.429</v>
      </c>
      <c r="JX528">
        <v>443.006</v>
      </c>
      <c r="JY528">
        <v>29.9807</v>
      </c>
      <c r="JZ528">
        <v>29.167</v>
      </c>
      <c r="KA528">
        <v>30.0004</v>
      </c>
      <c r="KB528">
        <v>28.7741</v>
      </c>
      <c r="KC528">
        <v>28.8297</v>
      </c>
      <c r="KD528">
        <v>26.376</v>
      </c>
      <c r="KE528">
        <v>43.3162</v>
      </c>
      <c r="KF528">
        <v>0</v>
      </c>
      <c r="KG528">
        <v>29.9897</v>
      </c>
      <c r="KH528">
        <v>540.296</v>
      </c>
      <c r="KI528">
        <v>14.3229</v>
      </c>
      <c r="KJ528">
        <v>100.881</v>
      </c>
      <c r="KK528">
        <v>100.31</v>
      </c>
    </row>
    <row r="529" spans="1:297">
      <c r="A529">
        <v>513</v>
      </c>
      <c r="B529">
        <v>1759259897.1</v>
      </c>
      <c r="C529">
        <v>13081.5</v>
      </c>
      <c r="D529" t="s">
        <v>1474</v>
      </c>
      <c r="E529" t="s">
        <v>1475</v>
      </c>
      <c r="F529">
        <v>5</v>
      </c>
      <c r="G529" t="s">
        <v>1411</v>
      </c>
      <c r="H529" t="s">
        <v>436</v>
      </c>
      <c r="I529">
        <v>1759259889.314285</v>
      </c>
      <c r="J529">
        <f>(K529)/1000</f>
        <v>0</v>
      </c>
      <c r="K529">
        <f>IF(DP529, AN529, AH529)</f>
        <v>0</v>
      </c>
      <c r="L529">
        <f>IF(DP529, AI529, AG529)</f>
        <v>0</v>
      </c>
      <c r="M529">
        <f>DR529 - IF(AU529&gt;1, L529*DL529*100.0/(AW529), 0)</f>
        <v>0</v>
      </c>
      <c r="N529">
        <f>((T529-J529/2)*M529-L529)/(T529+J529/2)</f>
        <v>0</v>
      </c>
      <c r="O529">
        <f>N529*(DY529+DZ529)/1000.0</f>
        <v>0</v>
      </c>
      <c r="P529">
        <f>(DR529 - IF(AU529&gt;1, L529*DL529*100.0/(AW529), 0))*(DY529+DZ529)/1000.0</f>
        <v>0</v>
      </c>
      <c r="Q529">
        <f>2.0/((1/S529-1/R529)+SIGN(S529)*SQRT((1/S529-1/R529)*(1/S529-1/R529) + 4*DM529/((DM529+1)*(DM529+1))*(2*1/S529*1/R529-1/R529*1/R529)))</f>
        <v>0</v>
      </c>
      <c r="R529">
        <f>IF(LEFT(DN529,1)&lt;&gt;"0",IF(LEFT(DN529,1)="1",3.0,DO529),$D$5+$E$5*(EF529*DY529/($K$5*1000))+$F$5*(EF529*DY529/($K$5*1000))*MAX(MIN(DL529,$J$5),$I$5)*MAX(MIN(DL529,$J$5),$I$5)+$G$5*MAX(MIN(DL529,$J$5),$I$5)*(EF529*DY529/($K$5*1000))+$H$5*(EF529*DY529/($K$5*1000))*(EF529*DY529/($K$5*1000)))</f>
        <v>0</v>
      </c>
      <c r="S529">
        <f>J529*(1000-(1000*0.61365*exp(17.502*W529/(240.97+W529))/(DY529+DZ529)+DT529)/2)/(1000*0.61365*exp(17.502*W529/(240.97+W529))/(DY529+DZ529)-DT529)</f>
        <v>0</v>
      </c>
      <c r="T529">
        <f>1/((DM529+1)/(Q529/1.6)+1/(R529/1.37)) + DM529/((DM529+1)/(Q529/1.6) + DM529/(R529/1.37))</f>
        <v>0</v>
      </c>
      <c r="U529">
        <f>(DH529*DK529)</f>
        <v>0</v>
      </c>
      <c r="V529">
        <f>(EA529+(U529+2*0.95*5.67E-8*(((EA529+$B$7)+273)^4-(EA529+273)^4)-44100*J529)/(1.84*29.3*R529+8*0.95*5.67E-8*(EA529+273)^3))</f>
        <v>0</v>
      </c>
      <c r="W529">
        <f>($C$7*EB529+$D$7*EC529+$E$7*V529)</f>
        <v>0</v>
      </c>
      <c r="X529">
        <f>0.61365*exp(17.502*W529/(240.97+W529))</f>
        <v>0</v>
      </c>
      <c r="Y529">
        <f>(Z529/AA529*100)</f>
        <v>0</v>
      </c>
      <c r="Z529">
        <f>DT529*(DY529+DZ529)/1000</f>
        <v>0</v>
      </c>
      <c r="AA529">
        <f>0.61365*exp(17.502*EA529/(240.97+EA529))</f>
        <v>0</v>
      </c>
      <c r="AB529">
        <f>(X529-DT529*(DY529+DZ529)/1000)</f>
        <v>0</v>
      </c>
      <c r="AC529">
        <f>(-J529*44100)</f>
        <v>0</v>
      </c>
      <c r="AD529">
        <f>2*29.3*R529*0.92*(EA529-W529)</f>
        <v>0</v>
      </c>
      <c r="AE529">
        <f>2*0.95*5.67E-8*(((EA529+$B$7)+273)^4-(W529+273)^4)</f>
        <v>0</v>
      </c>
      <c r="AF529">
        <f>U529+AE529+AC529+AD529</f>
        <v>0</v>
      </c>
      <c r="AG529">
        <f>DX529*AU529*(DS529-DR529*(1000-AU529*DU529)/(1000-AU529*DT529))/(100*DL529)</f>
        <v>0</v>
      </c>
      <c r="AH529">
        <f>1000*DX529*AU529*(DT529-DU529)/(100*DL529*(1000-AU529*DT529))</f>
        <v>0</v>
      </c>
      <c r="AI529">
        <f>(AJ529 - AK529 - DY529*1E3/(8.314*(EA529+273.15)) * AM529/DX529 * AL529) * DX529/(100*DL529) * (1000 - DU529)/1000</f>
        <v>0</v>
      </c>
      <c r="AJ529">
        <v>533.2995254199761</v>
      </c>
      <c r="AK529">
        <v>487.7419818181817</v>
      </c>
      <c r="AL529">
        <v>3.218775584428748</v>
      </c>
      <c r="AM529">
        <v>65.51276045423094</v>
      </c>
      <c r="AN529">
        <f>(AP529 - AO529 + DY529*1E3/(8.314*(EA529+273.15)) * AR529/DX529 * AQ529) * DX529/(100*DL529) * 1000/(1000 - AP529)</f>
        <v>0</v>
      </c>
      <c r="AO529">
        <v>14.37356414723194</v>
      </c>
      <c r="AP529">
        <v>24.37613212121212</v>
      </c>
      <c r="AQ529">
        <v>-0.0003942676102825188</v>
      </c>
      <c r="AR529">
        <v>120.2974737953447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MAX(0,($B$13+$C$13*EF529)/(1+$D$13*EF529)*DY529/(EA529+273)*$E$13)</f>
        <v>0</v>
      </c>
      <c r="AX529" t="s">
        <v>437</v>
      </c>
      <c r="AY529" t="s">
        <v>437</v>
      </c>
      <c r="AZ529">
        <v>0</v>
      </c>
      <c r="BA529">
        <v>0</v>
      </c>
      <c r="BB529">
        <f>1-AZ529/BA529</f>
        <v>0</v>
      </c>
      <c r="BC529">
        <v>0</v>
      </c>
      <c r="BD529" t="s">
        <v>437</v>
      </c>
      <c r="BE529" t="s">
        <v>437</v>
      </c>
      <c r="BF529">
        <v>0</v>
      </c>
      <c r="BG529">
        <v>0</v>
      </c>
      <c r="BH529">
        <f>1-BF529/BG529</f>
        <v>0</v>
      </c>
      <c r="BI529">
        <v>0.5</v>
      </c>
      <c r="BJ529">
        <f>DI529</f>
        <v>0</v>
      </c>
      <c r="BK529">
        <f>L529</f>
        <v>0</v>
      </c>
      <c r="BL529">
        <f>BH529*BI529*BJ529</f>
        <v>0</v>
      </c>
      <c r="BM529">
        <f>(BK529-BC529)/BJ529</f>
        <v>0</v>
      </c>
      <c r="BN529">
        <f>(BA529-BG529)/BG529</f>
        <v>0</v>
      </c>
      <c r="BO529">
        <f>AZ529/(BB529+AZ529/BG529)</f>
        <v>0</v>
      </c>
      <c r="BP529" t="s">
        <v>437</v>
      </c>
      <c r="BQ529">
        <v>0</v>
      </c>
      <c r="BR529">
        <f>IF(BQ529&lt;&gt;0, BQ529, BO529)</f>
        <v>0</v>
      </c>
      <c r="BS529">
        <f>1-BR529/BG529</f>
        <v>0</v>
      </c>
      <c r="BT529">
        <f>(BG529-BF529)/(BG529-BR529)</f>
        <v>0</v>
      </c>
      <c r="BU529">
        <f>(BA529-BG529)/(BA529-BR529)</f>
        <v>0</v>
      </c>
      <c r="BV529">
        <f>(BG529-BF529)/(BG529-AZ529)</f>
        <v>0</v>
      </c>
      <c r="BW529">
        <f>(BA529-BG529)/(BA529-AZ529)</f>
        <v>0</v>
      </c>
      <c r="BX529">
        <f>(BT529*BR529/BF529)</f>
        <v>0</v>
      </c>
      <c r="BY529">
        <f>(1-BX529)</f>
        <v>0</v>
      </c>
      <c r="DH529">
        <f>$B$11*EG529+$C$11*EH529+$F$11*ES529*(1-EV529)</f>
        <v>0</v>
      </c>
      <c r="DI529">
        <f>DH529*DJ529</f>
        <v>0</v>
      </c>
      <c r="DJ529">
        <f>($B$11*$D$9+$C$11*$D$9+$F$11*((FF529+EX529)/MAX(FF529+EX529+FG529, 0.1)*$I$9+FG529/MAX(FF529+EX529+FG529, 0.1)*$J$9))/($B$11+$C$11+$F$11)</f>
        <v>0</v>
      </c>
      <c r="DK529">
        <f>($B$11*$K$9+$C$11*$K$9+$F$11*((FF529+EX529)/MAX(FF529+EX529+FG529, 0.1)*$P$9+FG529/MAX(FF529+EX529+FG529, 0.1)*$Q$9))/($B$11+$C$11+$F$11)</f>
        <v>0</v>
      </c>
      <c r="DL529">
        <v>4.8</v>
      </c>
      <c r="DM529">
        <v>0.5</v>
      </c>
      <c r="DN529" t="s">
        <v>438</v>
      </c>
      <c r="DO529">
        <v>2</v>
      </c>
      <c r="DP529" t="b">
        <v>1</v>
      </c>
      <c r="DQ529">
        <v>1759259889.314285</v>
      </c>
      <c r="DR529">
        <v>453.1479285714286</v>
      </c>
      <c r="DS529">
        <v>509.8693571428572</v>
      </c>
      <c r="DT529">
        <v>24.38808571428572</v>
      </c>
      <c r="DU529">
        <v>14.40452142857143</v>
      </c>
      <c r="DV529">
        <v>452.7605357142857</v>
      </c>
      <c r="DW529">
        <v>24.13704285714286</v>
      </c>
      <c r="DX529">
        <v>500.0647499999999</v>
      </c>
      <c r="DY529">
        <v>90.70118571428573</v>
      </c>
      <c r="DZ529">
        <v>0.0528652107142857</v>
      </c>
      <c r="EA529">
        <v>30.66022857142857</v>
      </c>
      <c r="EB529">
        <v>29.99122857142857</v>
      </c>
      <c r="EC529">
        <v>999.9000000000002</v>
      </c>
      <c r="ED529">
        <v>0</v>
      </c>
      <c r="EE529">
        <v>0</v>
      </c>
      <c r="EF529">
        <v>9999.760357142859</v>
      </c>
      <c r="EG529">
        <v>0</v>
      </c>
      <c r="EH529">
        <v>11.36739642857143</v>
      </c>
      <c r="EI529">
        <v>-56.72143571428571</v>
      </c>
      <c r="EJ529">
        <v>464.4753928571428</v>
      </c>
      <c r="EK529">
        <v>517.3208928571428</v>
      </c>
      <c r="EL529">
        <v>9.983582857142858</v>
      </c>
      <c r="EM529">
        <v>509.8693571428572</v>
      </c>
      <c r="EN529">
        <v>14.40452142857143</v>
      </c>
      <c r="EO529">
        <v>2.21203</v>
      </c>
      <c r="EP529">
        <v>1.306506785714286</v>
      </c>
      <c r="EQ529">
        <v>19.04969285714286</v>
      </c>
      <c r="ER529">
        <v>10.87390357142857</v>
      </c>
      <c r="ES529">
        <v>1999.9675</v>
      </c>
      <c r="ET529">
        <v>0.9799957499999998</v>
      </c>
      <c r="EU529">
        <v>0.020004525</v>
      </c>
      <c r="EV529">
        <v>0</v>
      </c>
      <c r="EW529">
        <v>826.0083928571427</v>
      </c>
      <c r="EX529">
        <v>5.000560000000001</v>
      </c>
      <c r="EY529">
        <v>16773.44285714286</v>
      </c>
      <c r="EZ529">
        <v>17294.56428571429</v>
      </c>
      <c r="FA529">
        <v>42.10025</v>
      </c>
      <c r="FB529">
        <v>42.1915</v>
      </c>
      <c r="FC529">
        <v>41.77435714285713</v>
      </c>
      <c r="FD529">
        <v>41.3705</v>
      </c>
      <c r="FE529">
        <v>42.81199999999998</v>
      </c>
      <c r="FF529">
        <v>1955.0575</v>
      </c>
      <c r="FG529">
        <v>39.91</v>
      </c>
      <c r="FH529">
        <v>0</v>
      </c>
      <c r="FI529">
        <v>1759259911.6</v>
      </c>
      <c r="FJ529">
        <v>0</v>
      </c>
      <c r="FK529">
        <v>826.2549999999999</v>
      </c>
      <c r="FL529">
        <v>24.31357263806794</v>
      </c>
      <c r="FM529">
        <v>491.596581167676</v>
      </c>
      <c r="FN529">
        <v>16778.39230769231</v>
      </c>
      <c r="FO529">
        <v>15</v>
      </c>
      <c r="FP529">
        <v>0</v>
      </c>
      <c r="FQ529" t="s">
        <v>439</v>
      </c>
      <c r="FR529">
        <v>1747148579.5</v>
      </c>
      <c r="FS529">
        <v>1747148584.5</v>
      </c>
      <c r="FT529">
        <v>0</v>
      </c>
      <c r="FU529">
        <v>0.162</v>
      </c>
      <c r="FV529">
        <v>-0.001</v>
      </c>
      <c r="FW529">
        <v>0.139</v>
      </c>
      <c r="FX529">
        <v>0.058</v>
      </c>
      <c r="FY529">
        <v>420</v>
      </c>
      <c r="FZ529">
        <v>16</v>
      </c>
      <c r="GA529">
        <v>0.19</v>
      </c>
      <c r="GB529">
        <v>0.02</v>
      </c>
      <c r="GC529">
        <v>-55.82070975609755</v>
      </c>
      <c r="GD529">
        <v>-18.35923693379789</v>
      </c>
      <c r="GE529">
        <v>1.834895909562504</v>
      </c>
      <c r="GF529">
        <v>0</v>
      </c>
      <c r="GG529">
        <v>825.1666470588234</v>
      </c>
      <c r="GH529">
        <v>22.25595110664222</v>
      </c>
      <c r="GI529">
        <v>2.204033039711154</v>
      </c>
      <c r="GJ529">
        <v>0</v>
      </c>
      <c r="GK529">
        <v>9.978629512195122</v>
      </c>
      <c r="GL529">
        <v>0.1005020905923312</v>
      </c>
      <c r="GM529">
        <v>0.01188745022840373</v>
      </c>
      <c r="GN529">
        <v>0</v>
      </c>
      <c r="GO529">
        <v>0</v>
      </c>
      <c r="GP529">
        <v>3</v>
      </c>
      <c r="GQ529" t="s">
        <v>490</v>
      </c>
      <c r="GR529">
        <v>3.12913</v>
      </c>
      <c r="GS529">
        <v>2.73068</v>
      </c>
      <c r="GT529">
        <v>0.0945415</v>
      </c>
      <c r="GU529">
        <v>0.103362</v>
      </c>
      <c r="GV529">
        <v>0.108334</v>
      </c>
      <c r="GW529">
        <v>0.074978</v>
      </c>
      <c r="GX529">
        <v>27139.3</v>
      </c>
      <c r="GY529">
        <v>26085.1</v>
      </c>
      <c r="GZ529">
        <v>30514.7</v>
      </c>
      <c r="HA529">
        <v>29347.1</v>
      </c>
      <c r="HB529">
        <v>37549.1</v>
      </c>
      <c r="HC529">
        <v>35727.6</v>
      </c>
      <c r="HD529">
        <v>46681.4</v>
      </c>
      <c r="HE529">
        <v>43610.2</v>
      </c>
      <c r="HF529">
        <v>1.83372</v>
      </c>
      <c r="HG529">
        <v>1.81562</v>
      </c>
      <c r="HH529">
        <v>0.0745393</v>
      </c>
      <c r="HI529">
        <v>0</v>
      </c>
      <c r="HJ529">
        <v>28.7838</v>
      </c>
      <c r="HK529">
        <v>999.9</v>
      </c>
      <c r="HL529">
        <v>47.1</v>
      </c>
      <c r="HM529">
        <v>31.6</v>
      </c>
      <c r="HN529">
        <v>24.2403</v>
      </c>
      <c r="HO529">
        <v>62.8769</v>
      </c>
      <c r="HP529">
        <v>18.0889</v>
      </c>
      <c r="HQ529">
        <v>1</v>
      </c>
      <c r="HR529">
        <v>0.153247</v>
      </c>
      <c r="HS529">
        <v>-0.430907</v>
      </c>
      <c r="HT529">
        <v>20.1988</v>
      </c>
      <c r="HU529">
        <v>5.22822</v>
      </c>
      <c r="HV529">
        <v>11.974</v>
      </c>
      <c r="HW529">
        <v>4.96985</v>
      </c>
      <c r="HX529">
        <v>3.28948</v>
      </c>
      <c r="HY529">
        <v>9999</v>
      </c>
      <c r="HZ529">
        <v>9999</v>
      </c>
      <c r="IA529">
        <v>9999</v>
      </c>
      <c r="IB529">
        <v>21.1</v>
      </c>
      <c r="IC529">
        <v>4.9729</v>
      </c>
      <c r="ID529">
        <v>1.87726</v>
      </c>
      <c r="IE529">
        <v>1.87531</v>
      </c>
      <c r="IF529">
        <v>1.87816</v>
      </c>
      <c r="IG529">
        <v>1.87486</v>
      </c>
      <c r="IH529">
        <v>1.87849</v>
      </c>
      <c r="II529">
        <v>1.87556</v>
      </c>
      <c r="IJ529">
        <v>1.8767</v>
      </c>
      <c r="IK529">
        <v>0</v>
      </c>
      <c r="IL529">
        <v>0</v>
      </c>
      <c r="IM529">
        <v>0</v>
      </c>
      <c r="IN529">
        <v>0</v>
      </c>
      <c r="IO529" t="s">
        <v>441</v>
      </c>
      <c r="IP529" t="s">
        <v>442</v>
      </c>
      <c r="IQ529" t="s">
        <v>443</v>
      </c>
      <c r="IR529" t="s">
        <v>443</v>
      </c>
      <c r="IS529" t="s">
        <v>443</v>
      </c>
      <c r="IT529" t="s">
        <v>443</v>
      </c>
      <c r="IU529">
        <v>0</v>
      </c>
      <c r="IV529">
        <v>100</v>
      </c>
      <c r="IW529">
        <v>100</v>
      </c>
      <c r="IX529">
        <v>0.411</v>
      </c>
      <c r="IY529">
        <v>0.2507</v>
      </c>
      <c r="IZ529">
        <v>-0.1222274518627452</v>
      </c>
      <c r="JA529">
        <v>0.001328938755811441</v>
      </c>
      <c r="JB529">
        <v>-5.633165956792918E-07</v>
      </c>
      <c r="JC529">
        <v>2.510553891376428E-10</v>
      </c>
      <c r="JD529">
        <v>-0.04678033270444259</v>
      </c>
      <c r="JE529">
        <v>-0.0009625096320519332</v>
      </c>
      <c r="JF529">
        <v>0.0006953178313022573</v>
      </c>
      <c r="JG529">
        <v>-5.973937232829655E-06</v>
      </c>
      <c r="JH529">
        <v>1</v>
      </c>
      <c r="JI529">
        <v>2112</v>
      </c>
      <c r="JJ529">
        <v>1</v>
      </c>
      <c r="JK529">
        <v>26</v>
      </c>
      <c r="JL529">
        <v>201855.3</v>
      </c>
      <c r="JM529">
        <v>201855.2</v>
      </c>
      <c r="JN529">
        <v>1.34521</v>
      </c>
      <c r="JO529">
        <v>2.54883</v>
      </c>
      <c r="JP529">
        <v>1.39893</v>
      </c>
      <c r="JQ529">
        <v>2.32788</v>
      </c>
      <c r="JR529">
        <v>1.44897</v>
      </c>
      <c r="JS529">
        <v>2.51831</v>
      </c>
      <c r="JT529">
        <v>37.1702</v>
      </c>
      <c r="JU529">
        <v>23.9737</v>
      </c>
      <c r="JV529">
        <v>18</v>
      </c>
      <c r="JW529">
        <v>483.742</v>
      </c>
      <c r="JX529">
        <v>442.689</v>
      </c>
      <c r="JY529">
        <v>29.985</v>
      </c>
      <c r="JZ529">
        <v>29.1714</v>
      </c>
      <c r="KA529">
        <v>30.0005</v>
      </c>
      <c r="KB529">
        <v>28.7778</v>
      </c>
      <c r="KC529">
        <v>28.8333</v>
      </c>
      <c r="KD529">
        <v>27.0736</v>
      </c>
      <c r="KE529">
        <v>43.3162</v>
      </c>
      <c r="KF529">
        <v>0</v>
      </c>
      <c r="KG529">
        <v>29.7279</v>
      </c>
      <c r="KH529">
        <v>560.342</v>
      </c>
      <c r="KI529">
        <v>14.3103</v>
      </c>
      <c r="KJ529">
        <v>100.881</v>
      </c>
      <c r="KK529">
        <v>100.309</v>
      </c>
    </row>
    <row r="530" spans="1:297">
      <c r="A530">
        <v>514</v>
      </c>
      <c r="B530">
        <v>1759259902.1</v>
      </c>
      <c r="C530">
        <v>13086.5</v>
      </c>
      <c r="D530" t="s">
        <v>1476</v>
      </c>
      <c r="E530" t="s">
        <v>1477</v>
      </c>
      <c r="F530">
        <v>5</v>
      </c>
      <c r="G530" t="s">
        <v>1411</v>
      </c>
      <c r="H530" t="s">
        <v>436</v>
      </c>
      <c r="I530">
        <v>1759259894.6</v>
      </c>
      <c r="J530">
        <f>(K530)/1000</f>
        <v>0</v>
      </c>
      <c r="K530">
        <f>IF(DP530, AN530, AH530)</f>
        <v>0</v>
      </c>
      <c r="L530">
        <f>IF(DP530, AI530, AG530)</f>
        <v>0</v>
      </c>
      <c r="M530">
        <f>DR530 - IF(AU530&gt;1, L530*DL530*100.0/(AW530), 0)</f>
        <v>0</v>
      </c>
      <c r="N530">
        <f>((T530-J530/2)*M530-L530)/(T530+J530/2)</f>
        <v>0</v>
      </c>
      <c r="O530">
        <f>N530*(DY530+DZ530)/1000.0</f>
        <v>0</v>
      </c>
      <c r="P530">
        <f>(DR530 - IF(AU530&gt;1, L530*DL530*100.0/(AW530), 0))*(DY530+DZ530)/1000.0</f>
        <v>0</v>
      </c>
      <c r="Q530">
        <f>2.0/((1/S530-1/R530)+SIGN(S530)*SQRT((1/S530-1/R530)*(1/S530-1/R530) + 4*DM530/((DM530+1)*(DM530+1))*(2*1/S530*1/R530-1/R530*1/R530)))</f>
        <v>0</v>
      </c>
      <c r="R530">
        <f>IF(LEFT(DN530,1)&lt;&gt;"0",IF(LEFT(DN530,1)="1",3.0,DO530),$D$5+$E$5*(EF530*DY530/($K$5*1000))+$F$5*(EF530*DY530/($K$5*1000))*MAX(MIN(DL530,$J$5),$I$5)*MAX(MIN(DL530,$J$5),$I$5)+$G$5*MAX(MIN(DL530,$J$5),$I$5)*(EF530*DY530/($K$5*1000))+$H$5*(EF530*DY530/($K$5*1000))*(EF530*DY530/($K$5*1000)))</f>
        <v>0</v>
      </c>
      <c r="S530">
        <f>J530*(1000-(1000*0.61365*exp(17.502*W530/(240.97+W530))/(DY530+DZ530)+DT530)/2)/(1000*0.61365*exp(17.502*W530/(240.97+W530))/(DY530+DZ530)-DT530)</f>
        <v>0</v>
      </c>
      <c r="T530">
        <f>1/((DM530+1)/(Q530/1.6)+1/(R530/1.37)) + DM530/((DM530+1)/(Q530/1.6) + DM530/(R530/1.37))</f>
        <v>0</v>
      </c>
      <c r="U530">
        <f>(DH530*DK530)</f>
        <v>0</v>
      </c>
      <c r="V530">
        <f>(EA530+(U530+2*0.95*5.67E-8*(((EA530+$B$7)+273)^4-(EA530+273)^4)-44100*J530)/(1.84*29.3*R530+8*0.95*5.67E-8*(EA530+273)^3))</f>
        <v>0</v>
      </c>
      <c r="W530">
        <f>($C$7*EB530+$D$7*EC530+$E$7*V530)</f>
        <v>0</v>
      </c>
      <c r="X530">
        <f>0.61365*exp(17.502*W530/(240.97+W530))</f>
        <v>0</v>
      </c>
      <c r="Y530">
        <f>(Z530/AA530*100)</f>
        <v>0</v>
      </c>
      <c r="Z530">
        <f>DT530*(DY530+DZ530)/1000</f>
        <v>0</v>
      </c>
      <c r="AA530">
        <f>0.61365*exp(17.502*EA530/(240.97+EA530))</f>
        <v>0</v>
      </c>
      <c r="AB530">
        <f>(X530-DT530*(DY530+DZ530)/1000)</f>
        <v>0</v>
      </c>
      <c r="AC530">
        <f>(-J530*44100)</f>
        <v>0</v>
      </c>
      <c r="AD530">
        <f>2*29.3*R530*0.92*(EA530-W530)</f>
        <v>0</v>
      </c>
      <c r="AE530">
        <f>2*0.95*5.67E-8*(((EA530+$B$7)+273)^4-(W530+273)^4)</f>
        <v>0</v>
      </c>
      <c r="AF530">
        <f>U530+AE530+AC530+AD530</f>
        <v>0</v>
      </c>
      <c r="AG530">
        <f>DX530*AU530*(DS530-DR530*(1000-AU530*DU530)/(1000-AU530*DT530))/(100*DL530)</f>
        <v>0</v>
      </c>
      <c r="AH530">
        <f>1000*DX530*AU530*(DT530-DU530)/(100*DL530*(1000-AU530*DT530))</f>
        <v>0</v>
      </c>
      <c r="AI530">
        <f>(AJ530 - AK530 - DY530*1E3/(8.314*(EA530+273.15)) * AM530/DX530 * AL530) * DX530/(100*DL530) * (1000 - DU530)/1000</f>
        <v>0</v>
      </c>
      <c r="AJ530">
        <v>550.3880278688878</v>
      </c>
      <c r="AK530">
        <v>503.8464606060608</v>
      </c>
      <c r="AL530">
        <v>3.218724165617849</v>
      </c>
      <c r="AM530">
        <v>65.51276045423094</v>
      </c>
      <c r="AN530">
        <f>(AP530 - AO530 + DY530*1E3/(8.314*(EA530+273.15)) * AR530/DX530 * AQ530) * DX530/(100*DL530) * 1000/(1000 - AP530)</f>
        <v>0</v>
      </c>
      <c r="AO530">
        <v>14.36460249345868</v>
      </c>
      <c r="AP530">
        <v>24.38690909090909</v>
      </c>
      <c r="AQ530">
        <v>0.0006732124082559025</v>
      </c>
      <c r="AR530">
        <v>120.2974737953447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MAX(0,($B$13+$C$13*EF530)/(1+$D$13*EF530)*DY530/(EA530+273)*$E$13)</f>
        <v>0</v>
      </c>
      <c r="AX530" t="s">
        <v>437</v>
      </c>
      <c r="AY530" t="s">
        <v>437</v>
      </c>
      <c r="AZ530">
        <v>0</v>
      </c>
      <c r="BA530">
        <v>0</v>
      </c>
      <c r="BB530">
        <f>1-AZ530/BA530</f>
        <v>0</v>
      </c>
      <c r="BC530">
        <v>0</v>
      </c>
      <c r="BD530" t="s">
        <v>437</v>
      </c>
      <c r="BE530" t="s">
        <v>437</v>
      </c>
      <c r="BF530">
        <v>0</v>
      </c>
      <c r="BG530">
        <v>0</v>
      </c>
      <c r="BH530">
        <f>1-BF530/BG530</f>
        <v>0</v>
      </c>
      <c r="BI530">
        <v>0.5</v>
      </c>
      <c r="BJ530">
        <f>DI530</f>
        <v>0</v>
      </c>
      <c r="BK530">
        <f>L530</f>
        <v>0</v>
      </c>
      <c r="BL530">
        <f>BH530*BI530*BJ530</f>
        <v>0</v>
      </c>
      <c r="BM530">
        <f>(BK530-BC530)/BJ530</f>
        <v>0</v>
      </c>
      <c r="BN530">
        <f>(BA530-BG530)/BG530</f>
        <v>0</v>
      </c>
      <c r="BO530">
        <f>AZ530/(BB530+AZ530/BG530)</f>
        <v>0</v>
      </c>
      <c r="BP530" t="s">
        <v>437</v>
      </c>
      <c r="BQ530">
        <v>0</v>
      </c>
      <c r="BR530">
        <f>IF(BQ530&lt;&gt;0, BQ530, BO530)</f>
        <v>0</v>
      </c>
      <c r="BS530">
        <f>1-BR530/BG530</f>
        <v>0</v>
      </c>
      <c r="BT530">
        <f>(BG530-BF530)/(BG530-BR530)</f>
        <v>0</v>
      </c>
      <c r="BU530">
        <f>(BA530-BG530)/(BA530-BR530)</f>
        <v>0</v>
      </c>
      <c r="BV530">
        <f>(BG530-BF530)/(BG530-AZ530)</f>
        <v>0</v>
      </c>
      <c r="BW530">
        <f>(BA530-BG530)/(BA530-AZ530)</f>
        <v>0</v>
      </c>
      <c r="BX530">
        <f>(BT530*BR530/BF530)</f>
        <v>0</v>
      </c>
      <c r="BY530">
        <f>(1-BX530)</f>
        <v>0</v>
      </c>
      <c r="DH530">
        <f>$B$11*EG530+$C$11*EH530+$F$11*ES530*(1-EV530)</f>
        <v>0</v>
      </c>
      <c r="DI530">
        <f>DH530*DJ530</f>
        <v>0</v>
      </c>
      <c r="DJ530">
        <f>($B$11*$D$9+$C$11*$D$9+$F$11*((FF530+EX530)/MAX(FF530+EX530+FG530, 0.1)*$I$9+FG530/MAX(FF530+EX530+FG530, 0.1)*$J$9))/($B$11+$C$11+$F$11)</f>
        <v>0</v>
      </c>
      <c r="DK530">
        <f>($B$11*$K$9+$C$11*$K$9+$F$11*((FF530+EX530)/MAX(FF530+EX530+FG530, 0.1)*$P$9+FG530/MAX(FF530+EX530+FG530, 0.1)*$Q$9))/($B$11+$C$11+$F$11)</f>
        <v>0</v>
      </c>
      <c r="DL530">
        <v>4.8</v>
      </c>
      <c r="DM530">
        <v>0.5</v>
      </c>
      <c r="DN530" t="s">
        <v>438</v>
      </c>
      <c r="DO530">
        <v>2</v>
      </c>
      <c r="DP530" t="b">
        <v>1</v>
      </c>
      <c r="DQ530">
        <v>1759259894.6</v>
      </c>
      <c r="DR530">
        <v>469.5914444444446</v>
      </c>
      <c r="DS530">
        <v>527.6081111111112</v>
      </c>
      <c r="DT530">
        <v>24.38405185185185</v>
      </c>
      <c r="DU530">
        <v>14.38744814814815</v>
      </c>
      <c r="DV530">
        <v>469.1881851851852</v>
      </c>
      <c r="DW530">
        <v>24.13308518518518</v>
      </c>
      <c r="DX530">
        <v>500.0073333333334</v>
      </c>
      <c r="DY530">
        <v>90.70102222222224</v>
      </c>
      <c r="DZ530">
        <v>0.05292328148148148</v>
      </c>
      <c r="EA530">
        <v>30.6657</v>
      </c>
      <c r="EB530">
        <v>29.99524074074074</v>
      </c>
      <c r="EC530">
        <v>999.9000000000001</v>
      </c>
      <c r="ED530">
        <v>0</v>
      </c>
      <c r="EE530">
        <v>0</v>
      </c>
      <c r="EF530">
        <v>9999.611851851852</v>
      </c>
      <c r="EG530">
        <v>0</v>
      </c>
      <c r="EH530">
        <v>11.36752962962963</v>
      </c>
      <c r="EI530">
        <v>-58.01660000000001</v>
      </c>
      <c r="EJ530">
        <v>481.3281481481481</v>
      </c>
      <c r="EK530">
        <v>535.3093703703703</v>
      </c>
      <c r="EL530">
        <v>9.996622962962965</v>
      </c>
      <c r="EM530">
        <v>527.6081111111112</v>
      </c>
      <c r="EN530">
        <v>14.38744814814815</v>
      </c>
      <c r="EO530">
        <v>2.21166</v>
      </c>
      <c r="EP530">
        <v>1.304955555555556</v>
      </c>
      <c r="EQ530">
        <v>19.04701851851852</v>
      </c>
      <c r="ER530">
        <v>10.85602222222222</v>
      </c>
      <c r="ES530">
        <v>1999.962222222222</v>
      </c>
      <c r="ET530">
        <v>0.9799956666666665</v>
      </c>
      <c r="EU530">
        <v>0.02000461111111111</v>
      </c>
      <c r="EV530">
        <v>0</v>
      </c>
      <c r="EW530">
        <v>828.341962962963</v>
      </c>
      <c r="EX530">
        <v>5.000560000000001</v>
      </c>
      <c r="EY530">
        <v>16820.56666666667</v>
      </c>
      <c r="EZ530">
        <v>17294.52222222222</v>
      </c>
      <c r="FA530">
        <v>42.11566666666667</v>
      </c>
      <c r="FB530">
        <v>42.19166666666666</v>
      </c>
      <c r="FC530">
        <v>41.79592592592592</v>
      </c>
      <c r="FD530">
        <v>41.375</v>
      </c>
      <c r="FE530">
        <v>42.81199999999998</v>
      </c>
      <c r="FF530">
        <v>1955.052222222222</v>
      </c>
      <c r="FG530">
        <v>39.91</v>
      </c>
      <c r="FH530">
        <v>0</v>
      </c>
      <c r="FI530">
        <v>1759259916.4</v>
      </c>
      <c r="FJ530">
        <v>0</v>
      </c>
      <c r="FK530">
        <v>828.4088846153846</v>
      </c>
      <c r="FL530">
        <v>29.50499144790091</v>
      </c>
      <c r="FM530">
        <v>586.9811967278628</v>
      </c>
      <c r="FN530">
        <v>16822.25384615385</v>
      </c>
      <c r="FO530">
        <v>15</v>
      </c>
      <c r="FP530">
        <v>0</v>
      </c>
      <c r="FQ530" t="s">
        <v>439</v>
      </c>
      <c r="FR530">
        <v>1747148579.5</v>
      </c>
      <c r="FS530">
        <v>1747148584.5</v>
      </c>
      <c r="FT530">
        <v>0</v>
      </c>
      <c r="FU530">
        <v>0.162</v>
      </c>
      <c r="FV530">
        <v>-0.001</v>
      </c>
      <c r="FW530">
        <v>0.139</v>
      </c>
      <c r="FX530">
        <v>0.058</v>
      </c>
      <c r="FY530">
        <v>420</v>
      </c>
      <c r="FZ530">
        <v>16</v>
      </c>
      <c r="GA530">
        <v>0.19</v>
      </c>
      <c r="GB530">
        <v>0.02</v>
      </c>
      <c r="GC530">
        <v>-56.99663414634146</v>
      </c>
      <c r="GD530">
        <v>-15.17211846689899</v>
      </c>
      <c r="GE530">
        <v>1.502836919346574</v>
      </c>
      <c r="GF530">
        <v>0</v>
      </c>
      <c r="GG530">
        <v>826.6074705882354</v>
      </c>
      <c r="GH530">
        <v>25.21653170855726</v>
      </c>
      <c r="GI530">
        <v>2.496785053238684</v>
      </c>
      <c r="GJ530">
        <v>0</v>
      </c>
      <c r="GK530">
        <v>9.988613170731707</v>
      </c>
      <c r="GL530">
        <v>0.1373052961672359</v>
      </c>
      <c r="GM530">
        <v>0.01576253932727915</v>
      </c>
      <c r="GN530">
        <v>0</v>
      </c>
      <c r="GO530">
        <v>0</v>
      </c>
      <c r="GP530">
        <v>3</v>
      </c>
      <c r="GQ530" t="s">
        <v>490</v>
      </c>
      <c r="GR530">
        <v>3.12921</v>
      </c>
      <c r="GS530">
        <v>2.73099</v>
      </c>
      <c r="GT530">
        <v>0.0968118</v>
      </c>
      <c r="GU530">
        <v>0.105675</v>
      </c>
      <c r="GV530">
        <v>0.108369</v>
      </c>
      <c r="GW530">
        <v>0.0749754</v>
      </c>
      <c r="GX530">
        <v>27070.7</v>
      </c>
      <c r="GY530">
        <v>26017.4</v>
      </c>
      <c r="GZ530">
        <v>30514</v>
      </c>
      <c r="HA530">
        <v>29346.7</v>
      </c>
      <c r="HB530">
        <v>37546.9</v>
      </c>
      <c r="HC530">
        <v>35727.5</v>
      </c>
      <c r="HD530">
        <v>46680.2</v>
      </c>
      <c r="HE530">
        <v>43609.8</v>
      </c>
      <c r="HF530">
        <v>1.83358</v>
      </c>
      <c r="HG530">
        <v>1.81545</v>
      </c>
      <c r="HH530">
        <v>0.0730343</v>
      </c>
      <c r="HI530">
        <v>0</v>
      </c>
      <c r="HJ530">
        <v>28.7814</v>
      </c>
      <c r="HK530">
        <v>999.9</v>
      </c>
      <c r="HL530">
        <v>47.1</v>
      </c>
      <c r="HM530">
        <v>31.6</v>
      </c>
      <c r="HN530">
        <v>24.2396</v>
      </c>
      <c r="HO530">
        <v>62.9169</v>
      </c>
      <c r="HP530">
        <v>18.109</v>
      </c>
      <c r="HQ530">
        <v>1</v>
      </c>
      <c r="HR530">
        <v>0.153399</v>
      </c>
      <c r="HS530">
        <v>-0.422124</v>
      </c>
      <c r="HT530">
        <v>20.2003</v>
      </c>
      <c r="HU530">
        <v>5.22807</v>
      </c>
      <c r="HV530">
        <v>11.974</v>
      </c>
      <c r="HW530">
        <v>4.96995</v>
      </c>
      <c r="HX530">
        <v>3.28955</v>
      </c>
      <c r="HY530">
        <v>9999</v>
      </c>
      <c r="HZ530">
        <v>9999</v>
      </c>
      <c r="IA530">
        <v>9999</v>
      </c>
      <c r="IB530">
        <v>21.1</v>
      </c>
      <c r="IC530">
        <v>4.9729</v>
      </c>
      <c r="ID530">
        <v>1.87728</v>
      </c>
      <c r="IE530">
        <v>1.87531</v>
      </c>
      <c r="IF530">
        <v>1.87817</v>
      </c>
      <c r="IG530">
        <v>1.87486</v>
      </c>
      <c r="IH530">
        <v>1.8785</v>
      </c>
      <c r="II530">
        <v>1.87557</v>
      </c>
      <c r="IJ530">
        <v>1.8767</v>
      </c>
      <c r="IK530">
        <v>0</v>
      </c>
      <c r="IL530">
        <v>0</v>
      </c>
      <c r="IM530">
        <v>0</v>
      </c>
      <c r="IN530">
        <v>0</v>
      </c>
      <c r="IO530" t="s">
        <v>441</v>
      </c>
      <c r="IP530" t="s">
        <v>442</v>
      </c>
      <c r="IQ530" t="s">
        <v>443</v>
      </c>
      <c r="IR530" t="s">
        <v>443</v>
      </c>
      <c r="IS530" t="s">
        <v>443</v>
      </c>
      <c r="IT530" t="s">
        <v>443</v>
      </c>
      <c r="IU530">
        <v>0</v>
      </c>
      <c r="IV530">
        <v>100</v>
      </c>
      <c r="IW530">
        <v>100</v>
      </c>
      <c r="IX530">
        <v>0.426</v>
      </c>
      <c r="IY530">
        <v>0.251</v>
      </c>
      <c r="IZ530">
        <v>-0.1222274518627452</v>
      </c>
      <c r="JA530">
        <v>0.001328938755811441</v>
      </c>
      <c r="JB530">
        <v>-5.633165956792918E-07</v>
      </c>
      <c r="JC530">
        <v>2.510553891376428E-10</v>
      </c>
      <c r="JD530">
        <v>-0.04678033270444259</v>
      </c>
      <c r="JE530">
        <v>-0.0009625096320519332</v>
      </c>
      <c r="JF530">
        <v>0.0006953178313022573</v>
      </c>
      <c r="JG530">
        <v>-5.973937232829655E-06</v>
      </c>
      <c r="JH530">
        <v>1</v>
      </c>
      <c r="JI530">
        <v>2112</v>
      </c>
      <c r="JJ530">
        <v>1</v>
      </c>
      <c r="JK530">
        <v>26</v>
      </c>
      <c r="JL530">
        <v>201855.4</v>
      </c>
      <c r="JM530">
        <v>201855.3</v>
      </c>
      <c r="JN530">
        <v>1.38306</v>
      </c>
      <c r="JO530">
        <v>2.55859</v>
      </c>
      <c r="JP530">
        <v>1.39893</v>
      </c>
      <c r="JQ530">
        <v>2.32788</v>
      </c>
      <c r="JR530">
        <v>1.44897</v>
      </c>
      <c r="JS530">
        <v>2.54761</v>
      </c>
      <c r="JT530">
        <v>37.1702</v>
      </c>
      <c r="JU530">
        <v>23.9649</v>
      </c>
      <c r="JV530">
        <v>18</v>
      </c>
      <c r="JW530">
        <v>483.688</v>
      </c>
      <c r="JX530">
        <v>442.614</v>
      </c>
      <c r="JY530">
        <v>29.7547</v>
      </c>
      <c r="JZ530">
        <v>29.1761</v>
      </c>
      <c r="KA530">
        <v>30.0002</v>
      </c>
      <c r="KB530">
        <v>28.7821</v>
      </c>
      <c r="KC530">
        <v>28.8378</v>
      </c>
      <c r="KD530">
        <v>27.7033</v>
      </c>
      <c r="KE530">
        <v>43.3162</v>
      </c>
      <c r="KF530">
        <v>0</v>
      </c>
      <c r="KG530">
        <v>29.78</v>
      </c>
      <c r="KH530">
        <v>573.702</v>
      </c>
      <c r="KI530">
        <v>14.2857</v>
      </c>
      <c r="KJ530">
        <v>100.879</v>
      </c>
      <c r="KK530">
        <v>100.308</v>
      </c>
    </row>
    <row r="531" spans="1:297">
      <c r="A531">
        <v>515</v>
      </c>
      <c r="B531">
        <v>1759259907.1</v>
      </c>
      <c r="C531">
        <v>13091.5</v>
      </c>
      <c r="D531" t="s">
        <v>1478</v>
      </c>
      <c r="E531" t="s">
        <v>1479</v>
      </c>
      <c r="F531">
        <v>5</v>
      </c>
      <c r="G531" t="s">
        <v>1411</v>
      </c>
      <c r="H531" t="s">
        <v>436</v>
      </c>
      <c r="I531">
        <v>1759259899.314285</v>
      </c>
      <c r="J531">
        <f>(K531)/1000</f>
        <v>0</v>
      </c>
      <c r="K531">
        <f>IF(DP531, AN531, AH531)</f>
        <v>0</v>
      </c>
      <c r="L531">
        <f>IF(DP531, AI531, AG531)</f>
        <v>0</v>
      </c>
      <c r="M531">
        <f>DR531 - IF(AU531&gt;1, L531*DL531*100.0/(AW531), 0)</f>
        <v>0</v>
      </c>
      <c r="N531">
        <f>((T531-J531/2)*M531-L531)/(T531+J531/2)</f>
        <v>0</v>
      </c>
      <c r="O531">
        <f>N531*(DY531+DZ531)/1000.0</f>
        <v>0</v>
      </c>
      <c r="P531">
        <f>(DR531 - IF(AU531&gt;1, L531*DL531*100.0/(AW531), 0))*(DY531+DZ531)/1000.0</f>
        <v>0</v>
      </c>
      <c r="Q531">
        <f>2.0/((1/S531-1/R531)+SIGN(S531)*SQRT((1/S531-1/R531)*(1/S531-1/R531) + 4*DM531/((DM531+1)*(DM531+1))*(2*1/S531*1/R531-1/R531*1/R531)))</f>
        <v>0</v>
      </c>
      <c r="R531">
        <f>IF(LEFT(DN531,1)&lt;&gt;"0",IF(LEFT(DN531,1)="1",3.0,DO531),$D$5+$E$5*(EF531*DY531/($K$5*1000))+$F$5*(EF531*DY531/($K$5*1000))*MAX(MIN(DL531,$J$5),$I$5)*MAX(MIN(DL531,$J$5),$I$5)+$G$5*MAX(MIN(DL531,$J$5),$I$5)*(EF531*DY531/($K$5*1000))+$H$5*(EF531*DY531/($K$5*1000))*(EF531*DY531/($K$5*1000)))</f>
        <v>0</v>
      </c>
      <c r="S531">
        <f>J531*(1000-(1000*0.61365*exp(17.502*W531/(240.97+W531))/(DY531+DZ531)+DT531)/2)/(1000*0.61365*exp(17.502*W531/(240.97+W531))/(DY531+DZ531)-DT531)</f>
        <v>0</v>
      </c>
      <c r="T531">
        <f>1/((DM531+1)/(Q531/1.6)+1/(R531/1.37)) + DM531/((DM531+1)/(Q531/1.6) + DM531/(R531/1.37))</f>
        <v>0</v>
      </c>
      <c r="U531">
        <f>(DH531*DK531)</f>
        <v>0</v>
      </c>
      <c r="V531">
        <f>(EA531+(U531+2*0.95*5.67E-8*(((EA531+$B$7)+273)^4-(EA531+273)^4)-44100*J531)/(1.84*29.3*R531+8*0.95*5.67E-8*(EA531+273)^3))</f>
        <v>0</v>
      </c>
      <c r="W531">
        <f>($C$7*EB531+$D$7*EC531+$E$7*V531)</f>
        <v>0</v>
      </c>
      <c r="X531">
        <f>0.61365*exp(17.502*W531/(240.97+W531))</f>
        <v>0</v>
      </c>
      <c r="Y531">
        <f>(Z531/AA531*100)</f>
        <v>0</v>
      </c>
      <c r="Z531">
        <f>DT531*(DY531+DZ531)/1000</f>
        <v>0</v>
      </c>
      <c r="AA531">
        <f>0.61365*exp(17.502*EA531/(240.97+EA531))</f>
        <v>0</v>
      </c>
      <c r="AB531">
        <f>(X531-DT531*(DY531+DZ531)/1000)</f>
        <v>0</v>
      </c>
      <c r="AC531">
        <f>(-J531*44100)</f>
        <v>0</v>
      </c>
      <c r="AD531">
        <f>2*29.3*R531*0.92*(EA531-W531)</f>
        <v>0</v>
      </c>
      <c r="AE531">
        <f>2*0.95*5.67E-8*(((EA531+$B$7)+273)^4-(W531+273)^4)</f>
        <v>0</v>
      </c>
      <c r="AF531">
        <f>U531+AE531+AC531+AD531</f>
        <v>0</v>
      </c>
      <c r="AG531">
        <f>DX531*AU531*(DS531-DR531*(1000-AU531*DU531)/(1000-AU531*DT531))/(100*DL531)</f>
        <v>0</v>
      </c>
      <c r="AH531">
        <f>1000*DX531*AU531*(DT531-DU531)/(100*DL531*(1000-AU531*DT531))</f>
        <v>0</v>
      </c>
      <c r="AI531">
        <f>(AJ531 - AK531 - DY531*1E3/(8.314*(EA531+273.15)) * AM531/DX531 * AL531) * DX531/(100*DL531) * (1000 - DU531)/1000</f>
        <v>0</v>
      </c>
      <c r="AJ531">
        <v>567.3991175572407</v>
      </c>
      <c r="AK531">
        <v>520.1677333333332</v>
      </c>
      <c r="AL531">
        <v>3.259895896768247</v>
      </c>
      <c r="AM531">
        <v>65.51276045423094</v>
      </c>
      <c r="AN531">
        <f>(AP531 - AO531 + DY531*1E3/(8.314*(EA531+273.15)) * AR531/DX531 * AQ531) * DX531/(100*DL531) * 1000/(1000 - AP531)</f>
        <v>0</v>
      </c>
      <c r="AO531">
        <v>14.36795348888486</v>
      </c>
      <c r="AP531">
        <v>24.38488545454544</v>
      </c>
      <c r="AQ531">
        <v>-5.464688665542138E-05</v>
      </c>
      <c r="AR531">
        <v>120.2974737953447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MAX(0,($B$13+$C$13*EF531)/(1+$D$13*EF531)*DY531/(EA531+273)*$E$13)</f>
        <v>0</v>
      </c>
      <c r="AX531" t="s">
        <v>437</v>
      </c>
      <c r="AY531" t="s">
        <v>437</v>
      </c>
      <c r="AZ531">
        <v>0</v>
      </c>
      <c r="BA531">
        <v>0</v>
      </c>
      <c r="BB531">
        <f>1-AZ531/BA531</f>
        <v>0</v>
      </c>
      <c r="BC531">
        <v>0</v>
      </c>
      <c r="BD531" t="s">
        <v>437</v>
      </c>
      <c r="BE531" t="s">
        <v>437</v>
      </c>
      <c r="BF531">
        <v>0</v>
      </c>
      <c r="BG531">
        <v>0</v>
      </c>
      <c r="BH531">
        <f>1-BF531/BG531</f>
        <v>0</v>
      </c>
      <c r="BI531">
        <v>0.5</v>
      </c>
      <c r="BJ531">
        <f>DI531</f>
        <v>0</v>
      </c>
      <c r="BK531">
        <f>L531</f>
        <v>0</v>
      </c>
      <c r="BL531">
        <f>BH531*BI531*BJ531</f>
        <v>0</v>
      </c>
      <c r="BM531">
        <f>(BK531-BC531)/BJ531</f>
        <v>0</v>
      </c>
      <c r="BN531">
        <f>(BA531-BG531)/BG531</f>
        <v>0</v>
      </c>
      <c r="BO531">
        <f>AZ531/(BB531+AZ531/BG531)</f>
        <v>0</v>
      </c>
      <c r="BP531" t="s">
        <v>437</v>
      </c>
      <c r="BQ531">
        <v>0</v>
      </c>
      <c r="BR531">
        <f>IF(BQ531&lt;&gt;0, BQ531, BO531)</f>
        <v>0</v>
      </c>
      <c r="BS531">
        <f>1-BR531/BG531</f>
        <v>0</v>
      </c>
      <c r="BT531">
        <f>(BG531-BF531)/(BG531-BR531)</f>
        <v>0</v>
      </c>
      <c r="BU531">
        <f>(BA531-BG531)/(BA531-BR531)</f>
        <v>0</v>
      </c>
      <c r="BV531">
        <f>(BG531-BF531)/(BG531-AZ531)</f>
        <v>0</v>
      </c>
      <c r="BW531">
        <f>(BA531-BG531)/(BA531-AZ531)</f>
        <v>0</v>
      </c>
      <c r="BX531">
        <f>(BT531*BR531/BF531)</f>
        <v>0</v>
      </c>
      <c r="BY531">
        <f>(1-BX531)</f>
        <v>0</v>
      </c>
      <c r="DH531">
        <f>$B$11*EG531+$C$11*EH531+$F$11*ES531*(1-EV531)</f>
        <v>0</v>
      </c>
      <c r="DI531">
        <f>DH531*DJ531</f>
        <v>0</v>
      </c>
      <c r="DJ531">
        <f>($B$11*$D$9+$C$11*$D$9+$F$11*((FF531+EX531)/MAX(FF531+EX531+FG531, 0.1)*$I$9+FG531/MAX(FF531+EX531+FG531, 0.1)*$J$9))/($B$11+$C$11+$F$11)</f>
        <v>0</v>
      </c>
      <c r="DK531">
        <f>($B$11*$K$9+$C$11*$K$9+$F$11*((FF531+EX531)/MAX(FF531+EX531+FG531, 0.1)*$P$9+FG531/MAX(FF531+EX531+FG531, 0.1)*$Q$9))/($B$11+$C$11+$F$11)</f>
        <v>0</v>
      </c>
      <c r="DL531">
        <v>4.8</v>
      </c>
      <c r="DM531">
        <v>0.5</v>
      </c>
      <c r="DN531" t="s">
        <v>438</v>
      </c>
      <c r="DO531">
        <v>2</v>
      </c>
      <c r="DP531" t="b">
        <v>1</v>
      </c>
      <c r="DQ531">
        <v>1759259899.314285</v>
      </c>
      <c r="DR531">
        <v>484.4265714285714</v>
      </c>
      <c r="DS531">
        <v>543.4425</v>
      </c>
      <c r="DT531">
        <v>24.38030714285714</v>
      </c>
      <c r="DU531">
        <v>14.37206071428571</v>
      </c>
      <c r="DV531">
        <v>484.0091071428572</v>
      </c>
      <c r="DW531">
        <v>24.12942142857143</v>
      </c>
      <c r="DX531">
        <v>499.9701785714286</v>
      </c>
      <c r="DY531">
        <v>90.70095000000001</v>
      </c>
      <c r="DZ531">
        <v>0.05314042142857144</v>
      </c>
      <c r="EA531">
        <v>30.66905</v>
      </c>
      <c r="EB531">
        <v>29.98600357142857</v>
      </c>
      <c r="EC531">
        <v>999.9000000000002</v>
      </c>
      <c r="ED531">
        <v>0</v>
      </c>
      <c r="EE531">
        <v>0</v>
      </c>
      <c r="EF531">
        <v>9991.539999999999</v>
      </c>
      <c r="EG531">
        <v>0</v>
      </c>
      <c r="EH531">
        <v>11.36439285714286</v>
      </c>
      <c r="EI531">
        <v>-59.0158</v>
      </c>
      <c r="EJ531">
        <v>496.5322857142857</v>
      </c>
      <c r="EK531">
        <v>551.3664642857143</v>
      </c>
      <c r="EL531">
        <v>10.00825678571429</v>
      </c>
      <c r="EM531">
        <v>543.4425</v>
      </c>
      <c r="EN531">
        <v>14.37206071428571</v>
      </c>
      <c r="EO531">
        <v>2.211318571428571</v>
      </c>
      <c r="EP531">
        <v>1.303558928571429</v>
      </c>
      <c r="EQ531">
        <v>19.04453571428572</v>
      </c>
      <c r="ER531">
        <v>10.83994285714286</v>
      </c>
      <c r="ES531">
        <v>1999.997142857143</v>
      </c>
      <c r="ET531">
        <v>0.979995964285714</v>
      </c>
      <c r="EU531">
        <v>0.02000430357142857</v>
      </c>
      <c r="EV531">
        <v>0</v>
      </c>
      <c r="EW531">
        <v>830.8241071428572</v>
      </c>
      <c r="EX531">
        <v>5.000560000000001</v>
      </c>
      <c r="EY531">
        <v>16871.35714285714</v>
      </c>
      <c r="EZ531">
        <v>17294.825</v>
      </c>
      <c r="FA531">
        <v>42.125</v>
      </c>
      <c r="FB531">
        <v>42.20049999999999</v>
      </c>
      <c r="FC531">
        <v>41.80757142857141</v>
      </c>
      <c r="FD531">
        <v>41.375</v>
      </c>
      <c r="FE531">
        <v>42.81649999999998</v>
      </c>
      <c r="FF531">
        <v>1955.087142857143</v>
      </c>
      <c r="FG531">
        <v>39.91</v>
      </c>
      <c r="FH531">
        <v>0</v>
      </c>
      <c r="FI531">
        <v>1759259921.2</v>
      </c>
      <c r="FJ531">
        <v>0</v>
      </c>
      <c r="FK531">
        <v>830.9574230769232</v>
      </c>
      <c r="FL531">
        <v>34.75251284468136</v>
      </c>
      <c r="FM531">
        <v>700.1162398442908</v>
      </c>
      <c r="FN531">
        <v>16873.66153846154</v>
      </c>
      <c r="FO531">
        <v>15</v>
      </c>
      <c r="FP531">
        <v>0</v>
      </c>
      <c r="FQ531" t="s">
        <v>439</v>
      </c>
      <c r="FR531">
        <v>1747148579.5</v>
      </c>
      <c r="FS531">
        <v>1747148584.5</v>
      </c>
      <c r="FT531">
        <v>0</v>
      </c>
      <c r="FU531">
        <v>0.162</v>
      </c>
      <c r="FV531">
        <v>-0.001</v>
      </c>
      <c r="FW531">
        <v>0.139</v>
      </c>
      <c r="FX531">
        <v>0.058</v>
      </c>
      <c r="FY531">
        <v>420</v>
      </c>
      <c r="FZ531">
        <v>16</v>
      </c>
      <c r="GA531">
        <v>0.19</v>
      </c>
      <c r="GB531">
        <v>0.02</v>
      </c>
      <c r="GC531">
        <v>-58.37171250000002</v>
      </c>
      <c r="GD531">
        <v>-12.99113358348948</v>
      </c>
      <c r="GE531">
        <v>1.25194644677548</v>
      </c>
      <c r="GF531">
        <v>0</v>
      </c>
      <c r="GG531">
        <v>829.128117647059</v>
      </c>
      <c r="GH531">
        <v>30.70939648345539</v>
      </c>
      <c r="GI531">
        <v>3.031008226401273</v>
      </c>
      <c r="GJ531">
        <v>0</v>
      </c>
      <c r="GK531">
        <v>10.0002425</v>
      </c>
      <c r="GL531">
        <v>0.1654309193245692</v>
      </c>
      <c r="GM531">
        <v>0.01770130175297859</v>
      </c>
      <c r="GN531">
        <v>0</v>
      </c>
      <c r="GO531">
        <v>0</v>
      </c>
      <c r="GP531">
        <v>3</v>
      </c>
      <c r="GQ531" t="s">
        <v>490</v>
      </c>
      <c r="GR531">
        <v>3.12909</v>
      </c>
      <c r="GS531">
        <v>2.73066</v>
      </c>
      <c r="GT531">
        <v>0.09907290000000001</v>
      </c>
      <c r="GU531">
        <v>0.107953</v>
      </c>
      <c r="GV531">
        <v>0.108365</v>
      </c>
      <c r="GW531">
        <v>0.0749684</v>
      </c>
      <c r="GX531">
        <v>27002.9</v>
      </c>
      <c r="GY531">
        <v>25951.5</v>
      </c>
      <c r="GZ531">
        <v>30514.1</v>
      </c>
      <c r="HA531">
        <v>29347.1</v>
      </c>
      <c r="HB531">
        <v>37547.1</v>
      </c>
      <c r="HC531">
        <v>35728.6</v>
      </c>
      <c r="HD531">
        <v>46680.1</v>
      </c>
      <c r="HE531">
        <v>43610.6</v>
      </c>
      <c r="HF531">
        <v>1.83353</v>
      </c>
      <c r="HG531">
        <v>1.81542</v>
      </c>
      <c r="HH531">
        <v>0.0715479</v>
      </c>
      <c r="HI531">
        <v>0</v>
      </c>
      <c r="HJ531">
        <v>28.7814</v>
      </c>
      <c r="HK531">
        <v>999.9</v>
      </c>
      <c r="HL531">
        <v>47.1</v>
      </c>
      <c r="HM531">
        <v>31.6</v>
      </c>
      <c r="HN531">
        <v>24.2434</v>
      </c>
      <c r="HO531">
        <v>63.0769</v>
      </c>
      <c r="HP531">
        <v>17.8165</v>
      </c>
      <c r="HQ531">
        <v>1</v>
      </c>
      <c r="HR531">
        <v>0.153626</v>
      </c>
      <c r="HS531">
        <v>-0.734237</v>
      </c>
      <c r="HT531">
        <v>20.1995</v>
      </c>
      <c r="HU531">
        <v>5.22747</v>
      </c>
      <c r="HV531">
        <v>11.974</v>
      </c>
      <c r="HW531">
        <v>4.97035</v>
      </c>
      <c r="HX531">
        <v>3.2895</v>
      </c>
      <c r="HY531">
        <v>9999</v>
      </c>
      <c r="HZ531">
        <v>9999</v>
      </c>
      <c r="IA531">
        <v>9999</v>
      </c>
      <c r="IB531">
        <v>21.1</v>
      </c>
      <c r="IC531">
        <v>4.9729</v>
      </c>
      <c r="ID531">
        <v>1.87729</v>
      </c>
      <c r="IE531">
        <v>1.87533</v>
      </c>
      <c r="IF531">
        <v>1.8782</v>
      </c>
      <c r="IG531">
        <v>1.87489</v>
      </c>
      <c r="IH531">
        <v>1.8785</v>
      </c>
      <c r="II531">
        <v>1.87559</v>
      </c>
      <c r="IJ531">
        <v>1.87673</v>
      </c>
      <c r="IK531">
        <v>0</v>
      </c>
      <c r="IL531">
        <v>0</v>
      </c>
      <c r="IM531">
        <v>0</v>
      </c>
      <c r="IN531">
        <v>0</v>
      </c>
      <c r="IO531" t="s">
        <v>441</v>
      </c>
      <c r="IP531" t="s">
        <v>442</v>
      </c>
      <c r="IQ531" t="s">
        <v>443</v>
      </c>
      <c r="IR531" t="s">
        <v>443</v>
      </c>
      <c r="IS531" t="s">
        <v>443</v>
      </c>
      <c r="IT531" t="s">
        <v>443</v>
      </c>
      <c r="IU531">
        <v>0</v>
      </c>
      <c r="IV531">
        <v>100</v>
      </c>
      <c r="IW531">
        <v>100</v>
      </c>
      <c r="IX531">
        <v>0.441</v>
      </c>
      <c r="IY531">
        <v>0.251</v>
      </c>
      <c r="IZ531">
        <v>-0.1222274518627452</v>
      </c>
      <c r="JA531">
        <v>0.001328938755811441</v>
      </c>
      <c r="JB531">
        <v>-5.633165956792918E-07</v>
      </c>
      <c r="JC531">
        <v>2.510553891376428E-10</v>
      </c>
      <c r="JD531">
        <v>-0.04678033270444259</v>
      </c>
      <c r="JE531">
        <v>-0.0009625096320519332</v>
      </c>
      <c r="JF531">
        <v>0.0006953178313022573</v>
      </c>
      <c r="JG531">
        <v>-5.973937232829655E-06</v>
      </c>
      <c r="JH531">
        <v>1</v>
      </c>
      <c r="JI531">
        <v>2112</v>
      </c>
      <c r="JJ531">
        <v>1</v>
      </c>
      <c r="JK531">
        <v>26</v>
      </c>
      <c r="JL531">
        <v>201855.5</v>
      </c>
      <c r="JM531">
        <v>201855.4</v>
      </c>
      <c r="JN531">
        <v>1.41113</v>
      </c>
      <c r="JO531">
        <v>2.54272</v>
      </c>
      <c r="JP531">
        <v>1.39893</v>
      </c>
      <c r="JQ531">
        <v>2.32788</v>
      </c>
      <c r="JR531">
        <v>1.44897</v>
      </c>
      <c r="JS531">
        <v>2.54395</v>
      </c>
      <c r="JT531">
        <v>37.1702</v>
      </c>
      <c r="JU531">
        <v>23.9737</v>
      </c>
      <c r="JV531">
        <v>18</v>
      </c>
      <c r="JW531">
        <v>483.684</v>
      </c>
      <c r="JX531">
        <v>442.629</v>
      </c>
      <c r="JY531">
        <v>29.7509</v>
      </c>
      <c r="JZ531">
        <v>29.18</v>
      </c>
      <c r="KA531">
        <v>30.0003</v>
      </c>
      <c r="KB531">
        <v>28.7856</v>
      </c>
      <c r="KC531">
        <v>28.8419</v>
      </c>
      <c r="KD531">
        <v>28.3901</v>
      </c>
      <c r="KE531">
        <v>43.5864</v>
      </c>
      <c r="KF531">
        <v>0</v>
      </c>
      <c r="KG531">
        <v>29.8032</v>
      </c>
      <c r="KH531">
        <v>593.741</v>
      </c>
      <c r="KI531">
        <v>14.2665</v>
      </c>
      <c r="KJ531">
        <v>100.879</v>
      </c>
      <c r="KK531">
        <v>100.309</v>
      </c>
    </row>
    <row r="532" spans="1:297">
      <c r="A532">
        <v>516</v>
      </c>
      <c r="B532">
        <v>1759259912.1</v>
      </c>
      <c r="C532">
        <v>13096.5</v>
      </c>
      <c r="D532" t="s">
        <v>1480</v>
      </c>
      <c r="E532" t="s">
        <v>1481</v>
      </c>
      <c r="F532">
        <v>5</v>
      </c>
      <c r="G532" t="s">
        <v>1411</v>
      </c>
      <c r="H532" t="s">
        <v>436</v>
      </c>
      <c r="I532">
        <v>1759259904.6</v>
      </c>
      <c r="J532">
        <f>(K532)/1000</f>
        <v>0</v>
      </c>
      <c r="K532">
        <f>IF(DP532, AN532, AH532)</f>
        <v>0</v>
      </c>
      <c r="L532">
        <f>IF(DP532, AI532, AG532)</f>
        <v>0</v>
      </c>
      <c r="M532">
        <f>DR532 - IF(AU532&gt;1, L532*DL532*100.0/(AW532), 0)</f>
        <v>0</v>
      </c>
      <c r="N532">
        <f>((T532-J532/2)*M532-L532)/(T532+J532/2)</f>
        <v>0</v>
      </c>
      <c r="O532">
        <f>N532*(DY532+DZ532)/1000.0</f>
        <v>0</v>
      </c>
      <c r="P532">
        <f>(DR532 - IF(AU532&gt;1, L532*DL532*100.0/(AW532), 0))*(DY532+DZ532)/1000.0</f>
        <v>0</v>
      </c>
      <c r="Q532">
        <f>2.0/((1/S532-1/R532)+SIGN(S532)*SQRT((1/S532-1/R532)*(1/S532-1/R532) + 4*DM532/((DM532+1)*(DM532+1))*(2*1/S532*1/R532-1/R532*1/R532)))</f>
        <v>0</v>
      </c>
      <c r="R532">
        <f>IF(LEFT(DN532,1)&lt;&gt;"0",IF(LEFT(DN532,1)="1",3.0,DO532),$D$5+$E$5*(EF532*DY532/($K$5*1000))+$F$5*(EF532*DY532/($K$5*1000))*MAX(MIN(DL532,$J$5),$I$5)*MAX(MIN(DL532,$J$5),$I$5)+$G$5*MAX(MIN(DL532,$J$5),$I$5)*(EF532*DY532/($K$5*1000))+$H$5*(EF532*DY532/($K$5*1000))*(EF532*DY532/($K$5*1000)))</f>
        <v>0</v>
      </c>
      <c r="S532">
        <f>J532*(1000-(1000*0.61365*exp(17.502*W532/(240.97+W532))/(DY532+DZ532)+DT532)/2)/(1000*0.61365*exp(17.502*W532/(240.97+W532))/(DY532+DZ532)-DT532)</f>
        <v>0</v>
      </c>
      <c r="T532">
        <f>1/((DM532+1)/(Q532/1.6)+1/(R532/1.37)) + DM532/((DM532+1)/(Q532/1.6) + DM532/(R532/1.37))</f>
        <v>0</v>
      </c>
      <c r="U532">
        <f>(DH532*DK532)</f>
        <v>0</v>
      </c>
      <c r="V532">
        <f>(EA532+(U532+2*0.95*5.67E-8*(((EA532+$B$7)+273)^4-(EA532+273)^4)-44100*J532)/(1.84*29.3*R532+8*0.95*5.67E-8*(EA532+273)^3))</f>
        <v>0</v>
      </c>
      <c r="W532">
        <f>($C$7*EB532+$D$7*EC532+$E$7*V532)</f>
        <v>0</v>
      </c>
      <c r="X532">
        <f>0.61365*exp(17.502*W532/(240.97+W532))</f>
        <v>0</v>
      </c>
      <c r="Y532">
        <f>(Z532/AA532*100)</f>
        <v>0</v>
      </c>
      <c r="Z532">
        <f>DT532*(DY532+DZ532)/1000</f>
        <v>0</v>
      </c>
      <c r="AA532">
        <f>0.61365*exp(17.502*EA532/(240.97+EA532))</f>
        <v>0</v>
      </c>
      <c r="AB532">
        <f>(X532-DT532*(DY532+DZ532)/1000)</f>
        <v>0</v>
      </c>
      <c r="AC532">
        <f>(-J532*44100)</f>
        <v>0</v>
      </c>
      <c r="AD532">
        <f>2*29.3*R532*0.92*(EA532-W532)</f>
        <v>0</v>
      </c>
      <c r="AE532">
        <f>2*0.95*5.67E-8*(((EA532+$B$7)+273)^4-(W532+273)^4)</f>
        <v>0</v>
      </c>
      <c r="AF532">
        <f>U532+AE532+AC532+AD532</f>
        <v>0</v>
      </c>
      <c r="AG532">
        <f>DX532*AU532*(DS532-DR532*(1000-AU532*DU532)/(1000-AU532*DT532))/(100*DL532)</f>
        <v>0</v>
      </c>
      <c r="AH532">
        <f>1000*DX532*AU532*(DT532-DU532)/(100*DL532*(1000-AU532*DT532))</f>
        <v>0</v>
      </c>
      <c r="AI532">
        <f>(AJ532 - AK532 - DY532*1E3/(8.314*(EA532+273.15)) * AM532/DX532 * AL532) * DX532/(100*DL532) * (1000 - DU532)/1000</f>
        <v>0</v>
      </c>
      <c r="AJ532">
        <v>584.6239812183791</v>
      </c>
      <c r="AK532">
        <v>536.3866545454545</v>
      </c>
      <c r="AL532">
        <v>3.242260090754444</v>
      </c>
      <c r="AM532">
        <v>65.51276045423094</v>
      </c>
      <c r="AN532">
        <f>(AP532 - AO532 + DY532*1E3/(8.314*(EA532+273.15)) * AR532/DX532 * AQ532) * DX532/(100*DL532) * 1000/(1000 - AP532)</f>
        <v>0</v>
      </c>
      <c r="AO532">
        <v>14.30711718167428</v>
      </c>
      <c r="AP532">
        <v>24.37527696969697</v>
      </c>
      <c r="AQ532">
        <v>-0.0002548402353770653</v>
      </c>
      <c r="AR532">
        <v>120.2974737953447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MAX(0,($B$13+$C$13*EF532)/(1+$D$13*EF532)*DY532/(EA532+273)*$E$13)</f>
        <v>0</v>
      </c>
      <c r="AX532" t="s">
        <v>437</v>
      </c>
      <c r="AY532" t="s">
        <v>437</v>
      </c>
      <c r="AZ532">
        <v>0</v>
      </c>
      <c r="BA532">
        <v>0</v>
      </c>
      <c r="BB532">
        <f>1-AZ532/BA532</f>
        <v>0</v>
      </c>
      <c r="BC532">
        <v>0</v>
      </c>
      <c r="BD532" t="s">
        <v>437</v>
      </c>
      <c r="BE532" t="s">
        <v>437</v>
      </c>
      <c r="BF532">
        <v>0</v>
      </c>
      <c r="BG532">
        <v>0</v>
      </c>
      <c r="BH532">
        <f>1-BF532/BG532</f>
        <v>0</v>
      </c>
      <c r="BI532">
        <v>0.5</v>
      </c>
      <c r="BJ532">
        <f>DI532</f>
        <v>0</v>
      </c>
      <c r="BK532">
        <f>L532</f>
        <v>0</v>
      </c>
      <c r="BL532">
        <f>BH532*BI532*BJ532</f>
        <v>0</v>
      </c>
      <c r="BM532">
        <f>(BK532-BC532)/BJ532</f>
        <v>0</v>
      </c>
      <c r="BN532">
        <f>(BA532-BG532)/BG532</f>
        <v>0</v>
      </c>
      <c r="BO532">
        <f>AZ532/(BB532+AZ532/BG532)</f>
        <v>0</v>
      </c>
      <c r="BP532" t="s">
        <v>437</v>
      </c>
      <c r="BQ532">
        <v>0</v>
      </c>
      <c r="BR532">
        <f>IF(BQ532&lt;&gt;0, BQ532, BO532)</f>
        <v>0</v>
      </c>
      <c r="BS532">
        <f>1-BR532/BG532</f>
        <v>0</v>
      </c>
      <c r="BT532">
        <f>(BG532-BF532)/(BG532-BR532)</f>
        <v>0</v>
      </c>
      <c r="BU532">
        <f>(BA532-BG532)/(BA532-BR532)</f>
        <v>0</v>
      </c>
      <c r="BV532">
        <f>(BG532-BF532)/(BG532-AZ532)</f>
        <v>0</v>
      </c>
      <c r="BW532">
        <f>(BA532-BG532)/(BA532-AZ532)</f>
        <v>0</v>
      </c>
      <c r="BX532">
        <f>(BT532*BR532/BF532)</f>
        <v>0</v>
      </c>
      <c r="BY532">
        <f>(1-BX532)</f>
        <v>0</v>
      </c>
      <c r="DH532">
        <f>$B$11*EG532+$C$11*EH532+$F$11*ES532*(1-EV532)</f>
        <v>0</v>
      </c>
      <c r="DI532">
        <f>DH532*DJ532</f>
        <v>0</v>
      </c>
      <c r="DJ532">
        <f>($B$11*$D$9+$C$11*$D$9+$F$11*((FF532+EX532)/MAX(FF532+EX532+FG532, 0.1)*$I$9+FG532/MAX(FF532+EX532+FG532, 0.1)*$J$9))/($B$11+$C$11+$F$11)</f>
        <v>0</v>
      </c>
      <c r="DK532">
        <f>($B$11*$K$9+$C$11*$K$9+$F$11*((FF532+EX532)/MAX(FF532+EX532+FG532, 0.1)*$P$9+FG532/MAX(FF532+EX532+FG532, 0.1)*$Q$9))/($B$11+$C$11+$F$11)</f>
        <v>0</v>
      </c>
      <c r="DL532">
        <v>4.8</v>
      </c>
      <c r="DM532">
        <v>0.5</v>
      </c>
      <c r="DN532" t="s">
        <v>438</v>
      </c>
      <c r="DO532">
        <v>2</v>
      </c>
      <c r="DP532" t="b">
        <v>1</v>
      </c>
      <c r="DQ532">
        <v>1759259904.6</v>
      </c>
      <c r="DR532">
        <v>501.1255555555555</v>
      </c>
      <c r="DS532">
        <v>561.2567777777778</v>
      </c>
      <c r="DT532">
        <v>24.38291111111111</v>
      </c>
      <c r="DU532">
        <v>14.3494962962963</v>
      </c>
      <c r="DV532">
        <v>500.6921481481481</v>
      </c>
      <c r="DW532">
        <v>24.13195185185185</v>
      </c>
      <c r="DX532">
        <v>499.9495555555555</v>
      </c>
      <c r="DY532">
        <v>90.70028888888889</v>
      </c>
      <c r="DZ532">
        <v>0.05321351481481482</v>
      </c>
      <c r="EA532">
        <v>30.67004074074074</v>
      </c>
      <c r="EB532">
        <v>29.96456296296296</v>
      </c>
      <c r="EC532">
        <v>999.9000000000001</v>
      </c>
      <c r="ED532">
        <v>0</v>
      </c>
      <c r="EE532">
        <v>0</v>
      </c>
      <c r="EF532">
        <v>9993.588148148148</v>
      </c>
      <c r="EG532">
        <v>0</v>
      </c>
      <c r="EH532">
        <v>11.3638</v>
      </c>
      <c r="EI532">
        <v>-60.13115925925926</v>
      </c>
      <c r="EJ532">
        <v>513.6498518518518</v>
      </c>
      <c r="EK532">
        <v>569.4272962962963</v>
      </c>
      <c r="EL532">
        <v>10.03341111111111</v>
      </c>
      <c r="EM532">
        <v>561.2567777777778</v>
      </c>
      <c r="EN532">
        <v>14.3494962962963</v>
      </c>
      <c r="EO532">
        <v>2.211538148148148</v>
      </c>
      <c r="EP532">
        <v>1.301503333333333</v>
      </c>
      <c r="EQ532">
        <v>19.04613703703704</v>
      </c>
      <c r="ER532">
        <v>10.8162</v>
      </c>
      <c r="ES532">
        <v>1999.997777777778</v>
      </c>
      <c r="ET532">
        <v>0.9799958888888887</v>
      </c>
      <c r="EU532">
        <v>0.02000438148148148</v>
      </c>
      <c r="EV532">
        <v>0</v>
      </c>
      <c r="EW532">
        <v>834.057</v>
      </c>
      <c r="EX532">
        <v>5.000560000000001</v>
      </c>
      <c r="EY532">
        <v>16936.88518518519</v>
      </c>
      <c r="EZ532">
        <v>17294.81851851851</v>
      </c>
      <c r="FA532">
        <v>42.125</v>
      </c>
      <c r="FB532">
        <v>42.215</v>
      </c>
      <c r="FC532">
        <v>41.80970370370369</v>
      </c>
      <c r="FD532">
        <v>41.375</v>
      </c>
      <c r="FE532">
        <v>42.83066666666667</v>
      </c>
      <c r="FF532">
        <v>1955.087777777778</v>
      </c>
      <c r="FG532">
        <v>39.91</v>
      </c>
      <c r="FH532">
        <v>0</v>
      </c>
      <c r="FI532">
        <v>1759259926</v>
      </c>
      <c r="FJ532">
        <v>0</v>
      </c>
      <c r="FK532">
        <v>833.8978461538461</v>
      </c>
      <c r="FL532">
        <v>38.48123071021556</v>
      </c>
      <c r="FM532">
        <v>788.7179476536832</v>
      </c>
      <c r="FN532">
        <v>16932.86923076923</v>
      </c>
      <c r="FO532">
        <v>15</v>
      </c>
      <c r="FP532">
        <v>0</v>
      </c>
      <c r="FQ532" t="s">
        <v>439</v>
      </c>
      <c r="FR532">
        <v>1747148579.5</v>
      </c>
      <c r="FS532">
        <v>1747148584.5</v>
      </c>
      <c r="FT532">
        <v>0</v>
      </c>
      <c r="FU532">
        <v>0.162</v>
      </c>
      <c r="FV532">
        <v>-0.001</v>
      </c>
      <c r="FW532">
        <v>0.139</v>
      </c>
      <c r="FX532">
        <v>0.058</v>
      </c>
      <c r="FY532">
        <v>420</v>
      </c>
      <c r="FZ532">
        <v>16</v>
      </c>
      <c r="GA532">
        <v>0.19</v>
      </c>
      <c r="GB532">
        <v>0.02</v>
      </c>
      <c r="GC532">
        <v>-59.44668750000001</v>
      </c>
      <c r="GD532">
        <v>-12.51421575984979</v>
      </c>
      <c r="GE532">
        <v>1.20511999613887</v>
      </c>
      <c r="GF532">
        <v>0</v>
      </c>
      <c r="GG532">
        <v>832.1212941176469</v>
      </c>
      <c r="GH532">
        <v>36.07792204549177</v>
      </c>
      <c r="GI532">
        <v>3.549964511251055</v>
      </c>
      <c r="GJ532">
        <v>0</v>
      </c>
      <c r="GK532">
        <v>10.019125</v>
      </c>
      <c r="GL532">
        <v>0.2490175609755965</v>
      </c>
      <c r="GM532">
        <v>0.02741991931060325</v>
      </c>
      <c r="GN532">
        <v>0</v>
      </c>
      <c r="GO532">
        <v>0</v>
      </c>
      <c r="GP532">
        <v>3</v>
      </c>
      <c r="GQ532" t="s">
        <v>490</v>
      </c>
      <c r="GR532">
        <v>3.12909</v>
      </c>
      <c r="GS532">
        <v>2.7313</v>
      </c>
      <c r="GT532">
        <v>0.101292</v>
      </c>
      <c r="GU532">
        <v>0.110191</v>
      </c>
      <c r="GV532">
        <v>0.108321</v>
      </c>
      <c r="GW532">
        <v>0.0746448</v>
      </c>
      <c r="GX532">
        <v>26936.1</v>
      </c>
      <c r="GY532">
        <v>25885.6</v>
      </c>
      <c r="GZ532">
        <v>30513.7</v>
      </c>
      <c r="HA532">
        <v>29346.2</v>
      </c>
      <c r="HB532">
        <v>37549</v>
      </c>
      <c r="HC532">
        <v>35740.2</v>
      </c>
      <c r="HD532">
        <v>46679.9</v>
      </c>
      <c r="HE532">
        <v>43609.2</v>
      </c>
      <c r="HF532">
        <v>1.83355</v>
      </c>
      <c r="HG532">
        <v>1.8156</v>
      </c>
      <c r="HH532">
        <v>0.0723265</v>
      </c>
      <c r="HI532">
        <v>0</v>
      </c>
      <c r="HJ532">
        <v>28.7806</v>
      </c>
      <c r="HK532">
        <v>999.9</v>
      </c>
      <c r="HL532">
        <v>47.1</v>
      </c>
      <c r="HM532">
        <v>31.6</v>
      </c>
      <c r="HN532">
        <v>24.2408</v>
      </c>
      <c r="HO532">
        <v>62.7569</v>
      </c>
      <c r="HP532">
        <v>18.149</v>
      </c>
      <c r="HQ532">
        <v>1</v>
      </c>
      <c r="HR532">
        <v>0.154024</v>
      </c>
      <c r="HS532">
        <v>-0.909183</v>
      </c>
      <c r="HT532">
        <v>20.1984</v>
      </c>
      <c r="HU532">
        <v>5.22942</v>
      </c>
      <c r="HV532">
        <v>11.974</v>
      </c>
      <c r="HW532">
        <v>4.9701</v>
      </c>
      <c r="HX532">
        <v>3.28968</v>
      </c>
      <c r="HY532">
        <v>9999</v>
      </c>
      <c r="HZ532">
        <v>9999</v>
      </c>
      <c r="IA532">
        <v>9999</v>
      </c>
      <c r="IB532">
        <v>21.1</v>
      </c>
      <c r="IC532">
        <v>4.97291</v>
      </c>
      <c r="ID532">
        <v>1.87729</v>
      </c>
      <c r="IE532">
        <v>1.87534</v>
      </c>
      <c r="IF532">
        <v>1.8782</v>
      </c>
      <c r="IG532">
        <v>1.87491</v>
      </c>
      <c r="IH532">
        <v>1.87851</v>
      </c>
      <c r="II532">
        <v>1.87561</v>
      </c>
      <c r="IJ532">
        <v>1.87678</v>
      </c>
      <c r="IK532">
        <v>0</v>
      </c>
      <c r="IL532">
        <v>0</v>
      </c>
      <c r="IM532">
        <v>0</v>
      </c>
      <c r="IN532">
        <v>0</v>
      </c>
      <c r="IO532" t="s">
        <v>441</v>
      </c>
      <c r="IP532" t="s">
        <v>442</v>
      </c>
      <c r="IQ532" t="s">
        <v>443</v>
      </c>
      <c r="IR532" t="s">
        <v>443</v>
      </c>
      <c r="IS532" t="s">
        <v>443</v>
      </c>
      <c r="IT532" t="s">
        <v>443</v>
      </c>
      <c r="IU532">
        <v>0</v>
      </c>
      <c r="IV532">
        <v>100</v>
      </c>
      <c r="IW532">
        <v>100</v>
      </c>
      <c r="IX532">
        <v>0.456</v>
      </c>
      <c r="IY532">
        <v>0.2508</v>
      </c>
      <c r="IZ532">
        <v>-0.1222274518627452</v>
      </c>
      <c r="JA532">
        <v>0.001328938755811441</v>
      </c>
      <c r="JB532">
        <v>-5.633165956792918E-07</v>
      </c>
      <c r="JC532">
        <v>2.510553891376428E-10</v>
      </c>
      <c r="JD532">
        <v>-0.04678033270444259</v>
      </c>
      <c r="JE532">
        <v>-0.0009625096320519332</v>
      </c>
      <c r="JF532">
        <v>0.0006953178313022573</v>
      </c>
      <c r="JG532">
        <v>-5.973937232829655E-06</v>
      </c>
      <c r="JH532">
        <v>1</v>
      </c>
      <c r="JI532">
        <v>2112</v>
      </c>
      <c r="JJ532">
        <v>1</v>
      </c>
      <c r="JK532">
        <v>26</v>
      </c>
      <c r="JL532">
        <v>201855.5</v>
      </c>
      <c r="JM532">
        <v>201855.5</v>
      </c>
      <c r="JN532">
        <v>1.44897</v>
      </c>
      <c r="JO532">
        <v>2.55859</v>
      </c>
      <c r="JP532">
        <v>1.39893</v>
      </c>
      <c r="JQ532">
        <v>2.32788</v>
      </c>
      <c r="JR532">
        <v>1.44897</v>
      </c>
      <c r="JS532">
        <v>2.51709</v>
      </c>
      <c r="JT532">
        <v>37.1941</v>
      </c>
      <c r="JU532">
        <v>23.9737</v>
      </c>
      <c r="JV532">
        <v>18</v>
      </c>
      <c r="JW532">
        <v>483.727</v>
      </c>
      <c r="JX532">
        <v>442.762</v>
      </c>
      <c r="JY532">
        <v>29.7824</v>
      </c>
      <c r="JZ532">
        <v>29.1851</v>
      </c>
      <c r="KA532">
        <v>30.0003</v>
      </c>
      <c r="KB532">
        <v>28.7901</v>
      </c>
      <c r="KC532">
        <v>28.8451</v>
      </c>
      <c r="KD532">
        <v>29.0111</v>
      </c>
      <c r="KE532">
        <v>43.5864</v>
      </c>
      <c r="KF532">
        <v>0</v>
      </c>
      <c r="KG532">
        <v>29.8363</v>
      </c>
      <c r="KH532">
        <v>607.1</v>
      </c>
      <c r="KI532">
        <v>14.2656</v>
      </c>
      <c r="KJ532">
        <v>100.878</v>
      </c>
      <c r="KK532">
        <v>100.306</v>
      </c>
    </row>
    <row r="533" spans="1:297">
      <c r="A533">
        <v>517</v>
      </c>
      <c r="B533">
        <v>1759259917.1</v>
      </c>
      <c r="C533">
        <v>13101.5</v>
      </c>
      <c r="D533" t="s">
        <v>1482</v>
      </c>
      <c r="E533" t="s">
        <v>1483</v>
      </c>
      <c r="F533">
        <v>5</v>
      </c>
      <c r="G533" t="s">
        <v>1411</v>
      </c>
      <c r="H533" t="s">
        <v>436</v>
      </c>
      <c r="I533">
        <v>1759259909.314285</v>
      </c>
      <c r="J533">
        <f>(K533)/1000</f>
        <v>0</v>
      </c>
      <c r="K533">
        <f>IF(DP533, AN533, AH533)</f>
        <v>0</v>
      </c>
      <c r="L533">
        <f>IF(DP533, AI533, AG533)</f>
        <v>0</v>
      </c>
      <c r="M533">
        <f>DR533 - IF(AU533&gt;1, L533*DL533*100.0/(AW533), 0)</f>
        <v>0</v>
      </c>
      <c r="N533">
        <f>((T533-J533/2)*M533-L533)/(T533+J533/2)</f>
        <v>0</v>
      </c>
      <c r="O533">
        <f>N533*(DY533+DZ533)/1000.0</f>
        <v>0</v>
      </c>
      <c r="P533">
        <f>(DR533 - IF(AU533&gt;1, L533*DL533*100.0/(AW533), 0))*(DY533+DZ533)/1000.0</f>
        <v>0</v>
      </c>
      <c r="Q533">
        <f>2.0/((1/S533-1/R533)+SIGN(S533)*SQRT((1/S533-1/R533)*(1/S533-1/R533) + 4*DM533/((DM533+1)*(DM533+1))*(2*1/S533*1/R533-1/R533*1/R533)))</f>
        <v>0</v>
      </c>
      <c r="R533">
        <f>IF(LEFT(DN533,1)&lt;&gt;"0",IF(LEFT(DN533,1)="1",3.0,DO533),$D$5+$E$5*(EF533*DY533/($K$5*1000))+$F$5*(EF533*DY533/($K$5*1000))*MAX(MIN(DL533,$J$5),$I$5)*MAX(MIN(DL533,$J$5),$I$5)+$G$5*MAX(MIN(DL533,$J$5),$I$5)*(EF533*DY533/($K$5*1000))+$H$5*(EF533*DY533/($K$5*1000))*(EF533*DY533/($K$5*1000)))</f>
        <v>0</v>
      </c>
      <c r="S533">
        <f>J533*(1000-(1000*0.61365*exp(17.502*W533/(240.97+W533))/(DY533+DZ533)+DT533)/2)/(1000*0.61365*exp(17.502*W533/(240.97+W533))/(DY533+DZ533)-DT533)</f>
        <v>0</v>
      </c>
      <c r="T533">
        <f>1/((DM533+1)/(Q533/1.6)+1/(R533/1.37)) + DM533/((DM533+1)/(Q533/1.6) + DM533/(R533/1.37))</f>
        <v>0</v>
      </c>
      <c r="U533">
        <f>(DH533*DK533)</f>
        <v>0</v>
      </c>
      <c r="V533">
        <f>(EA533+(U533+2*0.95*5.67E-8*(((EA533+$B$7)+273)^4-(EA533+273)^4)-44100*J533)/(1.84*29.3*R533+8*0.95*5.67E-8*(EA533+273)^3))</f>
        <v>0</v>
      </c>
      <c r="W533">
        <f>($C$7*EB533+$D$7*EC533+$E$7*V533)</f>
        <v>0</v>
      </c>
      <c r="X533">
        <f>0.61365*exp(17.502*W533/(240.97+W533))</f>
        <v>0</v>
      </c>
      <c r="Y533">
        <f>(Z533/AA533*100)</f>
        <v>0</v>
      </c>
      <c r="Z533">
        <f>DT533*(DY533+DZ533)/1000</f>
        <v>0</v>
      </c>
      <c r="AA533">
        <f>0.61365*exp(17.502*EA533/(240.97+EA533))</f>
        <v>0</v>
      </c>
      <c r="AB533">
        <f>(X533-DT533*(DY533+DZ533)/1000)</f>
        <v>0</v>
      </c>
      <c r="AC533">
        <f>(-J533*44100)</f>
        <v>0</v>
      </c>
      <c r="AD533">
        <f>2*29.3*R533*0.92*(EA533-W533)</f>
        <v>0</v>
      </c>
      <c r="AE533">
        <f>2*0.95*5.67E-8*(((EA533+$B$7)+273)^4-(W533+273)^4)</f>
        <v>0</v>
      </c>
      <c r="AF533">
        <f>U533+AE533+AC533+AD533</f>
        <v>0</v>
      </c>
      <c r="AG533">
        <f>DX533*AU533*(DS533-DR533*(1000-AU533*DU533)/(1000-AU533*DT533))/(100*DL533)</f>
        <v>0</v>
      </c>
      <c r="AH533">
        <f>1000*DX533*AU533*(DT533-DU533)/(100*DL533*(1000-AU533*DT533))</f>
        <v>0</v>
      </c>
      <c r="AI533">
        <f>(AJ533 - AK533 - DY533*1E3/(8.314*(EA533+273.15)) * AM533/DX533 * AL533) * DX533/(100*DL533) * (1000 - DU533)/1000</f>
        <v>0</v>
      </c>
      <c r="AJ533">
        <v>601.382873499233</v>
      </c>
      <c r="AK533">
        <v>552.7386606060604</v>
      </c>
      <c r="AL533">
        <v>3.268240028368277</v>
      </c>
      <c r="AM533">
        <v>65.51276045423094</v>
      </c>
      <c r="AN533">
        <f>(AP533 - AO533 + DY533*1E3/(8.314*(EA533+273.15)) * AR533/DX533 * AQ533) * DX533/(100*DL533) * 1000/(1000 - AP533)</f>
        <v>0</v>
      </c>
      <c r="AO533">
        <v>14.27473061073802</v>
      </c>
      <c r="AP533">
        <v>24.35130181818182</v>
      </c>
      <c r="AQ533">
        <v>-0.002551071446649924</v>
      </c>
      <c r="AR533">
        <v>120.2974737953447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MAX(0,($B$13+$C$13*EF533)/(1+$D$13*EF533)*DY533/(EA533+273)*$E$13)</f>
        <v>0</v>
      </c>
      <c r="AX533" t="s">
        <v>437</v>
      </c>
      <c r="AY533" t="s">
        <v>437</v>
      </c>
      <c r="AZ533">
        <v>0</v>
      </c>
      <c r="BA533">
        <v>0</v>
      </c>
      <c r="BB533">
        <f>1-AZ533/BA533</f>
        <v>0</v>
      </c>
      <c r="BC533">
        <v>0</v>
      </c>
      <c r="BD533" t="s">
        <v>437</v>
      </c>
      <c r="BE533" t="s">
        <v>437</v>
      </c>
      <c r="BF533">
        <v>0</v>
      </c>
      <c r="BG533">
        <v>0</v>
      </c>
      <c r="BH533">
        <f>1-BF533/BG533</f>
        <v>0</v>
      </c>
      <c r="BI533">
        <v>0.5</v>
      </c>
      <c r="BJ533">
        <f>DI533</f>
        <v>0</v>
      </c>
      <c r="BK533">
        <f>L533</f>
        <v>0</v>
      </c>
      <c r="BL533">
        <f>BH533*BI533*BJ533</f>
        <v>0</v>
      </c>
      <c r="BM533">
        <f>(BK533-BC533)/BJ533</f>
        <v>0</v>
      </c>
      <c r="BN533">
        <f>(BA533-BG533)/BG533</f>
        <v>0</v>
      </c>
      <c r="BO533">
        <f>AZ533/(BB533+AZ533/BG533)</f>
        <v>0</v>
      </c>
      <c r="BP533" t="s">
        <v>437</v>
      </c>
      <c r="BQ533">
        <v>0</v>
      </c>
      <c r="BR533">
        <f>IF(BQ533&lt;&gt;0, BQ533, BO533)</f>
        <v>0</v>
      </c>
      <c r="BS533">
        <f>1-BR533/BG533</f>
        <v>0</v>
      </c>
      <c r="BT533">
        <f>(BG533-BF533)/(BG533-BR533)</f>
        <v>0</v>
      </c>
      <c r="BU533">
        <f>(BA533-BG533)/(BA533-BR533)</f>
        <v>0</v>
      </c>
      <c r="BV533">
        <f>(BG533-BF533)/(BG533-AZ533)</f>
        <v>0</v>
      </c>
      <c r="BW533">
        <f>(BA533-BG533)/(BA533-AZ533)</f>
        <v>0</v>
      </c>
      <c r="BX533">
        <f>(BT533*BR533/BF533)</f>
        <v>0</v>
      </c>
      <c r="BY533">
        <f>(1-BX533)</f>
        <v>0</v>
      </c>
      <c r="DH533">
        <f>$B$11*EG533+$C$11*EH533+$F$11*ES533*(1-EV533)</f>
        <v>0</v>
      </c>
      <c r="DI533">
        <f>DH533*DJ533</f>
        <v>0</v>
      </c>
      <c r="DJ533">
        <f>($B$11*$D$9+$C$11*$D$9+$F$11*((FF533+EX533)/MAX(FF533+EX533+FG533, 0.1)*$I$9+FG533/MAX(FF533+EX533+FG533, 0.1)*$J$9))/($B$11+$C$11+$F$11)</f>
        <v>0</v>
      </c>
      <c r="DK533">
        <f>($B$11*$K$9+$C$11*$K$9+$F$11*((FF533+EX533)/MAX(FF533+EX533+FG533, 0.1)*$P$9+FG533/MAX(FF533+EX533+FG533, 0.1)*$Q$9))/($B$11+$C$11+$F$11)</f>
        <v>0</v>
      </c>
      <c r="DL533">
        <v>4.8</v>
      </c>
      <c r="DM533">
        <v>0.5</v>
      </c>
      <c r="DN533" t="s">
        <v>438</v>
      </c>
      <c r="DO533">
        <v>2</v>
      </c>
      <c r="DP533" t="b">
        <v>1</v>
      </c>
      <c r="DQ533">
        <v>1759259909.314285</v>
      </c>
      <c r="DR533">
        <v>516.0952500000001</v>
      </c>
      <c r="DS533">
        <v>577.0710714285714</v>
      </c>
      <c r="DT533">
        <v>24.37628928571429</v>
      </c>
      <c r="DU533">
        <v>14.32127857142857</v>
      </c>
      <c r="DV533">
        <v>515.6476428571428</v>
      </c>
      <c r="DW533">
        <v>24.125475</v>
      </c>
      <c r="DX533">
        <v>500.0099642857143</v>
      </c>
      <c r="DY533">
        <v>90.7001607142857</v>
      </c>
      <c r="DZ533">
        <v>0.05311404285714285</v>
      </c>
      <c r="EA533">
        <v>30.66782857142857</v>
      </c>
      <c r="EB533">
        <v>29.95743928571429</v>
      </c>
      <c r="EC533">
        <v>999.9000000000002</v>
      </c>
      <c r="ED533">
        <v>0</v>
      </c>
      <c r="EE533">
        <v>0</v>
      </c>
      <c r="EF533">
        <v>9998.014285714287</v>
      </c>
      <c r="EG533">
        <v>0</v>
      </c>
      <c r="EH533">
        <v>11.3638</v>
      </c>
      <c r="EI533">
        <v>-60.97581071428572</v>
      </c>
      <c r="EJ533">
        <v>528.9898571428571</v>
      </c>
      <c r="EK533">
        <v>585.4548214285714</v>
      </c>
      <c r="EL533">
        <v>10.05501071428571</v>
      </c>
      <c r="EM533">
        <v>577.0710714285714</v>
      </c>
      <c r="EN533">
        <v>14.32127857142857</v>
      </c>
      <c r="EO533">
        <v>2.210933928571428</v>
      </c>
      <c r="EP533">
        <v>1.298941785714286</v>
      </c>
      <c r="EQ533">
        <v>19.04175</v>
      </c>
      <c r="ER533">
        <v>10.78656785714286</v>
      </c>
      <c r="ES533">
        <v>2000.000714285714</v>
      </c>
      <c r="ET533">
        <v>0.9799958571428569</v>
      </c>
      <c r="EU533">
        <v>0.02000441785714286</v>
      </c>
      <c r="EV533">
        <v>0</v>
      </c>
      <c r="EW533">
        <v>837.2598214285712</v>
      </c>
      <c r="EX533">
        <v>5.000560000000001</v>
      </c>
      <c r="EY533">
        <v>17001.73214285714</v>
      </c>
      <c r="EZ533">
        <v>17294.83571428571</v>
      </c>
      <c r="FA533">
        <v>42.125</v>
      </c>
      <c r="FB533">
        <v>42.22975</v>
      </c>
      <c r="FC533">
        <v>41.8097857142857</v>
      </c>
      <c r="FD533">
        <v>41.375</v>
      </c>
      <c r="FE533">
        <v>42.8435</v>
      </c>
      <c r="FF533">
        <v>1955.090714285715</v>
      </c>
      <c r="FG533">
        <v>39.91</v>
      </c>
      <c r="FH533">
        <v>0</v>
      </c>
      <c r="FI533">
        <v>1759259931.4</v>
      </c>
      <c r="FJ533">
        <v>0</v>
      </c>
      <c r="FK533">
        <v>837.7319200000001</v>
      </c>
      <c r="FL533">
        <v>42.36776916714204</v>
      </c>
      <c r="FM533">
        <v>855.7384602799516</v>
      </c>
      <c r="FN533">
        <v>17010.868</v>
      </c>
      <c r="FO533">
        <v>15</v>
      </c>
      <c r="FP533">
        <v>0</v>
      </c>
      <c r="FQ533" t="s">
        <v>439</v>
      </c>
      <c r="FR533">
        <v>1747148579.5</v>
      </c>
      <c r="FS533">
        <v>1747148584.5</v>
      </c>
      <c r="FT533">
        <v>0</v>
      </c>
      <c r="FU533">
        <v>0.162</v>
      </c>
      <c r="FV533">
        <v>-0.001</v>
      </c>
      <c r="FW533">
        <v>0.139</v>
      </c>
      <c r="FX533">
        <v>0.058</v>
      </c>
      <c r="FY533">
        <v>420</v>
      </c>
      <c r="FZ533">
        <v>16</v>
      </c>
      <c r="GA533">
        <v>0.19</v>
      </c>
      <c r="GB533">
        <v>0.02</v>
      </c>
      <c r="GC533">
        <v>-60.419585</v>
      </c>
      <c r="GD533">
        <v>-11.21003302063781</v>
      </c>
      <c r="GE533">
        <v>1.083073377373389</v>
      </c>
      <c r="GF533">
        <v>0</v>
      </c>
      <c r="GG533">
        <v>835.1534705882353</v>
      </c>
      <c r="GH533">
        <v>39.74569902554686</v>
      </c>
      <c r="GI533">
        <v>3.907862573862318</v>
      </c>
      <c r="GJ533">
        <v>0</v>
      </c>
      <c r="GK533">
        <v>10.04364</v>
      </c>
      <c r="GL533">
        <v>0.3035189493433192</v>
      </c>
      <c r="GM533">
        <v>0.03279017993241259</v>
      </c>
      <c r="GN533">
        <v>0</v>
      </c>
      <c r="GO533">
        <v>0</v>
      </c>
      <c r="GP533">
        <v>3</v>
      </c>
      <c r="GQ533" t="s">
        <v>490</v>
      </c>
      <c r="GR533">
        <v>3.12922</v>
      </c>
      <c r="GS533">
        <v>2.73063</v>
      </c>
      <c r="GT533">
        <v>0.103497</v>
      </c>
      <c r="GU533">
        <v>0.112382</v>
      </c>
      <c r="GV533">
        <v>0.10825</v>
      </c>
      <c r="GW533">
        <v>0.074627</v>
      </c>
      <c r="GX533">
        <v>26869.3</v>
      </c>
      <c r="GY533">
        <v>25822</v>
      </c>
      <c r="GZ533">
        <v>30513</v>
      </c>
      <c r="HA533">
        <v>29346.4</v>
      </c>
      <c r="HB533">
        <v>37551.1</v>
      </c>
      <c r="HC533">
        <v>35741.4</v>
      </c>
      <c r="HD533">
        <v>46678.6</v>
      </c>
      <c r="HE533">
        <v>43609.6</v>
      </c>
      <c r="HF533">
        <v>1.83398</v>
      </c>
      <c r="HG533">
        <v>1.81505</v>
      </c>
      <c r="HH533">
        <v>0.07209550000000001</v>
      </c>
      <c r="HI533">
        <v>0</v>
      </c>
      <c r="HJ533">
        <v>28.7789</v>
      </c>
      <c r="HK533">
        <v>999.9</v>
      </c>
      <c r="HL533">
        <v>47.1</v>
      </c>
      <c r="HM533">
        <v>31.6</v>
      </c>
      <c r="HN533">
        <v>24.2412</v>
      </c>
      <c r="HO533">
        <v>63.0069</v>
      </c>
      <c r="HP533">
        <v>17.7965</v>
      </c>
      <c r="HQ533">
        <v>1</v>
      </c>
      <c r="HR533">
        <v>0.15452</v>
      </c>
      <c r="HS533">
        <v>-0.975735</v>
      </c>
      <c r="HT533">
        <v>20.1981</v>
      </c>
      <c r="HU533">
        <v>5.22912</v>
      </c>
      <c r="HV533">
        <v>11.974</v>
      </c>
      <c r="HW533">
        <v>4.97045</v>
      </c>
      <c r="HX533">
        <v>3.2897</v>
      </c>
      <c r="HY533">
        <v>9999</v>
      </c>
      <c r="HZ533">
        <v>9999</v>
      </c>
      <c r="IA533">
        <v>9999</v>
      </c>
      <c r="IB533">
        <v>21.1</v>
      </c>
      <c r="IC533">
        <v>4.97292</v>
      </c>
      <c r="ID533">
        <v>1.87729</v>
      </c>
      <c r="IE533">
        <v>1.87532</v>
      </c>
      <c r="IF533">
        <v>1.87819</v>
      </c>
      <c r="IG533">
        <v>1.87486</v>
      </c>
      <c r="IH533">
        <v>1.8785</v>
      </c>
      <c r="II533">
        <v>1.87558</v>
      </c>
      <c r="IJ533">
        <v>1.8767</v>
      </c>
      <c r="IK533">
        <v>0</v>
      </c>
      <c r="IL533">
        <v>0</v>
      </c>
      <c r="IM533">
        <v>0</v>
      </c>
      <c r="IN533">
        <v>0</v>
      </c>
      <c r="IO533" t="s">
        <v>441</v>
      </c>
      <c r="IP533" t="s">
        <v>442</v>
      </c>
      <c r="IQ533" t="s">
        <v>443</v>
      </c>
      <c r="IR533" t="s">
        <v>443</v>
      </c>
      <c r="IS533" t="s">
        <v>443</v>
      </c>
      <c r="IT533" t="s">
        <v>443</v>
      </c>
      <c r="IU533">
        <v>0</v>
      </c>
      <c r="IV533">
        <v>100</v>
      </c>
      <c r="IW533">
        <v>100</v>
      </c>
      <c r="IX533">
        <v>0.471</v>
      </c>
      <c r="IY533">
        <v>0.2502</v>
      </c>
      <c r="IZ533">
        <v>-0.1222274518627452</v>
      </c>
      <c r="JA533">
        <v>0.001328938755811441</v>
      </c>
      <c r="JB533">
        <v>-5.633165956792918E-07</v>
      </c>
      <c r="JC533">
        <v>2.510553891376428E-10</v>
      </c>
      <c r="JD533">
        <v>-0.04678033270444259</v>
      </c>
      <c r="JE533">
        <v>-0.0009625096320519332</v>
      </c>
      <c r="JF533">
        <v>0.0006953178313022573</v>
      </c>
      <c r="JG533">
        <v>-5.973937232829655E-06</v>
      </c>
      <c r="JH533">
        <v>1</v>
      </c>
      <c r="JI533">
        <v>2112</v>
      </c>
      <c r="JJ533">
        <v>1</v>
      </c>
      <c r="JK533">
        <v>26</v>
      </c>
      <c r="JL533">
        <v>201855.6</v>
      </c>
      <c r="JM533">
        <v>201855.5</v>
      </c>
      <c r="JN533">
        <v>1.47705</v>
      </c>
      <c r="JO533">
        <v>2.54028</v>
      </c>
      <c r="JP533">
        <v>1.39893</v>
      </c>
      <c r="JQ533">
        <v>2.32788</v>
      </c>
      <c r="JR533">
        <v>1.44897</v>
      </c>
      <c r="JS533">
        <v>2.54761</v>
      </c>
      <c r="JT533">
        <v>37.1941</v>
      </c>
      <c r="JU533">
        <v>23.9737</v>
      </c>
      <c r="JV533">
        <v>18</v>
      </c>
      <c r="JW533">
        <v>483.985</v>
      </c>
      <c r="JX533">
        <v>442.45</v>
      </c>
      <c r="JY533">
        <v>29.8267</v>
      </c>
      <c r="JZ533">
        <v>29.19</v>
      </c>
      <c r="KA533">
        <v>30.0005</v>
      </c>
      <c r="KB533">
        <v>28.7937</v>
      </c>
      <c r="KC533">
        <v>28.8493</v>
      </c>
      <c r="KD533">
        <v>29.697</v>
      </c>
      <c r="KE533">
        <v>43.5864</v>
      </c>
      <c r="KF533">
        <v>0</v>
      </c>
      <c r="KG533">
        <v>29.8666</v>
      </c>
      <c r="KH533">
        <v>627.14</v>
      </c>
      <c r="KI533">
        <v>14.277</v>
      </c>
      <c r="KJ533">
        <v>100.875</v>
      </c>
      <c r="KK533">
        <v>100.307</v>
      </c>
    </row>
    <row r="534" spans="1:297">
      <c r="A534">
        <v>518</v>
      </c>
      <c r="B534">
        <v>1759259921.6</v>
      </c>
      <c r="C534">
        <v>13106</v>
      </c>
      <c r="D534" t="s">
        <v>1484</v>
      </c>
      <c r="E534" t="s">
        <v>1485</v>
      </c>
      <c r="F534">
        <v>5</v>
      </c>
      <c r="G534" t="s">
        <v>1411</v>
      </c>
      <c r="H534" t="s">
        <v>436</v>
      </c>
      <c r="I534">
        <v>1759259913.760714</v>
      </c>
      <c r="J534">
        <f>(K534)/1000</f>
        <v>0</v>
      </c>
      <c r="K534">
        <f>IF(DP534, AN534, AH534)</f>
        <v>0</v>
      </c>
      <c r="L534">
        <f>IF(DP534, AI534, AG534)</f>
        <v>0</v>
      </c>
      <c r="M534">
        <f>DR534 - IF(AU534&gt;1, L534*DL534*100.0/(AW534), 0)</f>
        <v>0</v>
      </c>
      <c r="N534">
        <f>((T534-J534/2)*M534-L534)/(T534+J534/2)</f>
        <v>0</v>
      </c>
      <c r="O534">
        <f>N534*(DY534+DZ534)/1000.0</f>
        <v>0</v>
      </c>
      <c r="P534">
        <f>(DR534 - IF(AU534&gt;1, L534*DL534*100.0/(AW534), 0))*(DY534+DZ534)/1000.0</f>
        <v>0</v>
      </c>
      <c r="Q534">
        <f>2.0/((1/S534-1/R534)+SIGN(S534)*SQRT((1/S534-1/R534)*(1/S534-1/R534) + 4*DM534/((DM534+1)*(DM534+1))*(2*1/S534*1/R534-1/R534*1/R534)))</f>
        <v>0</v>
      </c>
      <c r="R534">
        <f>IF(LEFT(DN534,1)&lt;&gt;"0",IF(LEFT(DN534,1)="1",3.0,DO534),$D$5+$E$5*(EF534*DY534/($K$5*1000))+$F$5*(EF534*DY534/($K$5*1000))*MAX(MIN(DL534,$J$5),$I$5)*MAX(MIN(DL534,$J$5),$I$5)+$G$5*MAX(MIN(DL534,$J$5),$I$5)*(EF534*DY534/($K$5*1000))+$H$5*(EF534*DY534/($K$5*1000))*(EF534*DY534/($K$5*1000)))</f>
        <v>0</v>
      </c>
      <c r="S534">
        <f>J534*(1000-(1000*0.61365*exp(17.502*W534/(240.97+W534))/(DY534+DZ534)+DT534)/2)/(1000*0.61365*exp(17.502*W534/(240.97+W534))/(DY534+DZ534)-DT534)</f>
        <v>0</v>
      </c>
      <c r="T534">
        <f>1/((DM534+1)/(Q534/1.6)+1/(R534/1.37)) + DM534/((DM534+1)/(Q534/1.6) + DM534/(R534/1.37))</f>
        <v>0</v>
      </c>
      <c r="U534">
        <f>(DH534*DK534)</f>
        <v>0</v>
      </c>
      <c r="V534">
        <f>(EA534+(U534+2*0.95*5.67E-8*(((EA534+$B$7)+273)^4-(EA534+273)^4)-44100*J534)/(1.84*29.3*R534+8*0.95*5.67E-8*(EA534+273)^3))</f>
        <v>0</v>
      </c>
      <c r="W534">
        <f>($C$7*EB534+$D$7*EC534+$E$7*V534)</f>
        <v>0</v>
      </c>
      <c r="X534">
        <f>0.61365*exp(17.502*W534/(240.97+W534))</f>
        <v>0</v>
      </c>
      <c r="Y534">
        <f>(Z534/AA534*100)</f>
        <v>0</v>
      </c>
      <c r="Z534">
        <f>DT534*(DY534+DZ534)/1000</f>
        <v>0</v>
      </c>
      <c r="AA534">
        <f>0.61365*exp(17.502*EA534/(240.97+EA534))</f>
        <v>0</v>
      </c>
      <c r="AB534">
        <f>(X534-DT534*(DY534+DZ534)/1000)</f>
        <v>0</v>
      </c>
      <c r="AC534">
        <f>(-J534*44100)</f>
        <v>0</v>
      </c>
      <c r="AD534">
        <f>2*29.3*R534*0.92*(EA534-W534)</f>
        <v>0</v>
      </c>
      <c r="AE534">
        <f>2*0.95*5.67E-8*(((EA534+$B$7)+273)^4-(W534+273)^4)</f>
        <v>0</v>
      </c>
      <c r="AF534">
        <f>U534+AE534+AC534+AD534</f>
        <v>0</v>
      </c>
      <c r="AG534">
        <f>DX534*AU534*(DS534-DR534*(1000-AU534*DU534)/(1000-AU534*DT534))/(100*DL534)</f>
        <v>0</v>
      </c>
      <c r="AH534">
        <f>1000*DX534*AU534*(DT534-DU534)/(100*DL534*(1000-AU534*DT534))</f>
        <v>0</v>
      </c>
      <c r="AI534">
        <f>(AJ534 - AK534 - DY534*1E3/(8.314*(EA534+273.15)) * AM534/DX534 * AL534) * DX534/(100*DL534) * (1000 - DU534)/1000</f>
        <v>0</v>
      </c>
      <c r="AJ534">
        <v>616.7767926921119</v>
      </c>
      <c r="AK534">
        <v>567.4447030303032</v>
      </c>
      <c r="AL534">
        <v>3.266653737941926</v>
      </c>
      <c r="AM534">
        <v>65.51276045423094</v>
      </c>
      <c r="AN534">
        <f>(AP534 - AO534 + DY534*1E3/(8.314*(EA534+273.15)) * AR534/DX534 * AQ534) * DX534/(100*DL534) * 1000/(1000 - AP534)</f>
        <v>0</v>
      </c>
      <c r="AO534">
        <v>14.27467679122754</v>
      </c>
      <c r="AP534">
        <v>24.34171333333334</v>
      </c>
      <c r="AQ534">
        <v>-0.0004748699308190584</v>
      </c>
      <c r="AR534">
        <v>120.2974737953447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MAX(0,($B$13+$C$13*EF534)/(1+$D$13*EF534)*DY534/(EA534+273)*$E$13)</f>
        <v>0</v>
      </c>
      <c r="AX534" t="s">
        <v>437</v>
      </c>
      <c r="AY534" t="s">
        <v>437</v>
      </c>
      <c r="AZ534">
        <v>0</v>
      </c>
      <c r="BA534">
        <v>0</v>
      </c>
      <c r="BB534">
        <f>1-AZ534/BA534</f>
        <v>0</v>
      </c>
      <c r="BC534">
        <v>0</v>
      </c>
      <c r="BD534" t="s">
        <v>437</v>
      </c>
      <c r="BE534" t="s">
        <v>437</v>
      </c>
      <c r="BF534">
        <v>0</v>
      </c>
      <c r="BG534">
        <v>0</v>
      </c>
      <c r="BH534">
        <f>1-BF534/BG534</f>
        <v>0</v>
      </c>
      <c r="BI534">
        <v>0.5</v>
      </c>
      <c r="BJ534">
        <f>DI534</f>
        <v>0</v>
      </c>
      <c r="BK534">
        <f>L534</f>
        <v>0</v>
      </c>
      <c r="BL534">
        <f>BH534*BI534*BJ534</f>
        <v>0</v>
      </c>
      <c r="BM534">
        <f>(BK534-BC534)/BJ534</f>
        <v>0</v>
      </c>
      <c r="BN534">
        <f>(BA534-BG534)/BG534</f>
        <v>0</v>
      </c>
      <c r="BO534">
        <f>AZ534/(BB534+AZ534/BG534)</f>
        <v>0</v>
      </c>
      <c r="BP534" t="s">
        <v>437</v>
      </c>
      <c r="BQ534">
        <v>0</v>
      </c>
      <c r="BR534">
        <f>IF(BQ534&lt;&gt;0, BQ534, BO534)</f>
        <v>0</v>
      </c>
      <c r="BS534">
        <f>1-BR534/BG534</f>
        <v>0</v>
      </c>
      <c r="BT534">
        <f>(BG534-BF534)/(BG534-BR534)</f>
        <v>0</v>
      </c>
      <c r="BU534">
        <f>(BA534-BG534)/(BA534-BR534)</f>
        <v>0</v>
      </c>
      <c r="BV534">
        <f>(BG534-BF534)/(BG534-AZ534)</f>
        <v>0</v>
      </c>
      <c r="BW534">
        <f>(BA534-BG534)/(BA534-AZ534)</f>
        <v>0</v>
      </c>
      <c r="BX534">
        <f>(BT534*BR534/BF534)</f>
        <v>0</v>
      </c>
      <c r="BY534">
        <f>(1-BX534)</f>
        <v>0</v>
      </c>
      <c r="DH534">
        <f>$B$11*EG534+$C$11*EH534+$F$11*ES534*(1-EV534)</f>
        <v>0</v>
      </c>
      <c r="DI534">
        <f>DH534*DJ534</f>
        <v>0</v>
      </c>
      <c r="DJ534">
        <f>($B$11*$D$9+$C$11*$D$9+$F$11*((FF534+EX534)/MAX(FF534+EX534+FG534, 0.1)*$I$9+FG534/MAX(FF534+EX534+FG534, 0.1)*$J$9))/($B$11+$C$11+$F$11)</f>
        <v>0</v>
      </c>
      <c r="DK534">
        <f>($B$11*$K$9+$C$11*$K$9+$F$11*((FF534+EX534)/MAX(FF534+EX534+FG534, 0.1)*$P$9+FG534/MAX(FF534+EX534+FG534, 0.1)*$Q$9))/($B$11+$C$11+$F$11)</f>
        <v>0</v>
      </c>
      <c r="DL534">
        <v>4.8</v>
      </c>
      <c r="DM534">
        <v>0.5</v>
      </c>
      <c r="DN534" t="s">
        <v>438</v>
      </c>
      <c r="DO534">
        <v>2</v>
      </c>
      <c r="DP534" t="b">
        <v>1</v>
      </c>
      <c r="DQ534">
        <v>1759259913.760714</v>
      </c>
      <c r="DR534">
        <v>530.2405000000001</v>
      </c>
      <c r="DS534">
        <v>592.0157142857144</v>
      </c>
      <c r="DT534">
        <v>24.36472857142857</v>
      </c>
      <c r="DU534">
        <v>14.29501428571429</v>
      </c>
      <c r="DV534">
        <v>529.7796071428572</v>
      </c>
      <c r="DW534">
        <v>24.11416428571428</v>
      </c>
      <c r="DX534">
        <v>499.9840714285714</v>
      </c>
      <c r="DY534">
        <v>90.69994285714289</v>
      </c>
      <c r="DZ534">
        <v>0.05308223571428572</v>
      </c>
      <c r="EA534">
        <v>30.66658571428571</v>
      </c>
      <c r="EB534">
        <v>29.95323571428571</v>
      </c>
      <c r="EC534">
        <v>999.9000000000002</v>
      </c>
      <c r="ED534">
        <v>0</v>
      </c>
      <c r="EE534">
        <v>0</v>
      </c>
      <c r="EF534">
        <v>10002.16428571429</v>
      </c>
      <c r="EG534">
        <v>0</v>
      </c>
      <c r="EH534">
        <v>11.3638</v>
      </c>
      <c r="EI534">
        <v>-61.77512142857144</v>
      </c>
      <c r="EJ534">
        <v>543.4821071428571</v>
      </c>
      <c r="EK534">
        <v>600.6007857142857</v>
      </c>
      <c r="EL534">
        <v>10.06971071428571</v>
      </c>
      <c r="EM534">
        <v>592.0157142857144</v>
      </c>
      <c r="EN534">
        <v>14.29501428571429</v>
      </c>
      <c r="EO534">
        <v>2.209879642857143</v>
      </c>
      <c r="EP534">
        <v>1.296556785714286</v>
      </c>
      <c r="EQ534">
        <v>19.03410714285714</v>
      </c>
      <c r="ER534">
        <v>10.75896428571429</v>
      </c>
      <c r="ES534">
        <v>2000.000714285715</v>
      </c>
      <c r="ET534">
        <v>0.9799958571428569</v>
      </c>
      <c r="EU534">
        <v>0.02000441785714286</v>
      </c>
      <c r="EV534">
        <v>0</v>
      </c>
      <c r="EW534">
        <v>840.4126428571428</v>
      </c>
      <c r="EX534">
        <v>5.000560000000001</v>
      </c>
      <c r="EY534">
        <v>17066.64285714286</v>
      </c>
      <c r="EZ534">
        <v>17294.84285714286</v>
      </c>
      <c r="FA534">
        <v>42.125</v>
      </c>
      <c r="FB534">
        <v>42.241</v>
      </c>
      <c r="FC534">
        <v>41.81199999999999</v>
      </c>
      <c r="FD534">
        <v>41.375</v>
      </c>
      <c r="FE534">
        <v>42.85700000000001</v>
      </c>
      <c r="FF534">
        <v>1955.090714285714</v>
      </c>
      <c r="FG534">
        <v>39.91</v>
      </c>
      <c r="FH534">
        <v>0</v>
      </c>
      <c r="FI534">
        <v>1759259935.6</v>
      </c>
      <c r="FJ534">
        <v>0</v>
      </c>
      <c r="FK534">
        <v>840.5485769230769</v>
      </c>
      <c r="FL534">
        <v>44.28229060274217</v>
      </c>
      <c r="FM534">
        <v>906.9538462185296</v>
      </c>
      <c r="FN534">
        <v>17068.35384615385</v>
      </c>
      <c r="FO534">
        <v>15</v>
      </c>
      <c r="FP534">
        <v>0</v>
      </c>
      <c r="FQ534" t="s">
        <v>439</v>
      </c>
      <c r="FR534">
        <v>1747148579.5</v>
      </c>
      <c r="FS534">
        <v>1747148584.5</v>
      </c>
      <c r="FT534">
        <v>0</v>
      </c>
      <c r="FU534">
        <v>0.162</v>
      </c>
      <c r="FV534">
        <v>-0.001</v>
      </c>
      <c r="FW534">
        <v>0.139</v>
      </c>
      <c r="FX534">
        <v>0.058</v>
      </c>
      <c r="FY534">
        <v>420</v>
      </c>
      <c r="FZ534">
        <v>16</v>
      </c>
      <c r="GA534">
        <v>0.19</v>
      </c>
      <c r="GB534">
        <v>0.02</v>
      </c>
      <c r="GC534">
        <v>-61.332115</v>
      </c>
      <c r="GD534">
        <v>-10.50712795497182</v>
      </c>
      <c r="GE534">
        <v>1.01489100413542</v>
      </c>
      <c r="GF534">
        <v>0</v>
      </c>
      <c r="GG534">
        <v>838.8580000000001</v>
      </c>
      <c r="GH534">
        <v>43.06517954372173</v>
      </c>
      <c r="GI534">
        <v>4.234242567171485</v>
      </c>
      <c r="GJ534">
        <v>0</v>
      </c>
      <c r="GK534">
        <v>10.05757</v>
      </c>
      <c r="GL534">
        <v>0.2252105065666011</v>
      </c>
      <c r="GM534">
        <v>0.0290928702605981</v>
      </c>
      <c r="GN534">
        <v>0</v>
      </c>
      <c r="GO534">
        <v>0</v>
      </c>
      <c r="GP534">
        <v>3</v>
      </c>
      <c r="GQ534" t="s">
        <v>490</v>
      </c>
      <c r="GR534">
        <v>3.12914</v>
      </c>
      <c r="GS534">
        <v>2.73102</v>
      </c>
      <c r="GT534">
        <v>0.105449</v>
      </c>
      <c r="GU534">
        <v>0.114368</v>
      </c>
      <c r="GV534">
        <v>0.108224</v>
      </c>
      <c r="GW534">
        <v>0.0746324</v>
      </c>
      <c r="GX534">
        <v>26809.6</v>
      </c>
      <c r="GY534">
        <v>25764.3</v>
      </c>
      <c r="GZ534">
        <v>30511.7</v>
      </c>
      <c r="HA534">
        <v>29346.5</v>
      </c>
      <c r="HB534">
        <v>37551.1</v>
      </c>
      <c r="HC534">
        <v>35741.3</v>
      </c>
      <c r="HD534">
        <v>46676.9</v>
      </c>
      <c r="HE534">
        <v>43609.6</v>
      </c>
      <c r="HF534">
        <v>1.83398</v>
      </c>
      <c r="HG534">
        <v>1.8152</v>
      </c>
      <c r="HH534">
        <v>0.0729784</v>
      </c>
      <c r="HI534">
        <v>0</v>
      </c>
      <c r="HJ534">
        <v>28.7765</v>
      </c>
      <c r="HK534">
        <v>999.9</v>
      </c>
      <c r="HL534">
        <v>47.1</v>
      </c>
      <c r="HM534">
        <v>31.6</v>
      </c>
      <c r="HN534">
        <v>24.2396</v>
      </c>
      <c r="HO534">
        <v>62.9369</v>
      </c>
      <c r="HP534">
        <v>17.8886</v>
      </c>
      <c r="HQ534">
        <v>1</v>
      </c>
      <c r="HR534">
        <v>0.15484</v>
      </c>
      <c r="HS534">
        <v>-1.00601</v>
      </c>
      <c r="HT534">
        <v>20.1977</v>
      </c>
      <c r="HU534">
        <v>5.22972</v>
      </c>
      <c r="HV534">
        <v>11.974</v>
      </c>
      <c r="HW534">
        <v>4.9703</v>
      </c>
      <c r="HX534">
        <v>3.28965</v>
      </c>
      <c r="HY534">
        <v>9999</v>
      </c>
      <c r="HZ534">
        <v>9999</v>
      </c>
      <c r="IA534">
        <v>9999</v>
      </c>
      <c r="IB534">
        <v>21.1</v>
      </c>
      <c r="IC534">
        <v>4.9729</v>
      </c>
      <c r="ID534">
        <v>1.87728</v>
      </c>
      <c r="IE534">
        <v>1.87531</v>
      </c>
      <c r="IF534">
        <v>1.87816</v>
      </c>
      <c r="IG534">
        <v>1.87486</v>
      </c>
      <c r="IH534">
        <v>1.87847</v>
      </c>
      <c r="II534">
        <v>1.87554</v>
      </c>
      <c r="IJ534">
        <v>1.87671</v>
      </c>
      <c r="IK534">
        <v>0</v>
      </c>
      <c r="IL534">
        <v>0</v>
      </c>
      <c r="IM534">
        <v>0</v>
      </c>
      <c r="IN534">
        <v>0</v>
      </c>
      <c r="IO534" t="s">
        <v>441</v>
      </c>
      <c r="IP534" t="s">
        <v>442</v>
      </c>
      <c r="IQ534" t="s">
        <v>443</v>
      </c>
      <c r="IR534" t="s">
        <v>443</v>
      </c>
      <c r="IS534" t="s">
        <v>443</v>
      </c>
      <c r="IT534" t="s">
        <v>443</v>
      </c>
      <c r="IU534">
        <v>0</v>
      </c>
      <c r="IV534">
        <v>100</v>
      </c>
      <c r="IW534">
        <v>100</v>
      </c>
      <c r="IX534">
        <v>0.484</v>
      </c>
      <c r="IY534">
        <v>0.25</v>
      </c>
      <c r="IZ534">
        <v>-0.1222274518627452</v>
      </c>
      <c r="JA534">
        <v>0.001328938755811441</v>
      </c>
      <c r="JB534">
        <v>-5.633165956792918E-07</v>
      </c>
      <c r="JC534">
        <v>2.510553891376428E-10</v>
      </c>
      <c r="JD534">
        <v>-0.04678033270444259</v>
      </c>
      <c r="JE534">
        <v>-0.0009625096320519332</v>
      </c>
      <c r="JF534">
        <v>0.0006953178313022573</v>
      </c>
      <c r="JG534">
        <v>-5.973937232829655E-06</v>
      </c>
      <c r="JH534">
        <v>1</v>
      </c>
      <c r="JI534">
        <v>2112</v>
      </c>
      <c r="JJ534">
        <v>1</v>
      </c>
      <c r="JK534">
        <v>26</v>
      </c>
      <c r="JL534">
        <v>201855.7</v>
      </c>
      <c r="JM534">
        <v>201855.6</v>
      </c>
      <c r="JN534">
        <v>1.51001</v>
      </c>
      <c r="JO534">
        <v>2.56104</v>
      </c>
      <c r="JP534">
        <v>1.39893</v>
      </c>
      <c r="JQ534">
        <v>2.32788</v>
      </c>
      <c r="JR534">
        <v>1.44897</v>
      </c>
      <c r="JS534">
        <v>2.45483</v>
      </c>
      <c r="JT534">
        <v>37.1941</v>
      </c>
      <c r="JU534">
        <v>23.9649</v>
      </c>
      <c r="JV534">
        <v>18</v>
      </c>
      <c r="JW534">
        <v>484.008</v>
      </c>
      <c r="JX534">
        <v>442.57</v>
      </c>
      <c r="JY534">
        <v>29.8665</v>
      </c>
      <c r="JZ534">
        <v>29.1942</v>
      </c>
      <c r="KA534">
        <v>30.0005</v>
      </c>
      <c r="KB534">
        <v>28.7972</v>
      </c>
      <c r="KC534">
        <v>28.8528</v>
      </c>
      <c r="KD534">
        <v>30.2352</v>
      </c>
      <c r="KE534">
        <v>43.5864</v>
      </c>
      <c r="KF534">
        <v>0</v>
      </c>
      <c r="KG534">
        <v>29.9016</v>
      </c>
      <c r="KH534">
        <v>640.498</v>
      </c>
      <c r="KI534">
        <v>14.2792</v>
      </c>
      <c r="KJ534">
        <v>100.871</v>
      </c>
      <c r="KK534">
        <v>100.307</v>
      </c>
    </row>
    <row r="535" spans="1:297">
      <c r="A535">
        <v>519</v>
      </c>
      <c r="B535">
        <v>1759259926.6</v>
      </c>
      <c r="C535">
        <v>13111</v>
      </c>
      <c r="D535" t="s">
        <v>1486</v>
      </c>
      <c r="E535" t="s">
        <v>1487</v>
      </c>
      <c r="F535">
        <v>5</v>
      </c>
      <c r="G535" t="s">
        <v>1411</v>
      </c>
      <c r="H535" t="s">
        <v>436</v>
      </c>
      <c r="I535">
        <v>1759259919.062963</v>
      </c>
      <c r="J535">
        <f>(K535)/1000</f>
        <v>0</v>
      </c>
      <c r="K535">
        <f>IF(DP535, AN535, AH535)</f>
        <v>0</v>
      </c>
      <c r="L535">
        <f>IF(DP535, AI535, AG535)</f>
        <v>0</v>
      </c>
      <c r="M535">
        <f>DR535 - IF(AU535&gt;1, L535*DL535*100.0/(AW535), 0)</f>
        <v>0</v>
      </c>
      <c r="N535">
        <f>((T535-J535/2)*M535-L535)/(T535+J535/2)</f>
        <v>0</v>
      </c>
      <c r="O535">
        <f>N535*(DY535+DZ535)/1000.0</f>
        <v>0</v>
      </c>
      <c r="P535">
        <f>(DR535 - IF(AU535&gt;1, L535*DL535*100.0/(AW535), 0))*(DY535+DZ535)/1000.0</f>
        <v>0</v>
      </c>
      <c r="Q535">
        <f>2.0/((1/S535-1/R535)+SIGN(S535)*SQRT((1/S535-1/R535)*(1/S535-1/R535) + 4*DM535/((DM535+1)*(DM535+1))*(2*1/S535*1/R535-1/R535*1/R535)))</f>
        <v>0</v>
      </c>
      <c r="R535">
        <f>IF(LEFT(DN535,1)&lt;&gt;"0",IF(LEFT(DN535,1)="1",3.0,DO535),$D$5+$E$5*(EF535*DY535/($K$5*1000))+$F$5*(EF535*DY535/($K$5*1000))*MAX(MIN(DL535,$J$5),$I$5)*MAX(MIN(DL535,$J$5),$I$5)+$G$5*MAX(MIN(DL535,$J$5),$I$5)*(EF535*DY535/($K$5*1000))+$H$5*(EF535*DY535/($K$5*1000))*(EF535*DY535/($K$5*1000)))</f>
        <v>0</v>
      </c>
      <c r="S535">
        <f>J535*(1000-(1000*0.61365*exp(17.502*W535/(240.97+W535))/(DY535+DZ535)+DT535)/2)/(1000*0.61365*exp(17.502*W535/(240.97+W535))/(DY535+DZ535)-DT535)</f>
        <v>0</v>
      </c>
      <c r="T535">
        <f>1/((DM535+1)/(Q535/1.6)+1/(R535/1.37)) + DM535/((DM535+1)/(Q535/1.6) + DM535/(R535/1.37))</f>
        <v>0</v>
      </c>
      <c r="U535">
        <f>(DH535*DK535)</f>
        <v>0</v>
      </c>
      <c r="V535">
        <f>(EA535+(U535+2*0.95*5.67E-8*(((EA535+$B$7)+273)^4-(EA535+273)^4)-44100*J535)/(1.84*29.3*R535+8*0.95*5.67E-8*(EA535+273)^3))</f>
        <v>0</v>
      </c>
      <c r="W535">
        <f>($C$7*EB535+$D$7*EC535+$E$7*V535)</f>
        <v>0</v>
      </c>
      <c r="X535">
        <f>0.61365*exp(17.502*W535/(240.97+W535))</f>
        <v>0</v>
      </c>
      <c r="Y535">
        <f>(Z535/AA535*100)</f>
        <v>0</v>
      </c>
      <c r="Z535">
        <f>DT535*(DY535+DZ535)/1000</f>
        <v>0</v>
      </c>
      <c r="AA535">
        <f>0.61365*exp(17.502*EA535/(240.97+EA535))</f>
        <v>0</v>
      </c>
      <c r="AB535">
        <f>(X535-DT535*(DY535+DZ535)/1000)</f>
        <v>0</v>
      </c>
      <c r="AC535">
        <f>(-J535*44100)</f>
        <v>0</v>
      </c>
      <c r="AD535">
        <f>2*29.3*R535*0.92*(EA535-W535)</f>
        <v>0</v>
      </c>
      <c r="AE535">
        <f>2*0.95*5.67E-8*(((EA535+$B$7)+273)^4-(W535+273)^4)</f>
        <v>0</v>
      </c>
      <c r="AF535">
        <f>U535+AE535+AC535+AD535</f>
        <v>0</v>
      </c>
      <c r="AG535">
        <f>DX535*AU535*(DS535-DR535*(1000-AU535*DU535)/(1000-AU535*DT535))/(100*DL535)</f>
        <v>0</v>
      </c>
      <c r="AH535">
        <f>1000*DX535*AU535*(DT535-DU535)/(100*DL535*(1000-AU535*DT535))</f>
        <v>0</v>
      </c>
      <c r="AI535">
        <f>(AJ535 - AK535 - DY535*1E3/(8.314*(EA535+273.15)) * AM535/DX535 * AL535) * DX535/(100*DL535) * (1000 - DU535)/1000</f>
        <v>0</v>
      </c>
      <c r="AJ535">
        <v>633.8586688819569</v>
      </c>
      <c r="AK535">
        <v>583.8945939393936</v>
      </c>
      <c r="AL535">
        <v>3.289475222925389</v>
      </c>
      <c r="AM535">
        <v>65.51276045423094</v>
      </c>
      <c r="AN535">
        <f>(AP535 - AO535 + DY535*1E3/(8.314*(EA535+273.15)) * AR535/DX535 * AQ535) * DX535/(100*DL535) * 1000/(1000 - AP535)</f>
        <v>0</v>
      </c>
      <c r="AO535">
        <v>14.27621332433677</v>
      </c>
      <c r="AP535">
        <v>24.34176969696969</v>
      </c>
      <c r="AQ535">
        <v>6.739099899387177E-05</v>
      </c>
      <c r="AR535">
        <v>120.2974737953447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MAX(0,($B$13+$C$13*EF535)/(1+$D$13*EF535)*DY535/(EA535+273)*$E$13)</f>
        <v>0</v>
      </c>
      <c r="AX535" t="s">
        <v>437</v>
      </c>
      <c r="AY535" t="s">
        <v>437</v>
      </c>
      <c r="AZ535">
        <v>0</v>
      </c>
      <c r="BA535">
        <v>0</v>
      </c>
      <c r="BB535">
        <f>1-AZ535/BA535</f>
        <v>0</v>
      </c>
      <c r="BC535">
        <v>0</v>
      </c>
      <c r="BD535" t="s">
        <v>437</v>
      </c>
      <c r="BE535" t="s">
        <v>437</v>
      </c>
      <c r="BF535">
        <v>0</v>
      </c>
      <c r="BG535">
        <v>0</v>
      </c>
      <c r="BH535">
        <f>1-BF535/BG535</f>
        <v>0</v>
      </c>
      <c r="BI535">
        <v>0.5</v>
      </c>
      <c r="BJ535">
        <f>DI535</f>
        <v>0</v>
      </c>
      <c r="BK535">
        <f>L535</f>
        <v>0</v>
      </c>
      <c r="BL535">
        <f>BH535*BI535*BJ535</f>
        <v>0</v>
      </c>
      <c r="BM535">
        <f>(BK535-BC535)/BJ535</f>
        <v>0</v>
      </c>
      <c r="BN535">
        <f>(BA535-BG535)/BG535</f>
        <v>0</v>
      </c>
      <c r="BO535">
        <f>AZ535/(BB535+AZ535/BG535)</f>
        <v>0</v>
      </c>
      <c r="BP535" t="s">
        <v>437</v>
      </c>
      <c r="BQ535">
        <v>0</v>
      </c>
      <c r="BR535">
        <f>IF(BQ535&lt;&gt;0, BQ535, BO535)</f>
        <v>0</v>
      </c>
      <c r="BS535">
        <f>1-BR535/BG535</f>
        <v>0</v>
      </c>
      <c r="BT535">
        <f>(BG535-BF535)/(BG535-BR535)</f>
        <v>0</v>
      </c>
      <c r="BU535">
        <f>(BA535-BG535)/(BA535-BR535)</f>
        <v>0</v>
      </c>
      <c r="BV535">
        <f>(BG535-BF535)/(BG535-AZ535)</f>
        <v>0</v>
      </c>
      <c r="BW535">
        <f>(BA535-BG535)/(BA535-AZ535)</f>
        <v>0</v>
      </c>
      <c r="BX535">
        <f>(BT535*BR535/BF535)</f>
        <v>0</v>
      </c>
      <c r="BY535">
        <f>(1-BX535)</f>
        <v>0</v>
      </c>
      <c r="DH535">
        <f>$B$11*EG535+$C$11*EH535+$F$11*ES535*(1-EV535)</f>
        <v>0</v>
      </c>
      <c r="DI535">
        <f>DH535*DJ535</f>
        <v>0</v>
      </c>
      <c r="DJ535">
        <f>($B$11*$D$9+$C$11*$D$9+$F$11*((FF535+EX535)/MAX(FF535+EX535+FG535, 0.1)*$I$9+FG535/MAX(FF535+EX535+FG535, 0.1)*$J$9))/($B$11+$C$11+$F$11)</f>
        <v>0</v>
      </c>
      <c r="DK535">
        <f>($B$11*$K$9+$C$11*$K$9+$F$11*((FF535+EX535)/MAX(FF535+EX535+FG535, 0.1)*$P$9+FG535/MAX(FF535+EX535+FG535, 0.1)*$Q$9))/($B$11+$C$11+$F$11)</f>
        <v>0</v>
      </c>
      <c r="DL535">
        <v>4.8</v>
      </c>
      <c r="DM535">
        <v>0.5</v>
      </c>
      <c r="DN535" t="s">
        <v>438</v>
      </c>
      <c r="DO535">
        <v>2</v>
      </c>
      <c r="DP535" t="b">
        <v>1</v>
      </c>
      <c r="DQ535">
        <v>1759259919.062963</v>
      </c>
      <c r="DR535">
        <v>547.1605185185185</v>
      </c>
      <c r="DS535">
        <v>609.7357037037037</v>
      </c>
      <c r="DT535">
        <v>24.34865925925926</v>
      </c>
      <c r="DU535">
        <v>14.27565555555555</v>
      </c>
      <c r="DV535">
        <v>546.6837777777778</v>
      </c>
      <c r="DW535">
        <v>24.09844814814815</v>
      </c>
      <c r="DX535">
        <v>500.024925925926</v>
      </c>
      <c r="DY535">
        <v>90.69984814814816</v>
      </c>
      <c r="DZ535">
        <v>0.05311956296296295</v>
      </c>
      <c r="EA535">
        <v>30.66758148148148</v>
      </c>
      <c r="EB535">
        <v>29.95893333333333</v>
      </c>
      <c r="EC535">
        <v>999.9000000000001</v>
      </c>
      <c r="ED535">
        <v>0</v>
      </c>
      <c r="EE535">
        <v>0</v>
      </c>
      <c r="EF535">
        <v>10002.03703703704</v>
      </c>
      <c r="EG535">
        <v>0</v>
      </c>
      <c r="EH535">
        <v>11.3638</v>
      </c>
      <c r="EI535">
        <v>-62.57502222222223</v>
      </c>
      <c r="EJ535">
        <v>560.8155925925926</v>
      </c>
      <c r="EK535">
        <v>618.5659999999999</v>
      </c>
      <c r="EL535">
        <v>10.073</v>
      </c>
      <c r="EM535">
        <v>609.7357037037037</v>
      </c>
      <c r="EN535">
        <v>14.27565555555555</v>
      </c>
      <c r="EO535">
        <v>2.20842037037037</v>
      </c>
      <c r="EP535">
        <v>1.29479962962963</v>
      </c>
      <c r="EQ535">
        <v>19.02352592592593</v>
      </c>
      <c r="ER535">
        <v>10.73861851851852</v>
      </c>
      <c r="ES535">
        <v>1999.992592592593</v>
      </c>
      <c r="ET535">
        <v>0.9799957777777776</v>
      </c>
      <c r="EU535">
        <v>0.02000449629629629</v>
      </c>
      <c r="EV535">
        <v>0</v>
      </c>
      <c r="EW535">
        <v>844.4514444444446</v>
      </c>
      <c r="EX535">
        <v>5.000560000000001</v>
      </c>
      <c r="EY535">
        <v>17148.14444444444</v>
      </c>
      <c r="EZ535">
        <v>17294.77777777778</v>
      </c>
      <c r="FA535">
        <v>42.125</v>
      </c>
      <c r="FB535">
        <v>42.24299999999999</v>
      </c>
      <c r="FC535">
        <v>41.81199999999999</v>
      </c>
      <c r="FD535">
        <v>41.375</v>
      </c>
      <c r="FE535">
        <v>42.868</v>
      </c>
      <c r="FF535">
        <v>1955.082592592592</v>
      </c>
      <c r="FG535">
        <v>39.91</v>
      </c>
      <c r="FH535">
        <v>0</v>
      </c>
      <c r="FI535">
        <v>1759259941</v>
      </c>
      <c r="FJ535">
        <v>0</v>
      </c>
      <c r="FK535">
        <v>844.8668000000001</v>
      </c>
      <c r="FL535">
        <v>47.20076916886891</v>
      </c>
      <c r="FM535">
        <v>950.1769216458475</v>
      </c>
      <c r="FN535">
        <v>17156.156</v>
      </c>
      <c r="FO535">
        <v>15</v>
      </c>
      <c r="FP535">
        <v>0</v>
      </c>
      <c r="FQ535" t="s">
        <v>439</v>
      </c>
      <c r="FR535">
        <v>1747148579.5</v>
      </c>
      <c r="FS535">
        <v>1747148584.5</v>
      </c>
      <c r="FT535">
        <v>0</v>
      </c>
      <c r="FU535">
        <v>0.162</v>
      </c>
      <c r="FV535">
        <v>-0.001</v>
      </c>
      <c r="FW535">
        <v>0.139</v>
      </c>
      <c r="FX535">
        <v>0.058</v>
      </c>
      <c r="FY535">
        <v>420</v>
      </c>
      <c r="FZ535">
        <v>16</v>
      </c>
      <c r="GA535">
        <v>0.19</v>
      </c>
      <c r="GB535">
        <v>0.02</v>
      </c>
      <c r="GC535">
        <v>-62.02190499999999</v>
      </c>
      <c r="GD535">
        <v>-9.808872045028</v>
      </c>
      <c r="GE535">
        <v>0.95018254165976</v>
      </c>
      <c r="GF535">
        <v>0</v>
      </c>
      <c r="GG535">
        <v>841.4927941176471</v>
      </c>
      <c r="GH535">
        <v>45.16502676081661</v>
      </c>
      <c r="GI535">
        <v>4.439360690455931</v>
      </c>
      <c r="GJ535">
        <v>0</v>
      </c>
      <c r="GK535">
        <v>10.066275</v>
      </c>
      <c r="GL535">
        <v>0.0686386491556816</v>
      </c>
      <c r="GM535">
        <v>0.02158692602016308</v>
      </c>
      <c r="GN535">
        <v>1</v>
      </c>
      <c r="GO535">
        <v>1</v>
      </c>
      <c r="GP535">
        <v>3</v>
      </c>
      <c r="GQ535" t="s">
        <v>463</v>
      </c>
      <c r="GR535">
        <v>3.12925</v>
      </c>
      <c r="GS535">
        <v>2.73106</v>
      </c>
      <c r="GT535">
        <v>0.1076</v>
      </c>
      <c r="GU535">
        <v>0.116409</v>
      </c>
      <c r="GV535">
        <v>0.108228</v>
      </c>
      <c r="GW535">
        <v>0.0746361</v>
      </c>
      <c r="GX535">
        <v>26745.1</v>
      </c>
      <c r="GY535">
        <v>25704.2</v>
      </c>
      <c r="GZ535">
        <v>30511.6</v>
      </c>
      <c r="HA535">
        <v>29345.7</v>
      </c>
      <c r="HB535">
        <v>37550.7</v>
      </c>
      <c r="HC535">
        <v>35740.4</v>
      </c>
      <c r="HD535">
        <v>46676.5</v>
      </c>
      <c r="HE535">
        <v>43608.5</v>
      </c>
      <c r="HF535">
        <v>1.83377</v>
      </c>
      <c r="HG535">
        <v>1.81515</v>
      </c>
      <c r="HH535">
        <v>0.0727177</v>
      </c>
      <c r="HI535">
        <v>0</v>
      </c>
      <c r="HJ535">
        <v>28.7754</v>
      </c>
      <c r="HK535">
        <v>999.9</v>
      </c>
      <c r="HL535">
        <v>47.1</v>
      </c>
      <c r="HM535">
        <v>31.6</v>
      </c>
      <c r="HN535">
        <v>24.2429</v>
      </c>
      <c r="HO535">
        <v>62.9169</v>
      </c>
      <c r="HP535">
        <v>18.0689</v>
      </c>
      <c r="HQ535">
        <v>1</v>
      </c>
      <c r="HR535">
        <v>0.155234</v>
      </c>
      <c r="HS535">
        <v>-0.999483</v>
      </c>
      <c r="HT535">
        <v>20.1979</v>
      </c>
      <c r="HU535">
        <v>5.22807</v>
      </c>
      <c r="HV535">
        <v>11.974</v>
      </c>
      <c r="HW535">
        <v>4.97015</v>
      </c>
      <c r="HX535">
        <v>3.28945</v>
      </c>
      <c r="HY535">
        <v>9999</v>
      </c>
      <c r="HZ535">
        <v>9999</v>
      </c>
      <c r="IA535">
        <v>9999</v>
      </c>
      <c r="IB535">
        <v>21.1</v>
      </c>
      <c r="IC535">
        <v>4.9729</v>
      </c>
      <c r="ID535">
        <v>1.87727</v>
      </c>
      <c r="IE535">
        <v>1.87531</v>
      </c>
      <c r="IF535">
        <v>1.87816</v>
      </c>
      <c r="IG535">
        <v>1.87484</v>
      </c>
      <c r="IH535">
        <v>1.87843</v>
      </c>
      <c r="II535">
        <v>1.87548</v>
      </c>
      <c r="IJ535">
        <v>1.8767</v>
      </c>
      <c r="IK535">
        <v>0</v>
      </c>
      <c r="IL535">
        <v>0</v>
      </c>
      <c r="IM535">
        <v>0</v>
      </c>
      <c r="IN535">
        <v>0</v>
      </c>
      <c r="IO535" t="s">
        <v>441</v>
      </c>
      <c r="IP535" t="s">
        <v>442</v>
      </c>
      <c r="IQ535" t="s">
        <v>443</v>
      </c>
      <c r="IR535" t="s">
        <v>443</v>
      </c>
      <c r="IS535" t="s">
        <v>443</v>
      </c>
      <c r="IT535" t="s">
        <v>443</v>
      </c>
      <c r="IU535">
        <v>0</v>
      </c>
      <c r="IV535">
        <v>100</v>
      </c>
      <c r="IW535">
        <v>100</v>
      </c>
      <c r="IX535">
        <v>0.5</v>
      </c>
      <c r="IY535">
        <v>0.2501</v>
      </c>
      <c r="IZ535">
        <v>-0.1222274518627452</v>
      </c>
      <c r="JA535">
        <v>0.001328938755811441</v>
      </c>
      <c r="JB535">
        <v>-5.633165956792918E-07</v>
      </c>
      <c r="JC535">
        <v>2.510553891376428E-10</v>
      </c>
      <c r="JD535">
        <v>-0.04678033270444259</v>
      </c>
      <c r="JE535">
        <v>-0.0009625096320519332</v>
      </c>
      <c r="JF535">
        <v>0.0006953178313022573</v>
      </c>
      <c r="JG535">
        <v>-5.973937232829655E-06</v>
      </c>
      <c r="JH535">
        <v>1</v>
      </c>
      <c r="JI535">
        <v>2112</v>
      </c>
      <c r="JJ535">
        <v>1</v>
      </c>
      <c r="JK535">
        <v>26</v>
      </c>
      <c r="JL535">
        <v>201855.8</v>
      </c>
      <c r="JM535">
        <v>201855.7</v>
      </c>
      <c r="JN535">
        <v>1.53931</v>
      </c>
      <c r="JO535">
        <v>2.55615</v>
      </c>
      <c r="JP535">
        <v>1.39893</v>
      </c>
      <c r="JQ535">
        <v>2.32788</v>
      </c>
      <c r="JR535">
        <v>1.44897</v>
      </c>
      <c r="JS535">
        <v>2.59644</v>
      </c>
      <c r="JT535">
        <v>37.1941</v>
      </c>
      <c r="JU535">
        <v>23.9824</v>
      </c>
      <c r="JV535">
        <v>18</v>
      </c>
      <c r="JW535">
        <v>483.926</v>
      </c>
      <c r="JX535">
        <v>442.571</v>
      </c>
      <c r="JY535">
        <v>29.9071</v>
      </c>
      <c r="JZ535">
        <v>29.1986</v>
      </c>
      <c r="KA535">
        <v>30.0003</v>
      </c>
      <c r="KB535">
        <v>28.8015</v>
      </c>
      <c r="KC535">
        <v>28.8572</v>
      </c>
      <c r="KD535">
        <v>30.8137</v>
      </c>
      <c r="KE535">
        <v>43.5864</v>
      </c>
      <c r="KF535">
        <v>0</v>
      </c>
      <c r="KG535">
        <v>29.9234</v>
      </c>
      <c r="KH535">
        <v>653.853</v>
      </c>
      <c r="KI535">
        <v>14.2684</v>
      </c>
      <c r="KJ535">
        <v>100.871</v>
      </c>
      <c r="KK535">
        <v>100.305</v>
      </c>
    </row>
    <row r="536" spans="1:297">
      <c r="A536">
        <v>520</v>
      </c>
      <c r="B536">
        <v>1759259931.6</v>
      </c>
      <c r="C536">
        <v>13116</v>
      </c>
      <c r="D536" t="s">
        <v>1488</v>
      </c>
      <c r="E536" t="s">
        <v>1489</v>
      </c>
      <c r="F536">
        <v>5</v>
      </c>
      <c r="G536" t="s">
        <v>1411</v>
      </c>
      <c r="H536" t="s">
        <v>436</v>
      </c>
      <c r="I536">
        <v>1759259924.081481</v>
      </c>
      <c r="J536">
        <f>(K536)/1000</f>
        <v>0</v>
      </c>
      <c r="K536">
        <f>IF(DP536, AN536, AH536)</f>
        <v>0</v>
      </c>
      <c r="L536">
        <f>IF(DP536, AI536, AG536)</f>
        <v>0</v>
      </c>
      <c r="M536">
        <f>DR536 - IF(AU536&gt;1, L536*DL536*100.0/(AW536), 0)</f>
        <v>0</v>
      </c>
      <c r="N536">
        <f>((T536-J536/2)*M536-L536)/(T536+J536/2)</f>
        <v>0</v>
      </c>
      <c r="O536">
        <f>N536*(DY536+DZ536)/1000.0</f>
        <v>0</v>
      </c>
      <c r="P536">
        <f>(DR536 - IF(AU536&gt;1, L536*DL536*100.0/(AW536), 0))*(DY536+DZ536)/1000.0</f>
        <v>0</v>
      </c>
      <c r="Q536">
        <f>2.0/((1/S536-1/R536)+SIGN(S536)*SQRT((1/S536-1/R536)*(1/S536-1/R536) + 4*DM536/((DM536+1)*(DM536+1))*(2*1/S536*1/R536-1/R536*1/R536)))</f>
        <v>0</v>
      </c>
      <c r="R536">
        <f>IF(LEFT(DN536,1)&lt;&gt;"0",IF(LEFT(DN536,1)="1",3.0,DO536),$D$5+$E$5*(EF536*DY536/($K$5*1000))+$F$5*(EF536*DY536/($K$5*1000))*MAX(MIN(DL536,$J$5),$I$5)*MAX(MIN(DL536,$J$5),$I$5)+$G$5*MAX(MIN(DL536,$J$5),$I$5)*(EF536*DY536/($K$5*1000))+$H$5*(EF536*DY536/($K$5*1000))*(EF536*DY536/($K$5*1000)))</f>
        <v>0</v>
      </c>
      <c r="S536">
        <f>J536*(1000-(1000*0.61365*exp(17.502*W536/(240.97+W536))/(DY536+DZ536)+DT536)/2)/(1000*0.61365*exp(17.502*W536/(240.97+W536))/(DY536+DZ536)-DT536)</f>
        <v>0</v>
      </c>
      <c r="T536">
        <f>1/((DM536+1)/(Q536/1.6)+1/(R536/1.37)) + DM536/((DM536+1)/(Q536/1.6) + DM536/(R536/1.37))</f>
        <v>0</v>
      </c>
      <c r="U536">
        <f>(DH536*DK536)</f>
        <v>0</v>
      </c>
      <c r="V536">
        <f>(EA536+(U536+2*0.95*5.67E-8*(((EA536+$B$7)+273)^4-(EA536+273)^4)-44100*J536)/(1.84*29.3*R536+8*0.95*5.67E-8*(EA536+273)^3))</f>
        <v>0</v>
      </c>
      <c r="W536">
        <f>($C$7*EB536+$D$7*EC536+$E$7*V536)</f>
        <v>0</v>
      </c>
      <c r="X536">
        <f>0.61365*exp(17.502*W536/(240.97+W536))</f>
        <v>0</v>
      </c>
      <c r="Y536">
        <f>(Z536/AA536*100)</f>
        <v>0</v>
      </c>
      <c r="Z536">
        <f>DT536*(DY536+DZ536)/1000</f>
        <v>0</v>
      </c>
      <c r="AA536">
        <f>0.61365*exp(17.502*EA536/(240.97+EA536))</f>
        <v>0</v>
      </c>
      <c r="AB536">
        <f>(X536-DT536*(DY536+DZ536)/1000)</f>
        <v>0</v>
      </c>
      <c r="AC536">
        <f>(-J536*44100)</f>
        <v>0</v>
      </c>
      <c r="AD536">
        <f>2*29.3*R536*0.92*(EA536-W536)</f>
        <v>0</v>
      </c>
      <c r="AE536">
        <f>2*0.95*5.67E-8*(((EA536+$B$7)+273)^4-(W536+273)^4)</f>
        <v>0</v>
      </c>
      <c r="AF536">
        <f>U536+AE536+AC536+AD536</f>
        <v>0</v>
      </c>
      <c r="AG536">
        <f>DX536*AU536*(DS536-DR536*(1000-AU536*DU536)/(1000-AU536*DT536))/(100*DL536)</f>
        <v>0</v>
      </c>
      <c r="AH536">
        <f>1000*DX536*AU536*(DT536-DU536)/(100*DL536*(1000-AU536*DT536))</f>
        <v>0</v>
      </c>
      <c r="AI536">
        <f>(AJ536 - AK536 - DY536*1E3/(8.314*(EA536+273.15)) * AM536/DX536 * AL536) * DX536/(100*DL536) * (1000 - DU536)/1000</f>
        <v>0</v>
      </c>
      <c r="AJ536">
        <v>649.6888194276783</v>
      </c>
      <c r="AK536">
        <v>599.799818181818</v>
      </c>
      <c r="AL536">
        <v>3.169219931555434</v>
      </c>
      <c r="AM536">
        <v>65.51276045423094</v>
      </c>
      <c r="AN536">
        <f>(AP536 - AO536 + DY536*1E3/(8.314*(EA536+273.15)) * AR536/DX536 * AQ536) * DX536/(100*DL536) * 1000/(1000 - AP536)</f>
        <v>0</v>
      </c>
      <c r="AO536">
        <v>14.27890403326382</v>
      </c>
      <c r="AP536">
        <v>24.3487490909091</v>
      </c>
      <c r="AQ536">
        <v>0.0001630715499482841</v>
      </c>
      <c r="AR536">
        <v>120.2974737953447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MAX(0,($B$13+$C$13*EF536)/(1+$D$13*EF536)*DY536/(EA536+273)*$E$13)</f>
        <v>0</v>
      </c>
      <c r="AX536" t="s">
        <v>437</v>
      </c>
      <c r="AY536" t="s">
        <v>437</v>
      </c>
      <c r="AZ536">
        <v>0</v>
      </c>
      <c r="BA536">
        <v>0</v>
      </c>
      <c r="BB536">
        <f>1-AZ536/BA536</f>
        <v>0</v>
      </c>
      <c r="BC536">
        <v>0</v>
      </c>
      <c r="BD536" t="s">
        <v>437</v>
      </c>
      <c r="BE536" t="s">
        <v>437</v>
      </c>
      <c r="BF536">
        <v>0</v>
      </c>
      <c r="BG536">
        <v>0</v>
      </c>
      <c r="BH536">
        <f>1-BF536/BG536</f>
        <v>0</v>
      </c>
      <c r="BI536">
        <v>0.5</v>
      </c>
      <c r="BJ536">
        <f>DI536</f>
        <v>0</v>
      </c>
      <c r="BK536">
        <f>L536</f>
        <v>0</v>
      </c>
      <c r="BL536">
        <f>BH536*BI536*BJ536</f>
        <v>0</v>
      </c>
      <c r="BM536">
        <f>(BK536-BC536)/BJ536</f>
        <v>0</v>
      </c>
      <c r="BN536">
        <f>(BA536-BG536)/BG536</f>
        <v>0</v>
      </c>
      <c r="BO536">
        <f>AZ536/(BB536+AZ536/BG536)</f>
        <v>0</v>
      </c>
      <c r="BP536" t="s">
        <v>437</v>
      </c>
      <c r="BQ536">
        <v>0</v>
      </c>
      <c r="BR536">
        <f>IF(BQ536&lt;&gt;0, BQ536, BO536)</f>
        <v>0</v>
      </c>
      <c r="BS536">
        <f>1-BR536/BG536</f>
        <v>0</v>
      </c>
      <c r="BT536">
        <f>(BG536-BF536)/(BG536-BR536)</f>
        <v>0</v>
      </c>
      <c r="BU536">
        <f>(BA536-BG536)/(BA536-BR536)</f>
        <v>0</v>
      </c>
      <c r="BV536">
        <f>(BG536-BF536)/(BG536-AZ536)</f>
        <v>0</v>
      </c>
      <c r="BW536">
        <f>(BA536-BG536)/(BA536-AZ536)</f>
        <v>0</v>
      </c>
      <c r="BX536">
        <f>(BT536*BR536/BF536)</f>
        <v>0</v>
      </c>
      <c r="BY536">
        <f>(1-BX536)</f>
        <v>0</v>
      </c>
      <c r="DH536">
        <f>$B$11*EG536+$C$11*EH536+$F$11*ES536*(1-EV536)</f>
        <v>0</v>
      </c>
      <c r="DI536">
        <f>DH536*DJ536</f>
        <v>0</v>
      </c>
      <c r="DJ536">
        <f>($B$11*$D$9+$C$11*$D$9+$F$11*((FF536+EX536)/MAX(FF536+EX536+FG536, 0.1)*$I$9+FG536/MAX(FF536+EX536+FG536, 0.1)*$J$9))/($B$11+$C$11+$F$11)</f>
        <v>0</v>
      </c>
      <c r="DK536">
        <f>($B$11*$K$9+$C$11*$K$9+$F$11*((FF536+EX536)/MAX(FF536+EX536+FG536, 0.1)*$P$9+FG536/MAX(FF536+EX536+FG536, 0.1)*$Q$9))/($B$11+$C$11+$F$11)</f>
        <v>0</v>
      </c>
      <c r="DL536">
        <v>4.8</v>
      </c>
      <c r="DM536">
        <v>0.5</v>
      </c>
      <c r="DN536" t="s">
        <v>438</v>
      </c>
      <c r="DO536">
        <v>2</v>
      </c>
      <c r="DP536" t="b">
        <v>1</v>
      </c>
      <c r="DQ536">
        <v>1759259924.081481</v>
      </c>
      <c r="DR536">
        <v>563.1208148148148</v>
      </c>
      <c r="DS536">
        <v>626.2000740740741</v>
      </c>
      <c r="DT536">
        <v>24.34276666666667</v>
      </c>
      <c r="DU536">
        <v>14.27657037037037</v>
      </c>
      <c r="DV536">
        <v>562.629074074074</v>
      </c>
      <c r="DW536">
        <v>24.09268888888889</v>
      </c>
      <c r="DX536">
        <v>499.9891851851851</v>
      </c>
      <c r="DY536">
        <v>90.69889999999999</v>
      </c>
      <c r="DZ536">
        <v>0.05330267777777778</v>
      </c>
      <c r="EA536">
        <v>30.67161481481482</v>
      </c>
      <c r="EB536">
        <v>29.95891481481481</v>
      </c>
      <c r="EC536">
        <v>999.9000000000001</v>
      </c>
      <c r="ED536">
        <v>0</v>
      </c>
      <c r="EE536">
        <v>0</v>
      </c>
      <c r="EF536">
        <v>9986.477777777778</v>
      </c>
      <c r="EG536">
        <v>0</v>
      </c>
      <c r="EH536">
        <v>11.3638</v>
      </c>
      <c r="EI536">
        <v>-63.0790925925926</v>
      </c>
      <c r="EJ536">
        <v>577.1707777777779</v>
      </c>
      <c r="EK536">
        <v>635.2694814814814</v>
      </c>
      <c r="EL536">
        <v>10.06617777777778</v>
      </c>
      <c r="EM536">
        <v>626.2000740740741</v>
      </c>
      <c r="EN536">
        <v>14.27657037037037</v>
      </c>
      <c r="EO536">
        <v>2.207862222222222</v>
      </c>
      <c r="EP536">
        <v>1.29486962962963</v>
      </c>
      <c r="EQ536">
        <v>19.01948148148148</v>
      </c>
      <c r="ER536">
        <v>10.73942962962963</v>
      </c>
      <c r="ES536">
        <v>1999.992962962963</v>
      </c>
      <c r="ET536">
        <v>0.9799957777777776</v>
      </c>
      <c r="EU536">
        <v>0.0200044962962963</v>
      </c>
      <c r="EV536">
        <v>0</v>
      </c>
      <c r="EW536">
        <v>848.4036666666667</v>
      </c>
      <c r="EX536">
        <v>5.000560000000001</v>
      </c>
      <c r="EY536">
        <v>17227.77777777778</v>
      </c>
      <c r="EZ536">
        <v>17294.78518518518</v>
      </c>
      <c r="FA536">
        <v>42.125</v>
      </c>
      <c r="FB536">
        <v>42.24766666666666</v>
      </c>
      <c r="FC536">
        <v>41.81199999999999</v>
      </c>
      <c r="FD536">
        <v>41.375</v>
      </c>
      <c r="FE536">
        <v>42.875</v>
      </c>
      <c r="FF536">
        <v>1955.082962962963</v>
      </c>
      <c r="FG536">
        <v>39.91</v>
      </c>
      <c r="FH536">
        <v>0</v>
      </c>
      <c r="FI536">
        <v>1759259945.8</v>
      </c>
      <c r="FJ536">
        <v>0</v>
      </c>
      <c r="FK536">
        <v>848.66228</v>
      </c>
      <c r="FL536">
        <v>48.90723084691224</v>
      </c>
      <c r="FM536">
        <v>968.2307707335248</v>
      </c>
      <c r="FN536">
        <v>17232.896</v>
      </c>
      <c r="FO536">
        <v>15</v>
      </c>
      <c r="FP536">
        <v>0</v>
      </c>
      <c r="FQ536" t="s">
        <v>439</v>
      </c>
      <c r="FR536">
        <v>1747148579.5</v>
      </c>
      <c r="FS536">
        <v>1747148584.5</v>
      </c>
      <c r="FT536">
        <v>0</v>
      </c>
      <c r="FU536">
        <v>0.162</v>
      </c>
      <c r="FV536">
        <v>-0.001</v>
      </c>
      <c r="FW536">
        <v>0.139</v>
      </c>
      <c r="FX536">
        <v>0.058</v>
      </c>
      <c r="FY536">
        <v>420</v>
      </c>
      <c r="FZ536">
        <v>16</v>
      </c>
      <c r="GA536">
        <v>0.19</v>
      </c>
      <c r="GB536">
        <v>0.02</v>
      </c>
      <c r="GC536">
        <v>-62.64279756097561</v>
      </c>
      <c r="GD536">
        <v>-6.545044599302941</v>
      </c>
      <c r="GE536">
        <v>0.6973593903163158</v>
      </c>
      <c r="GF536">
        <v>0</v>
      </c>
      <c r="GG536">
        <v>845.6244705882353</v>
      </c>
      <c r="GH536">
        <v>47.30044311048105</v>
      </c>
      <c r="GI536">
        <v>4.647234789669163</v>
      </c>
      <c r="GJ536">
        <v>0</v>
      </c>
      <c r="GK536">
        <v>10.07267317073171</v>
      </c>
      <c r="GL536">
        <v>-0.09257979094075847</v>
      </c>
      <c r="GM536">
        <v>0.0107389653948291</v>
      </c>
      <c r="GN536">
        <v>1</v>
      </c>
      <c r="GO536">
        <v>1</v>
      </c>
      <c r="GP536">
        <v>3</v>
      </c>
      <c r="GQ536" t="s">
        <v>463</v>
      </c>
      <c r="GR536">
        <v>3.12917</v>
      </c>
      <c r="GS536">
        <v>2.73097</v>
      </c>
      <c r="GT536">
        <v>0.109647</v>
      </c>
      <c r="GU536">
        <v>0.118434</v>
      </c>
      <c r="GV536">
        <v>0.108247</v>
      </c>
      <c r="GW536">
        <v>0.0746459</v>
      </c>
      <c r="GX536">
        <v>26683.6</v>
      </c>
      <c r="GY536">
        <v>25645.2</v>
      </c>
      <c r="GZ536">
        <v>30511.6</v>
      </c>
      <c r="HA536">
        <v>29345.6</v>
      </c>
      <c r="HB536">
        <v>37550.3</v>
      </c>
      <c r="HC536">
        <v>35740.2</v>
      </c>
      <c r="HD536">
        <v>46676.7</v>
      </c>
      <c r="HE536">
        <v>43608.5</v>
      </c>
      <c r="HF536">
        <v>1.83375</v>
      </c>
      <c r="HG536">
        <v>1.815</v>
      </c>
      <c r="HH536">
        <v>0.0723824</v>
      </c>
      <c r="HI536">
        <v>0</v>
      </c>
      <c r="HJ536">
        <v>28.774</v>
      </c>
      <c r="HK536">
        <v>999.9</v>
      </c>
      <c r="HL536">
        <v>47.1</v>
      </c>
      <c r="HM536">
        <v>31.6</v>
      </c>
      <c r="HN536">
        <v>24.2431</v>
      </c>
      <c r="HO536">
        <v>62.9869</v>
      </c>
      <c r="HP536">
        <v>17.8486</v>
      </c>
      <c r="HQ536">
        <v>1</v>
      </c>
      <c r="HR536">
        <v>0.1556</v>
      </c>
      <c r="HS536">
        <v>-0.9918439999999999</v>
      </c>
      <c r="HT536">
        <v>20.198</v>
      </c>
      <c r="HU536">
        <v>5.22882</v>
      </c>
      <c r="HV536">
        <v>11.974</v>
      </c>
      <c r="HW536">
        <v>4.9702</v>
      </c>
      <c r="HX536">
        <v>3.2895</v>
      </c>
      <c r="HY536">
        <v>9999</v>
      </c>
      <c r="HZ536">
        <v>9999</v>
      </c>
      <c r="IA536">
        <v>9999</v>
      </c>
      <c r="IB536">
        <v>21.1</v>
      </c>
      <c r="IC536">
        <v>4.9729</v>
      </c>
      <c r="ID536">
        <v>1.87726</v>
      </c>
      <c r="IE536">
        <v>1.87531</v>
      </c>
      <c r="IF536">
        <v>1.87816</v>
      </c>
      <c r="IG536">
        <v>1.87487</v>
      </c>
      <c r="IH536">
        <v>1.87846</v>
      </c>
      <c r="II536">
        <v>1.87555</v>
      </c>
      <c r="IJ536">
        <v>1.87672</v>
      </c>
      <c r="IK536">
        <v>0</v>
      </c>
      <c r="IL536">
        <v>0</v>
      </c>
      <c r="IM536">
        <v>0</v>
      </c>
      <c r="IN536">
        <v>0</v>
      </c>
      <c r="IO536" t="s">
        <v>441</v>
      </c>
      <c r="IP536" t="s">
        <v>442</v>
      </c>
      <c r="IQ536" t="s">
        <v>443</v>
      </c>
      <c r="IR536" t="s">
        <v>443</v>
      </c>
      <c r="IS536" t="s">
        <v>443</v>
      </c>
      <c r="IT536" t="s">
        <v>443</v>
      </c>
      <c r="IU536">
        <v>0</v>
      </c>
      <c r="IV536">
        <v>100</v>
      </c>
      <c r="IW536">
        <v>100</v>
      </c>
      <c r="IX536">
        <v>0.514</v>
      </c>
      <c r="IY536">
        <v>0.2503</v>
      </c>
      <c r="IZ536">
        <v>-0.1222274518627452</v>
      </c>
      <c r="JA536">
        <v>0.001328938755811441</v>
      </c>
      <c r="JB536">
        <v>-5.633165956792918E-07</v>
      </c>
      <c r="JC536">
        <v>2.510553891376428E-10</v>
      </c>
      <c r="JD536">
        <v>-0.04678033270444259</v>
      </c>
      <c r="JE536">
        <v>-0.0009625096320519332</v>
      </c>
      <c r="JF536">
        <v>0.0006953178313022573</v>
      </c>
      <c r="JG536">
        <v>-5.973937232829655E-06</v>
      </c>
      <c r="JH536">
        <v>1</v>
      </c>
      <c r="JI536">
        <v>2112</v>
      </c>
      <c r="JJ536">
        <v>1</v>
      </c>
      <c r="JK536">
        <v>26</v>
      </c>
      <c r="JL536">
        <v>201855.9</v>
      </c>
      <c r="JM536">
        <v>201855.8</v>
      </c>
      <c r="JN536">
        <v>1.57227</v>
      </c>
      <c r="JO536">
        <v>2.54761</v>
      </c>
      <c r="JP536">
        <v>1.39893</v>
      </c>
      <c r="JQ536">
        <v>2.32788</v>
      </c>
      <c r="JR536">
        <v>1.44897</v>
      </c>
      <c r="JS536">
        <v>2.47192</v>
      </c>
      <c r="JT536">
        <v>37.1941</v>
      </c>
      <c r="JU536">
        <v>23.9737</v>
      </c>
      <c r="JV536">
        <v>18</v>
      </c>
      <c r="JW536">
        <v>483.94</v>
      </c>
      <c r="JX536">
        <v>442.508</v>
      </c>
      <c r="JY536">
        <v>29.9338</v>
      </c>
      <c r="JZ536">
        <v>29.203</v>
      </c>
      <c r="KA536">
        <v>30.0005</v>
      </c>
      <c r="KB536">
        <v>28.8058</v>
      </c>
      <c r="KC536">
        <v>28.8613</v>
      </c>
      <c r="KD536">
        <v>31.475</v>
      </c>
      <c r="KE536">
        <v>43.5864</v>
      </c>
      <c r="KF536">
        <v>0</v>
      </c>
      <c r="KG536">
        <v>29.9525</v>
      </c>
      <c r="KH536">
        <v>673.889</v>
      </c>
      <c r="KI536">
        <v>14.2573</v>
      </c>
      <c r="KJ536">
        <v>100.871</v>
      </c>
      <c r="KK536">
        <v>100.305</v>
      </c>
    </row>
    <row r="537" spans="1:297">
      <c r="A537">
        <v>521</v>
      </c>
      <c r="B537">
        <v>1759259936.6</v>
      </c>
      <c r="C537">
        <v>13121</v>
      </c>
      <c r="D537" t="s">
        <v>1490</v>
      </c>
      <c r="E537" t="s">
        <v>1491</v>
      </c>
      <c r="F537">
        <v>5</v>
      </c>
      <c r="G537" t="s">
        <v>1411</v>
      </c>
      <c r="H537" t="s">
        <v>436</v>
      </c>
      <c r="I537">
        <v>1759259929.1</v>
      </c>
      <c r="J537">
        <f>(K537)/1000</f>
        <v>0</v>
      </c>
      <c r="K537">
        <f>IF(DP537, AN537, AH537)</f>
        <v>0</v>
      </c>
      <c r="L537">
        <f>IF(DP537, AI537, AG537)</f>
        <v>0</v>
      </c>
      <c r="M537">
        <f>DR537 - IF(AU537&gt;1, L537*DL537*100.0/(AW537), 0)</f>
        <v>0</v>
      </c>
      <c r="N537">
        <f>((T537-J537/2)*M537-L537)/(T537+J537/2)</f>
        <v>0</v>
      </c>
      <c r="O537">
        <f>N537*(DY537+DZ537)/1000.0</f>
        <v>0</v>
      </c>
      <c r="P537">
        <f>(DR537 - IF(AU537&gt;1, L537*DL537*100.0/(AW537), 0))*(DY537+DZ537)/1000.0</f>
        <v>0</v>
      </c>
      <c r="Q537">
        <f>2.0/((1/S537-1/R537)+SIGN(S537)*SQRT((1/S537-1/R537)*(1/S537-1/R537) + 4*DM537/((DM537+1)*(DM537+1))*(2*1/S537*1/R537-1/R537*1/R537)))</f>
        <v>0</v>
      </c>
      <c r="R537">
        <f>IF(LEFT(DN537,1)&lt;&gt;"0",IF(LEFT(DN537,1)="1",3.0,DO537),$D$5+$E$5*(EF537*DY537/($K$5*1000))+$F$5*(EF537*DY537/($K$5*1000))*MAX(MIN(DL537,$J$5),$I$5)*MAX(MIN(DL537,$J$5),$I$5)+$G$5*MAX(MIN(DL537,$J$5),$I$5)*(EF537*DY537/($K$5*1000))+$H$5*(EF537*DY537/($K$5*1000))*(EF537*DY537/($K$5*1000)))</f>
        <v>0</v>
      </c>
      <c r="S537">
        <f>J537*(1000-(1000*0.61365*exp(17.502*W537/(240.97+W537))/(DY537+DZ537)+DT537)/2)/(1000*0.61365*exp(17.502*W537/(240.97+W537))/(DY537+DZ537)-DT537)</f>
        <v>0</v>
      </c>
      <c r="T537">
        <f>1/((DM537+1)/(Q537/1.6)+1/(R537/1.37)) + DM537/((DM537+1)/(Q537/1.6) + DM537/(R537/1.37))</f>
        <v>0</v>
      </c>
      <c r="U537">
        <f>(DH537*DK537)</f>
        <v>0</v>
      </c>
      <c r="V537">
        <f>(EA537+(U537+2*0.95*5.67E-8*(((EA537+$B$7)+273)^4-(EA537+273)^4)-44100*J537)/(1.84*29.3*R537+8*0.95*5.67E-8*(EA537+273)^3))</f>
        <v>0</v>
      </c>
      <c r="W537">
        <f>($C$7*EB537+$D$7*EC537+$E$7*V537)</f>
        <v>0</v>
      </c>
      <c r="X537">
        <f>0.61365*exp(17.502*W537/(240.97+W537))</f>
        <v>0</v>
      </c>
      <c r="Y537">
        <f>(Z537/AA537*100)</f>
        <v>0</v>
      </c>
      <c r="Z537">
        <f>DT537*(DY537+DZ537)/1000</f>
        <v>0</v>
      </c>
      <c r="AA537">
        <f>0.61365*exp(17.502*EA537/(240.97+EA537))</f>
        <v>0</v>
      </c>
      <c r="AB537">
        <f>(X537-DT537*(DY537+DZ537)/1000)</f>
        <v>0</v>
      </c>
      <c r="AC537">
        <f>(-J537*44100)</f>
        <v>0</v>
      </c>
      <c r="AD537">
        <f>2*29.3*R537*0.92*(EA537-W537)</f>
        <v>0</v>
      </c>
      <c r="AE537">
        <f>2*0.95*5.67E-8*(((EA537+$B$7)+273)^4-(W537+273)^4)</f>
        <v>0</v>
      </c>
      <c r="AF537">
        <f>U537+AE537+AC537+AD537</f>
        <v>0</v>
      </c>
      <c r="AG537">
        <f>DX537*AU537*(DS537-DR537*(1000-AU537*DU537)/(1000-AU537*DT537))/(100*DL537)</f>
        <v>0</v>
      </c>
      <c r="AH537">
        <f>1000*DX537*AU537*(DT537-DU537)/(100*DL537*(1000-AU537*DT537))</f>
        <v>0</v>
      </c>
      <c r="AI537">
        <f>(AJ537 - AK537 - DY537*1E3/(8.314*(EA537+273.15)) * AM537/DX537 * AL537) * DX537/(100*DL537) * (1000 - DU537)/1000</f>
        <v>0</v>
      </c>
      <c r="AJ537">
        <v>666.2990356998208</v>
      </c>
      <c r="AK537">
        <v>615.7141999999998</v>
      </c>
      <c r="AL537">
        <v>3.19000389183976</v>
      </c>
      <c r="AM537">
        <v>65.51276045423094</v>
      </c>
      <c r="AN537">
        <f>(AP537 - AO537 + DY537*1E3/(8.314*(EA537+273.15)) * AR537/DX537 * AQ537) * DX537/(100*DL537) * 1000/(1000 - AP537)</f>
        <v>0</v>
      </c>
      <c r="AO537">
        <v>14.28243003331092</v>
      </c>
      <c r="AP537">
        <v>24.36021333333334</v>
      </c>
      <c r="AQ537">
        <v>0.000204321366161258</v>
      </c>
      <c r="AR537">
        <v>120.2974737953447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MAX(0,($B$13+$C$13*EF537)/(1+$D$13*EF537)*DY537/(EA537+273)*$E$13)</f>
        <v>0</v>
      </c>
      <c r="AX537" t="s">
        <v>437</v>
      </c>
      <c r="AY537" t="s">
        <v>437</v>
      </c>
      <c r="AZ537">
        <v>0</v>
      </c>
      <c r="BA537">
        <v>0</v>
      </c>
      <c r="BB537">
        <f>1-AZ537/BA537</f>
        <v>0</v>
      </c>
      <c r="BC537">
        <v>0</v>
      </c>
      <c r="BD537" t="s">
        <v>437</v>
      </c>
      <c r="BE537" t="s">
        <v>437</v>
      </c>
      <c r="BF537">
        <v>0</v>
      </c>
      <c r="BG537">
        <v>0</v>
      </c>
      <c r="BH537">
        <f>1-BF537/BG537</f>
        <v>0</v>
      </c>
      <c r="BI537">
        <v>0.5</v>
      </c>
      <c r="BJ537">
        <f>DI537</f>
        <v>0</v>
      </c>
      <c r="BK537">
        <f>L537</f>
        <v>0</v>
      </c>
      <c r="BL537">
        <f>BH537*BI537*BJ537</f>
        <v>0</v>
      </c>
      <c r="BM537">
        <f>(BK537-BC537)/BJ537</f>
        <v>0</v>
      </c>
      <c r="BN537">
        <f>(BA537-BG537)/BG537</f>
        <v>0</v>
      </c>
      <c r="BO537">
        <f>AZ537/(BB537+AZ537/BG537)</f>
        <v>0</v>
      </c>
      <c r="BP537" t="s">
        <v>437</v>
      </c>
      <c r="BQ537">
        <v>0</v>
      </c>
      <c r="BR537">
        <f>IF(BQ537&lt;&gt;0, BQ537, BO537)</f>
        <v>0</v>
      </c>
      <c r="BS537">
        <f>1-BR537/BG537</f>
        <v>0</v>
      </c>
      <c r="BT537">
        <f>(BG537-BF537)/(BG537-BR537)</f>
        <v>0</v>
      </c>
      <c r="BU537">
        <f>(BA537-BG537)/(BA537-BR537)</f>
        <v>0</v>
      </c>
      <c r="BV537">
        <f>(BG537-BF537)/(BG537-AZ537)</f>
        <v>0</v>
      </c>
      <c r="BW537">
        <f>(BA537-BG537)/(BA537-AZ537)</f>
        <v>0</v>
      </c>
      <c r="BX537">
        <f>(BT537*BR537/BF537)</f>
        <v>0</v>
      </c>
      <c r="BY537">
        <f>(1-BX537)</f>
        <v>0</v>
      </c>
      <c r="DH537">
        <f>$B$11*EG537+$C$11*EH537+$F$11*ES537*(1-EV537)</f>
        <v>0</v>
      </c>
      <c r="DI537">
        <f>DH537*DJ537</f>
        <v>0</v>
      </c>
      <c r="DJ537">
        <f>($B$11*$D$9+$C$11*$D$9+$F$11*((FF537+EX537)/MAX(FF537+EX537+FG537, 0.1)*$I$9+FG537/MAX(FF537+EX537+FG537, 0.1)*$J$9))/($B$11+$C$11+$F$11)</f>
        <v>0</v>
      </c>
      <c r="DK537">
        <f>($B$11*$K$9+$C$11*$K$9+$F$11*((FF537+EX537)/MAX(FF537+EX537+FG537, 0.1)*$P$9+FG537/MAX(FF537+EX537+FG537, 0.1)*$Q$9))/($B$11+$C$11+$F$11)</f>
        <v>0</v>
      </c>
      <c r="DL537">
        <v>4.8</v>
      </c>
      <c r="DM537">
        <v>0.5</v>
      </c>
      <c r="DN537" t="s">
        <v>438</v>
      </c>
      <c r="DO537">
        <v>2</v>
      </c>
      <c r="DP537" t="b">
        <v>1</v>
      </c>
      <c r="DQ537">
        <v>1759259929.1</v>
      </c>
      <c r="DR537">
        <v>578.9231851851852</v>
      </c>
      <c r="DS537">
        <v>642.522925925926</v>
      </c>
      <c r="DT537">
        <v>24.34648148148148</v>
      </c>
      <c r="DU537">
        <v>14.27903333333333</v>
      </c>
      <c r="DV537">
        <v>578.4167407407408</v>
      </c>
      <c r="DW537">
        <v>24.09632592592593</v>
      </c>
      <c r="DX537">
        <v>500.0278518518518</v>
      </c>
      <c r="DY537">
        <v>90.69775925925926</v>
      </c>
      <c r="DZ537">
        <v>0.05323631851851851</v>
      </c>
      <c r="EA537">
        <v>30.67710370370371</v>
      </c>
      <c r="EB537">
        <v>29.96142222222222</v>
      </c>
      <c r="EC537">
        <v>999.9000000000001</v>
      </c>
      <c r="ED537">
        <v>0</v>
      </c>
      <c r="EE537">
        <v>0</v>
      </c>
      <c r="EF537">
        <v>9997.222222222223</v>
      </c>
      <c r="EG537">
        <v>0</v>
      </c>
      <c r="EH537">
        <v>11.3638</v>
      </c>
      <c r="EI537">
        <v>-63.59960740740741</v>
      </c>
      <c r="EJ537">
        <v>593.3696666666666</v>
      </c>
      <c r="EK537">
        <v>651.8304074074074</v>
      </c>
      <c r="EL537">
        <v>10.06742962962963</v>
      </c>
      <c r="EM537">
        <v>642.522925925926</v>
      </c>
      <c r="EN537">
        <v>14.27903333333333</v>
      </c>
      <c r="EO537">
        <v>2.208171111111111</v>
      </c>
      <c r="EP537">
        <v>1.295077037037037</v>
      </c>
      <c r="EQ537">
        <v>19.02172592592592</v>
      </c>
      <c r="ER537">
        <v>10.74183703703704</v>
      </c>
      <c r="ES537">
        <v>1999.975925925926</v>
      </c>
      <c r="ET537">
        <v>0.9799955555555554</v>
      </c>
      <c r="EU537">
        <v>0.02000472592592592</v>
      </c>
      <c r="EV537">
        <v>0</v>
      </c>
      <c r="EW537">
        <v>852.4375185185185</v>
      </c>
      <c r="EX537">
        <v>5.000560000000001</v>
      </c>
      <c r="EY537">
        <v>17308.3</v>
      </c>
      <c r="EZ537">
        <v>17294.63333333333</v>
      </c>
      <c r="FA537">
        <v>42.125</v>
      </c>
      <c r="FB537">
        <v>42.25</v>
      </c>
      <c r="FC537">
        <v>41.81199999999999</v>
      </c>
      <c r="FD537">
        <v>41.375</v>
      </c>
      <c r="FE537">
        <v>42.875</v>
      </c>
      <c r="FF537">
        <v>1955.065925925926</v>
      </c>
      <c r="FG537">
        <v>39.91</v>
      </c>
      <c r="FH537">
        <v>0</v>
      </c>
      <c r="FI537">
        <v>1759259950.6</v>
      </c>
      <c r="FJ537">
        <v>0</v>
      </c>
      <c r="FK537">
        <v>852.492</v>
      </c>
      <c r="FL537">
        <v>47.74823084145947</v>
      </c>
      <c r="FM537">
        <v>965.7615399389933</v>
      </c>
      <c r="FN537">
        <v>17309.872</v>
      </c>
      <c r="FO537">
        <v>15</v>
      </c>
      <c r="FP537">
        <v>0</v>
      </c>
      <c r="FQ537" t="s">
        <v>439</v>
      </c>
      <c r="FR537">
        <v>1747148579.5</v>
      </c>
      <c r="FS537">
        <v>1747148584.5</v>
      </c>
      <c r="FT537">
        <v>0</v>
      </c>
      <c r="FU537">
        <v>0.162</v>
      </c>
      <c r="FV537">
        <v>-0.001</v>
      </c>
      <c r="FW537">
        <v>0.139</v>
      </c>
      <c r="FX537">
        <v>0.058</v>
      </c>
      <c r="FY537">
        <v>420</v>
      </c>
      <c r="FZ537">
        <v>16</v>
      </c>
      <c r="GA537">
        <v>0.19</v>
      </c>
      <c r="GB537">
        <v>0.02</v>
      </c>
      <c r="GC537">
        <v>-63.23925365853659</v>
      </c>
      <c r="GD537">
        <v>-5.739413937282198</v>
      </c>
      <c r="GE537">
        <v>0.6161693495822904</v>
      </c>
      <c r="GF537">
        <v>0</v>
      </c>
      <c r="GG537">
        <v>849.8582058823529</v>
      </c>
      <c r="GH537">
        <v>48.04521008360246</v>
      </c>
      <c r="GI537">
        <v>4.718647287339703</v>
      </c>
      <c r="GJ537">
        <v>0</v>
      </c>
      <c r="GK537">
        <v>10.06850975609756</v>
      </c>
      <c r="GL537">
        <v>-0.0008508710801267543</v>
      </c>
      <c r="GM537">
        <v>0.005245476791463312</v>
      </c>
      <c r="GN537">
        <v>1</v>
      </c>
      <c r="GO537">
        <v>1</v>
      </c>
      <c r="GP537">
        <v>3</v>
      </c>
      <c r="GQ537" t="s">
        <v>463</v>
      </c>
      <c r="GR537">
        <v>3.12926</v>
      </c>
      <c r="GS537">
        <v>2.73071</v>
      </c>
      <c r="GT537">
        <v>0.11168</v>
      </c>
      <c r="GU537">
        <v>0.120514</v>
      </c>
      <c r="GV537">
        <v>0.108279</v>
      </c>
      <c r="GW537">
        <v>0.07465670000000001</v>
      </c>
      <c r="GX537">
        <v>26622.8</v>
      </c>
      <c r="GY537">
        <v>25584.4</v>
      </c>
      <c r="GZ537">
        <v>30511.7</v>
      </c>
      <c r="HA537">
        <v>29345.4</v>
      </c>
      <c r="HB537">
        <v>37549</v>
      </c>
      <c r="HC537">
        <v>35739.6</v>
      </c>
      <c r="HD537">
        <v>46676.6</v>
      </c>
      <c r="HE537">
        <v>43608.1</v>
      </c>
      <c r="HF537">
        <v>1.83398</v>
      </c>
      <c r="HG537">
        <v>1.81483</v>
      </c>
      <c r="HH537">
        <v>0.0727177</v>
      </c>
      <c r="HI537">
        <v>0</v>
      </c>
      <c r="HJ537">
        <v>28.774</v>
      </c>
      <c r="HK537">
        <v>999.9</v>
      </c>
      <c r="HL537">
        <v>47.1</v>
      </c>
      <c r="HM537">
        <v>31.6</v>
      </c>
      <c r="HN537">
        <v>24.241</v>
      </c>
      <c r="HO537">
        <v>62.9369</v>
      </c>
      <c r="HP537">
        <v>18.0889</v>
      </c>
      <c r="HQ537">
        <v>1</v>
      </c>
      <c r="HR537">
        <v>0.155932</v>
      </c>
      <c r="HS537">
        <v>-1.00842</v>
      </c>
      <c r="HT537">
        <v>20.1978</v>
      </c>
      <c r="HU537">
        <v>5.22822</v>
      </c>
      <c r="HV537">
        <v>11.974</v>
      </c>
      <c r="HW537">
        <v>4.97005</v>
      </c>
      <c r="HX537">
        <v>3.28955</v>
      </c>
      <c r="HY537">
        <v>9999</v>
      </c>
      <c r="HZ537">
        <v>9999</v>
      </c>
      <c r="IA537">
        <v>9999</v>
      </c>
      <c r="IB537">
        <v>21.1</v>
      </c>
      <c r="IC537">
        <v>4.97291</v>
      </c>
      <c r="ID537">
        <v>1.87726</v>
      </c>
      <c r="IE537">
        <v>1.87531</v>
      </c>
      <c r="IF537">
        <v>1.87816</v>
      </c>
      <c r="IG537">
        <v>1.87485</v>
      </c>
      <c r="IH537">
        <v>1.87847</v>
      </c>
      <c r="II537">
        <v>1.87555</v>
      </c>
      <c r="IJ537">
        <v>1.87671</v>
      </c>
      <c r="IK537">
        <v>0</v>
      </c>
      <c r="IL537">
        <v>0</v>
      </c>
      <c r="IM537">
        <v>0</v>
      </c>
      <c r="IN537">
        <v>0</v>
      </c>
      <c r="IO537" t="s">
        <v>441</v>
      </c>
      <c r="IP537" t="s">
        <v>442</v>
      </c>
      <c r="IQ537" t="s">
        <v>443</v>
      </c>
      <c r="IR537" t="s">
        <v>443</v>
      </c>
      <c r="IS537" t="s">
        <v>443</v>
      </c>
      <c r="IT537" t="s">
        <v>443</v>
      </c>
      <c r="IU537">
        <v>0</v>
      </c>
      <c r="IV537">
        <v>100</v>
      </c>
      <c r="IW537">
        <v>100</v>
      </c>
      <c r="IX537">
        <v>0.528</v>
      </c>
      <c r="IY537">
        <v>0.2505</v>
      </c>
      <c r="IZ537">
        <v>-0.1222274518627452</v>
      </c>
      <c r="JA537">
        <v>0.001328938755811441</v>
      </c>
      <c r="JB537">
        <v>-5.633165956792918E-07</v>
      </c>
      <c r="JC537">
        <v>2.510553891376428E-10</v>
      </c>
      <c r="JD537">
        <v>-0.04678033270444259</v>
      </c>
      <c r="JE537">
        <v>-0.0009625096320519332</v>
      </c>
      <c r="JF537">
        <v>0.0006953178313022573</v>
      </c>
      <c r="JG537">
        <v>-5.973937232829655E-06</v>
      </c>
      <c r="JH537">
        <v>1</v>
      </c>
      <c r="JI537">
        <v>2112</v>
      </c>
      <c r="JJ537">
        <v>1</v>
      </c>
      <c r="JK537">
        <v>26</v>
      </c>
      <c r="JL537">
        <v>201856</v>
      </c>
      <c r="JM537">
        <v>201855.9</v>
      </c>
      <c r="JN537">
        <v>1.60156</v>
      </c>
      <c r="JO537">
        <v>2.55615</v>
      </c>
      <c r="JP537">
        <v>1.39893</v>
      </c>
      <c r="JQ537">
        <v>2.32788</v>
      </c>
      <c r="JR537">
        <v>1.44897</v>
      </c>
      <c r="JS537">
        <v>2.5769</v>
      </c>
      <c r="JT537">
        <v>37.2181</v>
      </c>
      <c r="JU537">
        <v>23.9824</v>
      </c>
      <c r="JV537">
        <v>18</v>
      </c>
      <c r="JW537">
        <v>484.09</v>
      </c>
      <c r="JX537">
        <v>442.428</v>
      </c>
      <c r="JY537">
        <v>29.9615</v>
      </c>
      <c r="JZ537">
        <v>29.2074</v>
      </c>
      <c r="KA537">
        <v>30.0004</v>
      </c>
      <c r="KB537">
        <v>28.8096</v>
      </c>
      <c r="KC537">
        <v>28.8652</v>
      </c>
      <c r="KD537">
        <v>32.0806</v>
      </c>
      <c r="KE537">
        <v>43.5864</v>
      </c>
      <c r="KF537">
        <v>0</v>
      </c>
      <c r="KG537">
        <v>29.9837</v>
      </c>
      <c r="KH537">
        <v>687.245</v>
      </c>
      <c r="KI537">
        <v>14.2405</v>
      </c>
      <c r="KJ537">
        <v>100.871</v>
      </c>
      <c r="KK537">
        <v>100.304</v>
      </c>
    </row>
    <row r="538" spans="1:297">
      <c r="A538">
        <v>522</v>
      </c>
      <c r="B538">
        <v>1759259941.6</v>
      </c>
      <c r="C538">
        <v>13126</v>
      </c>
      <c r="D538" t="s">
        <v>1492</v>
      </c>
      <c r="E538" t="s">
        <v>1493</v>
      </c>
      <c r="F538">
        <v>5</v>
      </c>
      <c r="G538" t="s">
        <v>1411</v>
      </c>
      <c r="H538" t="s">
        <v>436</v>
      </c>
      <c r="I538">
        <v>1759259933.814285</v>
      </c>
      <c r="J538">
        <f>(K538)/1000</f>
        <v>0</v>
      </c>
      <c r="K538">
        <f>IF(DP538, AN538, AH538)</f>
        <v>0</v>
      </c>
      <c r="L538">
        <f>IF(DP538, AI538, AG538)</f>
        <v>0</v>
      </c>
      <c r="M538">
        <f>DR538 - IF(AU538&gt;1, L538*DL538*100.0/(AW538), 0)</f>
        <v>0</v>
      </c>
      <c r="N538">
        <f>((T538-J538/2)*M538-L538)/(T538+J538/2)</f>
        <v>0</v>
      </c>
      <c r="O538">
        <f>N538*(DY538+DZ538)/1000.0</f>
        <v>0</v>
      </c>
      <c r="P538">
        <f>(DR538 - IF(AU538&gt;1, L538*DL538*100.0/(AW538), 0))*(DY538+DZ538)/1000.0</f>
        <v>0</v>
      </c>
      <c r="Q538">
        <f>2.0/((1/S538-1/R538)+SIGN(S538)*SQRT((1/S538-1/R538)*(1/S538-1/R538) + 4*DM538/((DM538+1)*(DM538+1))*(2*1/S538*1/R538-1/R538*1/R538)))</f>
        <v>0</v>
      </c>
      <c r="R538">
        <f>IF(LEFT(DN538,1)&lt;&gt;"0",IF(LEFT(DN538,1)="1",3.0,DO538),$D$5+$E$5*(EF538*DY538/($K$5*1000))+$F$5*(EF538*DY538/($K$5*1000))*MAX(MIN(DL538,$J$5),$I$5)*MAX(MIN(DL538,$J$5),$I$5)+$G$5*MAX(MIN(DL538,$J$5),$I$5)*(EF538*DY538/($K$5*1000))+$H$5*(EF538*DY538/($K$5*1000))*(EF538*DY538/($K$5*1000)))</f>
        <v>0</v>
      </c>
      <c r="S538">
        <f>J538*(1000-(1000*0.61365*exp(17.502*W538/(240.97+W538))/(DY538+DZ538)+DT538)/2)/(1000*0.61365*exp(17.502*W538/(240.97+W538))/(DY538+DZ538)-DT538)</f>
        <v>0</v>
      </c>
      <c r="T538">
        <f>1/((DM538+1)/(Q538/1.6)+1/(R538/1.37)) + DM538/((DM538+1)/(Q538/1.6) + DM538/(R538/1.37))</f>
        <v>0</v>
      </c>
      <c r="U538">
        <f>(DH538*DK538)</f>
        <v>0</v>
      </c>
      <c r="V538">
        <f>(EA538+(U538+2*0.95*5.67E-8*(((EA538+$B$7)+273)^4-(EA538+273)^4)-44100*J538)/(1.84*29.3*R538+8*0.95*5.67E-8*(EA538+273)^3))</f>
        <v>0</v>
      </c>
      <c r="W538">
        <f>($C$7*EB538+$D$7*EC538+$E$7*V538)</f>
        <v>0</v>
      </c>
      <c r="X538">
        <f>0.61365*exp(17.502*W538/(240.97+W538))</f>
        <v>0</v>
      </c>
      <c r="Y538">
        <f>(Z538/AA538*100)</f>
        <v>0</v>
      </c>
      <c r="Z538">
        <f>DT538*(DY538+DZ538)/1000</f>
        <v>0</v>
      </c>
      <c r="AA538">
        <f>0.61365*exp(17.502*EA538/(240.97+EA538))</f>
        <v>0</v>
      </c>
      <c r="AB538">
        <f>(X538-DT538*(DY538+DZ538)/1000)</f>
        <v>0</v>
      </c>
      <c r="AC538">
        <f>(-J538*44100)</f>
        <v>0</v>
      </c>
      <c r="AD538">
        <f>2*29.3*R538*0.92*(EA538-W538)</f>
        <v>0</v>
      </c>
      <c r="AE538">
        <f>2*0.95*5.67E-8*(((EA538+$B$7)+273)^4-(W538+273)^4)</f>
        <v>0</v>
      </c>
      <c r="AF538">
        <f>U538+AE538+AC538+AD538</f>
        <v>0</v>
      </c>
      <c r="AG538">
        <f>DX538*AU538*(DS538-DR538*(1000-AU538*DU538)/(1000-AU538*DT538))/(100*DL538)</f>
        <v>0</v>
      </c>
      <c r="AH538">
        <f>1000*DX538*AU538*(DT538-DU538)/(100*DL538*(1000-AU538*DT538))</f>
        <v>0</v>
      </c>
      <c r="AI538">
        <f>(AJ538 - AK538 - DY538*1E3/(8.314*(EA538+273.15)) * AM538/DX538 * AL538) * DX538/(100*DL538) * (1000 - DU538)/1000</f>
        <v>0</v>
      </c>
      <c r="AJ538">
        <v>683.2037849346564</v>
      </c>
      <c r="AK538">
        <v>631.7959090909088</v>
      </c>
      <c r="AL538">
        <v>3.215523015692605</v>
      </c>
      <c r="AM538">
        <v>65.51276045423094</v>
      </c>
      <c r="AN538">
        <f>(AP538 - AO538 + DY538*1E3/(8.314*(EA538+273.15)) * AR538/DX538 * AQ538) * DX538/(100*DL538) * 1000/(1000 - AP538)</f>
        <v>0</v>
      </c>
      <c r="AO538">
        <v>14.28507932968397</v>
      </c>
      <c r="AP538">
        <v>24.36391696969698</v>
      </c>
      <c r="AQ538">
        <v>4.948184608889338E-05</v>
      </c>
      <c r="AR538">
        <v>120.2974737953447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MAX(0,($B$13+$C$13*EF538)/(1+$D$13*EF538)*DY538/(EA538+273)*$E$13)</f>
        <v>0</v>
      </c>
      <c r="AX538" t="s">
        <v>437</v>
      </c>
      <c r="AY538" t="s">
        <v>437</v>
      </c>
      <c r="AZ538">
        <v>0</v>
      </c>
      <c r="BA538">
        <v>0</v>
      </c>
      <c r="BB538">
        <f>1-AZ538/BA538</f>
        <v>0</v>
      </c>
      <c r="BC538">
        <v>0</v>
      </c>
      <c r="BD538" t="s">
        <v>437</v>
      </c>
      <c r="BE538" t="s">
        <v>437</v>
      </c>
      <c r="BF538">
        <v>0</v>
      </c>
      <c r="BG538">
        <v>0</v>
      </c>
      <c r="BH538">
        <f>1-BF538/BG538</f>
        <v>0</v>
      </c>
      <c r="BI538">
        <v>0.5</v>
      </c>
      <c r="BJ538">
        <f>DI538</f>
        <v>0</v>
      </c>
      <c r="BK538">
        <f>L538</f>
        <v>0</v>
      </c>
      <c r="BL538">
        <f>BH538*BI538*BJ538</f>
        <v>0</v>
      </c>
      <c r="BM538">
        <f>(BK538-BC538)/BJ538</f>
        <v>0</v>
      </c>
      <c r="BN538">
        <f>(BA538-BG538)/BG538</f>
        <v>0</v>
      </c>
      <c r="BO538">
        <f>AZ538/(BB538+AZ538/BG538)</f>
        <v>0</v>
      </c>
      <c r="BP538" t="s">
        <v>437</v>
      </c>
      <c r="BQ538">
        <v>0</v>
      </c>
      <c r="BR538">
        <f>IF(BQ538&lt;&gt;0, BQ538, BO538)</f>
        <v>0</v>
      </c>
      <c r="BS538">
        <f>1-BR538/BG538</f>
        <v>0</v>
      </c>
      <c r="BT538">
        <f>(BG538-BF538)/(BG538-BR538)</f>
        <v>0</v>
      </c>
      <c r="BU538">
        <f>(BA538-BG538)/(BA538-BR538)</f>
        <v>0</v>
      </c>
      <c r="BV538">
        <f>(BG538-BF538)/(BG538-AZ538)</f>
        <v>0</v>
      </c>
      <c r="BW538">
        <f>(BA538-BG538)/(BA538-AZ538)</f>
        <v>0</v>
      </c>
      <c r="BX538">
        <f>(BT538*BR538/BF538)</f>
        <v>0</v>
      </c>
      <c r="BY538">
        <f>(1-BX538)</f>
        <v>0</v>
      </c>
      <c r="DH538">
        <f>$B$11*EG538+$C$11*EH538+$F$11*ES538*(1-EV538)</f>
        <v>0</v>
      </c>
      <c r="DI538">
        <f>DH538*DJ538</f>
        <v>0</v>
      </c>
      <c r="DJ538">
        <f>($B$11*$D$9+$C$11*$D$9+$F$11*((FF538+EX538)/MAX(FF538+EX538+FG538, 0.1)*$I$9+FG538/MAX(FF538+EX538+FG538, 0.1)*$J$9))/($B$11+$C$11+$F$11)</f>
        <v>0</v>
      </c>
      <c r="DK538">
        <f>($B$11*$K$9+$C$11*$K$9+$F$11*((FF538+EX538)/MAX(FF538+EX538+FG538, 0.1)*$P$9+FG538/MAX(FF538+EX538+FG538, 0.1)*$Q$9))/($B$11+$C$11+$F$11)</f>
        <v>0</v>
      </c>
      <c r="DL538">
        <v>4.8</v>
      </c>
      <c r="DM538">
        <v>0.5</v>
      </c>
      <c r="DN538" t="s">
        <v>438</v>
      </c>
      <c r="DO538">
        <v>2</v>
      </c>
      <c r="DP538" t="b">
        <v>1</v>
      </c>
      <c r="DQ538">
        <v>1759259933.814285</v>
      </c>
      <c r="DR538">
        <v>593.6519285714286</v>
      </c>
      <c r="DS538">
        <v>657.8503214285714</v>
      </c>
      <c r="DT538">
        <v>24.35400357142857</v>
      </c>
      <c r="DU538">
        <v>14.28175357142857</v>
      </c>
      <c r="DV538">
        <v>593.1317857142857</v>
      </c>
      <c r="DW538">
        <v>24.10367857142857</v>
      </c>
      <c r="DX538">
        <v>500.0110357142858</v>
      </c>
      <c r="DY538">
        <v>90.69683214285713</v>
      </c>
      <c r="DZ538">
        <v>0.05324256428571428</v>
      </c>
      <c r="EA538">
        <v>30.68220357142857</v>
      </c>
      <c r="EB538">
        <v>29.95932857142856</v>
      </c>
      <c r="EC538">
        <v>999.9000000000002</v>
      </c>
      <c r="ED538">
        <v>0</v>
      </c>
      <c r="EE538">
        <v>0</v>
      </c>
      <c r="EF538">
        <v>9997.723214285714</v>
      </c>
      <c r="EG538">
        <v>0</v>
      </c>
      <c r="EH538">
        <v>11.3638</v>
      </c>
      <c r="EI538">
        <v>-64.19834999999999</v>
      </c>
      <c r="EJ538">
        <v>608.4706428571428</v>
      </c>
      <c r="EK538">
        <v>667.3817142857142</v>
      </c>
      <c r="EL538">
        <v>10.072225</v>
      </c>
      <c r="EM538">
        <v>657.8503214285714</v>
      </c>
      <c r="EN538">
        <v>14.28175357142857</v>
      </c>
      <c r="EO538">
        <v>2.208830357142857</v>
      </c>
      <c r="EP538">
        <v>1.295311071428572</v>
      </c>
      <c r="EQ538">
        <v>19.02650714285715</v>
      </c>
      <c r="ER538">
        <v>10.74455</v>
      </c>
      <c r="ES538">
        <v>1999.989642857143</v>
      </c>
      <c r="ET538">
        <v>0.9799956428571426</v>
      </c>
      <c r="EU538">
        <v>0.02000463928571429</v>
      </c>
      <c r="EV538">
        <v>0</v>
      </c>
      <c r="EW538">
        <v>856.1397142857146</v>
      </c>
      <c r="EX538">
        <v>5.000560000000001</v>
      </c>
      <c r="EY538">
        <v>17383.3</v>
      </c>
      <c r="EZ538">
        <v>17294.74642857143</v>
      </c>
      <c r="FA538">
        <v>42.125</v>
      </c>
      <c r="FB538">
        <v>42.25</v>
      </c>
      <c r="FC538">
        <v>41.81199999999999</v>
      </c>
      <c r="FD538">
        <v>41.37721428571428</v>
      </c>
      <c r="FE538">
        <v>42.875</v>
      </c>
      <c r="FF538">
        <v>1955.079642857143</v>
      </c>
      <c r="FG538">
        <v>39.91</v>
      </c>
      <c r="FH538">
        <v>0</v>
      </c>
      <c r="FI538">
        <v>1759259956</v>
      </c>
      <c r="FJ538">
        <v>0</v>
      </c>
      <c r="FK538">
        <v>856.4845769230768</v>
      </c>
      <c r="FL538">
        <v>46.23894010644997</v>
      </c>
      <c r="FM538">
        <v>942.899144020834</v>
      </c>
      <c r="FN538">
        <v>17390.81538461539</v>
      </c>
      <c r="FO538">
        <v>15</v>
      </c>
      <c r="FP538">
        <v>0</v>
      </c>
      <c r="FQ538" t="s">
        <v>439</v>
      </c>
      <c r="FR538">
        <v>1747148579.5</v>
      </c>
      <c r="FS538">
        <v>1747148584.5</v>
      </c>
      <c r="FT538">
        <v>0</v>
      </c>
      <c r="FU538">
        <v>0.162</v>
      </c>
      <c r="FV538">
        <v>-0.001</v>
      </c>
      <c r="FW538">
        <v>0.139</v>
      </c>
      <c r="FX538">
        <v>0.058</v>
      </c>
      <c r="FY538">
        <v>420</v>
      </c>
      <c r="FZ538">
        <v>16</v>
      </c>
      <c r="GA538">
        <v>0.19</v>
      </c>
      <c r="GB538">
        <v>0.02</v>
      </c>
      <c r="GC538">
        <v>-63.88692682926829</v>
      </c>
      <c r="GD538">
        <v>-7.319514982578314</v>
      </c>
      <c r="GE538">
        <v>0.7855348068003251</v>
      </c>
      <c r="GF538">
        <v>0</v>
      </c>
      <c r="GG538">
        <v>853.6715588235294</v>
      </c>
      <c r="GH538">
        <v>47.03249808716409</v>
      </c>
      <c r="GI538">
        <v>4.617927318302872</v>
      </c>
      <c r="GJ538">
        <v>0</v>
      </c>
      <c r="GK538">
        <v>10.06945609756098</v>
      </c>
      <c r="GL538">
        <v>0.05534216027877045</v>
      </c>
      <c r="GM538">
        <v>0.005813736835330732</v>
      </c>
      <c r="GN538">
        <v>1</v>
      </c>
      <c r="GO538">
        <v>1</v>
      </c>
      <c r="GP538">
        <v>3</v>
      </c>
      <c r="GQ538" t="s">
        <v>463</v>
      </c>
      <c r="GR538">
        <v>3.12912</v>
      </c>
      <c r="GS538">
        <v>2.7312</v>
      </c>
      <c r="GT538">
        <v>0.113708</v>
      </c>
      <c r="GU538">
        <v>0.122555</v>
      </c>
      <c r="GV538">
        <v>0.108292</v>
      </c>
      <c r="GW538">
        <v>0.0746705</v>
      </c>
      <c r="GX538">
        <v>26561.2</v>
      </c>
      <c r="GY538">
        <v>25524.9</v>
      </c>
      <c r="GZ538">
        <v>30510.8</v>
      </c>
      <c r="HA538">
        <v>29345.3</v>
      </c>
      <c r="HB538">
        <v>37547.6</v>
      </c>
      <c r="HC538">
        <v>35739.1</v>
      </c>
      <c r="HD538">
        <v>46675.4</v>
      </c>
      <c r="HE538">
        <v>43608</v>
      </c>
      <c r="HF538">
        <v>1.83358</v>
      </c>
      <c r="HG538">
        <v>1.81513</v>
      </c>
      <c r="HH538">
        <v>0.073202</v>
      </c>
      <c r="HI538">
        <v>0</v>
      </c>
      <c r="HJ538">
        <v>28.774</v>
      </c>
      <c r="HK538">
        <v>999.9</v>
      </c>
      <c r="HL538">
        <v>47.1</v>
      </c>
      <c r="HM538">
        <v>31.6</v>
      </c>
      <c r="HN538">
        <v>24.2404</v>
      </c>
      <c r="HO538">
        <v>63.0369</v>
      </c>
      <c r="HP538">
        <v>17.8045</v>
      </c>
      <c r="HQ538">
        <v>1</v>
      </c>
      <c r="HR538">
        <v>0.156349</v>
      </c>
      <c r="HS538">
        <v>-1.0281</v>
      </c>
      <c r="HT538">
        <v>20.1977</v>
      </c>
      <c r="HU538">
        <v>5.22852</v>
      </c>
      <c r="HV538">
        <v>11.974</v>
      </c>
      <c r="HW538">
        <v>4.97035</v>
      </c>
      <c r="HX538">
        <v>3.28953</v>
      </c>
      <c r="HY538">
        <v>9999</v>
      </c>
      <c r="HZ538">
        <v>9999</v>
      </c>
      <c r="IA538">
        <v>9999</v>
      </c>
      <c r="IB538">
        <v>21.1</v>
      </c>
      <c r="IC538">
        <v>4.97292</v>
      </c>
      <c r="ID538">
        <v>1.87729</v>
      </c>
      <c r="IE538">
        <v>1.87531</v>
      </c>
      <c r="IF538">
        <v>1.87817</v>
      </c>
      <c r="IG538">
        <v>1.87486</v>
      </c>
      <c r="IH538">
        <v>1.87851</v>
      </c>
      <c r="II538">
        <v>1.87559</v>
      </c>
      <c r="IJ538">
        <v>1.8767</v>
      </c>
      <c r="IK538">
        <v>0</v>
      </c>
      <c r="IL538">
        <v>0</v>
      </c>
      <c r="IM538">
        <v>0</v>
      </c>
      <c r="IN538">
        <v>0</v>
      </c>
      <c r="IO538" t="s">
        <v>441</v>
      </c>
      <c r="IP538" t="s">
        <v>442</v>
      </c>
      <c r="IQ538" t="s">
        <v>443</v>
      </c>
      <c r="IR538" t="s">
        <v>443</v>
      </c>
      <c r="IS538" t="s">
        <v>443</v>
      </c>
      <c r="IT538" t="s">
        <v>443</v>
      </c>
      <c r="IU538">
        <v>0</v>
      </c>
      <c r="IV538">
        <v>100</v>
      </c>
      <c r="IW538">
        <v>100</v>
      </c>
      <c r="IX538">
        <v>0.543</v>
      </c>
      <c r="IY538">
        <v>0.2506</v>
      </c>
      <c r="IZ538">
        <v>-0.1222274518627452</v>
      </c>
      <c r="JA538">
        <v>0.001328938755811441</v>
      </c>
      <c r="JB538">
        <v>-5.633165956792918E-07</v>
      </c>
      <c r="JC538">
        <v>2.510553891376428E-10</v>
      </c>
      <c r="JD538">
        <v>-0.04678033270444259</v>
      </c>
      <c r="JE538">
        <v>-0.0009625096320519332</v>
      </c>
      <c r="JF538">
        <v>0.0006953178313022573</v>
      </c>
      <c r="JG538">
        <v>-5.973937232829655E-06</v>
      </c>
      <c r="JH538">
        <v>1</v>
      </c>
      <c r="JI538">
        <v>2112</v>
      </c>
      <c r="JJ538">
        <v>1</v>
      </c>
      <c r="JK538">
        <v>26</v>
      </c>
      <c r="JL538">
        <v>201856</v>
      </c>
      <c r="JM538">
        <v>201856</v>
      </c>
      <c r="JN538">
        <v>1.63574</v>
      </c>
      <c r="JO538">
        <v>2.53906</v>
      </c>
      <c r="JP538">
        <v>1.39893</v>
      </c>
      <c r="JQ538">
        <v>2.32788</v>
      </c>
      <c r="JR538">
        <v>1.44897</v>
      </c>
      <c r="JS538">
        <v>2.51587</v>
      </c>
      <c r="JT538">
        <v>37.2181</v>
      </c>
      <c r="JU538">
        <v>23.9737</v>
      </c>
      <c r="JV538">
        <v>18</v>
      </c>
      <c r="JW538">
        <v>483.901</v>
      </c>
      <c r="JX538">
        <v>442.647</v>
      </c>
      <c r="JY538">
        <v>29.9909</v>
      </c>
      <c r="JZ538">
        <v>29.2124</v>
      </c>
      <c r="KA538">
        <v>30.0005</v>
      </c>
      <c r="KB538">
        <v>28.8145</v>
      </c>
      <c r="KC538">
        <v>28.8695</v>
      </c>
      <c r="KD538">
        <v>32.7489</v>
      </c>
      <c r="KE538">
        <v>43.5864</v>
      </c>
      <c r="KF538">
        <v>0</v>
      </c>
      <c r="KG538">
        <v>30.01</v>
      </c>
      <c r="KH538">
        <v>707.282</v>
      </c>
      <c r="KI538">
        <v>14.2234</v>
      </c>
      <c r="KJ538">
        <v>100.868</v>
      </c>
      <c r="KK538">
        <v>100.303</v>
      </c>
    </row>
    <row r="539" spans="1:297">
      <c r="A539">
        <v>523</v>
      </c>
      <c r="B539">
        <v>1759259946.6</v>
      </c>
      <c r="C539">
        <v>13131</v>
      </c>
      <c r="D539" t="s">
        <v>1494</v>
      </c>
      <c r="E539" t="s">
        <v>1495</v>
      </c>
      <c r="F539">
        <v>5</v>
      </c>
      <c r="G539" t="s">
        <v>1411</v>
      </c>
      <c r="H539" t="s">
        <v>436</v>
      </c>
      <c r="I539">
        <v>1759259939.1</v>
      </c>
      <c r="J539">
        <f>(K539)/1000</f>
        <v>0</v>
      </c>
      <c r="K539">
        <f>IF(DP539, AN539, AH539)</f>
        <v>0</v>
      </c>
      <c r="L539">
        <f>IF(DP539, AI539, AG539)</f>
        <v>0</v>
      </c>
      <c r="M539">
        <f>DR539 - IF(AU539&gt;1, L539*DL539*100.0/(AW539), 0)</f>
        <v>0</v>
      </c>
      <c r="N539">
        <f>((T539-J539/2)*M539-L539)/(T539+J539/2)</f>
        <v>0</v>
      </c>
      <c r="O539">
        <f>N539*(DY539+DZ539)/1000.0</f>
        <v>0</v>
      </c>
      <c r="P539">
        <f>(DR539 - IF(AU539&gt;1, L539*DL539*100.0/(AW539), 0))*(DY539+DZ539)/1000.0</f>
        <v>0</v>
      </c>
      <c r="Q539">
        <f>2.0/((1/S539-1/R539)+SIGN(S539)*SQRT((1/S539-1/R539)*(1/S539-1/R539) + 4*DM539/((DM539+1)*(DM539+1))*(2*1/S539*1/R539-1/R539*1/R539)))</f>
        <v>0</v>
      </c>
      <c r="R539">
        <f>IF(LEFT(DN539,1)&lt;&gt;"0",IF(LEFT(DN539,1)="1",3.0,DO539),$D$5+$E$5*(EF539*DY539/($K$5*1000))+$F$5*(EF539*DY539/($K$5*1000))*MAX(MIN(DL539,$J$5),$I$5)*MAX(MIN(DL539,$J$5),$I$5)+$G$5*MAX(MIN(DL539,$J$5),$I$5)*(EF539*DY539/($K$5*1000))+$H$5*(EF539*DY539/($K$5*1000))*(EF539*DY539/($K$5*1000)))</f>
        <v>0</v>
      </c>
      <c r="S539">
        <f>J539*(1000-(1000*0.61365*exp(17.502*W539/(240.97+W539))/(DY539+DZ539)+DT539)/2)/(1000*0.61365*exp(17.502*W539/(240.97+W539))/(DY539+DZ539)-DT539)</f>
        <v>0</v>
      </c>
      <c r="T539">
        <f>1/((DM539+1)/(Q539/1.6)+1/(R539/1.37)) + DM539/((DM539+1)/(Q539/1.6) + DM539/(R539/1.37))</f>
        <v>0</v>
      </c>
      <c r="U539">
        <f>(DH539*DK539)</f>
        <v>0</v>
      </c>
      <c r="V539">
        <f>(EA539+(U539+2*0.95*5.67E-8*(((EA539+$B$7)+273)^4-(EA539+273)^4)-44100*J539)/(1.84*29.3*R539+8*0.95*5.67E-8*(EA539+273)^3))</f>
        <v>0</v>
      </c>
      <c r="W539">
        <f>($C$7*EB539+$D$7*EC539+$E$7*V539)</f>
        <v>0</v>
      </c>
      <c r="X539">
        <f>0.61365*exp(17.502*W539/(240.97+W539))</f>
        <v>0</v>
      </c>
      <c r="Y539">
        <f>(Z539/AA539*100)</f>
        <v>0</v>
      </c>
      <c r="Z539">
        <f>DT539*(DY539+DZ539)/1000</f>
        <v>0</v>
      </c>
      <c r="AA539">
        <f>0.61365*exp(17.502*EA539/(240.97+EA539))</f>
        <v>0</v>
      </c>
      <c r="AB539">
        <f>(X539-DT539*(DY539+DZ539)/1000)</f>
        <v>0</v>
      </c>
      <c r="AC539">
        <f>(-J539*44100)</f>
        <v>0</v>
      </c>
      <c r="AD539">
        <f>2*29.3*R539*0.92*(EA539-W539)</f>
        <v>0</v>
      </c>
      <c r="AE539">
        <f>2*0.95*5.67E-8*(((EA539+$B$7)+273)^4-(W539+273)^4)</f>
        <v>0</v>
      </c>
      <c r="AF539">
        <f>U539+AE539+AC539+AD539</f>
        <v>0</v>
      </c>
      <c r="AG539">
        <f>DX539*AU539*(DS539-DR539*(1000-AU539*DU539)/(1000-AU539*DT539))/(100*DL539)</f>
        <v>0</v>
      </c>
      <c r="AH539">
        <f>1000*DX539*AU539*(DT539-DU539)/(100*DL539*(1000-AU539*DT539))</f>
        <v>0</v>
      </c>
      <c r="AI539">
        <f>(AJ539 - AK539 - DY539*1E3/(8.314*(EA539+273.15)) * AM539/DX539 * AL539) * DX539/(100*DL539) * (1000 - DU539)/1000</f>
        <v>0</v>
      </c>
      <c r="AJ539">
        <v>700.1078531828974</v>
      </c>
      <c r="AK539">
        <v>648.1446848484849</v>
      </c>
      <c r="AL539">
        <v>3.269615616931821</v>
      </c>
      <c r="AM539">
        <v>65.51276045423094</v>
      </c>
      <c r="AN539">
        <f>(AP539 - AO539 + DY539*1E3/(8.314*(EA539+273.15)) * AR539/DX539 * AQ539) * DX539/(100*DL539) * 1000/(1000 - AP539)</f>
        <v>0</v>
      </c>
      <c r="AO539">
        <v>14.28769956546156</v>
      </c>
      <c r="AP539">
        <v>24.37034606060604</v>
      </c>
      <c r="AQ539">
        <v>9.513051699863094E-05</v>
      </c>
      <c r="AR539">
        <v>120.2974737953447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MAX(0,($B$13+$C$13*EF539)/(1+$D$13*EF539)*DY539/(EA539+273)*$E$13)</f>
        <v>0</v>
      </c>
      <c r="AX539" t="s">
        <v>437</v>
      </c>
      <c r="AY539" t="s">
        <v>437</v>
      </c>
      <c r="AZ539">
        <v>0</v>
      </c>
      <c r="BA539">
        <v>0</v>
      </c>
      <c r="BB539">
        <f>1-AZ539/BA539</f>
        <v>0</v>
      </c>
      <c r="BC539">
        <v>0</v>
      </c>
      <c r="BD539" t="s">
        <v>437</v>
      </c>
      <c r="BE539" t="s">
        <v>437</v>
      </c>
      <c r="BF539">
        <v>0</v>
      </c>
      <c r="BG539">
        <v>0</v>
      </c>
      <c r="BH539">
        <f>1-BF539/BG539</f>
        <v>0</v>
      </c>
      <c r="BI539">
        <v>0.5</v>
      </c>
      <c r="BJ539">
        <f>DI539</f>
        <v>0</v>
      </c>
      <c r="BK539">
        <f>L539</f>
        <v>0</v>
      </c>
      <c r="BL539">
        <f>BH539*BI539*BJ539</f>
        <v>0</v>
      </c>
      <c r="BM539">
        <f>(BK539-BC539)/BJ539</f>
        <v>0</v>
      </c>
      <c r="BN539">
        <f>(BA539-BG539)/BG539</f>
        <v>0</v>
      </c>
      <c r="BO539">
        <f>AZ539/(BB539+AZ539/BG539)</f>
        <v>0</v>
      </c>
      <c r="BP539" t="s">
        <v>437</v>
      </c>
      <c r="BQ539">
        <v>0</v>
      </c>
      <c r="BR539">
        <f>IF(BQ539&lt;&gt;0, BQ539, BO539)</f>
        <v>0</v>
      </c>
      <c r="BS539">
        <f>1-BR539/BG539</f>
        <v>0</v>
      </c>
      <c r="BT539">
        <f>(BG539-BF539)/(BG539-BR539)</f>
        <v>0</v>
      </c>
      <c r="BU539">
        <f>(BA539-BG539)/(BA539-BR539)</f>
        <v>0</v>
      </c>
      <c r="BV539">
        <f>(BG539-BF539)/(BG539-AZ539)</f>
        <v>0</v>
      </c>
      <c r="BW539">
        <f>(BA539-BG539)/(BA539-AZ539)</f>
        <v>0</v>
      </c>
      <c r="BX539">
        <f>(BT539*BR539/BF539)</f>
        <v>0</v>
      </c>
      <c r="BY539">
        <f>(1-BX539)</f>
        <v>0</v>
      </c>
      <c r="DH539">
        <f>$B$11*EG539+$C$11*EH539+$F$11*ES539*(1-EV539)</f>
        <v>0</v>
      </c>
      <c r="DI539">
        <f>DH539*DJ539</f>
        <v>0</v>
      </c>
      <c r="DJ539">
        <f>($B$11*$D$9+$C$11*$D$9+$F$11*((FF539+EX539)/MAX(FF539+EX539+FG539, 0.1)*$I$9+FG539/MAX(FF539+EX539+FG539, 0.1)*$J$9))/($B$11+$C$11+$F$11)</f>
        <v>0</v>
      </c>
      <c r="DK539">
        <f>($B$11*$K$9+$C$11*$K$9+$F$11*((FF539+EX539)/MAX(FF539+EX539+FG539, 0.1)*$P$9+FG539/MAX(FF539+EX539+FG539, 0.1)*$Q$9))/($B$11+$C$11+$F$11)</f>
        <v>0</v>
      </c>
      <c r="DL539">
        <v>4.8</v>
      </c>
      <c r="DM539">
        <v>0.5</v>
      </c>
      <c r="DN539" t="s">
        <v>438</v>
      </c>
      <c r="DO539">
        <v>2</v>
      </c>
      <c r="DP539" t="b">
        <v>1</v>
      </c>
      <c r="DQ539">
        <v>1759259939.1</v>
      </c>
      <c r="DR539">
        <v>610.1893333333333</v>
      </c>
      <c r="DS539">
        <v>675.3635925925926</v>
      </c>
      <c r="DT539">
        <v>24.36222962962963</v>
      </c>
      <c r="DU539">
        <v>14.28496296296296</v>
      </c>
      <c r="DV539">
        <v>609.6538888888889</v>
      </c>
      <c r="DW539">
        <v>24.11172962962963</v>
      </c>
      <c r="DX539">
        <v>500.0154814814815</v>
      </c>
      <c r="DY539">
        <v>90.69707777777778</v>
      </c>
      <c r="DZ539">
        <v>0.0531470962962963</v>
      </c>
      <c r="EA539">
        <v>30.68736296296296</v>
      </c>
      <c r="EB539">
        <v>29.96287777777778</v>
      </c>
      <c r="EC539">
        <v>999.9000000000001</v>
      </c>
      <c r="ED539">
        <v>0</v>
      </c>
      <c r="EE539">
        <v>0</v>
      </c>
      <c r="EF539">
        <v>10005.8537037037</v>
      </c>
      <c r="EG539">
        <v>0</v>
      </c>
      <c r="EH539">
        <v>11.3638</v>
      </c>
      <c r="EI539">
        <v>-65.1741925925926</v>
      </c>
      <c r="EJ539">
        <v>625.4261851851851</v>
      </c>
      <c r="EK539">
        <v>685.1508148148148</v>
      </c>
      <c r="EL539">
        <v>10.07724814814815</v>
      </c>
      <c r="EM539">
        <v>675.3635925925926</v>
      </c>
      <c r="EN539">
        <v>14.28496296296296</v>
      </c>
      <c r="EO539">
        <v>2.209582962962963</v>
      </c>
      <c r="EP539">
        <v>1.295605555555555</v>
      </c>
      <c r="EQ539">
        <v>19.03196296296296</v>
      </c>
      <c r="ER539">
        <v>10.74796666666667</v>
      </c>
      <c r="ES539">
        <v>1999.97925925926</v>
      </c>
      <c r="ET539">
        <v>0.9799955555555554</v>
      </c>
      <c r="EU539">
        <v>0.02000472962962963</v>
      </c>
      <c r="EV539">
        <v>0</v>
      </c>
      <c r="EW539">
        <v>860.1897407407407</v>
      </c>
      <c r="EX539">
        <v>5.000560000000001</v>
      </c>
      <c r="EY539">
        <v>17465.17777777778</v>
      </c>
      <c r="EZ539">
        <v>17294.65925925926</v>
      </c>
      <c r="FA539">
        <v>42.12729629629629</v>
      </c>
      <c r="FB539">
        <v>42.25</v>
      </c>
      <c r="FC539">
        <v>41.819</v>
      </c>
      <c r="FD539">
        <v>41.38188888888889</v>
      </c>
      <c r="FE539">
        <v>42.875</v>
      </c>
      <c r="FF539">
        <v>1955.069259259259</v>
      </c>
      <c r="FG539">
        <v>39.91</v>
      </c>
      <c r="FH539">
        <v>0</v>
      </c>
      <c r="FI539">
        <v>1759259960.8</v>
      </c>
      <c r="FJ539">
        <v>0</v>
      </c>
      <c r="FK539">
        <v>860.1453846153847</v>
      </c>
      <c r="FL539">
        <v>45.73237609794439</v>
      </c>
      <c r="FM539">
        <v>910.3555561951538</v>
      </c>
      <c r="FN539">
        <v>17465.01923076923</v>
      </c>
      <c r="FO539">
        <v>15</v>
      </c>
      <c r="FP539">
        <v>0</v>
      </c>
      <c r="FQ539" t="s">
        <v>439</v>
      </c>
      <c r="FR539">
        <v>1747148579.5</v>
      </c>
      <c r="FS539">
        <v>1747148584.5</v>
      </c>
      <c r="FT539">
        <v>0</v>
      </c>
      <c r="FU539">
        <v>0.162</v>
      </c>
      <c r="FV539">
        <v>-0.001</v>
      </c>
      <c r="FW539">
        <v>0.139</v>
      </c>
      <c r="FX539">
        <v>0.058</v>
      </c>
      <c r="FY539">
        <v>420</v>
      </c>
      <c r="FZ539">
        <v>16</v>
      </c>
      <c r="GA539">
        <v>0.19</v>
      </c>
      <c r="GB539">
        <v>0.02</v>
      </c>
      <c r="GC539">
        <v>-64.65757499999999</v>
      </c>
      <c r="GD539">
        <v>-11.14756998123815</v>
      </c>
      <c r="GE539">
        <v>1.075087684970393</v>
      </c>
      <c r="GF539">
        <v>0</v>
      </c>
      <c r="GG539">
        <v>857.8367647058824</v>
      </c>
      <c r="GH539">
        <v>46.10823531182548</v>
      </c>
      <c r="GI539">
        <v>4.529714112903445</v>
      </c>
      <c r="GJ539">
        <v>0</v>
      </c>
      <c r="GK539">
        <v>10.0743725</v>
      </c>
      <c r="GL539">
        <v>0.05529568480299248</v>
      </c>
      <c r="GM539">
        <v>0.005489307219494871</v>
      </c>
      <c r="GN539">
        <v>1</v>
      </c>
      <c r="GO539">
        <v>1</v>
      </c>
      <c r="GP539">
        <v>3</v>
      </c>
      <c r="GQ539" t="s">
        <v>463</v>
      </c>
      <c r="GR539">
        <v>3.12912</v>
      </c>
      <c r="GS539">
        <v>2.73064</v>
      </c>
      <c r="GT539">
        <v>0.115736</v>
      </c>
      <c r="GU539">
        <v>0.124612</v>
      </c>
      <c r="GV539">
        <v>0.108306</v>
      </c>
      <c r="GW539">
        <v>0.0746787</v>
      </c>
      <c r="GX539">
        <v>26500</v>
      </c>
      <c r="GY539">
        <v>25464.9</v>
      </c>
      <c r="GZ539">
        <v>30510.4</v>
      </c>
      <c r="HA539">
        <v>29345.2</v>
      </c>
      <c r="HB539">
        <v>37546.8</v>
      </c>
      <c r="HC539">
        <v>35738.7</v>
      </c>
      <c r="HD539">
        <v>46674.9</v>
      </c>
      <c r="HE539">
        <v>43607.8</v>
      </c>
      <c r="HF539">
        <v>1.8334</v>
      </c>
      <c r="HG539">
        <v>1.81498</v>
      </c>
      <c r="HH539">
        <v>0.073947</v>
      </c>
      <c r="HI539">
        <v>0</v>
      </c>
      <c r="HJ539">
        <v>28.774</v>
      </c>
      <c r="HK539">
        <v>999.9</v>
      </c>
      <c r="HL539">
        <v>47.1</v>
      </c>
      <c r="HM539">
        <v>31.6</v>
      </c>
      <c r="HN539">
        <v>24.2417</v>
      </c>
      <c r="HO539">
        <v>62.5069</v>
      </c>
      <c r="HP539">
        <v>18.153</v>
      </c>
      <c r="HQ539">
        <v>1</v>
      </c>
      <c r="HR539">
        <v>0.156659</v>
      </c>
      <c r="HS539">
        <v>-1.02119</v>
      </c>
      <c r="HT539">
        <v>20.1975</v>
      </c>
      <c r="HU539">
        <v>5.22747</v>
      </c>
      <c r="HV539">
        <v>11.974</v>
      </c>
      <c r="HW539">
        <v>4.9696</v>
      </c>
      <c r="HX539">
        <v>3.2893</v>
      </c>
      <c r="HY539">
        <v>9999</v>
      </c>
      <c r="HZ539">
        <v>9999</v>
      </c>
      <c r="IA539">
        <v>9999</v>
      </c>
      <c r="IB539">
        <v>21.1</v>
      </c>
      <c r="IC539">
        <v>4.97292</v>
      </c>
      <c r="ID539">
        <v>1.87727</v>
      </c>
      <c r="IE539">
        <v>1.87531</v>
      </c>
      <c r="IF539">
        <v>1.87814</v>
      </c>
      <c r="IG539">
        <v>1.87485</v>
      </c>
      <c r="IH539">
        <v>1.87851</v>
      </c>
      <c r="II539">
        <v>1.87557</v>
      </c>
      <c r="IJ539">
        <v>1.8767</v>
      </c>
      <c r="IK539">
        <v>0</v>
      </c>
      <c r="IL539">
        <v>0</v>
      </c>
      <c r="IM539">
        <v>0</v>
      </c>
      <c r="IN539">
        <v>0</v>
      </c>
      <c r="IO539" t="s">
        <v>441</v>
      </c>
      <c r="IP539" t="s">
        <v>442</v>
      </c>
      <c r="IQ539" t="s">
        <v>443</v>
      </c>
      <c r="IR539" t="s">
        <v>443</v>
      </c>
      <c r="IS539" t="s">
        <v>443</v>
      </c>
      <c r="IT539" t="s">
        <v>443</v>
      </c>
      <c r="IU539">
        <v>0</v>
      </c>
      <c r="IV539">
        <v>100</v>
      </c>
      <c r="IW539">
        <v>100</v>
      </c>
      <c r="IX539">
        <v>0.5570000000000001</v>
      </c>
      <c r="IY539">
        <v>0.2507</v>
      </c>
      <c r="IZ539">
        <v>-0.1222274518627452</v>
      </c>
      <c r="JA539">
        <v>0.001328938755811441</v>
      </c>
      <c r="JB539">
        <v>-5.633165956792918E-07</v>
      </c>
      <c r="JC539">
        <v>2.510553891376428E-10</v>
      </c>
      <c r="JD539">
        <v>-0.04678033270444259</v>
      </c>
      <c r="JE539">
        <v>-0.0009625096320519332</v>
      </c>
      <c r="JF539">
        <v>0.0006953178313022573</v>
      </c>
      <c r="JG539">
        <v>-5.973937232829655E-06</v>
      </c>
      <c r="JH539">
        <v>1</v>
      </c>
      <c r="JI539">
        <v>2112</v>
      </c>
      <c r="JJ539">
        <v>1</v>
      </c>
      <c r="JK539">
        <v>26</v>
      </c>
      <c r="JL539">
        <v>201856.1</v>
      </c>
      <c r="JM539">
        <v>201856</v>
      </c>
      <c r="JN539">
        <v>1.66382</v>
      </c>
      <c r="JO539">
        <v>2.55127</v>
      </c>
      <c r="JP539">
        <v>1.39893</v>
      </c>
      <c r="JQ539">
        <v>2.32788</v>
      </c>
      <c r="JR539">
        <v>1.44897</v>
      </c>
      <c r="JS539">
        <v>2.56714</v>
      </c>
      <c r="JT539">
        <v>37.2181</v>
      </c>
      <c r="JU539">
        <v>23.9737</v>
      </c>
      <c r="JV539">
        <v>18</v>
      </c>
      <c r="JW539">
        <v>483.828</v>
      </c>
      <c r="JX539">
        <v>442.584</v>
      </c>
      <c r="JY539">
        <v>30.0188</v>
      </c>
      <c r="JZ539">
        <v>29.2174</v>
      </c>
      <c r="KA539">
        <v>30.0004</v>
      </c>
      <c r="KB539">
        <v>28.8182</v>
      </c>
      <c r="KC539">
        <v>28.8737</v>
      </c>
      <c r="KD539">
        <v>33.3502</v>
      </c>
      <c r="KE539">
        <v>43.5864</v>
      </c>
      <c r="KF539">
        <v>0</v>
      </c>
      <c r="KG539">
        <v>30.0344</v>
      </c>
      <c r="KH539">
        <v>720.64</v>
      </c>
      <c r="KI539">
        <v>14.2607</v>
      </c>
      <c r="KJ539">
        <v>100.867</v>
      </c>
      <c r="KK539">
        <v>100.303</v>
      </c>
    </row>
    <row r="540" spans="1:297">
      <c r="A540">
        <v>524</v>
      </c>
      <c r="B540">
        <v>1759259951.6</v>
      </c>
      <c r="C540">
        <v>13136</v>
      </c>
      <c r="D540" t="s">
        <v>1496</v>
      </c>
      <c r="E540" t="s">
        <v>1497</v>
      </c>
      <c r="F540">
        <v>5</v>
      </c>
      <c r="G540" t="s">
        <v>1411</v>
      </c>
      <c r="H540" t="s">
        <v>436</v>
      </c>
      <c r="I540">
        <v>1759259943.814285</v>
      </c>
      <c r="J540">
        <f>(K540)/1000</f>
        <v>0</v>
      </c>
      <c r="K540">
        <f>IF(DP540, AN540, AH540)</f>
        <v>0</v>
      </c>
      <c r="L540">
        <f>IF(DP540, AI540, AG540)</f>
        <v>0</v>
      </c>
      <c r="M540">
        <f>DR540 - IF(AU540&gt;1, L540*DL540*100.0/(AW540), 0)</f>
        <v>0</v>
      </c>
      <c r="N540">
        <f>((T540-J540/2)*M540-L540)/(T540+J540/2)</f>
        <v>0</v>
      </c>
      <c r="O540">
        <f>N540*(DY540+DZ540)/1000.0</f>
        <v>0</v>
      </c>
      <c r="P540">
        <f>(DR540 - IF(AU540&gt;1, L540*DL540*100.0/(AW540), 0))*(DY540+DZ540)/1000.0</f>
        <v>0</v>
      </c>
      <c r="Q540">
        <f>2.0/((1/S540-1/R540)+SIGN(S540)*SQRT((1/S540-1/R540)*(1/S540-1/R540) + 4*DM540/((DM540+1)*(DM540+1))*(2*1/S540*1/R540-1/R540*1/R540)))</f>
        <v>0</v>
      </c>
      <c r="R540">
        <f>IF(LEFT(DN540,1)&lt;&gt;"0",IF(LEFT(DN540,1)="1",3.0,DO540),$D$5+$E$5*(EF540*DY540/($K$5*1000))+$F$5*(EF540*DY540/($K$5*1000))*MAX(MIN(DL540,$J$5),$I$5)*MAX(MIN(DL540,$J$5),$I$5)+$G$5*MAX(MIN(DL540,$J$5),$I$5)*(EF540*DY540/($K$5*1000))+$H$5*(EF540*DY540/($K$5*1000))*(EF540*DY540/($K$5*1000)))</f>
        <v>0</v>
      </c>
      <c r="S540">
        <f>J540*(1000-(1000*0.61365*exp(17.502*W540/(240.97+W540))/(DY540+DZ540)+DT540)/2)/(1000*0.61365*exp(17.502*W540/(240.97+W540))/(DY540+DZ540)-DT540)</f>
        <v>0</v>
      </c>
      <c r="T540">
        <f>1/((DM540+1)/(Q540/1.6)+1/(R540/1.37)) + DM540/((DM540+1)/(Q540/1.6) + DM540/(R540/1.37))</f>
        <v>0</v>
      </c>
      <c r="U540">
        <f>(DH540*DK540)</f>
        <v>0</v>
      </c>
      <c r="V540">
        <f>(EA540+(U540+2*0.95*5.67E-8*(((EA540+$B$7)+273)^4-(EA540+273)^4)-44100*J540)/(1.84*29.3*R540+8*0.95*5.67E-8*(EA540+273)^3))</f>
        <v>0</v>
      </c>
      <c r="W540">
        <f>($C$7*EB540+$D$7*EC540+$E$7*V540)</f>
        <v>0</v>
      </c>
      <c r="X540">
        <f>0.61365*exp(17.502*W540/(240.97+W540))</f>
        <v>0</v>
      </c>
      <c r="Y540">
        <f>(Z540/AA540*100)</f>
        <v>0</v>
      </c>
      <c r="Z540">
        <f>DT540*(DY540+DZ540)/1000</f>
        <v>0</v>
      </c>
      <c r="AA540">
        <f>0.61365*exp(17.502*EA540/(240.97+EA540))</f>
        <v>0</v>
      </c>
      <c r="AB540">
        <f>(X540-DT540*(DY540+DZ540)/1000)</f>
        <v>0</v>
      </c>
      <c r="AC540">
        <f>(-J540*44100)</f>
        <v>0</v>
      </c>
      <c r="AD540">
        <f>2*29.3*R540*0.92*(EA540-W540)</f>
        <v>0</v>
      </c>
      <c r="AE540">
        <f>2*0.95*5.67E-8*(((EA540+$B$7)+273)^4-(W540+273)^4)</f>
        <v>0</v>
      </c>
      <c r="AF540">
        <f>U540+AE540+AC540+AD540</f>
        <v>0</v>
      </c>
      <c r="AG540">
        <f>DX540*AU540*(DS540-DR540*(1000-AU540*DU540)/(1000-AU540*DT540))/(100*DL540)</f>
        <v>0</v>
      </c>
      <c r="AH540">
        <f>1000*DX540*AU540*(DT540-DU540)/(100*DL540*(1000-AU540*DT540))</f>
        <v>0</v>
      </c>
      <c r="AI540">
        <f>(AJ540 - AK540 - DY540*1E3/(8.314*(EA540+273.15)) * AM540/DX540 * AL540) * DX540/(100*DL540) * (1000 - DU540)/1000</f>
        <v>0</v>
      </c>
      <c r="AJ540">
        <v>717.1387085846285</v>
      </c>
      <c r="AK540">
        <v>664.6477454545455</v>
      </c>
      <c r="AL540">
        <v>3.308503826424524</v>
      </c>
      <c r="AM540">
        <v>65.51276045423094</v>
      </c>
      <c r="AN540">
        <f>(AP540 - AO540 + DY540*1E3/(8.314*(EA540+273.15)) * AR540/DX540 * AQ540) * DX540/(100*DL540) * 1000/(1000 - AP540)</f>
        <v>0</v>
      </c>
      <c r="AO540">
        <v>14.29201625700677</v>
      </c>
      <c r="AP540">
        <v>24.37783333333333</v>
      </c>
      <c r="AQ540">
        <v>0.0001040190725012765</v>
      </c>
      <c r="AR540">
        <v>120.2974737953447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MAX(0,($B$13+$C$13*EF540)/(1+$D$13*EF540)*DY540/(EA540+273)*$E$13)</f>
        <v>0</v>
      </c>
      <c r="AX540" t="s">
        <v>437</v>
      </c>
      <c r="AY540" t="s">
        <v>437</v>
      </c>
      <c r="AZ540">
        <v>0</v>
      </c>
      <c r="BA540">
        <v>0</v>
      </c>
      <c r="BB540">
        <f>1-AZ540/BA540</f>
        <v>0</v>
      </c>
      <c r="BC540">
        <v>0</v>
      </c>
      <c r="BD540" t="s">
        <v>437</v>
      </c>
      <c r="BE540" t="s">
        <v>437</v>
      </c>
      <c r="BF540">
        <v>0</v>
      </c>
      <c r="BG540">
        <v>0</v>
      </c>
      <c r="BH540">
        <f>1-BF540/BG540</f>
        <v>0</v>
      </c>
      <c r="BI540">
        <v>0.5</v>
      </c>
      <c r="BJ540">
        <f>DI540</f>
        <v>0</v>
      </c>
      <c r="BK540">
        <f>L540</f>
        <v>0</v>
      </c>
      <c r="BL540">
        <f>BH540*BI540*BJ540</f>
        <v>0</v>
      </c>
      <c r="BM540">
        <f>(BK540-BC540)/BJ540</f>
        <v>0</v>
      </c>
      <c r="BN540">
        <f>(BA540-BG540)/BG540</f>
        <v>0</v>
      </c>
      <c r="BO540">
        <f>AZ540/(BB540+AZ540/BG540)</f>
        <v>0</v>
      </c>
      <c r="BP540" t="s">
        <v>437</v>
      </c>
      <c r="BQ540">
        <v>0</v>
      </c>
      <c r="BR540">
        <f>IF(BQ540&lt;&gt;0, BQ540, BO540)</f>
        <v>0</v>
      </c>
      <c r="BS540">
        <f>1-BR540/BG540</f>
        <v>0</v>
      </c>
      <c r="BT540">
        <f>(BG540-BF540)/(BG540-BR540)</f>
        <v>0</v>
      </c>
      <c r="BU540">
        <f>(BA540-BG540)/(BA540-BR540)</f>
        <v>0</v>
      </c>
      <c r="BV540">
        <f>(BG540-BF540)/(BG540-AZ540)</f>
        <v>0</v>
      </c>
      <c r="BW540">
        <f>(BA540-BG540)/(BA540-AZ540)</f>
        <v>0</v>
      </c>
      <c r="BX540">
        <f>(BT540*BR540/BF540)</f>
        <v>0</v>
      </c>
      <c r="BY540">
        <f>(1-BX540)</f>
        <v>0</v>
      </c>
      <c r="DH540">
        <f>$B$11*EG540+$C$11*EH540+$F$11*ES540*(1-EV540)</f>
        <v>0</v>
      </c>
      <c r="DI540">
        <f>DH540*DJ540</f>
        <v>0</v>
      </c>
      <c r="DJ540">
        <f>($B$11*$D$9+$C$11*$D$9+$F$11*((FF540+EX540)/MAX(FF540+EX540+FG540, 0.1)*$I$9+FG540/MAX(FF540+EX540+FG540, 0.1)*$J$9))/($B$11+$C$11+$F$11)</f>
        <v>0</v>
      </c>
      <c r="DK540">
        <f>($B$11*$K$9+$C$11*$K$9+$F$11*((FF540+EX540)/MAX(FF540+EX540+FG540, 0.1)*$P$9+FG540/MAX(FF540+EX540+FG540, 0.1)*$Q$9))/($B$11+$C$11+$F$11)</f>
        <v>0</v>
      </c>
      <c r="DL540">
        <v>4.8</v>
      </c>
      <c r="DM540">
        <v>0.5</v>
      </c>
      <c r="DN540" t="s">
        <v>438</v>
      </c>
      <c r="DO540">
        <v>2</v>
      </c>
      <c r="DP540" t="b">
        <v>1</v>
      </c>
      <c r="DQ540">
        <v>1759259943.814285</v>
      </c>
      <c r="DR540">
        <v>625.1196428571428</v>
      </c>
      <c r="DS540">
        <v>691.1107142857145</v>
      </c>
      <c r="DT540">
        <v>24.36804642857143</v>
      </c>
      <c r="DU540">
        <v>14.28796785714286</v>
      </c>
      <c r="DV540">
        <v>624.5704285714285</v>
      </c>
      <c r="DW540">
        <v>24.11741071428571</v>
      </c>
      <c r="DX540">
        <v>500.0250357142857</v>
      </c>
      <c r="DY540">
        <v>90.69782857142857</v>
      </c>
      <c r="DZ540">
        <v>0.05310897142857144</v>
      </c>
      <c r="EA540">
        <v>30.693325</v>
      </c>
      <c r="EB540">
        <v>29.96762142857143</v>
      </c>
      <c r="EC540">
        <v>999.9000000000002</v>
      </c>
      <c r="ED540">
        <v>0</v>
      </c>
      <c r="EE540">
        <v>0</v>
      </c>
      <c r="EF540">
        <v>9994.33142857143</v>
      </c>
      <c r="EG540">
        <v>0</v>
      </c>
      <c r="EH540">
        <v>11.3638</v>
      </c>
      <c r="EI540">
        <v>-65.99107857142857</v>
      </c>
      <c r="EJ540">
        <v>640.733142857143</v>
      </c>
      <c r="EK540">
        <v>701.1283214285716</v>
      </c>
      <c r="EL540">
        <v>10.08006428571429</v>
      </c>
      <c r="EM540">
        <v>691.1107142857145</v>
      </c>
      <c r="EN540">
        <v>14.28796785714286</v>
      </c>
      <c r="EO540">
        <v>2.210128571428572</v>
      </c>
      <c r="EP540">
        <v>1.295888571428572</v>
      </c>
      <c r="EQ540">
        <v>19.03591785714286</v>
      </c>
      <c r="ER540">
        <v>10.75124642857143</v>
      </c>
      <c r="ES540">
        <v>1999.996785714286</v>
      </c>
      <c r="ET540">
        <v>0.9799957499999997</v>
      </c>
      <c r="EU540">
        <v>0.02000453214285714</v>
      </c>
      <c r="EV540">
        <v>0</v>
      </c>
      <c r="EW540">
        <v>863.6670714285713</v>
      </c>
      <c r="EX540">
        <v>5.000560000000001</v>
      </c>
      <c r="EY540">
        <v>17535.9</v>
      </c>
      <c r="EZ540">
        <v>17294.825</v>
      </c>
      <c r="FA540">
        <v>42.13828571428571</v>
      </c>
      <c r="FB540">
        <v>42.25221428571428</v>
      </c>
      <c r="FC540">
        <v>41.83224999999999</v>
      </c>
      <c r="FD540">
        <v>41.39492857142857</v>
      </c>
      <c r="FE540">
        <v>42.875</v>
      </c>
      <c r="FF540">
        <v>1955.086785714286</v>
      </c>
      <c r="FG540">
        <v>39.91</v>
      </c>
      <c r="FH540">
        <v>0</v>
      </c>
      <c r="FI540">
        <v>1759259965.6</v>
      </c>
      <c r="FJ540">
        <v>0</v>
      </c>
      <c r="FK540">
        <v>863.6928846153844</v>
      </c>
      <c r="FL540">
        <v>44.08023931250798</v>
      </c>
      <c r="FM540">
        <v>892.9059830501544</v>
      </c>
      <c r="FN540">
        <v>17537.21923076923</v>
      </c>
      <c r="FO540">
        <v>15</v>
      </c>
      <c r="FP540">
        <v>0</v>
      </c>
      <c r="FQ540" t="s">
        <v>439</v>
      </c>
      <c r="FR540">
        <v>1747148579.5</v>
      </c>
      <c r="FS540">
        <v>1747148584.5</v>
      </c>
      <c r="FT540">
        <v>0</v>
      </c>
      <c r="FU540">
        <v>0.162</v>
      </c>
      <c r="FV540">
        <v>-0.001</v>
      </c>
      <c r="FW540">
        <v>0.139</v>
      </c>
      <c r="FX540">
        <v>0.058</v>
      </c>
      <c r="FY540">
        <v>420</v>
      </c>
      <c r="FZ540">
        <v>16</v>
      </c>
      <c r="GA540">
        <v>0.19</v>
      </c>
      <c r="GB540">
        <v>0.02</v>
      </c>
      <c r="GC540">
        <v>-65.54310749999999</v>
      </c>
      <c r="GD540">
        <v>-10.49782626641649</v>
      </c>
      <c r="GE540">
        <v>1.013659613082099</v>
      </c>
      <c r="GF540">
        <v>0</v>
      </c>
      <c r="GG540">
        <v>861.895088235294</v>
      </c>
      <c r="GH540">
        <v>44.63228420281997</v>
      </c>
      <c r="GI540">
        <v>4.385903900181382</v>
      </c>
      <c r="GJ540">
        <v>0</v>
      </c>
      <c r="GK540">
        <v>10.07832</v>
      </c>
      <c r="GL540">
        <v>0.03777410881799586</v>
      </c>
      <c r="GM540">
        <v>0.003852090341619723</v>
      </c>
      <c r="GN540">
        <v>1</v>
      </c>
      <c r="GO540">
        <v>1</v>
      </c>
      <c r="GP540">
        <v>3</v>
      </c>
      <c r="GQ540" t="s">
        <v>463</v>
      </c>
      <c r="GR540">
        <v>3.12914</v>
      </c>
      <c r="GS540">
        <v>2.73069</v>
      </c>
      <c r="GT540">
        <v>0.117767</v>
      </c>
      <c r="GU540">
        <v>0.126621</v>
      </c>
      <c r="GV540">
        <v>0.108331</v>
      </c>
      <c r="GW540">
        <v>0.0746936</v>
      </c>
      <c r="GX540">
        <v>26438.7</v>
      </c>
      <c r="GY540">
        <v>25406.4</v>
      </c>
      <c r="GZ540">
        <v>30509.9</v>
      </c>
      <c r="HA540">
        <v>29345.1</v>
      </c>
      <c r="HB540">
        <v>37545.3</v>
      </c>
      <c r="HC540">
        <v>35738.2</v>
      </c>
      <c r="HD540">
        <v>46674.2</v>
      </c>
      <c r="HE540">
        <v>43607.7</v>
      </c>
      <c r="HF540">
        <v>1.83333</v>
      </c>
      <c r="HG540">
        <v>1.81475</v>
      </c>
      <c r="HH540">
        <v>0.073351</v>
      </c>
      <c r="HI540">
        <v>0</v>
      </c>
      <c r="HJ540">
        <v>28.774</v>
      </c>
      <c r="HK540">
        <v>999.9</v>
      </c>
      <c r="HL540">
        <v>47.1</v>
      </c>
      <c r="HM540">
        <v>31.6</v>
      </c>
      <c r="HN540">
        <v>24.2384</v>
      </c>
      <c r="HO540">
        <v>62.9069</v>
      </c>
      <c r="HP540">
        <v>17.8245</v>
      </c>
      <c r="HQ540">
        <v>1</v>
      </c>
      <c r="HR540">
        <v>0.157063</v>
      </c>
      <c r="HS540">
        <v>-1.02519</v>
      </c>
      <c r="HT540">
        <v>20.198</v>
      </c>
      <c r="HU540">
        <v>5.22792</v>
      </c>
      <c r="HV540">
        <v>11.974</v>
      </c>
      <c r="HW540">
        <v>4.9698</v>
      </c>
      <c r="HX540">
        <v>3.28948</v>
      </c>
      <c r="HY540">
        <v>9999</v>
      </c>
      <c r="HZ540">
        <v>9999</v>
      </c>
      <c r="IA540">
        <v>9999</v>
      </c>
      <c r="IB540">
        <v>21.1</v>
      </c>
      <c r="IC540">
        <v>4.9729</v>
      </c>
      <c r="ID540">
        <v>1.87729</v>
      </c>
      <c r="IE540">
        <v>1.87531</v>
      </c>
      <c r="IF540">
        <v>1.87819</v>
      </c>
      <c r="IG540">
        <v>1.87488</v>
      </c>
      <c r="IH540">
        <v>1.8785</v>
      </c>
      <c r="II540">
        <v>1.87559</v>
      </c>
      <c r="IJ540">
        <v>1.87671</v>
      </c>
      <c r="IK540">
        <v>0</v>
      </c>
      <c r="IL540">
        <v>0</v>
      </c>
      <c r="IM540">
        <v>0</v>
      </c>
      <c r="IN540">
        <v>0</v>
      </c>
      <c r="IO540" t="s">
        <v>441</v>
      </c>
      <c r="IP540" t="s">
        <v>442</v>
      </c>
      <c r="IQ540" t="s">
        <v>443</v>
      </c>
      <c r="IR540" t="s">
        <v>443</v>
      </c>
      <c r="IS540" t="s">
        <v>443</v>
      </c>
      <c r="IT540" t="s">
        <v>443</v>
      </c>
      <c r="IU540">
        <v>0</v>
      </c>
      <c r="IV540">
        <v>100</v>
      </c>
      <c r="IW540">
        <v>100</v>
      </c>
      <c r="IX540">
        <v>0.572</v>
      </c>
      <c r="IY540">
        <v>0.2509</v>
      </c>
      <c r="IZ540">
        <v>-0.1222274518627452</v>
      </c>
      <c r="JA540">
        <v>0.001328938755811441</v>
      </c>
      <c r="JB540">
        <v>-5.633165956792918E-07</v>
      </c>
      <c r="JC540">
        <v>2.510553891376428E-10</v>
      </c>
      <c r="JD540">
        <v>-0.04678033270444259</v>
      </c>
      <c r="JE540">
        <v>-0.0009625096320519332</v>
      </c>
      <c r="JF540">
        <v>0.0006953178313022573</v>
      </c>
      <c r="JG540">
        <v>-5.973937232829655E-06</v>
      </c>
      <c r="JH540">
        <v>1</v>
      </c>
      <c r="JI540">
        <v>2112</v>
      </c>
      <c r="JJ540">
        <v>1</v>
      </c>
      <c r="JK540">
        <v>26</v>
      </c>
      <c r="JL540">
        <v>201856.2</v>
      </c>
      <c r="JM540">
        <v>201856.1</v>
      </c>
      <c r="JN540">
        <v>1.698</v>
      </c>
      <c r="JO540">
        <v>2.53906</v>
      </c>
      <c r="JP540">
        <v>1.39893</v>
      </c>
      <c r="JQ540">
        <v>2.32788</v>
      </c>
      <c r="JR540">
        <v>1.44897</v>
      </c>
      <c r="JS540">
        <v>2.52808</v>
      </c>
      <c r="JT540">
        <v>37.2181</v>
      </c>
      <c r="JU540">
        <v>23.9737</v>
      </c>
      <c r="JV540">
        <v>18</v>
      </c>
      <c r="JW540">
        <v>483.819</v>
      </c>
      <c r="JX540">
        <v>442.473</v>
      </c>
      <c r="JY540">
        <v>30.0418</v>
      </c>
      <c r="JZ540">
        <v>29.2224</v>
      </c>
      <c r="KA540">
        <v>30.0004</v>
      </c>
      <c r="KB540">
        <v>28.8232</v>
      </c>
      <c r="KC540">
        <v>28.8775</v>
      </c>
      <c r="KD540">
        <v>34.013</v>
      </c>
      <c r="KE540">
        <v>43.5864</v>
      </c>
      <c r="KF540">
        <v>0</v>
      </c>
      <c r="KG540">
        <v>30.0524</v>
      </c>
      <c r="KH540">
        <v>740.677</v>
      </c>
      <c r="KI540">
        <v>14.2617</v>
      </c>
      <c r="KJ540">
        <v>100.866</v>
      </c>
      <c r="KK540">
        <v>100.303</v>
      </c>
    </row>
    <row r="541" spans="1:297">
      <c r="A541">
        <v>525</v>
      </c>
      <c r="B541">
        <v>1759259956.6</v>
      </c>
      <c r="C541">
        <v>13141</v>
      </c>
      <c r="D541" t="s">
        <v>1498</v>
      </c>
      <c r="E541" t="s">
        <v>1499</v>
      </c>
      <c r="F541">
        <v>5</v>
      </c>
      <c r="G541" t="s">
        <v>1411</v>
      </c>
      <c r="H541" t="s">
        <v>436</v>
      </c>
      <c r="I541">
        <v>1759259949.1</v>
      </c>
      <c r="J541">
        <f>(K541)/1000</f>
        <v>0</v>
      </c>
      <c r="K541">
        <f>IF(DP541, AN541, AH541)</f>
        <v>0</v>
      </c>
      <c r="L541">
        <f>IF(DP541, AI541, AG541)</f>
        <v>0</v>
      </c>
      <c r="M541">
        <f>DR541 - IF(AU541&gt;1, L541*DL541*100.0/(AW541), 0)</f>
        <v>0</v>
      </c>
      <c r="N541">
        <f>((T541-J541/2)*M541-L541)/(T541+J541/2)</f>
        <v>0</v>
      </c>
      <c r="O541">
        <f>N541*(DY541+DZ541)/1000.0</f>
        <v>0</v>
      </c>
      <c r="P541">
        <f>(DR541 - IF(AU541&gt;1, L541*DL541*100.0/(AW541), 0))*(DY541+DZ541)/1000.0</f>
        <v>0</v>
      </c>
      <c r="Q541">
        <f>2.0/((1/S541-1/R541)+SIGN(S541)*SQRT((1/S541-1/R541)*(1/S541-1/R541) + 4*DM541/((DM541+1)*(DM541+1))*(2*1/S541*1/R541-1/R541*1/R541)))</f>
        <v>0</v>
      </c>
      <c r="R541">
        <f>IF(LEFT(DN541,1)&lt;&gt;"0",IF(LEFT(DN541,1)="1",3.0,DO541),$D$5+$E$5*(EF541*DY541/($K$5*1000))+$F$5*(EF541*DY541/($K$5*1000))*MAX(MIN(DL541,$J$5),$I$5)*MAX(MIN(DL541,$J$5),$I$5)+$G$5*MAX(MIN(DL541,$J$5),$I$5)*(EF541*DY541/($K$5*1000))+$H$5*(EF541*DY541/($K$5*1000))*(EF541*DY541/($K$5*1000)))</f>
        <v>0</v>
      </c>
      <c r="S541">
        <f>J541*(1000-(1000*0.61365*exp(17.502*W541/(240.97+W541))/(DY541+DZ541)+DT541)/2)/(1000*0.61365*exp(17.502*W541/(240.97+W541))/(DY541+DZ541)-DT541)</f>
        <v>0</v>
      </c>
      <c r="T541">
        <f>1/((DM541+1)/(Q541/1.6)+1/(R541/1.37)) + DM541/((DM541+1)/(Q541/1.6) + DM541/(R541/1.37))</f>
        <v>0</v>
      </c>
      <c r="U541">
        <f>(DH541*DK541)</f>
        <v>0</v>
      </c>
      <c r="V541">
        <f>(EA541+(U541+2*0.95*5.67E-8*(((EA541+$B$7)+273)^4-(EA541+273)^4)-44100*J541)/(1.84*29.3*R541+8*0.95*5.67E-8*(EA541+273)^3))</f>
        <v>0</v>
      </c>
      <c r="W541">
        <f>($C$7*EB541+$D$7*EC541+$E$7*V541)</f>
        <v>0</v>
      </c>
      <c r="X541">
        <f>0.61365*exp(17.502*W541/(240.97+W541))</f>
        <v>0</v>
      </c>
      <c r="Y541">
        <f>(Z541/AA541*100)</f>
        <v>0</v>
      </c>
      <c r="Z541">
        <f>DT541*(DY541+DZ541)/1000</f>
        <v>0</v>
      </c>
      <c r="AA541">
        <f>0.61365*exp(17.502*EA541/(240.97+EA541))</f>
        <v>0</v>
      </c>
      <c r="AB541">
        <f>(X541-DT541*(DY541+DZ541)/1000)</f>
        <v>0</v>
      </c>
      <c r="AC541">
        <f>(-J541*44100)</f>
        <v>0</v>
      </c>
      <c r="AD541">
        <f>2*29.3*R541*0.92*(EA541-W541)</f>
        <v>0</v>
      </c>
      <c r="AE541">
        <f>2*0.95*5.67E-8*(((EA541+$B$7)+273)^4-(W541+273)^4)</f>
        <v>0</v>
      </c>
      <c r="AF541">
        <f>U541+AE541+AC541+AD541</f>
        <v>0</v>
      </c>
      <c r="AG541">
        <f>DX541*AU541*(DS541-DR541*(1000-AU541*DU541)/(1000-AU541*DT541))/(100*DL541)</f>
        <v>0</v>
      </c>
      <c r="AH541">
        <f>1000*DX541*AU541*(DT541-DU541)/(100*DL541*(1000-AU541*DT541))</f>
        <v>0</v>
      </c>
      <c r="AI541">
        <f>(AJ541 - AK541 - DY541*1E3/(8.314*(EA541+273.15)) * AM541/DX541 * AL541) * DX541/(100*DL541) * (1000 - DU541)/1000</f>
        <v>0</v>
      </c>
      <c r="AJ541">
        <v>734.2614367065898</v>
      </c>
      <c r="AK541">
        <v>681.2391696969697</v>
      </c>
      <c r="AL541">
        <v>3.319692358858765</v>
      </c>
      <c r="AM541">
        <v>65.51276045423094</v>
      </c>
      <c r="AN541">
        <f>(AP541 - AO541 + DY541*1E3/(8.314*(EA541+273.15)) * AR541/DX541 * AQ541) * DX541/(100*DL541) * 1000/(1000 - AP541)</f>
        <v>0</v>
      </c>
      <c r="AO541">
        <v>14.29452082207869</v>
      </c>
      <c r="AP541">
        <v>24.37709636363637</v>
      </c>
      <c r="AQ541">
        <v>1.330988497315482E-05</v>
      </c>
      <c r="AR541">
        <v>120.2974737953447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MAX(0,($B$13+$C$13*EF541)/(1+$D$13*EF541)*DY541/(EA541+273)*$E$13)</f>
        <v>0</v>
      </c>
      <c r="AX541" t="s">
        <v>437</v>
      </c>
      <c r="AY541" t="s">
        <v>437</v>
      </c>
      <c r="AZ541">
        <v>0</v>
      </c>
      <c r="BA541">
        <v>0</v>
      </c>
      <c r="BB541">
        <f>1-AZ541/BA541</f>
        <v>0</v>
      </c>
      <c r="BC541">
        <v>0</v>
      </c>
      <c r="BD541" t="s">
        <v>437</v>
      </c>
      <c r="BE541" t="s">
        <v>437</v>
      </c>
      <c r="BF541">
        <v>0</v>
      </c>
      <c r="BG541">
        <v>0</v>
      </c>
      <c r="BH541">
        <f>1-BF541/BG541</f>
        <v>0</v>
      </c>
      <c r="BI541">
        <v>0.5</v>
      </c>
      <c r="BJ541">
        <f>DI541</f>
        <v>0</v>
      </c>
      <c r="BK541">
        <f>L541</f>
        <v>0</v>
      </c>
      <c r="BL541">
        <f>BH541*BI541*BJ541</f>
        <v>0</v>
      </c>
      <c r="BM541">
        <f>(BK541-BC541)/BJ541</f>
        <v>0</v>
      </c>
      <c r="BN541">
        <f>(BA541-BG541)/BG541</f>
        <v>0</v>
      </c>
      <c r="BO541">
        <f>AZ541/(BB541+AZ541/BG541)</f>
        <v>0</v>
      </c>
      <c r="BP541" t="s">
        <v>437</v>
      </c>
      <c r="BQ541">
        <v>0</v>
      </c>
      <c r="BR541">
        <f>IF(BQ541&lt;&gt;0, BQ541, BO541)</f>
        <v>0</v>
      </c>
      <c r="BS541">
        <f>1-BR541/BG541</f>
        <v>0</v>
      </c>
      <c r="BT541">
        <f>(BG541-BF541)/(BG541-BR541)</f>
        <v>0</v>
      </c>
      <c r="BU541">
        <f>(BA541-BG541)/(BA541-BR541)</f>
        <v>0</v>
      </c>
      <c r="BV541">
        <f>(BG541-BF541)/(BG541-AZ541)</f>
        <v>0</v>
      </c>
      <c r="BW541">
        <f>(BA541-BG541)/(BA541-AZ541)</f>
        <v>0</v>
      </c>
      <c r="BX541">
        <f>(BT541*BR541/BF541)</f>
        <v>0</v>
      </c>
      <c r="BY541">
        <f>(1-BX541)</f>
        <v>0</v>
      </c>
      <c r="DH541">
        <f>$B$11*EG541+$C$11*EH541+$F$11*ES541*(1-EV541)</f>
        <v>0</v>
      </c>
      <c r="DI541">
        <f>DH541*DJ541</f>
        <v>0</v>
      </c>
      <c r="DJ541">
        <f>($B$11*$D$9+$C$11*$D$9+$F$11*((FF541+EX541)/MAX(FF541+EX541+FG541, 0.1)*$I$9+FG541/MAX(FF541+EX541+FG541, 0.1)*$J$9))/($B$11+$C$11+$F$11)</f>
        <v>0</v>
      </c>
      <c r="DK541">
        <f>($B$11*$K$9+$C$11*$K$9+$F$11*((FF541+EX541)/MAX(FF541+EX541+FG541, 0.1)*$P$9+FG541/MAX(FF541+EX541+FG541, 0.1)*$Q$9))/($B$11+$C$11+$F$11)</f>
        <v>0</v>
      </c>
      <c r="DL541">
        <v>4.8</v>
      </c>
      <c r="DM541">
        <v>0.5</v>
      </c>
      <c r="DN541" t="s">
        <v>438</v>
      </c>
      <c r="DO541">
        <v>2</v>
      </c>
      <c r="DP541" t="b">
        <v>1</v>
      </c>
      <c r="DQ541">
        <v>1759259949.1</v>
      </c>
      <c r="DR541">
        <v>642.0318518518519</v>
      </c>
      <c r="DS541">
        <v>708.848037037037</v>
      </c>
      <c r="DT541">
        <v>24.3741962962963</v>
      </c>
      <c r="DU541">
        <v>14.29132592592592</v>
      </c>
      <c r="DV541">
        <v>641.4671111111112</v>
      </c>
      <c r="DW541">
        <v>24.12342962962963</v>
      </c>
      <c r="DX541">
        <v>500.022</v>
      </c>
      <c r="DY541">
        <v>90.69932592592593</v>
      </c>
      <c r="DZ541">
        <v>0.05300658888888888</v>
      </c>
      <c r="EA541">
        <v>30.70131111111111</v>
      </c>
      <c r="EB541">
        <v>29.97237037037037</v>
      </c>
      <c r="EC541">
        <v>999.9000000000001</v>
      </c>
      <c r="ED541">
        <v>0</v>
      </c>
      <c r="EE541">
        <v>0</v>
      </c>
      <c r="EF541">
        <v>9994.540000000001</v>
      </c>
      <c r="EG541">
        <v>0</v>
      </c>
      <c r="EH541">
        <v>11.3638</v>
      </c>
      <c r="EI541">
        <v>-66.81608888888888</v>
      </c>
      <c r="EJ541">
        <v>658.0719259259259</v>
      </c>
      <c r="EK541">
        <v>719.1251111111111</v>
      </c>
      <c r="EL541">
        <v>10.08287777777778</v>
      </c>
      <c r="EM541">
        <v>708.848037037037</v>
      </c>
      <c r="EN541">
        <v>14.29132592592592</v>
      </c>
      <c r="EO541">
        <v>2.210723333333334</v>
      </c>
      <c r="EP541">
        <v>1.296212592592593</v>
      </c>
      <c r="EQ541">
        <v>19.04023703703704</v>
      </c>
      <c r="ER541">
        <v>10.75501111111111</v>
      </c>
      <c r="ES541">
        <v>1999.988148148148</v>
      </c>
      <c r="ET541">
        <v>0.9799956666666665</v>
      </c>
      <c r="EU541">
        <v>0.02000461851851852</v>
      </c>
      <c r="EV541">
        <v>0</v>
      </c>
      <c r="EW541">
        <v>867.4875925925925</v>
      </c>
      <c r="EX541">
        <v>5.000560000000001</v>
      </c>
      <c r="EY541">
        <v>17613.71481481482</v>
      </c>
      <c r="EZ541">
        <v>17294.75185185185</v>
      </c>
      <c r="FA541">
        <v>42.15944444444443</v>
      </c>
      <c r="FB541">
        <v>42.25229629629629</v>
      </c>
      <c r="FC541">
        <v>41.83533333333333</v>
      </c>
      <c r="FD541">
        <v>41.40944444444443</v>
      </c>
      <c r="FE541">
        <v>42.875</v>
      </c>
      <c r="FF541">
        <v>1955.078148148148</v>
      </c>
      <c r="FG541">
        <v>39.91</v>
      </c>
      <c r="FH541">
        <v>0</v>
      </c>
      <c r="FI541">
        <v>1759259971</v>
      </c>
      <c r="FJ541">
        <v>0</v>
      </c>
      <c r="FK541">
        <v>867.8445999999999</v>
      </c>
      <c r="FL541">
        <v>43.47453838915082</v>
      </c>
      <c r="FM541">
        <v>878.0384603345681</v>
      </c>
      <c r="FN541">
        <v>17621.336</v>
      </c>
      <c r="FO541">
        <v>15</v>
      </c>
      <c r="FP541">
        <v>0</v>
      </c>
      <c r="FQ541" t="s">
        <v>439</v>
      </c>
      <c r="FR541">
        <v>1747148579.5</v>
      </c>
      <c r="FS541">
        <v>1747148584.5</v>
      </c>
      <c r="FT541">
        <v>0</v>
      </c>
      <c r="FU541">
        <v>0.162</v>
      </c>
      <c r="FV541">
        <v>-0.001</v>
      </c>
      <c r="FW541">
        <v>0.139</v>
      </c>
      <c r="FX541">
        <v>0.058</v>
      </c>
      <c r="FY541">
        <v>420</v>
      </c>
      <c r="FZ541">
        <v>16</v>
      </c>
      <c r="GA541">
        <v>0.19</v>
      </c>
      <c r="GB541">
        <v>0.02</v>
      </c>
      <c r="GC541">
        <v>-66.21557749999999</v>
      </c>
      <c r="GD541">
        <v>-9.490771857410822</v>
      </c>
      <c r="GE541">
        <v>0.9158616878348773</v>
      </c>
      <c r="GF541">
        <v>0</v>
      </c>
      <c r="GG541">
        <v>864.5706764705883</v>
      </c>
      <c r="GH541">
        <v>43.69165777161487</v>
      </c>
      <c r="GI541">
        <v>4.292908322561406</v>
      </c>
      <c r="GJ541">
        <v>0</v>
      </c>
      <c r="GK541">
        <v>10.081035</v>
      </c>
      <c r="GL541">
        <v>0.03407729831142923</v>
      </c>
      <c r="GM541">
        <v>0.003453733487112308</v>
      </c>
      <c r="GN541">
        <v>1</v>
      </c>
      <c r="GO541">
        <v>1</v>
      </c>
      <c r="GP541">
        <v>3</v>
      </c>
      <c r="GQ541" t="s">
        <v>463</v>
      </c>
      <c r="GR541">
        <v>3.12905</v>
      </c>
      <c r="GS541">
        <v>2.73081</v>
      </c>
      <c r="GT541">
        <v>0.119779</v>
      </c>
      <c r="GU541">
        <v>0.128638</v>
      </c>
      <c r="GV541">
        <v>0.108319</v>
      </c>
      <c r="GW541">
        <v>0.0747029</v>
      </c>
      <c r="GX541">
        <v>26378.1</v>
      </c>
      <c r="GY541">
        <v>25347.7</v>
      </c>
      <c r="GZ541">
        <v>30509.6</v>
      </c>
      <c r="HA541">
        <v>29345.1</v>
      </c>
      <c r="HB541">
        <v>37545.5</v>
      </c>
      <c r="HC541">
        <v>35737.8</v>
      </c>
      <c r="HD541">
        <v>46673.6</v>
      </c>
      <c r="HE541">
        <v>43607.4</v>
      </c>
      <c r="HF541">
        <v>1.83317</v>
      </c>
      <c r="HG541">
        <v>1.81472</v>
      </c>
      <c r="HH541">
        <v>0.07539990000000001</v>
      </c>
      <c r="HI541">
        <v>0</v>
      </c>
      <c r="HJ541">
        <v>28.774</v>
      </c>
      <c r="HK541">
        <v>999.9</v>
      </c>
      <c r="HL541">
        <v>47.2</v>
      </c>
      <c r="HM541">
        <v>31.6</v>
      </c>
      <c r="HN541">
        <v>24.2919</v>
      </c>
      <c r="HO541">
        <v>62.8869</v>
      </c>
      <c r="HP541">
        <v>18.1651</v>
      </c>
      <c r="HQ541">
        <v>1</v>
      </c>
      <c r="HR541">
        <v>0.157348</v>
      </c>
      <c r="HS541">
        <v>-1.01149</v>
      </c>
      <c r="HT541">
        <v>20.1979</v>
      </c>
      <c r="HU541">
        <v>5.22897</v>
      </c>
      <c r="HV541">
        <v>11.974</v>
      </c>
      <c r="HW541">
        <v>4.97025</v>
      </c>
      <c r="HX541">
        <v>3.28955</v>
      </c>
      <c r="HY541">
        <v>9999</v>
      </c>
      <c r="HZ541">
        <v>9999</v>
      </c>
      <c r="IA541">
        <v>9999</v>
      </c>
      <c r="IB541">
        <v>21.1</v>
      </c>
      <c r="IC541">
        <v>4.9729</v>
      </c>
      <c r="ID541">
        <v>1.87729</v>
      </c>
      <c r="IE541">
        <v>1.87531</v>
      </c>
      <c r="IF541">
        <v>1.8782</v>
      </c>
      <c r="IG541">
        <v>1.87486</v>
      </c>
      <c r="IH541">
        <v>1.87851</v>
      </c>
      <c r="II541">
        <v>1.87559</v>
      </c>
      <c r="IJ541">
        <v>1.87674</v>
      </c>
      <c r="IK541">
        <v>0</v>
      </c>
      <c r="IL541">
        <v>0</v>
      </c>
      <c r="IM541">
        <v>0</v>
      </c>
      <c r="IN541">
        <v>0</v>
      </c>
      <c r="IO541" t="s">
        <v>441</v>
      </c>
      <c r="IP541" t="s">
        <v>442</v>
      </c>
      <c r="IQ541" t="s">
        <v>443</v>
      </c>
      <c r="IR541" t="s">
        <v>443</v>
      </c>
      <c r="IS541" t="s">
        <v>443</v>
      </c>
      <c r="IT541" t="s">
        <v>443</v>
      </c>
      <c r="IU541">
        <v>0</v>
      </c>
      <c r="IV541">
        <v>100</v>
      </c>
      <c r="IW541">
        <v>100</v>
      </c>
      <c r="IX541">
        <v>0.587</v>
      </c>
      <c r="IY541">
        <v>0.2508</v>
      </c>
      <c r="IZ541">
        <v>-0.1222274518627452</v>
      </c>
      <c r="JA541">
        <v>0.001328938755811441</v>
      </c>
      <c r="JB541">
        <v>-5.633165956792918E-07</v>
      </c>
      <c r="JC541">
        <v>2.510553891376428E-10</v>
      </c>
      <c r="JD541">
        <v>-0.04678033270444259</v>
      </c>
      <c r="JE541">
        <v>-0.0009625096320519332</v>
      </c>
      <c r="JF541">
        <v>0.0006953178313022573</v>
      </c>
      <c r="JG541">
        <v>-5.973937232829655E-06</v>
      </c>
      <c r="JH541">
        <v>1</v>
      </c>
      <c r="JI541">
        <v>2112</v>
      </c>
      <c r="JJ541">
        <v>1</v>
      </c>
      <c r="JK541">
        <v>26</v>
      </c>
      <c r="JL541">
        <v>201856.3</v>
      </c>
      <c r="JM541">
        <v>201856.2</v>
      </c>
      <c r="JN541">
        <v>1.72852</v>
      </c>
      <c r="JO541">
        <v>2.55127</v>
      </c>
      <c r="JP541">
        <v>1.39893</v>
      </c>
      <c r="JQ541">
        <v>2.32788</v>
      </c>
      <c r="JR541">
        <v>1.44897</v>
      </c>
      <c r="JS541">
        <v>2.54272</v>
      </c>
      <c r="JT541">
        <v>37.2181</v>
      </c>
      <c r="JU541">
        <v>23.9737</v>
      </c>
      <c r="JV541">
        <v>18</v>
      </c>
      <c r="JW541">
        <v>483.761</v>
      </c>
      <c r="JX541">
        <v>442.49</v>
      </c>
      <c r="JY541">
        <v>30.061</v>
      </c>
      <c r="JZ541">
        <v>29.2268</v>
      </c>
      <c r="KA541">
        <v>30.0004</v>
      </c>
      <c r="KB541">
        <v>28.8269</v>
      </c>
      <c r="KC541">
        <v>28.8819</v>
      </c>
      <c r="KD541">
        <v>34.607</v>
      </c>
      <c r="KE541">
        <v>43.5864</v>
      </c>
      <c r="KF541">
        <v>0</v>
      </c>
      <c r="KG541">
        <v>30.0716</v>
      </c>
      <c r="KH541">
        <v>754.075</v>
      </c>
      <c r="KI541">
        <v>14.2807</v>
      </c>
      <c r="KJ541">
        <v>100.864</v>
      </c>
      <c r="KK541">
        <v>100.302</v>
      </c>
    </row>
    <row r="542" spans="1:297">
      <c r="A542">
        <v>526</v>
      </c>
      <c r="B542">
        <v>1759259961.6</v>
      </c>
      <c r="C542">
        <v>13146</v>
      </c>
      <c r="D542" t="s">
        <v>1500</v>
      </c>
      <c r="E542" t="s">
        <v>1501</v>
      </c>
      <c r="F542">
        <v>5</v>
      </c>
      <c r="G542" t="s">
        <v>1411</v>
      </c>
      <c r="H542" t="s">
        <v>436</v>
      </c>
      <c r="I542">
        <v>1759259953.814285</v>
      </c>
      <c r="J542">
        <f>(K542)/1000</f>
        <v>0</v>
      </c>
      <c r="K542">
        <f>IF(DP542, AN542, AH542)</f>
        <v>0</v>
      </c>
      <c r="L542">
        <f>IF(DP542, AI542, AG542)</f>
        <v>0</v>
      </c>
      <c r="M542">
        <f>DR542 - IF(AU542&gt;1, L542*DL542*100.0/(AW542), 0)</f>
        <v>0</v>
      </c>
      <c r="N542">
        <f>((T542-J542/2)*M542-L542)/(T542+J542/2)</f>
        <v>0</v>
      </c>
      <c r="O542">
        <f>N542*(DY542+DZ542)/1000.0</f>
        <v>0</v>
      </c>
      <c r="P542">
        <f>(DR542 - IF(AU542&gt;1, L542*DL542*100.0/(AW542), 0))*(DY542+DZ542)/1000.0</f>
        <v>0</v>
      </c>
      <c r="Q542">
        <f>2.0/((1/S542-1/R542)+SIGN(S542)*SQRT((1/S542-1/R542)*(1/S542-1/R542) + 4*DM542/((DM542+1)*(DM542+1))*(2*1/S542*1/R542-1/R542*1/R542)))</f>
        <v>0</v>
      </c>
      <c r="R542">
        <f>IF(LEFT(DN542,1)&lt;&gt;"0",IF(LEFT(DN542,1)="1",3.0,DO542),$D$5+$E$5*(EF542*DY542/($K$5*1000))+$F$5*(EF542*DY542/($K$5*1000))*MAX(MIN(DL542,$J$5),$I$5)*MAX(MIN(DL542,$J$5),$I$5)+$G$5*MAX(MIN(DL542,$J$5),$I$5)*(EF542*DY542/($K$5*1000))+$H$5*(EF542*DY542/($K$5*1000))*(EF542*DY542/($K$5*1000)))</f>
        <v>0</v>
      </c>
      <c r="S542">
        <f>J542*(1000-(1000*0.61365*exp(17.502*W542/(240.97+W542))/(DY542+DZ542)+DT542)/2)/(1000*0.61365*exp(17.502*W542/(240.97+W542))/(DY542+DZ542)-DT542)</f>
        <v>0</v>
      </c>
      <c r="T542">
        <f>1/((DM542+1)/(Q542/1.6)+1/(R542/1.37)) + DM542/((DM542+1)/(Q542/1.6) + DM542/(R542/1.37))</f>
        <v>0</v>
      </c>
      <c r="U542">
        <f>(DH542*DK542)</f>
        <v>0</v>
      </c>
      <c r="V542">
        <f>(EA542+(U542+2*0.95*5.67E-8*(((EA542+$B$7)+273)^4-(EA542+273)^4)-44100*J542)/(1.84*29.3*R542+8*0.95*5.67E-8*(EA542+273)^3))</f>
        <v>0</v>
      </c>
      <c r="W542">
        <f>($C$7*EB542+$D$7*EC542+$E$7*V542)</f>
        <v>0</v>
      </c>
      <c r="X542">
        <f>0.61365*exp(17.502*W542/(240.97+W542))</f>
        <v>0</v>
      </c>
      <c r="Y542">
        <f>(Z542/AA542*100)</f>
        <v>0</v>
      </c>
      <c r="Z542">
        <f>DT542*(DY542+DZ542)/1000</f>
        <v>0</v>
      </c>
      <c r="AA542">
        <f>0.61365*exp(17.502*EA542/(240.97+EA542))</f>
        <v>0</v>
      </c>
      <c r="AB542">
        <f>(X542-DT542*(DY542+DZ542)/1000)</f>
        <v>0</v>
      </c>
      <c r="AC542">
        <f>(-J542*44100)</f>
        <v>0</v>
      </c>
      <c r="AD542">
        <f>2*29.3*R542*0.92*(EA542-W542)</f>
        <v>0</v>
      </c>
      <c r="AE542">
        <f>2*0.95*5.67E-8*(((EA542+$B$7)+273)^4-(W542+273)^4)</f>
        <v>0</v>
      </c>
      <c r="AF542">
        <f>U542+AE542+AC542+AD542</f>
        <v>0</v>
      </c>
      <c r="AG542">
        <f>DX542*AU542*(DS542-DR542*(1000-AU542*DU542)/(1000-AU542*DT542))/(100*DL542)</f>
        <v>0</v>
      </c>
      <c r="AH542">
        <f>1000*DX542*AU542*(DT542-DU542)/(100*DL542*(1000-AU542*DT542))</f>
        <v>0</v>
      </c>
      <c r="AI542">
        <f>(AJ542 - AK542 - DY542*1E3/(8.314*(EA542+273.15)) * AM542/DX542 * AL542) * DX542/(100*DL542) * (1000 - DU542)/1000</f>
        <v>0</v>
      </c>
      <c r="AJ542">
        <v>751.2960000759748</v>
      </c>
      <c r="AK542">
        <v>697.8318848484845</v>
      </c>
      <c r="AL542">
        <v>3.318362655704014</v>
      </c>
      <c r="AM542">
        <v>65.51276045423094</v>
      </c>
      <c r="AN542">
        <f>(AP542 - AO542 + DY542*1E3/(8.314*(EA542+273.15)) * AR542/DX542 * AQ542) * DX542/(100*DL542) * 1000/(1000 - AP542)</f>
        <v>0</v>
      </c>
      <c r="AO542">
        <v>14.29882504124892</v>
      </c>
      <c r="AP542">
        <v>24.36857272727274</v>
      </c>
      <c r="AQ542">
        <v>-4.322302063412487E-05</v>
      </c>
      <c r="AR542">
        <v>120.2974737953447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MAX(0,($B$13+$C$13*EF542)/(1+$D$13*EF542)*DY542/(EA542+273)*$E$13)</f>
        <v>0</v>
      </c>
      <c r="AX542" t="s">
        <v>437</v>
      </c>
      <c r="AY542" t="s">
        <v>437</v>
      </c>
      <c r="AZ542">
        <v>0</v>
      </c>
      <c r="BA542">
        <v>0</v>
      </c>
      <c r="BB542">
        <f>1-AZ542/BA542</f>
        <v>0</v>
      </c>
      <c r="BC542">
        <v>0</v>
      </c>
      <c r="BD542" t="s">
        <v>437</v>
      </c>
      <c r="BE542" t="s">
        <v>437</v>
      </c>
      <c r="BF542">
        <v>0</v>
      </c>
      <c r="BG542">
        <v>0</v>
      </c>
      <c r="BH542">
        <f>1-BF542/BG542</f>
        <v>0</v>
      </c>
      <c r="BI542">
        <v>0.5</v>
      </c>
      <c r="BJ542">
        <f>DI542</f>
        <v>0</v>
      </c>
      <c r="BK542">
        <f>L542</f>
        <v>0</v>
      </c>
      <c r="BL542">
        <f>BH542*BI542*BJ542</f>
        <v>0</v>
      </c>
      <c r="BM542">
        <f>(BK542-BC542)/BJ542</f>
        <v>0</v>
      </c>
      <c r="BN542">
        <f>(BA542-BG542)/BG542</f>
        <v>0</v>
      </c>
      <c r="BO542">
        <f>AZ542/(BB542+AZ542/BG542)</f>
        <v>0</v>
      </c>
      <c r="BP542" t="s">
        <v>437</v>
      </c>
      <c r="BQ542">
        <v>0</v>
      </c>
      <c r="BR542">
        <f>IF(BQ542&lt;&gt;0, BQ542, BO542)</f>
        <v>0</v>
      </c>
      <c r="BS542">
        <f>1-BR542/BG542</f>
        <v>0</v>
      </c>
      <c r="BT542">
        <f>(BG542-BF542)/(BG542-BR542)</f>
        <v>0</v>
      </c>
      <c r="BU542">
        <f>(BA542-BG542)/(BA542-BR542)</f>
        <v>0</v>
      </c>
      <c r="BV542">
        <f>(BG542-BF542)/(BG542-AZ542)</f>
        <v>0</v>
      </c>
      <c r="BW542">
        <f>(BA542-BG542)/(BA542-AZ542)</f>
        <v>0</v>
      </c>
      <c r="BX542">
        <f>(BT542*BR542/BF542)</f>
        <v>0</v>
      </c>
      <c r="BY542">
        <f>(1-BX542)</f>
        <v>0</v>
      </c>
      <c r="DH542">
        <f>$B$11*EG542+$C$11*EH542+$F$11*ES542*(1-EV542)</f>
        <v>0</v>
      </c>
      <c r="DI542">
        <f>DH542*DJ542</f>
        <v>0</v>
      </c>
      <c r="DJ542">
        <f>($B$11*$D$9+$C$11*$D$9+$F$11*((FF542+EX542)/MAX(FF542+EX542+FG542, 0.1)*$I$9+FG542/MAX(FF542+EX542+FG542, 0.1)*$J$9))/($B$11+$C$11+$F$11)</f>
        <v>0</v>
      </c>
      <c r="DK542">
        <f>($B$11*$K$9+$C$11*$K$9+$F$11*((FF542+EX542)/MAX(FF542+EX542+FG542, 0.1)*$P$9+FG542/MAX(FF542+EX542+FG542, 0.1)*$Q$9))/($B$11+$C$11+$F$11)</f>
        <v>0</v>
      </c>
      <c r="DL542">
        <v>4.8</v>
      </c>
      <c r="DM542">
        <v>0.5</v>
      </c>
      <c r="DN542" t="s">
        <v>438</v>
      </c>
      <c r="DO542">
        <v>2</v>
      </c>
      <c r="DP542" t="b">
        <v>1</v>
      </c>
      <c r="DQ542">
        <v>1759259953.814285</v>
      </c>
      <c r="DR542">
        <v>657.2420000000001</v>
      </c>
      <c r="DS542">
        <v>724.7035714285715</v>
      </c>
      <c r="DT542">
        <v>24.37349285714285</v>
      </c>
      <c r="DU542">
        <v>14.29458928571429</v>
      </c>
      <c r="DV542">
        <v>656.6633214285714</v>
      </c>
      <c r="DW542">
        <v>24.12273214285714</v>
      </c>
      <c r="DX542">
        <v>500.0289642857143</v>
      </c>
      <c r="DY542">
        <v>90.70055357142857</v>
      </c>
      <c r="DZ542">
        <v>0.05301769999999999</v>
      </c>
      <c r="EA542">
        <v>30.70800714285715</v>
      </c>
      <c r="EB542">
        <v>29.98706071428571</v>
      </c>
      <c r="EC542">
        <v>999.9000000000002</v>
      </c>
      <c r="ED542">
        <v>0</v>
      </c>
      <c r="EE542">
        <v>0</v>
      </c>
      <c r="EF542">
        <v>9993.439642857144</v>
      </c>
      <c r="EG542">
        <v>0</v>
      </c>
      <c r="EH542">
        <v>11.3638</v>
      </c>
      <c r="EI542">
        <v>-67.46152857142857</v>
      </c>
      <c r="EJ542">
        <v>673.6614642857141</v>
      </c>
      <c r="EK542">
        <v>735.2130714285714</v>
      </c>
      <c r="EL542">
        <v>10.07891428571429</v>
      </c>
      <c r="EM542">
        <v>724.7035714285715</v>
      </c>
      <c r="EN542">
        <v>14.29458928571429</v>
      </c>
      <c r="EO542">
        <v>2.210689285714286</v>
      </c>
      <c r="EP542">
        <v>1.296526071428572</v>
      </c>
      <c r="EQ542">
        <v>19.03999285714286</v>
      </c>
      <c r="ER542">
        <v>10.75863928571428</v>
      </c>
      <c r="ES542">
        <v>1999.993214285714</v>
      </c>
      <c r="ET542">
        <v>0.9799956428571426</v>
      </c>
      <c r="EU542">
        <v>0.02000464285714286</v>
      </c>
      <c r="EV542">
        <v>0</v>
      </c>
      <c r="EW542">
        <v>870.8177857142857</v>
      </c>
      <c r="EX542">
        <v>5.000560000000001</v>
      </c>
      <c r="EY542">
        <v>17681.15</v>
      </c>
      <c r="EZ542">
        <v>17294.79285714286</v>
      </c>
      <c r="FA542">
        <v>42.17814285714284</v>
      </c>
      <c r="FB542">
        <v>42.25221428571428</v>
      </c>
      <c r="FC542">
        <v>41.84574999999999</v>
      </c>
      <c r="FD542">
        <v>41.42371428571427</v>
      </c>
      <c r="FE542">
        <v>42.87942857142856</v>
      </c>
      <c r="FF542">
        <v>1955.083214285714</v>
      </c>
      <c r="FG542">
        <v>39.91</v>
      </c>
      <c r="FH542">
        <v>0</v>
      </c>
      <c r="FI542">
        <v>1759259975.8</v>
      </c>
      <c r="FJ542">
        <v>0</v>
      </c>
      <c r="FK542">
        <v>871.2196399999999</v>
      </c>
      <c r="FL542">
        <v>42.15746160624478</v>
      </c>
      <c r="FM542">
        <v>845.9000014002844</v>
      </c>
      <c r="FN542">
        <v>17689.92</v>
      </c>
      <c r="FO542">
        <v>15</v>
      </c>
      <c r="FP542">
        <v>0</v>
      </c>
      <c r="FQ542" t="s">
        <v>439</v>
      </c>
      <c r="FR542">
        <v>1747148579.5</v>
      </c>
      <c r="FS542">
        <v>1747148584.5</v>
      </c>
      <c r="FT542">
        <v>0</v>
      </c>
      <c r="FU542">
        <v>0.162</v>
      </c>
      <c r="FV542">
        <v>-0.001</v>
      </c>
      <c r="FW542">
        <v>0.139</v>
      </c>
      <c r="FX542">
        <v>0.058</v>
      </c>
      <c r="FY542">
        <v>420</v>
      </c>
      <c r="FZ542">
        <v>16</v>
      </c>
      <c r="GA542">
        <v>0.19</v>
      </c>
      <c r="GB542">
        <v>0.02</v>
      </c>
      <c r="GC542">
        <v>-67.00016585365854</v>
      </c>
      <c r="GD542">
        <v>-8.478259233449467</v>
      </c>
      <c r="GE542">
        <v>0.8393007436826341</v>
      </c>
      <c r="GF542">
        <v>0</v>
      </c>
      <c r="GG542">
        <v>868.4567352941176</v>
      </c>
      <c r="GH542">
        <v>42.81596640585362</v>
      </c>
      <c r="GI542">
        <v>4.208878454136628</v>
      </c>
      <c r="GJ542">
        <v>0</v>
      </c>
      <c r="GK542">
        <v>10.07957317073171</v>
      </c>
      <c r="GL542">
        <v>-0.02507038327527209</v>
      </c>
      <c r="GM542">
        <v>0.006127826351988056</v>
      </c>
      <c r="GN542">
        <v>1</v>
      </c>
      <c r="GO542">
        <v>1</v>
      </c>
      <c r="GP542">
        <v>3</v>
      </c>
      <c r="GQ542" t="s">
        <v>463</v>
      </c>
      <c r="GR542">
        <v>3.12926</v>
      </c>
      <c r="GS542">
        <v>2.73072</v>
      </c>
      <c r="GT542">
        <v>0.121762</v>
      </c>
      <c r="GU542">
        <v>0.130603</v>
      </c>
      <c r="GV542">
        <v>0.1083</v>
      </c>
      <c r="GW542">
        <v>0.0747182</v>
      </c>
      <c r="GX542">
        <v>26318.3</v>
      </c>
      <c r="GY542">
        <v>25290.1</v>
      </c>
      <c r="GZ542">
        <v>30509.2</v>
      </c>
      <c r="HA542">
        <v>29344.7</v>
      </c>
      <c r="HB542">
        <v>37546</v>
      </c>
      <c r="HC542">
        <v>35736.9</v>
      </c>
      <c r="HD542">
        <v>46673</v>
      </c>
      <c r="HE542">
        <v>43606.9</v>
      </c>
      <c r="HF542">
        <v>1.8339</v>
      </c>
      <c r="HG542">
        <v>1.8145</v>
      </c>
      <c r="HH542">
        <v>0.0760704</v>
      </c>
      <c r="HI542">
        <v>0</v>
      </c>
      <c r="HJ542">
        <v>28.7757</v>
      </c>
      <c r="HK542">
        <v>999.9</v>
      </c>
      <c r="HL542">
        <v>47.2</v>
      </c>
      <c r="HM542">
        <v>31.6</v>
      </c>
      <c r="HN542">
        <v>24.2919</v>
      </c>
      <c r="HO542">
        <v>62.9569</v>
      </c>
      <c r="HP542">
        <v>17.7724</v>
      </c>
      <c r="HQ542">
        <v>1</v>
      </c>
      <c r="HR542">
        <v>0.157713</v>
      </c>
      <c r="HS542">
        <v>-0.72448</v>
      </c>
      <c r="HT542">
        <v>20.1988</v>
      </c>
      <c r="HU542">
        <v>5.22927</v>
      </c>
      <c r="HV542">
        <v>11.974</v>
      </c>
      <c r="HW542">
        <v>4.97035</v>
      </c>
      <c r="HX542">
        <v>3.28965</v>
      </c>
      <c r="HY542">
        <v>9999</v>
      </c>
      <c r="HZ542">
        <v>9999</v>
      </c>
      <c r="IA542">
        <v>9999</v>
      </c>
      <c r="IB542">
        <v>21.1</v>
      </c>
      <c r="IC542">
        <v>4.9729</v>
      </c>
      <c r="ID542">
        <v>1.87729</v>
      </c>
      <c r="IE542">
        <v>1.87531</v>
      </c>
      <c r="IF542">
        <v>1.87815</v>
      </c>
      <c r="IG542">
        <v>1.87486</v>
      </c>
      <c r="IH542">
        <v>1.87849</v>
      </c>
      <c r="II542">
        <v>1.87556</v>
      </c>
      <c r="IJ542">
        <v>1.87669</v>
      </c>
      <c r="IK542">
        <v>0</v>
      </c>
      <c r="IL542">
        <v>0</v>
      </c>
      <c r="IM542">
        <v>0</v>
      </c>
      <c r="IN542">
        <v>0</v>
      </c>
      <c r="IO542" t="s">
        <v>441</v>
      </c>
      <c r="IP542" t="s">
        <v>442</v>
      </c>
      <c r="IQ542" t="s">
        <v>443</v>
      </c>
      <c r="IR542" t="s">
        <v>443</v>
      </c>
      <c r="IS542" t="s">
        <v>443</v>
      </c>
      <c r="IT542" t="s">
        <v>443</v>
      </c>
      <c r="IU542">
        <v>0</v>
      </c>
      <c r="IV542">
        <v>100</v>
      </c>
      <c r="IW542">
        <v>100</v>
      </c>
      <c r="IX542">
        <v>0.602</v>
      </c>
      <c r="IY542">
        <v>0.2506</v>
      </c>
      <c r="IZ542">
        <v>-0.1222274518627452</v>
      </c>
      <c r="JA542">
        <v>0.001328938755811441</v>
      </c>
      <c r="JB542">
        <v>-5.633165956792918E-07</v>
      </c>
      <c r="JC542">
        <v>2.510553891376428E-10</v>
      </c>
      <c r="JD542">
        <v>-0.04678033270444259</v>
      </c>
      <c r="JE542">
        <v>-0.0009625096320519332</v>
      </c>
      <c r="JF542">
        <v>0.0006953178313022573</v>
      </c>
      <c r="JG542">
        <v>-5.973937232829655E-06</v>
      </c>
      <c r="JH542">
        <v>1</v>
      </c>
      <c r="JI542">
        <v>2112</v>
      </c>
      <c r="JJ542">
        <v>1</v>
      </c>
      <c r="JK542">
        <v>26</v>
      </c>
      <c r="JL542">
        <v>201856.4</v>
      </c>
      <c r="JM542">
        <v>201856.3</v>
      </c>
      <c r="JN542">
        <v>1.76025</v>
      </c>
      <c r="JO542">
        <v>2.5415</v>
      </c>
      <c r="JP542">
        <v>1.39893</v>
      </c>
      <c r="JQ542">
        <v>2.32788</v>
      </c>
      <c r="JR542">
        <v>1.44897</v>
      </c>
      <c r="JS542">
        <v>2.54028</v>
      </c>
      <c r="JT542">
        <v>37.2181</v>
      </c>
      <c r="JU542">
        <v>23.9737</v>
      </c>
      <c r="JV542">
        <v>18</v>
      </c>
      <c r="JW542">
        <v>484.19</v>
      </c>
      <c r="JX542">
        <v>442.38</v>
      </c>
      <c r="JY542">
        <v>30.0737</v>
      </c>
      <c r="JZ542">
        <v>29.2312</v>
      </c>
      <c r="KA542">
        <v>30.0004</v>
      </c>
      <c r="KB542">
        <v>28.8312</v>
      </c>
      <c r="KC542">
        <v>28.886</v>
      </c>
      <c r="KD542">
        <v>35.2592</v>
      </c>
      <c r="KE542">
        <v>43.5864</v>
      </c>
      <c r="KF542">
        <v>0</v>
      </c>
      <c r="KG542">
        <v>29.9268</v>
      </c>
      <c r="KH542">
        <v>774.1130000000001</v>
      </c>
      <c r="KI542">
        <v>14.289</v>
      </c>
      <c r="KJ542">
        <v>100.863</v>
      </c>
      <c r="KK542">
        <v>100.301</v>
      </c>
    </row>
    <row r="543" spans="1:297">
      <c r="A543">
        <v>527</v>
      </c>
      <c r="B543">
        <v>1759259966.6</v>
      </c>
      <c r="C543">
        <v>13151</v>
      </c>
      <c r="D543" t="s">
        <v>1502</v>
      </c>
      <c r="E543" t="s">
        <v>1503</v>
      </c>
      <c r="F543">
        <v>5</v>
      </c>
      <c r="G543" t="s">
        <v>1411</v>
      </c>
      <c r="H543" t="s">
        <v>436</v>
      </c>
      <c r="I543">
        <v>1759259959.1</v>
      </c>
      <c r="J543">
        <f>(K543)/1000</f>
        <v>0</v>
      </c>
      <c r="K543">
        <f>IF(DP543, AN543, AH543)</f>
        <v>0</v>
      </c>
      <c r="L543">
        <f>IF(DP543, AI543, AG543)</f>
        <v>0</v>
      </c>
      <c r="M543">
        <f>DR543 - IF(AU543&gt;1, L543*DL543*100.0/(AW543), 0)</f>
        <v>0</v>
      </c>
      <c r="N543">
        <f>((T543-J543/2)*M543-L543)/(T543+J543/2)</f>
        <v>0</v>
      </c>
      <c r="O543">
        <f>N543*(DY543+DZ543)/1000.0</f>
        <v>0</v>
      </c>
      <c r="P543">
        <f>(DR543 - IF(AU543&gt;1, L543*DL543*100.0/(AW543), 0))*(DY543+DZ543)/1000.0</f>
        <v>0</v>
      </c>
      <c r="Q543">
        <f>2.0/((1/S543-1/R543)+SIGN(S543)*SQRT((1/S543-1/R543)*(1/S543-1/R543) + 4*DM543/((DM543+1)*(DM543+1))*(2*1/S543*1/R543-1/R543*1/R543)))</f>
        <v>0</v>
      </c>
      <c r="R543">
        <f>IF(LEFT(DN543,1)&lt;&gt;"0",IF(LEFT(DN543,1)="1",3.0,DO543),$D$5+$E$5*(EF543*DY543/($K$5*1000))+$F$5*(EF543*DY543/($K$5*1000))*MAX(MIN(DL543,$J$5),$I$5)*MAX(MIN(DL543,$J$5),$I$5)+$G$5*MAX(MIN(DL543,$J$5),$I$5)*(EF543*DY543/($K$5*1000))+$H$5*(EF543*DY543/($K$5*1000))*(EF543*DY543/($K$5*1000)))</f>
        <v>0</v>
      </c>
      <c r="S543">
        <f>J543*(1000-(1000*0.61365*exp(17.502*W543/(240.97+W543))/(DY543+DZ543)+DT543)/2)/(1000*0.61365*exp(17.502*W543/(240.97+W543))/(DY543+DZ543)-DT543)</f>
        <v>0</v>
      </c>
      <c r="T543">
        <f>1/((DM543+1)/(Q543/1.6)+1/(R543/1.37)) + DM543/((DM543+1)/(Q543/1.6) + DM543/(R543/1.37))</f>
        <v>0</v>
      </c>
      <c r="U543">
        <f>(DH543*DK543)</f>
        <v>0</v>
      </c>
      <c r="V543">
        <f>(EA543+(U543+2*0.95*5.67E-8*(((EA543+$B$7)+273)^4-(EA543+273)^4)-44100*J543)/(1.84*29.3*R543+8*0.95*5.67E-8*(EA543+273)^3))</f>
        <v>0</v>
      </c>
      <c r="W543">
        <f>($C$7*EB543+$D$7*EC543+$E$7*V543)</f>
        <v>0</v>
      </c>
      <c r="X543">
        <f>0.61365*exp(17.502*W543/(240.97+W543))</f>
        <v>0</v>
      </c>
      <c r="Y543">
        <f>(Z543/AA543*100)</f>
        <v>0</v>
      </c>
      <c r="Z543">
        <f>DT543*(DY543+DZ543)/1000</f>
        <v>0</v>
      </c>
      <c r="AA543">
        <f>0.61365*exp(17.502*EA543/(240.97+EA543))</f>
        <v>0</v>
      </c>
      <c r="AB543">
        <f>(X543-DT543*(DY543+DZ543)/1000)</f>
        <v>0</v>
      </c>
      <c r="AC543">
        <f>(-J543*44100)</f>
        <v>0</v>
      </c>
      <c r="AD543">
        <f>2*29.3*R543*0.92*(EA543-W543)</f>
        <v>0</v>
      </c>
      <c r="AE543">
        <f>2*0.95*5.67E-8*(((EA543+$B$7)+273)^4-(W543+273)^4)</f>
        <v>0</v>
      </c>
      <c r="AF543">
        <f>U543+AE543+AC543+AD543</f>
        <v>0</v>
      </c>
      <c r="AG543">
        <f>DX543*AU543*(DS543-DR543*(1000-AU543*DU543)/(1000-AU543*DT543))/(100*DL543)</f>
        <v>0</v>
      </c>
      <c r="AH543">
        <f>1000*DX543*AU543*(DT543-DU543)/(100*DL543*(1000-AU543*DT543))</f>
        <v>0</v>
      </c>
      <c r="AI543">
        <f>(AJ543 - AK543 - DY543*1E3/(8.314*(EA543+273.15)) * AM543/DX543 * AL543) * DX543/(100*DL543) * (1000 - DU543)/1000</f>
        <v>0</v>
      </c>
      <c r="AJ543">
        <v>768.3095304067094</v>
      </c>
      <c r="AK543">
        <v>714.4386666666666</v>
      </c>
      <c r="AL543">
        <v>3.328099788607947</v>
      </c>
      <c r="AM543">
        <v>65.51276045423094</v>
      </c>
      <c r="AN543">
        <f>(AP543 - AO543 + DY543*1E3/(8.314*(EA543+273.15)) * AR543/DX543 * AQ543) * DX543/(100*DL543) * 1000/(1000 - AP543)</f>
        <v>0</v>
      </c>
      <c r="AO543">
        <v>14.30278581793555</v>
      </c>
      <c r="AP543">
        <v>24.33822363636363</v>
      </c>
      <c r="AQ543">
        <v>-0.007392197235375904</v>
      </c>
      <c r="AR543">
        <v>120.2974737953447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MAX(0,($B$13+$C$13*EF543)/(1+$D$13*EF543)*DY543/(EA543+273)*$E$13)</f>
        <v>0</v>
      </c>
      <c r="AX543" t="s">
        <v>437</v>
      </c>
      <c r="AY543" t="s">
        <v>437</v>
      </c>
      <c r="AZ543">
        <v>0</v>
      </c>
      <c r="BA543">
        <v>0</v>
      </c>
      <c r="BB543">
        <f>1-AZ543/BA543</f>
        <v>0</v>
      </c>
      <c r="BC543">
        <v>0</v>
      </c>
      <c r="BD543" t="s">
        <v>437</v>
      </c>
      <c r="BE543" t="s">
        <v>437</v>
      </c>
      <c r="BF543">
        <v>0</v>
      </c>
      <c r="BG543">
        <v>0</v>
      </c>
      <c r="BH543">
        <f>1-BF543/BG543</f>
        <v>0</v>
      </c>
      <c r="BI543">
        <v>0.5</v>
      </c>
      <c r="BJ543">
        <f>DI543</f>
        <v>0</v>
      </c>
      <c r="BK543">
        <f>L543</f>
        <v>0</v>
      </c>
      <c r="BL543">
        <f>BH543*BI543*BJ543</f>
        <v>0</v>
      </c>
      <c r="BM543">
        <f>(BK543-BC543)/BJ543</f>
        <v>0</v>
      </c>
      <c r="BN543">
        <f>(BA543-BG543)/BG543</f>
        <v>0</v>
      </c>
      <c r="BO543">
        <f>AZ543/(BB543+AZ543/BG543)</f>
        <v>0</v>
      </c>
      <c r="BP543" t="s">
        <v>437</v>
      </c>
      <c r="BQ543">
        <v>0</v>
      </c>
      <c r="BR543">
        <f>IF(BQ543&lt;&gt;0, BQ543, BO543)</f>
        <v>0</v>
      </c>
      <c r="BS543">
        <f>1-BR543/BG543</f>
        <v>0</v>
      </c>
      <c r="BT543">
        <f>(BG543-BF543)/(BG543-BR543)</f>
        <v>0</v>
      </c>
      <c r="BU543">
        <f>(BA543-BG543)/(BA543-BR543)</f>
        <v>0</v>
      </c>
      <c r="BV543">
        <f>(BG543-BF543)/(BG543-AZ543)</f>
        <v>0</v>
      </c>
      <c r="BW543">
        <f>(BA543-BG543)/(BA543-AZ543)</f>
        <v>0</v>
      </c>
      <c r="BX543">
        <f>(BT543*BR543/BF543)</f>
        <v>0</v>
      </c>
      <c r="BY543">
        <f>(1-BX543)</f>
        <v>0</v>
      </c>
      <c r="DH543">
        <f>$B$11*EG543+$C$11*EH543+$F$11*ES543*(1-EV543)</f>
        <v>0</v>
      </c>
      <c r="DI543">
        <f>DH543*DJ543</f>
        <v>0</v>
      </c>
      <c r="DJ543">
        <f>($B$11*$D$9+$C$11*$D$9+$F$11*((FF543+EX543)/MAX(FF543+EX543+FG543, 0.1)*$I$9+FG543/MAX(FF543+EX543+FG543, 0.1)*$J$9))/($B$11+$C$11+$F$11)</f>
        <v>0</v>
      </c>
      <c r="DK543">
        <f>($B$11*$K$9+$C$11*$K$9+$F$11*((FF543+EX543)/MAX(FF543+EX543+FG543, 0.1)*$P$9+FG543/MAX(FF543+EX543+FG543, 0.1)*$Q$9))/($B$11+$C$11+$F$11)</f>
        <v>0</v>
      </c>
      <c r="DL543">
        <v>4.8</v>
      </c>
      <c r="DM543">
        <v>0.5</v>
      </c>
      <c r="DN543" t="s">
        <v>438</v>
      </c>
      <c r="DO543">
        <v>2</v>
      </c>
      <c r="DP543" t="b">
        <v>1</v>
      </c>
      <c r="DQ543">
        <v>1759259959.1</v>
      </c>
      <c r="DR543">
        <v>674.3483703703704</v>
      </c>
      <c r="DS543">
        <v>742.4747777777779</v>
      </c>
      <c r="DT543">
        <v>24.36655185185186</v>
      </c>
      <c r="DU543">
        <v>14.29833333333333</v>
      </c>
      <c r="DV543">
        <v>673.754148148148</v>
      </c>
      <c r="DW543">
        <v>24.11594444444444</v>
      </c>
      <c r="DX543">
        <v>499.9772592592594</v>
      </c>
      <c r="DY543">
        <v>90.70105925925925</v>
      </c>
      <c r="DZ543">
        <v>0.05315630740740741</v>
      </c>
      <c r="EA543">
        <v>30.71290740740741</v>
      </c>
      <c r="EB543">
        <v>30.01122962962963</v>
      </c>
      <c r="EC543">
        <v>999.9000000000001</v>
      </c>
      <c r="ED543">
        <v>0</v>
      </c>
      <c r="EE543">
        <v>0</v>
      </c>
      <c r="EF543">
        <v>9989.330740740741</v>
      </c>
      <c r="EG543">
        <v>0</v>
      </c>
      <c r="EH543">
        <v>11.3638</v>
      </c>
      <c r="EI543">
        <v>-68.12637777777778</v>
      </c>
      <c r="EJ543">
        <v>691.1901481481482</v>
      </c>
      <c r="EK543">
        <v>753.2449259259258</v>
      </c>
      <c r="EL543">
        <v>10.06823333333333</v>
      </c>
      <c r="EM543">
        <v>742.4747777777779</v>
      </c>
      <c r="EN543">
        <v>14.29833333333333</v>
      </c>
      <c r="EO543">
        <v>2.210073333333333</v>
      </c>
      <c r="EP543">
        <v>1.296871481481481</v>
      </c>
      <c r="EQ543">
        <v>19.03551481481481</v>
      </c>
      <c r="ER543">
        <v>10.76265925925926</v>
      </c>
      <c r="ES543">
        <v>1999.989259259259</v>
      </c>
      <c r="ET543">
        <v>0.9799955555555554</v>
      </c>
      <c r="EU543">
        <v>0.02000473333333333</v>
      </c>
      <c r="EV543">
        <v>0</v>
      </c>
      <c r="EW543">
        <v>874.5215925925928</v>
      </c>
      <c r="EX543">
        <v>5.000560000000001</v>
      </c>
      <c r="EY543">
        <v>17754.97407407407</v>
      </c>
      <c r="EZ543">
        <v>17294.75185185185</v>
      </c>
      <c r="FA543">
        <v>42.18699999999999</v>
      </c>
      <c r="FB543">
        <v>42.25918518518518</v>
      </c>
      <c r="FC543">
        <v>41.85166666666666</v>
      </c>
      <c r="FD543">
        <v>41.4324074074074</v>
      </c>
      <c r="FE543">
        <v>42.89337037037036</v>
      </c>
      <c r="FF543">
        <v>1955.079259259259</v>
      </c>
      <c r="FG543">
        <v>39.91</v>
      </c>
      <c r="FH543">
        <v>0</v>
      </c>
      <c r="FI543">
        <v>1759259980.6</v>
      </c>
      <c r="FJ543">
        <v>0</v>
      </c>
      <c r="FK543">
        <v>874.5764800000001</v>
      </c>
      <c r="FL543">
        <v>40.99476929830661</v>
      </c>
      <c r="FM543">
        <v>818.2384628181087</v>
      </c>
      <c r="FN543">
        <v>17756.708</v>
      </c>
      <c r="FO543">
        <v>15</v>
      </c>
      <c r="FP543">
        <v>0</v>
      </c>
      <c r="FQ543" t="s">
        <v>439</v>
      </c>
      <c r="FR543">
        <v>1747148579.5</v>
      </c>
      <c r="FS543">
        <v>1747148584.5</v>
      </c>
      <c r="FT543">
        <v>0</v>
      </c>
      <c r="FU543">
        <v>0.162</v>
      </c>
      <c r="FV543">
        <v>-0.001</v>
      </c>
      <c r="FW543">
        <v>0.139</v>
      </c>
      <c r="FX543">
        <v>0.058</v>
      </c>
      <c r="FY543">
        <v>420</v>
      </c>
      <c r="FZ543">
        <v>16</v>
      </c>
      <c r="GA543">
        <v>0.19</v>
      </c>
      <c r="GB543">
        <v>0.02</v>
      </c>
      <c r="GC543">
        <v>-67.77045000000001</v>
      </c>
      <c r="GD543">
        <v>-7.495906941838562</v>
      </c>
      <c r="GE543">
        <v>0.7232321674262012</v>
      </c>
      <c r="GF543">
        <v>0</v>
      </c>
      <c r="GG543">
        <v>872.2558235294118</v>
      </c>
      <c r="GH543">
        <v>41.72580595931607</v>
      </c>
      <c r="GI543">
        <v>4.098274439397982</v>
      </c>
      <c r="GJ543">
        <v>0</v>
      </c>
      <c r="GK543">
        <v>10.0723875</v>
      </c>
      <c r="GL543">
        <v>-0.1267148217636168</v>
      </c>
      <c r="GM543">
        <v>0.01428515291307746</v>
      </c>
      <c r="GN543">
        <v>0</v>
      </c>
      <c r="GO543">
        <v>0</v>
      </c>
      <c r="GP543">
        <v>3</v>
      </c>
      <c r="GQ543" t="s">
        <v>490</v>
      </c>
      <c r="GR543">
        <v>3.12914</v>
      </c>
      <c r="GS543">
        <v>2.73075</v>
      </c>
      <c r="GT543">
        <v>0.123725</v>
      </c>
      <c r="GU543">
        <v>0.13254</v>
      </c>
      <c r="GV543">
        <v>0.108207</v>
      </c>
      <c r="GW543">
        <v>0.07472769999999999</v>
      </c>
      <c r="GX543">
        <v>26259.1</v>
      </c>
      <c r="GY543">
        <v>25233</v>
      </c>
      <c r="GZ543">
        <v>30508.8</v>
      </c>
      <c r="HA543">
        <v>29343.8</v>
      </c>
      <c r="HB543">
        <v>37549.7</v>
      </c>
      <c r="HC543">
        <v>35735.7</v>
      </c>
      <c r="HD543">
        <v>46672.5</v>
      </c>
      <c r="HE543">
        <v>43605.7</v>
      </c>
      <c r="HF543">
        <v>1.83353</v>
      </c>
      <c r="HG543">
        <v>1.81472</v>
      </c>
      <c r="HH543">
        <v>0.0786409</v>
      </c>
      <c r="HI543">
        <v>0</v>
      </c>
      <c r="HJ543">
        <v>28.7782</v>
      </c>
      <c r="HK543">
        <v>999.9</v>
      </c>
      <c r="HL543">
        <v>47.2</v>
      </c>
      <c r="HM543">
        <v>31.6</v>
      </c>
      <c r="HN543">
        <v>24.291</v>
      </c>
      <c r="HO543">
        <v>63.0869</v>
      </c>
      <c r="HP543">
        <v>18.133</v>
      </c>
      <c r="HQ543">
        <v>1</v>
      </c>
      <c r="HR543">
        <v>0.157866</v>
      </c>
      <c r="HS543">
        <v>-0.528851</v>
      </c>
      <c r="HT543">
        <v>20.2002</v>
      </c>
      <c r="HU543">
        <v>5.22942</v>
      </c>
      <c r="HV543">
        <v>11.974</v>
      </c>
      <c r="HW543">
        <v>4.9703</v>
      </c>
      <c r="HX543">
        <v>3.28965</v>
      </c>
      <c r="HY543">
        <v>9999</v>
      </c>
      <c r="HZ543">
        <v>9999</v>
      </c>
      <c r="IA543">
        <v>9999</v>
      </c>
      <c r="IB543">
        <v>21.1</v>
      </c>
      <c r="IC543">
        <v>4.97291</v>
      </c>
      <c r="ID543">
        <v>1.87728</v>
      </c>
      <c r="IE543">
        <v>1.87531</v>
      </c>
      <c r="IF543">
        <v>1.87817</v>
      </c>
      <c r="IG543">
        <v>1.87488</v>
      </c>
      <c r="IH543">
        <v>1.87849</v>
      </c>
      <c r="II543">
        <v>1.87557</v>
      </c>
      <c r="IJ543">
        <v>1.87672</v>
      </c>
      <c r="IK543">
        <v>0</v>
      </c>
      <c r="IL543">
        <v>0</v>
      </c>
      <c r="IM543">
        <v>0</v>
      </c>
      <c r="IN543">
        <v>0</v>
      </c>
      <c r="IO543" t="s">
        <v>441</v>
      </c>
      <c r="IP543" t="s">
        <v>442</v>
      </c>
      <c r="IQ543" t="s">
        <v>443</v>
      </c>
      <c r="IR543" t="s">
        <v>443</v>
      </c>
      <c r="IS543" t="s">
        <v>443</v>
      </c>
      <c r="IT543" t="s">
        <v>443</v>
      </c>
      <c r="IU543">
        <v>0</v>
      </c>
      <c r="IV543">
        <v>100</v>
      </c>
      <c r="IW543">
        <v>100</v>
      </c>
      <c r="IX543">
        <v>0.616</v>
      </c>
      <c r="IY543">
        <v>0.25</v>
      </c>
      <c r="IZ543">
        <v>-0.1222274518627452</v>
      </c>
      <c r="JA543">
        <v>0.001328938755811441</v>
      </c>
      <c r="JB543">
        <v>-5.633165956792918E-07</v>
      </c>
      <c r="JC543">
        <v>2.510553891376428E-10</v>
      </c>
      <c r="JD543">
        <v>-0.04678033270444259</v>
      </c>
      <c r="JE543">
        <v>-0.0009625096320519332</v>
      </c>
      <c r="JF543">
        <v>0.0006953178313022573</v>
      </c>
      <c r="JG543">
        <v>-5.973937232829655E-06</v>
      </c>
      <c r="JH543">
        <v>1</v>
      </c>
      <c r="JI543">
        <v>2112</v>
      </c>
      <c r="JJ543">
        <v>1</v>
      </c>
      <c r="JK543">
        <v>26</v>
      </c>
      <c r="JL543">
        <v>201856.5</v>
      </c>
      <c r="JM543">
        <v>201856.4</v>
      </c>
      <c r="JN543">
        <v>1.79077</v>
      </c>
      <c r="JO543">
        <v>2.55249</v>
      </c>
      <c r="JP543">
        <v>1.39893</v>
      </c>
      <c r="JQ543">
        <v>2.32666</v>
      </c>
      <c r="JR543">
        <v>1.44897</v>
      </c>
      <c r="JS543">
        <v>2.56592</v>
      </c>
      <c r="JT543">
        <v>37.2181</v>
      </c>
      <c r="JU543">
        <v>23.9737</v>
      </c>
      <c r="JV543">
        <v>18</v>
      </c>
      <c r="JW543">
        <v>484.007</v>
      </c>
      <c r="JX543">
        <v>442.549</v>
      </c>
      <c r="JY543">
        <v>29.9485</v>
      </c>
      <c r="JZ543">
        <v>29.2362</v>
      </c>
      <c r="KA543">
        <v>30.0003</v>
      </c>
      <c r="KB543">
        <v>28.8349</v>
      </c>
      <c r="KC543">
        <v>28.8899</v>
      </c>
      <c r="KD543">
        <v>35.851</v>
      </c>
      <c r="KE543">
        <v>43.5864</v>
      </c>
      <c r="KF543">
        <v>0</v>
      </c>
      <c r="KG543">
        <v>29.8952</v>
      </c>
      <c r="KH543">
        <v>787.47</v>
      </c>
      <c r="KI543">
        <v>14.3268</v>
      </c>
      <c r="KJ543">
        <v>100.862</v>
      </c>
      <c r="KK543">
        <v>100.298</v>
      </c>
    </row>
    <row r="544" spans="1:297">
      <c r="A544">
        <v>528</v>
      </c>
      <c r="B544">
        <v>1759259971.6</v>
      </c>
      <c r="C544">
        <v>13156</v>
      </c>
      <c r="D544" t="s">
        <v>1504</v>
      </c>
      <c r="E544" t="s">
        <v>1505</v>
      </c>
      <c r="F544">
        <v>5</v>
      </c>
      <c r="G544" t="s">
        <v>1411</v>
      </c>
      <c r="H544" t="s">
        <v>436</v>
      </c>
      <c r="I544">
        <v>1759259963.814285</v>
      </c>
      <c r="J544">
        <f>(K544)/1000</f>
        <v>0</v>
      </c>
      <c r="K544">
        <f>IF(DP544, AN544, AH544)</f>
        <v>0</v>
      </c>
      <c r="L544">
        <f>IF(DP544, AI544, AG544)</f>
        <v>0</v>
      </c>
      <c r="M544">
        <f>DR544 - IF(AU544&gt;1, L544*DL544*100.0/(AW544), 0)</f>
        <v>0</v>
      </c>
      <c r="N544">
        <f>((T544-J544/2)*M544-L544)/(T544+J544/2)</f>
        <v>0</v>
      </c>
      <c r="O544">
        <f>N544*(DY544+DZ544)/1000.0</f>
        <v>0</v>
      </c>
      <c r="P544">
        <f>(DR544 - IF(AU544&gt;1, L544*DL544*100.0/(AW544), 0))*(DY544+DZ544)/1000.0</f>
        <v>0</v>
      </c>
      <c r="Q544">
        <f>2.0/((1/S544-1/R544)+SIGN(S544)*SQRT((1/S544-1/R544)*(1/S544-1/R544) + 4*DM544/((DM544+1)*(DM544+1))*(2*1/S544*1/R544-1/R544*1/R544)))</f>
        <v>0</v>
      </c>
      <c r="R544">
        <f>IF(LEFT(DN544,1)&lt;&gt;"0",IF(LEFT(DN544,1)="1",3.0,DO544),$D$5+$E$5*(EF544*DY544/($K$5*1000))+$F$5*(EF544*DY544/($K$5*1000))*MAX(MIN(DL544,$J$5),$I$5)*MAX(MIN(DL544,$J$5),$I$5)+$G$5*MAX(MIN(DL544,$J$5),$I$5)*(EF544*DY544/($K$5*1000))+$H$5*(EF544*DY544/($K$5*1000))*(EF544*DY544/($K$5*1000)))</f>
        <v>0</v>
      </c>
      <c r="S544">
        <f>J544*(1000-(1000*0.61365*exp(17.502*W544/(240.97+W544))/(DY544+DZ544)+DT544)/2)/(1000*0.61365*exp(17.502*W544/(240.97+W544))/(DY544+DZ544)-DT544)</f>
        <v>0</v>
      </c>
      <c r="T544">
        <f>1/((DM544+1)/(Q544/1.6)+1/(R544/1.37)) + DM544/((DM544+1)/(Q544/1.6) + DM544/(R544/1.37))</f>
        <v>0</v>
      </c>
      <c r="U544">
        <f>(DH544*DK544)</f>
        <v>0</v>
      </c>
      <c r="V544">
        <f>(EA544+(U544+2*0.95*5.67E-8*(((EA544+$B$7)+273)^4-(EA544+273)^4)-44100*J544)/(1.84*29.3*R544+8*0.95*5.67E-8*(EA544+273)^3))</f>
        <v>0</v>
      </c>
      <c r="W544">
        <f>($C$7*EB544+$D$7*EC544+$E$7*V544)</f>
        <v>0</v>
      </c>
      <c r="X544">
        <f>0.61365*exp(17.502*W544/(240.97+W544))</f>
        <v>0</v>
      </c>
      <c r="Y544">
        <f>(Z544/AA544*100)</f>
        <v>0</v>
      </c>
      <c r="Z544">
        <f>DT544*(DY544+DZ544)/1000</f>
        <v>0</v>
      </c>
      <c r="AA544">
        <f>0.61365*exp(17.502*EA544/(240.97+EA544))</f>
        <v>0</v>
      </c>
      <c r="AB544">
        <f>(X544-DT544*(DY544+DZ544)/1000)</f>
        <v>0</v>
      </c>
      <c r="AC544">
        <f>(-J544*44100)</f>
        <v>0</v>
      </c>
      <c r="AD544">
        <f>2*29.3*R544*0.92*(EA544-W544)</f>
        <v>0</v>
      </c>
      <c r="AE544">
        <f>2*0.95*5.67E-8*(((EA544+$B$7)+273)^4-(W544+273)^4)</f>
        <v>0</v>
      </c>
      <c r="AF544">
        <f>U544+AE544+AC544+AD544</f>
        <v>0</v>
      </c>
      <c r="AG544">
        <f>DX544*AU544*(DS544-DR544*(1000-AU544*DU544)/(1000-AU544*DT544))/(100*DL544)</f>
        <v>0</v>
      </c>
      <c r="AH544">
        <f>1000*DX544*AU544*(DT544-DU544)/(100*DL544*(1000-AU544*DT544))</f>
        <v>0</v>
      </c>
      <c r="AI544">
        <f>(AJ544 - AK544 - DY544*1E3/(8.314*(EA544+273.15)) * AM544/DX544 * AL544) * DX544/(100*DL544) * (1000 - DU544)/1000</f>
        <v>0</v>
      </c>
      <c r="AJ544">
        <v>785.2395152264448</v>
      </c>
      <c r="AK544">
        <v>730.9191939393941</v>
      </c>
      <c r="AL544">
        <v>3.295403057283417</v>
      </c>
      <c r="AM544">
        <v>65.51276045423094</v>
      </c>
      <c r="AN544">
        <f>(AP544 - AO544 + DY544*1E3/(8.314*(EA544+273.15)) * AR544/DX544 * AQ544) * DX544/(100*DL544) * 1000/(1000 - AP544)</f>
        <v>0</v>
      </c>
      <c r="AO544">
        <v>14.30392890442567</v>
      </c>
      <c r="AP544">
        <v>24.32875272727273</v>
      </c>
      <c r="AQ544">
        <v>-0.000950921519315909</v>
      </c>
      <c r="AR544">
        <v>120.2974737953447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MAX(0,($B$13+$C$13*EF544)/(1+$D$13*EF544)*DY544/(EA544+273)*$E$13)</f>
        <v>0</v>
      </c>
      <c r="AX544" t="s">
        <v>437</v>
      </c>
      <c r="AY544" t="s">
        <v>437</v>
      </c>
      <c r="AZ544">
        <v>0</v>
      </c>
      <c r="BA544">
        <v>0</v>
      </c>
      <c r="BB544">
        <f>1-AZ544/BA544</f>
        <v>0</v>
      </c>
      <c r="BC544">
        <v>0</v>
      </c>
      <c r="BD544" t="s">
        <v>437</v>
      </c>
      <c r="BE544" t="s">
        <v>437</v>
      </c>
      <c r="BF544">
        <v>0</v>
      </c>
      <c r="BG544">
        <v>0</v>
      </c>
      <c r="BH544">
        <f>1-BF544/BG544</f>
        <v>0</v>
      </c>
      <c r="BI544">
        <v>0.5</v>
      </c>
      <c r="BJ544">
        <f>DI544</f>
        <v>0</v>
      </c>
      <c r="BK544">
        <f>L544</f>
        <v>0</v>
      </c>
      <c r="BL544">
        <f>BH544*BI544*BJ544</f>
        <v>0</v>
      </c>
      <c r="BM544">
        <f>(BK544-BC544)/BJ544</f>
        <v>0</v>
      </c>
      <c r="BN544">
        <f>(BA544-BG544)/BG544</f>
        <v>0</v>
      </c>
      <c r="BO544">
        <f>AZ544/(BB544+AZ544/BG544)</f>
        <v>0</v>
      </c>
      <c r="BP544" t="s">
        <v>437</v>
      </c>
      <c r="BQ544">
        <v>0</v>
      </c>
      <c r="BR544">
        <f>IF(BQ544&lt;&gt;0, BQ544, BO544)</f>
        <v>0</v>
      </c>
      <c r="BS544">
        <f>1-BR544/BG544</f>
        <v>0</v>
      </c>
      <c r="BT544">
        <f>(BG544-BF544)/(BG544-BR544)</f>
        <v>0</v>
      </c>
      <c r="BU544">
        <f>(BA544-BG544)/(BA544-BR544)</f>
        <v>0</v>
      </c>
      <c r="BV544">
        <f>(BG544-BF544)/(BG544-AZ544)</f>
        <v>0</v>
      </c>
      <c r="BW544">
        <f>(BA544-BG544)/(BA544-AZ544)</f>
        <v>0</v>
      </c>
      <c r="BX544">
        <f>(BT544*BR544/BF544)</f>
        <v>0</v>
      </c>
      <c r="BY544">
        <f>(1-BX544)</f>
        <v>0</v>
      </c>
      <c r="DH544">
        <f>$B$11*EG544+$C$11*EH544+$F$11*ES544*(1-EV544)</f>
        <v>0</v>
      </c>
      <c r="DI544">
        <f>DH544*DJ544</f>
        <v>0</v>
      </c>
      <c r="DJ544">
        <f>($B$11*$D$9+$C$11*$D$9+$F$11*((FF544+EX544)/MAX(FF544+EX544+FG544, 0.1)*$I$9+FG544/MAX(FF544+EX544+FG544, 0.1)*$J$9))/($B$11+$C$11+$F$11)</f>
        <v>0</v>
      </c>
      <c r="DK544">
        <f>($B$11*$K$9+$C$11*$K$9+$F$11*((FF544+EX544)/MAX(FF544+EX544+FG544, 0.1)*$P$9+FG544/MAX(FF544+EX544+FG544, 0.1)*$Q$9))/($B$11+$C$11+$F$11)</f>
        <v>0</v>
      </c>
      <c r="DL544">
        <v>4.8</v>
      </c>
      <c r="DM544">
        <v>0.5</v>
      </c>
      <c r="DN544" t="s">
        <v>438</v>
      </c>
      <c r="DO544">
        <v>2</v>
      </c>
      <c r="DP544" t="b">
        <v>1</v>
      </c>
      <c r="DQ544">
        <v>1759259963.814285</v>
      </c>
      <c r="DR544">
        <v>689.6048928571429</v>
      </c>
      <c r="DS544">
        <v>758.2613571428573</v>
      </c>
      <c r="DT544">
        <v>24.35161785714286</v>
      </c>
      <c r="DU544">
        <v>14.30124285714286</v>
      </c>
      <c r="DV544">
        <v>688.9968214285715</v>
      </c>
      <c r="DW544">
        <v>24.10133214285714</v>
      </c>
      <c r="DX544">
        <v>499.9660714285715</v>
      </c>
      <c r="DY544">
        <v>90.70092142857143</v>
      </c>
      <c r="DZ544">
        <v>0.05325360714285715</v>
      </c>
      <c r="EA544">
        <v>30.715025</v>
      </c>
      <c r="EB544">
        <v>30.03308928571429</v>
      </c>
      <c r="EC544">
        <v>999.9000000000002</v>
      </c>
      <c r="ED544">
        <v>0</v>
      </c>
      <c r="EE544">
        <v>0</v>
      </c>
      <c r="EF544">
        <v>9991.161785714286</v>
      </c>
      <c r="EG544">
        <v>0</v>
      </c>
      <c r="EH544">
        <v>11.3638</v>
      </c>
      <c r="EI544">
        <v>-68.65650000000001</v>
      </c>
      <c r="EJ544">
        <v>706.8167857142859</v>
      </c>
      <c r="EK544">
        <v>769.2628214285713</v>
      </c>
      <c r="EL544">
        <v>10.05038214285714</v>
      </c>
      <c r="EM544">
        <v>758.2613571428573</v>
      </c>
      <c r="EN544">
        <v>14.30124285714286</v>
      </c>
      <c r="EO544">
        <v>2.208715357142857</v>
      </c>
      <c r="EP544">
        <v>1.297134642857143</v>
      </c>
      <c r="EQ544">
        <v>19.02566071428572</v>
      </c>
      <c r="ER544">
        <v>10.7657</v>
      </c>
      <c r="ES544">
        <v>1999.980357142858</v>
      </c>
      <c r="ET544">
        <v>0.9799954285714284</v>
      </c>
      <c r="EU544">
        <v>0.02000486071428572</v>
      </c>
      <c r="EV544">
        <v>0</v>
      </c>
      <c r="EW544">
        <v>877.6071785714284</v>
      </c>
      <c r="EX544">
        <v>5.000560000000001</v>
      </c>
      <c r="EY544">
        <v>17817.72857142857</v>
      </c>
      <c r="EZ544">
        <v>17294.67857142857</v>
      </c>
      <c r="FA544">
        <v>42.18699999999999</v>
      </c>
      <c r="FB544">
        <v>42.27435714285713</v>
      </c>
      <c r="FC544">
        <v>41.8705</v>
      </c>
      <c r="FD544">
        <v>41.43699999999999</v>
      </c>
      <c r="FE544">
        <v>42.9037857142857</v>
      </c>
      <c r="FF544">
        <v>1955.070357142857</v>
      </c>
      <c r="FG544">
        <v>39.91</v>
      </c>
      <c r="FH544">
        <v>0</v>
      </c>
      <c r="FI544">
        <v>1759259986</v>
      </c>
      <c r="FJ544">
        <v>0</v>
      </c>
      <c r="FK544">
        <v>877.8988846153848</v>
      </c>
      <c r="FL544">
        <v>38.86075208813563</v>
      </c>
      <c r="FM544">
        <v>778.6735032652971</v>
      </c>
      <c r="FN544">
        <v>17824.11538461538</v>
      </c>
      <c r="FO544">
        <v>15</v>
      </c>
      <c r="FP544">
        <v>0</v>
      </c>
      <c r="FQ544" t="s">
        <v>439</v>
      </c>
      <c r="FR544">
        <v>1747148579.5</v>
      </c>
      <c r="FS544">
        <v>1747148584.5</v>
      </c>
      <c r="FT544">
        <v>0</v>
      </c>
      <c r="FU544">
        <v>0.162</v>
      </c>
      <c r="FV544">
        <v>-0.001</v>
      </c>
      <c r="FW544">
        <v>0.139</v>
      </c>
      <c r="FX544">
        <v>0.058</v>
      </c>
      <c r="FY544">
        <v>420</v>
      </c>
      <c r="FZ544">
        <v>16</v>
      </c>
      <c r="GA544">
        <v>0.19</v>
      </c>
      <c r="GB544">
        <v>0.02</v>
      </c>
      <c r="GC544">
        <v>-68.3690375</v>
      </c>
      <c r="GD544">
        <v>-6.854601500938066</v>
      </c>
      <c r="GE544">
        <v>0.6615873550361672</v>
      </c>
      <c r="GF544">
        <v>0</v>
      </c>
      <c r="GG544">
        <v>875.9074999999999</v>
      </c>
      <c r="GH544">
        <v>39.54537811934667</v>
      </c>
      <c r="GI544">
        <v>3.886526781905746</v>
      </c>
      <c r="GJ544">
        <v>0</v>
      </c>
      <c r="GK544">
        <v>10.0590975</v>
      </c>
      <c r="GL544">
        <v>-0.2211320825516226</v>
      </c>
      <c r="GM544">
        <v>0.02180671327252246</v>
      </c>
      <c r="GN544">
        <v>0</v>
      </c>
      <c r="GO544">
        <v>0</v>
      </c>
      <c r="GP544">
        <v>3</v>
      </c>
      <c r="GQ544" t="s">
        <v>490</v>
      </c>
      <c r="GR544">
        <v>3.12912</v>
      </c>
      <c r="GS544">
        <v>2.73149</v>
      </c>
      <c r="GT544">
        <v>0.125658</v>
      </c>
      <c r="GU544">
        <v>0.134455</v>
      </c>
      <c r="GV544">
        <v>0.108187</v>
      </c>
      <c r="GW544">
        <v>0.0747398</v>
      </c>
      <c r="GX544">
        <v>26200.7</v>
      </c>
      <c r="GY544">
        <v>25176.8</v>
      </c>
      <c r="GZ544">
        <v>30508.3</v>
      </c>
      <c r="HA544">
        <v>29343.4</v>
      </c>
      <c r="HB544">
        <v>37550.3</v>
      </c>
      <c r="HC544">
        <v>35735.1</v>
      </c>
      <c r="HD544">
        <v>46672</v>
      </c>
      <c r="HE544">
        <v>43605.3</v>
      </c>
      <c r="HF544">
        <v>1.83347</v>
      </c>
      <c r="HG544">
        <v>1.81467</v>
      </c>
      <c r="HH544">
        <v>0.0766665</v>
      </c>
      <c r="HI544">
        <v>0</v>
      </c>
      <c r="HJ544">
        <v>28.7813</v>
      </c>
      <c r="HK544">
        <v>999.9</v>
      </c>
      <c r="HL544">
        <v>47.2</v>
      </c>
      <c r="HM544">
        <v>31.6</v>
      </c>
      <c r="HN544">
        <v>24.292</v>
      </c>
      <c r="HO544">
        <v>63.0069</v>
      </c>
      <c r="HP544">
        <v>17.8686</v>
      </c>
      <c r="HQ544">
        <v>1</v>
      </c>
      <c r="HR544">
        <v>0.158262</v>
      </c>
      <c r="HS544">
        <v>-0.554793</v>
      </c>
      <c r="HT544">
        <v>20.2001</v>
      </c>
      <c r="HU544">
        <v>5.22837</v>
      </c>
      <c r="HV544">
        <v>11.974</v>
      </c>
      <c r="HW544">
        <v>4.9699</v>
      </c>
      <c r="HX544">
        <v>3.28953</v>
      </c>
      <c r="HY544">
        <v>9999</v>
      </c>
      <c r="HZ544">
        <v>9999</v>
      </c>
      <c r="IA544">
        <v>9999</v>
      </c>
      <c r="IB544">
        <v>21.1</v>
      </c>
      <c r="IC544">
        <v>4.9729</v>
      </c>
      <c r="ID544">
        <v>1.87728</v>
      </c>
      <c r="IE544">
        <v>1.87529</v>
      </c>
      <c r="IF544">
        <v>1.87817</v>
      </c>
      <c r="IG544">
        <v>1.87488</v>
      </c>
      <c r="IH544">
        <v>1.87848</v>
      </c>
      <c r="II544">
        <v>1.87555</v>
      </c>
      <c r="IJ544">
        <v>1.87671</v>
      </c>
      <c r="IK544">
        <v>0</v>
      </c>
      <c r="IL544">
        <v>0</v>
      </c>
      <c r="IM544">
        <v>0</v>
      </c>
      <c r="IN544">
        <v>0</v>
      </c>
      <c r="IO544" t="s">
        <v>441</v>
      </c>
      <c r="IP544" t="s">
        <v>442</v>
      </c>
      <c r="IQ544" t="s">
        <v>443</v>
      </c>
      <c r="IR544" t="s">
        <v>443</v>
      </c>
      <c r="IS544" t="s">
        <v>443</v>
      </c>
      <c r="IT544" t="s">
        <v>443</v>
      </c>
      <c r="IU544">
        <v>0</v>
      </c>
      <c r="IV544">
        <v>100</v>
      </c>
      <c r="IW544">
        <v>100</v>
      </c>
      <c r="IX544">
        <v>0.631</v>
      </c>
      <c r="IY544">
        <v>0.2498</v>
      </c>
      <c r="IZ544">
        <v>-0.1222274518627452</v>
      </c>
      <c r="JA544">
        <v>0.001328938755811441</v>
      </c>
      <c r="JB544">
        <v>-5.633165956792918E-07</v>
      </c>
      <c r="JC544">
        <v>2.510553891376428E-10</v>
      </c>
      <c r="JD544">
        <v>-0.04678033270444259</v>
      </c>
      <c r="JE544">
        <v>-0.0009625096320519332</v>
      </c>
      <c r="JF544">
        <v>0.0006953178313022573</v>
      </c>
      <c r="JG544">
        <v>-5.973937232829655E-06</v>
      </c>
      <c r="JH544">
        <v>1</v>
      </c>
      <c r="JI544">
        <v>2112</v>
      </c>
      <c r="JJ544">
        <v>1</v>
      </c>
      <c r="JK544">
        <v>26</v>
      </c>
      <c r="JL544">
        <v>201856.5</v>
      </c>
      <c r="JM544">
        <v>201856.5</v>
      </c>
      <c r="JN544">
        <v>1.82251</v>
      </c>
      <c r="JO544">
        <v>2.5415</v>
      </c>
      <c r="JP544">
        <v>1.39893</v>
      </c>
      <c r="JQ544">
        <v>2.32666</v>
      </c>
      <c r="JR544">
        <v>1.44897</v>
      </c>
      <c r="JS544">
        <v>2.5</v>
      </c>
      <c r="JT544">
        <v>37.2181</v>
      </c>
      <c r="JU544">
        <v>23.9737</v>
      </c>
      <c r="JV544">
        <v>18</v>
      </c>
      <c r="JW544">
        <v>484.004</v>
      </c>
      <c r="JX544">
        <v>442.55</v>
      </c>
      <c r="JY544">
        <v>29.8858</v>
      </c>
      <c r="JZ544">
        <v>29.2406</v>
      </c>
      <c r="KA544">
        <v>30.0003</v>
      </c>
      <c r="KB544">
        <v>28.8386</v>
      </c>
      <c r="KC544">
        <v>28.8942</v>
      </c>
      <c r="KD544">
        <v>36.5031</v>
      </c>
      <c r="KE544">
        <v>43.5864</v>
      </c>
      <c r="KF544">
        <v>0</v>
      </c>
      <c r="KG544">
        <v>29.8426</v>
      </c>
      <c r="KH544">
        <v>807.506</v>
      </c>
      <c r="KI544">
        <v>14.3445</v>
      </c>
      <c r="KJ544">
        <v>100.861</v>
      </c>
      <c r="KK544">
        <v>100.297</v>
      </c>
    </row>
    <row r="545" spans="1:297">
      <c r="A545">
        <v>529</v>
      </c>
      <c r="B545">
        <v>1759259976.6</v>
      </c>
      <c r="C545">
        <v>13161</v>
      </c>
      <c r="D545" t="s">
        <v>1506</v>
      </c>
      <c r="E545" t="s">
        <v>1507</v>
      </c>
      <c r="F545">
        <v>5</v>
      </c>
      <c r="G545" t="s">
        <v>1411</v>
      </c>
      <c r="H545" t="s">
        <v>436</v>
      </c>
      <c r="I545">
        <v>1759259969.1</v>
      </c>
      <c r="J545">
        <f>(K545)/1000</f>
        <v>0</v>
      </c>
      <c r="K545">
        <f>IF(DP545, AN545, AH545)</f>
        <v>0</v>
      </c>
      <c r="L545">
        <f>IF(DP545, AI545, AG545)</f>
        <v>0</v>
      </c>
      <c r="M545">
        <f>DR545 - IF(AU545&gt;1, L545*DL545*100.0/(AW545), 0)</f>
        <v>0</v>
      </c>
      <c r="N545">
        <f>((T545-J545/2)*M545-L545)/(T545+J545/2)</f>
        <v>0</v>
      </c>
      <c r="O545">
        <f>N545*(DY545+DZ545)/1000.0</f>
        <v>0</v>
      </c>
      <c r="P545">
        <f>(DR545 - IF(AU545&gt;1, L545*DL545*100.0/(AW545), 0))*(DY545+DZ545)/1000.0</f>
        <v>0</v>
      </c>
      <c r="Q545">
        <f>2.0/((1/S545-1/R545)+SIGN(S545)*SQRT((1/S545-1/R545)*(1/S545-1/R545) + 4*DM545/((DM545+1)*(DM545+1))*(2*1/S545*1/R545-1/R545*1/R545)))</f>
        <v>0</v>
      </c>
      <c r="R545">
        <f>IF(LEFT(DN545,1)&lt;&gt;"0",IF(LEFT(DN545,1)="1",3.0,DO545),$D$5+$E$5*(EF545*DY545/($K$5*1000))+$F$5*(EF545*DY545/($K$5*1000))*MAX(MIN(DL545,$J$5),$I$5)*MAX(MIN(DL545,$J$5),$I$5)+$G$5*MAX(MIN(DL545,$J$5),$I$5)*(EF545*DY545/($K$5*1000))+$H$5*(EF545*DY545/($K$5*1000))*(EF545*DY545/($K$5*1000)))</f>
        <v>0</v>
      </c>
      <c r="S545">
        <f>J545*(1000-(1000*0.61365*exp(17.502*W545/(240.97+W545))/(DY545+DZ545)+DT545)/2)/(1000*0.61365*exp(17.502*W545/(240.97+W545))/(DY545+DZ545)-DT545)</f>
        <v>0</v>
      </c>
      <c r="T545">
        <f>1/((DM545+1)/(Q545/1.6)+1/(R545/1.37)) + DM545/((DM545+1)/(Q545/1.6) + DM545/(R545/1.37))</f>
        <v>0</v>
      </c>
      <c r="U545">
        <f>(DH545*DK545)</f>
        <v>0</v>
      </c>
      <c r="V545">
        <f>(EA545+(U545+2*0.95*5.67E-8*(((EA545+$B$7)+273)^4-(EA545+273)^4)-44100*J545)/(1.84*29.3*R545+8*0.95*5.67E-8*(EA545+273)^3))</f>
        <v>0</v>
      </c>
      <c r="W545">
        <f>($C$7*EB545+$D$7*EC545+$E$7*V545)</f>
        <v>0</v>
      </c>
      <c r="X545">
        <f>0.61365*exp(17.502*W545/(240.97+W545))</f>
        <v>0</v>
      </c>
      <c r="Y545">
        <f>(Z545/AA545*100)</f>
        <v>0</v>
      </c>
      <c r="Z545">
        <f>DT545*(DY545+DZ545)/1000</f>
        <v>0</v>
      </c>
      <c r="AA545">
        <f>0.61365*exp(17.502*EA545/(240.97+EA545))</f>
        <v>0</v>
      </c>
      <c r="AB545">
        <f>(X545-DT545*(DY545+DZ545)/1000)</f>
        <v>0</v>
      </c>
      <c r="AC545">
        <f>(-J545*44100)</f>
        <v>0</v>
      </c>
      <c r="AD545">
        <f>2*29.3*R545*0.92*(EA545-W545)</f>
        <v>0</v>
      </c>
      <c r="AE545">
        <f>2*0.95*5.67E-8*(((EA545+$B$7)+273)^4-(W545+273)^4)</f>
        <v>0</v>
      </c>
      <c r="AF545">
        <f>U545+AE545+AC545+AD545</f>
        <v>0</v>
      </c>
      <c r="AG545">
        <f>DX545*AU545*(DS545-DR545*(1000-AU545*DU545)/(1000-AU545*DT545))/(100*DL545)</f>
        <v>0</v>
      </c>
      <c r="AH545">
        <f>1000*DX545*AU545*(DT545-DU545)/(100*DL545*(1000-AU545*DT545))</f>
        <v>0</v>
      </c>
      <c r="AI545">
        <f>(AJ545 - AK545 - DY545*1E3/(8.314*(EA545+273.15)) * AM545/DX545 * AL545) * DX545/(100*DL545) * (1000 - DU545)/1000</f>
        <v>0</v>
      </c>
      <c r="AJ545">
        <v>802.2287113623273</v>
      </c>
      <c r="AK545">
        <v>747.5735333333336</v>
      </c>
      <c r="AL545">
        <v>3.321686505953236</v>
      </c>
      <c r="AM545">
        <v>65.51276045423094</v>
      </c>
      <c r="AN545">
        <f>(AP545 - AO545 + DY545*1E3/(8.314*(EA545+273.15)) * AR545/DX545 * AQ545) * DX545/(100*DL545) * 1000/(1000 - AP545)</f>
        <v>0</v>
      </c>
      <c r="AO545">
        <v>14.30781316431808</v>
      </c>
      <c r="AP545">
        <v>24.34007212121212</v>
      </c>
      <c r="AQ545">
        <v>0.0005285706549613468</v>
      </c>
      <c r="AR545">
        <v>120.2974737953447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MAX(0,($B$13+$C$13*EF545)/(1+$D$13*EF545)*DY545/(EA545+273)*$E$13)</f>
        <v>0</v>
      </c>
      <c r="AX545" t="s">
        <v>437</v>
      </c>
      <c r="AY545" t="s">
        <v>437</v>
      </c>
      <c r="AZ545">
        <v>0</v>
      </c>
      <c r="BA545">
        <v>0</v>
      </c>
      <c r="BB545">
        <f>1-AZ545/BA545</f>
        <v>0</v>
      </c>
      <c r="BC545">
        <v>0</v>
      </c>
      <c r="BD545" t="s">
        <v>437</v>
      </c>
      <c r="BE545" t="s">
        <v>437</v>
      </c>
      <c r="BF545">
        <v>0</v>
      </c>
      <c r="BG545">
        <v>0</v>
      </c>
      <c r="BH545">
        <f>1-BF545/BG545</f>
        <v>0</v>
      </c>
      <c r="BI545">
        <v>0.5</v>
      </c>
      <c r="BJ545">
        <f>DI545</f>
        <v>0</v>
      </c>
      <c r="BK545">
        <f>L545</f>
        <v>0</v>
      </c>
      <c r="BL545">
        <f>BH545*BI545*BJ545</f>
        <v>0</v>
      </c>
      <c r="BM545">
        <f>(BK545-BC545)/BJ545</f>
        <v>0</v>
      </c>
      <c r="BN545">
        <f>(BA545-BG545)/BG545</f>
        <v>0</v>
      </c>
      <c r="BO545">
        <f>AZ545/(BB545+AZ545/BG545)</f>
        <v>0</v>
      </c>
      <c r="BP545" t="s">
        <v>437</v>
      </c>
      <c r="BQ545">
        <v>0</v>
      </c>
      <c r="BR545">
        <f>IF(BQ545&lt;&gt;0, BQ545, BO545)</f>
        <v>0</v>
      </c>
      <c r="BS545">
        <f>1-BR545/BG545</f>
        <v>0</v>
      </c>
      <c r="BT545">
        <f>(BG545-BF545)/(BG545-BR545)</f>
        <v>0</v>
      </c>
      <c r="BU545">
        <f>(BA545-BG545)/(BA545-BR545)</f>
        <v>0</v>
      </c>
      <c r="BV545">
        <f>(BG545-BF545)/(BG545-AZ545)</f>
        <v>0</v>
      </c>
      <c r="BW545">
        <f>(BA545-BG545)/(BA545-AZ545)</f>
        <v>0</v>
      </c>
      <c r="BX545">
        <f>(BT545*BR545/BF545)</f>
        <v>0</v>
      </c>
      <c r="BY545">
        <f>(1-BX545)</f>
        <v>0</v>
      </c>
      <c r="DH545">
        <f>$B$11*EG545+$C$11*EH545+$F$11*ES545*(1-EV545)</f>
        <v>0</v>
      </c>
      <c r="DI545">
        <f>DH545*DJ545</f>
        <v>0</v>
      </c>
      <c r="DJ545">
        <f>($B$11*$D$9+$C$11*$D$9+$F$11*((FF545+EX545)/MAX(FF545+EX545+FG545, 0.1)*$I$9+FG545/MAX(FF545+EX545+FG545, 0.1)*$J$9))/($B$11+$C$11+$F$11)</f>
        <v>0</v>
      </c>
      <c r="DK545">
        <f>($B$11*$K$9+$C$11*$K$9+$F$11*((FF545+EX545)/MAX(FF545+EX545+FG545, 0.1)*$P$9+FG545/MAX(FF545+EX545+FG545, 0.1)*$Q$9))/($B$11+$C$11+$F$11)</f>
        <v>0</v>
      </c>
      <c r="DL545">
        <v>4.8</v>
      </c>
      <c r="DM545">
        <v>0.5</v>
      </c>
      <c r="DN545" t="s">
        <v>438</v>
      </c>
      <c r="DO545">
        <v>2</v>
      </c>
      <c r="DP545" t="b">
        <v>1</v>
      </c>
      <c r="DQ545">
        <v>1759259969.1</v>
      </c>
      <c r="DR545">
        <v>706.7077037037037</v>
      </c>
      <c r="DS545">
        <v>775.9521851851853</v>
      </c>
      <c r="DT545">
        <v>24.34204444444444</v>
      </c>
      <c r="DU545">
        <v>14.30451851851852</v>
      </c>
      <c r="DV545">
        <v>706.0841481481481</v>
      </c>
      <c r="DW545">
        <v>24.09195925925926</v>
      </c>
      <c r="DX545">
        <v>499.9771111111111</v>
      </c>
      <c r="DY545">
        <v>90.70023703703704</v>
      </c>
      <c r="DZ545">
        <v>0.05335125185185185</v>
      </c>
      <c r="EA545">
        <v>30.717</v>
      </c>
      <c r="EB545">
        <v>30.03822592592592</v>
      </c>
      <c r="EC545">
        <v>999.9000000000001</v>
      </c>
      <c r="ED545">
        <v>0</v>
      </c>
      <c r="EE545">
        <v>0</v>
      </c>
      <c r="EF545">
        <v>9990.745555555555</v>
      </c>
      <c r="EG545">
        <v>0</v>
      </c>
      <c r="EH545">
        <v>11.3638</v>
      </c>
      <c r="EI545">
        <v>-69.24453703703705</v>
      </c>
      <c r="EJ545">
        <v>724.3394814814815</v>
      </c>
      <c r="EK545">
        <v>787.2129259259258</v>
      </c>
      <c r="EL545">
        <v>10.03752222222222</v>
      </c>
      <c r="EM545">
        <v>775.9521851851853</v>
      </c>
      <c r="EN545">
        <v>14.30451851851852</v>
      </c>
      <c r="EO545">
        <v>2.20783037037037</v>
      </c>
      <c r="EP545">
        <v>1.297422222222222</v>
      </c>
      <c r="EQ545">
        <v>19.01923333333334</v>
      </c>
      <c r="ER545">
        <v>10.76903333333333</v>
      </c>
      <c r="ES545">
        <v>1999.982592592592</v>
      </c>
      <c r="ET545">
        <v>0.9799954444444443</v>
      </c>
      <c r="EU545">
        <v>0.02000484444444444</v>
      </c>
      <c r="EV545">
        <v>0</v>
      </c>
      <c r="EW545">
        <v>881.0070370370369</v>
      </c>
      <c r="EX545">
        <v>5.000560000000001</v>
      </c>
      <c r="EY545">
        <v>17886.4962962963</v>
      </c>
      <c r="EZ545">
        <v>17294.7037037037</v>
      </c>
      <c r="FA545">
        <v>42.18699999999999</v>
      </c>
      <c r="FB545">
        <v>42.28674074074073</v>
      </c>
      <c r="FC545">
        <v>41.875</v>
      </c>
      <c r="FD545">
        <v>41.43699999999999</v>
      </c>
      <c r="FE545">
        <v>42.91633333333331</v>
      </c>
      <c r="FF545">
        <v>1955.072592592592</v>
      </c>
      <c r="FG545">
        <v>39.91</v>
      </c>
      <c r="FH545">
        <v>0</v>
      </c>
      <c r="FI545">
        <v>1759259990.8</v>
      </c>
      <c r="FJ545">
        <v>0</v>
      </c>
      <c r="FK545">
        <v>880.9748461538461</v>
      </c>
      <c r="FL545">
        <v>37.33244446426532</v>
      </c>
      <c r="FM545">
        <v>762.9846159461804</v>
      </c>
      <c r="FN545">
        <v>17886.50384615385</v>
      </c>
      <c r="FO545">
        <v>15</v>
      </c>
      <c r="FP545">
        <v>0</v>
      </c>
      <c r="FQ545" t="s">
        <v>439</v>
      </c>
      <c r="FR545">
        <v>1747148579.5</v>
      </c>
      <c r="FS545">
        <v>1747148584.5</v>
      </c>
      <c r="FT545">
        <v>0</v>
      </c>
      <c r="FU545">
        <v>0.162</v>
      </c>
      <c r="FV545">
        <v>-0.001</v>
      </c>
      <c r="FW545">
        <v>0.139</v>
      </c>
      <c r="FX545">
        <v>0.058</v>
      </c>
      <c r="FY545">
        <v>420</v>
      </c>
      <c r="FZ545">
        <v>16</v>
      </c>
      <c r="GA545">
        <v>0.19</v>
      </c>
      <c r="GB545">
        <v>0.02</v>
      </c>
      <c r="GC545">
        <v>-68.82371500000001</v>
      </c>
      <c r="GD545">
        <v>-6.567888180112435</v>
      </c>
      <c r="GE545">
        <v>0.6326104684361462</v>
      </c>
      <c r="GF545">
        <v>0</v>
      </c>
      <c r="GG545">
        <v>878.6526764705882</v>
      </c>
      <c r="GH545">
        <v>38.43579833538668</v>
      </c>
      <c r="GI545">
        <v>3.777770294145578</v>
      </c>
      <c r="GJ545">
        <v>0</v>
      </c>
      <c r="GK545">
        <v>10.0484575</v>
      </c>
      <c r="GL545">
        <v>-0.1793054409005612</v>
      </c>
      <c r="GM545">
        <v>0.01894900904401079</v>
      </c>
      <c r="GN545">
        <v>0</v>
      </c>
      <c r="GO545">
        <v>0</v>
      </c>
      <c r="GP545">
        <v>3</v>
      </c>
      <c r="GQ545" t="s">
        <v>490</v>
      </c>
      <c r="GR545">
        <v>3.12913</v>
      </c>
      <c r="GS545">
        <v>2.73111</v>
      </c>
      <c r="GT545">
        <v>0.12757</v>
      </c>
      <c r="GU545">
        <v>0.136365</v>
      </c>
      <c r="GV545">
        <v>0.108201</v>
      </c>
      <c r="GW545">
        <v>0.0747526</v>
      </c>
      <c r="GX545">
        <v>26143.1</v>
      </c>
      <c r="GY545">
        <v>25121.3</v>
      </c>
      <c r="GZ545">
        <v>30508</v>
      </c>
      <c r="HA545">
        <v>29343.4</v>
      </c>
      <c r="HB545">
        <v>37549.6</v>
      </c>
      <c r="HC545">
        <v>35734.8</v>
      </c>
      <c r="HD545">
        <v>46671.6</v>
      </c>
      <c r="HE545">
        <v>43605.5</v>
      </c>
      <c r="HF545">
        <v>1.8332</v>
      </c>
      <c r="HG545">
        <v>1.81465</v>
      </c>
      <c r="HH545">
        <v>0.0772998</v>
      </c>
      <c r="HI545">
        <v>0</v>
      </c>
      <c r="HJ545">
        <v>28.7839</v>
      </c>
      <c r="HK545">
        <v>999.9</v>
      </c>
      <c r="HL545">
        <v>47.2</v>
      </c>
      <c r="HM545">
        <v>31.6</v>
      </c>
      <c r="HN545">
        <v>24.2917</v>
      </c>
      <c r="HO545">
        <v>63.0769</v>
      </c>
      <c r="HP545">
        <v>18.117</v>
      </c>
      <c r="HQ545">
        <v>1</v>
      </c>
      <c r="HR545">
        <v>0.158473</v>
      </c>
      <c r="HS545">
        <v>-0.594777</v>
      </c>
      <c r="HT545">
        <v>20.1999</v>
      </c>
      <c r="HU545">
        <v>5.22822</v>
      </c>
      <c r="HV545">
        <v>11.974</v>
      </c>
      <c r="HW545">
        <v>4.96985</v>
      </c>
      <c r="HX545">
        <v>3.28948</v>
      </c>
      <c r="HY545">
        <v>9999</v>
      </c>
      <c r="HZ545">
        <v>9999</v>
      </c>
      <c r="IA545">
        <v>9999</v>
      </c>
      <c r="IB545">
        <v>21.1</v>
      </c>
      <c r="IC545">
        <v>4.97293</v>
      </c>
      <c r="ID545">
        <v>1.87729</v>
      </c>
      <c r="IE545">
        <v>1.87531</v>
      </c>
      <c r="IF545">
        <v>1.87818</v>
      </c>
      <c r="IG545">
        <v>1.87488</v>
      </c>
      <c r="IH545">
        <v>1.87849</v>
      </c>
      <c r="II545">
        <v>1.87556</v>
      </c>
      <c r="IJ545">
        <v>1.87671</v>
      </c>
      <c r="IK545">
        <v>0</v>
      </c>
      <c r="IL545">
        <v>0</v>
      </c>
      <c r="IM545">
        <v>0</v>
      </c>
      <c r="IN545">
        <v>0</v>
      </c>
      <c r="IO545" t="s">
        <v>441</v>
      </c>
      <c r="IP545" t="s">
        <v>442</v>
      </c>
      <c r="IQ545" t="s">
        <v>443</v>
      </c>
      <c r="IR545" t="s">
        <v>443</v>
      </c>
      <c r="IS545" t="s">
        <v>443</v>
      </c>
      <c r="IT545" t="s">
        <v>443</v>
      </c>
      <c r="IU545">
        <v>0</v>
      </c>
      <c r="IV545">
        <v>100</v>
      </c>
      <c r="IW545">
        <v>100</v>
      </c>
      <c r="IX545">
        <v>0.646</v>
      </c>
      <c r="IY545">
        <v>0.25</v>
      </c>
      <c r="IZ545">
        <v>-0.1222274518627452</v>
      </c>
      <c r="JA545">
        <v>0.001328938755811441</v>
      </c>
      <c r="JB545">
        <v>-5.633165956792918E-07</v>
      </c>
      <c r="JC545">
        <v>2.510553891376428E-10</v>
      </c>
      <c r="JD545">
        <v>-0.04678033270444259</v>
      </c>
      <c r="JE545">
        <v>-0.0009625096320519332</v>
      </c>
      <c r="JF545">
        <v>0.0006953178313022573</v>
      </c>
      <c r="JG545">
        <v>-5.973937232829655E-06</v>
      </c>
      <c r="JH545">
        <v>1</v>
      </c>
      <c r="JI545">
        <v>2112</v>
      </c>
      <c r="JJ545">
        <v>1</v>
      </c>
      <c r="JK545">
        <v>26</v>
      </c>
      <c r="JL545">
        <v>201856.6</v>
      </c>
      <c r="JM545">
        <v>201856.5</v>
      </c>
      <c r="JN545">
        <v>1.85181</v>
      </c>
      <c r="JO545">
        <v>2.55127</v>
      </c>
      <c r="JP545">
        <v>1.39893</v>
      </c>
      <c r="JQ545">
        <v>2.32666</v>
      </c>
      <c r="JR545">
        <v>1.44897</v>
      </c>
      <c r="JS545">
        <v>2.59399</v>
      </c>
      <c r="JT545">
        <v>37.2181</v>
      </c>
      <c r="JU545">
        <v>23.9824</v>
      </c>
      <c r="JV545">
        <v>18</v>
      </c>
      <c r="JW545">
        <v>483.884</v>
      </c>
      <c r="JX545">
        <v>442.565</v>
      </c>
      <c r="JY545">
        <v>29.8292</v>
      </c>
      <c r="JZ545">
        <v>29.245</v>
      </c>
      <c r="KA545">
        <v>30.0004</v>
      </c>
      <c r="KB545">
        <v>28.8436</v>
      </c>
      <c r="KC545">
        <v>28.8984</v>
      </c>
      <c r="KD545">
        <v>37.0892</v>
      </c>
      <c r="KE545">
        <v>43.5864</v>
      </c>
      <c r="KF545">
        <v>0</v>
      </c>
      <c r="KG545">
        <v>29.8172</v>
      </c>
      <c r="KH545">
        <v>820.8630000000001</v>
      </c>
      <c r="KI545">
        <v>14.3809</v>
      </c>
      <c r="KJ545">
        <v>100.86</v>
      </c>
      <c r="KK545">
        <v>100.297</v>
      </c>
    </row>
    <row r="546" spans="1:297">
      <c r="A546">
        <v>530</v>
      </c>
      <c r="B546">
        <v>1759259981.6</v>
      </c>
      <c r="C546">
        <v>13166</v>
      </c>
      <c r="D546" t="s">
        <v>1508</v>
      </c>
      <c r="E546" t="s">
        <v>1509</v>
      </c>
      <c r="F546">
        <v>5</v>
      </c>
      <c r="G546" t="s">
        <v>1411</v>
      </c>
      <c r="H546" t="s">
        <v>436</v>
      </c>
      <c r="I546">
        <v>1759259973.814285</v>
      </c>
      <c r="J546">
        <f>(K546)/1000</f>
        <v>0</v>
      </c>
      <c r="K546">
        <f>IF(DP546, AN546, AH546)</f>
        <v>0</v>
      </c>
      <c r="L546">
        <f>IF(DP546, AI546, AG546)</f>
        <v>0</v>
      </c>
      <c r="M546">
        <f>DR546 - IF(AU546&gt;1, L546*DL546*100.0/(AW546), 0)</f>
        <v>0</v>
      </c>
      <c r="N546">
        <f>((T546-J546/2)*M546-L546)/(T546+J546/2)</f>
        <v>0</v>
      </c>
      <c r="O546">
        <f>N546*(DY546+DZ546)/1000.0</f>
        <v>0</v>
      </c>
      <c r="P546">
        <f>(DR546 - IF(AU546&gt;1, L546*DL546*100.0/(AW546), 0))*(DY546+DZ546)/1000.0</f>
        <v>0</v>
      </c>
      <c r="Q546">
        <f>2.0/((1/S546-1/R546)+SIGN(S546)*SQRT((1/S546-1/R546)*(1/S546-1/R546) + 4*DM546/((DM546+1)*(DM546+1))*(2*1/S546*1/R546-1/R546*1/R546)))</f>
        <v>0</v>
      </c>
      <c r="R546">
        <f>IF(LEFT(DN546,1)&lt;&gt;"0",IF(LEFT(DN546,1)="1",3.0,DO546),$D$5+$E$5*(EF546*DY546/($K$5*1000))+$F$5*(EF546*DY546/($K$5*1000))*MAX(MIN(DL546,$J$5),$I$5)*MAX(MIN(DL546,$J$5),$I$5)+$G$5*MAX(MIN(DL546,$J$5),$I$5)*(EF546*DY546/($K$5*1000))+$H$5*(EF546*DY546/($K$5*1000))*(EF546*DY546/($K$5*1000)))</f>
        <v>0</v>
      </c>
      <c r="S546">
        <f>J546*(1000-(1000*0.61365*exp(17.502*W546/(240.97+W546))/(DY546+DZ546)+DT546)/2)/(1000*0.61365*exp(17.502*W546/(240.97+W546))/(DY546+DZ546)-DT546)</f>
        <v>0</v>
      </c>
      <c r="T546">
        <f>1/((DM546+1)/(Q546/1.6)+1/(R546/1.37)) + DM546/((DM546+1)/(Q546/1.6) + DM546/(R546/1.37))</f>
        <v>0</v>
      </c>
      <c r="U546">
        <f>(DH546*DK546)</f>
        <v>0</v>
      </c>
      <c r="V546">
        <f>(EA546+(U546+2*0.95*5.67E-8*(((EA546+$B$7)+273)^4-(EA546+273)^4)-44100*J546)/(1.84*29.3*R546+8*0.95*5.67E-8*(EA546+273)^3))</f>
        <v>0</v>
      </c>
      <c r="W546">
        <f>($C$7*EB546+$D$7*EC546+$E$7*V546)</f>
        <v>0</v>
      </c>
      <c r="X546">
        <f>0.61365*exp(17.502*W546/(240.97+W546))</f>
        <v>0</v>
      </c>
      <c r="Y546">
        <f>(Z546/AA546*100)</f>
        <v>0</v>
      </c>
      <c r="Z546">
        <f>DT546*(DY546+DZ546)/1000</f>
        <v>0</v>
      </c>
      <c r="AA546">
        <f>0.61365*exp(17.502*EA546/(240.97+EA546))</f>
        <v>0</v>
      </c>
      <c r="AB546">
        <f>(X546-DT546*(DY546+DZ546)/1000)</f>
        <v>0</v>
      </c>
      <c r="AC546">
        <f>(-J546*44100)</f>
        <v>0</v>
      </c>
      <c r="AD546">
        <f>2*29.3*R546*0.92*(EA546-W546)</f>
        <v>0</v>
      </c>
      <c r="AE546">
        <f>2*0.95*5.67E-8*(((EA546+$B$7)+273)^4-(W546+273)^4)</f>
        <v>0</v>
      </c>
      <c r="AF546">
        <f>U546+AE546+AC546+AD546</f>
        <v>0</v>
      </c>
      <c r="AG546">
        <f>DX546*AU546*(DS546-DR546*(1000-AU546*DU546)/(1000-AU546*DT546))/(100*DL546)</f>
        <v>0</v>
      </c>
      <c r="AH546">
        <f>1000*DX546*AU546*(DT546-DU546)/(100*DL546*(1000-AU546*DT546))</f>
        <v>0</v>
      </c>
      <c r="AI546">
        <f>(AJ546 - AK546 - DY546*1E3/(8.314*(EA546+273.15)) * AM546/DX546 * AL546) * DX546/(100*DL546) * (1000 - DU546)/1000</f>
        <v>0</v>
      </c>
      <c r="AJ546">
        <v>819.2604386676653</v>
      </c>
      <c r="AK546">
        <v>764.1393878787881</v>
      </c>
      <c r="AL546">
        <v>3.311082172048798</v>
      </c>
      <c r="AM546">
        <v>65.51276045423094</v>
      </c>
      <c r="AN546">
        <f>(AP546 - AO546 + DY546*1E3/(8.314*(EA546+273.15)) * AR546/DX546 * AQ546) * DX546/(100*DL546) * 1000/(1000 - AP546)</f>
        <v>0</v>
      </c>
      <c r="AO546">
        <v>14.31125006873001</v>
      </c>
      <c r="AP546">
        <v>24.32950000000001</v>
      </c>
      <c r="AQ546">
        <v>-0.0008720970113564047</v>
      </c>
      <c r="AR546">
        <v>120.2974737953447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MAX(0,($B$13+$C$13*EF546)/(1+$D$13*EF546)*DY546/(EA546+273)*$E$13)</f>
        <v>0</v>
      </c>
      <c r="AX546" t="s">
        <v>437</v>
      </c>
      <c r="AY546" t="s">
        <v>437</v>
      </c>
      <c r="AZ546">
        <v>0</v>
      </c>
      <c r="BA546">
        <v>0</v>
      </c>
      <c r="BB546">
        <f>1-AZ546/BA546</f>
        <v>0</v>
      </c>
      <c r="BC546">
        <v>0</v>
      </c>
      <c r="BD546" t="s">
        <v>437</v>
      </c>
      <c r="BE546" t="s">
        <v>437</v>
      </c>
      <c r="BF546">
        <v>0</v>
      </c>
      <c r="BG546">
        <v>0</v>
      </c>
      <c r="BH546">
        <f>1-BF546/BG546</f>
        <v>0</v>
      </c>
      <c r="BI546">
        <v>0.5</v>
      </c>
      <c r="BJ546">
        <f>DI546</f>
        <v>0</v>
      </c>
      <c r="BK546">
        <f>L546</f>
        <v>0</v>
      </c>
      <c r="BL546">
        <f>BH546*BI546*BJ546</f>
        <v>0</v>
      </c>
      <c r="BM546">
        <f>(BK546-BC546)/BJ546</f>
        <v>0</v>
      </c>
      <c r="BN546">
        <f>(BA546-BG546)/BG546</f>
        <v>0</v>
      </c>
      <c r="BO546">
        <f>AZ546/(BB546+AZ546/BG546)</f>
        <v>0</v>
      </c>
      <c r="BP546" t="s">
        <v>437</v>
      </c>
      <c r="BQ546">
        <v>0</v>
      </c>
      <c r="BR546">
        <f>IF(BQ546&lt;&gt;0, BQ546, BO546)</f>
        <v>0</v>
      </c>
      <c r="BS546">
        <f>1-BR546/BG546</f>
        <v>0</v>
      </c>
      <c r="BT546">
        <f>(BG546-BF546)/(BG546-BR546)</f>
        <v>0</v>
      </c>
      <c r="BU546">
        <f>(BA546-BG546)/(BA546-BR546)</f>
        <v>0</v>
      </c>
      <c r="BV546">
        <f>(BG546-BF546)/(BG546-AZ546)</f>
        <v>0</v>
      </c>
      <c r="BW546">
        <f>(BA546-BG546)/(BA546-AZ546)</f>
        <v>0</v>
      </c>
      <c r="BX546">
        <f>(BT546*BR546/BF546)</f>
        <v>0</v>
      </c>
      <c r="BY546">
        <f>(1-BX546)</f>
        <v>0</v>
      </c>
      <c r="DH546">
        <f>$B$11*EG546+$C$11*EH546+$F$11*ES546*(1-EV546)</f>
        <v>0</v>
      </c>
      <c r="DI546">
        <f>DH546*DJ546</f>
        <v>0</v>
      </c>
      <c r="DJ546">
        <f>($B$11*$D$9+$C$11*$D$9+$F$11*((FF546+EX546)/MAX(FF546+EX546+FG546, 0.1)*$I$9+FG546/MAX(FF546+EX546+FG546, 0.1)*$J$9))/($B$11+$C$11+$F$11)</f>
        <v>0</v>
      </c>
      <c r="DK546">
        <f>($B$11*$K$9+$C$11*$K$9+$F$11*((FF546+EX546)/MAX(FF546+EX546+FG546, 0.1)*$P$9+FG546/MAX(FF546+EX546+FG546, 0.1)*$Q$9))/($B$11+$C$11+$F$11)</f>
        <v>0</v>
      </c>
      <c r="DL546">
        <v>4.8</v>
      </c>
      <c r="DM546">
        <v>0.5</v>
      </c>
      <c r="DN546" t="s">
        <v>438</v>
      </c>
      <c r="DO546">
        <v>2</v>
      </c>
      <c r="DP546" t="b">
        <v>1</v>
      </c>
      <c r="DQ546">
        <v>1759259973.814285</v>
      </c>
      <c r="DR546">
        <v>721.9672142857142</v>
      </c>
      <c r="DS546">
        <v>791.7424999999999</v>
      </c>
      <c r="DT546">
        <v>24.33384285714286</v>
      </c>
      <c r="DU546">
        <v>14.30735357142857</v>
      </c>
      <c r="DV546">
        <v>721.3297857142859</v>
      </c>
      <c r="DW546">
        <v>24.08393928571429</v>
      </c>
      <c r="DX546">
        <v>499.9856428571428</v>
      </c>
      <c r="DY546">
        <v>90.700125</v>
      </c>
      <c r="DZ546">
        <v>0.05340703214285715</v>
      </c>
      <c r="EA546">
        <v>30.7167</v>
      </c>
      <c r="EB546">
        <v>30.03816071428571</v>
      </c>
      <c r="EC546">
        <v>999.9000000000002</v>
      </c>
      <c r="ED546">
        <v>0</v>
      </c>
      <c r="EE546">
        <v>0</v>
      </c>
      <c r="EF546">
        <v>9999.489285714286</v>
      </c>
      <c r="EG546">
        <v>0</v>
      </c>
      <c r="EH546">
        <v>11.3638</v>
      </c>
      <c r="EI546">
        <v>-69.77525</v>
      </c>
      <c r="EJ546">
        <v>739.9735714285713</v>
      </c>
      <c r="EK546">
        <v>803.2346785714286</v>
      </c>
      <c r="EL546">
        <v>10.02648571428571</v>
      </c>
      <c r="EM546">
        <v>791.7424999999999</v>
      </c>
      <c r="EN546">
        <v>14.30735357142857</v>
      </c>
      <c r="EO546">
        <v>2.207083214285714</v>
      </c>
      <c r="EP546">
        <v>1.297678214285714</v>
      </c>
      <c r="EQ546">
        <v>19.01381071428571</v>
      </c>
      <c r="ER546">
        <v>10.77199642857143</v>
      </c>
      <c r="ES546">
        <v>1999.982142857143</v>
      </c>
      <c r="ET546">
        <v>0.9799954285714284</v>
      </c>
      <c r="EU546">
        <v>0.02000485714285714</v>
      </c>
      <c r="EV546">
        <v>0</v>
      </c>
      <c r="EW546">
        <v>883.8035357142857</v>
      </c>
      <c r="EX546">
        <v>5.000560000000001</v>
      </c>
      <c r="EY546">
        <v>17945.22857142857</v>
      </c>
      <c r="EZ546">
        <v>17294.70357142857</v>
      </c>
      <c r="FA546">
        <v>42.18699999999999</v>
      </c>
      <c r="FB546">
        <v>42.29649999999999</v>
      </c>
      <c r="FC546">
        <v>41.875</v>
      </c>
      <c r="FD546">
        <v>41.4415</v>
      </c>
      <c r="FE546">
        <v>42.92149999999999</v>
      </c>
      <c r="FF546">
        <v>1955.072142857143</v>
      </c>
      <c r="FG546">
        <v>39.91</v>
      </c>
      <c r="FH546">
        <v>0</v>
      </c>
      <c r="FI546">
        <v>1759259995.6</v>
      </c>
      <c r="FJ546">
        <v>0</v>
      </c>
      <c r="FK546">
        <v>883.8436538461539</v>
      </c>
      <c r="FL546">
        <v>35.63217093286819</v>
      </c>
      <c r="FM546">
        <v>749.4837608178256</v>
      </c>
      <c r="FN546">
        <v>17946.53846153846</v>
      </c>
      <c r="FO546">
        <v>15</v>
      </c>
      <c r="FP546">
        <v>0</v>
      </c>
      <c r="FQ546" t="s">
        <v>439</v>
      </c>
      <c r="FR546">
        <v>1747148579.5</v>
      </c>
      <c r="FS546">
        <v>1747148584.5</v>
      </c>
      <c r="FT546">
        <v>0</v>
      </c>
      <c r="FU546">
        <v>0.162</v>
      </c>
      <c r="FV546">
        <v>-0.001</v>
      </c>
      <c r="FW546">
        <v>0.139</v>
      </c>
      <c r="FX546">
        <v>0.058</v>
      </c>
      <c r="FY546">
        <v>420</v>
      </c>
      <c r="FZ546">
        <v>16</v>
      </c>
      <c r="GA546">
        <v>0.19</v>
      </c>
      <c r="GB546">
        <v>0.02</v>
      </c>
      <c r="GC546">
        <v>-69.41780731707318</v>
      </c>
      <c r="GD546">
        <v>-6.772078745644611</v>
      </c>
      <c r="GE546">
        <v>0.6688637512612992</v>
      </c>
      <c r="GF546">
        <v>0</v>
      </c>
      <c r="GG546">
        <v>882.0178235294119</v>
      </c>
      <c r="GH546">
        <v>36.37255920087091</v>
      </c>
      <c r="GI546">
        <v>3.57565789479683</v>
      </c>
      <c r="GJ546">
        <v>0</v>
      </c>
      <c r="GK546">
        <v>10.03509756097561</v>
      </c>
      <c r="GL546">
        <v>-0.1364278745644543</v>
      </c>
      <c r="GM546">
        <v>0.01568607410668548</v>
      </c>
      <c r="GN546">
        <v>0</v>
      </c>
      <c r="GO546">
        <v>0</v>
      </c>
      <c r="GP546">
        <v>3</v>
      </c>
      <c r="GQ546" t="s">
        <v>490</v>
      </c>
      <c r="GR546">
        <v>3.12918</v>
      </c>
      <c r="GS546">
        <v>2.73128</v>
      </c>
      <c r="GT546">
        <v>0.129468</v>
      </c>
      <c r="GU546">
        <v>0.13826</v>
      </c>
      <c r="GV546">
        <v>0.108176</v>
      </c>
      <c r="GW546">
        <v>0.0747635</v>
      </c>
      <c r="GX546">
        <v>26085.9</v>
      </c>
      <c r="GY546">
        <v>25066.3</v>
      </c>
      <c r="GZ546">
        <v>30507.7</v>
      </c>
      <c r="HA546">
        <v>29343.6</v>
      </c>
      <c r="HB546">
        <v>37550.5</v>
      </c>
      <c r="HC546">
        <v>35734.6</v>
      </c>
      <c r="HD546">
        <v>46671.4</v>
      </c>
      <c r="HE546">
        <v>43605.5</v>
      </c>
      <c r="HF546">
        <v>1.83323</v>
      </c>
      <c r="HG546">
        <v>1.81467</v>
      </c>
      <c r="HH546">
        <v>0.07621940000000001</v>
      </c>
      <c r="HI546">
        <v>0</v>
      </c>
      <c r="HJ546">
        <v>28.7863</v>
      </c>
      <c r="HK546">
        <v>999.9</v>
      </c>
      <c r="HL546">
        <v>47.2</v>
      </c>
      <c r="HM546">
        <v>31.6</v>
      </c>
      <c r="HN546">
        <v>24.2909</v>
      </c>
      <c r="HO546">
        <v>62.9369</v>
      </c>
      <c r="HP546">
        <v>17.8726</v>
      </c>
      <c r="HQ546">
        <v>1</v>
      </c>
      <c r="HR546">
        <v>0.158971</v>
      </c>
      <c r="HS546">
        <v>-0.610659</v>
      </c>
      <c r="HT546">
        <v>20.1998</v>
      </c>
      <c r="HU546">
        <v>5.22792</v>
      </c>
      <c r="HV546">
        <v>11.974</v>
      </c>
      <c r="HW546">
        <v>4.97005</v>
      </c>
      <c r="HX546">
        <v>3.2895</v>
      </c>
      <c r="HY546">
        <v>9999</v>
      </c>
      <c r="HZ546">
        <v>9999</v>
      </c>
      <c r="IA546">
        <v>9999</v>
      </c>
      <c r="IB546">
        <v>21.1</v>
      </c>
      <c r="IC546">
        <v>4.97291</v>
      </c>
      <c r="ID546">
        <v>1.87727</v>
      </c>
      <c r="IE546">
        <v>1.87531</v>
      </c>
      <c r="IF546">
        <v>1.87815</v>
      </c>
      <c r="IG546">
        <v>1.87487</v>
      </c>
      <c r="IH546">
        <v>1.87847</v>
      </c>
      <c r="II546">
        <v>1.87555</v>
      </c>
      <c r="IJ546">
        <v>1.87668</v>
      </c>
      <c r="IK546">
        <v>0</v>
      </c>
      <c r="IL546">
        <v>0</v>
      </c>
      <c r="IM546">
        <v>0</v>
      </c>
      <c r="IN546">
        <v>0</v>
      </c>
      <c r="IO546" t="s">
        <v>441</v>
      </c>
      <c r="IP546" t="s">
        <v>442</v>
      </c>
      <c r="IQ546" t="s">
        <v>443</v>
      </c>
      <c r="IR546" t="s">
        <v>443</v>
      </c>
      <c r="IS546" t="s">
        <v>443</v>
      </c>
      <c r="IT546" t="s">
        <v>443</v>
      </c>
      <c r="IU546">
        <v>0</v>
      </c>
      <c r="IV546">
        <v>100</v>
      </c>
      <c r="IW546">
        <v>100</v>
      </c>
      <c r="IX546">
        <v>0.66</v>
      </c>
      <c r="IY546">
        <v>0.2497</v>
      </c>
      <c r="IZ546">
        <v>-0.1222274518627452</v>
      </c>
      <c r="JA546">
        <v>0.001328938755811441</v>
      </c>
      <c r="JB546">
        <v>-5.633165956792918E-07</v>
      </c>
      <c r="JC546">
        <v>2.510553891376428E-10</v>
      </c>
      <c r="JD546">
        <v>-0.04678033270444259</v>
      </c>
      <c r="JE546">
        <v>-0.0009625096320519332</v>
      </c>
      <c r="JF546">
        <v>0.0006953178313022573</v>
      </c>
      <c r="JG546">
        <v>-5.973937232829655E-06</v>
      </c>
      <c r="JH546">
        <v>1</v>
      </c>
      <c r="JI546">
        <v>2112</v>
      </c>
      <c r="JJ546">
        <v>1</v>
      </c>
      <c r="JK546">
        <v>26</v>
      </c>
      <c r="JL546">
        <v>201856.7</v>
      </c>
      <c r="JM546">
        <v>201856.6</v>
      </c>
      <c r="JN546">
        <v>1.88354</v>
      </c>
      <c r="JO546">
        <v>2.54272</v>
      </c>
      <c r="JP546">
        <v>1.39893</v>
      </c>
      <c r="JQ546">
        <v>2.32788</v>
      </c>
      <c r="JR546">
        <v>1.44897</v>
      </c>
      <c r="JS546">
        <v>2.45117</v>
      </c>
      <c r="JT546">
        <v>37.2181</v>
      </c>
      <c r="JU546">
        <v>23.9737</v>
      </c>
      <c r="JV546">
        <v>18</v>
      </c>
      <c r="JW546">
        <v>483.918</v>
      </c>
      <c r="JX546">
        <v>442.605</v>
      </c>
      <c r="JY546">
        <v>29.7995</v>
      </c>
      <c r="JZ546">
        <v>29.25</v>
      </c>
      <c r="KA546">
        <v>30.0004</v>
      </c>
      <c r="KB546">
        <v>28.8467</v>
      </c>
      <c r="KC546">
        <v>28.9016</v>
      </c>
      <c r="KD546">
        <v>37.7301</v>
      </c>
      <c r="KE546">
        <v>43.5864</v>
      </c>
      <c r="KF546">
        <v>0</v>
      </c>
      <c r="KG546">
        <v>29.776</v>
      </c>
      <c r="KH546">
        <v>840.898</v>
      </c>
      <c r="KI546">
        <v>14.4039</v>
      </c>
      <c r="KJ546">
        <v>100.859</v>
      </c>
      <c r="KK546">
        <v>100.298</v>
      </c>
    </row>
    <row r="547" spans="1:297">
      <c r="A547">
        <v>531</v>
      </c>
      <c r="B547">
        <v>1759259986.6</v>
      </c>
      <c r="C547">
        <v>13171</v>
      </c>
      <c r="D547" t="s">
        <v>1510</v>
      </c>
      <c r="E547" t="s">
        <v>1511</v>
      </c>
      <c r="F547">
        <v>5</v>
      </c>
      <c r="G547" t="s">
        <v>1411</v>
      </c>
      <c r="H547" t="s">
        <v>436</v>
      </c>
      <c r="I547">
        <v>1759259979.1</v>
      </c>
      <c r="J547">
        <f>(K547)/1000</f>
        <v>0</v>
      </c>
      <c r="K547">
        <f>IF(DP547, AN547, AH547)</f>
        <v>0</v>
      </c>
      <c r="L547">
        <f>IF(DP547, AI547, AG547)</f>
        <v>0</v>
      </c>
      <c r="M547">
        <f>DR547 - IF(AU547&gt;1, L547*DL547*100.0/(AW547), 0)</f>
        <v>0</v>
      </c>
      <c r="N547">
        <f>((T547-J547/2)*M547-L547)/(T547+J547/2)</f>
        <v>0</v>
      </c>
      <c r="O547">
        <f>N547*(DY547+DZ547)/1000.0</f>
        <v>0</v>
      </c>
      <c r="P547">
        <f>(DR547 - IF(AU547&gt;1, L547*DL547*100.0/(AW547), 0))*(DY547+DZ547)/1000.0</f>
        <v>0</v>
      </c>
      <c r="Q547">
        <f>2.0/((1/S547-1/R547)+SIGN(S547)*SQRT((1/S547-1/R547)*(1/S547-1/R547) + 4*DM547/((DM547+1)*(DM547+1))*(2*1/S547*1/R547-1/R547*1/R547)))</f>
        <v>0</v>
      </c>
      <c r="R547">
        <f>IF(LEFT(DN547,1)&lt;&gt;"0",IF(LEFT(DN547,1)="1",3.0,DO547),$D$5+$E$5*(EF547*DY547/($K$5*1000))+$F$5*(EF547*DY547/($K$5*1000))*MAX(MIN(DL547,$J$5),$I$5)*MAX(MIN(DL547,$J$5),$I$5)+$G$5*MAX(MIN(DL547,$J$5),$I$5)*(EF547*DY547/($K$5*1000))+$H$5*(EF547*DY547/($K$5*1000))*(EF547*DY547/($K$5*1000)))</f>
        <v>0</v>
      </c>
      <c r="S547">
        <f>J547*(1000-(1000*0.61365*exp(17.502*W547/(240.97+W547))/(DY547+DZ547)+DT547)/2)/(1000*0.61365*exp(17.502*W547/(240.97+W547))/(DY547+DZ547)-DT547)</f>
        <v>0</v>
      </c>
      <c r="T547">
        <f>1/((DM547+1)/(Q547/1.6)+1/(R547/1.37)) + DM547/((DM547+1)/(Q547/1.6) + DM547/(R547/1.37))</f>
        <v>0</v>
      </c>
      <c r="U547">
        <f>(DH547*DK547)</f>
        <v>0</v>
      </c>
      <c r="V547">
        <f>(EA547+(U547+2*0.95*5.67E-8*(((EA547+$B$7)+273)^4-(EA547+273)^4)-44100*J547)/(1.84*29.3*R547+8*0.95*5.67E-8*(EA547+273)^3))</f>
        <v>0</v>
      </c>
      <c r="W547">
        <f>($C$7*EB547+$D$7*EC547+$E$7*V547)</f>
        <v>0</v>
      </c>
      <c r="X547">
        <f>0.61365*exp(17.502*W547/(240.97+W547))</f>
        <v>0</v>
      </c>
      <c r="Y547">
        <f>(Z547/AA547*100)</f>
        <v>0</v>
      </c>
      <c r="Z547">
        <f>DT547*(DY547+DZ547)/1000</f>
        <v>0</v>
      </c>
      <c r="AA547">
        <f>0.61365*exp(17.502*EA547/(240.97+EA547))</f>
        <v>0</v>
      </c>
      <c r="AB547">
        <f>(X547-DT547*(DY547+DZ547)/1000)</f>
        <v>0</v>
      </c>
      <c r="AC547">
        <f>(-J547*44100)</f>
        <v>0</v>
      </c>
      <c r="AD547">
        <f>2*29.3*R547*0.92*(EA547-W547)</f>
        <v>0</v>
      </c>
      <c r="AE547">
        <f>2*0.95*5.67E-8*(((EA547+$B$7)+273)^4-(W547+273)^4)</f>
        <v>0</v>
      </c>
      <c r="AF547">
        <f>U547+AE547+AC547+AD547</f>
        <v>0</v>
      </c>
      <c r="AG547">
        <f>DX547*AU547*(DS547-DR547*(1000-AU547*DU547)/(1000-AU547*DT547))/(100*DL547)</f>
        <v>0</v>
      </c>
      <c r="AH547">
        <f>1000*DX547*AU547*(DT547-DU547)/(100*DL547*(1000-AU547*DT547))</f>
        <v>0</v>
      </c>
      <c r="AI547">
        <f>(AJ547 - AK547 - DY547*1E3/(8.314*(EA547+273.15)) * AM547/DX547 * AL547) * DX547/(100*DL547) * (1000 - DU547)/1000</f>
        <v>0</v>
      </c>
      <c r="AJ547">
        <v>836.28320299569</v>
      </c>
      <c r="AK547">
        <v>780.797915151515</v>
      </c>
      <c r="AL547">
        <v>3.329575880516671</v>
      </c>
      <c r="AM547">
        <v>65.51276045423094</v>
      </c>
      <c r="AN547">
        <f>(AP547 - AO547 + DY547*1E3/(8.314*(EA547+273.15)) * AR547/DX547 * AQ547) * DX547/(100*DL547) * 1000/(1000 - AP547)</f>
        <v>0</v>
      </c>
      <c r="AO547">
        <v>14.31333550939422</v>
      </c>
      <c r="AP547">
        <v>24.3285187878788</v>
      </c>
      <c r="AQ547">
        <v>-0.000138392509895375</v>
      </c>
      <c r="AR547">
        <v>120.2974737953447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MAX(0,($B$13+$C$13*EF547)/(1+$D$13*EF547)*DY547/(EA547+273)*$E$13)</f>
        <v>0</v>
      </c>
      <c r="AX547" t="s">
        <v>437</v>
      </c>
      <c r="AY547" t="s">
        <v>437</v>
      </c>
      <c r="AZ547">
        <v>0</v>
      </c>
      <c r="BA547">
        <v>0</v>
      </c>
      <c r="BB547">
        <f>1-AZ547/BA547</f>
        <v>0</v>
      </c>
      <c r="BC547">
        <v>0</v>
      </c>
      <c r="BD547" t="s">
        <v>437</v>
      </c>
      <c r="BE547" t="s">
        <v>437</v>
      </c>
      <c r="BF547">
        <v>0</v>
      </c>
      <c r="BG547">
        <v>0</v>
      </c>
      <c r="BH547">
        <f>1-BF547/BG547</f>
        <v>0</v>
      </c>
      <c r="BI547">
        <v>0.5</v>
      </c>
      <c r="BJ547">
        <f>DI547</f>
        <v>0</v>
      </c>
      <c r="BK547">
        <f>L547</f>
        <v>0</v>
      </c>
      <c r="BL547">
        <f>BH547*BI547*BJ547</f>
        <v>0</v>
      </c>
      <c r="BM547">
        <f>(BK547-BC547)/BJ547</f>
        <v>0</v>
      </c>
      <c r="BN547">
        <f>(BA547-BG547)/BG547</f>
        <v>0</v>
      </c>
      <c r="BO547">
        <f>AZ547/(BB547+AZ547/BG547)</f>
        <v>0</v>
      </c>
      <c r="BP547" t="s">
        <v>437</v>
      </c>
      <c r="BQ547">
        <v>0</v>
      </c>
      <c r="BR547">
        <f>IF(BQ547&lt;&gt;0, BQ547, BO547)</f>
        <v>0</v>
      </c>
      <c r="BS547">
        <f>1-BR547/BG547</f>
        <v>0</v>
      </c>
      <c r="BT547">
        <f>(BG547-BF547)/(BG547-BR547)</f>
        <v>0</v>
      </c>
      <c r="BU547">
        <f>(BA547-BG547)/(BA547-BR547)</f>
        <v>0</v>
      </c>
      <c r="BV547">
        <f>(BG547-BF547)/(BG547-AZ547)</f>
        <v>0</v>
      </c>
      <c r="BW547">
        <f>(BA547-BG547)/(BA547-AZ547)</f>
        <v>0</v>
      </c>
      <c r="BX547">
        <f>(BT547*BR547/BF547)</f>
        <v>0</v>
      </c>
      <c r="BY547">
        <f>(1-BX547)</f>
        <v>0</v>
      </c>
      <c r="DH547">
        <f>$B$11*EG547+$C$11*EH547+$F$11*ES547*(1-EV547)</f>
        <v>0</v>
      </c>
      <c r="DI547">
        <f>DH547*DJ547</f>
        <v>0</v>
      </c>
      <c r="DJ547">
        <f>($B$11*$D$9+$C$11*$D$9+$F$11*((FF547+EX547)/MAX(FF547+EX547+FG547, 0.1)*$I$9+FG547/MAX(FF547+EX547+FG547, 0.1)*$J$9))/($B$11+$C$11+$F$11)</f>
        <v>0</v>
      </c>
      <c r="DK547">
        <f>($B$11*$K$9+$C$11*$K$9+$F$11*((FF547+EX547)/MAX(FF547+EX547+FG547, 0.1)*$P$9+FG547/MAX(FF547+EX547+FG547, 0.1)*$Q$9))/($B$11+$C$11+$F$11)</f>
        <v>0</v>
      </c>
      <c r="DL547">
        <v>4.8</v>
      </c>
      <c r="DM547">
        <v>0.5</v>
      </c>
      <c r="DN547" t="s">
        <v>438</v>
      </c>
      <c r="DO547">
        <v>2</v>
      </c>
      <c r="DP547" t="b">
        <v>1</v>
      </c>
      <c r="DQ547">
        <v>1759259979.1</v>
      </c>
      <c r="DR547">
        <v>739.0969259259259</v>
      </c>
      <c r="DS547">
        <v>809.4716666666667</v>
      </c>
      <c r="DT547">
        <v>24.3322</v>
      </c>
      <c r="DU547">
        <v>14.31065185185185</v>
      </c>
      <c r="DV547">
        <v>738.4438518518518</v>
      </c>
      <c r="DW547">
        <v>24.08233703703704</v>
      </c>
      <c r="DX547">
        <v>500.0116296296297</v>
      </c>
      <c r="DY547">
        <v>90.70020370370372</v>
      </c>
      <c r="DZ547">
        <v>0.05352265925925925</v>
      </c>
      <c r="EA547">
        <v>30.71635185185185</v>
      </c>
      <c r="EB547">
        <v>30.02670370370371</v>
      </c>
      <c r="EC547">
        <v>999.9000000000001</v>
      </c>
      <c r="ED547">
        <v>0</v>
      </c>
      <c r="EE547">
        <v>0</v>
      </c>
      <c r="EF547">
        <v>9999.171481481482</v>
      </c>
      <c r="EG547">
        <v>0</v>
      </c>
      <c r="EH547">
        <v>11.3638</v>
      </c>
      <c r="EI547">
        <v>-70.37474074074075</v>
      </c>
      <c r="EJ547">
        <v>757.5291111111111</v>
      </c>
      <c r="EK547">
        <v>821.223925925926</v>
      </c>
      <c r="EL547">
        <v>10.02153703703704</v>
      </c>
      <c r="EM547">
        <v>809.4716666666667</v>
      </c>
      <c r="EN547">
        <v>14.31065185185185</v>
      </c>
      <c r="EO547">
        <v>2.206935555555555</v>
      </c>
      <c r="EP547">
        <v>1.297978518518518</v>
      </c>
      <c r="EQ547">
        <v>19.01273703703703</v>
      </c>
      <c r="ER547">
        <v>10.77546666666667</v>
      </c>
      <c r="ES547">
        <v>2000.002962962963</v>
      </c>
      <c r="ET547">
        <v>0.9799956666666665</v>
      </c>
      <c r="EU547">
        <v>0.02000461851851852</v>
      </c>
      <c r="EV547">
        <v>0</v>
      </c>
      <c r="EW547">
        <v>886.9297407407407</v>
      </c>
      <c r="EX547">
        <v>5.000560000000001</v>
      </c>
      <c r="EY547">
        <v>18009.35185185185</v>
      </c>
      <c r="EZ547">
        <v>17294.89259259259</v>
      </c>
      <c r="FA547">
        <v>42.18699999999999</v>
      </c>
      <c r="FB547">
        <v>42.3028148148148</v>
      </c>
      <c r="FC547">
        <v>41.875</v>
      </c>
      <c r="FD547">
        <v>41.444</v>
      </c>
      <c r="FE547">
        <v>42.93240740740739</v>
      </c>
      <c r="FF547">
        <v>1955.092962962962</v>
      </c>
      <c r="FG547">
        <v>39.91</v>
      </c>
      <c r="FH547">
        <v>0</v>
      </c>
      <c r="FI547">
        <v>1759260001</v>
      </c>
      <c r="FJ547">
        <v>0</v>
      </c>
      <c r="FK547">
        <v>887.192</v>
      </c>
      <c r="FL547">
        <v>34.31884608589844</v>
      </c>
      <c r="FM547">
        <v>698.6846143823034</v>
      </c>
      <c r="FN547">
        <v>18015.552</v>
      </c>
      <c r="FO547">
        <v>15</v>
      </c>
      <c r="FP547">
        <v>0</v>
      </c>
      <c r="FQ547" t="s">
        <v>439</v>
      </c>
      <c r="FR547">
        <v>1747148579.5</v>
      </c>
      <c r="FS547">
        <v>1747148584.5</v>
      </c>
      <c r="FT547">
        <v>0</v>
      </c>
      <c r="FU547">
        <v>0.162</v>
      </c>
      <c r="FV547">
        <v>-0.001</v>
      </c>
      <c r="FW547">
        <v>0.139</v>
      </c>
      <c r="FX547">
        <v>0.058</v>
      </c>
      <c r="FY547">
        <v>420</v>
      </c>
      <c r="FZ547">
        <v>16</v>
      </c>
      <c r="GA547">
        <v>0.19</v>
      </c>
      <c r="GB547">
        <v>0.02</v>
      </c>
      <c r="GC547">
        <v>-70.059485</v>
      </c>
      <c r="GD547">
        <v>-6.901958724202387</v>
      </c>
      <c r="GE547">
        <v>0.6655069070077329</v>
      </c>
      <c r="GF547">
        <v>0</v>
      </c>
      <c r="GG547">
        <v>885.2367352941177</v>
      </c>
      <c r="GH547">
        <v>35.19197857247248</v>
      </c>
      <c r="GI547">
        <v>3.459587626810138</v>
      </c>
      <c r="GJ547">
        <v>0</v>
      </c>
      <c r="GK547">
        <v>10.02355</v>
      </c>
      <c r="GL547">
        <v>-0.06939512195122582</v>
      </c>
      <c r="GM547">
        <v>0.008372574275573664</v>
      </c>
      <c r="GN547">
        <v>1</v>
      </c>
      <c r="GO547">
        <v>1</v>
      </c>
      <c r="GP547">
        <v>3</v>
      </c>
      <c r="GQ547" t="s">
        <v>463</v>
      </c>
      <c r="GR547">
        <v>3.12913</v>
      </c>
      <c r="GS547">
        <v>2.73141</v>
      </c>
      <c r="GT547">
        <v>0.131351</v>
      </c>
      <c r="GU547">
        <v>0.140115</v>
      </c>
      <c r="GV547">
        <v>0.108174</v>
      </c>
      <c r="GW547">
        <v>0.0747748</v>
      </c>
      <c r="GX547">
        <v>26029.2</v>
      </c>
      <c r="GY547">
        <v>25012</v>
      </c>
      <c r="GZ547">
        <v>30507.4</v>
      </c>
      <c r="HA547">
        <v>29343.2</v>
      </c>
      <c r="HB547">
        <v>37550.3</v>
      </c>
      <c r="HC547">
        <v>35733.9</v>
      </c>
      <c r="HD547">
        <v>46670.8</v>
      </c>
      <c r="HE547">
        <v>43605.1</v>
      </c>
      <c r="HF547">
        <v>1.83315</v>
      </c>
      <c r="HG547">
        <v>1.81463</v>
      </c>
      <c r="HH547">
        <v>0.0748038</v>
      </c>
      <c r="HI547">
        <v>0</v>
      </c>
      <c r="HJ547">
        <v>28.7887</v>
      </c>
      <c r="HK547">
        <v>999.9</v>
      </c>
      <c r="HL547">
        <v>47.2</v>
      </c>
      <c r="HM547">
        <v>31.6</v>
      </c>
      <c r="HN547">
        <v>24.2926</v>
      </c>
      <c r="HO547">
        <v>62.8269</v>
      </c>
      <c r="HP547">
        <v>18.125</v>
      </c>
      <c r="HQ547">
        <v>1</v>
      </c>
      <c r="HR547">
        <v>0.159154</v>
      </c>
      <c r="HS547">
        <v>-0.621754</v>
      </c>
      <c r="HT547">
        <v>20.1999</v>
      </c>
      <c r="HU547">
        <v>5.22822</v>
      </c>
      <c r="HV547">
        <v>11.974</v>
      </c>
      <c r="HW547">
        <v>4.9701</v>
      </c>
      <c r="HX547">
        <v>3.28953</v>
      </c>
      <c r="HY547">
        <v>9999</v>
      </c>
      <c r="HZ547">
        <v>9999</v>
      </c>
      <c r="IA547">
        <v>9999</v>
      </c>
      <c r="IB547">
        <v>21.1</v>
      </c>
      <c r="IC547">
        <v>4.97291</v>
      </c>
      <c r="ID547">
        <v>1.87729</v>
      </c>
      <c r="IE547">
        <v>1.87531</v>
      </c>
      <c r="IF547">
        <v>1.87818</v>
      </c>
      <c r="IG547">
        <v>1.87488</v>
      </c>
      <c r="IH547">
        <v>1.87847</v>
      </c>
      <c r="II547">
        <v>1.87559</v>
      </c>
      <c r="IJ547">
        <v>1.8767</v>
      </c>
      <c r="IK547">
        <v>0</v>
      </c>
      <c r="IL547">
        <v>0</v>
      </c>
      <c r="IM547">
        <v>0</v>
      </c>
      <c r="IN547">
        <v>0</v>
      </c>
      <c r="IO547" t="s">
        <v>441</v>
      </c>
      <c r="IP547" t="s">
        <v>442</v>
      </c>
      <c r="IQ547" t="s">
        <v>443</v>
      </c>
      <c r="IR547" t="s">
        <v>443</v>
      </c>
      <c r="IS547" t="s">
        <v>443</v>
      </c>
      <c r="IT547" t="s">
        <v>443</v>
      </c>
      <c r="IU547">
        <v>0</v>
      </c>
      <c r="IV547">
        <v>100</v>
      </c>
      <c r="IW547">
        <v>100</v>
      </c>
      <c r="IX547">
        <v>0.675</v>
      </c>
      <c r="IY547">
        <v>0.2498</v>
      </c>
      <c r="IZ547">
        <v>-0.1222274518627452</v>
      </c>
      <c r="JA547">
        <v>0.001328938755811441</v>
      </c>
      <c r="JB547">
        <v>-5.633165956792918E-07</v>
      </c>
      <c r="JC547">
        <v>2.510553891376428E-10</v>
      </c>
      <c r="JD547">
        <v>-0.04678033270444259</v>
      </c>
      <c r="JE547">
        <v>-0.0009625096320519332</v>
      </c>
      <c r="JF547">
        <v>0.0006953178313022573</v>
      </c>
      <c r="JG547">
        <v>-5.973937232829655E-06</v>
      </c>
      <c r="JH547">
        <v>1</v>
      </c>
      <c r="JI547">
        <v>2112</v>
      </c>
      <c r="JJ547">
        <v>1</v>
      </c>
      <c r="JK547">
        <v>26</v>
      </c>
      <c r="JL547">
        <v>201856.8</v>
      </c>
      <c r="JM547">
        <v>201856.7</v>
      </c>
      <c r="JN547">
        <v>1.91284</v>
      </c>
      <c r="JO547">
        <v>2.55005</v>
      </c>
      <c r="JP547">
        <v>1.39893</v>
      </c>
      <c r="JQ547">
        <v>2.32788</v>
      </c>
      <c r="JR547">
        <v>1.44897</v>
      </c>
      <c r="JS547">
        <v>2.56958</v>
      </c>
      <c r="JT547">
        <v>37.242</v>
      </c>
      <c r="JU547">
        <v>23.9824</v>
      </c>
      <c r="JV547">
        <v>18</v>
      </c>
      <c r="JW547">
        <v>483.906</v>
      </c>
      <c r="JX547">
        <v>442.605</v>
      </c>
      <c r="JY547">
        <v>29.7639</v>
      </c>
      <c r="JZ547">
        <v>29.2544</v>
      </c>
      <c r="KA547">
        <v>30.0004</v>
      </c>
      <c r="KB547">
        <v>28.851</v>
      </c>
      <c r="KC547">
        <v>28.9058</v>
      </c>
      <c r="KD547">
        <v>38.3136</v>
      </c>
      <c r="KE547">
        <v>43.3036</v>
      </c>
      <c r="KF547">
        <v>0</v>
      </c>
      <c r="KG547">
        <v>29.7547</v>
      </c>
      <c r="KH547">
        <v>854.254</v>
      </c>
      <c r="KI547">
        <v>14.423</v>
      </c>
      <c r="KJ547">
        <v>100.858</v>
      </c>
      <c r="KK547">
        <v>100.297</v>
      </c>
    </row>
    <row r="548" spans="1:297">
      <c r="A548">
        <v>532</v>
      </c>
      <c r="B548">
        <v>1759259991.6</v>
      </c>
      <c r="C548">
        <v>13176</v>
      </c>
      <c r="D548" t="s">
        <v>1512</v>
      </c>
      <c r="E548" t="s">
        <v>1513</v>
      </c>
      <c r="F548">
        <v>5</v>
      </c>
      <c r="G548" t="s">
        <v>1411</v>
      </c>
      <c r="H548" t="s">
        <v>436</v>
      </c>
      <c r="I548">
        <v>1759259983.814285</v>
      </c>
      <c r="J548">
        <f>(K548)/1000</f>
        <v>0</v>
      </c>
      <c r="K548">
        <f>IF(DP548, AN548, AH548)</f>
        <v>0</v>
      </c>
      <c r="L548">
        <f>IF(DP548, AI548, AG548)</f>
        <v>0</v>
      </c>
      <c r="M548">
        <f>DR548 - IF(AU548&gt;1, L548*DL548*100.0/(AW548), 0)</f>
        <v>0</v>
      </c>
      <c r="N548">
        <f>((T548-J548/2)*M548-L548)/(T548+J548/2)</f>
        <v>0</v>
      </c>
      <c r="O548">
        <f>N548*(DY548+DZ548)/1000.0</f>
        <v>0</v>
      </c>
      <c r="P548">
        <f>(DR548 - IF(AU548&gt;1, L548*DL548*100.0/(AW548), 0))*(DY548+DZ548)/1000.0</f>
        <v>0</v>
      </c>
      <c r="Q548">
        <f>2.0/((1/S548-1/R548)+SIGN(S548)*SQRT((1/S548-1/R548)*(1/S548-1/R548) + 4*DM548/((DM548+1)*(DM548+1))*(2*1/S548*1/R548-1/R548*1/R548)))</f>
        <v>0</v>
      </c>
      <c r="R548">
        <f>IF(LEFT(DN548,1)&lt;&gt;"0",IF(LEFT(DN548,1)="1",3.0,DO548),$D$5+$E$5*(EF548*DY548/($K$5*1000))+$F$5*(EF548*DY548/($K$5*1000))*MAX(MIN(DL548,$J$5),$I$5)*MAX(MIN(DL548,$J$5),$I$5)+$G$5*MAX(MIN(DL548,$J$5),$I$5)*(EF548*DY548/($K$5*1000))+$H$5*(EF548*DY548/($K$5*1000))*(EF548*DY548/($K$5*1000)))</f>
        <v>0</v>
      </c>
      <c r="S548">
        <f>J548*(1000-(1000*0.61365*exp(17.502*W548/(240.97+W548))/(DY548+DZ548)+DT548)/2)/(1000*0.61365*exp(17.502*W548/(240.97+W548))/(DY548+DZ548)-DT548)</f>
        <v>0</v>
      </c>
      <c r="T548">
        <f>1/((DM548+1)/(Q548/1.6)+1/(R548/1.37)) + DM548/((DM548+1)/(Q548/1.6) + DM548/(R548/1.37))</f>
        <v>0</v>
      </c>
      <c r="U548">
        <f>(DH548*DK548)</f>
        <v>0</v>
      </c>
      <c r="V548">
        <f>(EA548+(U548+2*0.95*5.67E-8*(((EA548+$B$7)+273)^4-(EA548+273)^4)-44100*J548)/(1.84*29.3*R548+8*0.95*5.67E-8*(EA548+273)^3))</f>
        <v>0</v>
      </c>
      <c r="W548">
        <f>($C$7*EB548+$D$7*EC548+$E$7*V548)</f>
        <v>0</v>
      </c>
      <c r="X548">
        <f>0.61365*exp(17.502*W548/(240.97+W548))</f>
        <v>0</v>
      </c>
      <c r="Y548">
        <f>(Z548/AA548*100)</f>
        <v>0</v>
      </c>
      <c r="Z548">
        <f>DT548*(DY548+DZ548)/1000</f>
        <v>0</v>
      </c>
      <c r="AA548">
        <f>0.61365*exp(17.502*EA548/(240.97+EA548))</f>
        <v>0</v>
      </c>
      <c r="AB548">
        <f>(X548-DT548*(DY548+DZ548)/1000)</f>
        <v>0</v>
      </c>
      <c r="AC548">
        <f>(-J548*44100)</f>
        <v>0</v>
      </c>
      <c r="AD548">
        <f>2*29.3*R548*0.92*(EA548-W548)</f>
        <v>0</v>
      </c>
      <c r="AE548">
        <f>2*0.95*5.67E-8*(((EA548+$B$7)+273)^4-(W548+273)^4)</f>
        <v>0</v>
      </c>
      <c r="AF548">
        <f>U548+AE548+AC548+AD548</f>
        <v>0</v>
      </c>
      <c r="AG548">
        <f>DX548*AU548*(DS548-DR548*(1000-AU548*DU548)/(1000-AU548*DT548))/(100*DL548)</f>
        <v>0</v>
      </c>
      <c r="AH548">
        <f>1000*DX548*AU548*(DT548-DU548)/(100*DL548*(1000-AU548*DT548))</f>
        <v>0</v>
      </c>
      <c r="AI548">
        <f>(AJ548 - AK548 - DY548*1E3/(8.314*(EA548+273.15)) * AM548/DX548 * AL548) * DX548/(100*DL548) * (1000 - DU548)/1000</f>
        <v>0</v>
      </c>
      <c r="AJ548">
        <v>853.3699133125095</v>
      </c>
      <c r="AK548">
        <v>797.5168666666665</v>
      </c>
      <c r="AL548">
        <v>3.342108417855175</v>
      </c>
      <c r="AM548">
        <v>65.51276045423094</v>
      </c>
      <c r="AN548">
        <f>(AP548 - AO548 + DY548*1E3/(8.314*(EA548+273.15)) * AR548/DX548 * AQ548) * DX548/(100*DL548) * 1000/(1000 - AP548)</f>
        <v>0</v>
      </c>
      <c r="AO548">
        <v>14.32542694226173</v>
      </c>
      <c r="AP548">
        <v>24.32992181818181</v>
      </c>
      <c r="AQ548">
        <v>2.438266036275111E-07</v>
      </c>
      <c r="AR548">
        <v>120.2974737953447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MAX(0,($B$13+$C$13*EF548)/(1+$D$13*EF548)*DY548/(EA548+273)*$E$13)</f>
        <v>0</v>
      </c>
      <c r="AX548" t="s">
        <v>437</v>
      </c>
      <c r="AY548" t="s">
        <v>437</v>
      </c>
      <c r="AZ548">
        <v>0</v>
      </c>
      <c r="BA548">
        <v>0</v>
      </c>
      <c r="BB548">
        <f>1-AZ548/BA548</f>
        <v>0</v>
      </c>
      <c r="BC548">
        <v>0</v>
      </c>
      <c r="BD548" t="s">
        <v>437</v>
      </c>
      <c r="BE548" t="s">
        <v>437</v>
      </c>
      <c r="BF548">
        <v>0</v>
      </c>
      <c r="BG548">
        <v>0</v>
      </c>
      <c r="BH548">
        <f>1-BF548/BG548</f>
        <v>0</v>
      </c>
      <c r="BI548">
        <v>0.5</v>
      </c>
      <c r="BJ548">
        <f>DI548</f>
        <v>0</v>
      </c>
      <c r="BK548">
        <f>L548</f>
        <v>0</v>
      </c>
      <c r="BL548">
        <f>BH548*BI548*BJ548</f>
        <v>0</v>
      </c>
      <c r="BM548">
        <f>(BK548-BC548)/BJ548</f>
        <v>0</v>
      </c>
      <c r="BN548">
        <f>(BA548-BG548)/BG548</f>
        <v>0</v>
      </c>
      <c r="BO548">
        <f>AZ548/(BB548+AZ548/BG548)</f>
        <v>0</v>
      </c>
      <c r="BP548" t="s">
        <v>437</v>
      </c>
      <c r="BQ548">
        <v>0</v>
      </c>
      <c r="BR548">
        <f>IF(BQ548&lt;&gt;0, BQ548, BO548)</f>
        <v>0</v>
      </c>
      <c r="BS548">
        <f>1-BR548/BG548</f>
        <v>0</v>
      </c>
      <c r="BT548">
        <f>(BG548-BF548)/(BG548-BR548)</f>
        <v>0</v>
      </c>
      <c r="BU548">
        <f>(BA548-BG548)/(BA548-BR548)</f>
        <v>0</v>
      </c>
      <c r="BV548">
        <f>(BG548-BF548)/(BG548-AZ548)</f>
        <v>0</v>
      </c>
      <c r="BW548">
        <f>(BA548-BG548)/(BA548-AZ548)</f>
        <v>0</v>
      </c>
      <c r="BX548">
        <f>(BT548*BR548/BF548)</f>
        <v>0</v>
      </c>
      <c r="BY548">
        <f>(1-BX548)</f>
        <v>0</v>
      </c>
      <c r="DH548">
        <f>$B$11*EG548+$C$11*EH548+$F$11*ES548*(1-EV548)</f>
        <v>0</v>
      </c>
      <c r="DI548">
        <f>DH548*DJ548</f>
        <v>0</v>
      </c>
      <c r="DJ548">
        <f>($B$11*$D$9+$C$11*$D$9+$F$11*((FF548+EX548)/MAX(FF548+EX548+FG548, 0.1)*$I$9+FG548/MAX(FF548+EX548+FG548, 0.1)*$J$9))/($B$11+$C$11+$F$11)</f>
        <v>0</v>
      </c>
      <c r="DK548">
        <f>($B$11*$K$9+$C$11*$K$9+$F$11*((FF548+EX548)/MAX(FF548+EX548+FG548, 0.1)*$P$9+FG548/MAX(FF548+EX548+FG548, 0.1)*$Q$9))/($B$11+$C$11+$F$11)</f>
        <v>0</v>
      </c>
      <c r="DL548">
        <v>4.8</v>
      </c>
      <c r="DM548">
        <v>0.5</v>
      </c>
      <c r="DN548" t="s">
        <v>438</v>
      </c>
      <c r="DO548">
        <v>2</v>
      </c>
      <c r="DP548" t="b">
        <v>1</v>
      </c>
      <c r="DQ548">
        <v>1759259983.814285</v>
      </c>
      <c r="DR548">
        <v>754.4061071428572</v>
      </c>
      <c r="DS548">
        <v>825.3058571428571</v>
      </c>
      <c r="DT548">
        <v>24.32865357142857</v>
      </c>
      <c r="DU548">
        <v>14.31607857142857</v>
      </c>
      <c r="DV548">
        <v>753.7391428571428</v>
      </c>
      <c r="DW548">
        <v>24.07886785714286</v>
      </c>
      <c r="DX548">
        <v>500.0048214285713</v>
      </c>
      <c r="DY548">
        <v>90.70040357142857</v>
      </c>
      <c r="DZ548">
        <v>0.05348563571428572</v>
      </c>
      <c r="EA548">
        <v>30.71468571428571</v>
      </c>
      <c r="EB548">
        <v>30.01817142857143</v>
      </c>
      <c r="EC548">
        <v>999.9000000000002</v>
      </c>
      <c r="ED548">
        <v>0</v>
      </c>
      <c r="EE548">
        <v>0</v>
      </c>
      <c r="EF548">
        <v>10009.28928571429</v>
      </c>
      <c r="EG548">
        <v>0</v>
      </c>
      <c r="EH548">
        <v>11.3638</v>
      </c>
      <c r="EI548">
        <v>-70.89976428571428</v>
      </c>
      <c r="EJ548">
        <v>773.2173928571428</v>
      </c>
      <c r="EK548">
        <v>837.2927142857144</v>
      </c>
      <c r="EL548">
        <v>10.01256928571429</v>
      </c>
      <c r="EM548">
        <v>825.3058571428571</v>
      </c>
      <c r="EN548">
        <v>14.31607857142857</v>
      </c>
      <c r="EO548">
        <v>2.206618928571429</v>
      </c>
      <c r="EP548">
        <v>1.298473571428572</v>
      </c>
      <c r="EQ548">
        <v>19.01043571428571</v>
      </c>
      <c r="ER548">
        <v>10.7812</v>
      </c>
      <c r="ES548">
        <v>2000.009285714286</v>
      </c>
      <c r="ET548">
        <v>0.9799957499999997</v>
      </c>
      <c r="EU548">
        <v>0.02000453571428571</v>
      </c>
      <c r="EV548">
        <v>0</v>
      </c>
      <c r="EW548">
        <v>889.5691071428571</v>
      </c>
      <c r="EX548">
        <v>5.000560000000001</v>
      </c>
      <c r="EY548">
        <v>18063.65714285714</v>
      </c>
      <c r="EZ548">
        <v>17294.93214285715</v>
      </c>
      <c r="FA548">
        <v>42.18699999999999</v>
      </c>
      <c r="FB548">
        <v>42.31199999999999</v>
      </c>
      <c r="FC548">
        <v>41.875</v>
      </c>
      <c r="FD548">
        <v>41.44824999999999</v>
      </c>
      <c r="FE548">
        <v>42.93699999999998</v>
      </c>
      <c r="FF548">
        <v>1955.099285714285</v>
      </c>
      <c r="FG548">
        <v>39.91</v>
      </c>
      <c r="FH548">
        <v>0</v>
      </c>
      <c r="FI548">
        <v>1759260005.8</v>
      </c>
      <c r="FJ548">
        <v>0</v>
      </c>
      <c r="FK548">
        <v>889.9034399999999</v>
      </c>
      <c r="FL548">
        <v>34.2566154163684</v>
      </c>
      <c r="FM548">
        <v>672.2615395578246</v>
      </c>
      <c r="FN548">
        <v>18070.54</v>
      </c>
      <c r="FO548">
        <v>15</v>
      </c>
      <c r="FP548">
        <v>0</v>
      </c>
      <c r="FQ548" t="s">
        <v>439</v>
      </c>
      <c r="FR548">
        <v>1747148579.5</v>
      </c>
      <c r="FS548">
        <v>1747148584.5</v>
      </c>
      <c r="FT548">
        <v>0</v>
      </c>
      <c r="FU548">
        <v>0.162</v>
      </c>
      <c r="FV548">
        <v>-0.001</v>
      </c>
      <c r="FW548">
        <v>0.139</v>
      </c>
      <c r="FX548">
        <v>0.058</v>
      </c>
      <c r="FY548">
        <v>420</v>
      </c>
      <c r="FZ548">
        <v>16</v>
      </c>
      <c r="GA548">
        <v>0.19</v>
      </c>
      <c r="GB548">
        <v>0.02</v>
      </c>
      <c r="GC548">
        <v>-70.62090000000001</v>
      </c>
      <c r="GD548">
        <v>-6.676667166979287</v>
      </c>
      <c r="GE548">
        <v>0.644032064030977</v>
      </c>
      <c r="GF548">
        <v>0</v>
      </c>
      <c r="GG548">
        <v>888.0388529411764</v>
      </c>
      <c r="GH548">
        <v>34.1864476738553</v>
      </c>
      <c r="GI548">
        <v>3.360522010678692</v>
      </c>
      <c r="GJ548">
        <v>0</v>
      </c>
      <c r="GK548">
        <v>10.0175985</v>
      </c>
      <c r="GL548">
        <v>-0.1013896435272139</v>
      </c>
      <c r="GM548">
        <v>0.01083358979055408</v>
      </c>
      <c r="GN548">
        <v>0</v>
      </c>
      <c r="GO548">
        <v>0</v>
      </c>
      <c r="GP548">
        <v>3</v>
      </c>
      <c r="GQ548" t="s">
        <v>490</v>
      </c>
      <c r="GR548">
        <v>3.12925</v>
      </c>
      <c r="GS548">
        <v>2.73135</v>
      </c>
      <c r="GT548">
        <v>0.133213</v>
      </c>
      <c r="GU548">
        <v>0.141958</v>
      </c>
      <c r="GV548">
        <v>0.108182</v>
      </c>
      <c r="GW548">
        <v>0.07486669999999999</v>
      </c>
      <c r="GX548">
        <v>25973.5</v>
      </c>
      <c r="GY548">
        <v>24958.1</v>
      </c>
      <c r="GZ548">
        <v>30507.6</v>
      </c>
      <c r="HA548">
        <v>29343</v>
      </c>
      <c r="HB548">
        <v>37550.6</v>
      </c>
      <c r="HC548">
        <v>35730.3</v>
      </c>
      <c r="HD548">
        <v>46671.4</v>
      </c>
      <c r="HE548">
        <v>43604.9</v>
      </c>
      <c r="HF548">
        <v>1.83333</v>
      </c>
      <c r="HG548">
        <v>1.81445</v>
      </c>
      <c r="HH548">
        <v>0.0734255</v>
      </c>
      <c r="HI548">
        <v>0</v>
      </c>
      <c r="HJ548">
        <v>28.7888</v>
      </c>
      <c r="HK548">
        <v>999.9</v>
      </c>
      <c r="HL548">
        <v>47.2</v>
      </c>
      <c r="HM548">
        <v>31.6</v>
      </c>
      <c r="HN548">
        <v>24.2922</v>
      </c>
      <c r="HO548">
        <v>62.6569</v>
      </c>
      <c r="HP548">
        <v>17.8125</v>
      </c>
      <c r="HQ548">
        <v>1</v>
      </c>
      <c r="HR548">
        <v>0.159634</v>
      </c>
      <c r="HS548">
        <v>-0.666204</v>
      </c>
      <c r="HT548">
        <v>20.1998</v>
      </c>
      <c r="HU548">
        <v>5.22807</v>
      </c>
      <c r="HV548">
        <v>11.974</v>
      </c>
      <c r="HW548">
        <v>4.96985</v>
      </c>
      <c r="HX548">
        <v>3.2895</v>
      </c>
      <c r="HY548">
        <v>9999</v>
      </c>
      <c r="HZ548">
        <v>9999</v>
      </c>
      <c r="IA548">
        <v>9999</v>
      </c>
      <c r="IB548">
        <v>21.1</v>
      </c>
      <c r="IC548">
        <v>4.97291</v>
      </c>
      <c r="ID548">
        <v>1.87728</v>
      </c>
      <c r="IE548">
        <v>1.87531</v>
      </c>
      <c r="IF548">
        <v>1.87818</v>
      </c>
      <c r="IG548">
        <v>1.87486</v>
      </c>
      <c r="IH548">
        <v>1.87847</v>
      </c>
      <c r="II548">
        <v>1.87553</v>
      </c>
      <c r="IJ548">
        <v>1.87668</v>
      </c>
      <c r="IK548">
        <v>0</v>
      </c>
      <c r="IL548">
        <v>0</v>
      </c>
      <c r="IM548">
        <v>0</v>
      </c>
      <c r="IN548">
        <v>0</v>
      </c>
      <c r="IO548" t="s">
        <v>441</v>
      </c>
      <c r="IP548" t="s">
        <v>442</v>
      </c>
      <c r="IQ548" t="s">
        <v>443</v>
      </c>
      <c r="IR548" t="s">
        <v>443</v>
      </c>
      <c r="IS548" t="s">
        <v>443</v>
      </c>
      <c r="IT548" t="s">
        <v>443</v>
      </c>
      <c r="IU548">
        <v>0</v>
      </c>
      <c r="IV548">
        <v>100</v>
      </c>
      <c r="IW548">
        <v>100</v>
      </c>
      <c r="IX548">
        <v>0.6899999999999999</v>
      </c>
      <c r="IY548">
        <v>0.2498</v>
      </c>
      <c r="IZ548">
        <v>-0.1222274518627452</v>
      </c>
      <c r="JA548">
        <v>0.001328938755811441</v>
      </c>
      <c r="JB548">
        <v>-5.633165956792918E-07</v>
      </c>
      <c r="JC548">
        <v>2.510553891376428E-10</v>
      </c>
      <c r="JD548">
        <v>-0.04678033270444259</v>
      </c>
      <c r="JE548">
        <v>-0.0009625096320519332</v>
      </c>
      <c r="JF548">
        <v>0.0006953178313022573</v>
      </c>
      <c r="JG548">
        <v>-5.973937232829655E-06</v>
      </c>
      <c r="JH548">
        <v>1</v>
      </c>
      <c r="JI548">
        <v>2112</v>
      </c>
      <c r="JJ548">
        <v>1</v>
      </c>
      <c r="JK548">
        <v>26</v>
      </c>
      <c r="JL548">
        <v>201856.9</v>
      </c>
      <c r="JM548">
        <v>201856.8</v>
      </c>
      <c r="JN548">
        <v>1.94458</v>
      </c>
      <c r="JO548">
        <v>2.53784</v>
      </c>
      <c r="JP548">
        <v>1.39893</v>
      </c>
      <c r="JQ548">
        <v>2.32788</v>
      </c>
      <c r="JR548">
        <v>1.44897</v>
      </c>
      <c r="JS548">
        <v>2.50488</v>
      </c>
      <c r="JT548">
        <v>37.242</v>
      </c>
      <c r="JU548">
        <v>23.9649</v>
      </c>
      <c r="JV548">
        <v>18</v>
      </c>
      <c r="JW548">
        <v>484.03</v>
      </c>
      <c r="JX548">
        <v>442.524</v>
      </c>
      <c r="JY548">
        <v>29.7443</v>
      </c>
      <c r="JZ548">
        <v>29.2589</v>
      </c>
      <c r="KA548">
        <v>30.0004</v>
      </c>
      <c r="KB548">
        <v>28.8554</v>
      </c>
      <c r="KC548">
        <v>28.9096</v>
      </c>
      <c r="KD548">
        <v>38.9518</v>
      </c>
      <c r="KE548">
        <v>43.3036</v>
      </c>
      <c r="KF548">
        <v>0</v>
      </c>
      <c r="KG548">
        <v>29.753</v>
      </c>
      <c r="KH548">
        <v>874.297</v>
      </c>
      <c r="KI548">
        <v>14.4397</v>
      </c>
      <c r="KJ548">
        <v>100.859</v>
      </c>
      <c r="KK548">
        <v>100.296</v>
      </c>
    </row>
    <row r="549" spans="1:297">
      <c r="A549">
        <v>533</v>
      </c>
      <c r="B549">
        <v>1759259996.6</v>
      </c>
      <c r="C549">
        <v>13181</v>
      </c>
      <c r="D549" t="s">
        <v>1514</v>
      </c>
      <c r="E549" t="s">
        <v>1515</v>
      </c>
      <c r="F549">
        <v>5</v>
      </c>
      <c r="G549" t="s">
        <v>1411</v>
      </c>
      <c r="H549" t="s">
        <v>436</v>
      </c>
      <c r="I549">
        <v>1759259989.1</v>
      </c>
      <c r="J549">
        <f>(K549)/1000</f>
        <v>0</v>
      </c>
      <c r="K549">
        <f>IF(DP549, AN549, AH549)</f>
        <v>0</v>
      </c>
      <c r="L549">
        <f>IF(DP549, AI549, AG549)</f>
        <v>0</v>
      </c>
      <c r="M549">
        <f>DR549 - IF(AU549&gt;1, L549*DL549*100.0/(AW549), 0)</f>
        <v>0</v>
      </c>
      <c r="N549">
        <f>((T549-J549/2)*M549-L549)/(T549+J549/2)</f>
        <v>0</v>
      </c>
      <c r="O549">
        <f>N549*(DY549+DZ549)/1000.0</f>
        <v>0</v>
      </c>
      <c r="P549">
        <f>(DR549 - IF(AU549&gt;1, L549*DL549*100.0/(AW549), 0))*(DY549+DZ549)/1000.0</f>
        <v>0</v>
      </c>
      <c r="Q549">
        <f>2.0/((1/S549-1/R549)+SIGN(S549)*SQRT((1/S549-1/R549)*(1/S549-1/R549) + 4*DM549/((DM549+1)*(DM549+1))*(2*1/S549*1/R549-1/R549*1/R549)))</f>
        <v>0</v>
      </c>
      <c r="R549">
        <f>IF(LEFT(DN549,1)&lt;&gt;"0",IF(LEFT(DN549,1)="1",3.0,DO549),$D$5+$E$5*(EF549*DY549/($K$5*1000))+$F$5*(EF549*DY549/($K$5*1000))*MAX(MIN(DL549,$J$5),$I$5)*MAX(MIN(DL549,$J$5),$I$5)+$G$5*MAX(MIN(DL549,$J$5),$I$5)*(EF549*DY549/($K$5*1000))+$H$5*(EF549*DY549/($K$5*1000))*(EF549*DY549/($K$5*1000)))</f>
        <v>0</v>
      </c>
      <c r="S549">
        <f>J549*(1000-(1000*0.61365*exp(17.502*W549/(240.97+W549))/(DY549+DZ549)+DT549)/2)/(1000*0.61365*exp(17.502*W549/(240.97+W549))/(DY549+DZ549)-DT549)</f>
        <v>0</v>
      </c>
      <c r="T549">
        <f>1/((DM549+1)/(Q549/1.6)+1/(R549/1.37)) + DM549/((DM549+1)/(Q549/1.6) + DM549/(R549/1.37))</f>
        <v>0</v>
      </c>
      <c r="U549">
        <f>(DH549*DK549)</f>
        <v>0</v>
      </c>
      <c r="V549">
        <f>(EA549+(U549+2*0.95*5.67E-8*(((EA549+$B$7)+273)^4-(EA549+273)^4)-44100*J549)/(1.84*29.3*R549+8*0.95*5.67E-8*(EA549+273)^3))</f>
        <v>0</v>
      </c>
      <c r="W549">
        <f>($C$7*EB549+$D$7*EC549+$E$7*V549)</f>
        <v>0</v>
      </c>
      <c r="X549">
        <f>0.61365*exp(17.502*W549/(240.97+W549))</f>
        <v>0</v>
      </c>
      <c r="Y549">
        <f>(Z549/AA549*100)</f>
        <v>0</v>
      </c>
      <c r="Z549">
        <f>DT549*(DY549+DZ549)/1000</f>
        <v>0</v>
      </c>
      <c r="AA549">
        <f>0.61365*exp(17.502*EA549/(240.97+EA549))</f>
        <v>0</v>
      </c>
      <c r="AB549">
        <f>(X549-DT549*(DY549+DZ549)/1000)</f>
        <v>0</v>
      </c>
      <c r="AC549">
        <f>(-J549*44100)</f>
        <v>0</v>
      </c>
      <c r="AD549">
        <f>2*29.3*R549*0.92*(EA549-W549)</f>
        <v>0</v>
      </c>
      <c r="AE549">
        <f>2*0.95*5.67E-8*(((EA549+$B$7)+273)^4-(W549+273)^4)</f>
        <v>0</v>
      </c>
      <c r="AF549">
        <f>U549+AE549+AC549+AD549</f>
        <v>0</v>
      </c>
      <c r="AG549">
        <f>DX549*AU549*(DS549-DR549*(1000-AU549*DU549)/(1000-AU549*DT549))/(100*DL549)</f>
        <v>0</v>
      </c>
      <c r="AH549">
        <f>1000*DX549*AU549*(DT549-DU549)/(100*DL549*(1000-AU549*DT549))</f>
        <v>0</v>
      </c>
      <c r="AI549">
        <f>(AJ549 - AK549 - DY549*1E3/(8.314*(EA549+273.15)) * AM549/DX549 * AL549) * DX549/(100*DL549) * (1000 - DU549)/1000</f>
        <v>0</v>
      </c>
      <c r="AJ549">
        <v>870.2015264403831</v>
      </c>
      <c r="AK549">
        <v>814.1351515151515</v>
      </c>
      <c r="AL549">
        <v>3.322565955367934</v>
      </c>
      <c r="AM549">
        <v>65.51276045423094</v>
      </c>
      <c r="AN549">
        <f>(AP549 - AO549 + DY549*1E3/(8.314*(EA549+273.15)) * AR549/DX549 * AQ549) * DX549/(100*DL549) * 1000/(1000 - AP549)</f>
        <v>0</v>
      </c>
      <c r="AO549">
        <v>14.35229226381851</v>
      </c>
      <c r="AP549">
        <v>24.3269406060606</v>
      </c>
      <c r="AQ549">
        <v>-0.0001457909423989455</v>
      </c>
      <c r="AR549">
        <v>120.2974737953447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MAX(0,($B$13+$C$13*EF549)/(1+$D$13*EF549)*DY549/(EA549+273)*$E$13)</f>
        <v>0</v>
      </c>
      <c r="AX549" t="s">
        <v>437</v>
      </c>
      <c r="AY549" t="s">
        <v>437</v>
      </c>
      <c r="AZ549">
        <v>0</v>
      </c>
      <c r="BA549">
        <v>0</v>
      </c>
      <c r="BB549">
        <f>1-AZ549/BA549</f>
        <v>0</v>
      </c>
      <c r="BC549">
        <v>0</v>
      </c>
      <c r="BD549" t="s">
        <v>437</v>
      </c>
      <c r="BE549" t="s">
        <v>437</v>
      </c>
      <c r="BF549">
        <v>0</v>
      </c>
      <c r="BG549">
        <v>0</v>
      </c>
      <c r="BH549">
        <f>1-BF549/BG549</f>
        <v>0</v>
      </c>
      <c r="BI549">
        <v>0.5</v>
      </c>
      <c r="BJ549">
        <f>DI549</f>
        <v>0</v>
      </c>
      <c r="BK549">
        <f>L549</f>
        <v>0</v>
      </c>
      <c r="BL549">
        <f>BH549*BI549*BJ549</f>
        <v>0</v>
      </c>
      <c r="BM549">
        <f>(BK549-BC549)/BJ549</f>
        <v>0</v>
      </c>
      <c r="BN549">
        <f>(BA549-BG549)/BG549</f>
        <v>0</v>
      </c>
      <c r="BO549">
        <f>AZ549/(BB549+AZ549/BG549)</f>
        <v>0</v>
      </c>
      <c r="BP549" t="s">
        <v>437</v>
      </c>
      <c r="BQ549">
        <v>0</v>
      </c>
      <c r="BR549">
        <f>IF(BQ549&lt;&gt;0, BQ549, BO549)</f>
        <v>0</v>
      </c>
      <c r="BS549">
        <f>1-BR549/BG549</f>
        <v>0</v>
      </c>
      <c r="BT549">
        <f>(BG549-BF549)/(BG549-BR549)</f>
        <v>0</v>
      </c>
      <c r="BU549">
        <f>(BA549-BG549)/(BA549-BR549)</f>
        <v>0</v>
      </c>
      <c r="BV549">
        <f>(BG549-BF549)/(BG549-AZ549)</f>
        <v>0</v>
      </c>
      <c r="BW549">
        <f>(BA549-BG549)/(BA549-AZ549)</f>
        <v>0</v>
      </c>
      <c r="BX549">
        <f>(BT549*BR549/BF549)</f>
        <v>0</v>
      </c>
      <c r="BY549">
        <f>(1-BX549)</f>
        <v>0</v>
      </c>
      <c r="DH549">
        <f>$B$11*EG549+$C$11*EH549+$F$11*ES549*(1-EV549)</f>
        <v>0</v>
      </c>
      <c r="DI549">
        <f>DH549*DJ549</f>
        <v>0</v>
      </c>
      <c r="DJ549">
        <f>($B$11*$D$9+$C$11*$D$9+$F$11*((FF549+EX549)/MAX(FF549+EX549+FG549, 0.1)*$I$9+FG549/MAX(FF549+EX549+FG549, 0.1)*$J$9))/($B$11+$C$11+$F$11)</f>
        <v>0</v>
      </c>
      <c r="DK549">
        <f>($B$11*$K$9+$C$11*$K$9+$F$11*((FF549+EX549)/MAX(FF549+EX549+FG549, 0.1)*$P$9+FG549/MAX(FF549+EX549+FG549, 0.1)*$Q$9))/($B$11+$C$11+$F$11)</f>
        <v>0</v>
      </c>
      <c r="DL549">
        <v>4.8</v>
      </c>
      <c r="DM549">
        <v>0.5</v>
      </c>
      <c r="DN549" t="s">
        <v>438</v>
      </c>
      <c r="DO549">
        <v>2</v>
      </c>
      <c r="DP549" t="b">
        <v>1</v>
      </c>
      <c r="DQ549">
        <v>1759259989.1</v>
      </c>
      <c r="DR549">
        <v>771.5822592592592</v>
      </c>
      <c r="DS549">
        <v>842.9919259259258</v>
      </c>
      <c r="DT549">
        <v>24.33000370370371</v>
      </c>
      <c r="DU549">
        <v>14.33052592592592</v>
      </c>
      <c r="DV549">
        <v>770.8997037037037</v>
      </c>
      <c r="DW549">
        <v>24.08018518518518</v>
      </c>
      <c r="DX549">
        <v>500.0175925925926</v>
      </c>
      <c r="DY549">
        <v>90.70036296296297</v>
      </c>
      <c r="DZ549">
        <v>0.05350705185185185</v>
      </c>
      <c r="EA549">
        <v>30.71413333333333</v>
      </c>
      <c r="EB549">
        <v>30.00258148148148</v>
      </c>
      <c r="EC549">
        <v>999.9000000000001</v>
      </c>
      <c r="ED549">
        <v>0</v>
      </c>
      <c r="EE549">
        <v>0</v>
      </c>
      <c r="EF549">
        <v>10007.29518518518</v>
      </c>
      <c r="EG549">
        <v>0</v>
      </c>
      <c r="EH549">
        <v>11.3638</v>
      </c>
      <c r="EI549">
        <v>-71.40971481481481</v>
      </c>
      <c r="EJ549">
        <v>790.8229259259261</v>
      </c>
      <c r="EK549">
        <v>855.2483703703703</v>
      </c>
      <c r="EL549">
        <v>9.999465555555556</v>
      </c>
      <c r="EM549">
        <v>842.9919259259258</v>
      </c>
      <c r="EN549">
        <v>14.33052592592592</v>
      </c>
      <c r="EO549">
        <v>2.20674</v>
      </c>
      <c r="EP549">
        <v>1.299784444444444</v>
      </c>
      <c r="EQ549">
        <v>19.01131481481481</v>
      </c>
      <c r="ER549">
        <v>10.79634074074074</v>
      </c>
      <c r="ES549">
        <v>2000</v>
      </c>
      <c r="ET549">
        <v>0.9799956666666665</v>
      </c>
      <c r="EU549">
        <v>0.02000462222222222</v>
      </c>
      <c r="EV549">
        <v>0</v>
      </c>
      <c r="EW549">
        <v>892.4881481481482</v>
      </c>
      <c r="EX549">
        <v>5.000560000000001</v>
      </c>
      <c r="EY549">
        <v>18121.60740740741</v>
      </c>
      <c r="EZ549">
        <v>17294.84074074074</v>
      </c>
      <c r="FA549">
        <v>42.18699999999999</v>
      </c>
      <c r="FB549">
        <v>42.31199999999999</v>
      </c>
      <c r="FC549">
        <v>41.875</v>
      </c>
      <c r="FD549">
        <v>41.444</v>
      </c>
      <c r="FE549">
        <v>42.93699999999998</v>
      </c>
      <c r="FF549">
        <v>1955.09</v>
      </c>
      <c r="FG549">
        <v>39.91</v>
      </c>
      <c r="FH549">
        <v>0</v>
      </c>
      <c r="FI549">
        <v>1759260010.6</v>
      </c>
      <c r="FJ549">
        <v>0</v>
      </c>
      <c r="FK549">
        <v>892.5512</v>
      </c>
      <c r="FL549">
        <v>32.22161541150566</v>
      </c>
      <c r="FM549">
        <v>645.1307702551604</v>
      </c>
      <c r="FN549">
        <v>18122.868</v>
      </c>
      <c r="FO549">
        <v>15</v>
      </c>
      <c r="FP549">
        <v>0</v>
      </c>
      <c r="FQ549" t="s">
        <v>439</v>
      </c>
      <c r="FR549">
        <v>1747148579.5</v>
      </c>
      <c r="FS549">
        <v>1747148584.5</v>
      </c>
      <c r="FT549">
        <v>0</v>
      </c>
      <c r="FU549">
        <v>0.162</v>
      </c>
      <c r="FV549">
        <v>-0.001</v>
      </c>
      <c r="FW549">
        <v>0.139</v>
      </c>
      <c r="FX549">
        <v>0.058</v>
      </c>
      <c r="FY549">
        <v>420</v>
      </c>
      <c r="FZ549">
        <v>16</v>
      </c>
      <c r="GA549">
        <v>0.19</v>
      </c>
      <c r="GB549">
        <v>0.02</v>
      </c>
      <c r="GC549">
        <v>-71.0361075</v>
      </c>
      <c r="GD549">
        <v>-5.961619136960532</v>
      </c>
      <c r="GE549">
        <v>0.5765186338651591</v>
      </c>
      <c r="GF549">
        <v>0</v>
      </c>
      <c r="GG549">
        <v>890.388411764706</v>
      </c>
      <c r="GH549">
        <v>32.95553853867388</v>
      </c>
      <c r="GI549">
        <v>3.242277876809721</v>
      </c>
      <c r="GJ549">
        <v>0</v>
      </c>
      <c r="GK549">
        <v>10.008325</v>
      </c>
      <c r="GL549">
        <v>-0.1289009380863348</v>
      </c>
      <c r="GM549">
        <v>0.01345798889136112</v>
      </c>
      <c r="GN549">
        <v>0</v>
      </c>
      <c r="GO549">
        <v>0</v>
      </c>
      <c r="GP549">
        <v>3</v>
      </c>
      <c r="GQ549" t="s">
        <v>490</v>
      </c>
      <c r="GR549">
        <v>3.12913</v>
      </c>
      <c r="GS549">
        <v>2.73123</v>
      </c>
      <c r="GT549">
        <v>0.135049</v>
      </c>
      <c r="GU549">
        <v>0.143769</v>
      </c>
      <c r="GV549">
        <v>0.108163</v>
      </c>
      <c r="GW549">
        <v>0.075055</v>
      </c>
      <c r="GX549">
        <v>25918.6</v>
      </c>
      <c r="GY549">
        <v>24904.8</v>
      </c>
      <c r="GZ549">
        <v>30507.8</v>
      </c>
      <c r="HA549">
        <v>29342.2</v>
      </c>
      <c r="HB549">
        <v>37551.9</v>
      </c>
      <c r="HC549">
        <v>35722.1</v>
      </c>
      <c r="HD549">
        <v>46671.8</v>
      </c>
      <c r="HE549">
        <v>43603.6</v>
      </c>
      <c r="HF549">
        <v>1.83307</v>
      </c>
      <c r="HG549">
        <v>1.81483</v>
      </c>
      <c r="HH549">
        <v>0.0746921</v>
      </c>
      <c r="HI549">
        <v>0</v>
      </c>
      <c r="HJ549">
        <v>28.7888</v>
      </c>
      <c r="HK549">
        <v>999.9</v>
      </c>
      <c r="HL549">
        <v>47.2</v>
      </c>
      <c r="HM549">
        <v>31.6</v>
      </c>
      <c r="HN549">
        <v>24.294</v>
      </c>
      <c r="HO549">
        <v>62.8169</v>
      </c>
      <c r="HP549">
        <v>18.0529</v>
      </c>
      <c r="HQ549">
        <v>1</v>
      </c>
      <c r="HR549">
        <v>0.160061</v>
      </c>
      <c r="HS549">
        <v>-0.84707</v>
      </c>
      <c r="HT549">
        <v>20.1988</v>
      </c>
      <c r="HU549">
        <v>5.22837</v>
      </c>
      <c r="HV549">
        <v>11.974</v>
      </c>
      <c r="HW549">
        <v>4.96995</v>
      </c>
      <c r="HX549">
        <v>3.28948</v>
      </c>
      <c r="HY549">
        <v>9999</v>
      </c>
      <c r="HZ549">
        <v>9999</v>
      </c>
      <c r="IA549">
        <v>9999</v>
      </c>
      <c r="IB549">
        <v>21.1</v>
      </c>
      <c r="IC549">
        <v>4.97291</v>
      </c>
      <c r="ID549">
        <v>1.87726</v>
      </c>
      <c r="IE549">
        <v>1.87531</v>
      </c>
      <c r="IF549">
        <v>1.87814</v>
      </c>
      <c r="IG549">
        <v>1.87485</v>
      </c>
      <c r="IH549">
        <v>1.87844</v>
      </c>
      <c r="II549">
        <v>1.87552</v>
      </c>
      <c r="IJ549">
        <v>1.87668</v>
      </c>
      <c r="IK549">
        <v>0</v>
      </c>
      <c r="IL549">
        <v>0</v>
      </c>
      <c r="IM549">
        <v>0</v>
      </c>
      <c r="IN549">
        <v>0</v>
      </c>
      <c r="IO549" t="s">
        <v>441</v>
      </c>
      <c r="IP549" t="s">
        <v>442</v>
      </c>
      <c r="IQ549" t="s">
        <v>443</v>
      </c>
      <c r="IR549" t="s">
        <v>443</v>
      </c>
      <c r="IS549" t="s">
        <v>443</v>
      </c>
      <c r="IT549" t="s">
        <v>443</v>
      </c>
      <c r="IU549">
        <v>0</v>
      </c>
      <c r="IV549">
        <v>100</v>
      </c>
      <c r="IW549">
        <v>100</v>
      </c>
      <c r="IX549">
        <v>0.704</v>
      </c>
      <c r="IY549">
        <v>0.2497</v>
      </c>
      <c r="IZ549">
        <v>-0.1222274518627452</v>
      </c>
      <c r="JA549">
        <v>0.001328938755811441</v>
      </c>
      <c r="JB549">
        <v>-5.633165956792918E-07</v>
      </c>
      <c r="JC549">
        <v>2.510553891376428E-10</v>
      </c>
      <c r="JD549">
        <v>-0.04678033270444259</v>
      </c>
      <c r="JE549">
        <v>-0.0009625096320519332</v>
      </c>
      <c r="JF549">
        <v>0.0006953178313022573</v>
      </c>
      <c r="JG549">
        <v>-5.973937232829655E-06</v>
      </c>
      <c r="JH549">
        <v>1</v>
      </c>
      <c r="JI549">
        <v>2112</v>
      </c>
      <c r="JJ549">
        <v>1</v>
      </c>
      <c r="JK549">
        <v>26</v>
      </c>
      <c r="JL549">
        <v>201857</v>
      </c>
      <c r="JM549">
        <v>201856.9</v>
      </c>
      <c r="JN549">
        <v>1.97388</v>
      </c>
      <c r="JO549">
        <v>2.54883</v>
      </c>
      <c r="JP549">
        <v>1.39893</v>
      </c>
      <c r="JQ549">
        <v>2.32788</v>
      </c>
      <c r="JR549">
        <v>1.44897</v>
      </c>
      <c r="JS549">
        <v>2.56714</v>
      </c>
      <c r="JT549">
        <v>37.242</v>
      </c>
      <c r="JU549">
        <v>23.9737</v>
      </c>
      <c r="JV549">
        <v>18</v>
      </c>
      <c r="JW549">
        <v>483.917</v>
      </c>
      <c r="JX549">
        <v>442.79</v>
      </c>
      <c r="JY549">
        <v>29.7437</v>
      </c>
      <c r="JZ549">
        <v>29.2632</v>
      </c>
      <c r="KA549">
        <v>30.0005</v>
      </c>
      <c r="KB549">
        <v>28.8591</v>
      </c>
      <c r="KC549">
        <v>28.9139</v>
      </c>
      <c r="KD549">
        <v>39.534</v>
      </c>
      <c r="KE549">
        <v>43.0303</v>
      </c>
      <c r="KF549">
        <v>0</v>
      </c>
      <c r="KG549">
        <v>29.8343</v>
      </c>
      <c r="KH549">
        <v>887.655</v>
      </c>
      <c r="KI549">
        <v>14.4739</v>
      </c>
      <c r="KJ549">
        <v>100.86</v>
      </c>
      <c r="KK549">
        <v>100.293</v>
      </c>
    </row>
    <row r="550" spans="1:297">
      <c r="A550">
        <v>534</v>
      </c>
      <c r="B550">
        <v>1759260001.6</v>
      </c>
      <c r="C550">
        <v>13186</v>
      </c>
      <c r="D550" t="s">
        <v>1516</v>
      </c>
      <c r="E550" t="s">
        <v>1517</v>
      </c>
      <c r="F550">
        <v>5</v>
      </c>
      <c r="G550" t="s">
        <v>1411</v>
      </c>
      <c r="H550" t="s">
        <v>436</v>
      </c>
      <c r="I550">
        <v>1759259993.814285</v>
      </c>
      <c r="J550">
        <f>(K550)/1000</f>
        <v>0</v>
      </c>
      <c r="K550">
        <f>IF(DP550, AN550, AH550)</f>
        <v>0</v>
      </c>
      <c r="L550">
        <f>IF(DP550, AI550, AG550)</f>
        <v>0</v>
      </c>
      <c r="M550">
        <f>DR550 - IF(AU550&gt;1, L550*DL550*100.0/(AW550), 0)</f>
        <v>0</v>
      </c>
      <c r="N550">
        <f>((T550-J550/2)*M550-L550)/(T550+J550/2)</f>
        <v>0</v>
      </c>
      <c r="O550">
        <f>N550*(DY550+DZ550)/1000.0</f>
        <v>0</v>
      </c>
      <c r="P550">
        <f>(DR550 - IF(AU550&gt;1, L550*DL550*100.0/(AW550), 0))*(DY550+DZ550)/1000.0</f>
        <v>0</v>
      </c>
      <c r="Q550">
        <f>2.0/((1/S550-1/R550)+SIGN(S550)*SQRT((1/S550-1/R550)*(1/S550-1/R550) + 4*DM550/((DM550+1)*(DM550+1))*(2*1/S550*1/R550-1/R550*1/R550)))</f>
        <v>0</v>
      </c>
      <c r="R550">
        <f>IF(LEFT(DN550,1)&lt;&gt;"0",IF(LEFT(DN550,1)="1",3.0,DO550),$D$5+$E$5*(EF550*DY550/($K$5*1000))+$F$5*(EF550*DY550/($K$5*1000))*MAX(MIN(DL550,$J$5),$I$5)*MAX(MIN(DL550,$J$5),$I$5)+$G$5*MAX(MIN(DL550,$J$5),$I$5)*(EF550*DY550/($K$5*1000))+$H$5*(EF550*DY550/($K$5*1000))*(EF550*DY550/($K$5*1000)))</f>
        <v>0</v>
      </c>
      <c r="S550">
        <f>J550*(1000-(1000*0.61365*exp(17.502*W550/(240.97+W550))/(DY550+DZ550)+DT550)/2)/(1000*0.61365*exp(17.502*W550/(240.97+W550))/(DY550+DZ550)-DT550)</f>
        <v>0</v>
      </c>
      <c r="T550">
        <f>1/((DM550+1)/(Q550/1.6)+1/(R550/1.37)) + DM550/((DM550+1)/(Q550/1.6) + DM550/(R550/1.37))</f>
        <v>0</v>
      </c>
      <c r="U550">
        <f>(DH550*DK550)</f>
        <v>0</v>
      </c>
      <c r="V550">
        <f>(EA550+(U550+2*0.95*5.67E-8*(((EA550+$B$7)+273)^4-(EA550+273)^4)-44100*J550)/(1.84*29.3*R550+8*0.95*5.67E-8*(EA550+273)^3))</f>
        <v>0</v>
      </c>
      <c r="W550">
        <f>($C$7*EB550+$D$7*EC550+$E$7*V550)</f>
        <v>0</v>
      </c>
      <c r="X550">
        <f>0.61365*exp(17.502*W550/(240.97+W550))</f>
        <v>0</v>
      </c>
      <c r="Y550">
        <f>(Z550/AA550*100)</f>
        <v>0</v>
      </c>
      <c r="Z550">
        <f>DT550*(DY550+DZ550)/1000</f>
        <v>0</v>
      </c>
      <c r="AA550">
        <f>0.61365*exp(17.502*EA550/(240.97+EA550))</f>
        <v>0</v>
      </c>
      <c r="AB550">
        <f>(X550-DT550*(DY550+DZ550)/1000)</f>
        <v>0</v>
      </c>
      <c r="AC550">
        <f>(-J550*44100)</f>
        <v>0</v>
      </c>
      <c r="AD550">
        <f>2*29.3*R550*0.92*(EA550-W550)</f>
        <v>0</v>
      </c>
      <c r="AE550">
        <f>2*0.95*5.67E-8*(((EA550+$B$7)+273)^4-(W550+273)^4)</f>
        <v>0</v>
      </c>
      <c r="AF550">
        <f>U550+AE550+AC550+AD550</f>
        <v>0</v>
      </c>
      <c r="AG550">
        <f>DX550*AU550*(DS550-DR550*(1000-AU550*DU550)/(1000-AU550*DT550))/(100*DL550)</f>
        <v>0</v>
      </c>
      <c r="AH550">
        <f>1000*DX550*AU550*(DT550-DU550)/(100*DL550*(1000-AU550*DT550))</f>
        <v>0</v>
      </c>
      <c r="AI550">
        <f>(AJ550 - AK550 - DY550*1E3/(8.314*(EA550+273.15)) * AM550/DX550 * AL550) * DX550/(100*DL550) * (1000 - DU550)/1000</f>
        <v>0</v>
      </c>
      <c r="AJ550">
        <v>887.5091415939813</v>
      </c>
      <c r="AK550">
        <v>830.9926181818182</v>
      </c>
      <c r="AL550">
        <v>3.377792943461761</v>
      </c>
      <c r="AM550">
        <v>65.51276045423094</v>
      </c>
      <c r="AN550">
        <f>(AP550 - AO550 + DY550*1E3/(8.314*(EA550+273.15)) * AR550/DX550 * AQ550) * DX550/(100*DL550) * 1000/(1000 - AP550)</f>
        <v>0</v>
      </c>
      <c r="AO550">
        <v>14.45965077630719</v>
      </c>
      <c r="AP550">
        <v>24.33830484848484</v>
      </c>
      <c r="AQ550">
        <v>0.0002417035871815316</v>
      </c>
      <c r="AR550">
        <v>120.2974737953447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MAX(0,($B$13+$C$13*EF550)/(1+$D$13*EF550)*DY550/(EA550+273)*$E$13)</f>
        <v>0</v>
      </c>
      <c r="AX550" t="s">
        <v>437</v>
      </c>
      <c r="AY550" t="s">
        <v>437</v>
      </c>
      <c r="AZ550">
        <v>0</v>
      </c>
      <c r="BA550">
        <v>0</v>
      </c>
      <c r="BB550">
        <f>1-AZ550/BA550</f>
        <v>0</v>
      </c>
      <c r="BC550">
        <v>0</v>
      </c>
      <c r="BD550" t="s">
        <v>437</v>
      </c>
      <c r="BE550" t="s">
        <v>437</v>
      </c>
      <c r="BF550">
        <v>0</v>
      </c>
      <c r="BG550">
        <v>0</v>
      </c>
      <c r="BH550">
        <f>1-BF550/BG550</f>
        <v>0</v>
      </c>
      <c r="BI550">
        <v>0.5</v>
      </c>
      <c r="BJ550">
        <f>DI550</f>
        <v>0</v>
      </c>
      <c r="BK550">
        <f>L550</f>
        <v>0</v>
      </c>
      <c r="BL550">
        <f>BH550*BI550*BJ550</f>
        <v>0</v>
      </c>
      <c r="BM550">
        <f>(BK550-BC550)/BJ550</f>
        <v>0</v>
      </c>
      <c r="BN550">
        <f>(BA550-BG550)/BG550</f>
        <v>0</v>
      </c>
      <c r="BO550">
        <f>AZ550/(BB550+AZ550/BG550)</f>
        <v>0</v>
      </c>
      <c r="BP550" t="s">
        <v>437</v>
      </c>
      <c r="BQ550">
        <v>0</v>
      </c>
      <c r="BR550">
        <f>IF(BQ550&lt;&gt;0, BQ550, BO550)</f>
        <v>0</v>
      </c>
      <c r="BS550">
        <f>1-BR550/BG550</f>
        <v>0</v>
      </c>
      <c r="BT550">
        <f>(BG550-BF550)/(BG550-BR550)</f>
        <v>0</v>
      </c>
      <c r="BU550">
        <f>(BA550-BG550)/(BA550-BR550)</f>
        <v>0</v>
      </c>
      <c r="BV550">
        <f>(BG550-BF550)/(BG550-AZ550)</f>
        <v>0</v>
      </c>
      <c r="BW550">
        <f>(BA550-BG550)/(BA550-AZ550)</f>
        <v>0</v>
      </c>
      <c r="BX550">
        <f>(BT550*BR550/BF550)</f>
        <v>0</v>
      </c>
      <c r="BY550">
        <f>(1-BX550)</f>
        <v>0</v>
      </c>
      <c r="DH550">
        <f>$B$11*EG550+$C$11*EH550+$F$11*ES550*(1-EV550)</f>
        <v>0</v>
      </c>
      <c r="DI550">
        <f>DH550*DJ550</f>
        <v>0</v>
      </c>
      <c r="DJ550">
        <f>($B$11*$D$9+$C$11*$D$9+$F$11*((FF550+EX550)/MAX(FF550+EX550+FG550, 0.1)*$I$9+FG550/MAX(FF550+EX550+FG550, 0.1)*$J$9))/($B$11+$C$11+$F$11)</f>
        <v>0</v>
      </c>
      <c r="DK550">
        <f>($B$11*$K$9+$C$11*$K$9+$F$11*((FF550+EX550)/MAX(FF550+EX550+FG550, 0.1)*$P$9+FG550/MAX(FF550+EX550+FG550, 0.1)*$Q$9))/($B$11+$C$11+$F$11)</f>
        <v>0</v>
      </c>
      <c r="DL550">
        <v>4.8</v>
      </c>
      <c r="DM550">
        <v>0.5</v>
      </c>
      <c r="DN550" t="s">
        <v>438</v>
      </c>
      <c r="DO550">
        <v>2</v>
      </c>
      <c r="DP550" t="b">
        <v>1</v>
      </c>
      <c r="DQ550">
        <v>1759259993.814285</v>
      </c>
      <c r="DR550">
        <v>786.9377857142855</v>
      </c>
      <c r="DS550">
        <v>858.8272857142856</v>
      </c>
      <c r="DT550">
        <v>24.33018571428572</v>
      </c>
      <c r="DU550">
        <v>14.37278571428572</v>
      </c>
      <c r="DV550">
        <v>786.2413571428572</v>
      </c>
      <c r="DW550">
        <v>24.08036785714285</v>
      </c>
      <c r="DX550">
        <v>500.0106785714285</v>
      </c>
      <c r="DY550">
        <v>90.70021428571428</v>
      </c>
      <c r="DZ550">
        <v>0.05350198214285714</v>
      </c>
      <c r="EA550">
        <v>30.71337857142857</v>
      </c>
      <c r="EB550">
        <v>30.00019285714286</v>
      </c>
      <c r="EC550">
        <v>999.9000000000002</v>
      </c>
      <c r="ED550">
        <v>0</v>
      </c>
      <c r="EE550">
        <v>0</v>
      </c>
      <c r="EF550">
        <v>10010.76464285714</v>
      </c>
      <c r="EG550">
        <v>0</v>
      </c>
      <c r="EH550">
        <v>11.3638</v>
      </c>
      <c r="EI550">
        <v>-71.8895</v>
      </c>
      <c r="EJ550">
        <v>806.5615357142857</v>
      </c>
      <c r="EK550">
        <v>871.3518571428573</v>
      </c>
      <c r="EL550">
        <v>9.957396428571428</v>
      </c>
      <c r="EM550">
        <v>858.8272857142856</v>
      </c>
      <c r="EN550">
        <v>14.37278571428572</v>
      </c>
      <c r="EO550">
        <v>2.206753928571429</v>
      </c>
      <c r="EP550">
        <v>1.303616071428572</v>
      </c>
      <c r="EQ550">
        <v>19.01141071428571</v>
      </c>
      <c r="ER550">
        <v>10.84050357142857</v>
      </c>
      <c r="ES550">
        <v>1999.99</v>
      </c>
      <c r="ET550">
        <v>0.9799955357142854</v>
      </c>
      <c r="EU550">
        <v>0.02000475357142857</v>
      </c>
      <c r="EV550">
        <v>0</v>
      </c>
      <c r="EW550">
        <v>894.8853928571428</v>
      </c>
      <c r="EX550">
        <v>5.000560000000001</v>
      </c>
      <c r="EY550">
        <v>18170.41428571429</v>
      </c>
      <c r="EZ550">
        <v>17294.75357142857</v>
      </c>
      <c r="FA550">
        <v>42.18699999999999</v>
      </c>
      <c r="FB550">
        <v>42.31199999999999</v>
      </c>
      <c r="FC550">
        <v>41.875</v>
      </c>
      <c r="FD550">
        <v>41.45499999999999</v>
      </c>
      <c r="FE550">
        <v>42.93699999999998</v>
      </c>
      <c r="FF550">
        <v>1955.08</v>
      </c>
      <c r="FG550">
        <v>39.91</v>
      </c>
      <c r="FH550">
        <v>0</v>
      </c>
      <c r="FI550">
        <v>1759260016</v>
      </c>
      <c r="FJ550">
        <v>0</v>
      </c>
      <c r="FK550">
        <v>895.117923076923</v>
      </c>
      <c r="FL550">
        <v>28.53517943405575</v>
      </c>
      <c r="FM550">
        <v>594.2769223773726</v>
      </c>
      <c r="FN550">
        <v>18175.27692307692</v>
      </c>
      <c r="FO550">
        <v>15</v>
      </c>
      <c r="FP550">
        <v>0</v>
      </c>
      <c r="FQ550" t="s">
        <v>439</v>
      </c>
      <c r="FR550">
        <v>1747148579.5</v>
      </c>
      <c r="FS550">
        <v>1747148584.5</v>
      </c>
      <c r="FT550">
        <v>0</v>
      </c>
      <c r="FU550">
        <v>0.162</v>
      </c>
      <c r="FV550">
        <v>-0.001</v>
      </c>
      <c r="FW550">
        <v>0.139</v>
      </c>
      <c r="FX550">
        <v>0.058</v>
      </c>
      <c r="FY550">
        <v>420</v>
      </c>
      <c r="FZ550">
        <v>16</v>
      </c>
      <c r="GA550">
        <v>0.19</v>
      </c>
      <c r="GB550">
        <v>0.02</v>
      </c>
      <c r="GC550">
        <v>-71.57088780487804</v>
      </c>
      <c r="GD550">
        <v>-5.844353310104426</v>
      </c>
      <c r="GE550">
        <v>0.5793179973437743</v>
      </c>
      <c r="GF550">
        <v>0</v>
      </c>
      <c r="GG550">
        <v>893.2563529411765</v>
      </c>
      <c r="GH550">
        <v>31.24241404954335</v>
      </c>
      <c r="GI550">
        <v>3.077738110273927</v>
      </c>
      <c r="GJ550">
        <v>0</v>
      </c>
      <c r="GK550">
        <v>9.976696829268294</v>
      </c>
      <c r="GL550">
        <v>-0.440922229965157</v>
      </c>
      <c r="GM550">
        <v>0.04985683016735726</v>
      </c>
      <c r="GN550">
        <v>0</v>
      </c>
      <c r="GO550">
        <v>0</v>
      </c>
      <c r="GP550">
        <v>3</v>
      </c>
      <c r="GQ550" t="s">
        <v>490</v>
      </c>
      <c r="GR550">
        <v>3.12891</v>
      </c>
      <c r="GS550">
        <v>2.73185</v>
      </c>
      <c r="GT550">
        <v>0.136889</v>
      </c>
      <c r="GU550">
        <v>0.1456</v>
      </c>
      <c r="GV550">
        <v>0.108212</v>
      </c>
      <c r="GW550">
        <v>0.075365</v>
      </c>
      <c r="GX550">
        <v>25862.9</v>
      </c>
      <c r="GY550">
        <v>24851.6</v>
      </c>
      <c r="GZ550">
        <v>30507.2</v>
      </c>
      <c r="HA550">
        <v>29342.5</v>
      </c>
      <c r="HB550">
        <v>37549.2</v>
      </c>
      <c r="HC550">
        <v>35710.3</v>
      </c>
      <c r="HD550">
        <v>46670.9</v>
      </c>
      <c r="HE550">
        <v>43603.8</v>
      </c>
      <c r="HF550">
        <v>1.8327</v>
      </c>
      <c r="HG550">
        <v>1.81495</v>
      </c>
      <c r="HH550">
        <v>0.0748038</v>
      </c>
      <c r="HI550">
        <v>0</v>
      </c>
      <c r="HJ550">
        <v>28.7899</v>
      </c>
      <c r="HK550">
        <v>999.9</v>
      </c>
      <c r="HL550">
        <v>47.2</v>
      </c>
      <c r="HM550">
        <v>31.6</v>
      </c>
      <c r="HN550">
        <v>24.2915</v>
      </c>
      <c r="HO550">
        <v>62.7069</v>
      </c>
      <c r="HP550">
        <v>17.8365</v>
      </c>
      <c r="HQ550">
        <v>1</v>
      </c>
      <c r="HR550">
        <v>0.160569</v>
      </c>
      <c r="HS550">
        <v>-0.915052</v>
      </c>
      <c r="HT550">
        <v>20.1982</v>
      </c>
      <c r="HU550">
        <v>5.22807</v>
      </c>
      <c r="HV550">
        <v>11.974</v>
      </c>
      <c r="HW550">
        <v>4.96985</v>
      </c>
      <c r="HX550">
        <v>3.28945</v>
      </c>
      <c r="HY550">
        <v>9999</v>
      </c>
      <c r="HZ550">
        <v>9999</v>
      </c>
      <c r="IA550">
        <v>9999</v>
      </c>
      <c r="IB550">
        <v>21.1</v>
      </c>
      <c r="IC550">
        <v>4.97292</v>
      </c>
      <c r="ID550">
        <v>1.87728</v>
      </c>
      <c r="IE550">
        <v>1.87531</v>
      </c>
      <c r="IF550">
        <v>1.87815</v>
      </c>
      <c r="IG550">
        <v>1.87485</v>
      </c>
      <c r="IH550">
        <v>1.87845</v>
      </c>
      <c r="II550">
        <v>1.87554</v>
      </c>
      <c r="IJ550">
        <v>1.87668</v>
      </c>
      <c r="IK550">
        <v>0</v>
      </c>
      <c r="IL550">
        <v>0</v>
      </c>
      <c r="IM550">
        <v>0</v>
      </c>
      <c r="IN550">
        <v>0</v>
      </c>
      <c r="IO550" t="s">
        <v>441</v>
      </c>
      <c r="IP550" t="s">
        <v>442</v>
      </c>
      <c r="IQ550" t="s">
        <v>443</v>
      </c>
      <c r="IR550" t="s">
        <v>443</v>
      </c>
      <c r="IS550" t="s">
        <v>443</v>
      </c>
      <c r="IT550" t="s">
        <v>443</v>
      </c>
      <c r="IU550">
        <v>0</v>
      </c>
      <c r="IV550">
        <v>100</v>
      </c>
      <c r="IW550">
        <v>100</v>
      </c>
      <c r="IX550">
        <v>0.719</v>
      </c>
      <c r="IY550">
        <v>0.2501</v>
      </c>
      <c r="IZ550">
        <v>-0.1222274518627452</v>
      </c>
      <c r="JA550">
        <v>0.001328938755811441</v>
      </c>
      <c r="JB550">
        <v>-5.633165956792918E-07</v>
      </c>
      <c r="JC550">
        <v>2.510553891376428E-10</v>
      </c>
      <c r="JD550">
        <v>-0.04678033270444259</v>
      </c>
      <c r="JE550">
        <v>-0.0009625096320519332</v>
      </c>
      <c r="JF550">
        <v>0.0006953178313022573</v>
      </c>
      <c r="JG550">
        <v>-5.973937232829655E-06</v>
      </c>
      <c r="JH550">
        <v>1</v>
      </c>
      <c r="JI550">
        <v>2112</v>
      </c>
      <c r="JJ550">
        <v>1</v>
      </c>
      <c r="JK550">
        <v>26</v>
      </c>
      <c r="JL550">
        <v>201857</v>
      </c>
      <c r="JM550">
        <v>201857</v>
      </c>
      <c r="JN550">
        <v>2.00562</v>
      </c>
      <c r="JO550">
        <v>2.53174</v>
      </c>
      <c r="JP550">
        <v>1.39893</v>
      </c>
      <c r="JQ550">
        <v>2.32788</v>
      </c>
      <c r="JR550">
        <v>1.44897</v>
      </c>
      <c r="JS550">
        <v>2.53052</v>
      </c>
      <c r="JT550">
        <v>37.242</v>
      </c>
      <c r="JU550">
        <v>23.9737</v>
      </c>
      <c r="JV550">
        <v>18</v>
      </c>
      <c r="JW550">
        <v>483.738</v>
      </c>
      <c r="JX550">
        <v>442.905</v>
      </c>
      <c r="JY550">
        <v>29.8173</v>
      </c>
      <c r="JZ550">
        <v>29.2676</v>
      </c>
      <c r="KA550">
        <v>30.0005</v>
      </c>
      <c r="KB550">
        <v>28.8634</v>
      </c>
      <c r="KC550">
        <v>28.9189</v>
      </c>
      <c r="KD550">
        <v>40.1604</v>
      </c>
      <c r="KE550">
        <v>43.0303</v>
      </c>
      <c r="KF550">
        <v>0</v>
      </c>
      <c r="KG550">
        <v>29.8141</v>
      </c>
      <c r="KH550">
        <v>907.688</v>
      </c>
      <c r="KI550">
        <v>14.4696</v>
      </c>
      <c r="KJ550">
        <v>100.858</v>
      </c>
      <c r="KK550">
        <v>100.294</v>
      </c>
    </row>
    <row r="551" spans="1:297">
      <c r="A551">
        <v>535</v>
      </c>
      <c r="B551">
        <v>1759260006.6</v>
      </c>
      <c r="C551">
        <v>13191</v>
      </c>
      <c r="D551" t="s">
        <v>1518</v>
      </c>
      <c r="E551" t="s">
        <v>1519</v>
      </c>
      <c r="F551">
        <v>5</v>
      </c>
      <c r="G551" t="s">
        <v>1411</v>
      </c>
      <c r="H551" t="s">
        <v>436</v>
      </c>
      <c r="I551">
        <v>1759259999.1</v>
      </c>
      <c r="J551">
        <f>(K551)/1000</f>
        <v>0</v>
      </c>
      <c r="K551">
        <f>IF(DP551, AN551, AH551)</f>
        <v>0</v>
      </c>
      <c r="L551">
        <f>IF(DP551, AI551, AG551)</f>
        <v>0</v>
      </c>
      <c r="M551">
        <f>DR551 - IF(AU551&gt;1, L551*DL551*100.0/(AW551), 0)</f>
        <v>0</v>
      </c>
      <c r="N551">
        <f>((T551-J551/2)*M551-L551)/(T551+J551/2)</f>
        <v>0</v>
      </c>
      <c r="O551">
        <f>N551*(DY551+DZ551)/1000.0</f>
        <v>0</v>
      </c>
      <c r="P551">
        <f>(DR551 - IF(AU551&gt;1, L551*DL551*100.0/(AW551), 0))*(DY551+DZ551)/1000.0</f>
        <v>0</v>
      </c>
      <c r="Q551">
        <f>2.0/((1/S551-1/R551)+SIGN(S551)*SQRT((1/S551-1/R551)*(1/S551-1/R551) + 4*DM551/((DM551+1)*(DM551+1))*(2*1/S551*1/R551-1/R551*1/R551)))</f>
        <v>0</v>
      </c>
      <c r="R551">
        <f>IF(LEFT(DN551,1)&lt;&gt;"0",IF(LEFT(DN551,1)="1",3.0,DO551),$D$5+$E$5*(EF551*DY551/($K$5*1000))+$F$5*(EF551*DY551/($K$5*1000))*MAX(MIN(DL551,$J$5),$I$5)*MAX(MIN(DL551,$J$5),$I$5)+$G$5*MAX(MIN(DL551,$J$5),$I$5)*(EF551*DY551/($K$5*1000))+$H$5*(EF551*DY551/($K$5*1000))*(EF551*DY551/($K$5*1000)))</f>
        <v>0</v>
      </c>
      <c r="S551">
        <f>J551*(1000-(1000*0.61365*exp(17.502*W551/(240.97+W551))/(DY551+DZ551)+DT551)/2)/(1000*0.61365*exp(17.502*W551/(240.97+W551))/(DY551+DZ551)-DT551)</f>
        <v>0</v>
      </c>
      <c r="T551">
        <f>1/((DM551+1)/(Q551/1.6)+1/(R551/1.37)) + DM551/((DM551+1)/(Q551/1.6) + DM551/(R551/1.37))</f>
        <v>0</v>
      </c>
      <c r="U551">
        <f>(DH551*DK551)</f>
        <v>0</v>
      </c>
      <c r="V551">
        <f>(EA551+(U551+2*0.95*5.67E-8*(((EA551+$B$7)+273)^4-(EA551+273)^4)-44100*J551)/(1.84*29.3*R551+8*0.95*5.67E-8*(EA551+273)^3))</f>
        <v>0</v>
      </c>
      <c r="W551">
        <f>($C$7*EB551+$D$7*EC551+$E$7*V551)</f>
        <v>0</v>
      </c>
      <c r="X551">
        <f>0.61365*exp(17.502*W551/(240.97+W551))</f>
        <v>0</v>
      </c>
      <c r="Y551">
        <f>(Z551/AA551*100)</f>
        <v>0</v>
      </c>
      <c r="Z551">
        <f>DT551*(DY551+DZ551)/1000</f>
        <v>0</v>
      </c>
      <c r="AA551">
        <f>0.61365*exp(17.502*EA551/(240.97+EA551))</f>
        <v>0</v>
      </c>
      <c r="AB551">
        <f>(X551-DT551*(DY551+DZ551)/1000)</f>
        <v>0</v>
      </c>
      <c r="AC551">
        <f>(-J551*44100)</f>
        <v>0</v>
      </c>
      <c r="AD551">
        <f>2*29.3*R551*0.92*(EA551-W551)</f>
        <v>0</v>
      </c>
      <c r="AE551">
        <f>2*0.95*5.67E-8*(((EA551+$B$7)+273)^4-(W551+273)^4)</f>
        <v>0</v>
      </c>
      <c r="AF551">
        <f>U551+AE551+AC551+AD551</f>
        <v>0</v>
      </c>
      <c r="AG551">
        <f>DX551*AU551*(DS551-DR551*(1000-AU551*DU551)/(1000-AU551*DT551))/(100*DL551)</f>
        <v>0</v>
      </c>
      <c r="AH551">
        <f>1000*DX551*AU551*(DT551-DU551)/(100*DL551*(1000-AU551*DT551))</f>
        <v>0</v>
      </c>
      <c r="AI551">
        <f>(AJ551 - AK551 - DY551*1E3/(8.314*(EA551+273.15)) * AM551/DX551 * AL551) * DX551/(100*DL551) * (1000 - DU551)/1000</f>
        <v>0</v>
      </c>
      <c r="AJ551">
        <v>904.3752929365457</v>
      </c>
      <c r="AK551">
        <v>847.6944606060607</v>
      </c>
      <c r="AL551">
        <v>3.339216932114288</v>
      </c>
      <c r="AM551">
        <v>65.51276045423094</v>
      </c>
      <c r="AN551">
        <f>(AP551 - AO551 + DY551*1E3/(8.314*(EA551+273.15)) * AR551/DX551 * AQ551) * DX551/(100*DL551) * 1000/(1000 - AP551)</f>
        <v>0</v>
      </c>
      <c r="AO551">
        <v>14.47881377882417</v>
      </c>
      <c r="AP551">
        <v>24.36598424242423</v>
      </c>
      <c r="AQ551">
        <v>0.005256119201668833</v>
      </c>
      <c r="AR551">
        <v>120.2974737953447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MAX(0,($B$13+$C$13*EF551)/(1+$D$13*EF551)*DY551/(EA551+273)*$E$13)</f>
        <v>0</v>
      </c>
      <c r="AX551" t="s">
        <v>437</v>
      </c>
      <c r="AY551" t="s">
        <v>437</v>
      </c>
      <c r="AZ551">
        <v>0</v>
      </c>
      <c r="BA551">
        <v>0</v>
      </c>
      <c r="BB551">
        <f>1-AZ551/BA551</f>
        <v>0</v>
      </c>
      <c r="BC551">
        <v>0</v>
      </c>
      <c r="BD551" t="s">
        <v>437</v>
      </c>
      <c r="BE551" t="s">
        <v>437</v>
      </c>
      <c r="BF551">
        <v>0</v>
      </c>
      <c r="BG551">
        <v>0</v>
      </c>
      <c r="BH551">
        <f>1-BF551/BG551</f>
        <v>0</v>
      </c>
      <c r="BI551">
        <v>0.5</v>
      </c>
      <c r="BJ551">
        <f>DI551</f>
        <v>0</v>
      </c>
      <c r="BK551">
        <f>L551</f>
        <v>0</v>
      </c>
      <c r="BL551">
        <f>BH551*BI551*BJ551</f>
        <v>0</v>
      </c>
      <c r="BM551">
        <f>(BK551-BC551)/BJ551</f>
        <v>0</v>
      </c>
      <c r="BN551">
        <f>(BA551-BG551)/BG551</f>
        <v>0</v>
      </c>
      <c r="BO551">
        <f>AZ551/(BB551+AZ551/BG551)</f>
        <v>0</v>
      </c>
      <c r="BP551" t="s">
        <v>437</v>
      </c>
      <c r="BQ551">
        <v>0</v>
      </c>
      <c r="BR551">
        <f>IF(BQ551&lt;&gt;0, BQ551, BO551)</f>
        <v>0</v>
      </c>
      <c r="BS551">
        <f>1-BR551/BG551</f>
        <v>0</v>
      </c>
      <c r="BT551">
        <f>(BG551-BF551)/(BG551-BR551)</f>
        <v>0</v>
      </c>
      <c r="BU551">
        <f>(BA551-BG551)/(BA551-BR551)</f>
        <v>0</v>
      </c>
      <c r="BV551">
        <f>(BG551-BF551)/(BG551-AZ551)</f>
        <v>0</v>
      </c>
      <c r="BW551">
        <f>(BA551-BG551)/(BA551-AZ551)</f>
        <v>0</v>
      </c>
      <c r="BX551">
        <f>(BT551*BR551/BF551)</f>
        <v>0</v>
      </c>
      <c r="BY551">
        <f>(1-BX551)</f>
        <v>0</v>
      </c>
      <c r="DH551">
        <f>$B$11*EG551+$C$11*EH551+$F$11*ES551*(1-EV551)</f>
        <v>0</v>
      </c>
      <c r="DI551">
        <f>DH551*DJ551</f>
        <v>0</v>
      </c>
      <c r="DJ551">
        <f>($B$11*$D$9+$C$11*$D$9+$F$11*((FF551+EX551)/MAX(FF551+EX551+FG551, 0.1)*$I$9+FG551/MAX(FF551+EX551+FG551, 0.1)*$J$9))/($B$11+$C$11+$F$11)</f>
        <v>0</v>
      </c>
      <c r="DK551">
        <f>($B$11*$K$9+$C$11*$K$9+$F$11*((FF551+EX551)/MAX(FF551+EX551+FG551, 0.1)*$P$9+FG551/MAX(FF551+EX551+FG551, 0.1)*$Q$9))/($B$11+$C$11+$F$11)</f>
        <v>0</v>
      </c>
      <c r="DL551">
        <v>4.8</v>
      </c>
      <c r="DM551">
        <v>0.5</v>
      </c>
      <c r="DN551" t="s">
        <v>438</v>
      </c>
      <c r="DO551">
        <v>2</v>
      </c>
      <c r="DP551" t="b">
        <v>1</v>
      </c>
      <c r="DQ551">
        <v>1759259999.1</v>
      </c>
      <c r="DR551">
        <v>804.1747037037037</v>
      </c>
      <c r="DS551">
        <v>876.5150370370372</v>
      </c>
      <c r="DT551">
        <v>24.33987037037037</v>
      </c>
      <c r="DU551">
        <v>14.42607407407407</v>
      </c>
      <c r="DV551">
        <v>803.4625555555557</v>
      </c>
      <c r="DW551">
        <v>24.08984814814815</v>
      </c>
      <c r="DX551">
        <v>500.0172592592592</v>
      </c>
      <c r="DY551">
        <v>90.70042962962964</v>
      </c>
      <c r="DZ551">
        <v>0.05368782962962963</v>
      </c>
      <c r="EA551">
        <v>30.71471481481482</v>
      </c>
      <c r="EB551">
        <v>30.00444074074075</v>
      </c>
      <c r="EC551">
        <v>999.9000000000001</v>
      </c>
      <c r="ED551">
        <v>0</v>
      </c>
      <c r="EE551">
        <v>0</v>
      </c>
      <c r="EF551">
        <v>10004.21740740741</v>
      </c>
      <c r="EG551">
        <v>0</v>
      </c>
      <c r="EH551">
        <v>11.3638</v>
      </c>
      <c r="EI551">
        <v>-72.34028518518518</v>
      </c>
      <c r="EJ551">
        <v>824.2366666666667</v>
      </c>
      <c r="EK551">
        <v>889.3455555555555</v>
      </c>
      <c r="EL551">
        <v>9.913800370370369</v>
      </c>
      <c r="EM551">
        <v>876.5150370370372</v>
      </c>
      <c r="EN551">
        <v>14.42607407407407</v>
      </c>
      <c r="EO551">
        <v>2.207637777777778</v>
      </c>
      <c r="EP551">
        <v>1.308452222222222</v>
      </c>
      <c r="EQ551">
        <v>19.01783703703704</v>
      </c>
      <c r="ER551">
        <v>10.89619259259259</v>
      </c>
      <c r="ES551">
        <v>1999.995925925926</v>
      </c>
      <c r="ET551">
        <v>0.9799955555555554</v>
      </c>
      <c r="EU551">
        <v>0.02000472962962963</v>
      </c>
      <c r="EV551">
        <v>0</v>
      </c>
      <c r="EW551">
        <v>897.3328148148149</v>
      </c>
      <c r="EX551">
        <v>5.000560000000001</v>
      </c>
      <c r="EY551">
        <v>18221.52592592593</v>
      </c>
      <c r="EZ551">
        <v>17294.8037037037</v>
      </c>
      <c r="FA551">
        <v>42.194</v>
      </c>
      <c r="FB551">
        <v>42.31199999999999</v>
      </c>
      <c r="FC551">
        <v>41.875</v>
      </c>
      <c r="FD551">
        <v>41.46033333333333</v>
      </c>
      <c r="FE551">
        <v>42.93699999999998</v>
      </c>
      <c r="FF551">
        <v>1955.085925925926</v>
      </c>
      <c r="FG551">
        <v>39.91</v>
      </c>
      <c r="FH551">
        <v>0</v>
      </c>
      <c r="FI551">
        <v>1759260020.8</v>
      </c>
      <c r="FJ551">
        <v>0</v>
      </c>
      <c r="FK551">
        <v>897.328346153846</v>
      </c>
      <c r="FL551">
        <v>26.03723078869147</v>
      </c>
      <c r="FM551">
        <v>546.2461542825388</v>
      </c>
      <c r="FN551">
        <v>18221.24230769231</v>
      </c>
      <c r="FO551">
        <v>15</v>
      </c>
      <c r="FP551">
        <v>0</v>
      </c>
      <c r="FQ551" t="s">
        <v>439</v>
      </c>
      <c r="FR551">
        <v>1747148579.5</v>
      </c>
      <c r="FS551">
        <v>1747148584.5</v>
      </c>
      <c r="FT551">
        <v>0</v>
      </c>
      <c r="FU551">
        <v>0.162</v>
      </c>
      <c r="FV551">
        <v>-0.001</v>
      </c>
      <c r="FW551">
        <v>0.139</v>
      </c>
      <c r="FX551">
        <v>0.058</v>
      </c>
      <c r="FY551">
        <v>420</v>
      </c>
      <c r="FZ551">
        <v>16</v>
      </c>
      <c r="GA551">
        <v>0.19</v>
      </c>
      <c r="GB551">
        <v>0.02</v>
      </c>
      <c r="GC551">
        <v>-72.099085</v>
      </c>
      <c r="GD551">
        <v>-5.368052532832865</v>
      </c>
      <c r="GE551">
        <v>0.5219320274470621</v>
      </c>
      <c r="GF551">
        <v>0</v>
      </c>
      <c r="GG551">
        <v>895.8837941176471</v>
      </c>
      <c r="GH551">
        <v>27.84566845555947</v>
      </c>
      <c r="GI551">
        <v>2.750363118052217</v>
      </c>
      <c r="GJ551">
        <v>0</v>
      </c>
      <c r="GK551">
        <v>9.93805</v>
      </c>
      <c r="GL551">
        <v>-0.5546510318949693</v>
      </c>
      <c r="GM551">
        <v>0.05743979282692442</v>
      </c>
      <c r="GN551">
        <v>0</v>
      </c>
      <c r="GO551">
        <v>0</v>
      </c>
      <c r="GP551">
        <v>3</v>
      </c>
      <c r="GQ551" t="s">
        <v>490</v>
      </c>
      <c r="GR551">
        <v>3.12927</v>
      </c>
      <c r="GS551">
        <v>2.73166</v>
      </c>
      <c r="GT551">
        <v>0.138694</v>
      </c>
      <c r="GU551">
        <v>0.147377</v>
      </c>
      <c r="GV551">
        <v>0.10829</v>
      </c>
      <c r="GW551">
        <v>0.0754035</v>
      </c>
      <c r="GX551">
        <v>25808.4</v>
      </c>
      <c r="GY551">
        <v>24799.6</v>
      </c>
      <c r="GZ551">
        <v>30506.8</v>
      </c>
      <c r="HA551">
        <v>29342.1</v>
      </c>
      <c r="HB551">
        <v>37545.5</v>
      </c>
      <c r="HC551">
        <v>35708.6</v>
      </c>
      <c r="HD551">
        <v>46670.2</v>
      </c>
      <c r="HE551">
        <v>43603.4</v>
      </c>
      <c r="HF551">
        <v>1.83302</v>
      </c>
      <c r="HG551">
        <v>1.81455</v>
      </c>
      <c r="HH551">
        <v>0.0742823</v>
      </c>
      <c r="HI551">
        <v>0</v>
      </c>
      <c r="HJ551">
        <v>28.7912</v>
      </c>
      <c r="HK551">
        <v>999.9</v>
      </c>
      <c r="HL551">
        <v>47.2</v>
      </c>
      <c r="HM551">
        <v>31.6</v>
      </c>
      <c r="HN551">
        <v>24.2909</v>
      </c>
      <c r="HO551">
        <v>62.6569</v>
      </c>
      <c r="HP551">
        <v>18.0208</v>
      </c>
      <c r="HQ551">
        <v>1</v>
      </c>
      <c r="HR551">
        <v>0.160737</v>
      </c>
      <c r="HS551">
        <v>-0.790357</v>
      </c>
      <c r="HT551">
        <v>20.199</v>
      </c>
      <c r="HU551">
        <v>5.22807</v>
      </c>
      <c r="HV551">
        <v>11.974</v>
      </c>
      <c r="HW551">
        <v>4.97005</v>
      </c>
      <c r="HX551">
        <v>3.28948</v>
      </c>
      <c r="HY551">
        <v>9999</v>
      </c>
      <c r="HZ551">
        <v>9999</v>
      </c>
      <c r="IA551">
        <v>9999</v>
      </c>
      <c r="IB551">
        <v>21.1</v>
      </c>
      <c r="IC551">
        <v>4.97292</v>
      </c>
      <c r="ID551">
        <v>1.87723</v>
      </c>
      <c r="IE551">
        <v>1.87531</v>
      </c>
      <c r="IF551">
        <v>1.87808</v>
      </c>
      <c r="IG551">
        <v>1.87485</v>
      </c>
      <c r="IH551">
        <v>1.87839</v>
      </c>
      <c r="II551">
        <v>1.87549</v>
      </c>
      <c r="IJ551">
        <v>1.87668</v>
      </c>
      <c r="IK551">
        <v>0</v>
      </c>
      <c r="IL551">
        <v>0</v>
      </c>
      <c r="IM551">
        <v>0</v>
      </c>
      <c r="IN551">
        <v>0</v>
      </c>
      <c r="IO551" t="s">
        <v>441</v>
      </c>
      <c r="IP551" t="s">
        <v>442</v>
      </c>
      <c r="IQ551" t="s">
        <v>443</v>
      </c>
      <c r="IR551" t="s">
        <v>443</v>
      </c>
      <c r="IS551" t="s">
        <v>443</v>
      </c>
      <c r="IT551" t="s">
        <v>443</v>
      </c>
      <c r="IU551">
        <v>0</v>
      </c>
      <c r="IV551">
        <v>100</v>
      </c>
      <c r="IW551">
        <v>100</v>
      </c>
      <c r="IX551">
        <v>0.735</v>
      </c>
      <c r="IY551">
        <v>0.2506</v>
      </c>
      <c r="IZ551">
        <v>-0.1222274518627452</v>
      </c>
      <c r="JA551">
        <v>0.001328938755811441</v>
      </c>
      <c r="JB551">
        <v>-5.633165956792918E-07</v>
      </c>
      <c r="JC551">
        <v>2.510553891376428E-10</v>
      </c>
      <c r="JD551">
        <v>-0.04678033270444259</v>
      </c>
      <c r="JE551">
        <v>-0.0009625096320519332</v>
      </c>
      <c r="JF551">
        <v>0.0006953178313022573</v>
      </c>
      <c r="JG551">
        <v>-5.973937232829655E-06</v>
      </c>
      <c r="JH551">
        <v>1</v>
      </c>
      <c r="JI551">
        <v>2112</v>
      </c>
      <c r="JJ551">
        <v>1</v>
      </c>
      <c r="JK551">
        <v>26</v>
      </c>
      <c r="JL551">
        <v>201857.1</v>
      </c>
      <c r="JM551">
        <v>201857</v>
      </c>
      <c r="JN551">
        <v>2.03369</v>
      </c>
      <c r="JO551">
        <v>2.55005</v>
      </c>
      <c r="JP551">
        <v>1.39893</v>
      </c>
      <c r="JQ551">
        <v>2.32788</v>
      </c>
      <c r="JR551">
        <v>1.44897</v>
      </c>
      <c r="JS551">
        <v>2.52563</v>
      </c>
      <c r="JT551">
        <v>37.242</v>
      </c>
      <c r="JU551">
        <v>23.9737</v>
      </c>
      <c r="JV551">
        <v>18</v>
      </c>
      <c r="JW551">
        <v>483.945</v>
      </c>
      <c r="JX551">
        <v>442.679</v>
      </c>
      <c r="JY551">
        <v>29.8222</v>
      </c>
      <c r="JZ551">
        <v>29.2727</v>
      </c>
      <c r="KA551">
        <v>30.0003</v>
      </c>
      <c r="KB551">
        <v>28.8677</v>
      </c>
      <c r="KC551">
        <v>28.922</v>
      </c>
      <c r="KD551">
        <v>40.731</v>
      </c>
      <c r="KE551">
        <v>43.0303</v>
      </c>
      <c r="KF551">
        <v>0</v>
      </c>
      <c r="KG551">
        <v>29.8043</v>
      </c>
      <c r="KH551">
        <v>921.0549999999999</v>
      </c>
      <c r="KI551">
        <v>14.4754</v>
      </c>
      <c r="KJ551">
        <v>100.856</v>
      </c>
      <c r="KK551">
        <v>100.293</v>
      </c>
    </row>
    <row r="552" spans="1:297">
      <c r="A552">
        <v>536</v>
      </c>
      <c r="B552">
        <v>1759260011.6</v>
      </c>
      <c r="C552">
        <v>13196</v>
      </c>
      <c r="D552" t="s">
        <v>1520</v>
      </c>
      <c r="E552" t="s">
        <v>1521</v>
      </c>
      <c r="F552">
        <v>5</v>
      </c>
      <c r="G552" t="s">
        <v>1411</v>
      </c>
      <c r="H552" t="s">
        <v>436</v>
      </c>
      <c r="I552">
        <v>1759260003.814285</v>
      </c>
      <c r="J552">
        <f>(K552)/1000</f>
        <v>0</v>
      </c>
      <c r="K552">
        <f>IF(DP552, AN552, AH552)</f>
        <v>0</v>
      </c>
      <c r="L552">
        <f>IF(DP552, AI552, AG552)</f>
        <v>0</v>
      </c>
      <c r="M552">
        <f>DR552 - IF(AU552&gt;1, L552*DL552*100.0/(AW552), 0)</f>
        <v>0</v>
      </c>
      <c r="N552">
        <f>((T552-J552/2)*M552-L552)/(T552+J552/2)</f>
        <v>0</v>
      </c>
      <c r="O552">
        <f>N552*(DY552+DZ552)/1000.0</f>
        <v>0</v>
      </c>
      <c r="P552">
        <f>(DR552 - IF(AU552&gt;1, L552*DL552*100.0/(AW552), 0))*(DY552+DZ552)/1000.0</f>
        <v>0</v>
      </c>
      <c r="Q552">
        <f>2.0/((1/S552-1/R552)+SIGN(S552)*SQRT((1/S552-1/R552)*(1/S552-1/R552) + 4*DM552/((DM552+1)*(DM552+1))*(2*1/S552*1/R552-1/R552*1/R552)))</f>
        <v>0</v>
      </c>
      <c r="R552">
        <f>IF(LEFT(DN552,1)&lt;&gt;"0",IF(LEFT(DN552,1)="1",3.0,DO552),$D$5+$E$5*(EF552*DY552/($K$5*1000))+$F$5*(EF552*DY552/($K$5*1000))*MAX(MIN(DL552,$J$5),$I$5)*MAX(MIN(DL552,$J$5),$I$5)+$G$5*MAX(MIN(DL552,$J$5),$I$5)*(EF552*DY552/($K$5*1000))+$H$5*(EF552*DY552/($K$5*1000))*(EF552*DY552/($K$5*1000)))</f>
        <v>0</v>
      </c>
      <c r="S552">
        <f>J552*(1000-(1000*0.61365*exp(17.502*W552/(240.97+W552))/(DY552+DZ552)+DT552)/2)/(1000*0.61365*exp(17.502*W552/(240.97+W552))/(DY552+DZ552)-DT552)</f>
        <v>0</v>
      </c>
      <c r="T552">
        <f>1/((DM552+1)/(Q552/1.6)+1/(R552/1.37)) + DM552/((DM552+1)/(Q552/1.6) + DM552/(R552/1.37))</f>
        <v>0</v>
      </c>
      <c r="U552">
        <f>(DH552*DK552)</f>
        <v>0</v>
      </c>
      <c r="V552">
        <f>(EA552+(U552+2*0.95*5.67E-8*(((EA552+$B$7)+273)^4-(EA552+273)^4)-44100*J552)/(1.84*29.3*R552+8*0.95*5.67E-8*(EA552+273)^3))</f>
        <v>0</v>
      </c>
      <c r="W552">
        <f>($C$7*EB552+$D$7*EC552+$E$7*V552)</f>
        <v>0</v>
      </c>
      <c r="X552">
        <f>0.61365*exp(17.502*W552/(240.97+W552))</f>
        <v>0</v>
      </c>
      <c r="Y552">
        <f>(Z552/AA552*100)</f>
        <v>0</v>
      </c>
      <c r="Z552">
        <f>DT552*(DY552+DZ552)/1000</f>
        <v>0</v>
      </c>
      <c r="AA552">
        <f>0.61365*exp(17.502*EA552/(240.97+EA552))</f>
        <v>0</v>
      </c>
      <c r="AB552">
        <f>(X552-DT552*(DY552+DZ552)/1000)</f>
        <v>0</v>
      </c>
      <c r="AC552">
        <f>(-J552*44100)</f>
        <v>0</v>
      </c>
      <c r="AD552">
        <f>2*29.3*R552*0.92*(EA552-W552)</f>
        <v>0</v>
      </c>
      <c r="AE552">
        <f>2*0.95*5.67E-8*(((EA552+$B$7)+273)^4-(W552+273)^4)</f>
        <v>0</v>
      </c>
      <c r="AF552">
        <f>U552+AE552+AC552+AD552</f>
        <v>0</v>
      </c>
      <c r="AG552">
        <f>DX552*AU552*(DS552-DR552*(1000-AU552*DU552)/(1000-AU552*DT552))/(100*DL552)</f>
        <v>0</v>
      </c>
      <c r="AH552">
        <f>1000*DX552*AU552*(DT552-DU552)/(100*DL552*(1000-AU552*DT552))</f>
        <v>0</v>
      </c>
      <c r="AI552">
        <f>(AJ552 - AK552 - DY552*1E3/(8.314*(EA552+273.15)) * AM552/DX552 * AL552) * DX552/(100*DL552) * (1000 - DU552)/1000</f>
        <v>0</v>
      </c>
      <c r="AJ552">
        <v>921.5386828573612</v>
      </c>
      <c r="AK552">
        <v>864.4060121212119</v>
      </c>
      <c r="AL552">
        <v>3.332394773696891</v>
      </c>
      <c r="AM552">
        <v>65.51276045423094</v>
      </c>
      <c r="AN552">
        <f>(AP552 - AO552 + DY552*1E3/(8.314*(EA552+273.15)) * AR552/DX552 * AQ552) * DX552/(100*DL552) * 1000/(1000 - AP552)</f>
        <v>0</v>
      </c>
      <c r="AO552">
        <v>14.48489571104249</v>
      </c>
      <c r="AP552">
        <v>24.36414363636363</v>
      </c>
      <c r="AQ552">
        <v>-0.0002927047529573973</v>
      </c>
      <c r="AR552">
        <v>120.2974737953447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MAX(0,($B$13+$C$13*EF552)/(1+$D$13*EF552)*DY552/(EA552+273)*$E$13)</f>
        <v>0</v>
      </c>
      <c r="AX552" t="s">
        <v>437</v>
      </c>
      <c r="AY552" t="s">
        <v>437</v>
      </c>
      <c r="AZ552">
        <v>0</v>
      </c>
      <c r="BA552">
        <v>0</v>
      </c>
      <c r="BB552">
        <f>1-AZ552/BA552</f>
        <v>0</v>
      </c>
      <c r="BC552">
        <v>0</v>
      </c>
      <c r="BD552" t="s">
        <v>437</v>
      </c>
      <c r="BE552" t="s">
        <v>437</v>
      </c>
      <c r="BF552">
        <v>0</v>
      </c>
      <c r="BG552">
        <v>0</v>
      </c>
      <c r="BH552">
        <f>1-BF552/BG552</f>
        <v>0</v>
      </c>
      <c r="BI552">
        <v>0.5</v>
      </c>
      <c r="BJ552">
        <f>DI552</f>
        <v>0</v>
      </c>
      <c r="BK552">
        <f>L552</f>
        <v>0</v>
      </c>
      <c r="BL552">
        <f>BH552*BI552*BJ552</f>
        <v>0</v>
      </c>
      <c r="BM552">
        <f>(BK552-BC552)/BJ552</f>
        <v>0</v>
      </c>
      <c r="BN552">
        <f>(BA552-BG552)/BG552</f>
        <v>0</v>
      </c>
      <c r="BO552">
        <f>AZ552/(BB552+AZ552/BG552)</f>
        <v>0</v>
      </c>
      <c r="BP552" t="s">
        <v>437</v>
      </c>
      <c r="BQ552">
        <v>0</v>
      </c>
      <c r="BR552">
        <f>IF(BQ552&lt;&gt;0, BQ552, BO552)</f>
        <v>0</v>
      </c>
      <c r="BS552">
        <f>1-BR552/BG552</f>
        <v>0</v>
      </c>
      <c r="BT552">
        <f>(BG552-BF552)/(BG552-BR552)</f>
        <v>0</v>
      </c>
      <c r="BU552">
        <f>(BA552-BG552)/(BA552-BR552)</f>
        <v>0</v>
      </c>
      <c r="BV552">
        <f>(BG552-BF552)/(BG552-AZ552)</f>
        <v>0</v>
      </c>
      <c r="BW552">
        <f>(BA552-BG552)/(BA552-AZ552)</f>
        <v>0</v>
      </c>
      <c r="BX552">
        <f>(BT552*BR552/BF552)</f>
        <v>0</v>
      </c>
      <c r="BY552">
        <f>(1-BX552)</f>
        <v>0</v>
      </c>
      <c r="DH552">
        <f>$B$11*EG552+$C$11*EH552+$F$11*ES552*(1-EV552)</f>
        <v>0</v>
      </c>
      <c r="DI552">
        <f>DH552*DJ552</f>
        <v>0</v>
      </c>
      <c r="DJ552">
        <f>($B$11*$D$9+$C$11*$D$9+$F$11*((FF552+EX552)/MAX(FF552+EX552+FG552, 0.1)*$I$9+FG552/MAX(FF552+EX552+FG552, 0.1)*$J$9))/($B$11+$C$11+$F$11)</f>
        <v>0</v>
      </c>
      <c r="DK552">
        <f>($B$11*$K$9+$C$11*$K$9+$F$11*((FF552+EX552)/MAX(FF552+EX552+FG552, 0.1)*$P$9+FG552/MAX(FF552+EX552+FG552, 0.1)*$Q$9))/($B$11+$C$11+$F$11)</f>
        <v>0</v>
      </c>
      <c r="DL552">
        <v>4.8</v>
      </c>
      <c r="DM552">
        <v>0.5</v>
      </c>
      <c r="DN552" t="s">
        <v>438</v>
      </c>
      <c r="DO552">
        <v>2</v>
      </c>
      <c r="DP552" t="b">
        <v>1</v>
      </c>
      <c r="DQ552">
        <v>1759260003.814285</v>
      </c>
      <c r="DR552">
        <v>819.5833928571427</v>
      </c>
      <c r="DS552">
        <v>892.3576785714288</v>
      </c>
      <c r="DT552">
        <v>24.35047857142857</v>
      </c>
      <c r="DU552">
        <v>14.466375</v>
      </c>
      <c r="DV552">
        <v>818.8571428571429</v>
      </c>
      <c r="DW552">
        <v>24.10022142857143</v>
      </c>
      <c r="DX552">
        <v>500.0183928571429</v>
      </c>
      <c r="DY552">
        <v>90.7006357142857</v>
      </c>
      <c r="DZ552">
        <v>0.05380531071428572</v>
      </c>
      <c r="EA552">
        <v>30.71766071428572</v>
      </c>
      <c r="EB552">
        <v>30.00376071428571</v>
      </c>
      <c r="EC552">
        <v>999.9000000000002</v>
      </c>
      <c r="ED552">
        <v>0</v>
      </c>
      <c r="EE552">
        <v>0</v>
      </c>
      <c r="EF552">
        <v>9993.796428571428</v>
      </c>
      <c r="EG552">
        <v>0</v>
      </c>
      <c r="EH552">
        <v>11.3638</v>
      </c>
      <c r="EI552">
        <v>-72.77425714285714</v>
      </c>
      <c r="EJ552">
        <v>840.0389999999999</v>
      </c>
      <c r="EK552">
        <v>905.456642857143</v>
      </c>
      <c r="EL552">
        <v>9.884109999999998</v>
      </c>
      <c r="EM552">
        <v>892.3576785714288</v>
      </c>
      <c r="EN552">
        <v>14.466375</v>
      </c>
      <c r="EO552">
        <v>2.208604642857143</v>
      </c>
      <c r="EP552">
        <v>1.31211</v>
      </c>
      <c r="EQ552">
        <v>19.02485714285714</v>
      </c>
      <c r="ER552">
        <v>10.93827142857143</v>
      </c>
      <c r="ES552">
        <v>2000.016071428571</v>
      </c>
      <c r="ET552">
        <v>0.9799957499999997</v>
      </c>
      <c r="EU552">
        <v>0.02000453214285714</v>
      </c>
      <c r="EV552">
        <v>0</v>
      </c>
      <c r="EW552">
        <v>899.3407142857143</v>
      </c>
      <c r="EX552">
        <v>5.000560000000001</v>
      </c>
      <c r="EY552">
        <v>18263.63214285714</v>
      </c>
      <c r="EZ552">
        <v>17294.98571428571</v>
      </c>
      <c r="FA552">
        <v>42.20274999999999</v>
      </c>
      <c r="FB552">
        <v>42.31199999999999</v>
      </c>
      <c r="FC552">
        <v>41.88385714285715</v>
      </c>
      <c r="FD552">
        <v>41.4775</v>
      </c>
      <c r="FE552">
        <v>42.93699999999998</v>
      </c>
      <c r="FF552">
        <v>1955.106071428572</v>
      </c>
      <c r="FG552">
        <v>39.91</v>
      </c>
      <c r="FH552">
        <v>0</v>
      </c>
      <c r="FI552">
        <v>1759260025.6</v>
      </c>
      <c r="FJ552">
        <v>0</v>
      </c>
      <c r="FK552">
        <v>899.3791153846154</v>
      </c>
      <c r="FL552">
        <v>24.90280343229135</v>
      </c>
      <c r="FM552">
        <v>517.3709403068289</v>
      </c>
      <c r="FN552">
        <v>18264.0576923077</v>
      </c>
      <c r="FO552">
        <v>15</v>
      </c>
      <c r="FP552">
        <v>0</v>
      </c>
      <c r="FQ552" t="s">
        <v>439</v>
      </c>
      <c r="FR552">
        <v>1747148579.5</v>
      </c>
      <c r="FS552">
        <v>1747148584.5</v>
      </c>
      <c r="FT552">
        <v>0</v>
      </c>
      <c r="FU552">
        <v>0.162</v>
      </c>
      <c r="FV552">
        <v>-0.001</v>
      </c>
      <c r="FW552">
        <v>0.139</v>
      </c>
      <c r="FX552">
        <v>0.058</v>
      </c>
      <c r="FY552">
        <v>420</v>
      </c>
      <c r="FZ552">
        <v>16</v>
      </c>
      <c r="GA552">
        <v>0.19</v>
      </c>
      <c r="GB552">
        <v>0.02</v>
      </c>
      <c r="GC552">
        <v>-72.5391075</v>
      </c>
      <c r="GD552">
        <v>-5.320843902438863</v>
      </c>
      <c r="GE552">
        <v>0.5180380509130107</v>
      </c>
      <c r="GF552">
        <v>0</v>
      </c>
      <c r="GG552">
        <v>898.3373823529412</v>
      </c>
      <c r="GH552">
        <v>25.55582889255667</v>
      </c>
      <c r="GI552">
        <v>2.518999066094054</v>
      </c>
      <c r="GJ552">
        <v>0</v>
      </c>
      <c r="GK552">
        <v>9.9075145</v>
      </c>
      <c r="GL552">
        <v>-0.3586135834896986</v>
      </c>
      <c r="GM552">
        <v>0.04449039424134153</v>
      </c>
      <c r="GN552">
        <v>0</v>
      </c>
      <c r="GO552">
        <v>0</v>
      </c>
      <c r="GP552">
        <v>3</v>
      </c>
      <c r="GQ552" t="s">
        <v>490</v>
      </c>
      <c r="GR552">
        <v>3.12898</v>
      </c>
      <c r="GS552">
        <v>2.73143</v>
      </c>
      <c r="GT552">
        <v>0.140479</v>
      </c>
      <c r="GU552">
        <v>0.149137</v>
      </c>
      <c r="GV552">
        <v>0.108279</v>
      </c>
      <c r="GW552">
        <v>0.0754156</v>
      </c>
      <c r="GX552">
        <v>25754.6</v>
      </c>
      <c r="GY552">
        <v>24748.4</v>
      </c>
      <c r="GZ552">
        <v>30506.5</v>
      </c>
      <c r="HA552">
        <v>29342.2</v>
      </c>
      <c r="HB552">
        <v>37545.9</v>
      </c>
      <c r="HC552">
        <v>35708.1</v>
      </c>
      <c r="HD552">
        <v>46669.9</v>
      </c>
      <c r="HE552">
        <v>43603.2</v>
      </c>
      <c r="HF552">
        <v>1.83265</v>
      </c>
      <c r="HG552">
        <v>1.81513</v>
      </c>
      <c r="HH552">
        <v>0.0742823</v>
      </c>
      <c r="HI552">
        <v>0</v>
      </c>
      <c r="HJ552">
        <v>28.7912</v>
      </c>
      <c r="HK552">
        <v>999.9</v>
      </c>
      <c r="HL552">
        <v>47.2</v>
      </c>
      <c r="HM552">
        <v>31.6</v>
      </c>
      <c r="HN552">
        <v>24.2942</v>
      </c>
      <c r="HO552">
        <v>62.8469</v>
      </c>
      <c r="HP552">
        <v>17.7885</v>
      </c>
      <c r="HQ552">
        <v>1</v>
      </c>
      <c r="HR552">
        <v>0.161082</v>
      </c>
      <c r="HS552">
        <v>-0.771174</v>
      </c>
      <c r="HT552">
        <v>20.1991</v>
      </c>
      <c r="HU552">
        <v>5.22927</v>
      </c>
      <c r="HV552">
        <v>11.974</v>
      </c>
      <c r="HW552">
        <v>4.97035</v>
      </c>
      <c r="HX552">
        <v>3.28965</v>
      </c>
      <c r="HY552">
        <v>9999</v>
      </c>
      <c r="HZ552">
        <v>9999</v>
      </c>
      <c r="IA552">
        <v>9999</v>
      </c>
      <c r="IB552">
        <v>21.1</v>
      </c>
      <c r="IC552">
        <v>4.97291</v>
      </c>
      <c r="ID552">
        <v>1.87727</v>
      </c>
      <c r="IE552">
        <v>1.87531</v>
      </c>
      <c r="IF552">
        <v>1.87814</v>
      </c>
      <c r="IG552">
        <v>1.87486</v>
      </c>
      <c r="IH552">
        <v>1.87847</v>
      </c>
      <c r="II552">
        <v>1.87555</v>
      </c>
      <c r="IJ552">
        <v>1.87668</v>
      </c>
      <c r="IK552">
        <v>0</v>
      </c>
      <c r="IL552">
        <v>0</v>
      </c>
      <c r="IM552">
        <v>0</v>
      </c>
      <c r="IN552">
        <v>0</v>
      </c>
      <c r="IO552" t="s">
        <v>441</v>
      </c>
      <c r="IP552" t="s">
        <v>442</v>
      </c>
      <c r="IQ552" t="s">
        <v>443</v>
      </c>
      <c r="IR552" t="s">
        <v>443</v>
      </c>
      <c r="IS552" t="s">
        <v>443</v>
      </c>
      <c r="IT552" t="s">
        <v>443</v>
      </c>
      <c r="IU552">
        <v>0</v>
      </c>
      <c r="IV552">
        <v>100</v>
      </c>
      <c r="IW552">
        <v>100</v>
      </c>
      <c r="IX552">
        <v>0.749</v>
      </c>
      <c r="IY552">
        <v>0.2506</v>
      </c>
      <c r="IZ552">
        <v>-0.1222274518627452</v>
      </c>
      <c r="JA552">
        <v>0.001328938755811441</v>
      </c>
      <c r="JB552">
        <v>-5.633165956792918E-07</v>
      </c>
      <c r="JC552">
        <v>2.510553891376428E-10</v>
      </c>
      <c r="JD552">
        <v>-0.04678033270444259</v>
      </c>
      <c r="JE552">
        <v>-0.0009625096320519332</v>
      </c>
      <c r="JF552">
        <v>0.0006953178313022573</v>
      </c>
      <c r="JG552">
        <v>-5.973937232829655E-06</v>
      </c>
      <c r="JH552">
        <v>1</v>
      </c>
      <c r="JI552">
        <v>2112</v>
      </c>
      <c r="JJ552">
        <v>1</v>
      </c>
      <c r="JK552">
        <v>26</v>
      </c>
      <c r="JL552">
        <v>201857.2</v>
      </c>
      <c r="JM552">
        <v>201857.1</v>
      </c>
      <c r="JN552">
        <v>2.06543</v>
      </c>
      <c r="JO552">
        <v>2.53418</v>
      </c>
      <c r="JP552">
        <v>1.39893</v>
      </c>
      <c r="JQ552">
        <v>2.32788</v>
      </c>
      <c r="JR552">
        <v>1.44897</v>
      </c>
      <c r="JS552">
        <v>2.57935</v>
      </c>
      <c r="JT552">
        <v>37.2659</v>
      </c>
      <c r="JU552">
        <v>23.9649</v>
      </c>
      <c r="JV552">
        <v>18</v>
      </c>
      <c r="JW552">
        <v>483.763</v>
      </c>
      <c r="JX552">
        <v>443.069</v>
      </c>
      <c r="JY552">
        <v>29.8125</v>
      </c>
      <c r="JZ552">
        <v>29.2771</v>
      </c>
      <c r="KA552">
        <v>30.0004</v>
      </c>
      <c r="KB552">
        <v>28.8715</v>
      </c>
      <c r="KC552">
        <v>28.9263</v>
      </c>
      <c r="KD552">
        <v>41.3617</v>
      </c>
      <c r="KE552">
        <v>43.0303</v>
      </c>
      <c r="KF552">
        <v>0</v>
      </c>
      <c r="KG552">
        <v>29.8149</v>
      </c>
      <c r="KH552">
        <v>941.088</v>
      </c>
      <c r="KI552">
        <v>14.4886</v>
      </c>
      <c r="KJ552">
        <v>100.855</v>
      </c>
      <c r="KK552">
        <v>100.293</v>
      </c>
    </row>
    <row r="553" spans="1:297">
      <c r="A553">
        <v>537</v>
      </c>
      <c r="B553">
        <v>1759260016.6</v>
      </c>
      <c r="C553">
        <v>13201</v>
      </c>
      <c r="D553" t="s">
        <v>1522</v>
      </c>
      <c r="E553" t="s">
        <v>1523</v>
      </c>
      <c r="F553">
        <v>5</v>
      </c>
      <c r="G553" t="s">
        <v>1411</v>
      </c>
      <c r="H553" t="s">
        <v>436</v>
      </c>
      <c r="I553">
        <v>1759260009.1</v>
      </c>
      <c r="J553">
        <f>(K553)/1000</f>
        <v>0</v>
      </c>
      <c r="K553">
        <f>IF(DP553, AN553, AH553)</f>
        <v>0</v>
      </c>
      <c r="L553">
        <f>IF(DP553, AI553, AG553)</f>
        <v>0</v>
      </c>
      <c r="M553">
        <f>DR553 - IF(AU553&gt;1, L553*DL553*100.0/(AW553), 0)</f>
        <v>0</v>
      </c>
      <c r="N553">
        <f>((T553-J553/2)*M553-L553)/(T553+J553/2)</f>
        <v>0</v>
      </c>
      <c r="O553">
        <f>N553*(DY553+DZ553)/1000.0</f>
        <v>0</v>
      </c>
      <c r="P553">
        <f>(DR553 - IF(AU553&gt;1, L553*DL553*100.0/(AW553), 0))*(DY553+DZ553)/1000.0</f>
        <v>0</v>
      </c>
      <c r="Q553">
        <f>2.0/((1/S553-1/R553)+SIGN(S553)*SQRT((1/S553-1/R553)*(1/S553-1/R553) + 4*DM553/((DM553+1)*(DM553+1))*(2*1/S553*1/R553-1/R553*1/R553)))</f>
        <v>0</v>
      </c>
      <c r="R553">
        <f>IF(LEFT(DN553,1)&lt;&gt;"0",IF(LEFT(DN553,1)="1",3.0,DO553),$D$5+$E$5*(EF553*DY553/($K$5*1000))+$F$5*(EF553*DY553/($K$5*1000))*MAX(MIN(DL553,$J$5),$I$5)*MAX(MIN(DL553,$J$5),$I$5)+$G$5*MAX(MIN(DL553,$J$5),$I$5)*(EF553*DY553/($K$5*1000))+$H$5*(EF553*DY553/($K$5*1000))*(EF553*DY553/($K$5*1000)))</f>
        <v>0</v>
      </c>
      <c r="S553">
        <f>J553*(1000-(1000*0.61365*exp(17.502*W553/(240.97+W553))/(DY553+DZ553)+DT553)/2)/(1000*0.61365*exp(17.502*W553/(240.97+W553))/(DY553+DZ553)-DT553)</f>
        <v>0</v>
      </c>
      <c r="T553">
        <f>1/((DM553+1)/(Q553/1.6)+1/(R553/1.37)) + DM553/((DM553+1)/(Q553/1.6) + DM553/(R553/1.37))</f>
        <v>0</v>
      </c>
      <c r="U553">
        <f>(DH553*DK553)</f>
        <v>0</v>
      </c>
      <c r="V553">
        <f>(EA553+(U553+2*0.95*5.67E-8*(((EA553+$B$7)+273)^4-(EA553+273)^4)-44100*J553)/(1.84*29.3*R553+8*0.95*5.67E-8*(EA553+273)^3))</f>
        <v>0</v>
      </c>
      <c r="W553">
        <f>($C$7*EB553+$D$7*EC553+$E$7*V553)</f>
        <v>0</v>
      </c>
      <c r="X553">
        <f>0.61365*exp(17.502*W553/(240.97+W553))</f>
        <v>0</v>
      </c>
      <c r="Y553">
        <f>(Z553/AA553*100)</f>
        <v>0</v>
      </c>
      <c r="Z553">
        <f>DT553*(DY553+DZ553)/1000</f>
        <v>0</v>
      </c>
      <c r="AA553">
        <f>0.61365*exp(17.502*EA553/(240.97+EA553))</f>
        <v>0</v>
      </c>
      <c r="AB553">
        <f>(X553-DT553*(DY553+DZ553)/1000)</f>
        <v>0</v>
      </c>
      <c r="AC553">
        <f>(-J553*44100)</f>
        <v>0</v>
      </c>
      <c r="AD553">
        <f>2*29.3*R553*0.92*(EA553-W553)</f>
        <v>0</v>
      </c>
      <c r="AE553">
        <f>2*0.95*5.67E-8*(((EA553+$B$7)+273)^4-(W553+273)^4)</f>
        <v>0</v>
      </c>
      <c r="AF553">
        <f>U553+AE553+AC553+AD553</f>
        <v>0</v>
      </c>
      <c r="AG553">
        <f>DX553*AU553*(DS553-DR553*(1000-AU553*DU553)/(1000-AU553*DT553))/(100*DL553)</f>
        <v>0</v>
      </c>
      <c r="AH553">
        <f>1000*DX553*AU553*(DT553-DU553)/(100*DL553*(1000-AU553*DT553))</f>
        <v>0</v>
      </c>
      <c r="AI553">
        <f>(AJ553 - AK553 - DY553*1E3/(8.314*(EA553+273.15)) * AM553/DX553 * AL553) * DX553/(100*DL553) * (1000 - DU553)/1000</f>
        <v>0</v>
      </c>
      <c r="AJ553">
        <v>938.4354347389786</v>
      </c>
      <c r="AK553">
        <v>880.9985515151511</v>
      </c>
      <c r="AL553">
        <v>3.323127630538943</v>
      </c>
      <c r="AM553">
        <v>65.51276045423094</v>
      </c>
      <c r="AN553">
        <f>(AP553 - AO553 + DY553*1E3/(8.314*(EA553+273.15)) * AR553/DX553 * AQ553) * DX553/(100*DL553) * 1000/(1000 - AP553)</f>
        <v>0</v>
      </c>
      <c r="AO553">
        <v>14.48802065940547</v>
      </c>
      <c r="AP553">
        <v>24.35605393939393</v>
      </c>
      <c r="AQ553">
        <v>-0.0002452805938253336</v>
      </c>
      <c r="AR553">
        <v>120.2974737953447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MAX(0,($B$13+$C$13*EF553)/(1+$D$13*EF553)*DY553/(EA553+273)*$E$13)</f>
        <v>0</v>
      </c>
      <c r="AX553" t="s">
        <v>437</v>
      </c>
      <c r="AY553" t="s">
        <v>437</v>
      </c>
      <c r="AZ553">
        <v>0</v>
      </c>
      <c r="BA553">
        <v>0</v>
      </c>
      <c r="BB553">
        <f>1-AZ553/BA553</f>
        <v>0</v>
      </c>
      <c r="BC553">
        <v>0</v>
      </c>
      <c r="BD553" t="s">
        <v>437</v>
      </c>
      <c r="BE553" t="s">
        <v>437</v>
      </c>
      <c r="BF553">
        <v>0</v>
      </c>
      <c r="BG553">
        <v>0</v>
      </c>
      <c r="BH553">
        <f>1-BF553/BG553</f>
        <v>0</v>
      </c>
      <c r="BI553">
        <v>0.5</v>
      </c>
      <c r="BJ553">
        <f>DI553</f>
        <v>0</v>
      </c>
      <c r="BK553">
        <f>L553</f>
        <v>0</v>
      </c>
      <c r="BL553">
        <f>BH553*BI553*BJ553</f>
        <v>0</v>
      </c>
      <c r="BM553">
        <f>(BK553-BC553)/BJ553</f>
        <v>0</v>
      </c>
      <c r="BN553">
        <f>(BA553-BG553)/BG553</f>
        <v>0</v>
      </c>
      <c r="BO553">
        <f>AZ553/(BB553+AZ553/BG553)</f>
        <v>0</v>
      </c>
      <c r="BP553" t="s">
        <v>437</v>
      </c>
      <c r="BQ553">
        <v>0</v>
      </c>
      <c r="BR553">
        <f>IF(BQ553&lt;&gt;0, BQ553, BO553)</f>
        <v>0</v>
      </c>
      <c r="BS553">
        <f>1-BR553/BG553</f>
        <v>0</v>
      </c>
      <c r="BT553">
        <f>(BG553-BF553)/(BG553-BR553)</f>
        <v>0</v>
      </c>
      <c r="BU553">
        <f>(BA553-BG553)/(BA553-BR553)</f>
        <v>0</v>
      </c>
      <c r="BV553">
        <f>(BG553-BF553)/(BG553-AZ553)</f>
        <v>0</v>
      </c>
      <c r="BW553">
        <f>(BA553-BG553)/(BA553-AZ553)</f>
        <v>0</v>
      </c>
      <c r="BX553">
        <f>(BT553*BR553/BF553)</f>
        <v>0</v>
      </c>
      <c r="BY553">
        <f>(1-BX553)</f>
        <v>0</v>
      </c>
      <c r="DH553">
        <f>$B$11*EG553+$C$11*EH553+$F$11*ES553*(1-EV553)</f>
        <v>0</v>
      </c>
      <c r="DI553">
        <f>DH553*DJ553</f>
        <v>0</v>
      </c>
      <c r="DJ553">
        <f>($B$11*$D$9+$C$11*$D$9+$F$11*((FF553+EX553)/MAX(FF553+EX553+FG553, 0.1)*$I$9+FG553/MAX(FF553+EX553+FG553, 0.1)*$J$9))/($B$11+$C$11+$F$11)</f>
        <v>0</v>
      </c>
      <c r="DK553">
        <f>($B$11*$K$9+$C$11*$K$9+$F$11*((FF553+EX553)/MAX(FF553+EX553+FG553, 0.1)*$P$9+FG553/MAX(FF553+EX553+FG553, 0.1)*$Q$9))/($B$11+$C$11+$F$11)</f>
        <v>0</v>
      </c>
      <c r="DL553">
        <v>4.8</v>
      </c>
      <c r="DM553">
        <v>0.5</v>
      </c>
      <c r="DN553" t="s">
        <v>438</v>
      </c>
      <c r="DO553">
        <v>2</v>
      </c>
      <c r="DP553" t="b">
        <v>1</v>
      </c>
      <c r="DQ553">
        <v>1759260009.1</v>
      </c>
      <c r="DR553">
        <v>836.8041481481482</v>
      </c>
      <c r="DS553">
        <v>910.0332592592591</v>
      </c>
      <c r="DT553">
        <v>24.36228148148149</v>
      </c>
      <c r="DU553">
        <v>14.48342962962963</v>
      </c>
      <c r="DV553">
        <v>836.0621111111111</v>
      </c>
      <c r="DW553">
        <v>24.11176296296296</v>
      </c>
      <c r="DX553">
        <v>500.0266666666667</v>
      </c>
      <c r="DY553">
        <v>90.70114444444444</v>
      </c>
      <c r="DZ553">
        <v>0.05376699259259259</v>
      </c>
      <c r="EA553">
        <v>30.72182592592592</v>
      </c>
      <c r="EB553">
        <v>30.00228518518518</v>
      </c>
      <c r="EC553">
        <v>999.9000000000001</v>
      </c>
      <c r="ED553">
        <v>0</v>
      </c>
      <c r="EE553">
        <v>0</v>
      </c>
      <c r="EF553">
        <v>9994.234444444442</v>
      </c>
      <c r="EG553">
        <v>0</v>
      </c>
      <c r="EH553">
        <v>11.3638</v>
      </c>
      <c r="EI553">
        <v>-73.22912962962963</v>
      </c>
      <c r="EJ553">
        <v>857.6997407407406</v>
      </c>
      <c r="EK553">
        <v>923.4074074074075</v>
      </c>
      <c r="EL553">
        <v>9.878852962962961</v>
      </c>
      <c r="EM553">
        <v>910.0332592592591</v>
      </c>
      <c r="EN553">
        <v>14.48342962962963</v>
      </c>
      <c r="EO553">
        <v>2.209687037037037</v>
      </c>
      <c r="EP553">
        <v>1.313664074074074</v>
      </c>
      <c r="EQ553">
        <v>19.03271481481482</v>
      </c>
      <c r="ER553">
        <v>10.9561037037037</v>
      </c>
      <c r="ES553">
        <v>2000.014814814815</v>
      </c>
      <c r="ET553">
        <v>0.9799957777777776</v>
      </c>
      <c r="EU553">
        <v>0.0200045</v>
      </c>
      <c r="EV553">
        <v>0</v>
      </c>
      <c r="EW553">
        <v>901.4877037037038</v>
      </c>
      <c r="EX553">
        <v>5.000560000000001</v>
      </c>
      <c r="EY553">
        <v>18308.12962962964</v>
      </c>
      <c r="EZ553">
        <v>17294.96296296296</v>
      </c>
      <c r="FA553">
        <v>42.215</v>
      </c>
      <c r="FB553">
        <v>42.31199999999999</v>
      </c>
      <c r="FC553">
        <v>41.89337037037038</v>
      </c>
      <c r="FD553">
        <v>41.47666666666666</v>
      </c>
      <c r="FE553">
        <v>42.93699999999998</v>
      </c>
      <c r="FF553">
        <v>1955.104814814815</v>
      </c>
      <c r="FG553">
        <v>39.91</v>
      </c>
      <c r="FH553">
        <v>0</v>
      </c>
      <c r="FI553">
        <v>1759260031</v>
      </c>
      <c r="FJ553">
        <v>0</v>
      </c>
      <c r="FK553">
        <v>901.72072</v>
      </c>
      <c r="FL553">
        <v>24.01976922158422</v>
      </c>
      <c r="FM553">
        <v>484.2999993148903</v>
      </c>
      <c r="FN553">
        <v>18311.704</v>
      </c>
      <c r="FO553">
        <v>15</v>
      </c>
      <c r="FP553">
        <v>0</v>
      </c>
      <c r="FQ553" t="s">
        <v>439</v>
      </c>
      <c r="FR553">
        <v>1747148579.5</v>
      </c>
      <c r="FS553">
        <v>1747148584.5</v>
      </c>
      <c r="FT553">
        <v>0</v>
      </c>
      <c r="FU553">
        <v>0.162</v>
      </c>
      <c r="FV553">
        <v>-0.001</v>
      </c>
      <c r="FW553">
        <v>0.139</v>
      </c>
      <c r="FX553">
        <v>0.058</v>
      </c>
      <c r="FY553">
        <v>420</v>
      </c>
      <c r="FZ553">
        <v>16</v>
      </c>
      <c r="GA553">
        <v>0.19</v>
      </c>
      <c r="GB553">
        <v>0.02</v>
      </c>
      <c r="GC553">
        <v>-72.914295</v>
      </c>
      <c r="GD553">
        <v>-5.230295684802587</v>
      </c>
      <c r="GE553">
        <v>0.5088886321927422</v>
      </c>
      <c r="GF553">
        <v>0</v>
      </c>
      <c r="GG553">
        <v>900.1133823529412</v>
      </c>
      <c r="GH553">
        <v>24.435553868225</v>
      </c>
      <c r="GI553">
        <v>2.409417320514332</v>
      </c>
      <c r="GJ553">
        <v>0</v>
      </c>
      <c r="GK553">
        <v>9.88537</v>
      </c>
      <c r="GL553">
        <v>-0.1078691932458173</v>
      </c>
      <c r="GM553">
        <v>0.02098201181965151</v>
      </c>
      <c r="GN553">
        <v>0</v>
      </c>
      <c r="GO553">
        <v>0</v>
      </c>
      <c r="GP553">
        <v>3</v>
      </c>
      <c r="GQ553" t="s">
        <v>490</v>
      </c>
      <c r="GR553">
        <v>3.12904</v>
      </c>
      <c r="GS553">
        <v>2.73145</v>
      </c>
      <c r="GT553">
        <v>0.142242</v>
      </c>
      <c r="GU553">
        <v>0.150889</v>
      </c>
      <c r="GV553">
        <v>0.108238</v>
      </c>
      <c r="GW553">
        <v>0.0754277</v>
      </c>
      <c r="GX553">
        <v>25701.4</v>
      </c>
      <c r="GY553">
        <v>24697.4</v>
      </c>
      <c r="GZ553">
        <v>30506</v>
      </c>
      <c r="HA553">
        <v>29342.1</v>
      </c>
      <c r="HB553">
        <v>37547.3</v>
      </c>
      <c r="HC553">
        <v>35707.9</v>
      </c>
      <c r="HD553">
        <v>46669.3</v>
      </c>
      <c r="HE553">
        <v>43603.4</v>
      </c>
      <c r="HF553">
        <v>1.83242</v>
      </c>
      <c r="HG553">
        <v>1.81495</v>
      </c>
      <c r="HH553">
        <v>0.0751764</v>
      </c>
      <c r="HI553">
        <v>0</v>
      </c>
      <c r="HJ553">
        <v>28.7912</v>
      </c>
      <c r="HK553">
        <v>999.9</v>
      </c>
      <c r="HL553">
        <v>47.2</v>
      </c>
      <c r="HM553">
        <v>31.6</v>
      </c>
      <c r="HN553">
        <v>24.293</v>
      </c>
      <c r="HO553">
        <v>62.9469</v>
      </c>
      <c r="HP553">
        <v>18.0689</v>
      </c>
      <c r="HQ553">
        <v>1</v>
      </c>
      <c r="HR553">
        <v>0.161425</v>
      </c>
      <c r="HS553">
        <v>-0.7771</v>
      </c>
      <c r="HT553">
        <v>20.1989</v>
      </c>
      <c r="HU553">
        <v>5.22927</v>
      </c>
      <c r="HV553">
        <v>11.974</v>
      </c>
      <c r="HW553">
        <v>4.9701</v>
      </c>
      <c r="HX553">
        <v>3.28965</v>
      </c>
      <c r="HY553">
        <v>9999</v>
      </c>
      <c r="HZ553">
        <v>9999</v>
      </c>
      <c r="IA553">
        <v>9999</v>
      </c>
      <c r="IB553">
        <v>21.1</v>
      </c>
      <c r="IC553">
        <v>4.97291</v>
      </c>
      <c r="ID553">
        <v>1.87727</v>
      </c>
      <c r="IE553">
        <v>1.87531</v>
      </c>
      <c r="IF553">
        <v>1.87816</v>
      </c>
      <c r="IG553">
        <v>1.87485</v>
      </c>
      <c r="IH553">
        <v>1.87846</v>
      </c>
      <c r="II553">
        <v>1.87558</v>
      </c>
      <c r="IJ553">
        <v>1.87668</v>
      </c>
      <c r="IK553">
        <v>0</v>
      </c>
      <c r="IL553">
        <v>0</v>
      </c>
      <c r="IM553">
        <v>0</v>
      </c>
      <c r="IN553">
        <v>0</v>
      </c>
      <c r="IO553" t="s">
        <v>441</v>
      </c>
      <c r="IP553" t="s">
        <v>442</v>
      </c>
      <c r="IQ553" t="s">
        <v>443</v>
      </c>
      <c r="IR553" t="s">
        <v>443</v>
      </c>
      <c r="IS553" t="s">
        <v>443</v>
      </c>
      <c r="IT553" t="s">
        <v>443</v>
      </c>
      <c r="IU553">
        <v>0</v>
      </c>
      <c r="IV553">
        <v>100</v>
      </c>
      <c r="IW553">
        <v>100</v>
      </c>
      <c r="IX553">
        <v>0.764</v>
      </c>
      <c r="IY553">
        <v>0.2502</v>
      </c>
      <c r="IZ553">
        <v>-0.1222274518627452</v>
      </c>
      <c r="JA553">
        <v>0.001328938755811441</v>
      </c>
      <c r="JB553">
        <v>-5.633165956792918E-07</v>
      </c>
      <c r="JC553">
        <v>2.510553891376428E-10</v>
      </c>
      <c r="JD553">
        <v>-0.04678033270444259</v>
      </c>
      <c r="JE553">
        <v>-0.0009625096320519332</v>
      </c>
      <c r="JF553">
        <v>0.0006953178313022573</v>
      </c>
      <c r="JG553">
        <v>-5.973937232829655E-06</v>
      </c>
      <c r="JH553">
        <v>1</v>
      </c>
      <c r="JI553">
        <v>2112</v>
      </c>
      <c r="JJ553">
        <v>1</v>
      </c>
      <c r="JK553">
        <v>26</v>
      </c>
      <c r="JL553">
        <v>201857.3</v>
      </c>
      <c r="JM553">
        <v>201857.2</v>
      </c>
      <c r="JN553">
        <v>2.09351</v>
      </c>
      <c r="JO553">
        <v>2.55005</v>
      </c>
      <c r="JP553">
        <v>1.39893</v>
      </c>
      <c r="JQ553">
        <v>2.32788</v>
      </c>
      <c r="JR553">
        <v>1.44897</v>
      </c>
      <c r="JS553">
        <v>2.44385</v>
      </c>
      <c r="JT553">
        <v>37.2659</v>
      </c>
      <c r="JU553">
        <v>23.9649</v>
      </c>
      <c r="JV553">
        <v>18</v>
      </c>
      <c r="JW553">
        <v>483.667</v>
      </c>
      <c r="JX553">
        <v>442.991</v>
      </c>
      <c r="JY553">
        <v>29.817</v>
      </c>
      <c r="JZ553">
        <v>29.2821</v>
      </c>
      <c r="KA553">
        <v>30.0004</v>
      </c>
      <c r="KB553">
        <v>28.8758</v>
      </c>
      <c r="KC553">
        <v>28.9305</v>
      </c>
      <c r="KD553">
        <v>41.9335</v>
      </c>
      <c r="KE553">
        <v>43.0303</v>
      </c>
      <c r="KF553">
        <v>0</v>
      </c>
      <c r="KG553">
        <v>29.8152</v>
      </c>
      <c r="KH553">
        <v>954.4450000000001</v>
      </c>
      <c r="KI553">
        <v>14.5241</v>
      </c>
      <c r="KJ553">
        <v>100.854</v>
      </c>
      <c r="KK553">
        <v>100.293</v>
      </c>
    </row>
    <row r="554" spans="1:297">
      <c r="A554">
        <v>538</v>
      </c>
      <c r="B554">
        <v>1759260021.6</v>
      </c>
      <c r="C554">
        <v>13206</v>
      </c>
      <c r="D554" t="s">
        <v>1524</v>
      </c>
      <c r="E554" t="s">
        <v>1525</v>
      </c>
      <c r="F554">
        <v>5</v>
      </c>
      <c r="G554" t="s">
        <v>1411</v>
      </c>
      <c r="H554" t="s">
        <v>436</v>
      </c>
      <c r="I554">
        <v>1759260013.814285</v>
      </c>
      <c r="J554">
        <f>(K554)/1000</f>
        <v>0</v>
      </c>
      <c r="K554">
        <f>IF(DP554, AN554, AH554)</f>
        <v>0</v>
      </c>
      <c r="L554">
        <f>IF(DP554, AI554, AG554)</f>
        <v>0</v>
      </c>
      <c r="M554">
        <f>DR554 - IF(AU554&gt;1, L554*DL554*100.0/(AW554), 0)</f>
        <v>0</v>
      </c>
      <c r="N554">
        <f>((T554-J554/2)*M554-L554)/(T554+J554/2)</f>
        <v>0</v>
      </c>
      <c r="O554">
        <f>N554*(DY554+DZ554)/1000.0</f>
        <v>0</v>
      </c>
      <c r="P554">
        <f>(DR554 - IF(AU554&gt;1, L554*DL554*100.0/(AW554), 0))*(DY554+DZ554)/1000.0</f>
        <v>0</v>
      </c>
      <c r="Q554">
        <f>2.0/((1/S554-1/R554)+SIGN(S554)*SQRT((1/S554-1/R554)*(1/S554-1/R554) + 4*DM554/((DM554+1)*(DM554+1))*(2*1/S554*1/R554-1/R554*1/R554)))</f>
        <v>0</v>
      </c>
      <c r="R554">
        <f>IF(LEFT(DN554,1)&lt;&gt;"0",IF(LEFT(DN554,1)="1",3.0,DO554),$D$5+$E$5*(EF554*DY554/($K$5*1000))+$F$5*(EF554*DY554/($K$5*1000))*MAX(MIN(DL554,$J$5),$I$5)*MAX(MIN(DL554,$J$5),$I$5)+$G$5*MAX(MIN(DL554,$J$5),$I$5)*(EF554*DY554/($K$5*1000))+$H$5*(EF554*DY554/($K$5*1000))*(EF554*DY554/($K$5*1000)))</f>
        <v>0</v>
      </c>
      <c r="S554">
        <f>J554*(1000-(1000*0.61365*exp(17.502*W554/(240.97+W554))/(DY554+DZ554)+DT554)/2)/(1000*0.61365*exp(17.502*W554/(240.97+W554))/(DY554+DZ554)-DT554)</f>
        <v>0</v>
      </c>
      <c r="T554">
        <f>1/((DM554+1)/(Q554/1.6)+1/(R554/1.37)) + DM554/((DM554+1)/(Q554/1.6) + DM554/(R554/1.37))</f>
        <v>0</v>
      </c>
      <c r="U554">
        <f>(DH554*DK554)</f>
        <v>0</v>
      </c>
      <c r="V554">
        <f>(EA554+(U554+2*0.95*5.67E-8*(((EA554+$B$7)+273)^4-(EA554+273)^4)-44100*J554)/(1.84*29.3*R554+8*0.95*5.67E-8*(EA554+273)^3))</f>
        <v>0</v>
      </c>
      <c r="W554">
        <f>($C$7*EB554+$D$7*EC554+$E$7*V554)</f>
        <v>0</v>
      </c>
      <c r="X554">
        <f>0.61365*exp(17.502*W554/(240.97+W554))</f>
        <v>0</v>
      </c>
      <c r="Y554">
        <f>(Z554/AA554*100)</f>
        <v>0</v>
      </c>
      <c r="Z554">
        <f>DT554*(DY554+DZ554)/1000</f>
        <v>0</v>
      </c>
      <c r="AA554">
        <f>0.61365*exp(17.502*EA554/(240.97+EA554))</f>
        <v>0</v>
      </c>
      <c r="AB554">
        <f>(X554-DT554*(DY554+DZ554)/1000)</f>
        <v>0</v>
      </c>
      <c r="AC554">
        <f>(-J554*44100)</f>
        <v>0</v>
      </c>
      <c r="AD554">
        <f>2*29.3*R554*0.92*(EA554-W554)</f>
        <v>0</v>
      </c>
      <c r="AE554">
        <f>2*0.95*5.67E-8*(((EA554+$B$7)+273)^4-(W554+273)^4)</f>
        <v>0</v>
      </c>
      <c r="AF554">
        <f>U554+AE554+AC554+AD554</f>
        <v>0</v>
      </c>
      <c r="AG554">
        <f>DX554*AU554*(DS554-DR554*(1000-AU554*DU554)/(1000-AU554*DT554))/(100*DL554)</f>
        <v>0</v>
      </c>
      <c r="AH554">
        <f>1000*DX554*AU554*(DT554-DU554)/(100*DL554*(1000-AU554*DT554))</f>
        <v>0</v>
      </c>
      <c r="AI554">
        <f>(AJ554 - AK554 - DY554*1E3/(8.314*(EA554+273.15)) * AM554/DX554 * AL554) * DX554/(100*DL554) * (1000 - DU554)/1000</f>
        <v>0</v>
      </c>
      <c r="AJ554">
        <v>955.4458647701201</v>
      </c>
      <c r="AK554">
        <v>897.8363030303026</v>
      </c>
      <c r="AL554">
        <v>3.365685506139271</v>
      </c>
      <c r="AM554">
        <v>65.51276045423094</v>
      </c>
      <c r="AN554">
        <f>(AP554 - AO554 + DY554*1E3/(8.314*(EA554+273.15)) * AR554/DX554 * AQ554) * DX554/(100*DL554) * 1000/(1000 - AP554)</f>
        <v>0</v>
      </c>
      <c r="AO554">
        <v>14.49290658899974</v>
      </c>
      <c r="AP554">
        <v>24.3141618181818</v>
      </c>
      <c r="AQ554">
        <v>-0.008482409920809005</v>
      </c>
      <c r="AR554">
        <v>120.2974737953447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MAX(0,($B$13+$C$13*EF554)/(1+$D$13*EF554)*DY554/(EA554+273)*$E$13)</f>
        <v>0</v>
      </c>
      <c r="AX554" t="s">
        <v>437</v>
      </c>
      <c r="AY554" t="s">
        <v>437</v>
      </c>
      <c r="AZ554">
        <v>0</v>
      </c>
      <c r="BA554">
        <v>0</v>
      </c>
      <c r="BB554">
        <f>1-AZ554/BA554</f>
        <v>0</v>
      </c>
      <c r="BC554">
        <v>0</v>
      </c>
      <c r="BD554" t="s">
        <v>437</v>
      </c>
      <c r="BE554" t="s">
        <v>437</v>
      </c>
      <c r="BF554">
        <v>0</v>
      </c>
      <c r="BG554">
        <v>0</v>
      </c>
      <c r="BH554">
        <f>1-BF554/BG554</f>
        <v>0</v>
      </c>
      <c r="BI554">
        <v>0.5</v>
      </c>
      <c r="BJ554">
        <f>DI554</f>
        <v>0</v>
      </c>
      <c r="BK554">
        <f>L554</f>
        <v>0</v>
      </c>
      <c r="BL554">
        <f>BH554*BI554*BJ554</f>
        <v>0</v>
      </c>
      <c r="BM554">
        <f>(BK554-BC554)/BJ554</f>
        <v>0</v>
      </c>
      <c r="BN554">
        <f>(BA554-BG554)/BG554</f>
        <v>0</v>
      </c>
      <c r="BO554">
        <f>AZ554/(BB554+AZ554/BG554)</f>
        <v>0</v>
      </c>
      <c r="BP554" t="s">
        <v>437</v>
      </c>
      <c r="BQ554">
        <v>0</v>
      </c>
      <c r="BR554">
        <f>IF(BQ554&lt;&gt;0, BQ554, BO554)</f>
        <v>0</v>
      </c>
      <c r="BS554">
        <f>1-BR554/BG554</f>
        <v>0</v>
      </c>
      <c r="BT554">
        <f>(BG554-BF554)/(BG554-BR554)</f>
        <v>0</v>
      </c>
      <c r="BU554">
        <f>(BA554-BG554)/(BA554-BR554)</f>
        <v>0</v>
      </c>
      <c r="BV554">
        <f>(BG554-BF554)/(BG554-AZ554)</f>
        <v>0</v>
      </c>
      <c r="BW554">
        <f>(BA554-BG554)/(BA554-AZ554)</f>
        <v>0</v>
      </c>
      <c r="BX554">
        <f>(BT554*BR554/BF554)</f>
        <v>0</v>
      </c>
      <c r="BY554">
        <f>(1-BX554)</f>
        <v>0</v>
      </c>
      <c r="DH554">
        <f>$B$11*EG554+$C$11*EH554+$F$11*ES554*(1-EV554)</f>
        <v>0</v>
      </c>
      <c r="DI554">
        <f>DH554*DJ554</f>
        <v>0</v>
      </c>
      <c r="DJ554">
        <f>($B$11*$D$9+$C$11*$D$9+$F$11*((FF554+EX554)/MAX(FF554+EX554+FG554, 0.1)*$I$9+FG554/MAX(FF554+EX554+FG554, 0.1)*$J$9))/($B$11+$C$11+$F$11)</f>
        <v>0</v>
      </c>
      <c r="DK554">
        <f>($B$11*$K$9+$C$11*$K$9+$F$11*((FF554+EX554)/MAX(FF554+EX554+FG554, 0.1)*$P$9+FG554/MAX(FF554+EX554+FG554, 0.1)*$Q$9))/($B$11+$C$11+$F$11)</f>
        <v>0</v>
      </c>
      <c r="DL554">
        <v>4.8</v>
      </c>
      <c r="DM554">
        <v>0.5</v>
      </c>
      <c r="DN554" t="s">
        <v>438</v>
      </c>
      <c r="DO554">
        <v>2</v>
      </c>
      <c r="DP554" t="b">
        <v>1</v>
      </c>
      <c r="DQ554">
        <v>1759260013.814285</v>
      </c>
      <c r="DR554">
        <v>852.1727857142859</v>
      </c>
      <c r="DS554">
        <v>925.8373928571428</v>
      </c>
      <c r="DT554">
        <v>24.353525</v>
      </c>
      <c r="DU554">
        <v>14.48801785714286</v>
      </c>
      <c r="DV554">
        <v>851.4168214285713</v>
      </c>
      <c r="DW554">
        <v>24.10319285714286</v>
      </c>
      <c r="DX554">
        <v>500.0135000000001</v>
      </c>
      <c r="DY554">
        <v>90.70106071428572</v>
      </c>
      <c r="DZ554">
        <v>0.05367755357142857</v>
      </c>
      <c r="EA554">
        <v>30.7233</v>
      </c>
      <c r="EB554">
        <v>30.00826428571428</v>
      </c>
      <c r="EC554">
        <v>999.9000000000002</v>
      </c>
      <c r="ED554">
        <v>0</v>
      </c>
      <c r="EE554">
        <v>0</v>
      </c>
      <c r="EF554">
        <v>9995.852499999999</v>
      </c>
      <c r="EG554">
        <v>0</v>
      </c>
      <c r="EH554">
        <v>11.3638</v>
      </c>
      <c r="EI554">
        <v>-73.66461428571428</v>
      </c>
      <c r="EJ554">
        <v>873.4440714285713</v>
      </c>
      <c r="EK554">
        <v>939.4482142857144</v>
      </c>
      <c r="EL554">
        <v>9.865505357142855</v>
      </c>
      <c r="EM554">
        <v>925.8373928571428</v>
      </c>
      <c r="EN554">
        <v>14.48801785714286</v>
      </c>
      <c r="EO554">
        <v>2.208891071428571</v>
      </c>
      <c r="EP554">
        <v>1.314079285714286</v>
      </c>
      <c r="EQ554">
        <v>19.02693214285714</v>
      </c>
      <c r="ER554">
        <v>10.96084642857143</v>
      </c>
      <c r="ES554">
        <v>2000.017142857143</v>
      </c>
      <c r="ET554">
        <v>0.9799958571428569</v>
      </c>
      <c r="EU554">
        <v>0.020004425</v>
      </c>
      <c r="EV554">
        <v>0</v>
      </c>
      <c r="EW554">
        <v>903.3199999999999</v>
      </c>
      <c r="EX554">
        <v>5.000560000000001</v>
      </c>
      <c r="EY554">
        <v>18344.57857142858</v>
      </c>
      <c r="EZ554">
        <v>17294.99642857143</v>
      </c>
      <c r="FA554">
        <v>42.2275</v>
      </c>
      <c r="FB554">
        <v>42.31199999999999</v>
      </c>
      <c r="FC554">
        <v>41.9037857142857</v>
      </c>
      <c r="FD554">
        <v>41.4865</v>
      </c>
      <c r="FE554">
        <v>42.93699999999998</v>
      </c>
      <c r="FF554">
        <v>1955.107142857143</v>
      </c>
      <c r="FG554">
        <v>39.91</v>
      </c>
      <c r="FH554">
        <v>0</v>
      </c>
      <c r="FI554">
        <v>1759260035.8</v>
      </c>
      <c r="FJ554">
        <v>0</v>
      </c>
      <c r="FK554">
        <v>903.5291200000001</v>
      </c>
      <c r="FL554">
        <v>21.73553850202695</v>
      </c>
      <c r="FM554">
        <v>443.6307699601729</v>
      </c>
      <c r="FN554">
        <v>18348.632</v>
      </c>
      <c r="FO554">
        <v>15</v>
      </c>
      <c r="FP554">
        <v>0</v>
      </c>
      <c r="FQ554" t="s">
        <v>439</v>
      </c>
      <c r="FR554">
        <v>1747148579.5</v>
      </c>
      <c r="FS554">
        <v>1747148584.5</v>
      </c>
      <c r="FT554">
        <v>0</v>
      </c>
      <c r="FU554">
        <v>0.162</v>
      </c>
      <c r="FV554">
        <v>-0.001</v>
      </c>
      <c r="FW554">
        <v>0.139</v>
      </c>
      <c r="FX554">
        <v>0.058</v>
      </c>
      <c r="FY554">
        <v>420</v>
      </c>
      <c r="FZ554">
        <v>16</v>
      </c>
      <c r="GA554">
        <v>0.19</v>
      </c>
      <c r="GB554">
        <v>0.02</v>
      </c>
      <c r="GC554">
        <v>-73.37129024390245</v>
      </c>
      <c r="GD554">
        <v>-5.389574216027945</v>
      </c>
      <c r="GE554">
        <v>0.5353566729031134</v>
      </c>
      <c r="GF554">
        <v>0</v>
      </c>
      <c r="GG554">
        <v>901.9946176470588</v>
      </c>
      <c r="GH554">
        <v>23.48890757850397</v>
      </c>
      <c r="GI554">
        <v>2.321163324140638</v>
      </c>
      <c r="GJ554">
        <v>0</v>
      </c>
      <c r="GK554">
        <v>9.870238780487805</v>
      </c>
      <c r="GL554">
        <v>-0.116918885017411</v>
      </c>
      <c r="GM554">
        <v>0.01671264297165935</v>
      </c>
      <c r="GN554">
        <v>0</v>
      </c>
      <c r="GO554">
        <v>0</v>
      </c>
      <c r="GP554">
        <v>3</v>
      </c>
      <c r="GQ554" t="s">
        <v>490</v>
      </c>
      <c r="GR554">
        <v>3.12901</v>
      </c>
      <c r="GS554">
        <v>2.73151</v>
      </c>
      <c r="GT554">
        <v>0.144008</v>
      </c>
      <c r="GU554">
        <v>0.152631</v>
      </c>
      <c r="GV554">
        <v>0.108121</v>
      </c>
      <c r="GW554">
        <v>0.0754495</v>
      </c>
      <c r="GX554">
        <v>25647.8</v>
      </c>
      <c r="GY554">
        <v>24646.8</v>
      </c>
      <c r="GZ554">
        <v>30505.3</v>
      </c>
      <c r="HA554">
        <v>29342.3</v>
      </c>
      <c r="HB554">
        <v>37551.4</v>
      </c>
      <c r="HC554">
        <v>35707.5</v>
      </c>
      <c r="HD554">
        <v>46668.1</v>
      </c>
      <c r="HE554">
        <v>43603.8</v>
      </c>
      <c r="HF554">
        <v>1.8325</v>
      </c>
      <c r="HG554">
        <v>1.81495</v>
      </c>
      <c r="HH554">
        <v>0.07599590000000001</v>
      </c>
      <c r="HI554">
        <v>0</v>
      </c>
      <c r="HJ554">
        <v>28.7889</v>
      </c>
      <c r="HK554">
        <v>999.9</v>
      </c>
      <c r="HL554">
        <v>47.2</v>
      </c>
      <c r="HM554">
        <v>31.6</v>
      </c>
      <c r="HN554">
        <v>24.292</v>
      </c>
      <c r="HO554">
        <v>62.7469</v>
      </c>
      <c r="HP554">
        <v>17.9127</v>
      </c>
      <c r="HQ554">
        <v>1</v>
      </c>
      <c r="HR554">
        <v>0.161852</v>
      </c>
      <c r="HS554">
        <v>-0.729254</v>
      </c>
      <c r="HT554">
        <v>20.1991</v>
      </c>
      <c r="HU554">
        <v>5.22957</v>
      </c>
      <c r="HV554">
        <v>11.974</v>
      </c>
      <c r="HW554">
        <v>4.97005</v>
      </c>
      <c r="HX554">
        <v>3.28968</v>
      </c>
      <c r="HY554">
        <v>9999</v>
      </c>
      <c r="HZ554">
        <v>9999</v>
      </c>
      <c r="IA554">
        <v>9999</v>
      </c>
      <c r="IB554">
        <v>21.1</v>
      </c>
      <c r="IC554">
        <v>4.97291</v>
      </c>
      <c r="ID554">
        <v>1.87722</v>
      </c>
      <c r="IE554">
        <v>1.87531</v>
      </c>
      <c r="IF554">
        <v>1.87808</v>
      </c>
      <c r="IG554">
        <v>1.87486</v>
      </c>
      <c r="IH554">
        <v>1.87843</v>
      </c>
      <c r="II554">
        <v>1.8755</v>
      </c>
      <c r="IJ554">
        <v>1.87668</v>
      </c>
      <c r="IK554">
        <v>0</v>
      </c>
      <c r="IL554">
        <v>0</v>
      </c>
      <c r="IM554">
        <v>0</v>
      </c>
      <c r="IN554">
        <v>0</v>
      </c>
      <c r="IO554" t="s">
        <v>441</v>
      </c>
      <c r="IP554" t="s">
        <v>442</v>
      </c>
      <c r="IQ554" t="s">
        <v>443</v>
      </c>
      <c r="IR554" t="s">
        <v>443</v>
      </c>
      <c r="IS554" t="s">
        <v>443</v>
      </c>
      <c r="IT554" t="s">
        <v>443</v>
      </c>
      <c r="IU554">
        <v>0</v>
      </c>
      <c r="IV554">
        <v>100</v>
      </c>
      <c r="IW554">
        <v>100</v>
      </c>
      <c r="IX554">
        <v>0.78</v>
      </c>
      <c r="IY554">
        <v>0.2495</v>
      </c>
      <c r="IZ554">
        <v>-0.1222274518627452</v>
      </c>
      <c r="JA554">
        <v>0.001328938755811441</v>
      </c>
      <c r="JB554">
        <v>-5.633165956792918E-07</v>
      </c>
      <c r="JC554">
        <v>2.510553891376428E-10</v>
      </c>
      <c r="JD554">
        <v>-0.04678033270444259</v>
      </c>
      <c r="JE554">
        <v>-0.0009625096320519332</v>
      </c>
      <c r="JF554">
        <v>0.0006953178313022573</v>
      </c>
      <c r="JG554">
        <v>-5.973937232829655E-06</v>
      </c>
      <c r="JH554">
        <v>1</v>
      </c>
      <c r="JI554">
        <v>2112</v>
      </c>
      <c r="JJ554">
        <v>1</v>
      </c>
      <c r="JK554">
        <v>26</v>
      </c>
      <c r="JL554">
        <v>201857.4</v>
      </c>
      <c r="JM554">
        <v>201857.3</v>
      </c>
      <c r="JN554">
        <v>2.12524</v>
      </c>
      <c r="JO554">
        <v>2.54028</v>
      </c>
      <c r="JP554">
        <v>1.39893</v>
      </c>
      <c r="JQ554">
        <v>2.32788</v>
      </c>
      <c r="JR554">
        <v>1.44897</v>
      </c>
      <c r="JS554">
        <v>2.60498</v>
      </c>
      <c r="JT554">
        <v>37.2659</v>
      </c>
      <c r="JU554">
        <v>23.9649</v>
      </c>
      <c r="JV554">
        <v>18</v>
      </c>
      <c r="JW554">
        <v>483.737</v>
      </c>
      <c r="JX554">
        <v>443.02</v>
      </c>
      <c r="JY554">
        <v>29.8161</v>
      </c>
      <c r="JZ554">
        <v>29.2859</v>
      </c>
      <c r="KA554">
        <v>30.0004</v>
      </c>
      <c r="KB554">
        <v>28.8802</v>
      </c>
      <c r="KC554">
        <v>28.9343</v>
      </c>
      <c r="KD554">
        <v>42.5538</v>
      </c>
      <c r="KE554">
        <v>43.0303</v>
      </c>
      <c r="KF554">
        <v>0</v>
      </c>
      <c r="KG554">
        <v>29.7923</v>
      </c>
      <c r="KH554">
        <v>974.48</v>
      </c>
      <c r="KI554">
        <v>14.5712</v>
      </c>
      <c r="KJ554">
        <v>100.851</v>
      </c>
      <c r="KK554">
        <v>100.293</v>
      </c>
    </row>
    <row r="555" spans="1:297">
      <c r="A555">
        <v>539</v>
      </c>
      <c r="B555">
        <v>1759260026.6</v>
      </c>
      <c r="C555">
        <v>13211</v>
      </c>
      <c r="D555" t="s">
        <v>1526</v>
      </c>
      <c r="E555" t="s">
        <v>1527</v>
      </c>
      <c r="F555">
        <v>5</v>
      </c>
      <c r="G555" t="s">
        <v>1411</v>
      </c>
      <c r="H555" t="s">
        <v>436</v>
      </c>
      <c r="I555">
        <v>1759260019.1</v>
      </c>
      <c r="J555">
        <f>(K555)/1000</f>
        <v>0</v>
      </c>
      <c r="K555">
        <f>IF(DP555, AN555, AH555)</f>
        <v>0</v>
      </c>
      <c r="L555">
        <f>IF(DP555, AI555, AG555)</f>
        <v>0</v>
      </c>
      <c r="M555">
        <f>DR555 - IF(AU555&gt;1, L555*DL555*100.0/(AW555), 0)</f>
        <v>0</v>
      </c>
      <c r="N555">
        <f>((T555-J555/2)*M555-L555)/(T555+J555/2)</f>
        <v>0</v>
      </c>
      <c r="O555">
        <f>N555*(DY555+DZ555)/1000.0</f>
        <v>0</v>
      </c>
      <c r="P555">
        <f>(DR555 - IF(AU555&gt;1, L555*DL555*100.0/(AW555), 0))*(DY555+DZ555)/1000.0</f>
        <v>0</v>
      </c>
      <c r="Q555">
        <f>2.0/((1/S555-1/R555)+SIGN(S555)*SQRT((1/S555-1/R555)*(1/S555-1/R555) + 4*DM555/((DM555+1)*(DM555+1))*(2*1/S555*1/R555-1/R555*1/R555)))</f>
        <v>0</v>
      </c>
      <c r="R555">
        <f>IF(LEFT(DN555,1)&lt;&gt;"0",IF(LEFT(DN555,1)="1",3.0,DO555),$D$5+$E$5*(EF555*DY555/($K$5*1000))+$F$5*(EF555*DY555/($K$5*1000))*MAX(MIN(DL555,$J$5),$I$5)*MAX(MIN(DL555,$J$5),$I$5)+$G$5*MAX(MIN(DL555,$J$5),$I$5)*(EF555*DY555/($K$5*1000))+$H$5*(EF555*DY555/($K$5*1000))*(EF555*DY555/($K$5*1000)))</f>
        <v>0</v>
      </c>
      <c r="S555">
        <f>J555*(1000-(1000*0.61365*exp(17.502*W555/(240.97+W555))/(DY555+DZ555)+DT555)/2)/(1000*0.61365*exp(17.502*W555/(240.97+W555))/(DY555+DZ555)-DT555)</f>
        <v>0</v>
      </c>
      <c r="T555">
        <f>1/((DM555+1)/(Q555/1.6)+1/(R555/1.37)) + DM555/((DM555+1)/(Q555/1.6) + DM555/(R555/1.37))</f>
        <v>0</v>
      </c>
      <c r="U555">
        <f>(DH555*DK555)</f>
        <v>0</v>
      </c>
      <c r="V555">
        <f>(EA555+(U555+2*0.95*5.67E-8*(((EA555+$B$7)+273)^4-(EA555+273)^4)-44100*J555)/(1.84*29.3*R555+8*0.95*5.67E-8*(EA555+273)^3))</f>
        <v>0</v>
      </c>
      <c r="W555">
        <f>($C$7*EB555+$D$7*EC555+$E$7*V555)</f>
        <v>0</v>
      </c>
      <c r="X555">
        <f>0.61365*exp(17.502*W555/(240.97+W555))</f>
        <v>0</v>
      </c>
      <c r="Y555">
        <f>(Z555/AA555*100)</f>
        <v>0</v>
      </c>
      <c r="Z555">
        <f>DT555*(DY555+DZ555)/1000</f>
        <v>0</v>
      </c>
      <c r="AA555">
        <f>0.61365*exp(17.502*EA555/(240.97+EA555))</f>
        <v>0</v>
      </c>
      <c r="AB555">
        <f>(X555-DT555*(DY555+DZ555)/1000)</f>
        <v>0</v>
      </c>
      <c r="AC555">
        <f>(-J555*44100)</f>
        <v>0</v>
      </c>
      <c r="AD555">
        <f>2*29.3*R555*0.92*(EA555-W555)</f>
        <v>0</v>
      </c>
      <c r="AE555">
        <f>2*0.95*5.67E-8*(((EA555+$B$7)+273)^4-(W555+273)^4)</f>
        <v>0</v>
      </c>
      <c r="AF555">
        <f>U555+AE555+AC555+AD555</f>
        <v>0</v>
      </c>
      <c r="AG555">
        <f>DX555*AU555*(DS555-DR555*(1000-AU555*DU555)/(1000-AU555*DT555))/(100*DL555)</f>
        <v>0</v>
      </c>
      <c r="AH555">
        <f>1000*DX555*AU555*(DT555-DU555)/(100*DL555*(1000-AU555*DT555))</f>
        <v>0</v>
      </c>
      <c r="AI555">
        <f>(AJ555 - AK555 - DY555*1E3/(8.314*(EA555+273.15)) * AM555/DX555 * AL555) * DX555/(100*DL555) * (1000 - DU555)/1000</f>
        <v>0</v>
      </c>
      <c r="AJ555">
        <v>972.5711836495384</v>
      </c>
      <c r="AK555">
        <v>914.5718727272723</v>
      </c>
      <c r="AL555">
        <v>3.350098677244371</v>
      </c>
      <c r="AM555">
        <v>65.51276045423094</v>
      </c>
      <c r="AN555">
        <f>(AP555 - AO555 + DY555*1E3/(8.314*(EA555+273.15)) * AR555/DX555 * AQ555) * DX555/(100*DL555) * 1000/(1000 - AP555)</f>
        <v>0</v>
      </c>
      <c r="AO555">
        <v>14.49744406266918</v>
      </c>
      <c r="AP555">
        <v>24.29155878787878</v>
      </c>
      <c r="AQ555">
        <v>-0.001975770131760627</v>
      </c>
      <c r="AR555">
        <v>120.2974737953447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MAX(0,($B$13+$C$13*EF555)/(1+$D$13*EF555)*DY555/(EA555+273)*$E$13)</f>
        <v>0</v>
      </c>
      <c r="AX555" t="s">
        <v>437</v>
      </c>
      <c r="AY555" t="s">
        <v>437</v>
      </c>
      <c r="AZ555">
        <v>0</v>
      </c>
      <c r="BA555">
        <v>0</v>
      </c>
      <c r="BB555">
        <f>1-AZ555/BA555</f>
        <v>0</v>
      </c>
      <c r="BC555">
        <v>0</v>
      </c>
      <c r="BD555" t="s">
        <v>437</v>
      </c>
      <c r="BE555" t="s">
        <v>437</v>
      </c>
      <c r="BF555">
        <v>0</v>
      </c>
      <c r="BG555">
        <v>0</v>
      </c>
      <c r="BH555">
        <f>1-BF555/BG555</f>
        <v>0</v>
      </c>
      <c r="BI555">
        <v>0.5</v>
      </c>
      <c r="BJ555">
        <f>DI555</f>
        <v>0</v>
      </c>
      <c r="BK555">
        <f>L555</f>
        <v>0</v>
      </c>
      <c r="BL555">
        <f>BH555*BI555*BJ555</f>
        <v>0</v>
      </c>
      <c r="BM555">
        <f>(BK555-BC555)/BJ555</f>
        <v>0</v>
      </c>
      <c r="BN555">
        <f>(BA555-BG555)/BG555</f>
        <v>0</v>
      </c>
      <c r="BO555">
        <f>AZ555/(BB555+AZ555/BG555)</f>
        <v>0</v>
      </c>
      <c r="BP555" t="s">
        <v>437</v>
      </c>
      <c r="BQ555">
        <v>0</v>
      </c>
      <c r="BR555">
        <f>IF(BQ555&lt;&gt;0, BQ555, BO555)</f>
        <v>0</v>
      </c>
      <c r="BS555">
        <f>1-BR555/BG555</f>
        <v>0</v>
      </c>
      <c r="BT555">
        <f>(BG555-BF555)/(BG555-BR555)</f>
        <v>0</v>
      </c>
      <c r="BU555">
        <f>(BA555-BG555)/(BA555-BR555)</f>
        <v>0</v>
      </c>
      <c r="BV555">
        <f>(BG555-BF555)/(BG555-AZ555)</f>
        <v>0</v>
      </c>
      <c r="BW555">
        <f>(BA555-BG555)/(BA555-AZ555)</f>
        <v>0</v>
      </c>
      <c r="BX555">
        <f>(BT555*BR555/BF555)</f>
        <v>0</v>
      </c>
      <c r="BY555">
        <f>(1-BX555)</f>
        <v>0</v>
      </c>
      <c r="DH555">
        <f>$B$11*EG555+$C$11*EH555+$F$11*ES555*(1-EV555)</f>
        <v>0</v>
      </c>
      <c r="DI555">
        <f>DH555*DJ555</f>
        <v>0</v>
      </c>
      <c r="DJ555">
        <f>($B$11*$D$9+$C$11*$D$9+$F$11*((FF555+EX555)/MAX(FF555+EX555+FG555, 0.1)*$I$9+FG555/MAX(FF555+EX555+FG555, 0.1)*$J$9))/($B$11+$C$11+$F$11)</f>
        <v>0</v>
      </c>
      <c r="DK555">
        <f>($B$11*$K$9+$C$11*$K$9+$F$11*((FF555+EX555)/MAX(FF555+EX555+FG555, 0.1)*$P$9+FG555/MAX(FF555+EX555+FG555, 0.1)*$Q$9))/($B$11+$C$11+$F$11)</f>
        <v>0</v>
      </c>
      <c r="DL555">
        <v>4.8</v>
      </c>
      <c r="DM555">
        <v>0.5</v>
      </c>
      <c r="DN555" t="s">
        <v>438</v>
      </c>
      <c r="DO555">
        <v>2</v>
      </c>
      <c r="DP555" t="b">
        <v>1</v>
      </c>
      <c r="DQ555">
        <v>1759260019.1</v>
      </c>
      <c r="DR555">
        <v>869.4155925925926</v>
      </c>
      <c r="DS555">
        <v>943.5646666666668</v>
      </c>
      <c r="DT555">
        <v>24.33108148148148</v>
      </c>
      <c r="DU555">
        <v>14.49246666666667</v>
      </c>
      <c r="DV555">
        <v>868.6438888888888</v>
      </c>
      <c r="DW555">
        <v>24.08123333333333</v>
      </c>
      <c r="DX555">
        <v>500.0038888888889</v>
      </c>
      <c r="DY555">
        <v>90.70140370370372</v>
      </c>
      <c r="DZ555">
        <v>0.05357008518518519</v>
      </c>
      <c r="EA555">
        <v>30.72404444444445</v>
      </c>
      <c r="EB555">
        <v>30.01834074074074</v>
      </c>
      <c r="EC555">
        <v>999.9000000000001</v>
      </c>
      <c r="ED555">
        <v>0</v>
      </c>
      <c r="EE555">
        <v>0</v>
      </c>
      <c r="EF555">
        <v>10007.06555555556</v>
      </c>
      <c r="EG555">
        <v>0</v>
      </c>
      <c r="EH555">
        <v>11.3638</v>
      </c>
      <c r="EI555">
        <v>-74.14905925925926</v>
      </c>
      <c r="EJ555">
        <v>891.0966666666666</v>
      </c>
      <c r="EK555">
        <v>957.4404444444444</v>
      </c>
      <c r="EL555">
        <v>9.838615925925925</v>
      </c>
      <c r="EM555">
        <v>943.5646666666668</v>
      </c>
      <c r="EN555">
        <v>14.49246666666667</v>
      </c>
      <c r="EO555">
        <v>2.206864074074074</v>
      </c>
      <c r="EP555">
        <v>1.314487407407407</v>
      </c>
      <c r="EQ555">
        <v>19.01220740740741</v>
      </c>
      <c r="ER555">
        <v>10.96551481481481</v>
      </c>
      <c r="ES555">
        <v>1999.991481481482</v>
      </c>
      <c r="ET555">
        <v>0.9799956666666665</v>
      </c>
      <c r="EU555">
        <v>0.02000461851851852</v>
      </c>
      <c r="EV555">
        <v>0</v>
      </c>
      <c r="EW555">
        <v>905.2174814814815</v>
      </c>
      <c r="EX555">
        <v>5.000560000000001</v>
      </c>
      <c r="EY555">
        <v>18381.95185185185</v>
      </c>
      <c r="EZ555">
        <v>17294.77407407407</v>
      </c>
      <c r="FA555">
        <v>42.23366666666666</v>
      </c>
      <c r="FB555">
        <v>42.31199999999999</v>
      </c>
      <c r="FC555">
        <v>41.91174074074073</v>
      </c>
      <c r="FD555">
        <v>41.48833333333333</v>
      </c>
      <c r="FE555">
        <v>42.93699999999998</v>
      </c>
      <c r="FF555">
        <v>1955.081481481481</v>
      </c>
      <c r="FG555">
        <v>39.91</v>
      </c>
      <c r="FH555">
        <v>0</v>
      </c>
      <c r="FI555">
        <v>1759260040.6</v>
      </c>
      <c r="FJ555">
        <v>0</v>
      </c>
      <c r="FK555">
        <v>905.2402400000001</v>
      </c>
      <c r="FL555">
        <v>20.25992311686463</v>
      </c>
      <c r="FM555">
        <v>409.4307698122126</v>
      </c>
      <c r="FN555">
        <v>18382.652</v>
      </c>
      <c r="FO555">
        <v>15</v>
      </c>
      <c r="FP555">
        <v>0</v>
      </c>
      <c r="FQ555" t="s">
        <v>439</v>
      </c>
      <c r="FR555">
        <v>1747148579.5</v>
      </c>
      <c r="FS555">
        <v>1747148584.5</v>
      </c>
      <c r="FT555">
        <v>0</v>
      </c>
      <c r="FU555">
        <v>0.162</v>
      </c>
      <c r="FV555">
        <v>-0.001</v>
      </c>
      <c r="FW555">
        <v>0.139</v>
      </c>
      <c r="FX555">
        <v>0.058</v>
      </c>
      <c r="FY555">
        <v>420</v>
      </c>
      <c r="FZ555">
        <v>16</v>
      </c>
      <c r="GA555">
        <v>0.19</v>
      </c>
      <c r="GB555">
        <v>0.02</v>
      </c>
      <c r="GC555">
        <v>-73.82363902439023</v>
      </c>
      <c r="GD555">
        <v>-5.401231358885019</v>
      </c>
      <c r="GE555">
        <v>0.5349184756112536</v>
      </c>
      <c r="GF555">
        <v>0</v>
      </c>
      <c r="GG555">
        <v>904.0447058823529</v>
      </c>
      <c r="GH555">
        <v>21.55352177695555</v>
      </c>
      <c r="GI555">
        <v>2.132050001198953</v>
      </c>
      <c r="GJ555">
        <v>0</v>
      </c>
      <c r="GK555">
        <v>9.853845365853658</v>
      </c>
      <c r="GL555">
        <v>-0.2957707317073262</v>
      </c>
      <c r="GM555">
        <v>0.03063863964833132</v>
      </c>
      <c r="GN555">
        <v>0</v>
      </c>
      <c r="GO555">
        <v>0</v>
      </c>
      <c r="GP555">
        <v>3</v>
      </c>
      <c r="GQ555" t="s">
        <v>490</v>
      </c>
      <c r="GR555">
        <v>3.12903</v>
      </c>
      <c r="GS555">
        <v>2.73153</v>
      </c>
      <c r="GT555">
        <v>0.145751</v>
      </c>
      <c r="GU555">
        <v>0.154359</v>
      </c>
      <c r="GV555">
        <v>0.108038</v>
      </c>
      <c r="GW555">
        <v>0.07546310000000001</v>
      </c>
      <c r="GX555">
        <v>25595.6</v>
      </c>
      <c r="GY555">
        <v>24595.9</v>
      </c>
      <c r="GZ555">
        <v>30505.4</v>
      </c>
      <c r="HA555">
        <v>29341.6</v>
      </c>
      <c r="HB555">
        <v>37555.3</v>
      </c>
      <c r="HC555">
        <v>35706</v>
      </c>
      <c r="HD555">
        <v>46668.4</v>
      </c>
      <c r="HE555">
        <v>43602.5</v>
      </c>
      <c r="HF555">
        <v>1.83245</v>
      </c>
      <c r="HG555">
        <v>1.815</v>
      </c>
      <c r="HH555">
        <v>0.07599590000000001</v>
      </c>
      <c r="HI555">
        <v>0</v>
      </c>
      <c r="HJ555">
        <v>28.7888</v>
      </c>
      <c r="HK555">
        <v>999.9</v>
      </c>
      <c r="HL555">
        <v>47.2</v>
      </c>
      <c r="HM555">
        <v>31.6</v>
      </c>
      <c r="HN555">
        <v>24.2933</v>
      </c>
      <c r="HO555">
        <v>62.9069</v>
      </c>
      <c r="HP555">
        <v>17.9888</v>
      </c>
      <c r="HQ555">
        <v>1</v>
      </c>
      <c r="HR555">
        <v>0.162081</v>
      </c>
      <c r="HS555">
        <v>-0.663028</v>
      </c>
      <c r="HT555">
        <v>20.1994</v>
      </c>
      <c r="HU555">
        <v>5.22792</v>
      </c>
      <c r="HV555">
        <v>11.974</v>
      </c>
      <c r="HW555">
        <v>4.9698</v>
      </c>
      <c r="HX555">
        <v>3.28948</v>
      </c>
      <c r="HY555">
        <v>9999</v>
      </c>
      <c r="HZ555">
        <v>9999</v>
      </c>
      <c r="IA555">
        <v>9999</v>
      </c>
      <c r="IB555">
        <v>21.1</v>
      </c>
      <c r="IC555">
        <v>4.97291</v>
      </c>
      <c r="ID555">
        <v>1.87728</v>
      </c>
      <c r="IE555">
        <v>1.87531</v>
      </c>
      <c r="IF555">
        <v>1.87819</v>
      </c>
      <c r="IG555">
        <v>1.87488</v>
      </c>
      <c r="IH555">
        <v>1.87849</v>
      </c>
      <c r="II555">
        <v>1.87558</v>
      </c>
      <c r="IJ555">
        <v>1.87668</v>
      </c>
      <c r="IK555">
        <v>0</v>
      </c>
      <c r="IL555">
        <v>0</v>
      </c>
      <c r="IM555">
        <v>0</v>
      </c>
      <c r="IN555">
        <v>0</v>
      </c>
      <c r="IO555" t="s">
        <v>441</v>
      </c>
      <c r="IP555" t="s">
        <v>442</v>
      </c>
      <c r="IQ555" t="s">
        <v>443</v>
      </c>
      <c r="IR555" t="s">
        <v>443</v>
      </c>
      <c r="IS555" t="s">
        <v>443</v>
      </c>
      <c r="IT555" t="s">
        <v>443</v>
      </c>
      <c r="IU555">
        <v>0</v>
      </c>
      <c r="IV555">
        <v>100</v>
      </c>
      <c r="IW555">
        <v>100</v>
      </c>
      <c r="IX555">
        <v>0.795</v>
      </c>
      <c r="IY555">
        <v>0.2489</v>
      </c>
      <c r="IZ555">
        <v>-0.1222274518627452</v>
      </c>
      <c r="JA555">
        <v>0.001328938755811441</v>
      </c>
      <c r="JB555">
        <v>-5.633165956792918E-07</v>
      </c>
      <c r="JC555">
        <v>2.510553891376428E-10</v>
      </c>
      <c r="JD555">
        <v>-0.04678033270444259</v>
      </c>
      <c r="JE555">
        <v>-0.0009625096320519332</v>
      </c>
      <c r="JF555">
        <v>0.0006953178313022573</v>
      </c>
      <c r="JG555">
        <v>-5.973937232829655E-06</v>
      </c>
      <c r="JH555">
        <v>1</v>
      </c>
      <c r="JI555">
        <v>2112</v>
      </c>
      <c r="JJ555">
        <v>1</v>
      </c>
      <c r="JK555">
        <v>26</v>
      </c>
      <c r="JL555">
        <v>201857.5</v>
      </c>
      <c r="JM555">
        <v>201857.4</v>
      </c>
      <c r="JN555">
        <v>2.15332</v>
      </c>
      <c r="JO555">
        <v>2.54639</v>
      </c>
      <c r="JP555">
        <v>1.39893</v>
      </c>
      <c r="JQ555">
        <v>2.32788</v>
      </c>
      <c r="JR555">
        <v>1.44897</v>
      </c>
      <c r="JS555">
        <v>2.46704</v>
      </c>
      <c r="JT555">
        <v>37.2659</v>
      </c>
      <c r="JU555">
        <v>23.9649</v>
      </c>
      <c r="JV555">
        <v>18</v>
      </c>
      <c r="JW555">
        <v>483.734</v>
      </c>
      <c r="JX555">
        <v>443.083</v>
      </c>
      <c r="JY555">
        <v>29.7954</v>
      </c>
      <c r="JZ555">
        <v>29.2909</v>
      </c>
      <c r="KA555">
        <v>30.0004</v>
      </c>
      <c r="KB555">
        <v>28.8839</v>
      </c>
      <c r="KC555">
        <v>28.9387</v>
      </c>
      <c r="KD555">
        <v>43.112</v>
      </c>
      <c r="KE555">
        <v>42.7467</v>
      </c>
      <c r="KF555">
        <v>0</v>
      </c>
      <c r="KG555">
        <v>29.7677</v>
      </c>
      <c r="KH555">
        <v>987.837</v>
      </c>
      <c r="KI555">
        <v>14.6327</v>
      </c>
      <c r="KJ555">
        <v>100.852</v>
      </c>
      <c r="KK555">
        <v>100.291</v>
      </c>
    </row>
    <row r="556" spans="1:297">
      <c r="A556">
        <v>540</v>
      </c>
      <c r="B556">
        <v>1759260031.6</v>
      </c>
      <c r="C556">
        <v>13216</v>
      </c>
      <c r="D556" t="s">
        <v>1528</v>
      </c>
      <c r="E556" t="s">
        <v>1529</v>
      </c>
      <c r="F556">
        <v>5</v>
      </c>
      <c r="G556" t="s">
        <v>1411</v>
      </c>
      <c r="H556" t="s">
        <v>436</v>
      </c>
      <c r="I556">
        <v>1759260023.814285</v>
      </c>
      <c r="J556">
        <f>(K556)/1000</f>
        <v>0</v>
      </c>
      <c r="K556">
        <f>IF(DP556, AN556, AH556)</f>
        <v>0</v>
      </c>
      <c r="L556">
        <f>IF(DP556, AI556, AG556)</f>
        <v>0</v>
      </c>
      <c r="M556">
        <f>DR556 - IF(AU556&gt;1, L556*DL556*100.0/(AW556), 0)</f>
        <v>0</v>
      </c>
      <c r="N556">
        <f>((T556-J556/2)*M556-L556)/(T556+J556/2)</f>
        <v>0</v>
      </c>
      <c r="O556">
        <f>N556*(DY556+DZ556)/1000.0</f>
        <v>0</v>
      </c>
      <c r="P556">
        <f>(DR556 - IF(AU556&gt;1, L556*DL556*100.0/(AW556), 0))*(DY556+DZ556)/1000.0</f>
        <v>0</v>
      </c>
      <c r="Q556">
        <f>2.0/((1/S556-1/R556)+SIGN(S556)*SQRT((1/S556-1/R556)*(1/S556-1/R556) + 4*DM556/((DM556+1)*(DM556+1))*(2*1/S556*1/R556-1/R556*1/R556)))</f>
        <v>0</v>
      </c>
      <c r="R556">
        <f>IF(LEFT(DN556,1)&lt;&gt;"0",IF(LEFT(DN556,1)="1",3.0,DO556),$D$5+$E$5*(EF556*DY556/($K$5*1000))+$F$5*(EF556*DY556/($K$5*1000))*MAX(MIN(DL556,$J$5),$I$5)*MAX(MIN(DL556,$J$5),$I$5)+$G$5*MAX(MIN(DL556,$J$5),$I$5)*(EF556*DY556/($K$5*1000))+$H$5*(EF556*DY556/($K$5*1000))*(EF556*DY556/($K$5*1000)))</f>
        <v>0</v>
      </c>
      <c r="S556">
        <f>J556*(1000-(1000*0.61365*exp(17.502*W556/(240.97+W556))/(DY556+DZ556)+DT556)/2)/(1000*0.61365*exp(17.502*W556/(240.97+W556))/(DY556+DZ556)-DT556)</f>
        <v>0</v>
      </c>
      <c r="T556">
        <f>1/((DM556+1)/(Q556/1.6)+1/(R556/1.37)) + DM556/((DM556+1)/(Q556/1.6) + DM556/(R556/1.37))</f>
        <v>0</v>
      </c>
      <c r="U556">
        <f>(DH556*DK556)</f>
        <v>0</v>
      </c>
      <c r="V556">
        <f>(EA556+(U556+2*0.95*5.67E-8*(((EA556+$B$7)+273)^4-(EA556+273)^4)-44100*J556)/(1.84*29.3*R556+8*0.95*5.67E-8*(EA556+273)^3))</f>
        <v>0</v>
      </c>
      <c r="W556">
        <f>($C$7*EB556+$D$7*EC556+$E$7*V556)</f>
        <v>0</v>
      </c>
      <c r="X556">
        <f>0.61365*exp(17.502*W556/(240.97+W556))</f>
        <v>0</v>
      </c>
      <c r="Y556">
        <f>(Z556/AA556*100)</f>
        <v>0</v>
      </c>
      <c r="Z556">
        <f>DT556*(DY556+DZ556)/1000</f>
        <v>0</v>
      </c>
      <c r="AA556">
        <f>0.61365*exp(17.502*EA556/(240.97+EA556))</f>
        <v>0</v>
      </c>
      <c r="AB556">
        <f>(X556-DT556*(DY556+DZ556)/1000)</f>
        <v>0</v>
      </c>
      <c r="AC556">
        <f>(-J556*44100)</f>
        <v>0</v>
      </c>
      <c r="AD556">
        <f>2*29.3*R556*0.92*(EA556-W556)</f>
        <v>0</v>
      </c>
      <c r="AE556">
        <f>2*0.95*5.67E-8*(((EA556+$B$7)+273)^4-(W556+273)^4)</f>
        <v>0</v>
      </c>
      <c r="AF556">
        <f>U556+AE556+AC556+AD556</f>
        <v>0</v>
      </c>
      <c r="AG556">
        <f>DX556*AU556*(DS556-DR556*(1000-AU556*DU556)/(1000-AU556*DT556))/(100*DL556)</f>
        <v>0</v>
      </c>
      <c r="AH556">
        <f>1000*DX556*AU556*(DT556-DU556)/(100*DL556*(1000-AU556*DT556))</f>
        <v>0</v>
      </c>
      <c r="AI556">
        <f>(AJ556 - AK556 - DY556*1E3/(8.314*(EA556+273.15)) * AM556/DX556 * AL556) * DX556/(100*DL556) * (1000 - DU556)/1000</f>
        <v>0</v>
      </c>
      <c r="AJ556">
        <v>989.4769447308003</v>
      </c>
      <c r="AK556">
        <v>931.3958727272731</v>
      </c>
      <c r="AL556">
        <v>3.362738482513447</v>
      </c>
      <c r="AM556">
        <v>65.51276045423094</v>
      </c>
      <c r="AN556">
        <f>(AP556 - AO556 + DY556*1E3/(8.314*(EA556+273.15)) * AR556/DX556 * AQ556) * DX556/(100*DL556) * 1000/(1000 - AP556)</f>
        <v>0</v>
      </c>
      <c r="AO556">
        <v>14.52276329059263</v>
      </c>
      <c r="AP556">
        <v>24.25551272727272</v>
      </c>
      <c r="AQ556">
        <v>-0.0070755916820066</v>
      </c>
      <c r="AR556">
        <v>120.2974737953447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MAX(0,($B$13+$C$13*EF556)/(1+$D$13*EF556)*DY556/(EA556+273)*$E$13)</f>
        <v>0</v>
      </c>
      <c r="AX556" t="s">
        <v>437</v>
      </c>
      <c r="AY556" t="s">
        <v>437</v>
      </c>
      <c r="AZ556">
        <v>0</v>
      </c>
      <c r="BA556">
        <v>0</v>
      </c>
      <c r="BB556">
        <f>1-AZ556/BA556</f>
        <v>0</v>
      </c>
      <c r="BC556">
        <v>0</v>
      </c>
      <c r="BD556" t="s">
        <v>437</v>
      </c>
      <c r="BE556" t="s">
        <v>437</v>
      </c>
      <c r="BF556">
        <v>0</v>
      </c>
      <c r="BG556">
        <v>0</v>
      </c>
      <c r="BH556">
        <f>1-BF556/BG556</f>
        <v>0</v>
      </c>
      <c r="BI556">
        <v>0.5</v>
      </c>
      <c r="BJ556">
        <f>DI556</f>
        <v>0</v>
      </c>
      <c r="BK556">
        <f>L556</f>
        <v>0</v>
      </c>
      <c r="BL556">
        <f>BH556*BI556*BJ556</f>
        <v>0</v>
      </c>
      <c r="BM556">
        <f>(BK556-BC556)/BJ556</f>
        <v>0</v>
      </c>
      <c r="BN556">
        <f>(BA556-BG556)/BG556</f>
        <v>0</v>
      </c>
      <c r="BO556">
        <f>AZ556/(BB556+AZ556/BG556)</f>
        <v>0</v>
      </c>
      <c r="BP556" t="s">
        <v>437</v>
      </c>
      <c r="BQ556">
        <v>0</v>
      </c>
      <c r="BR556">
        <f>IF(BQ556&lt;&gt;0, BQ556, BO556)</f>
        <v>0</v>
      </c>
      <c r="BS556">
        <f>1-BR556/BG556</f>
        <v>0</v>
      </c>
      <c r="BT556">
        <f>(BG556-BF556)/(BG556-BR556)</f>
        <v>0</v>
      </c>
      <c r="BU556">
        <f>(BA556-BG556)/(BA556-BR556)</f>
        <v>0</v>
      </c>
      <c r="BV556">
        <f>(BG556-BF556)/(BG556-AZ556)</f>
        <v>0</v>
      </c>
      <c r="BW556">
        <f>(BA556-BG556)/(BA556-AZ556)</f>
        <v>0</v>
      </c>
      <c r="BX556">
        <f>(BT556*BR556/BF556)</f>
        <v>0</v>
      </c>
      <c r="BY556">
        <f>(1-BX556)</f>
        <v>0</v>
      </c>
      <c r="DH556">
        <f>$B$11*EG556+$C$11*EH556+$F$11*ES556*(1-EV556)</f>
        <v>0</v>
      </c>
      <c r="DI556">
        <f>DH556*DJ556</f>
        <v>0</v>
      </c>
      <c r="DJ556">
        <f>($B$11*$D$9+$C$11*$D$9+$F$11*((FF556+EX556)/MAX(FF556+EX556+FG556, 0.1)*$I$9+FG556/MAX(FF556+EX556+FG556, 0.1)*$J$9))/($B$11+$C$11+$F$11)</f>
        <v>0</v>
      </c>
      <c r="DK556">
        <f>($B$11*$K$9+$C$11*$K$9+$F$11*((FF556+EX556)/MAX(FF556+EX556+FG556, 0.1)*$P$9+FG556/MAX(FF556+EX556+FG556, 0.1)*$Q$9))/($B$11+$C$11+$F$11)</f>
        <v>0</v>
      </c>
      <c r="DL556">
        <v>4.8</v>
      </c>
      <c r="DM556">
        <v>0.5</v>
      </c>
      <c r="DN556" t="s">
        <v>438</v>
      </c>
      <c r="DO556">
        <v>2</v>
      </c>
      <c r="DP556" t="b">
        <v>1</v>
      </c>
      <c r="DQ556">
        <v>1759260023.814285</v>
      </c>
      <c r="DR556">
        <v>884.8773928571427</v>
      </c>
      <c r="DS556">
        <v>959.3601428571427</v>
      </c>
      <c r="DT556">
        <v>24.30178214285714</v>
      </c>
      <c r="DU556">
        <v>14.50255357142857</v>
      </c>
      <c r="DV556">
        <v>884.0915000000001</v>
      </c>
      <c r="DW556">
        <v>24.05257142857142</v>
      </c>
      <c r="DX556">
        <v>500.0106428571429</v>
      </c>
      <c r="DY556">
        <v>90.70110357142856</v>
      </c>
      <c r="DZ556">
        <v>0.05372977499999999</v>
      </c>
      <c r="EA556">
        <v>30.72435714285714</v>
      </c>
      <c r="EB556">
        <v>30.02579642857143</v>
      </c>
      <c r="EC556">
        <v>999.9000000000002</v>
      </c>
      <c r="ED556">
        <v>0</v>
      </c>
      <c r="EE556">
        <v>0</v>
      </c>
      <c r="EF556">
        <v>9999.356785714286</v>
      </c>
      <c r="EG556">
        <v>0</v>
      </c>
      <c r="EH556">
        <v>11.3638</v>
      </c>
      <c r="EI556">
        <v>-74.48272499999999</v>
      </c>
      <c r="EJ556">
        <v>906.9167142857143</v>
      </c>
      <c r="EK556">
        <v>973.4782857142858</v>
      </c>
      <c r="EL556">
        <v>9.799230714285715</v>
      </c>
      <c r="EM556">
        <v>959.3601428571427</v>
      </c>
      <c r="EN556">
        <v>14.50255357142857</v>
      </c>
      <c r="EO556">
        <v>2.204198928571429</v>
      </c>
      <c r="EP556">
        <v>1.3153975</v>
      </c>
      <c r="EQ556">
        <v>18.99284642857143</v>
      </c>
      <c r="ER556">
        <v>10.97593571428571</v>
      </c>
      <c r="ES556">
        <v>1999.986428571429</v>
      </c>
      <c r="ET556">
        <v>0.9799956428571426</v>
      </c>
      <c r="EU556">
        <v>0.02000464642857143</v>
      </c>
      <c r="EV556">
        <v>0</v>
      </c>
      <c r="EW556">
        <v>906.7511428571428</v>
      </c>
      <c r="EX556">
        <v>5.000560000000001</v>
      </c>
      <c r="EY556">
        <v>18412.51785714286</v>
      </c>
      <c r="EZ556">
        <v>17294.74642857143</v>
      </c>
      <c r="FA556">
        <v>42.24325</v>
      </c>
      <c r="FB556">
        <v>42.31199999999999</v>
      </c>
      <c r="FC556">
        <v>41.92149999999999</v>
      </c>
      <c r="FD556">
        <v>41.48875</v>
      </c>
      <c r="FE556">
        <v>42.93924999999998</v>
      </c>
      <c r="FF556">
        <v>1955.076428571429</v>
      </c>
      <c r="FG556">
        <v>39.91</v>
      </c>
      <c r="FH556">
        <v>0</v>
      </c>
      <c r="FI556">
        <v>1759260046</v>
      </c>
      <c r="FJ556">
        <v>0</v>
      </c>
      <c r="FK556">
        <v>906.891576923077</v>
      </c>
      <c r="FL556">
        <v>18.93747005161999</v>
      </c>
      <c r="FM556">
        <v>376.044443907442</v>
      </c>
      <c r="FN556">
        <v>18415.87307692308</v>
      </c>
      <c r="FO556">
        <v>15</v>
      </c>
      <c r="FP556">
        <v>0</v>
      </c>
      <c r="FQ556" t="s">
        <v>439</v>
      </c>
      <c r="FR556">
        <v>1747148579.5</v>
      </c>
      <c r="FS556">
        <v>1747148584.5</v>
      </c>
      <c r="FT556">
        <v>0</v>
      </c>
      <c r="FU556">
        <v>0.162</v>
      </c>
      <c r="FV556">
        <v>-0.001</v>
      </c>
      <c r="FW556">
        <v>0.139</v>
      </c>
      <c r="FX556">
        <v>0.058</v>
      </c>
      <c r="FY556">
        <v>420</v>
      </c>
      <c r="FZ556">
        <v>16</v>
      </c>
      <c r="GA556">
        <v>0.19</v>
      </c>
      <c r="GB556">
        <v>0.02</v>
      </c>
      <c r="GC556">
        <v>-74.22755121951219</v>
      </c>
      <c r="GD556">
        <v>-4.714258536585441</v>
      </c>
      <c r="GE556">
        <v>0.4718461454092181</v>
      </c>
      <c r="GF556">
        <v>0</v>
      </c>
      <c r="GG556">
        <v>905.6961764705882</v>
      </c>
      <c r="GH556">
        <v>19.99673033084159</v>
      </c>
      <c r="GI556">
        <v>1.983029018069384</v>
      </c>
      <c r="GJ556">
        <v>0</v>
      </c>
      <c r="GK556">
        <v>9.823508780487806</v>
      </c>
      <c r="GL556">
        <v>-0.4540555400696905</v>
      </c>
      <c r="GM556">
        <v>0.04575530518061614</v>
      </c>
      <c r="GN556">
        <v>0</v>
      </c>
      <c r="GO556">
        <v>0</v>
      </c>
      <c r="GP556">
        <v>3</v>
      </c>
      <c r="GQ556" t="s">
        <v>490</v>
      </c>
      <c r="GR556">
        <v>3.12906</v>
      </c>
      <c r="GS556">
        <v>2.73145</v>
      </c>
      <c r="GT556">
        <v>0.147481</v>
      </c>
      <c r="GU556">
        <v>0.156043</v>
      </c>
      <c r="GV556">
        <v>0.107935</v>
      </c>
      <c r="GW556">
        <v>0.07563930000000001</v>
      </c>
      <c r="GX556">
        <v>25543.7</v>
      </c>
      <c r="GY556">
        <v>24546.7</v>
      </c>
      <c r="GZ556">
        <v>30505.4</v>
      </c>
      <c r="HA556">
        <v>29341.3</v>
      </c>
      <c r="HB556">
        <v>37559.8</v>
      </c>
      <c r="HC556">
        <v>35698.9</v>
      </c>
      <c r="HD556">
        <v>46668.3</v>
      </c>
      <c r="HE556">
        <v>43602</v>
      </c>
      <c r="HF556">
        <v>1.8322</v>
      </c>
      <c r="HG556">
        <v>1.81513</v>
      </c>
      <c r="HH556">
        <v>0.0761077</v>
      </c>
      <c r="HI556">
        <v>0</v>
      </c>
      <c r="HJ556">
        <v>28.7888</v>
      </c>
      <c r="HK556">
        <v>999.9</v>
      </c>
      <c r="HL556">
        <v>47.2</v>
      </c>
      <c r="HM556">
        <v>31.6</v>
      </c>
      <c r="HN556">
        <v>24.293</v>
      </c>
      <c r="HO556">
        <v>62.7069</v>
      </c>
      <c r="HP556">
        <v>17.9327</v>
      </c>
      <c r="HQ556">
        <v>1</v>
      </c>
      <c r="HR556">
        <v>0.162431</v>
      </c>
      <c r="HS556">
        <v>-0.6243030000000001</v>
      </c>
      <c r="HT556">
        <v>20.1997</v>
      </c>
      <c r="HU556">
        <v>5.22807</v>
      </c>
      <c r="HV556">
        <v>11.974</v>
      </c>
      <c r="HW556">
        <v>4.96955</v>
      </c>
      <c r="HX556">
        <v>3.28945</v>
      </c>
      <c r="HY556">
        <v>9999</v>
      </c>
      <c r="HZ556">
        <v>9999</v>
      </c>
      <c r="IA556">
        <v>9999</v>
      </c>
      <c r="IB556">
        <v>21.1</v>
      </c>
      <c r="IC556">
        <v>4.9729</v>
      </c>
      <c r="ID556">
        <v>1.87728</v>
      </c>
      <c r="IE556">
        <v>1.87531</v>
      </c>
      <c r="IF556">
        <v>1.87819</v>
      </c>
      <c r="IG556">
        <v>1.87489</v>
      </c>
      <c r="IH556">
        <v>1.87851</v>
      </c>
      <c r="II556">
        <v>1.87558</v>
      </c>
      <c r="IJ556">
        <v>1.8767</v>
      </c>
      <c r="IK556">
        <v>0</v>
      </c>
      <c r="IL556">
        <v>0</v>
      </c>
      <c r="IM556">
        <v>0</v>
      </c>
      <c r="IN556">
        <v>0</v>
      </c>
      <c r="IO556" t="s">
        <v>441</v>
      </c>
      <c r="IP556" t="s">
        <v>442</v>
      </c>
      <c r="IQ556" t="s">
        <v>443</v>
      </c>
      <c r="IR556" t="s">
        <v>443</v>
      </c>
      <c r="IS556" t="s">
        <v>443</v>
      </c>
      <c r="IT556" t="s">
        <v>443</v>
      </c>
      <c r="IU556">
        <v>0</v>
      </c>
      <c r="IV556">
        <v>100</v>
      </c>
      <c r="IW556">
        <v>100</v>
      </c>
      <c r="IX556">
        <v>0.8100000000000001</v>
      </c>
      <c r="IY556">
        <v>0.2482</v>
      </c>
      <c r="IZ556">
        <v>-0.1222274518627452</v>
      </c>
      <c r="JA556">
        <v>0.001328938755811441</v>
      </c>
      <c r="JB556">
        <v>-5.633165956792918E-07</v>
      </c>
      <c r="JC556">
        <v>2.510553891376428E-10</v>
      </c>
      <c r="JD556">
        <v>-0.04678033270444259</v>
      </c>
      <c r="JE556">
        <v>-0.0009625096320519332</v>
      </c>
      <c r="JF556">
        <v>0.0006953178313022573</v>
      </c>
      <c r="JG556">
        <v>-5.973937232829655E-06</v>
      </c>
      <c r="JH556">
        <v>1</v>
      </c>
      <c r="JI556">
        <v>2112</v>
      </c>
      <c r="JJ556">
        <v>1</v>
      </c>
      <c r="JK556">
        <v>26</v>
      </c>
      <c r="JL556">
        <v>201857.5</v>
      </c>
      <c r="JM556">
        <v>201857.5</v>
      </c>
      <c r="JN556">
        <v>2.18506</v>
      </c>
      <c r="JO556">
        <v>2.52686</v>
      </c>
      <c r="JP556">
        <v>1.39893</v>
      </c>
      <c r="JQ556">
        <v>2.32788</v>
      </c>
      <c r="JR556">
        <v>1.44897</v>
      </c>
      <c r="JS556">
        <v>2.6001</v>
      </c>
      <c r="JT556">
        <v>37.2659</v>
      </c>
      <c r="JU556">
        <v>23.9737</v>
      </c>
      <c r="JV556">
        <v>18</v>
      </c>
      <c r="JW556">
        <v>483.624</v>
      </c>
      <c r="JX556">
        <v>443.192</v>
      </c>
      <c r="JY556">
        <v>29.767</v>
      </c>
      <c r="JZ556">
        <v>29.2953</v>
      </c>
      <c r="KA556">
        <v>30.0005</v>
      </c>
      <c r="KB556">
        <v>28.8882</v>
      </c>
      <c r="KC556">
        <v>28.9429</v>
      </c>
      <c r="KD556">
        <v>43.7402</v>
      </c>
      <c r="KE556">
        <v>42.4487</v>
      </c>
      <c r="KF556">
        <v>0</v>
      </c>
      <c r="KG556">
        <v>29.7404</v>
      </c>
      <c r="KH556">
        <v>1007.87</v>
      </c>
      <c r="KI556">
        <v>14.702</v>
      </c>
      <c r="KJ556">
        <v>100.852</v>
      </c>
      <c r="KK556">
        <v>100.29</v>
      </c>
    </row>
    <row r="557" spans="1:297">
      <c r="A557">
        <v>541</v>
      </c>
      <c r="B557">
        <v>1759260036.6</v>
      </c>
      <c r="C557">
        <v>13221</v>
      </c>
      <c r="D557" t="s">
        <v>1530</v>
      </c>
      <c r="E557" t="s">
        <v>1531</v>
      </c>
      <c r="F557">
        <v>5</v>
      </c>
      <c r="G557" t="s">
        <v>1411</v>
      </c>
      <c r="H557" t="s">
        <v>436</v>
      </c>
      <c r="I557">
        <v>1759260029.1</v>
      </c>
      <c r="J557">
        <f>(K557)/1000</f>
        <v>0</v>
      </c>
      <c r="K557">
        <f>IF(DP557, AN557, AH557)</f>
        <v>0</v>
      </c>
      <c r="L557">
        <f>IF(DP557, AI557, AG557)</f>
        <v>0</v>
      </c>
      <c r="M557">
        <f>DR557 - IF(AU557&gt;1, L557*DL557*100.0/(AW557), 0)</f>
        <v>0</v>
      </c>
      <c r="N557">
        <f>((T557-J557/2)*M557-L557)/(T557+J557/2)</f>
        <v>0</v>
      </c>
      <c r="O557">
        <f>N557*(DY557+DZ557)/1000.0</f>
        <v>0</v>
      </c>
      <c r="P557">
        <f>(DR557 - IF(AU557&gt;1, L557*DL557*100.0/(AW557), 0))*(DY557+DZ557)/1000.0</f>
        <v>0</v>
      </c>
      <c r="Q557">
        <f>2.0/((1/S557-1/R557)+SIGN(S557)*SQRT((1/S557-1/R557)*(1/S557-1/R557) + 4*DM557/((DM557+1)*(DM557+1))*(2*1/S557*1/R557-1/R557*1/R557)))</f>
        <v>0</v>
      </c>
      <c r="R557">
        <f>IF(LEFT(DN557,1)&lt;&gt;"0",IF(LEFT(DN557,1)="1",3.0,DO557),$D$5+$E$5*(EF557*DY557/($K$5*1000))+$F$5*(EF557*DY557/($K$5*1000))*MAX(MIN(DL557,$J$5),$I$5)*MAX(MIN(DL557,$J$5),$I$5)+$G$5*MAX(MIN(DL557,$J$5),$I$5)*(EF557*DY557/($K$5*1000))+$H$5*(EF557*DY557/($K$5*1000))*(EF557*DY557/($K$5*1000)))</f>
        <v>0</v>
      </c>
      <c r="S557">
        <f>J557*(1000-(1000*0.61365*exp(17.502*W557/(240.97+W557))/(DY557+DZ557)+DT557)/2)/(1000*0.61365*exp(17.502*W557/(240.97+W557))/(DY557+DZ557)-DT557)</f>
        <v>0</v>
      </c>
      <c r="T557">
        <f>1/((DM557+1)/(Q557/1.6)+1/(R557/1.37)) + DM557/((DM557+1)/(Q557/1.6) + DM557/(R557/1.37))</f>
        <v>0</v>
      </c>
      <c r="U557">
        <f>(DH557*DK557)</f>
        <v>0</v>
      </c>
      <c r="V557">
        <f>(EA557+(U557+2*0.95*5.67E-8*(((EA557+$B$7)+273)^4-(EA557+273)^4)-44100*J557)/(1.84*29.3*R557+8*0.95*5.67E-8*(EA557+273)^3))</f>
        <v>0</v>
      </c>
      <c r="W557">
        <f>($C$7*EB557+$D$7*EC557+$E$7*V557)</f>
        <v>0</v>
      </c>
      <c r="X557">
        <f>0.61365*exp(17.502*W557/(240.97+W557))</f>
        <v>0</v>
      </c>
      <c r="Y557">
        <f>(Z557/AA557*100)</f>
        <v>0</v>
      </c>
      <c r="Z557">
        <f>DT557*(DY557+DZ557)/1000</f>
        <v>0</v>
      </c>
      <c r="AA557">
        <f>0.61365*exp(17.502*EA557/(240.97+EA557))</f>
        <v>0</v>
      </c>
      <c r="AB557">
        <f>(X557-DT557*(DY557+DZ557)/1000)</f>
        <v>0</v>
      </c>
      <c r="AC557">
        <f>(-J557*44100)</f>
        <v>0</v>
      </c>
      <c r="AD557">
        <f>2*29.3*R557*0.92*(EA557-W557)</f>
        <v>0</v>
      </c>
      <c r="AE557">
        <f>2*0.95*5.67E-8*(((EA557+$B$7)+273)^4-(W557+273)^4)</f>
        <v>0</v>
      </c>
      <c r="AF557">
        <f>U557+AE557+AC557+AD557</f>
        <v>0</v>
      </c>
      <c r="AG557">
        <f>DX557*AU557*(DS557-DR557*(1000-AU557*DU557)/(1000-AU557*DT557))/(100*DL557)</f>
        <v>0</v>
      </c>
      <c r="AH557">
        <f>1000*DX557*AU557*(DT557-DU557)/(100*DL557*(1000-AU557*DT557))</f>
        <v>0</v>
      </c>
      <c r="AI557">
        <f>(AJ557 - AK557 - DY557*1E3/(8.314*(EA557+273.15)) * AM557/DX557 * AL557) * DX557/(100*DL557) * (1000 - DU557)/1000</f>
        <v>0</v>
      </c>
      <c r="AJ557">
        <v>1006.508808975092</v>
      </c>
      <c r="AK557">
        <v>948.1537212121211</v>
      </c>
      <c r="AL557">
        <v>3.355705141606899</v>
      </c>
      <c r="AM557">
        <v>65.51276045423094</v>
      </c>
      <c r="AN557">
        <f>(AP557 - AO557 + DY557*1E3/(8.314*(EA557+273.15)) * AR557/DX557 * AQ557) * DX557/(100*DL557) * 1000/(1000 - AP557)</f>
        <v>0</v>
      </c>
      <c r="AO557">
        <v>14.61255812916481</v>
      </c>
      <c r="AP557">
        <v>24.23274545454546</v>
      </c>
      <c r="AQ557">
        <v>-0.003736166185773973</v>
      </c>
      <c r="AR557">
        <v>120.2974737953447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MAX(0,($B$13+$C$13*EF557)/(1+$D$13*EF557)*DY557/(EA557+273)*$E$13)</f>
        <v>0</v>
      </c>
      <c r="AX557" t="s">
        <v>437</v>
      </c>
      <c r="AY557" t="s">
        <v>437</v>
      </c>
      <c r="AZ557">
        <v>0</v>
      </c>
      <c r="BA557">
        <v>0</v>
      </c>
      <c r="BB557">
        <f>1-AZ557/BA557</f>
        <v>0</v>
      </c>
      <c r="BC557">
        <v>0</v>
      </c>
      <c r="BD557" t="s">
        <v>437</v>
      </c>
      <c r="BE557" t="s">
        <v>437</v>
      </c>
      <c r="BF557">
        <v>0</v>
      </c>
      <c r="BG557">
        <v>0</v>
      </c>
      <c r="BH557">
        <f>1-BF557/BG557</f>
        <v>0</v>
      </c>
      <c r="BI557">
        <v>0.5</v>
      </c>
      <c r="BJ557">
        <f>DI557</f>
        <v>0</v>
      </c>
      <c r="BK557">
        <f>L557</f>
        <v>0</v>
      </c>
      <c r="BL557">
        <f>BH557*BI557*BJ557</f>
        <v>0</v>
      </c>
      <c r="BM557">
        <f>(BK557-BC557)/BJ557</f>
        <v>0</v>
      </c>
      <c r="BN557">
        <f>(BA557-BG557)/BG557</f>
        <v>0</v>
      </c>
      <c r="BO557">
        <f>AZ557/(BB557+AZ557/BG557)</f>
        <v>0</v>
      </c>
      <c r="BP557" t="s">
        <v>437</v>
      </c>
      <c r="BQ557">
        <v>0</v>
      </c>
      <c r="BR557">
        <f>IF(BQ557&lt;&gt;0, BQ557, BO557)</f>
        <v>0</v>
      </c>
      <c r="BS557">
        <f>1-BR557/BG557</f>
        <v>0</v>
      </c>
      <c r="BT557">
        <f>(BG557-BF557)/(BG557-BR557)</f>
        <v>0</v>
      </c>
      <c r="BU557">
        <f>(BA557-BG557)/(BA557-BR557)</f>
        <v>0</v>
      </c>
      <c r="BV557">
        <f>(BG557-BF557)/(BG557-AZ557)</f>
        <v>0</v>
      </c>
      <c r="BW557">
        <f>(BA557-BG557)/(BA557-AZ557)</f>
        <v>0</v>
      </c>
      <c r="BX557">
        <f>(BT557*BR557/BF557)</f>
        <v>0</v>
      </c>
      <c r="BY557">
        <f>(1-BX557)</f>
        <v>0</v>
      </c>
      <c r="DH557">
        <f>$B$11*EG557+$C$11*EH557+$F$11*ES557*(1-EV557)</f>
        <v>0</v>
      </c>
      <c r="DI557">
        <f>DH557*DJ557</f>
        <v>0</v>
      </c>
      <c r="DJ557">
        <f>($B$11*$D$9+$C$11*$D$9+$F$11*((FF557+EX557)/MAX(FF557+EX557+FG557, 0.1)*$I$9+FG557/MAX(FF557+EX557+FG557, 0.1)*$J$9))/($B$11+$C$11+$F$11)</f>
        <v>0</v>
      </c>
      <c r="DK557">
        <f>($B$11*$K$9+$C$11*$K$9+$F$11*((FF557+EX557)/MAX(FF557+EX557+FG557, 0.1)*$P$9+FG557/MAX(FF557+EX557+FG557, 0.1)*$Q$9))/($B$11+$C$11+$F$11)</f>
        <v>0</v>
      </c>
      <c r="DL557">
        <v>4.8</v>
      </c>
      <c r="DM557">
        <v>0.5</v>
      </c>
      <c r="DN557" t="s">
        <v>438</v>
      </c>
      <c r="DO557">
        <v>2</v>
      </c>
      <c r="DP557" t="b">
        <v>1</v>
      </c>
      <c r="DQ557">
        <v>1759260029.1</v>
      </c>
      <c r="DR557">
        <v>902.2145925925927</v>
      </c>
      <c r="DS557">
        <v>977.0600740740742</v>
      </c>
      <c r="DT557">
        <v>24.2691925925926</v>
      </c>
      <c r="DU557">
        <v>14.53960740740741</v>
      </c>
      <c r="DV557">
        <v>901.4126666666665</v>
      </c>
      <c r="DW557">
        <v>24.02068888888889</v>
      </c>
      <c r="DX557">
        <v>500.0418518518519</v>
      </c>
      <c r="DY557">
        <v>90.70084814814813</v>
      </c>
      <c r="DZ557">
        <v>0.05366215555555556</v>
      </c>
      <c r="EA557">
        <v>30.72501111111111</v>
      </c>
      <c r="EB557">
        <v>30.03014074074074</v>
      </c>
      <c r="EC557">
        <v>999.9000000000001</v>
      </c>
      <c r="ED557">
        <v>0</v>
      </c>
      <c r="EE557">
        <v>0</v>
      </c>
      <c r="EF557">
        <v>9995.984814814816</v>
      </c>
      <c r="EG557">
        <v>0</v>
      </c>
      <c r="EH557">
        <v>11.3638</v>
      </c>
      <c r="EI557">
        <v>-74.84564074074075</v>
      </c>
      <c r="EJ557">
        <v>924.6548888888888</v>
      </c>
      <c r="EK557">
        <v>991.476037037037</v>
      </c>
      <c r="EL557">
        <v>9.729581851851853</v>
      </c>
      <c r="EM557">
        <v>977.0600740740742</v>
      </c>
      <c r="EN557">
        <v>14.53960740740741</v>
      </c>
      <c r="EO557">
        <v>2.201235925925926</v>
      </c>
      <c r="EP557">
        <v>1.318754074074074</v>
      </c>
      <c r="EQ557">
        <v>18.9713</v>
      </c>
      <c r="ER557">
        <v>11.01424444444445</v>
      </c>
      <c r="ES557">
        <v>1999.975555555556</v>
      </c>
      <c r="ET557">
        <v>0.9799955555555554</v>
      </c>
      <c r="EU557">
        <v>0.02000472962962963</v>
      </c>
      <c r="EV557">
        <v>0</v>
      </c>
      <c r="EW557">
        <v>908.2765925925924</v>
      </c>
      <c r="EX557">
        <v>5.000560000000001</v>
      </c>
      <c r="EY557">
        <v>18444.25925925926</v>
      </c>
      <c r="EZ557">
        <v>17294.64814814815</v>
      </c>
      <c r="FA557">
        <v>42.24533333333333</v>
      </c>
      <c r="FB557">
        <v>42.31199999999999</v>
      </c>
      <c r="FC557">
        <v>41.9324074074074</v>
      </c>
      <c r="FD557">
        <v>41.49066666666667</v>
      </c>
      <c r="FE557">
        <v>42.95099999999999</v>
      </c>
      <c r="FF557">
        <v>1955.065555555556</v>
      </c>
      <c r="FG557">
        <v>39.91</v>
      </c>
      <c r="FH557">
        <v>0</v>
      </c>
      <c r="FI557">
        <v>1759260050.8</v>
      </c>
      <c r="FJ557">
        <v>0</v>
      </c>
      <c r="FK557">
        <v>908.2764615384615</v>
      </c>
      <c r="FL557">
        <v>16.32656412230344</v>
      </c>
      <c r="FM557">
        <v>350.188034481109</v>
      </c>
      <c r="FN557">
        <v>18444.58461538462</v>
      </c>
      <c r="FO557">
        <v>15</v>
      </c>
      <c r="FP557">
        <v>0</v>
      </c>
      <c r="FQ557" t="s">
        <v>439</v>
      </c>
      <c r="FR557">
        <v>1747148579.5</v>
      </c>
      <c r="FS557">
        <v>1747148584.5</v>
      </c>
      <c r="FT557">
        <v>0</v>
      </c>
      <c r="FU557">
        <v>0.162</v>
      </c>
      <c r="FV557">
        <v>-0.001</v>
      </c>
      <c r="FW557">
        <v>0.139</v>
      </c>
      <c r="FX557">
        <v>0.058</v>
      </c>
      <c r="FY557">
        <v>420</v>
      </c>
      <c r="FZ557">
        <v>16</v>
      </c>
      <c r="GA557">
        <v>0.19</v>
      </c>
      <c r="GB557">
        <v>0.02</v>
      </c>
      <c r="GC557">
        <v>-74.6443775</v>
      </c>
      <c r="GD557">
        <v>-3.955097560975413</v>
      </c>
      <c r="GE557">
        <v>0.3867578127766149</v>
      </c>
      <c r="GF557">
        <v>0</v>
      </c>
      <c r="GG557">
        <v>907.3716176470587</v>
      </c>
      <c r="GH557">
        <v>17.77116883675736</v>
      </c>
      <c r="GI557">
        <v>1.768161557941677</v>
      </c>
      <c r="GJ557">
        <v>0</v>
      </c>
      <c r="GK557">
        <v>9.760337499999999</v>
      </c>
      <c r="GL557">
        <v>-0.7797244277673666</v>
      </c>
      <c r="GM557">
        <v>0.07834418056722511</v>
      </c>
      <c r="GN557">
        <v>0</v>
      </c>
      <c r="GO557">
        <v>0</v>
      </c>
      <c r="GP557">
        <v>3</v>
      </c>
      <c r="GQ557" t="s">
        <v>490</v>
      </c>
      <c r="GR557">
        <v>3.12916</v>
      </c>
      <c r="GS557">
        <v>2.73105</v>
      </c>
      <c r="GT557">
        <v>0.149188</v>
      </c>
      <c r="GU557">
        <v>0.157732</v>
      </c>
      <c r="GV557">
        <v>0.107866</v>
      </c>
      <c r="GW557">
        <v>0.0760223</v>
      </c>
      <c r="GX557">
        <v>25492</v>
      </c>
      <c r="GY557">
        <v>24497.2</v>
      </c>
      <c r="GZ557">
        <v>30504.8</v>
      </c>
      <c r="HA557">
        <v>29341</v>
      </c>
      <c r="HB557">
        <v>37562.1</v>
      </c>
      <c r="HC557">
        <v>35684</v>
      </c>
      <c r="HD557">
        <v>46667.4</v>
      </c>
      <c r="HE557">
        <v>43601.8</v>
      </c>
      <c r="HF557">
        <v>1.83228</v>
      </c>
      <c r="HG557">
        <v>1.81515</v>
      </c>
      <c r="HH557">
        <v>0.07715080000000001</v>
      </c>
      <c r="HI557">
        <v>0</v>
      </c>
      <c r="HJ557">
        <v>28.7888</v>
      </c>
      <c r="HK557">
        <v>999.9</v>
      </c>
      <c r="HL557">
        <v>47.2</v>
      </c>
      <c r="HM557">
        <v>31.6</v>
      </c>
      <c r="HN557">
        <v>24.2919</v>
      </c>
      <c r="HO557">
        <v>62.8069</v>
      </c>
      <c r="HP557">
        <v>17.8245</v>
      </c>
      <c r="HQ557">
        <v>1</v>
      </c>
      <c r="HR557">
        <v>0.162711</v>
      </c>
      <c r="HS557">
        <v>-0.578815</v>
      </c>
      <c r="HT557">
        <v>20.1999</v>
      </c>
      <c r="HU557">
        <v>5.22822</v>
      </c>
      <c r="HV557">
        <v>11.974</v>
      </c>
      <c r="HW557">
        <v>4.9697</v>
      </c>
      <c r="HX557">
        <v>3.28948</v>
      </c>
      <c r="HY557">
        <v>9999</v>
      </c>
      <c r="HZ557">
        <v>9999</v>
      </c>
      <c r="IA557">
        <v>9999</v>
      </c>
      <c r="IB557">
        <v>21.1</v>
      </c>
      <c r="IC557">
        <v>4.97292</v>
      </c>
      <c r="ID557">
        <v>1.87729</v>
      </c>
      <c r="IE557">
        <v>1.87532</v>
      </c>
      <c r="IF557">
        <v>1.8782</v>
      </c>
      <c r="IG557">
        <v>1.87488</v>
      </c>
      <c r="IH557">
        <v>1.8785</v>
      </c>
      <c r="II557">
        <v>1.8756</v>
      </c>
      <c r="IJ557">
        <v>1.87673</v>
      </c>
      <c r="IK557">
        <v>0</v>
      </c>
      <c r="IL557">
        <v>0</v>
      </c>
      <c r="IM557">
        <v>0</v>
      </c>
      <c r="IN557">
        <v>0</v>
      </c>
      <c r="IO557" t="s">
        <v>441</v>
      </c>
      <c r="IP557" t="s">
        <v>442</v>
      </c>
      <c r="IQ557" t="s">
        <v>443</v>
      </c>
      <c r="IR557" t="s">
        <v>443</v>
      </c>
      <c r="IS557" t="s">
        <v>443</v>
      </c>
      <c r="IT557" t="s">
        <v>443</v>
      </c>
      <c r="IU557">
        <v>0</v>
      </c>
      <c r="IV557">
        <v>100</v>
      </c>
      <c r="IW557">
        <v>100</v>
      </c>
      <c r="IX557">
        <v>0.825</v>
      </c>
      <c r="IY557">
        <v>0.2477</v>
      </c>
      <c r="IZ557">
        <v>-0.1222274518627452</v>
      </c>
      <c r="JA557">
        <v>0.001328938755811441</v>
      </c>
      <c r="JB557">
        <v>-5.633165956792918E-07</v>
      </c>
      <c r="JC557">
        <v>2.510553891376428E-10</v>
      </c>
      <c r="JD557">
        <v>-0.04678033270444259</v>
      </c>
      <c r="JE557">
        <v>-0.0009625096320519332</v>
      </c>
      <c r="JF557">
        <v>0.0006953178313022573</v>
      </c>
      <c r="JG557">
        <v>-5.973937232829655E-06</v>
      </c>
      <c r="JH557">
        <v>1</v>
      </c>
      <c r="JI557">
        <v>2112</v>
      </c>
      <c r="JJ557">
        <v>1</v>
      </c>
      <c r="JK557">
        <v>26</v>
      </c>
      <c r="JL557">
        <v>201857.6</v>
      </c>
      <c r="JM557">
        <v>201857.5</v>
      </c>
      <c r="JN557">
        <v>2.21191</v>
      </c>
      <c r="JO557">
        <v>2.54761</v>
      </c>
      <c r="JP557">
        <v>1.39893</v>
      </c>
      <c r="JQ557">
        <v>2.32788</v>
      </c>
      <c r="JR557">
        <v>1.44897</v>
      </c>
      <c r="JS557">
        <v>2.4292</v>
      </c>
      <c r="JT557">
        <v>37.2899</v>
      </c>
      <c r="JU557">
        <v>23.9562</v>
      </c>
      <c r="JV557">
        <v>18</v>
      </c>
      <c r="JW557">
        <v>483.694</v>
      </c>
      <c r="JX557">
        <v>443.237</v>
      </c>
      <c r="JY557">
        <v>29.7372</v>
      </c>
      <c r="JZ557">
        <v>29.3003</v>
      </c>
      <c r="KA557">
        <v>30.0004</v>
      </c>
      <c r="KB557">
        <v>28.8926</v>
      </c>
      <c r="KC557">
        <v>28.9467</v>
      </c>
      <c r="KD557">
        <v>44.2978</v>
      </c>
      <c r="KE557">
        <v>42.1644</v>
      </c>
      <c r="KF557">
        <v>0</v>
      </c>
      <c r="KG557">
        <v>29.7051</v>
      </c>
      <c r="KH557">
        <v>1021.23</v>
      </c>
      <c r="KI557">
        <v>14.7734</v>
      </c>
      <c r="KJ557">
        <v>100.85</v>
      </c>
      <c r="KK557">
        <v>100.289</v>
      </c>
    </row>
    <row r="558" spans="1:297">
      <c r="A558">
        <v>542</v>
      </c>
      <c r="B558">
        <v>1759260041.6</v>
      </c>
      <c r="C558">
        <v>13226</v>
      </c>
      <c r="D558" t="s">
        <v>1532</v>
      </c>
      <c r="E558" t="s">
        <v>1533</v>
      </c>
      <c r="F558">
        <v>5</v>
      </c>
      <c r="G558" t="s">
        <v>1411</v>
      </c>
      <c r="H558" t="s">
        <v>436</v>
      </c>
      <c r="I558">
        <v>1759260033.814285</v>
      </c>
      <c r="J558">
        <f>(K558)/1000</f>
        <v>0</v>
      </c>
      <c r="K558">
        <f>IF(DP558, AN558, AH558)</f>
        <v>0</v>
      </c>
      <c r="L558">
        <f>IF(DP558, AI558, AG558)</f>
        <v>0</v>
      </c>
      <c r="M558">
        <f>DR558 - IF(AU558&gt;1, L558*DL558*100.0/(AW558), 0)</f>
        <v>0</v>
      </c>
      <c r="N558">
        <f>((T558-J558/2)*M558-L558)/(T558+J558/2)</f>
        <v>0</v>
      </c>
      <c r="O558">
        <f>N558*(DY558+DZ558)/1000.0</f>
        <v>0</v>
      </c>
      <c r="P558">
        <f>(DR558 - IF(AU558&gt;1, L558*DL558*100.0/(AW558), 0))*(DY558+DZ558)/1000.0</f>
        <v>0</v>
      </c>
      <c r="Q558">
        <f>2.0/((1/S558-1/R558)+SIGN(S558)*SQRT((1/S558-1/R558)*(1/S558-1/R558) + 4*DM558/((DM558+1)*(DM558+1))*(2*1/S558*1/R558-1/R558*1/R558)))</f>
        <v>0</v>
      </c>
      <c r="R558">
        <f>IF(LEFT(DN558,1)&lt;&gt;"0",IF(LEFT(DN558,1)="1",3.0,DO558),$D$5+$E$5*(EF558*DY558/($K$5*1000))+$F$5*(EF558*DY558/($K$5*1000))*MAX(MIN(DL558,$J$5),$I$5)*MAX(MIN(DL558,$J$5),$I$5)+$G$5*MAX(MIN(DL558,$J$5),$I$5)*(EF558*DY558/($K$5*1000))+$H$5*(EF558*DY558/($K$5*1000))*(EF558*DY558/($K$5*1000)))</f>
        <v>0</v>
      </c>
      <c r="S558">
        <f>J558*(1000-(1000*0.61365*exp(17.502*W558/(240.97+W558))/(DY558+DZ558)+DT558)/2)/(1000*0.61365*exp(17.502*W558/(240.97+W558))/(DY558+DZ558)-DT558)</f>
        <v>0</v>
      </c>
      <c r="T558">
        <f>1/((DM558+1)/(Q558/1.6)+1/(R558/1.37)) + DM558/((DM558+1)/(Q558/1.6) + DM558/(R558/1.37))</f>
        <v>0</v>
      </c>
      <c r="U558">
        <f>(DH558*DK558)</f>
        <v>0</v>
      </c>
      <c r="V558">
        <f>(EA558+(U558+2*0.95*5.67E-8*(((EA558+$B$7)+273)^4-(EA558+273)^4)-44100*J558)/(1.84*29.3*R558+8*0.95*5.67E-8*(EA558+273)^3))</f>
        <v>0</v>
      </c>
      <c r="W558">
        <f>($C$7*EB558+$D$7*EC558+$E$7*V558)</f>
        <v>0</v>
      </c>
      <c r="X558">
        <f>0.61365*exp(17.502*W558/(240.97+W558))</f>
        <v>0</v>
      </c>
      <c r="Y558">
        <f>(Z558/AA558*100)</f>
        <v>0</v>
      </c>
      <c r="Z558">
        <f>DT558*(DY558+DZ558)/1000</f>
        <v>0</v>
      </c>
      <c r="AA558">
        <f>0.61365*exp(17.502*EA558/(240.97+EA558))</f>
        <v>0</v>
      </c>
      <c r="AB558">
        <f>(X558-DT558*(DY558+DZ558)/1000)</f>
        <v>0</v>
      </c>
      <c r="AC558">
        <f>(-J558*44100)</f>
        <v>0</v>
      </c>
      <c r="AD558">
        <f>2*29.3*R558*0.92*(EA558-W558)</f>
        <v>0</v>
      </c>
      <c r="AE558">
        <f>2*0.95*5.67E-8*(((EA558+$B$7)+273)^4-(W558+273)^4)</f>
        <v>0</v>
      </c>
      <c r="AF558">
        <f>U558+AE558+AC558+AD558</f>
        <v>0</v>
      </c>
      <c r="AG558">
        <f>DX558*AU558*(DS558-DR558*(1000-AU558*DU558)/(1000-AU558*DT558))/(100*DL558)</f>
        <v>0</v>
      </c>
      <c r="AH558">
        <f>1000*DX558*AU558*(DT558-DU558)/(100*DL558*(1000-AU558*DT558))</f>
        <v>0</v>
      </c>
      <c r="AI558">
        <f>(AJ558 - AK558 - DY558*1E3/(8.314*(EA558+273.15)) * AM558/DX558 * AL558) * DX558/(100*DL558) * (1000 - DU558)/1000</f>
        <v>0</v>
      </c>
      <c r="AJ558">
        <v>1023.555121852656</v>
      </c>
      <c r="AK558">
        <v>965.0377757575758</v>
      </c>
      <c r="AL558">
        <v>3.378818616373057</v>
      </c>
      <c r="AM558">
        <v>65.51276045423094</v>
      </c>
      <c r="AN558">
        <f>(AP558 - AO558 + DY558*1E3/(8.314*(EA558+273.15)) * AR558/DX558 * AQ558) * DX558/(100*DL558) * 1000/(1000 - AP558)</f>
        <v>0</v>
      </c>
      <c r="AO558">
        <v>14.67632188352703</v>
      </c>
      <c r="AP558">
        <v>24.22009636363636</v>
      </c>
      <c r="AQ558">
        <v>-0.0008118343926531204</v>
      </c>
      <c r="AR558">
        <v>120.2974737953447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MAX(0,($B$13+$C$13*EF558)/(1+$D$13*EF558)*DY558/(EA558+273)*$E$13)</f>
        <v>0</v>
      </c>
      <c r="AX558" t="s">
        <v>437</v>
      </c>
      <c r="AY558" t="s">
        <v>437</v>
      </c>
      <c r="AZ558">
        <v>0</v>
      </c>
      <c r="BA558">
        <v>0</v>
      </c>
      <c r="BB558">
        <f>1-AZ558/BA558</f>
        <v>0</v>
      </c>
      <c r="BC558">
        <v>0</v>
      </c>
      <c r="BD558" t="s">
        <v>437</v>
      </c>
      <c r="BE558" t="s">
        <v>437</v>
      </c>
      <c r="BF558">
        <v>0</v>
      </c>
      <c r="BG558">
        <v>0</v>
      </c>
      <c r="BH558">
        <f>1-BF558/BG558</f>
        <v>0</v>
      </c>
      <c r="BI558">
        <v>0.5</v>
      </c>
      <c r="BJ558">
        <f>DI558</f>
        <v>0</v>
      </c>
      <c r="BK558">
        <f>L558</f>
        <v>0</v>
      </c>
      <c r="BL558">
        <f>BH558*BI558*BJ558</f>
        <v>0</v>
      </c>
      <c r="BM558">
        <f>(BK558-BC558)/BJ558</f>
        <v>0</v>
      </c>
      <c r="BN558">
        <f>(BA558-BG558)/BG558</f>
        <v>0</v>
      </c>
      <c r="BO558">
        <f>AZ558/(BB558+AZ558/BG558)</f>
        <v>0</v>
      </c>
      <c r="BP558" t="s">
        <v>437</v>
      </c>
      <c r="BQ558">
        <v>0</v>
      </c>
      <c r="BR558">
        <f>IF(BQ558&lt;&gt;0, BQ558, BO558)</f>
        <v>0</v>
      </c>
      <c r="BS558">
        <f>1-BR558/BG558</f>
        <v>0</v>
      </c>
      <c r="BT558">
        <f>(BG558-BF558)/(BG558-BR558)</f>
        <v>0</v>
      </c>
      <c r="BU558">
        <f>(BA558-BG558)/(BA558-BR558)</f>
        <v>0</v>
      </c>
      <c r="BV558">
        <f>(BG558-BF558)/(BG558-AZ558)</f>
        <v>0</v>
      </c>
      <c r="BW558">
        <f>(BA558-BG558)/(BA558-AZ558)</f>
        <v>0</v>
      </c>
      <c r="BX558">
        <f>(BT558*BR558/BF558)</f>
        <v>0</v>
      </c>
      <c r="BY558">
        <f>(1-BX558)</f>
        <v>0</v>
      </c>
      <c r="DH558">
        <f>$B$11*EG558+$C$11*EH558+$F$11*ES558*(1-EV558)</f>
        <v>0</v>
      </c>
      <c r="DI558">
        <f>DH558*DJ558</f>
        <v>0</v>
      </c>
      <c r="DJ558">
        <f>($B$11*$D$9+$C$11*$D$9+$F$11*((FF558+EX558)/MAX(FF558+EX558+FG558, 0.1)*$I$9+FG558/MAX(FF558+EX558+FG558, 0.1)*$J$9))/($B$11+$C$11+$F$11)</f>
        <v>0</v>
      </c>
      <c r="DK558">
        <f>($B$11*$K$9+$C$11*$K$9+$F$11*((FF558+EX558)/MAX(FF558+EX558+FG558, 0.1)*$P$9+FG558/MAX(FF558+EX558+FG558, 0.1)*$Q$9))/($B$11+$C$11+$F$11)</f>
        <v>0</v>
      </c>
      <c r="DL558">
        <v>4.8</v>
      </c>
      <c r="DM558">
        <v>0.5</v>
      </c>
      <c r="DN558" t="s">
        <v>438</v>
      </c>
      <c r="DO558">
        <v>2</v>
      </c>
      <c r="DP558" t="b">
        <v>1</v>
      </c>
      <c r="DQ558">
        <v>1759260033.814285</v>
      </c>
      <c r="DR558">
        <v>917.6996071428573</v>
      </c>
      <c r="DS558">
        <v>992.8088928571431</v>
      </c>
      <c r="DT558">
        <v>24.24472857142857</v>
      </c>
      <c r="DU558">
        <v>14.59463214285714</v>
      </c>
      <c r="DV558">
        <v>916.8833928571429</v>
      </c>
      <c r="DW558">
        <v>23.99675</v>
      </c>
      <c r="DX558">
        <v>500.0165357142858</v>
      </c>
      <c r="DY558">
        <v>90.70017142857145</v>
      </c>
      <c r="DZ558">
        <v>0.05364473214285714</v>
      </c>
      <c r="EA558">
        <v>30.72420714285714</v>
      </c>
      <c r="EB558">
        <v>30.04021071428571</v>
      </c>
      <c r="EC558">
        <v>999.9000000000002</v>
      </c>
      <c r="ED558">
        <v>0</v>
      </c>
      <c r="EE558">
        <v>0</v>
      </c>
      <c r="EF558">
        <v>9996.594285714285</v>
      </c>
      <c r="EG558">
        <v>0</v>
      </c>
      <c r="EH558">
        <v>11.29204285714286</v>
      </c>
      <c r="EI558">
        <v>-75.1095142857143</v>
      </c>
      <c r="EJ558">
        <v>940.5015357142856</v>
      </c>
      <c r="EK558">
        <v>1007.513821428571</v>
      </c>
      <c r="EL558">
        <v>9.650081428571429</v>
      </c>
      <c r="EM558">
        <v>992.8088928571431</v>
      </c>
      <c r="EN558">
        <v>14.59463214285714</v>
      </c>
      <c r="EO558">
        <v>2.199</v>
      </c>
      <c r="EP558">
        <v>1.323735357142857</v>
      </c>
      <c r="EQ558">
        <v>18.95503214285714</v>
      </c>
      <c r="ER558">
        <v>11.07095714285714</v>
      </c>
      <c r="ES558">
        <v>1999.969642857143</v>
      </c>
      <c r="ET558">
        <v>0.9799955357142854</v>
      </c>
      <c r="EU558">
        <v>0.02000475</v>
      </c>
      <c r="EV558">
        <v>0</v>
      </c>
      <c r="EW558">
        <v>909.4922142857141</v>
      </c>
      <c r="EX558">
        <v>5.000560000000001</v>
      </c>
      <c r="EY558">
        <v>18469.55</v>
      </c>
      <c r="EZ558">
        <v>17294.59642857143</v>
      </c>
      <c r="FA558">
        <v>42.25</v>
      </c>
      <c r="FB558">
        <v>42.3255</v>
      </c>
      <c r="FC558">
        <v>41.93699999999999</v>
      </c>
      <c r="FD558">
        <v>41.4865</v>
      </c>
      <c r="FE558">
        <v>42.96174999999999</v>
      </c>
      <c r="FF558">
        <v>1955.059642857143</v>
      </c>
      <c r="FG558">
        <v>39.91</v>
      </c>
      <c r="FH558">
        <v>0</v>
      </c>
      <c r="FI558">
        <v>1759260055.6</v>
      </c>
      <c r="FJ558">
        <v>0</v>
      </c>
      <c r="FK558">
        <v>909.5056538461538</v>
      </c>
      <c r="FL558">
        <v>14.57370940231167</v>
      </c>
      <c r="FM558">
        <v>302.208546965792</v>
      </c>
      <c r="FN558">
        <v>18470.61538461538</v>
      </c>
      <c r="FO558">
        <v>15</v>
      </c>
      <c r="FP558">
        <v>0</v>
      </c>
      <c r="FQ558" t="s">
        <v>439</v>
      </c>
      <c r="FR558">
        <v>1747148579.5</v>
      </c>
      <c r="FS558">
        <v>1747148584.5</v>
      </c>
      <c r="FT558">
        <v>0</v>
      </c>
      <c r="FU558">
        <v>0.162</v>
      </c>
      <c r="FV558">
        <v>-0.001</v>
      </c>
      <c r="FW558">
        <v>0.139</v>
      </c>
      <c r="FX558">
        <v>0.058</v>
      </c>
      <c r="FY558">
        <v>420</v>
      </c>
      <c r="FZ558">
        <v>16</v>
      </c>
      <c r="GA558">
        <v>0.19</v>
      </c>
      <c r="GB558">
        <v>0.02</v>
      </c>
      <c r="GC558">
        <v>-74.92244390243901</v>
      </c>
      <c r="GD558">
        <v>-3.584374912892139</v>
      </c>
      <c r="GE558">
        <v>0.3583459250152225</v>
      </c>
      <c r="GF558">
        <v>0</v>
      </c>
      <c r="GG558">
        <v>908.7135000000001</v>
      </c>
      <c r="GH558">
        <v>15.77138273624382</v>
      </c>
      <c r="GI558">
        <v>1.570225016658815</v>
      </c>
      <c r="GJ558">
        <v>0</v>
      </c>
      <c r="GK558">
        <v>9.69925512195122</v>
      </c>
      <c r="GL558">
        <v>-0.9942434843205454</v>
      </c>
      <c r="GM558">
        <v>0.09989413518569192</v>
      </c>
      <c r="GN558">
        <v>0</v>
      </c>
      <c r="GO558">
        <v>0</v>
      </c>
      <c r="GP558">
        <v>3</v>
      </c>
      <c r="GQ558" t="s">
        <v>490</v>
      </c>
      <c r="GR558">
        <v>3.12908</v>
      </c>
      <c r="GS558">
        <v>2.73134</v>
      </c>
      <c r="GT558">
        <v>0.150891</v>
      </c>
      <c r="GU558">
        <v>0.159413</v>
      </c>
      <c r="GV558">
        <v>0.10783</v>
      </c>
      <c r="GW558">
        <v>0.07625170000000001</v>
      </c>
      <c r="GX558">
        <v>25440.5</v>
      </c>
      <c r="GY558">
        <v>24448</v>
      </c>
      <c r="GZ558">
        <v>30504.3</v>
      </c>
      <c r="HA558">
        <v>29340.7</v>
      </c>
      <c r="HB558">
        <v>37563</v>
      </c>
      <c r="HC558">
        <v>35675</v>
      </c>
      <c r="HD558">
        <v>46666.4</v>
      </c>
      <c r="HE558">
        <v>43601.6</v>
      </c>
      <c r="HF558">
        <v>1.83213</v>
      </c>
      <c r="HG558">
        <v>1.81535</v>
      </c>
      <c r="HH558">
        <v>0.07759779999999999</v>
      </c>
      <c r="HI558">
        <v>0</v>
      </c>
      <c r="HJ558">
        <v>28.7888</v>
      </c>
      <c r="HK558">
        <v>999.9</v>
      </c>
      <c r="HL558">
        <v>47.2</v>
      </c>
      <c r="HM558">
        <v>31.6</v>
      </c>
      <c r="HN558">
        <v>24.2917</v>
      </c>
      <c r="HO558">
        <v>63.0869</v>
      </c>
      <c r="HP558">
        <v>17.9888</v>
      </c>
      <c r="HQ558">
        <v>1</v>
      </c>
      <c r="HR558">
        <v>0.163168</v>
      </c>
      <c r="HS558">
        <v>-0.514706</v>
      </c>
      <c r="HT558">
        <v>20.1999</v>
      </c>
      <c r="HU558">
        <v>5.22777</v>
      </c>
      <c r="HV558">
        <v>11.974</v>
      </c>
      <c r="HW558">
        <v>4.9695</v>
      </c>
      <c r="HX558">
        <v>3.28948</v>
      </c>
      <c r="HY558">
        <v>9999</v>
      </c>
      <c r="HZ558">
        <v>9999</v>
      </c>
      <c r="IA558">
        <v>9999</v>
      </c>
      <c r="IB558">
        <v>21.1</v>
      </c>
      <c r="IC558">
        <v>4.97291</v>
      </c>
      <c r="ID558">
        <v>1.87728</v>
      </c>
      <c r="IE558">
        <v>1.87532</v>
      </c>
      <c r="IF558">
        <v>1.87817</v>
      </c>
      <c r="IG558">
        <v>1.87487</v>
      </c>
      <c r="IH558">
        <v>1.8785</v>
      </c>
      <c r="II558">
        <v>1.8756</v>
      </c>
      <c r="IJ558">
        <v>1.8767</v>
      </c>
      <c r="IK558">
        <v>0</v>
      </c>
      <c r="IL558">
        <v>0</v>
      </c>
      <c r="IM558">
        <v>0</v>
      </c>
      <c r="IN558">
        <v>0</v>
      </c>
      <c r="IO558" t="s">
        <v>441</v>
      </c>
      <c r="IP558" t="s">
        <v>442</v>
      </c>
      <c r="IQ558" t="s">
        <v>443</v>
      </c>
      <c r="IR558" t="s">
        <v>443</v>
      </c>
      <c r="IS558" t="s">
        <v>443</v>
      </c>
      <c r="IT558" t="s">
        <v>443</v>
      </c>
      <c r="IU558">
        <v>0</v>
      </c>
      <c r="IV558">
        <v>100</v>
      </c>
      <c r="IW558">
        <v>100</v>
      </c>
      <c r="IX558">
        <v>0.84</v>
      </c>
      <c r="IY558">
        <v>0.2474</v>
      </c>
      <c r="IZ558">
        <v>-0.1222274518627452</v>
      </c>
      <c r="JA558">
        <v>0.001328938755811441</v>
      </c>
      <c r="JB558">
        <v>-5.633165956792918E-07</v>
      </c>
      <c r="JC558">
        <v>2.510553891376428E-10</v>
      </c>
      <c r="JD558">
        <v>-0.04678033270444259</v>
      </c>
      <c r="JE558">
        <v>-0.0009625096320519332</v>
      </c>
      <c r="JF558">
        <v>0.0006953178313022573</v>
      </c>
      <c r="JG558">
        <v>-5.973937232829655E-06</v>
      </c>
      <c r="JH558">
        <v>1</v>
      </c>
      <c r="JI558">
        <v>2112</v>
      </c>
      <c r="JJ558">
        <v>1</v>
      </c>
      <c r="JK558">
        <v>26</v>
      </c>
      <c r="JL558">
        <v>201857.7</v>
      </c>
      <c r="JM558">
        <v>201857.6</v>
      </c>
      <c r="JN558">
        <v>2.24365</v>
      </c>
      <c r="JO558">
        <v>2.54883</v>
      </c>
      <c r="JP558">
        <v>1.39893</v>
      </c>
      <c r="JQ558">
        <v>2.32788</v>
      </c>
      <c r="JR558">
        <v>1.44897</v>
      </c>
      <c r="JS558">
        <v>2.58911</v>
      </c>
      <c r="JT558">
        <v>37.2899</v>
      </c>
      <c r="JU558">
        <v>23.9737</v>
      </c>
      <c r="JV558">
        <v>18</v>
      </c>
      <c r="JW558">
        <v>483.635</v>
      </c>
      <c r="JX558">
        <v>443.394</v>
      </c>
      <c r="JY558">
        <v>29.6992</v>
      </c>
      <c r="JZ558">
        <v>29.3047</v>
      </c>
      <c r="KA558">
        <v>30.0004</v>
      </c>
      <c r="KB558">
        <v>28.8963</v>
      </c>
      <c r="KC558">
        <v>28.951</v>
      </c>
      <c r="KD558">
        <v>44.9157</v>
      </c>
      <c r="KE558">
        <v>41.8728</v>
      </c>
      <c r="KF558">
        <v>0</v>
      </c>
      <c r="KG558">
        <v>29.6534</v>
      </c>
      <c r="KH558">
        <v>1041.27</v>
      </c>
      <c r="KI558">
        <v>14.8351</v>
      </c>
      <c r="KJ558">
        <v>100.848</v>
      </c>
      <c r="KK558">
        <v>100.288</v>
      </c>
    </row>
    <row r="559" spans="1:297">
      <c r="A559">
        <v>543</v>
      </c>
      <c r="B559">
        <v>1759260046.6</v>
      </c>
      <c r="C559">
        <v>13231</v>
      </c>
      <c r="D559" t="s">
        <v>1534</v>
      </c>
      <c r="E559" t="s">
        <v>1535</v>
      </c>
      <c r="F559">
        <v>5</v>
      </c>
      <c r="G559" t="s">
        <v>1411</v>
      </c>
      <c r="H559" t="s">
        <v>436</v>
      </c>
      <c r="I559">
        <v>1759260039.1</v>
      </c>
      <c r="J559">
        <f>(K559)/1000</f>
        <v>0</v>
      </c>
      <c r="K559">
        <f>IF(DP559, AN559, AH559)</f>
        <v>0</v>
      </c>
      <c r="L559">
        <f>IF(DP559, AI559, AG559)</f>
        <v>0</v>
      </c>
      <c r="M559">
        <f>DR559 - IF(AU559&gt;1, L559*DL559*100.0/(AW559), 0)</f>
        <v>0</v>
      </c>
      <c r="N559">
        <f>((T559-J559/2)*M559-L559)/(T559+J559/2)</f>
        <v>0</v>
      </c>
      <c r="O559">
        <f>N559*(DY559+DZ559)/1000.0</f>
        <v>0</v>
      </c>
      <c r="P559">
        <f>(DR559 - IF(AU559&gt;1, L559*DL559*100.0/(AW559), 0))*(DY559+DZ559)/1000.0</f>
        <v>0</v>
      </c>
      <c r="Q559">
        <f>2.0/((1/S559-1/R559)+SIGN(S559)*SQRT((1/S559-1/R559)*(1/S559-1/R559) + 4*DM559/((DM559+1)*(DM559+1))*(2*1/S559*1/R559-1/R559*1/R559)))</f>
        <v>0</v>
      </c>
      <c r="R559">
        <f>IF(LEFT(DN559,1)&lt;&gt;"0",IF(LEFT(DN559,1)="1",3.0,DO559),$D$5+$E$5*(EF559*DY559/($K$5*1000))+$F$5*(EF559*DY559/($K$5*1000))*MAX(MIN(DL559,$J$5),$I$5)*MAX(MIN(DL559,$J$5),$I$5)+$G$5*MAX(MIN(DL559,$J$5),$I$5)*(EF559*DY559/($K$5*1000))+$H$5*(EF559*DY559/($K$5*1000))*(EF559*DY559/($K$5*1000)))</f>
        <v>0</v>
      </c>
      <c r="S559">
        <f>J559*(1000-(1000*0.61365*exp(17.502*W559/(240.97+W559))/(DY559+DZ559)+DT559)/2)/(1000*0.61365*exp(17.502*W559/(240.97+W559))/(DY559+DZ559)-DT559)</f>
        <v>0</v>
      </c>
      <c r="T559">
        <f>1/((DM559+1)/(Q559/1.6)+1/(R559/1.37)) + DM559/((DM559+1)/(Q559/1.6) + DM559/(R559/1.37))</f>
        <v>0</v>
      </c>
      <c r="U559">
        <f>(DH559*DK559)</f>
        <v>0</v>
      </c>
      <c r="V559">
        <f>(EA559+(U559+2*0.95*5.67E-8*(((EA559+$B$7)+273)^4-(EA559+273)^4)-44100*J559)/(1.84*29.3*R559+8*0.95*5.67E-8*(EA559+273)^3))</f>
        <v>0</v>
      </c>
      <c r="W559">
        <f>($C$7*EB559+$D$7*EC559+$E$7*V559)</f>
        <v>0</v>
      </c>
      <c r="X559">
        <f>0.61365*exp(17.502*W559/(240.97+W559))</f>
        <v>0</v>
      </c>
      <c r="Y559">
        <f>(Z559/AA559*100)</f>
        <v>0</v>
      </c>
      <c r="Z559">
        <f>DT559*(DY559+DZ559)/1000</f>
        <v>0</v>
      </c>
      <c r="AA559">
        <f>0.61365*exp(17.502*EA559/(240.97+EA559))</f>
        <v>0</v>
      </c>
      <c r="AB559">
        <f>(X559-DT559*(DY559+DZ559)/1000)</f>
        <v>0</v>
      </c>
      <c r="AC559">
        <f>(-J559*44100)</f>
        <v>0</v>
      </c>
      <c r="AD559">
        <f>2*29.3*R559*0.92*(EA559-W559)</f>
        <v>0</v>
      </c>
      <c r="AE559">
        <f>2*0.95*5.67E-8*(((EA559+$B$7)+273)^4-(W559+273)^4)</f>
        <v>0</v>
      </c>
      <c r="AF559">
        <f>U559+AE559+AC559+AD559</f>
        <v>0</v>
      </c>
      <c r="AG559">
        <f>DX559*AU559*(DS559-DR559*(1000-AU559*DU559)/(1000-AU559*DT559))/(100*DL559)</f>
        <v>0</v>
      </c>
      <c r="AH559">
        <f>1000*DX559*AU559*(DT559-DU559)/(100*DL559*(1000-AU559*DT559))</f>
        <v>0</v>
      </c>
      <c r="AI559">
        <f>(AJ559 - AK559 - DY559*1E3/(8.314*(EA559+273.15)) * AM559/DX559 * AL559) * DX559/(100*DL559) * (1000 - DU559)/1000</f>
        <v>0</v>
      </c>
      <c r="AJ559">
        <v>1040.807084660877</v>
      </c>
      <c r="AK559">
        <v>981.8495333333327</v>
      </c>
      <c r="AL559">
        <v>3.372871616162312</v>
      </c>
      <c r="AM559">
        <v>65.51276045423094</v>
      </c>
      <c r="AN559">
        <f>(AP559 - AO559 + DY559*1E3/(8.314*(EA559+273.15)) * AR559/DX559 * AQ559) * DX559/(100*DL559) * 1000/(1000 - AP559)</f>
        <v>0</v>
      </c>
      <c r="AO559">
        <v>14.74737738552334</v>
      </c>
      <c r="AP559">
        <v>24.20485272727273</v>
      </c>
      <c r="AQ559">
        <v>-0.0005487885346584305</v>
      </c>
      <c r="AR559">
        <v>120.2974737953447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MAX(0,($B$13+$C$13*EF559)/(1+$D$13*EF559)*DY559/(EA559+273)*$E$13)</f>
        <v>0</v>
      </c>
      <c r="AX559" t="s">
        <v>437</v>
      </c>
      <c r="AY559" t="s">
        <v>437</v>
      </c>
      <c r="AZ559">
        <v>0</v>
      </c>
      <c r="BA559">
        <v>0</v>
      </c>
      <c r="BB559">
        <f>1-AZ559/BA559</f>
        <v>0</v>
      </c>
      <c r="BC559">
        <v>0</v>
      </c>
      <c r="BD559" t="s">
        <v>437</v>
      </c>
      <c r="BE559" t="s">
        <v>437</v>
      </c>
      <c r="BF559">
        <v>0</v>
      </c>
      <c r="BG559">
        <v>0</v>
      </c>
      <c r="BH559">
        <f>1-BF559/BG559</f>
        <v>0</v>
      </c>
      <c r="BI559">
        <v>0.5</v>
      </c>
      <c r="BJ559">
        <f>DI559</f>
        <v>0</v>
      </c>
      <c r="BK559">
        <f>L559</f>
        <v>0</v>
      </c>
      <c r="BL559">
        <f>BH559*BI559*BJ559</f>
        <v>0</v>
      </c>
      <c r="BM559">
        <f>(BK559-BC559)/BJ559</f>
        <v>0</v>
      </c>
      <c r="BN559">
        <f>(BA559-BG559)/BG559</f>
        <v>0</v>
      </c>
      <c r="BO559">
        <f>AZ559/(BB559+AZ559/BG559)</f>
        <v>0</v>
      </c>
      <c r="BP559" t="s">
        <v>437</v>
      </c>
      <c r="BQ559">
        <v>0</v>
      </c>
      <c r="BR559">
        <f>IF(BQ559&lt;&gt;0, BQ559, BO559)</f>
        <v>0</v>
      </c>
      <c r="BS559">
        <f>1-BR559/BG559</f>
        <v>0</v>
      </c>
      <c r="BT559">
        <f>(BG559-BF559)/(BG559-BR559)</f>
        <v>0</v>
      </c>
      <c r="BU559">
        <f>(BA559-BG559)/(BA559-BR559)</f>
        <v>0</v>
      </c>
      <c r="BV559">
        <f>(BG559-BF559)/(BG559-AZ559)</f>
        <v>0</v>
      </c>
      <c r="BW559">
        <f>(BA559-BG559)/(BA559-AZ559)</f>
        <v>0</v>
      </c>
      <c r="BX559">
        <f>(BT559*BR559/BF559)</f>
        <v>0</v>
      </c>
      <c r="BY559">
        <f>(1-BX559)</f>
        <v>0</v>
      </c>
      <c r="DH559">
        <f>$B$11*EG559+$C$11*EH559+$F$11*ES559*(1-EV559)</f>
        <v>0</v>
      </c>
      <c r="DI559">
        <f>DH559*DJ559</f>
        <v>0</v>
      </c>
      <c r="DJ559">
        <f>($B$11*$D$9+$C$11*$D$9+$F$11*((FF559+EX559)/MAX(FF559+EX559+FG559, 0.1)*$I$9+FG559/MAX(FF559+EX559+FG559, 0.1)*$J$9))/($B$11+$C$11+$F$11)</f>
        <v>0</v>
      </c>
      <c r="DK559">
        <f>($B$11*$K$9+$C$11*$K$9+$F$11*((FF559+EX559)/MAX(FF559+EX559+FG559, 0.1)*$P$9+FG559/MAX(FF559+EX559+FG559, 0.1)*$Q$9))/($B$11+$C$11+$F$11)</f>
        <v>0</v>
      </c>
      <c r="DL559">
        <v>4.8</v>
      </c>
      <c r="DM559">
        <v>0.5</v>
      </c>
      <c r="DN559" t="s">
        <v>438</v>
      </c>
      <c r="DO559">
        <v>2</v>
      </c>
      <c r="DP559" t="b">
        <v>1</v>
      </c>
      <c r="DQ559">
        <v>1759260039.1</v>
      </c>
      <c r="DR559">
        <v>935.0487407407408</v>
      </c>
      <c r="DS559">
        <v>1010.54762962963</v>
      </c>
      <c r="DT559">
        <v>24.22496296296296</v>
      </c>
      <c r="DU559">
        <v>14.67347777777778</v>
      </c>
      <c r="DV559">
        <v>934.2164074074075</v>
      </c>
      <c r="DW559">
        <v>23.97741481481482</v>
      </c>
      <c r="DX559">
        <v>500.039</v>
      </c>
      <c r="DY559">
        <v>90.70002222222222</v>
      </c>
      <c r="DZ559">
        <v>0.05344100370370369</v>
      </c>
      <c r="EA559">
        <v>30.72344814814814</v>
      </c>
      <c r="EB559">
        <v>30.05091481481481</v>
      </c>
      <c r="EC559">
        <v>999.9000000000001</v>
      </c>
      <c r="ED559">
        <v>0</v>
      </c>
      <c r="EE559">
        <v>0</v>
      </c>
      <c r="EF559">
        <v>10004.01962962963</v>
      </c>
      <c r="EG559">
        <v>0</v>
      </c>
      <c r="EH559">
        <v>11.07291111111111</v>
      </c>
      <c r="EI559">
        <v>-75.49891851851852</v>
      </c>
      <c r="EJ559">
        <v>958.2625185185186</v>
      </c>
      <c r="EK559">
        <v>1025.597037037037</v>
      </c>
      <c r="EL559">
        <v>9.55148</v>
      </c>
      <c r="EM559">
        <v>1010.54762962963</v>
      </c>
      <c r="EN559">
        <v>14.67347777777778</v>
      </c>
      <c r="EO559">
        <v>2.197204444444445</v>
      </c>
      <c r="EP559">
        <v>1.330884074074074</v>
      </c>
      <c r="EQ559">
        <v>18.94195555555556</v>
      </c>
      <c r="ER559">
        <v>11.15212222222222</v>
      </c>
      <c r="ES559">
        <v>1999.995925925926</v>
      </c>
      <c r="ET559">
        <v>0.9799958888888887</v>
      </c>
      <c r="EU559">
        <v>0.02000438888888889</v>
      </c>
      <c r="EV559">
        <v>0</v>
      </c>
      <c r="EW559">
        <v>910.6874074074076</v>
      </c>
      <c r="EX559">
        <v>5.000560000000001</v>
      </c>
      <c r="EY559">
        <v>18496.03703703704</v>
      </c>
      <c r="EZ559">
        <v>17294.81851851852</v>
      </c>
      <c r="FA559">
        <v>42.25</v>
      </c>
      <c r="FB559">
        <v>42.34233333333333</v>
      </c>
      <c r="FC559">
        <v>41.93699999999999</v>
      </c>
      <c r="FD559">
        <v>41.49533333333333</v>
      </c>
      <c r="FE559">
        <v>42.97666666666666</v>
      </c>
      <c r="FF559">
        <v>1955.085925925926</v>
      </c>
      <c r="FG559">
        <v>39.91</v>
      </c>
      <c r="FH559">
        <v>0</v>
      </c>
      <c r="FI559">
        <v>1759260061</v>
      </c>
      <c r="FJ559">
        <v>0</v>
      </c>
      <c r="FK559">
        <v>910.7738800000001</v>
      </c>
      <c r="FL559">
        <v>12.71607690694364</v>
      </c>
      <c r="FM559">
        <v>273.1384610268908</v>
      </c>
      <c r="FN559">
        <v>18498.56</v>
      </c>
      <c r="FO559">
        <v>15</v>
      </c>
      <c r="FP559">
        <v>0</v>
      </c>
      <c r="FQ559" t="s">
        <v>439</v>
      </c>
      <c r="FR559">
        <v>1747148579.5</v>
      </c>
      <c r="FS559">
        <v>1747148584.5</v>
      </c>
      <c r="FT559">
        <v>0</v>
      </c>
      <c r="FU559">
        <v>0.162</v>
      </c>
      <c r="FV559">
        <v>-0.001</v>
      </c>
      <c r="FW559">
        <v>0.139</v>
      </c>
      <c r="FX559">
        <v>0.058</v>
      </c>
      <c r="FY559">
        <v>420</v>
      </c>
      <c r="FZ559">
        <v>16</v>
      </c>
      <c r="GA559">
        <v>0.19</v>
      </c>
      <c r="GB559">
        <v>0.02</v>
      </c>
      <c r="GC559">
        <v>-75.30529249999999</v>
      </c>
      <c r="GD559">
        <v>-4.29148255159464</v>
      </c>
      <c r="GE559">
        <v>0.4180375744998878</v>
      </c>
      <c r="GF559">
        <v>0</v>
      </c>
      <c r="GG559">
        <v>910.0333235294119</v>
      </c>
      <c r="GH559">
        <v>13.81838043055347</v>
      </c>
      <c r="GI559">
        <v>1.369970474576383</v>
      </c>
      <c r="GJ559">
        <v>0</v>
      </c>
      <c r="GK559">
        <v>9.60526525</v>
      </c>
      <c r="GL559">
        <v>-1.121010619136978</v>
      </c>
      <c r="GM559">
        <v>0.1084057507004933</v>
      </c>
      <c r="GN559">
        <v>0</v>
      </c>
      <c r="GO559">
        <v>0</v>
      </c>
      <c r="GP559">
        <v>3</v>
      </c>
      <c r="GQ559" t="s">
        <v>490</v>
      </c>
      <c r="GR559">
        <v>3.12893</v>
      </c>
      <c r="GS559">
        <v>2.73132</v>
      </c>
      <c r="GT559">
        <v>0.152577</v>
      </c>
      <c r="GU559">
        <v>0.161078</v>
      </c>
      <c r="GV559">
        <v>0.107783</v>
      </c>
      <c r="GW559">
        <v>0.07662430000000001</v>
      </c>
      <c r="GX559">
        <v>25389.7</v>
      </c>
      <c r="GY559">
        <v>24399.5</v>
      </c>
      <c r="GZ559">
        <v>30504</v>
      </c>
      <c r="HA559">
        <v>29340.6</v>
      </c>
      <c r="HB559">
        <v>37565</v>
      </c>
      <c r="HC559">
        <v>35660.3</v>
      </c>
      <c r="HD559">
        <v>46666.2</v>
      </c>
      <c r="HE559">
        <v>43601.2</v>
      </c>
      <c r="HF559">
        <v>1.8316</v>
      </c>
      <c r="HG559">
        <v>1.81562</v>
      </c>
      <c r="HH559">
        <v>0.0784919</v>
      </c>
      <c r="HI559">
        <v>0</v>
      </c>
      <c r="HJ559">
        <v>28.7912</v>
      </c>
      <c r="HK559">
        <v>999.9</v>
      </c>
      <c r="HL559">
        <v>47.3</v>
      </c>
      <c r="HM559">
        <v>31.6</v>
      </c>
      <c r="HN559">
        <v>24.343</v>
      </c>
      <c r="HO559">
        <v>62.7969</v>
      </c>
      <c r="HP559">
        <v>17.8005</v>
      </c>
      <c r="HQ559">
        <v>1</v>
      </c>
      <c r="HR559">
        <v>0.16345</v>
      </c>
      <c r="HS559">
        <v>-0.438154</v>
      </c>
      <c r="HT559">
        <v>20.2004</v>
      </c>
      <c r="HU559">
        <v>5.22792</v>
      </c>
      <c r="HV559">
        <v>11.974</v>
      </c>
      <c r="HW559">
        <v>4.96955</v>
      </c>
      <c r="HX559">
        <v>3.28948</v>
      </c>
      <c r="HY559">
        <v>9999</v>
      </c>
      <c r="HZ559">
        <v>9999</v>
      </c>
      <c r="IA559">
        <v>9999</v>
      </c>
      <c r="IB559">
        <v>21.1</v>
      </c>
      <c r="IC559">
        <v>4.97291</v>
      </c>
      <c r="ID559">
        <v>1.87725</v>
      </c>
      <c r="IE559">
        <v>1.87531</v>
      </c>
      <c r="IF559">
        <v>1.87817</v>
      </c>
      <c r="IG559">
        <v>1.87486</v>
      </c>
      <c r="IH559">
        <v>1.87848</v>
      </c>
      <c r="II559">
        <v>1.87558</v>
      </c>
      <c r="IJ559">
        <v>1.87669</v>
      </c>
      <c r="IK559">
        <v>0</v>
      </c>
      <c r="IL559">
        <v>0</v>
      </c>
      <c r="IM559">
        <v>0</v>
      </c>
      <c r="IN559">
        <v>0</v>
      </c>
      <c r="IO559" t="s">
        <v>441</v>
      </c>
      <c r="IP559" t="s">
        <v>442</v>
      </c>
      <c r="IQ559" t="s">
        <v>443</v>
      </c>
      <c r="IR559" t="s">
        <v>443</v>
      </c>
      <c r="IS559" t="s">
        <v>443</v>
      </c>
      <c r="IT559" t="s">
        <v>443</v>
      </c>
      <c r="IU559">
        <v>0</v>
      </c>
      <c r="IV559">
        <v>100</v>
      </c>
      <c r="IW559">
        <v>100</v>
      </c>
      <c r="IX559">
        <v>0.855</v>
      </c>
      <c r="IY559">
        <v>0.2471</v>
      </c>
      <c r="IZ559">
        <v>-0.1222274518627452</v>
      </c>
      <c r="JA559">
        <v>0.001328938755811441</v>
      </c>
      <c r="JB559">
        <v>-5.633165956792918E-07</v>
      </c>
      <c r="JC559">
        <v>2.510553891376428E-10</v>
      </c>
      <c r="JD559">
        <v>-0.04678033270444259</v>
      </c>
      <c r="JE559">
        <v>-0.0009625096320519332</v>
      </c>
      <c r="JF559">
        <v>0.0006953178313022573</v>
      </c>
      <c r="JG559">
        <v>-5.973937232829655E-06</v>
      </c>
      <c r="JH559">
        <v>1</v>
      </c>
      <c r="JI559">
        <v>2112</v>
      </c>
      <c r="JJ559">
        <v>1</v>
      </c>
      <c r="JK559">
        <v>26</v>
      </c>
      <c r="JL559">
        <v>201857.8</v>
      </c>
      <c r="JM559">
        <v>201857.7</v>
      </c>
      <c r="JN559">
        <v>2.27051</v>
      </c>
      <c r="JO559">
        <v>2.54272</v>
      </c>
      <c r="JP559">
        <v>1.39893</v>
      </c>
      <c r="JQ559">
        <v>2.32788</v>
      </c>
      <c r="JR559">
        <v>1.44897</v>
      </c>
      <c r="JS559">
        <v>2.45239</v>
      </c>
      <c r="JT559">
        <v>37.2659</v>
      </c>
      <c r="JU559">
        <v>23.9562</v>
      </c>
      <c r="JV559">
        <v>18</v>
      </c>
      <c r="JW559">
        <v>483.374</v>
      </c>
      <c r="JX559">
        <v>443.603</v>
      </c>
      <c r="JY559">
        <v>29.6478</v>
      </c>
      <c r="JZ559">
        <v>29.3085</v>
      </c>
      <c r="KA559">
        <v>30.0004</v>
      </c>
      <c r="KB559">
        <v>28.9006</v>
      </c>
      <c r="KC559">
        <v>28.956</v>
      </c>
      <c r="KD559">
        <v>45.4667</v>
      </c>
      <c r="KE559">
        <v>41.8728</v>
      </c>
      <c r="KF559">
        <v>0</v>
      </c>
      <c r="KG559">
        <v>29.5986</v>
      </c>
      <c r="KH559">
        <v>1054.63</v>
      </c>
      <c r="KI559">
        <v>14.9054</v>
      </c>
      <c r="KJ559">
        <v>100.847</v>
      </c>
      <c r="KK559">
        <v>100.288</v>
      </c>
    </row>
    <row r="560" spans="1:297">
      <c r="A560">
        <v>544</v>
      </c>
      <c r="B560">
        <v>1759260051.6</v>
      </c>
      <c r="C560">
        <v>13236</v>
      </c>
      <c r="D560" t="s">
        <v>1536</v>
      </c>
      <c r="E560" t="s">
        <v>1537</v>
      </c>
      <c r="F560">
        <v>5</v>
      </c>
      <c r="G560" t="s">
        <v>1411</v>
      </c>
      <c r="H560" t="s">
        <v>436</v>
      </c>
      <c r="I560">
        <v>1759260043.814285</v>
      </c>
      <c r="J560">
        <f>(K560)/1000</f>
        <v>0</v>
      </c>
      <c r="K560">
        <f>IF(DP560, AN560, AH560)</f>
        <v>0</v>
      </c>
      <c r="L560">
        <f>IF(DP560, AI560, AG560)</f>
        <v>0</v>
      </c>
      <c r="M560">
        <f>DR560 - IF(AU560&gt;1, L560*DL560*100.0/(AW560), 0)</f>
        <v>0</v>
      </c>
      <c r="N560">
        <f>((T560-J560/2)*M560-L560)/(T560+J560/2)</f>
        <v>0</v>
      </c>
      <c r="O560">
        <f>N560*(DY560+DZ560)/1000.0</f>
        <v>0</v>
      </c>
      <c r="P560">
        <f>(DR560 - IF(AU560&gt;1, L560*DL560*100.0/(AW560), 0))*(DY560+DZ560)/1000.0</f>
        <v>0</v>
      </c>
      <c r="Q560">
        <f>2.0/((1/S560-1/R560)+SIGN(S560)*SQRT((1/S560-1/R560)*(1/S560-1/R560) + 4*DM560/((DM560+1)*(DM560+1))*(2*1/S560*1/R560-1/R560*1/R560)))</f>
        <v>0</v>
      </c>
      <c r="R560">
        <f>IF(LEFT(DN560,1)&lt;&gt;"0",IF(LEFT(DN560,1)="1",3.0,DO560),$D$5+$E$5*(EF560*DY560/($K$5*1000))+$F$5*(EF560*DY560/($K$5*1000))*MAX(MIN(DL560,$J$5),$I$5)*MAX(MIN(DL560,$J$5),$I$5)+$G$5*MAX(MIN(DL560,$J$5),$I$5)*(EF560*DY560/($K$5*1000))+$H$5*(EF560*DY560/($K$5*1000))*(EF560*DY560/($K$5*1000)))</f>
        <v>0</v>
      </c>
      <c r="S560">
        <f>J560*(1000-(1000*0.61365*exp(17.502*W560/(240.97+W560))/(DY560+DZ560)+DT560)/2)/(1000*0.61365*exp(17.502*W560/(240.97+W560))/(DY560+DZ560)-DT560)</f>
        <v>0</v>
      </c>
      <c r="T560">
        <f>1/((DM560+1)/(Q560/1.6)+1/(R560/1.37)) + DM560/((DM560+1)/(Q560/1.6) + DM560/(R560/1.37))</f>
        <v>0</v>
      </c>
      <c r="U560">
        <f>(DH560*DK560)</f>
        <v>0</v>
      </c>
      <c r="V560">
        <f>(EA560+(U560+2*0.95*5.67E-8*(((EA560+$B$7)+273)^4-(EA560+273)^4)-44100*J560)/(1.84*29.3*R560+8*0.95*5.67E-8*(EA560+273)^3))</f>
        <v>0</v>
      </c>
      <c r="W560">
        <f>($C$7*EB560+$D$7*EC560+$E$7*V560)</f>
        <v>0</v>
      </c>
      <c r="X560">
        <f>0.61365*exp(17.502*W560/(240.97+W560))</f>
        <v>0</v>
      </c>
      <c r="Y560">
        <f>(Z560/AA560*100)</f>
        <v>0</v>
      </c>
      <c r="Z560">
        <f>DT560*(DY560+DZ560)/1000</f>
        <v>0</v>
      </c>
      <c r="AA560">
        <f>0.61365*exp(17.502*EA560/(240.97+EA560))</f>
        <v>0</v>
      </c>
      <c r="AB560">
        <f>(X560-DT560*(DY560+DZ560)/1000)</f>
        <v>0</v>
      </c>
      <c r="AC560">
        <f>(-J560*44100)</f>
        <v>0</v>
      </c>
      <c r="AD560">
        <f>2*29.3*R560*0.92*(EA560-W560)</f>
        <v>0</v>
      </c>
      <c r="AE560">
        <f>2*0.95*5.67E-8*(((EA560+$B$7)+273)^4-(W560+273)^4)</f>
        <v>0</v>
      </c>
      <c r="AF560">
        <f>U560+AE560+AC560+AD560</f>
        <v>0</v>
      </c>
      <c r="AG560">
        <f>DX560*AU560*(DS560-DR560*(1000-AU560*DU560)/(1000-AU560*DT560))/(100*DL560)</f>
        <v>0</v>
      </c>
      <c r="AH560">
        <f>1000*DX560*AU560*(DT560-DU560)/(100*DL560*(1000-AU560*DT560))</f>
        <v>0</v>
      </c>
      <c r="AI560">
        <f>(AJ560 - AK560 - DY560*1E3/(8.314*(EA560+273.15)) * AM560/DX560 * AL560) * DX560/(100*DL560) * (1000 - DU560)/1000</f>
        <v>0</v>
      </c>
      <c r="AJ560">
        <v>1057.644151169121</v>
      </c>
      <c r="AK560">
        <v>998.6565878787878</v>
      </c>
      <c r="AL560">
        <v>3.350538390244144</v>
      </c>
      <c r="AM560">
        <v>65.51276045423094</v>
      </c>
      <c r="AN560">
        <f>(AP560 - AO560 + DY560*1E3/(8.314*(EA560+273.15)) * AR560/DX560 * AQ560) * DX560/(100*DL560) * 1000/(1000 - AP560)</f>
        <v>0</v>
      </c>
      <c r="AO560">
        <v>14.85216781621891</v>
      </c>
      <c r="AP560">
        <v>24.20243696969697</v>
      </c>
      <c r="AQ560">
        <v>-3.067659850621181E-05</v>
      </c>
      <c r="AR560">
        <v>120.2974737953447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MAX(0,($B$13+$C$13*EF560)/(1+$D$13*EF560)*DY560/(EA560+273)*$E$13)</f>
        <v>0</v>
      </c>
      <c r="AX560" t="s">
        <v>437</v>
      </c>
      <c r="AY560" t="s">
        <v>437</v>
      </c>
      <c r="AZ560">
        <v>0</v>
      </c>
      <c r="BA560">
        <v>0</v>
      </c>
      <c r="BB560">
        <f>1-AZ560/BA560</f>
        <v>0</v>
      </c>
      <c r="BC560">
        <v>0</v>
      </c>
      <c r="BD560" t="s">
        <v>437</v>
      </c>
      <c r="BE560" t="s">
        <v>437</v>
      </c>
      <c r="BF560">
        <v>0</v>
      </c>
      <c r="BG560">
        <v>0</v>
      </c>
      <c r="BH560">
        <f>1-BF560/BG560</f>
        <v>0</v>
      </c>
      <c r="BI560">
        <v>0.5</v>
      </c>
      <c r="BJ560">
        <f>DI560</f>
        <v>0</v>
      </c>
      <c r="BK560">
        <f>L560</f>
        <v>0</v>
      </c>
      <c r="BL560">
        <f>BH560*BI560*BJ560</f>
        <v>0</v>
      </c>
      <c r="BM560">
        <f>(BK560-BC560)/BJ560</f>
        <v>0</v>
      </c>
      <c r="BN560">
        <f>(BA560-BG560)/BG560</f>
        <v>0</v>
      </c>
      <c r="BO560">
        <f>AZ560/(BB560+AZ560/BG560)</f>
        <v>0</v>
      </c>
      <c r="BP560" t="s">
        <v>437</v>
      </c>
      <c r="BQ560">
        <v>0</v>
      </c>
      <c r="BR560">
        <f>IF(BQ560&lt;&gt;0, BQ560, BO560)</f>
        <v>0</v>
      </c>
      <c r="BS560">
        <f>1-BR560/BG560</f>
        <v>0</v>
      </c>
      <c r="BT560">
        <f>(BG560-BF560)/(BG560-BR560)</f>
        <v>0</v>
      </c>
      <c r="BU560">
        <f>(BA560-BG560)/(BA560-BR560)</f>
        <v>0</v>
      </c>
      <c r="BV560">
        <f>(BG560-BF560)/(BG560-AZ560)</f>
        <v>0</v>
      </c>
      <c r="BW560">
        <f>(BA560-BG560)/(BA560-AZ560)</f>
        <v>0</v>
      </c>
      <c r="BX560">
        <f>(BT560*BR560/BF560)</f>
        <v>0</v>
      </c>
      <c r="BY560">
        <f>(1-BX560)</f>
        <v>0</v>
      </c>
      <c r="DH560">
        <f>$B$11*EG560+$C$11*EH560+$F$11*ES560*(1-EV560)</f>
        <v>0</v>
      </c>
      <c r="DI560">
        <f>DH560*DJ560</f>
        <v>0</v>
      </c>
      <c r="DJ560">
        <f>($B$11*$D$9+$C$11*$D$9+$F$11*((FF560+EX560)/MAX(FF560+EX560+FG560, 0.1)*$I$9+FG560/MAX(FF560+EX560+FG560, 0.1)*$J$9))/($B$11+$C$11+$F$11)</f>
        <v>0</v>
      </c>
      <c r="DK560">
        <f>($B$11*$K$9+$C$11*$K$9+$F$11*((FF560+EX560)/MAX(FF560+EX560+FG560, 0.1)*$P$9+FG560/MAX(FF560+EX560+FG560, 0.1)*$Q$9))/($B$11+$C$11+$F$11)</f>
        <v>0</v>
      </c>
      <c r="DL560">
        <v>4.8</v>
      </c>
      <c r="DM560">
        <v>0.5</v>
      </c>
      <c r="DN560" t="s">
        <v>438</v>
      </c>
      <c r="DO560">
        <v>2</v>
      </c>
      <c r="DP560" t="b">
        <v>1</v>
      </c>
      <c r="DQ560">
        <v>1759260043.814285</v>
      </c>
      <c r="DR560">
        <v>950.5535714285714</v>
      </c>
      <c r="DS560">
        <v>1026.297142857143</v>
      </c>
      <c r="DT560">
        <v>24.21376785714286</v>
      </c>
      <c r="DU560">
        <v>14.75069642857143</v>
      </c>
      <c r="DV560">
        <v>949.7068214285715</v>
      </c>
      <c r="DW560">
        <v>23.966475</v>
      </c>
      <c r="DX560">
        <v>500.0252142857143</v>
      </c>
      <c r="DY560">
        <v>90.7003</v>
      </c>
      <c r="DZ560">
        <v>0.05342293571428571</v>
      </c>
      <c r="EA560">
        <v>30.72289999999999</v>
      </c>
      <c r="EB560">
        <v>30.05890357142858</v>
      </c>
      <c r="EC560">
        <v>999.9000000000002</v>
      </c>
      <c r="ED560">
        <v>0</v>
      </c>
      <c r="EE560">
        <v>0</v>
      </c>
      <c r="EF560">
        <v>10005.40285714286</v>
      </c>
      <c r="EG560">
        <v>0</v>
      </c>
      <c r="EH560">
        <v>11.08285357142857</v>
      </c>
      <c r="EI560">
        <v>-75.743775</v>
      </c>
      <c r="EJ560">
        <v>974.14125</v>
      </c>
      <c r="EK560">
        <v>1041.663928571428</v>
      </c>
      <c r="EL560">
        <v>9.463078214285714</v>
      </c>
      <c r="EM560">
        <v>1026.297142857143</v>
      </c>
      <c r="EN560">
        <v>14.75069642857143</v>
      </c>
      <c r="EO560">
        <v>2.196196071428571</v>
      </c>
      <c r="EP560">
        <v>1.3378925</v>
      </c>
      <c r="EQ560">
        <v>18.9346</v>
      </c>
      <c r="ER560">
        <v>11.23125</v>
      </c>
      <c r="ES560">
        <v>1999.993571428571</v>
      </c>
      <c r="ET560">
        <v>0.979995964285714</v>
      </c>
      <c r="EU560">
        <v>0.02000431071428571</v>
      </c>
      <c r="EV560">
        <v>0</v>
      </c>
      <c r="EW560">
        <v>911.6574642857144</v>
      </c>
      <c r="EX560">
        <v>5.000560000000001</v>
      </c>
      <c r="EY560">
        <v>18516.07142857143</v>
      </c>
      <c r="EZ560">
        <v>17294.8</v>
      </c>
      <c r="FA560">
        <v>42.25</v>
      </c>
      <c r="FB560">
        <v>42.36149999999999</v>
      </c>
      <c r="FC560">
        <v>41.93699999999999</v>
      </c>
      <c r="FD560">
        <v>41.4955</v>
      </c>
      <c r="FE560">
        <v>42.9865</v>
      </c>
      <c r="FF560">
        <v>1955.083571428572</v>
      </c>
      <c r="FG560">
        <v>39.91</v>
      </c>
      <c r="FH560">
        <v>0</v>
      </c>
      <c r="FI560">
        <v>1759260065.8</v>
      </c>
      <c r="FJ560">
        <v>0</v>
      </c>
      <c r="FK560">
        <v>911.77032</v>
      </c>
      <c r="FL560">
        <v>11.73069232570436</v>
      </c>
      <c r="FM560">
        <v>240.4538463636891</v>
      </c>
      <c r="FN560">
        <v>18518.692</v>
      </c>
      <c r="FO560">
        <v>15</v>
      </c>
      <c r="FP560">
        <v>0</v>
      </c>
      <c r="FQ560" t="s">
        <v>439</v>
      </c>
      <c r="FR560">
        <v>1747148579.5</v>
      </c>
      <c r="FS560">
        <v>1747148584.5</v>
      </c>
      <c r="FT560">
        <v>0</v>
      </c>
      <c r="FU560">
        <v>0.162</v>
      </c>
      <c r="FV560">
        <v>-0.001</v>
      </c>
      <c r="FW560">
        <v>0.139</v>
      </c>
      <c r="FX560">
        <v>0.058</v>
      </c>
      <c r="FY560">
        <v>420</v>
      </c>
      <c r="FZ560">
        <v>16</v>
      </c>
      <c r="GA560">
        <v>0.19</v>
      </c>
      <c r="GB560">
        <v>0.02</v>
      </c>
      <c r="GC560">
        <v>-75.54281463414634</v>
      </c>
      <c r="GD560">
        <v>-3.666978397212662</v>
      </c>
      <c r="GE560">
        <v>0.377780032501153</v>
      </c>
      <c r="GF560">
        <v>0</v>
      </c>
      <c r="GG560">
        <v>910.9350588235294</v>
      </c>
      <c r="GH560">
        <v>12.35779985478513</v>
      </c>
      <c r="GI560">
        <v>1.22383786270356</v>
      </c>
      <c r="GJ560">
        <v>0</v>
      </c>
      <c r="GK560">
        <v>9.521845609756097</v>
      </c>
      <c r="GL560">
        <v>-1.136360905923333</v>
      </c>
      <c r="GM560">
        <v>0.1127762386115086</v>
      </c>
      <c r="GN560">
        <v>0</v>
      </c>
      <c r="GO560">
        <v>0</v>
      </c>
      <c r="GP560">
        <v>3</v>
      </c>
      <c r="GQ560" t="s">
        <v>490</v>
      </c>
      <c r="GR560">
        <v>3.12904</v>
      </c>
      <c r="GS560">
        <v>2.73108</v>
      </c>
      <c r="GT560">
        <v>0.154244</v>
      </c>
      <c r="GU560">
        <v>0.162708</v>
      </c>
      <c r="GV560">
        <v>0.107776</v>
      </c>
      <c r="GW560">
        <v>0.0768088</v>
      </c>
      <c r="GX560">
        <v>25339.6</v>
      </c>
      <c r="GY560">
        <v>24351.9</v>
      </c>
      <c r="GZ560">
        <v>30503.8</v>
      </c>
      <c r="HA560">
        <v>29340.5</v>
      </c>
      <c r="HB560">
        <v>37565.5</v>
      </c>
      <c r="HC560">
        <v>35653.2</v>
      </c>
      <c r="HD560">
        <v>46666.4</v>
      </c>
      <c r="HE560">
        <v>43601.2</v>
      </c>
      <c r="HF560">
        <v>1.83188</v>
      </c>
      <c r="HG560">
        <v>1.81553</v>
      </c>
      <c r="HH560">
        <v>0.07741149999999999</v>
      </c>
      <c r="HI560">
        <v>0</v>
      </c>
      <c r="HJ560">
        <v>28.793</v>
      </c>
      <c r="HK560">
        <v>999.9</v>
      </c>
      <c r="HL560">
        <v>47.3</v>
      </c>
      <c r="HM560">
        <v>31.6</v>
      </c>
      <c r="HN560">
        <v>24.3438</v>
      </c>
      <c r="HO560">
        <v>63.0469</v>
      </c>
      <c r="HP560">
        <v>18.0208</v>
      </c>
      <c r="HQ560">
        <v>1</v>
      </c>
      <c r="HR560">
        <v>0.163841</v>
      </c>
      <c r="HS560">
        <v>-0.362023</v>
      </c>
      <c r="HT560">
        <v>20.2004</v>
      </c>
      <c r="HU560">
        <v>5.22822</v>
      </c>
      <c r="HV560">
        <v>11.974</v>
      </c>
      <c r="HW560">
        <v>4.96985</v>
      </c>
      <c r="HX560">
        <v>3.2895</v>
      </c>
      <c r="HY560">
        <v>9999</v>
      </c>
      <c r="HZ560">
        <v>9999</v>
      </c>
      <c r="IA560">
        <v>9999</v>
      </c>
      <c r="IB560">
        <v>21.1</v>
      </c>
      <c r="IC560">
        <v>4.97292</v>
      </c>
      <c r="ID560">
        <v>1.87728</v>
      </c>
      <c r="IE560">
        <v>1.87532</v>
      </c>
      <c r="IF560">
        <v>1.87818</v>
      </c>
      <c r="IG560">
        <v>1.87487</v>
      </c>
      <c r="IH560">
        <v>1.87851</v>
      </c>
      <c r="II560">
        <v>1.87559</v>
      </c>
      <c r="IJ560">
        <v>1.87671</v>
      </c>
      <c r="IK560">
        <v>0</v>
      </c>
      <c r="IL560">
        <v>0</v>
      </c>
      <c r="IM560">
        <v>0</v>
      </c>
      <c r="IN560">
        <v>0</v>
      </c>
      <c r="IO560" t="s">
        <v>441</v>
      </c>
      <c r="IP560" t="s">
        <v>442</v>
      </c>
      <c r="IQ560" t="s">
        <v>443</v>
      </c>
      <c r="IR560" t="s">
        <v>443</v>
      </c>
      <c r="IS560" t="s">
        <v>443</v>
      </c>
      <c r="IT560" t="s">
        <v>443</v>
      </c>
      <c r="IU560">
        <v>0</v>
      </c>
      <c r="IV560">
        <v>100</v>
      </c>
      <c r="IW560">
        <v>100</v>
      </c>
      <c r="IX560">
        <v>0.871</v>
      </c>
      <c r="IY560">
        <v>0.247</v>
      </c>
      <c r="IZ560">
        <v>-0.1222274518627452</v>
      </c>
      <c r="JA560">
        <v>0.001328938755811441</v>
      </c>
      <c r="JB560">
        <v>-5.633165956792918E-07</v>
      </c>
      <c r="JC560">
        <v>2.510553891376428E-10</v>
      </c>
      <c r="JD560">
        <v>-0.04678033270444259</v>
      </c>
      <c r="JE560">
        <v>-0.0009625096320519332</v>
      </c>
      <c r="JF560">
        <v>0.0006953178313022573</v>
      </c>
      <c r="JG560">
        <v>-5.973937232829655E-06</v>
      </c>
      <c r="JH560">
        <v>1</v>
      </c>
      <c r="JI560">
        <v>2112</v>
      </c>
      <c r="JJ560">
        <v>1</v>
      </c>
      <c r="JK560">
        <v>26</v>
      </c>
      <c r="JL560">
        <v>201857.9</v>
      </c>
      <c r="JM560">
        <v>201857.8</v>
      </c>
      <c r="JN560">
        <v>2.29614</v>
      </c>
      <c r="JO560">
        <v>2.54272</v>
      </c>
      <c r="JP560">
        <v>1.39893</v>
      </c>
      <c r="JQ560">
        <v>2.32788</v>
      </c>
      <c r="JR560">
        <v>1.44897</v>
      </c>
      <c r="JS560">
        <v>2.58545</v>
      </c>
      <c r="JT560">
        <v>37.2899</v>
      </c>
      <c r="JU560">
        <v>23.9649</v>
      </c>
      <c r="JV560">
        <v>18</v>
      </c>
      <c r="JW560">
        <v>483.554</v>
      </c>
      <c r="JX560">
        <v>443.571</v>
      </c>
      <c r="JY560">
        <v>29.5896</v>
      </c>
      <c r="JZ560">
        <v>29.3129</v>
      </c>
      <c r="KA560">
        <v>30.0004</v>
      </c>
      <c r="KB560">
        <v>28.905</v>
      </c>
      <c r="KC560">
        <v>28.9602</v>
      </c>
      <c r="KD560">
        <v>46.0866</v>
      </c>
      <c r="KE560">
        <v>41.5805</v>
      </c>
      <c r="KF560">
        <v>0</v>
      </c>
      <c r="KG560">
        <v>29.5312</v>
      </c>
      <c r="KH560">
        <v>1074.69</v>
      </c>
      <c r="KI560">
        <v>14.9709</v>
      </c>
      <c r="KJ560">
        <v>100.847</v>
      </c>
      <c r="KK560">
        <v>100.288</v>
      </c>
    </row>
    <row r="561" spans="1:297">
      <c r="A561">
        <v>545</v>
      </c>
      <c r="B561">
        <v>1759260056.6</v>
      </c>
      <c r="C561">
        <v>13241</v>
      </c>
      <c r="D561" t="s">
        <v>1538</v>
      </c>
      <c r="E561" t="s">
        <v>1539</v>
      </c>
      <c r="F561">
        <v>5</v>
      </c>
      <c r="G561" t="s">
        <v>1411</v>
      </c>
      <c r="H561" t="s">
        <v>436</v>
      </c>
      <c r="I561">
        <v>1759260049.1</v>
      </c>
      <c r="J561">
        <f>(K561)/1000</f>
        <v>0</v>
      </c>
      <c r="K561">
        <f>IF(DP561, AN561, AH561)</f>
        <v>0</v>
      </c>
      <c r="L561">
        <f>IF(DP561, AI561, AG561)</f>
        <v>0</v>
      </c>
      <c r="M561">
        <f>DR561 - IF(AU561&gt;1, L561*DL561*100.0/(AW561), 0)</f>
        <v>0</v>
      </c>
      <c r="N561">
        <f>((T561-J561/2)*M561-L561)/(T561+J561/2)</f>
        <v>0</v>
      </c>
      <c r="O561">
        <f>N561*(DY561+DZ561)/1000.0</f>
        <v>0</v>
      </c>
      <c r="P561">
        <f>(DR561 - IF(AU561&gt;1, L561*DL561*100.0/(AW561), 0))*(DY561+DZ561)/1000.0</f>
        <v>0</v>
      </c>
      <c r="Q561">
        <f>2.0/((1/S561-1/R561)+SIGN(S561)*SQRT((1/S561-1/R561)*(1/S561-1/R561) + 4*DM561/((DM561+1)*(DM561+1))*(2*1/S561*1/R561-1/R561*1/R561)))</f>
        <v>0</v>
      </c>
      <c r="R561">
        <f>IF(LEFT(DN561,1)&lt;&gt;"0",IF(LEFT(DN561,1)="1",3.0,DO561),$D$5+$E$5*(EF561*DY561/($K$5*1000))+$F$5*(EF561*DY561/($K$5*1000))*MAX(MIN(DL561,$J$5),$I$5)*MAX(MIN(DL561,$J$5),$I$5)+$G$5*MAX(MIN(DL561,$J$5),$I$5)*(EF561*DY561/($K$5*1000))+$H$5*(EF561*DY561/($K$5*1000))*(EF561*DY561/($K$5*1000)))</f>
        <v>0</v>
      </c>
      <c r="S561">
        <f>J561*(1000-(1000*0.61365*exp(17.502*W561/(240.97+W561))/(DY561+DZ561)+DT561)/2)/(1000*0.61365*exp(17.502*W561/(240.97+W561))/(DY561+DZ561)-DT561)</f>
        <v>0</v>
      </c>
      <c r="T561">
        <f>1/((DM561+1)/(Q561/1.6)+1/(R561/1.37)) + DM561/((DM561+1)/(Q561/1.6) + DM561/(R561/1.37))</f>
        <v>0</v>
      </c>
      <c r="U561">
        <f>(DH561*DK561)</f>
        <v>0</v>
      </c>
      <c r="V561">
        <f>(EA561+(U561+2*0.95*5.67E-8*(((EA561+$B$7)+273)^4-(EA561+273)^4)-44100*J561)/(1.84*29.3*R561+8*0.95*5.67E-8*(EA561+273)^3))</f>
        <v>0</v>
      </c>
      <c r="W561">
        <f>($C$7*EB561+$D$7*EC561+$E$7*V561)</f>
        <v>0</v>
      </c>
      <c r="X561">
        <f>0.61365*exp(17.502*W561/(240.97+W561))</f>
        <v>0</v>
      </c>
      <c r="Y561">
        <f>(Z561/AA561*100)</f>
        <v>0</v>
      </c>
      <c r="Z561">
        <f>DT561*(DY561+DZ561)/1000</f>
        <v>0</v>
      </c>
      <c r="AA561">
        <f>0.61365*exp(17.502*EA561/(240.97+EA561))</f>
        <v>0</v>
      </c>
      <c r="AB561">
        <f>(X561-DT561*(DY561+DZ561)/1000)</f>
        <v>0</v>
      </c>
      <c r="AC561">
        <f>(-J561*44100)</f>
        <v>0</v>
      </c>
      <c r="AD561">
        <f>2*29.3*R561*0.92*(EA561-W561)</f>
        <v>0</v>
      </c>
      <c r="AE561">
        <f>2*0.95*5.67E-8*(((EA561+$B$7)+273)^4-(W561+273)^4)</f>
        <v>0</v>
      </c>
      <c r="AF561">
        <f>U561+AE561+AC561+AD561</f>
        <v>0</v>
      </c>
      <c r="AG561">
        <f>DX561*AU561*(DS561-DR561*(1000-AU561*DU561)/(1000-AU561*DT561))/(100*DL561)</f>
        <v>0</v>
      </c>
      <c r="AH561">
        <f>1000*DX561*AU561*(DT561-DU561)/(100*DL561*(1000-AU561*DT561))</f>
        <v>0</v>
      </c>
      <c r="AI561">
        <f>(AJ561 - AK561 - DY561*1E3/(8.314*(EA561+273.15)) * AM561/DX561 * AL561) * DX561/(100*DL561) * (1000 - DU561)/1000</f>
        <v>0</v>
      </c>
      <c r="AJ561">
        <v>1074.823696726957</v>
      </c>
      <c r="AK561">
        <v>1015.508</v>
      </c>
      <c r="AL561">
        <v>3.36994331632438</v>
      </c>
      <c r="AM561">
        <v>65.51276045423094</v>
      </c>
      <c r="AN561">
        <f>(AP561 - AO561 + DY561*1E3/(8.314*(EA561+273.15)) * AR561/DX561 * AQ561) * DX561/(100*DL561) * 1000/(1000 - AP561)</f>
        <v>0</v>
      </c>
      <c r="AO561">
        <v>14.89914084717326</v>
      </c>
      <c r="AP561">
        <v>24.1920915151515</v>
      </c>
      <c r="AQ561">
        <v>-0.000205344389676652</v>
      </c>
      <c r="AR561">
        <v>120.2974737953447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MAX(0,($B$13+$C$13*EF561)/(1+$D$13*EF561)*DY561/(EA561+273)*$E$13)</f>
        <v>0</v>
      </c>
      <c r="AX561" t="s">
        <v>437</v>
      </c>
      <c r="AY561" t="s">
        <v>437</v>
      </c>
      <c r="AZ561">
        <v>0</v>
      </c>
      <c r="BA561">
        <v>0</v>
      </c>
      <c r="BB561">
        <f>1-AZ561/BA561</f>
        <v>0</v>
      </c>
      <c r="BC561">
        <v>0</v>
      </c>
      <c r="BD561" t="s">
        <v>437</v>
      </c>
      <c r="BE561" t="s">
        <v>437</v>
      </c>
      <c r="BF561">
        <v>0</v>
      </c>
      <c r="BG561">
        <v>0</v>
      </c>
      <c r="BH561">
        <f>1-BF561/BG561</f>
        <v>0</v>
      </c>
      <c r="BI561">
        <v>0.5</v>
      </c>
      <c r="BJ561">
        <f>DI561</f>
        <v>0</v>
      </c>
      <c r="BK561">
        <f>L561</f>
        <v>0</v>
      </c>
      <c r="BL561">
        <f>BH561*BI561*BJ561</f>
        <v>0</v>
      </c>
      <c r="BM561">
        <f>(BK561-BC561)/BJ561</f>
        <v>0</v>
      </c>
      <c r="BN561">
        <f>(BA561-BG561)/BG561</f>
        <v>0</v>
      </c>
      <c r="BO561">
        <f>AZ561/(BB561+AZ561/BG561)</f>
        <v>0</v>
      </c>
      <c r="BP561" t="s">
        <v>437</v>
      </c>
      <c r="BQ561">
        <v>0</v>
      </c>
      <c r="BR561">
        <f>IF(BQ561&lt;&gt;0, BQ561, BO561)</f>
        <v>0</v>
      </c>
      <c r="BS561">
        <f>1-BR561/BG561</f>
        <v>0</v>
      </c>
      <c r="BT561">
        <f>(BG561-BF561)/(BG561-BR561)</f>
        <v>0</v>
      </c>
      <c r="BU561">
        <f>(BA561-BG561)/(BA561-BR561)</f>
        <v>0</v>
      </c>
      <c r="BV561">
        <f>(BG561-BF561)/(BG561-AZ561)</f>
        <v>0</v>
      </c>
      <c r="BW561">
        <f>(BA561-BG561)/(BA561-AZ561)</f>
        <v>0</v>
      </c>
      <c r="BX561">
        <f>(BT561*BR561/BF561)</f>
        <v>0</v>
      </c>
      <c r="BY561">
        <f>(1-BX561)</f>
        <v>0</v>
      </c>
      <c r="DH561">
        <f>$B$11*EG561+$C$11*EH561+$F$11*ES561*(1-EV561)</f>
        <v>0</v>
      </c>
      <c r="DI561">
        <f>DH561*DJ561</f>
        <v>0</v>
      </c>
      <c r="DJ561">
        <f>($B$11*$D$9+$C$11*$D$9+$F$11*((FF561+EX561)/MAX(FF561+EX561+FG561, 0.1)*$I$9+FG561/MAX(FF561+EX561+FG561, 0.1)*$J$9))/($B$11+$C$11+$F$11)</f>
        <v>0</v>
      </c>
      <c r="DK561">
        <f>($B$11*$K$9+$C$11*$K$9+$F$11*((FF561+EX561)/MAX(FF561+EX561+FG561, 0.1)*$P$9+FG561/MAX(FF561+EX561+FG561, 0.1)*$Q$9))/($B$11+$C$11+$F$11)</f>
        <v>0</v>
      </c>
      <c r="DL561">
        <v>4.8</v>
      </c>
      <c r="DM561">
        <v>0.5</v>
      </c>
      <c r="DN561" t="s">
        <v>438</v>
      </c>
      <c r="DO561">
        <v>2</v>
      </c>
      <c r="DP561" t="b">
        <v>1</v>
      </c>
      <c r="DQ561">
        <v>1759260049.1</v>
      </c>
      <c r="DR561">
        <v>967.9272222222223</v>
      </c>
      <c r="DS561">
        <v>1044.004444444445</v>
      </c>
      <c r="DT561">
        <v>24.20428518518518</v>
      </c>
      <c r="DU561">
        <v>14.82868888888889</v>
      </c>
      <c r="DV561">
        <v>967.0641111111113</v>
      </c>
      <c r="DW561">
        <v>23.95721111111111</v>
      </c>
      <c r="DX561">
        <v>500.0162962962963</v>
      </c>
      <c r="DY561">
        <v>90.70114074074074</v>
      </c>
      <c r="DZ561">
        <v>0.05349148518518518</v>
      </c>
      <c r="EA561">
        <v>30.72352592592593</v>
      </c>
      <c r="EB561">
        <v>30.05862222222222</v>
      </c>
      <c r="EC561">
        <v>999.9000000000001</v>
      </c>
      <c r="ED561">
        <v>0</v>
      </c>
      <c r="EE561">
        <v>0</v>
      </c>
      <c r="EF561">
        <v>9994.81962962963</v>
      </c>
      <c r="EG561">
        <v>0</v>
      </c>
      <c r="EH561">
        <v>11.14579259259259</v>
      </c>
      <c r="EI561">
        <v>-76.07762592592591</v>
      </c>
      <c r="EJ561">
        <v>991.9364444444444</v>
      </c>
      <c r="EK561">
        <v>1059.721111111111</v>
      </c>
      <c r="EL561">
        <v>9.375610370370371</v>
      </c>
      <c r="EM561">
        <v>1044.004444444445</v>
      </c>
      <c r="EN561">
        <v>14.82868888888889</v>
      </c>
      <c r="EO561">
        <v>2.195356666666667</v>
      </c>
      <c r="EP561">
        <v>1.34497962962963</v>
      </c>
      <c r="EQ561">
        <v>18.92847037037037</v>
      </c>
      <c r="ER561">
        <v>11.31098148148148</v>
      </c>
      <c r="ES561">
        <v>2000.008888888889</v>
      </c>
      <c r="ET561">
        <v>0.979996222222222</v>
      </c>
      <c r="EU561">
        <v>0.02000405185185185</v>
      </c>
      <c r="EV561">
        <v>0</v>
      </c>
      <c r="EW561">
        <v>912.6269629629629</v>
      </c>
      <c r="EX561">
        <v>5.000560000000001</v>
      </c>
      <c r="EY561">
        <v>18536.72592592592</v>
      </c>
      <c r="EZ561">
        <v>17294.92592592593</v>
      </c>
      <c r="FA561">
        <v>42.25</v>
      </c>
      <c r="FB561">
        <v>42.37033333333333</v>
      </c>
      <c r="FC561">
        <v>41.93699999999999</v>
      </c>
      <c r="FD561">
        <v>41.5</v>
      </c>
      <c r="FE561">
        <v>42.99533333333333</v>
      </c>
      <c r="FF561">
        <v>1955.098888888888</v>
      </c>
      <c r="FG561">
        <v>39.91</v>
      </c>
      <c r="FH561">
        <v>0</v>
      </c>
      <c r="FI561">
        <v>1759260070.6</v>
      </c>
      <c r="FJ561">
        <v>0</v>
      </c>
      <c r="FK561">
        <v>912.6420799999999</v>
      </c>
      <c r="FL561">
        <v>10.61538464042901</v>
      </c>
      <c r="FM561">
        <v>205.4076925204793</v>
      </c>
      <c r="FN561">
        <v>18537.184</v>
      </c>
      <c r="FO561">
        <v>15</v>
      </c>
      <c r="FP561">
        <v>0</v>
      </c>
      <c r="FQ561" t="s">
        <v>439</v>
      </c>
      <c r="FR561">
        <v>1747148579.5</v>
      </c>
      <c r="FS561">
        <v>1747148584.5</v>
      </c>
      <c r="FT561">
        <v>0</v>
      </c>
      <c r="FU561">
        <v>0.162</v>
      </c>
      <c r="FV561">
        <v>-0.001</v>
      </c>
      <c r="FW561">
        <v>0.139</v>
      </c>
      <c r="FX561">
        <v>0.058</v>
      </c>
      <c r="FY561">
        <v>420</v>
      </c>
      <c r="FZ561">
        <v>16</v>
      </c>
      <c r="GA561">
        <v>0.19</v>
      </c>
      <c r="GB561">
        <v>0.02</v>
      </c>
      <c r="GC561">
        <v>-75.85599999999999</v>
      </c>
      <c r="GD561">
        <v>-3.449130313588923</v>
      </c>
      <c r="GE561">
        <v>0.3559648167048363</v>
      </c>
      <c r="GF561">
        <v>0</v>
      </c>
      <c r="GG561">
        <v>912.0232058823528</v>
      </c>
      <c r="GH561">
        <v>11.26247517438241</v>
      </c>
      <c r="GI561">
        <v>1.122003821410385</v>
      </c>
      <c r="GJ561">
        <v>0</v>
      </c>
      <c r="GK561">
        <v>9.435703414634146</v>
      </c>
      <c r="GL561">
        <v>-1.012986898954724</v>
      </c>
      <c r="GM561">
        <v>0.1010036401809545</v>
      </c>
      <c r="GN561">
        <v>0</v>
      </c>
      <c r="GO561">
        <v>0</v>
      </c>
      <c r="GP561">
        <v>3</v>
      </c>
      <c r="GQ561" t="s">
        <v>490</v>
      </c>
      <c r="GR561">
        <v>3.12891</v>
      </c>
      <c r="GS561">
        <v>2.73141</v>
      </c>
      <c r="GT561">
        <v>0.155903</v>
      </c>
      <c r="GU561">
        <v>0.164353</v>
      </c>
      <c r="GV561">
        <v>0.107746</v>
      </c>
      <c r="GW561">
        <v>0.0771925</v>
      </c>
      <c r="GX561">
        <v>25289.8</v>
      </c>
      <c r="GY561">
        <v>24303.9</v>
      </c>
      <c r="GZ561">
        <v>30503.7</v>
      </c>
      <c r="HA561">
        <v>29340.3</v>
      </c>
      <c r="HB561">
        <v>37566.6</v>
      </c>
      <c r="HC561">
        <v>35638.1</v>
      </c>
      <c r="HD561">
        <v>46665.9</v>
      </c>
      <c r="HE561">
        <v>43600.8</v>
      </c>
      <c r="HF561">
        <v>1.8313</v>
      </c>
      <c r="HG561">
        <v>1.8159</v>
      </c>
      <c r="HH561">
        <v>0.07718800000000001</v>
      </c>
      <c r="HI561">
        <v>0</v>
      </c>
      <c r="HJ561">
        <v>28.7948</v>
      </c>
      <c r="HK561">
        <v>999.9</v>
      </c>
      <c r="HL561">
        <v>47.3</v>
      </c>
      <c r="HM561">
        <v>31.6</v>
      </c>
      <c r="HN561">
        <v>24.3424</v>
      </c>
      <c r="HO561">
        <v>62.9669</v>
      </c>
      <c r="HP561">
        <v>17.7564</v>
      </c>
      <c r="HQ561">
        <v>1</v>
      </c>
      <c r="HR561">
        <v>0.164235</v>
      </c>
      <c r="HS561">
        <v>-0.312862</v>
      </c>
      <c r="HT561">
        <v>20.2005</v>
      </c>
      <c r="HU561">
        <v>5.22867</v>
      </c>
      <c r="HV561">
        <v>11.974</v>
      </c>
      <c r="HW561">
        <v>4.96975</v>
      </c>
      <c r="HX561">
        <v>3.28955</v>
      </c>
      <c r="HY561">
        <v>9999</v>
      </c>
      <c r="HZ561">
        <v>9999</v>
      </c>
      <c r="IA561">
        <v>9999</v>
      </c>
      <c r="IB561">
        <v>21.1</v>
      </c>
      <c r="IC561">
        <v>4.97292</v>
      </c>
      <c r="ID561">
        <v>1.87728</v>
      </c>
      <c r="IE561">
        <v>1.87532</v>
      </c>
      <c r="IF561">
        <v>1.87819</v>
      </c>
      <c r="IG561">
        <v>1.8749</v>
      </c>
      <c r="IH561">
        <v>1.87849</v>
      </c>
      <c r="II561">
        <v>1.87558</v>
      </c>
      <c r="IJ561">
        <v>1.87674</v>
      </c>
      <c r="IK561">
        <v>0</v>
      </c>
      <c r="IL561">
        <v>0</v>
      </c>
      <c r="IM561">
        <v>0</v>
      </c>
      <c r="IN561">
        <v>0</v>
      </c>
      <c r="IO561" t="s">
        <v>441</v>
      </c>
      <c r="IP561" t="s">
        <v>442</v>
      </c>
      <c r="IQ561" t="s">
        <v>443</v>
      </c>
      <c r="IR561" t="s">
        <v>443</v>
      </c>
      <c r="IS561" t="s">
        <v>443</v>
      </c>
      <c r="IT561" t="s">
        <v>443</v>
      </c>
      <c r="IU561">
        <v>0</v>
      </c>
      <c r="IV561">
        <v>100</v>
      </c>
      <c r="IW561">
        <v>100</v>
      </c>
      <c r="IX561">
        <v>0.887</v>
      </c>
      <c r="IY561">
        <v>0.2469</v>
      </c>
      <c r="IZ561">
        <v>-0.1222274518627452</v>
      </c>
      <c r="JA561">
        <v>0.001328938755811441</v>
      </c>
      <c r="JB561">
        <v>-5.633165956792918E-07</v>
      </c>
      <c r="JC561">
        <v>2.510553891376428E-10</v>
      </c>
      <c r="JD561">
        <v>-0.04678033270444259</v>
      </c>
      <c r="JE561">
        <v>-0.0009625096320519332</v>
      </c>
      <c r="JF561">
        <v>0.0006953178313022573</v>
      </c>
      <c r="JG561">
        <v>-5.973937232829655E-06</v>
      </c>
      <c r="JH561">
        <v>1</v>
      </c>
      <c r="JI561">
        <v>2112</v>
      </c>
      <c r="JJ561">
        <v>1</v>
      </c>
      <c r="JK561">
        <v>26</v>
      </c>
      <c r="JL561">
        <v>201858</v>
      </c>
      <c r="JM561">
        <v>201857.9</v>
      </c>
      <c r="JN561">
        <v>2.3291</v>
      </c>
      <c r="JO561">
        <v>2.53296</v>
      </c>
      <c r="JP561">
        <v>1.39893</v>
      </c>
      <c r="JQ561">
        <v>2.32788</v>
      </c>
      <c r="JR561">
        <v>1.44897</v>
      </c>
      <c r="JS561">
        <v>2.48779</v>
      </c>
      <c r="JT561">
        <v>37.2899</v>
      </c>
      <c r="JU561">
        <v>23.9737</v>
      </c>
      <c r="JV561">
        <v>18</v>
      </c>
      <c r="JW561">
        <v>483.269</v>
      </c>
      <c r="JX561">
        <v>443.834</v>
      </c>
      <c r="JY561">
        <v>29.5211</v>
      </c>
      <c r="JZ561">
        <v>29.3179</v>
      </c>
      <c r="KA561">
        <v>30.0005</v>
      </c>
      <c r="KB561">
        <v>28.91</v>
      </c>
      <c r="KC561">
        <v>28.9641</v>
      </c>
      <c r="KD561">
        <v>46.6402</v>
      </c>
      <c r="KE561">
        <v>41.5805</v>
      </c>
      <c r="KF561">
        <v>0</v>
      </c>
      <c r="KG561">
        <v>29.4766</v>
      </c>
      <c r="KH561">
        <v>1088.13</v>
      </c>
      <c r="KI561">
        <v>15.0491</v>
      </c>
      <c r="KJ561">
        <v>100.847</v>
      </c>
      <c r="KK561">
        <v>100.287</v>
      </c>
    </row>
    <row r="562" spans="1:297">
      <c r="A562">
        <v>546</v>
      </c>
      <c r="B562">
        <v>1759260061.6</v>
      </c>
      <c r="C562">
        <v>13246</v>
      </c>
      <c r="D562" t="s">
        <v>1540</v>
      </c>
      <c r="E562" t="s">
        <v>1541</v>
      </c>
      <c r="F562">
        <v>5</v>
      </c>
      <c r="G562" t="s">
        <v>1411</v>
      </c>
      <c r="H562" t="s">
        <v>436</v>
      </c>
      <c r="I562">
        <v>1759260053.814285</v>
      </c>
      <c r="J562">
        <f>(K562)/1000</f>
        <v>0</v>
      </c>
      <c r="K562">
        <f>IF(DP562, AN562, AH562)</f>
        <v>0</v>
      </c>
      <c r="L562">
        <f>IF(DP562, AI562, AG562)</f>
        <v>0</v>
      </c>
      <c r="M562">
        <f>DR562 - IF(AU562&gt;1, L562*DL562*100.0/(AW562), 0)</f>
        <v>0</v>
      </c>
      <c r="N562">
        <f>((T562-J562/2)*M562-L562)/(T562+J562/2)</f>
        <v>0</v>
      </c>
      <c r="O562">
        <f>N562*(DY562+DZ562)/1000.0</f>
        <v>0</v>
      </c>
      <c r="P562">
        <f>(DR562 - IF(AU562&gt;1, L562*DL562*100.0/(AW562), 0))*(DY562+DZ562)/1000.0</f>
        <v>0</v>
      </c>
      <c r="Q562">
        <f>2.0/((1/S562-1/R562)+SIGN(S562)*SQRT((1/S562-1/R562)*(1/S562-1/R562) + 4*DM562/((DM562+1)*(DM562+1))*(2*1/S562*1/R562-1/R562*1/R562)))</f>
        <v>0</v>
      </c>
      <c r="R562">
        <f>IF(LEFT(DN562,1)&lt;&gt;"0",IF(LEFT(DN562,1)="1",3.0,DO562),$D$5+$E$5*(EF562*DY562/($K$5*1000))+$F$5*(EF562*DY562/($K$5*1000))*MAX(MIN(DL562,$J$5),$I$5)*MAX(MIN(DL562,$J$5),$I$5)+$G$5*MAX(MIN(DL562,$J$5),$I$5)*(EF562*DY562/($K$5*1000))+$H$5*(EF562*DY562/($K$5*1000))*(EF562*DY562/($K$5*1000)))</f>
        <v>0</v>
      </c>
      <c r="S562">
        <f>J562*(1000-(1000*0.61365*exp(17.502*W562/(240.97+W562))/(DY562+DZ562)+DT562)/2)/(1000*0.61365*exp(17.502*W562/(240.97+W562))/(DY562+DZ562)-DT562)</f>
        <v>0</v>
      </c>
      <c r="T562">
        <f>1/((DM562+1)/(Q562/1.6)+1/(R562/1.37)) + DM562/((DM562+1)/(Q562/1.6) + DM562/(R562/1.37))</f>
        <v>0</v>
      </c>
      <c r="U562">
        <f>(DH562*DK562)</f>
        <v>0</v>
      </c>
      <c r="V562">
        <f>(EA562+(U562+2*0.95*5.67E-8*(((EA562+$B$7)+273)^4-(EA562+273)^4)-44100*J562)/(1.84*29.3*R562+8*0.95*5.67E-8*(EA562+273)^3))</f>
        <v>0</v>
      </c>
      <c r="W562">
        <f>($C$7*EB562+$D$7*EC562+$E$7*V562)</f>
        <v>0</v>
      </c>
      <c r="X562">
        <f>0.61365*exp(17.502*W562/(240.97+W562))</f>
        <v>0</v>
      </c>
      <c r="Y562">
        <f>(Z562/AA562*100)</f>
        <v>0</v>
      </c>
      <c r="Z562">
        <f>DT562*(DY562+DZ562)/1000</f>
        <v>0</v>
      </c>
      <c r="AA562">
        <f>0.61365*exp(17.502*EA562/(240.97+EA562))</f>
        <v>0</v>
      </c>
      <c r="AB562">
        <f>(X562-DT562*(DY562+DZ562)/1000)</f>
        <v>0</v>
      </c>
      <c r="AC562">
        <f>(-J562*44100)</f>
        <v>0</v>
      </c>
      <c r="AD562">
        <f>2*29.3*R562*0.92*(EA562-W562)</f>
        <v>0</v>
      </c>
      <c r="AE562">
        <f>2*0.95*5.67E-8*(((EA562+$B$7)+273)^4-(W562+273)^4)</f>
        <v>0</v>
      </c>
      <c r="AF562">
        <f>U562+AE562+AC562+AD562</f>
        <v>0</v>
      </c>
      <c r="AG562">
        <f>DX562*AU562*(DS562-DR562*(1000-AU562*DU562)/(1000-AU562*DT562))/(100*DL562)</f>
        <v>0</v>
      </c>
      <c r="AH562">
        <f>1000*DX562*AU562*(DT562-DU562)/(100*DL562*(1000-AU562*DT562))</f>
        <v>0</v>
      </c>
      <c r="AI562">
        <f>(AJ562 - AK562 - DY562*1E3/(8.314*(EA562+273.15)) * AM562/DX562 * AL562) * DX562/(100*DL562) * (1000 - DU562)/1000</f>
        <v>0</v>
      </c>
      <c r="AJ562">
        <v>1091.915744186536</v>
      </c>
      <c r="AK562">
        <v>1032.495454545454</v>
      </c>
      <c r="AL562">
        <v>3.400210429190438</v>
      </c>
      <c r="AM562">
        <v>65.51276045423094</v>
      </c>
      <c r="AN562">
        <f>(AP562 - AO562 + DY562*1E3/(8.314*(EA562+273.15)) * AR562/DX562 * AQ562) * DX562/(100*DL562) * 1000/(1000 - AP562)</f>
        <v>0</v>
      </c>
      <c r="AO562">
        <v>14.98902384379091</v>
      </c>
      <c r="AP562">
        <v>24.18773636363637</v>
      </c>
      <c r="AQ562">
        <v>-5.586248807619735E-05</v>
      </c>
      <c r="AR562">
        <v>120.2974737953447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MAX(0,($B$13+$C$13*EF562)/(1+$D$13*EF562)*DY562/(EA562+273)*$E$13)</f>
        <v>0</v>
      </c>
      <c r="AX562" t="s">
        <v>437</v>
      </c>
      <c r="AY562" t="s">
        <v>437</v>
      </c>
      <c r="AZ562">
        <v>0</v>
      </c>
      <c r="BA562">
        <v>0</v>
      </c>
      <c r="BB562">
        <f>1-AZ562/BA562</f>
        <v>0</v>
      </c>
      <c r="BC562">
        <v>0</v>
      </c>
      <c r="BD562" t="s">
        <v>437</v>
      </c>
      <c r="BE562" t="s">
        <v>437</v>
      </c>
      <c r="BF562">
        <v>0</v>
      </c>
      <c r="BG562">
        <v>0</v>
      </c>
      <c r="BH562">
        <f>1-BF562/BG562</f>
        <v>0</v>
      </c>
      <c r="BI562">
        <v>0.5</v>
      </c>
      <c r="BJ562">
        <f>DI562</f>
        <v>0</v>
      </c>
      <c r="BK562">
        <f>L562</f>
        <v>0</v>
      </c>
      <c r="BL562">
        <f>BH562*BI562*BJ562</f>
        <v>0</v>
      </c>
      <c r="BM562">
        <f>(BK562-BC562)/BJ562</f>
        <v>0</v>
      </c>
      <c r="BN562">
        <f>(BA562-BG562)/BG562</f>
        <v>0</v>
      </c>
      <c r="BO562">
        <f>AZ562/(BB562+AZ562/BG562)</f>
        <v>0</v>
      </c>
      <c r="BP562" t="s">
        <v>437</v>
      </c>
      <c r="BQ562">
        <v>0</v>
      </c>
      <c r="BR562">
        <f>IF(BQ562&lt;&gt;0, BQ562, BO562)</f>
        <v>0</v>
      </c>
      <c r="BS562">
        <f>1-BR562/BG562</f>
        <v>0</v>
      </c>
      <c r="BT562">
        <f>(BG562-BF562)/(BG562-BR562)</f>
        <v>0</v>
      </c>
      <c r="BU562">
        <f>(BA562-BG562)/(BA562-BR562)</f>
        <v>0</v>
      </c>
      <c r="BV562">
        <f>(BG562-BF562)/(BG562-AZ562)</f>
        <v>0</v>
      </c>
      <c r="BW562">
        <f>(BA562-BG562)/(BA562-AZ562)</f>
        <v>0</v>
      </c>
      <c r="BX562">
        <f>(BT562*BR562/BF562)</f>
        <v>0</v>
      </c>
      <c r="BY562">
        <f>(1-BX562)</f>
        <v>0</v>
      </c>
      <c r="DH562">
        <f>$B$11*EG562+$C$11*EH562+$F$11*ES562*(1-EV562)</f>
        <v>0</v>
      </c>
      <c r="DI562">
        <f>DH562*DJ562</f>
        <v>0</v>
      </c>
      <c r="DJ562">
        <f>($B$11*$D$9+$C$11*$D$9+$F$11*((FF562+EX562)/MAX(FF562+EX562+FG562, 0.1)*$I$9+FG562/MAX(FF562+EX562+FG562, 0.1)*$J$9))/($B$11+$C$11+$F$11)</f>
        <v>0</v>
      </c>
      <c r="DK562">
        <f>($B$11*$K$9+$C$11*$K$9+$F$11*((FF562+EX562)/MAX(FF562+EX562+FG562, 0.1)*$P$9+FG562/MAX(FF562+EX562+FG562, 0.1)*$Q$9))/($B$11+$C$11+$F$11)</f>
        <v>0</v>
      </c>
      <c r="DL562">
        <v>4.8</v>
      </c>
      <c r="DM562">
        <v>0.5</v>
      </c>
      <c r="DN562" t="s">
        <v>438</v>
      </c>
      <c r="DO562">
        <v>2</v>
      </c>
      <c r="DP562" t="b">
        <v>1</v>
      </c>
      <c r="DQ562">
        <v>1759260053.814285</v>
      </c>
      <c r="DR562">
        <v>983.4578928571428</v>
      </c>
      <c r="DS562">
        <v>1059.775357142857</v>
      </c>
      <c r="DT562">
        <v>24.19793214285714</v>
      </c>
      <c r="DU562">
        <v>14.90435714285714</v>
      </c>
      <c r="DV562">
        <v>982.5801071428572</v>
      </c>
      <c r="DW562">
        <v>23.95099285714286</v>
      </c>
      <c r="DX562">
        <v>500.01275</v>
      </c>
      <c r="DY562">
        <v>90.70168571428573</v>
      </c>
      <c r="DZ562">
        <v>0.05350553571428572</v>
      </c>
      <c r="EA562">
        <v>30.72291071428572</v>
      </c>
      <c r="EB562">
        <v>30.05827500000001</v>
      </c>
      <c r="EC562">
        <v>999.9000000000002</v>
      </c>
      <c r="ED562">
        <v>0</v>
      </c>
      <c r="EE562">
        <v>0</v>
      </c>
      <c r="EF562">
        <v>9998.039285714285</v>
      </c>
      <c r="EG562">
        <v>0</v>
      </c>
      <c r="EH562">
        <v>11.35005</v>
      </c>
      <c r="EI562">
        <v>-76.31802142857144</v>
      </c>
      <c r="EJ562">
        <v>1007.84575</v>
      </c>
      <c r="EK562">
        <v>1075.812142857143</v>
      </c>
      <c r="EL562">
        <v>9.293583928571428</v>
      </c>
      <c r="EM562">
        <v>1059.775357142857</v>
      </c>
      <c r="EN562">
        <v>14.90435714285714</v>
      </c>
      <c r="EO562">
        <v>2.194793571428571</v>
      </c>
      <c r="EP562">
        <v>1.351851071428571</v>
      </c>
      <c r="EQ562">
        <v>18.92435357142857</v>
      </c>
      <c r="ER562">
        <v>11.38792857142857</v>
      </c>
      <c r="ES562">
        <v>1999.985357142857</v>
      </c>
      <c r="ET562">
        <v>0.9799960714285711</v>
      </c>
      <c r="EU562">
        <v>0.02000420357142857</v>
      </c>
      <c r="EV562">
        <v>0</v>
      </c>
      <c r="EW562">
        <v>913.362</v>
      </c>
      <c r="EX562">
        <v>5.000560000000001</v>
      </c>
      <c r="EY562">
        <v>18552.12142857143</v>
      </c>
      <c r="EZ562">
        <v>17294.71785714286</v>
      </c>
      <c r="FA562">
        <v>42.25</v>
      </c>
      <c r="FB562">
        <v>42.375</v>
      </c>
      <c r="FC562">
        <v>41.93699999999999</v>
      </c>
      <c r="FD562">
        <v>41.5</v>
      </c>
      <c r="FE562">
        <v>43</v>
      </c>
      <c r="FF562">
        <v>1955.075357142857</v>
      </c>
      <c r="FG562">
        <v>39.91</v>
      </c>
      <c r="FH562">
        <v>0</v>
      </c>
      <c r="FI562">
        <v>1759260076</v>
      </c>
      <c r="FJ562">
        <v>0</v>
      </c>
      <c r="FK562">
        <v>913.4483846153846</v>
      </c>
      <c r="FL562">
        <v>9.073777773137611</v>
      </c>
      <c r="FM562">
        <v>191.8358971717619</v>
      </c>
      <c r="FN562">
        <v>18553.86923076923</v>
      </c>
      <c r="FO562">
        <v>15</v>
      </c>
      <c r="FP562">
        <v>0</v>
      </c>
      <c r="FQ562" t="s">
        <v>439</v>
      </c>
      <c r="FR562">
        <v>1747148579.5</v>
      </c>
      <c r="FS562">
        <v>1747148584.5</v>
      </c>
      <c r="FT562">
        <v>0</v>
      </c>
      <c r="FU562">
        <v>0.162</v>
      </c>
      <c r="FV562">
        <v>-0.001</v>
      </c>
      <c r="FW562">
        <v>0.139</v>
      </c>
      <c r="FX562">
        <v>0.058</v>
      </c>
      <c r="FY562">
        <v>420</v>
      </c>
      <c r="FZ562">
        <v>16</v>
      </c>
      <c r="GA562">
        <v>0.19</v>
      </c>
      <c r="GB562">
        <v>0.02</v>
      </c>
      <c r="GC562">
        <v>-76.21498</v>
      </c>
      <c r="GD562">
        <v>-3.328653658536559</v>
      </c>
      <c r="GE562">
        <v>0.3371661127693598</v>
      </c>
      <c r="GF562">
        <v>0</v>
      </c>
      <c r="GG562">
        <v>912.9327352941176</v>
      </c>
      <c r="GH562">
        <v>9.563804426514825</v>
      </c>
      <c r="GI562">
        <v>0.9714448701872627</v>
      </c>
      <c r="GJ562">
        <v>0</v>
      </c>
      <c r="GK562">
        <v>9.33757825</v>
      </c>
      <c r="GL562">
        <v>-1.002011369606013</v>
      </c>
      <c r="GM562">
        <v>0.09779070451447587</v>
      </c>
      <c r="GN562">
        <v>0</v>
      </c>
      <c r="GO562">
        <v>0</v>
      </c>
      <c r="GP562">
        <v>3</v>
      </c>
      <c r="GQ562" t="s">
        <v>490</v>
      </c>
      <c r="GR562">
        <v>3.12898</v>
      </c>
      <c r="GS562">
        <v>2.7312</v>
      </c>
      <c r="GT562">
        <v>0.157555</v>
      </c>
      <c r="GU562">
        <v>0.165989</v>
      </c>
      <c r="GV562">
        <v>0.107718</v>
      </c>
      <c r="GW562">
        <v>0.0773107</v>
      </c>
      <c r="GX562">
        <v>25239.3</v>
      </c>
      <c r="GY562">
        <v>24255.9</v>
      </c>
      <c r="GZ562">
        <v>30502.6</v>
      </c>
      <c r="HA562">
        <v>29339.9</v>
      </c>
      <c r="HB562">
        <v>37566.6</v>
      </c>
      <c r="HC562">
        <v>35633.3</v>
      </c>
      <c r="HD562">
        <v>46664.3</v>
      </c>
      <c r="HE562">
        <v>43600.3</v>
      </c>
      <c r="HF562">
        <v>1.83135</v>
      </c>
      <c r="HG562">
        <v>1.81585</v>
      </c>
      <c r="HH562">
        <v>0.0768527</v>
      </c>
      <c r="HI562">
        <v>0</v>
      </c>
      <c r="HJ562">
        <v>28.7979</v>
      </c>
      <c r="HK562">
        <v>999.9</v>
      </c>
      <c r="HL562">
        <v>47.3</v>
      </c>
      <c r="HM562">
        <v>31.6</v>
      </c>
      <c r="HN562">
        <v>24.3416</v>
      </c>
      <c r="HO562">
        <v>63.0669</v>
      </c>
      <c r="HP562">
        <v>18.0809</v>
      </c>
      <c r="HQ562">
        <v>1</v>
      </c>
      <c r="HR562">
        <v>0.164581</v>
      </c>
      <c r="HS562">
        <v>-0.293573</v>
      </c>
      <c r="HT562">
        <v>20.2006</v>
      </c>
      <c r="HU562">
        <v>5.22882</v>
      </c>
      <c r="HV562">
        <v>11.974</v>
      </c>
      <c r="HW562">
        <v>4.96985</v>
      </c>
      <c r="HX562">
        <v>3.2896</v>
      </c>
      <c r="HY562">
        <v>9999</v>
      </c>
      <c r="HZ562">
        <v>9999</v>
      </c>
      <c r="IA562">
        <v>9999</v>
      </c>
      <c r="IB562">
        <v>21.1</v>
      </c>
      <c r="IC562">
        <v>4.97291</v>
      </c>
      <c r="ID562">
        <v>1.87729</v>
      </c>
      <c r="IE562">
        <v>1.87532</v>
      </c>
      <c r="IF562">
        <v>1.8782</v>
      </c>
      <c r="IG562">
        <v>1.87493</v>
      </c>
      <c r="IH562">
        <v>1.87851</v>
      </c>
      <c r="II562">
        <v>1.87561</v>
      </c>
      <c r="IJ562">
        <v>1.87675</v>
      </c>
      <c r="IK562">
        <v>0</v>
      </c>
      <c r="IL562">
        <v>0</v>
      </c>
      <c r="IM562">
        <v>0</v>
      </c>
      <c r="IN562">
        <v>0</v>
      </c>
      <c r="IO562" t="s">
        <v>441</v>
      </c>
      <c r="IP562" t="s">
        <v>442</v>
      </c>
      <c r="IQ562" t="s">
        <v>443</v>
      </c>
      <c r="IR562" t="s">
        <v>443</v>
      </c>
      <c r="IS562" t="s">
        <v>443</v>
      </c>
      <c r="IT562" t="s">
        <v>443</v>
      </c>
      <c r="IU562">
        <v>0</v>
      </c>
      <c r="IV562">
        <v>100</v>
      </c>
      <c r="IW562">
        <v>100</v>
      </c>
      <c r="IX562">
        <v>0.91</v>
      </c>
      <c r="IY562">
        <v>0.2466</v>
      </c>
      <c r="IZ562">
        <v>-0.1222274518627452</v>
      </c>
      <c r="JA562">
        <v>0.001328938755811441</v>
      </c>
      <c r="JB562">
        <v>-5.633165956792918E-07</v>
      </c>
      <c r="JC562">
        <v>2.510553891376428E-10</v>
      </c>
      <c r="JD562">
        <v>-0.04678033270444259</v>
      </c>
      <c r="JE562">
        <v>-0.0009625096320519332</v>
      </c>
      <c r="JF562">
        <v>0.0006953178313022573</v>
      </c>
      <c r="JG562">
        <v>-5.973937232829655E-06</v>
      </c>
      <c r="JH562">
        <v>1</v>
      </c>
      <c r="JI562">
        <v>2112</v>
      </c>
      <c r="JJ562">
        <v>1</v>
      </c>
      <c r="JK562">
        <v>26</v>
      </c>
      <c r="JL562">
        <v>201858</v>
      </c>
      <c r="JM562">
        <v>201858</v>
      </c>
      <c r="JN562">
        <v>2.35474</v>
      </c>
      <c r="JO562">
        <v>2.5415</v>
      </c>
      <c r="JP562">
        <v>1.39893</v>
      </c>
      <c r="JQ562">
        <v>2.32788</v>
      </c>
      <c r="JR562">
        <v>1.44897</v>
      </c>
      <c r="JS562">
        <v>2.56592</v>
      </c>
      <c r="JT562">
        <v>37.3138</v>
      </c>
      <c r="JU562">
        <v>23.9737</v>
      </c>
      <c r="JV562">
        <v>18</v>
      </c>
      <c r="JW562">
        <v>483.321</v>
      </c>
      <c r="JX562">
        <v>443.835</v>
      </c>
      <c r="JY562">
        <v>29.4619</v>
      </c>
      <c r="JZ562">
        <v>29.3223</v>
      </c>
      <c r="KA562">
        <v>30.0004</v>
      </c>
      <c r="KB562">
        <v>28.9137</v>
      </c>
      <c r="KC562">
        <v>28.9684</v>
      </c>
      <c r="KD562">
        <v>47.2484</v>
      </c>
      <c r="KE562">
        <v>41.2935</v>
      </c>
      <c r="KF562">
        <v>0</v>
      </c>
      <c r="KG562">
        <v>29.4217</v>
      </c>
      <c r="KH562">
        <v>1108.19</v>
      </c>
      <c r="KI562">
        <v>15.1365</v>
      </c>
      <c r="KJ562">
        <v>100.843</v>
      </c>
      <c r="KK562">
        <v>100.285</v>
      </c>
    </row>
    <row r="563" spans="1:297">
      <c r="A563">
        <v>547</v>
      </c>
      <c r="B563">
        <v>1759260066.6</v>
      </c>
      <c r="C563">
        <v>13251</v>
      </c>
      <c r="D563" t="s">
        <v>1542</v>
      </c>
      <c r="E563" t="s">
        <v>1543</v>
      </c>
      <c r="F563">
        <v>5</v>
      </c>
      <c r="G563" t="s">
        <v>1411</v>
      </c>
      <c r="H563" t="s">
        <v>436</v>
      </c>
      <c r="I563">
        <v>1759260059.1</v>
      </c>
      <c r="J563">
        <f>(K563)/1000</f>
        <v>0</v>
      </c>
      <c r="K563">
        <f>IF(DP563, AN563, AH563)</f>
        <v>0</v>
      </c>
      <c r="L563">
        <f>IF(DP563, AI563, AG563)</f>
        <v>0</v>
      </c>
      <c r="M563">
        <f>DR563 - IF(AU563&gt;1, L563*DL563*100.0/(AW563), 0)</f>
        <v>0</v>
      </c>
      <c r="N563">
        <f>((T563-J563/2)*M563-L563)/(T563+J563/2)</f>
        <v>0</v>
      </c>
      <c r="O563">
        <f>N563*(DY563+DZ563)/1000.0</f>
        <v>0</v>
      </c>
      <c r="P563">
        <f>(DR563 - IF(AU563&gt;1, L563*DL563*100.0/(AW563), 0))*(DY563+DZ563)/1000.0</f>
        <v>0</v>
      </c>
      <c r="Q563">
        <f>2.0/((1/S563-1/R563)+SIGN(S563)*SQRT((1/S563-1/R563)*(1/S563-1/R563) + 4*DM563/((DM563+1)*(DM563+1))*(2*1/S563*1/R563-1/R563*1/R563)))</f>
        <v>0</v>
      </c>
      <c r="R563">
        <f>IF(LEFT(DN563,1)&lt;&gt;"0",IF(LEFT(DN563,1)="1",3.0,DO563),$D$5+$E$5*(EF563*DY563/($K$5*1000))+$F$5*(EF563*DY563/($K$5*1000))*MAX(MIN(DL563,$J$5),$I$5)*MAX(MIN(DL563,$J$5),$I$5)+$G$5*MAX(MIN(DL563,$J$5),$I$5)*(EF563*DY563/($K$5*1000))+$H$5*(EF563*DY563/($K$5*1000))*(EF563*DY563/($K$5*1000)))</f>
        <v>0</v>
      </c>
      <c r="S563">
        <f>J563*(1000-(1000*0.61365*exp(17.502*W563/(240.97+W563))/(DY563+DZ563)+DT563)/2)/(1000*0.61365*exp(17.502*W563/(240.97+W563))/(DY563+DZ563)-DT563)</f>
        <v>0</v>
      </c>
      <c r="T563">
        <f>1/((DM563+1)/(Q563/1.6)+1/(R563/1.37)) + DM563/((DM563+1)/(Q563/1.6) + DM563/(R563/1.37))</f>
        <v>0</v>
      </c>
      <c r="U563">
        <f>(DH563*DK563)</f>
        <v>0</v>
      </c>
      <c r="V563">
        <f>(EA563+(U563+2*0.95*5.67E-8*(((EA563+$B$7)+273)^4-(EA563+273)^4)-44100*J563)/(1.84*29.3*R563+8*0.95*5.67E-8*(EA563+273)^3))</f>
        <v>0</v>
      </c>
      <c r="W563">
        <f>($C$7*EB563+$D$7*EC563+$E$7*V563)</f>
        <v>0</v>
      </c>
      <c r="X563">
        <f>0.61365*exp(17.502*W563/(240.97+W563))</f>
        <v>0</v>
      </c>
      <c r="Y563">
        <f>(Z563/AA563*100)</f>
        <v>0</v>
      </c>
      <c r="Z563">
        <f>DT563*(DY563+DZ563)/1000</f>
        <v>0</v>
      </c>
      <c r="AA563">
        <f>0.61365*exp(17.502*EA563/(240.97+EA563))</f>
        <v>0</v>
      </c>
      <c r="AB563">
        <f>(X563-DT563*(DY563+DZ563)/1000)</f>
        <v>0</v>
      </c>
      <c r="AC563">
        <f>(-J563*44100)</f>
        <v>0</v>
      </c>
      <c r="AD563">
        <f>2*29.3*R563*0.92*(EA563-W563)</f>
        <v>0</v>
      </c>
      <c r="AE563">
        <f>2*0.95*5.67E-8*(((EA563+$B$7)+273)^4-(W563+273)^4)</f>
        <v>0</v>
      </c>
      <c r="AF563">
        <f>U563+AE563+AC563+AD563</f>
        <v>0</v>
      </c>
      <c r="AG563">
        <f>DX563*AU563*(DS563-DR563*(1000-AU563*DU563)/(1000-AU563*DT563))/(100*DL563)</f>
        <v>0</v>
      </c>
      <c r="AH563">
        <f>1000*DX563*AU563*(DT563-DU563)/(100*DL563*(1000-AU563*DT563))</f>
        <v>0</v>
      </c>
      <c r="AI563">
        <f>(AJ563 - AK563 - DY563*1E3/(8.314*(EA563+273.15)) * AM563/DX563 * AL563) * DX563/(100*DL563) * (1000 - DU563)/1000</f>
        <v>0</v>
      </c>
      <c r="AJ563">
        <v>1109.253218752986</v>
      </c>
      <c r="AK563">
        <v>1049.486545454545</v>
      </c>
      <c r="AL563">
        <v>3.408544223868917</v>
      </c>
      <c r="AM563">
        <v>65.51276045423094</v>
      </c>
      <c r="AN563">
        <f>(AP563 - AO563 + DY563*1E3/(8.314*(EA563+273.15)) * AR563/DX563 * AQ563) * DX563/(100*DL563) * 1000/(1000 - AP563)</f>
        <v>0</v>
      </c>
      <c r="AO563">
        <v>15.0210743335384</v>
      </c>
      <c r="AP563">
        <v>24.14647212121212</v>
      </c>
      <c r="AQ563">
        <v>-0.008282351603459729</v>
      </c>
      <c r="AR563">
        <v>120.2974737953447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MAX(0,($B$13+$C$13*EF563)/(1+$D$13*EF563)*DY563/(EA563+273)*$E$13)</f>
        <v>0</v>
      </c>
      <c r="AX563" t="s">
        <v>437</v>
      </c>
      <c r="AY563" t="s">
        <v>437</v>
      </c>
      <c r="AZ563">
        <v>0</v>
      </c>
      <c r="BA563">
        <v>0</v>
      </c>
      <c r="BB563">
        <f>1-AZ563/BA563</f>
        <v>0</v>
      </c>
      <c r="BC563">
        <v>0</v>
      </c>
      <c r="BD563" t="s">
        <v>437</v>
      </c>
      <c r="BE563" t="s">
        <v>437</v>
      </c>
      <c r="BF563">
        <v>0</v>
      </c>
      <c r="BG563">
        <v>0</v>
      </c>
      <c r="BH563">
        <f>1-BF563/BG563</f>
        <v>0</v>
      </c>
      <c r="BI563">
        <v>0.5</v>
      </c>
      <c r="BJ563">
        <f>DI563</f>
        <v>0</v>
      </c>
      <c r="BK563">
        <f>L563</f>
        <v>0</v>
      </c>
      <c r="BL563">
        <f>BH563*BI563*BJ563</f>
        <v>0</v>
      </c>
      <c r="BM563">
        <f>(BK563-BC563)/BJ563</f>
        <v>0</v>
      </c>
      <c r="BN563">
        <f>(BA563-BG563)/BG563</f>
        <v>0</v>
      </c>
      <c r="BO563">
        <f>AZ563/(BB563+AZ563/BG563)</f>
        <v>0</v>
      </c>
      <c r="BP563" t="s">
        <v>437</v>
      </c>
      <c r="BQ563">
        <v>0</v>
      </c>
      <c r="BR563">
        <f>IF(BQ563&lt;&gt;0, BQ563, BO563)</f>
        <v>0</v>
      </c>
      <c r="BS563">
        <f>1-BR563/BG563</f>
        <v>0</v>
      </c>
      <c r="BT563">
        <f>(BG563-BF563)/(BG563-BR563)</f>
        <v>0</v>
      </c>
      <c r="BU563">
        <f>(BA563-BG563)/(BA563-BR563)</f>
        <v>0</v>
      </c>
      <c r="BV563">
        <f>(BG563-BF563)/(BG563-AZ563)</f>
        <v>0</v>
      </c>
      <c r="BW563">
        <f>(BA563-BG563)/(BA563-AZ563)</f>
        <v>0</v>
      </c>
      <c r="BX563">
        <f>(BT563*BR563/BF563)</f>
        <v>0</v>
      </c>
      <c r="BY563">
        <f>(1-BX563)</f>
        <v>0</v>
      </c>
      <c r="DH563">
        <f>$B$11*EG563+$C$11*EH563+$F$11*ES563*(1-EV563)</f>
        <v>0</v>
      </c>
      <c r="DI563">
        <f>DH563*DJ563</f>
        <v>0</v>
      </c>
      <c r="DJ563">
        <f>($B$11*$D$9+$C$11*$D$9+$F$11*((FF563+EX563)/MAX(FF563+EX563+FG563, 0.1)*$I$9+FG563/MAX(FF563+EX563+FG563, 0.1)*$J$9))/($B$11+$C$11+$F$11)</f>
        <v>0</v>
      </c>
      <c r="DK563">
        <f>($B$11*$K$9+$C$11*$K$9+$F$11*((FF563+EX563)/MAX(FF563+EX563+FG563, 0.1)*$P$9+FG563/MAX(FF563+EX563+FG563, 0.1)*$Q$9))/($B$11+$C$11+$F$11)</f>
        <v>0</v>
      </c>
      <c r="DL563">
        <v>4.8</v>
      </c>
      <c r="DM563">
        <v>0.5</v>
      </c>
      <c r="DN563" t="s">
        <v>438</v>
      </c>
      <c r="DO563">
        <v>2</v>
      </c>
      <c r="DP563" t="b">
        <v>1</v>
      </c>
      <c r="DQ563">
        <v>1759260059.1</v>
      </c>
      <c r="DR563">
        <v>1000.910851851852</v>
      </c>
      <c r="DS563">
        <v>1077.598148148148</v>
      </c>
      <c r="DT563">
        <v>24.18435185185185</v>
      </c>
      <c r="DU563">
        <v>14.96641851851852</v>
      </c>
      <c r="DV563">
        <v>1000.016518518518</v>
      </c>
      <c r="DW563">
        <v>23.93769259259259</v>
      </c>
      <c r="DX563">
        <v>499.9817037037037</v>
      </c>
      <c r="DY563">
        <v>90.70188148148148</v>
      </c>
      <c r="DZ563">
        <v>0.05362757777777779</v>
      </c>
      <c r="EA563">
        <v>30.72171851851851</v>
      </c>
      <c r="EB563">
        <v>30.05503703703704</v>
      </c>
      <c r="EC563">
        <v>999.9000000000001</v>
      </c>
      <c r="ED563">
        <v>0</v>
      </c>
      <c r="EE563">
        <v>0</v>
      </c>
      <c r="EF563">
        <v>9996.531481481483</v>
      </c>
      <c r="EG563">
        <v>0</v>
      </c>
      <c r="EH563">
        <v>11.35623703703704</v>
      </c>
      <c r="EI563">
        <v>-76.68787037037036</v>
      </c>
      <c r="EJ563">
        <v>1025.716666666667</v>
      </c>
      <c r="EK563">
        <v>1093.973333333333</v>
      </c>
      <c r="EL563">
        <v>9.217934444444445</v>
      </c>
      <c r="EM563">
        <v>1077.598148148148</v>
      </c>
      <c r="EN563">
        <v>14.96641851851852</v>
      </c>
      <c r="EO563">
        <v>2.193566666666667</v>
      </c>
      <c r="EP563">
        <v>1.357482962962963</v>
      </c>
      <c r="EQ563">
        <v>18.91539629629629</v>
      </c>
      <c r="ER563">
        <v>11.45074814814815</v>
      </c>
      <c r="ES563">
        <v>2000.015925925926</v>
      </c>
      <c r="ET563">
        <v>0.9799964444444442</v>
      </c>
      <c r="EU563">
        <v>0.02000382592592593</v>
      </c>
      <c r="EV563">
        <v>0</v>
      </c>
      <c r="EW563">
        <v>914.1331111111111</v>
      </c>
      <c r="EX563">
        <v>5.000560000000001</v>
      </c>
      <c r="EY563">
        <v>18568.22592592593</v>
      </c>
      <c r="EZ563">
        <v>17294.97407407407</v>
      </c>
      <c r="FA563">
        <v>42.25</v>
      </c>
      <c r="FB563">
        <v>42.375</v>
      </c>
      <c r="FC563">
        <v>41.93699999999999</v>
      </c>
      <c r="FD563">
        <v>41.5</v>
      </c>
      <c r="FE563">
        <v>43</v>
      </c>
      <c r="FF563">
        <v>1955.105925925926</v>
      </c>
      <c r="FG563">
        <v>39.91</v>
      </c>
      <c r="FH563">
        <v>0</v>
      </c>
      <c r="FI563">
        <v>1759260080.8</v>
      </c>
      <c r="FJ563">
        <v>0</v>
      </c>
      <c r="FK563">
        <v>914.1541153846155</v>
      </c>
      <c r="FL563">
        <v>7.869572653098643</v>
      </c>
      <c r="FM563">
        <v>167.4769232223375</v>
      </c>
      <c r="FN563">
        <v>18568.19615384615</v>
      </c>
      <c r="FO563">
        <v>15</v>
      </c>
      <c r="FP563">
        <v>0</v>
      </c>
      <c r="FQ563" t="s">
        <v>439</v>
      </c>
      <c r="FR563">
        <v>1747148579.5</v>
      </c>
      <c r="FS563">
        <v>1747148584.5</v>
      </c>
      <c r="FT563">
        <v>0</v>
      </c>
      <c r="FU563">
        <v>0.162</v>
      </c>
      <c r="FV563">
        <v>-0.001</v>
      </c>
      <c r="FW563">
        <v>0.139</v>
      </c>
      <c r="FX563">
        <v>0.058</v>
      </c>
      <c r="FY563">
        <v>420</v>
      </c>
      <c r="FZ563">
        <v>16</v>
      </c>
      <c r="GA563">
        <v>0.19</v>
      </c>
      <c r="GB563">
        <v>0.02</v>
      </c>
      <c r="GC563">
        <v>-76.444785</v>
      </c>
      <c r="GD563">
        <v>-4.085887429643383</v>
      </c>
      <c r="GE563">
        <v>0.405174376997114</v>
      </c>
      <c r="GF563">
        <v>0</v>
      </c>
      <c r="GG563">
        <v>913.5111764705881</v>
      </c>
      <c r="GH563">
        <v>8.807731092611785</v>
      </c>
      <c r="GI563">
        <v>0.9061148956684523</v>
      </c>
      <c r="GJ563">
        <v>0</v>
      </c>
      <c r="GK563">
        <v>9.272747499999999</v>
      </c>
      <c r="GL563">
        <v>-0.8721534709193584</v>
      </c>
      <c r="GM563">
        <v>0.08498749139579304</v>
      </c>
      <c r="GN563">
        <v>0</v>
      </c>
      <c r="GO563">
        <v>0</v>
      </c>
      <c r="GP563">
        <v>3</v>
      </c>
      <c r="GQ563" t="s">
        <v>490</v>
      </c>
      <c r="GR563">
        <v>3.12909</v>
      </c>
      <c r="GS563">
        <v>2.73169</v>
      </c>
      <c r="GT563">
        <v>0.1592</v>
      </c>
      <c r="GU563">
        <v>0.167577</v>
      </c>
      <c r="GV563">
        <v>0.107591</v>
      </c>
      <c r="GW563">
        <v>0.0776217</v>
      </c>
      <c r="GX563">
        <v>25189.5</v>
      </c>
      <c r="GY563">
        <v>24209.3</v>
      </c>
      <c r="GZ563">
        <v>30502.1</v>
      </c>
      <c r="HA563">
        <v>29339.4</v>
      </c>
      <c r="HB563">
        <v>37571.7</v>
      </c>
      <c r="HC563">
        <v>35620.7</v>
      </c>
      <c r="HD563">
        <v>46663.7</v>
      </c>
      <c r="HE563">
        <v>43599.6</v>
      </c>
      <c r="HF563">
        <v>1.83127</v>
      </c>
      <c r="HG563">
        <v>1.81597</v>
      </c>
      <c r="HH563">
        <v>0.0776723</v>
      </c>
      <c r="HI563">
        <v>0</v>
      </c>
      <c r="HJ563">
        <v>28.8004</v>
      </c>
      <c r="HK563">
        <v>999.9</v>
      </c>
      <c r="HL563">
        <v>47.3</v>
      </c>
      <c r="HM563">
        <v>31.6</v>
      </c>
      <c r="HN563">
        <v>24.342</v>
      </c>
      <c r="HO563">
        <v>62.1169</v>
      </c>
      <c r="HP563">
        <v>17.6803</v>
      </c>
      <c r="HQ563">
        <v>1</v>
      </c>
      <c r="HR563">
        <v>0.165102</v>
      </c>
      <c r="HS563">
        <v>-0.27332</v>
      </c>
      <c r="HT563">
        <v>20.2007</v>
      </c>
      <c r="HU563">
        <v>5.22762</v>
      </c>
      <c r="HV563">
        <v>11.974</v>
      </c>
      <c r="HW563">
        <v>4.96995</v>
      </c>
      <c r="HX563">
        <v>3.28953</v>
      </c>
      <c r="HY563">
        <v>9999</v>
      </c>
      <c r="HZ563">
        <v>9999</v>
      </c>
      <c r="IA563">
        <v>9999</v>
      </c>
      <c r="IB563">
        <v>21.1</v>
      </c>
      <c r="IC563">
        <v>4.97292</v>
      </c>
      <c r="ID563">
        <v>1.87729</v>
      </c>
      <c r="IE563">
        <v>1.87539</v>
      </c>
      <c r="IF563">
        <v>1.8782</v>
      </c>
      <c r="IG563">
        <v>1.87499</v>
      </c>
      <c r="IH563">
        <v>1.87851</v>
      </c>
      <c r="II563">
        <v>1.87561</v>
      </c>
      <c r="IJ563">
        <v>1.87681</v>
      </c>
      <c r="IK563">
        <v>0</v>
      </c>
      <c r="IL563">
        <v>0</v>
      </c>
      <c r="IM563">
        <v>0</v>
      </c>
      <c r="IN563">
        <v>0</v>
      </c>
      <c r="IO563" t="s">
        <v>441</v>
      </c>
      <c r="IP563" t="s">
        <v>442</v>
      </c>
      <c r="IQ563" t="s">
        <v>443</v>
      </c>
      <c r="IR563" t="s">
        <v>443</v>
      </c>
      <c r="IS563" t="s">
        <v>443</v>
      </c>
      <c r="IT563" t="s">
        <v>443</v>
      </c>
      <c r="IU563">
        <v>0</v>
      </c>
      <c r="IV563">
        <v>100</v>
      </c>
      <c r="IW563">
        <v>100</v>
      </c>
      <c r="IX563">
        <v>0.92</v>
      </c>
      <c r="IY563">
        <v>0.2458</v>
      </c>
      <c r="IZ563">
        <v>-0.1222274518627452</v>
      </c>
      <c r="JA563">
        <v>0.001328938755811441</v>
      </c>
      <c r="JB563">
        <v>-5.633165956792918E-07</v>
      </c>
      <c r="JC563">
        <v>2.510553891376428E-10</v>
      </c>
      <c r="JD563">
        <v>-0.04678033270444259</v>
      </c>
      <c r="JE563">
        <v>-0.0009625096320519332</v>
      </c>
      <c r="JF563">
        <v>0.0006953178313022573</v>
      </c>
      <c r="JG563">
        <v>-5.973937232829655E-06</v>
      </c>
      <c r="JH563">
        <v>1</v>
      </c>
      <c r="JI563">
        <v>2112</v>
      </c>
      <c r="JJ563">
        <v>1</v>
      </c>
      <c r="JK563">
        <v>26</v>
      </c>
      <c r="JL563">
        <v>201858.1</v>
      </c>
      <c r="JM563">
        <v>201858</v>
      </c>
      <c r="JN563">
        <v>2.3877</v>
      </c>
      <c r="JO563">
        <v>2.53174</v>
      </c>
      <c r="JP563">
        <v>1.39893</v>
      </c>
      <c r="JQ563">
        <v>2.32788</v>
      </c>
      <c r="JR563">
        <v>1.44897</v>
      </c>
      <c r="JS563">
        <v>2.53174</v>
      </c>
      <c r="JT563">
        <v>37.3138</v>
      </c>
      <c r="JU563">
        <v>23.9737</v>
      </c>
      <c r="JV563">
        <v>18</v>
      </c>
      <c r="JW563">
        <v>483.308</v>
      </c>
      <c r="JX563">
        <v>443.944</v>
      </c>
      <c r="JY563">
        <v>29.4061</v>
      </c>
      <c r="JZ563">
        <v>29.3274</v>
      </c>
      <c r="KA563">
        <v>30.0004</v>
      </c>
      <c r="KB563">
        <v>28.918</v>
      </c>
      <c r="KC563">
        <v>28.9726</v>
      </c>
      <c r="KD563">
        <v>47.7954</v>
      </c>
      <c r="KE563">
        <v>41.0147</v>
      </c>
      <c r="KF563">
        <v>0</v>
      </c>
      <c r="KG563">
        <v>29.3682</v>
      </c>
      <c r="KH563">
        <v>1121.55</v>
      </c>
      <c r="KI563">
        <v>15.2504</v>
      </c>
      <c r="KJ563">
        <v>100.842</v>
      </c>
      <c r="KK563">
        <v>100.284</v>
      </c>
    </row>
    <row r="564" spans="1:297">
      <c r="A564">
        <v>548</v>
      </c>
      <c r="B564">
        <v>1759260071.6</v>
      </c>
      <c r="C564">
        <v>13256</v>
      </c>
      <c r="D564" t="s">
        <v>1544</v>
      </c>
      <c r="E564" t="s">
        <v>1545</v>
      </c>
      <c r="F564">
        <v>5</v>
      </c>
      <c r="G564" t="s">
        <v>1411</v>
      </c>
      <c r="H564" t="s">
        <v>436</v>
      </c>
      <c r="I564">
        <v>1759260063.814285</v>
      </c>
      <c r="J564">
        <f>(K564)/1000</f>
        <v>0</v>
      </c>
      <c r="K564">
        <f>IF(DP564, AN564, AH564)</f>
        <v>0</v>
      </c>
      <c r="L564">
        <f>IF(DP564, AI564, AG564)</f>
        <v>0</v>
      </c>
      <c r="M564">
        <f>DR564 - IF(AU564&gt;1, L564*DL564*100.0/(AW564), 0)</f>
        <v>0</v>
      </c>
      <c r="N564">
        <f>((T564-J564/2)*M564-L564)/(T564+J564/2)</f>
        <v>0</v>
      </c>
      <c r="O564">
        <f>N564*(DY564+DZ564)/1000.0</f>
        <v>0</v>
      </c>
      <c r="P564">
        <f>(DR564 - IF(AU564&gt;1, L564*DL564*100.0/(AW564), 0))*(DY564+DZ564)/1000.0</f>
        <v>0</v>
      </c>
      <c r="Q564">
        <f>2.0/((1/S564-1/R564)+SIGN(S564)*SQRT((1/S564-1/R564)*(1/S564-1/R564) + 4*DM564/((DM564+1)*(DM564+1))*(2*1/S564*1/R564-1/R564*1/R564)))</f>
        <v>0</v>
      </c>
      <c r="R564">
        <f>IF(LEFT(DN564,1)&lt;&gt;"0",IF(LEFT(DN564,1)="1",3.0,DO564),$D$5+$E$5*(EF564*DY564/($K$5*1000))+$F$5*(EF564*DY564/($K$5*1000))*MAX(MIN(DL564,$J$5),$I$5)*MAX(MIN(DL564,$J$5),$I$5)+$G$5*MAX(MIN(DL564,$J$5),$I$5)*(EF564*DY564/($K$5*1000))+$H$5*(EF564*DY564/($K$5*1000))*(EF564*DY564/($K$5*1000)))</f>
        <v>0</v>
      </c>
      <c r="S564">
        <f>J564*(1000-(1000*0.61365*exp(17.502*W564/(240.97+W564))/(DY564+DZ564)+DT564)/2)/(1000*0.61365*exp(17.502*W564/(240.97+W564))/(DY564+DZ564)-DT564)</f>
        <v>0</v>
      </c>
      <c r="T564">
        <f>1/((DM564+1)/(Q564/1.6)+1/(R564/1.37)) + DM564/((DM564+1)/(Q564/1.6) + DM564/(R564/1.37))</f>
        <v>0</v>
      </c>
      <c r="U564">
        <f>(DH564*DK564)</f>
        <v>0</v>
      </c>
      <c r="V564">
        <f>(EA564+(U564+2*0.95*5.67E-8*(((EA564+$B$7)+273)^4-(EA564+273)^4)-44100*J564)/(1.84*29.3*R564+8*0.95*5.67E-8*(EA564+273)^3))</f>
        <v>0</v>
      </c>
      <c r="W564">
        <f>($C$7*EB564+$D$7*EC564+$E$7*V564)</f>
        <v>0</v>
      </c>
      <c r="X564">
        <f>0.61365*exp(17.502*W564/(240.97+W564))</f>
        <v>0</v>
      </c>
      <c r="Y564">
        <f>(Z564/AA564*100)</f>
        <v>0</v>
      </c>
      <c r="Z564">
        <f>DT564*(DY564+DZ564)/1000</f>
        <v>0</v>
      </c>
      <c r="AA564">
        <f>0.61365*exp(17.502*EA564/(240.97+EA564))</f>
        <v>0</v>
      </c>
      <c r="AB564">
        <f>(X564-DT564*(DY564+DZ564)/1000)</f>
        <v>0</v>
      </c>
      <c r="AC564">
        <f>(-J564*44100)</f>
        <v>0</v>
      </c>
      <c r="AD564">
        <f>2*29.3*R564*0.92*(EA564-W564)</f>
        <v>0</v>
      </c>
      <c r="AE564">
        <f>2*0.95*5.67E-8*(((EA564+$B$7)+273)^4-(W564+273)^4)</f>
        <v>0</v>
      </c>
      <c r="AF564">
        <f>U564+AE564+AC564+AD564</f>
        <v>0</v>
      </c>
      <c r="AG564">
        <f>DX564*AU564*(DS564-DR564*(1000-AU564*DU564)/(1000-AU564*DT564))/(100*DL564)</f>
        <v>0</v>
      </c>
      <c r="AH564">
        <f>1000*DX564*AU564*(DT564-DU564)/(100*DL564*(1000-AU564*DT564))</f>
        <v>0</v>
      </c>
      <c r="AI564">
        <f>(AJ564 - AK564 - DY564*1E3/(8.314*(EA564+273.15)) * AM564/DX564 * AL564) * DX564/(100*DL564) * (1000 - DU564)/1000</f>
        <v>0</v>
      </c>
      <c r="AJ564">
        <v>1126.286150147897</v>
      </c>
      <c r="AK564">
        <v>1066.465696969697</v>
      </c>
      <c r="AL564">
        <v>3.398194316486312</v>
      </c>
      <c r="AM564">
        <v>65.51276045423094</v>
      </c>
      <c r="AN564">
        <f>(AP564 - AO564 + DY564*1E3/(8.314*(EA564+273.15)) * AR564/DX564 * AQ564) * DX564/(100*DL564) * 1000/(1000 - AP564)</f>
        <v>0</v>
      </c>
      <c r="AO564">
        <v>15.16001793485412</v>
      </c>
      <c r="AP564">
        <v>24.12945575757574</v>
      </c>
      <c r="AQ564">
        <v>-0.001683213978372603</v>
      </c>
      <c r="AR564">
        <v>120.2974737953447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MAX(0,($B$13+$C$13*EF564)/(1+$D$13*EF564)*DY564/(EA564+273)*$E$13)</f>
        <v>0</v>
      </c>
      <c r="AX564" t="s">
        <v>437</v>
      </c>
      <c r="AY564" t="s">
        <v>437</v>
      </c>
      <c r="AZ564">
        <v>0</v>
      </c>
      <c r="BA564">
        <v>0</v>
      </c>
      <c r="BB564">
        <f>1-AZ564/BA564</f>
        <v>0</v>
      </c>
      <c r="BC564">
        <v>0</v>
      </c>
      <c r="BD564" t="s">
        <v>437</v>
      </c>
      <c r="BE564" t="s">
        <v>437</v>
      </c>
      <c r="BF564">
        <v>0</v>
      </c>
      <c r="BG564">
        <v>0</v>
      </c>
      <c r="BH564">
        <f>1-BF564/BG564</f>
        <v>0</v>
      </c>
      <c r="BI564">
        <v>0.5</v>
      </c>
      <c r="BJ564">
        <f>DI564</f>
        <v>0</v>
      </c>
      <c r="BK564">
        <f>L564</f>
        <v>0</v>
      </c>
      <c r="BL564">
        <f>BH564*BI564*BJ564</f>
        <v>0</v>
      </c>
      <c r="BM564">
        <f>(BK564-BC564)/BJ564</f>
        <v>0</v>
      </c>
      <c r="BN564">
        <f>(BA564-BG564)/BG564</f>
        <v>0</v>
      </c>
      <c r="BO564">
        <f>AZ564/(BB564+AZ564/BG564)</f>
        <v>0</v>
      </c>
      <c r="BP564" t="s">
        <v>437</v>
      </c>
      <c r="BQ564">
        <v>0</v>
      </c>
      <c r="BR564">
        <f>IF(BQ564&lt;&gt;0, BQ564, BO564)</f>
        <v>0</v>
      </c>
      <c r="BS564">
        <f>1-BR564/BG564</f>
        <v>0</v>
      </c>
      <c r="BT564">
        <f>(BG564-BF564)/(BG564-BR564)</f>
        <v>0</v>
      </c>
      <c r="BU564">
        <f>(BA564-BG564)/(BA564-BR564)</f>
        <v>0</v>
      </c>
      <c r="BV564">
        <f>(BG564-BF564)/(BG564-AZ564)</f>
        <v>0</v>
      </c>
      <c r="BW564">
        <f>(BA564-BG564)/(BA564-AZ564)</f>
        <v>0</v>
      </c>
      <c r="BX564">
        <f>(BT564*BR564/BF564)</f>
        <v>0</v>
      </c>
      <c r="BY564">
        <f>(1-BX564)</f>
        <v>0</v>
      </c>
      <c r="DH564">
        <f>$B$11*EG564+$C$11*EH564+$F$11*ES564*(1-EV564)</f>
        <v>0</v>
      </c>
      <c r="DI564">
        <f>DH564*DJ564</f>
        <v>0</v>
      </c>
      <c r="DJ564">
        <f>($B$11*$D$9+$C$11*$D$9+$F$11*((FF564+EX564)/MAX(FF564+EX564+FG564, 0.1)*$I$9+FG564/MAX(FF564+EX564+FG564, 0.1)*$J$9))/($B$11+$C$11+$F$11)</f>
        <v>0</v>
      </c>
      <c r="DK564">
        <f>($B$11*$K$9+$C$11*$K$9+$F$11*((FF564+EX564)/MAX(FF564+EX564+FG564, 0.1)*$P$9+FG564/MAX(FF564+EX564+FG564, 0.1)*$Q$9))/($B$11+$C$11+$F$11)</f>
        <v>0</v>
      </c>
      <c r="DL564">
        <v>4.8</v>
      </c>
      <c r="DM564">
        <v>0.5</v>
      </c>
      <c r="DN564" t="s">
        <v>438</v>
      </c>
      <c r="DO564">
        <v>2</v>
      </c>
      <c r="DP564" t="b">
        <v>1</v>
      </c>
      <c r="DQ564">
        <v>1759260063.814285</v>
      </c>
      <c r="DR564">
        <v>1016.531357142857</v>
      </c>
      <c r="DS564">
        <v>1093.433571428571</v>
      </c>
      <c r="DT564">
        <v>24.16390714285714</v>
      </c>
      <c r="DU564">
        <v>15.04610357142857</v>
      </c>
      <c r="DV564">
        <v>1015.622285714286</v>
      </c>
      <c r="DW564">
        <v>23.91768571428572</v>
      </c>
      <c r="DX564">
        <v>500.0591428571428</v>
      </c>
      <c r="DY564">
        <v>90.70216785714285</v>
      </c>
      <c r="DZ564">
        <v>0.05355491071428572</v>
      </c>
      <c r="EA564">
        <v>30.71943214285714</v>
      </c>
      <c r="EB564">
        <v>30.05641428571428</v>
      </c>
      <c r="EC564">
        <v>999.9000000000002</v>
      </c>
      <c r="ED564">
        <v>0</v>
      </c>
      <c r="EE564">
        <v>0</v>
      </c>
      <c r="EF564">
        <v>10006.25357142857</v>
      </c>
      <c r="EG564">
        <v>0</v>
      </c>
      <c r="EH564">
        <v>11.35704642857143</v>
      </c>
      <c r="EI564">
        <v>-76.90249285714285</v>
      </c>
      <c r="EJ564">
        <v>1041.702142857143</v>
      </c>
      <c r="EK564">
        <v>1110.139285714286</v>
      </c>
      <c r="EL564">
        <v>9.117799999999999</v>
      </c>
      <c r="EM564">
        <v>1093.433571428571</v>
      </c>
      <c r="EN564">
        <v>15.04610357142857</v>
      </c>
      <c r="EO564">
        <v>2.191718928571428</v>
      </c>
      <c r="EP564">
        <v>1.364715</v>
      </c>
      <c r="EQ564">
        <v>18.90189642857143</v>
      </c>
      <c r="ER564">
        <v>11.53097857142857</v>
      </c>
      <c r="ES564">
        <v>2000.025357142857</v>
      </c>
      <c r="ET564">
        <v>0.979996607142857</v>
      </c>
      <c r="EU564">
        <v>0.02000365714285714</v>
      </c>
      <c r="EV564">
        <v>0</v>
      </c>
      <c r="EW564">
        <v>914.6595357142859</v>
      </c>
      <c r="EX564">
        <v>5.000560000000001</v>
      </c>
      <c r="EY564">
        <v>18580.25</v>
      </c>
      <c r="EZ564">
        <v>17295.075</v>
      </c>
      <c r="FA564">
        <v>42.25</v>
      </c>
      <c r="FB564">
        <v>42.375</v>
      </c>
      <c r="FC564">
        <v>41.94375</v>
      </c>
      <c r="FD564">
        <v>41.5</v>
      </c>
      <c r="FE564">
        <v>43</v>
      </c>
      <c r="FF564">
        <v>1955.115357142857</v>
      </c>
      <c r="FG564">
        <v>39.91</v>
      </c>
      <c r="FH564">
        <v>0</v>
      </c>
      <c r="FI564">
        <v>1759260085.6</v>
      </c>
      <c r="FJ564">
        <v>0</v>
      </c>
      <c r="FK564">
        <v>914.7043461538462</v>
      </c>
      <c r="FL564">
        <v>6.866632473217757</v>
      </c>
      <c r="FM564">
        <v>140.2256411636354</v>
      </c>
      <c r="FN564">
        <v>18580.5</v>
      </c>
      <c r="FO564">
        <v>15</v>
      </c>
      <c r="FP564">
        <v>0</v>
      </c>
      <c r="FQ564" t="s">
        <v>439</v>
      </c>
      <c r="FR564">
        <v>1747148579.5</v>
      </c>
      <c r="FS564">
        <v>1747148584.5</v>
      </c>
      <c r="FT564">
        <v>0</v>
      </c>
      <c r="FU564">
        <v>0.162</v>
      </c>
      <c r="FV564">
        <v>-0.001</v>
      </c>
      <c r="FW564">
        <v>0.139</v>
      </c>
      <c r="FX564">
        <v>0.058</v>
      </c>
      <c r="FY564">
        <v>420</v>
      </c>
      <c r="FZ564">
        <v>16</v>
      </c>
      <c r="GA564">
        <v>0.19</v>
      </c>
      <c r="GB564">
        <v>0.02</v>
      </c>
      <c r="GC564">
        <v>-76.7695525</v>
      </c>
      <c r="GD564">
        <v>-2.859479549718482</v>
      </c>
      <c r="GE564">
        <v>0.2964112286903944</v>
      </c>
      <c r="GF564">
        <v>0</v>
      </c>
      <c r="GG564">
        <v>914.3425882352941</v>
      </c>
      <c r="GH564">
        <v>7.028785332267895</v>
      </c>
      <c r="GI564">
        <v>0.7378242305289939</v>
      </c>
      <c r="GJ564">
        <v>0</v>
      </c>
      <c r="GK564">
        <v>9.165004249999999</v>
      </c>
      <c r="GL564">
        <v>-1.195137748592899</v>
      </c>
      <c r="GM564">
        <v>0.1173586849979051</v>
      </c>
      <c r="GN564">
        <v>0</v>
      </c>
      <c r="GO564">
        <v>0</v>
      </c>
      <c r="GP564">
        <v>3</v>
      </c>
      <c r="GQ564" t="s">
        <v>490</v>
      </c>
      <c r="GR564">
        <v>3.12883</v>
      </c>
      <c r="GS564">
        <v>2.73133</v>
      </c>
      <c r="GT564">
        <v>0.160823</v>
      </c>
      <c r="GU564">
        <v>0.169172</v>
      </c>
      <c r="GV564">
        <v>0.107549</v>
      </c>
      <c r="GW564">
        <v>0.0780271</v>
      </c>
      <c r="GX564">
        <v>25141.1</v>
      </c>
      <c r="GY564">
        <v>24162.5</v>
      </c>
      <c r="GZ564">
        <v>30502.3</v>
      </c>
      <c r="HA564">
        <v>29339.1</v>
      </c>
      <c r="HB564">
        <v>37573.8</v>
      </c>
      <c r="HC564">
        <v>35604.6</v>
      </c>
      <c r="HD564">
        <v>46663.9</v>
      </c>
      <c r="HE564">
        <v>43599.1</v>
      </c>
      <c r="HF564">
        <v>1.83075</v>
      </c>
      <c r="HG564">
        <v>1.81628</v>
      </c>
      <c r="HH564">
        <v>0.0770763</v>
      </c>
      <c r="HI564">
        <v>0</v>
      </c>
      <c r="HJ564">
        <v>28.8035</v>
      </c>
      <c r="HK564">
        <v>999.9</v>
      </c>
      <c r="HL564">
        <v>47.3</v>
      </c>
      <c r="HM564">
        <v>31.6</v>
      </c>
      <c r="HN564">
        <v>24.3445</v>
      </c>
      <c r="HO564">
        <v>62.9069</v>
      </c>
      <c r="HP564">
        <v>17.9928</v>
      </c>
      <c r="HQ564">
        <v>1</v>
      </c>
      <c r="HR564">
        <v>0.165313</v>
      </c>
      <c r="HS564">
        <v>-0.237906</v>
      </c>
      <c r="HT564">
        <v>20.2007</v>
      </c>
      <c r="HU564">
        <v>5.22837</v>
      </c>
      <c r="HV564">
        <v>11.974</v>
      </c>
      <c r="HW564">
        <v>4.9698</v>
      </c>
      <c r="HX564">
        <v>3.28953</v>
      </c>
      <c r="HY564">
        <v>9999</v>
      </c>
      <c r="HZ564">
        <v>9999</v>
      </c>
      <c r="IA564">
        <v>9999</v>
      </c>
      <c r="IB564">
        <v>21.1</v>
      </c>
      <c r="IC564">
        <v>4.97293</v>
      </c>
      <c r="ID564">
        <v>1.87729</v>
      </c>
      <c r="IE564">
        <v>1.8754</v>
      </c>
      <c r="IF564">
        <v>1.8782</v>
      </c>
      <c r="IG564">
        <v>1.87495</v>
      </c>
      <c r="IH564">
        <v>1.87851</v>
      </c>
      <c r="II564">
        <v>1.87561</v>
      </c>
      <c r="IJ564">
        <v>1.87681</v>
      </c>
      <c r="IK564">
        <v>0</v>
      </c>
      <c r="IL564">
        <v>0</v>
      </c>
      <c r="IM564">
        <v>0</v>
      </c>
      <c r="IN564">
        <v>0</v>
      </c>
      <c r="IO564" t="s">
        <v>441</v>
      </c>
      <c r="IP564" t="s">
        <v>442</v>
      </c>
      <c r="IQ564" t="s">
        <v>443</v>
      </c>
      <c r="IR564" t="s">
        <v>443</v>
      </c>
      <c r="IS564" t="s">
        <v>443</v>
      </c>
      <c r="IT564" t="s">
        <v>443</v>
      </c>
      <c r="IU564">
        <v>0</v>
      </c>
      <c r="IV564">
        <v>100</v>
      </c>
      <c r="IW564">
        <v>100</v>
      </c>
      <c r="IX564">
        <v>0.93</v>
      </c>
      <c r="IY564">
        <v>0.2454</v>
      </c>
      <c r="IZ564">
        <v>-0.1222274518627452</v>
      </c>
      <c r="JA564">
        <v>0.001328938755811441</v>
      </c>
      <c r="JB564">
        <v>-5.633165956792918E-07</v>
      </c>
      <c r="JC564">
        <v>2.510553891376428E-10</v>
      </c>
      <c r="JD564">
        <v>-0.04678033270444259</v>
      </c>
      <c r="JE564">
        <v>-0.0009625096320519332</v>
      </c>
      <c r="JF564">
        <v>0.0006953178313022573</v>
      </c>
      <c r="JG564">
        <v>-5.973937232829655E-06</v>
      </c>
      <c r="JH564">
        <v>1</v>
      </c>
      <c r="JI564">
        <v>2112</v>
      </c>
      <c r="JJ564">
        <v>1</v>
      </c>
      <c r="JK564">
        <v>26</v>
      </c>
      <c r="JL564">
        <v>201858.2</v>
      </c>
      <c r="JM564">
        <v>201858.1</v>
      </c>
      <c r="JN564">
        <v>2.41211</v>
      </c>
      <c r="JO564">
        <v>2.54639</v>
      </c>
      <c r="JP564">
        <v>1.39893</v>
      </c>
      <c r="JQ564">
        <v>2.32788</v>
      </c>
      <c r="JR564">
        <v>1.44897</v>
      </c>
      <c r="JS564">
        <v>2.54517</v>
      </c>
      <c r="JT564">
        <v>37.3138</v>
      </c>
      <c r="JU564">
        <v>23.9737</v>
      </c>
      <c r="JV564">
        <v>18</v>
      </c>
      <c r="JW564">
        <v>483.046</v>
      </c>
      <c r="JX564">
        <v>444.169</v>
      </c>
      <c r="JY564">
        <v>29.3523</v>
      </c>
      <c r="JZ564">
        <v>29.3318</v>
      </c>
      <c r="KA564">
        <v>30.0004</v>
      </c>
      <c r="KB564">
        <v>28.9224</v>
      </c>
      <c r="KC564">
        <v>28.9776</v>
      </c>
      <c r="KD564">
        <v>48.4022</v>
      </c>
      <c r="KE564">
        <v>40.7301</v>
      </c>
      <c r="KF564">
        <v>0</v>
      </c>
      <c r="KG564">
        <v>29.3083</v>
      </c>
      <c r="KH564">
        <v>1141.59</v>
      </c>
      <c r="KI564">
        <v>15.3435</v>
      </c>
      <c r="KJ564">
        <v>100.842</v>
      </c>
      <c r="KK564">
        <v>100.283</v>
      </c>
    </row>
    <row r="565" spans="1:297">
      <c r="A565">
        <v>549</v>
      </c>
      <c r="B565">
        <v>1759260076.6</v>
      </c>
      <c r="C565">
        <v>13261</v>
      </c>
      <c r="D565" t="s">
        <v>1546</v>
      </c>
      <c r="E565" t="s">
        <v>1547</v>
      </c>
      <c r="F565">
        <v>5</v>
      </c>
      <c r="G565" t="s">
        <v>1411</v>
      </c>
      <c r="H565" t="s">
        <v>436</v>
      </c>
      <c r="I565">
        <v>1759260069.1</v>
      </c>
      <c r="J565">
        <f>(K565)/1000</f>
        <v>0</v>
      </c>
      <c r="K565">
        <f>IF(DP565, AN565, AH565)</f>
        <v>0</v>
      </c>
      <c r="L565">
        <f>IF(DP565, AI565, AG565)</f>
        <v>0</v>
      </c>
      <c r="M565">
        <f>DR565 - IF(AU565&gt;1, L565*DL565*100.0/(AW565), 0)</f>
        <v>0</v>
      </c>
      <c r="N565">
        <f>((T565-J565/2)*M565-L565)/(T565+J565/2)</f>
        <v>0</v>
      </c>
      <c r="O565">
        <f>N565*(DY565+DZ565)/1000.0</f>
        <v>0</v>
      </c>
      <c r="P565">
        <f>(DR565 - IF(AU565&gt;1, L565*DL565*100.0/(AW565), 0))*(DY565+DZ565)/1000.0</f>
        <v>0</v>
      </c>
      <c r="Q565">
        <f>2.0/((1/S565-1/R565)+SIGN(S565)*SQRT((1/S565-1/R565)*(1/S565-1/R565) + 4*DM565/((DM565+1)*(DM565+1))*(2*1/S565*1/R565-1/R565*1/R565)))</f>
        <v>0</v>
      </c>
      <c r="R565">
        <f>IF(LEFT(DN565,1)&lt;&gt;"0",IF(LEFT(DN565,1)="1",3.0,DO565),$D$5+$E$5*(EF565*DY565/($K$5*1000))+$F$5*(EF565*DY565/($K$5*1000))*MAX(MIN(DL565,$J$5),$I$5)*MAX(MIN(DL565,$J$5),$I$5)+$G$5*MAX(MIN(DL565,$J$5),$I$5)*(EF565*DY565/($K$5*1000))+$H$5*(EF565*DY565/($K$5*1000))*(EF565*DY565/($K$5*1000)))</f>
        <v>0</v>
      </c>
      <c r="S565">
        <f>J565*(1000-(1000*0.61365*exp(17.502*W565/(240.97+W565))/(DY565+DZ565)+DT565)/2)/(1000*0.61365*exp(17.502*W565/(240.97+W565))/(DY565+DZ565)-DT565)</f>
        <v>0</v>
      </c>
      <c r="T565">
        <f>1/((DM565+1)/(Q565/1.6)+1/(R565/1.37)) + DM565/((DM565+1)/(Q565/1.6) + DM565/(R565/1.37))</f>
        <v>0</v>
      </c>
      <c r="U565">
        <f>(DH565*DK565)</f>
        <v>0</v>
      </c>
      <c r="V565">
        <f>(EA565+(U565+2*0.95*5.67E-8*(((EA565+$B$7)+273)^4-(EA565+273)^4)-44100*J565)/(1.84*29.3*R565+8*0.95*5.67E-8*(EA565+273)^3))</f>
        <v>0</v>
      </c>
      <c r="W565">
        <f>($C$7*EB565+$D$7*EC565+$E$7*V565)</f>
        <v>0</v>
      </c>
      <c r="X565">
        <f>0.61365*exp(17.502*W565/(240.97+W565))</f>
        <v>0</v>
      </c>
      <c r="Y565">
        <f>(Z565/AA565*100)</f>
        <v>0</v>
      </c>
      <c r="Z565">
        <f>DT565*(DY565+DZ565)/1000</f>
        <v>0</v>
      </c>
      <c r="AA565">
        <f>0.61365*exp(17.502*EA565/(240.97+EA565))</f>
        <v>0</v>
      </c>
      <c r="AB565">
        <f>(X565-DT565*(DY565+DZ565)/1000)</f>
        <v>0</v>
      </c>
      <c r="AC565">
        <f>(-J565*44100)</f>
        <v>0</v>
      </c>
      <c r="AD565">
        <f>2*29.3*R565*0.92*(EA565-W565)</f>
        <v>0</v>
      </c>
      <c r="AE565">
        <f>2*0.95*5.67E-8*(((EA565+$B$7)+273)^4-(W565+273)^4)</f>
        <v>0</v>
      </c>
      <c r="AF565">
        <f>U565+AE565+AC565+AD565</f>
        <v>0</v>
      </c>
      <c r="AG565">
        <f>DX565*AU565*(DS565-DR565*(1000-AU565*DU565)/(1000-AU565*DT565))/(100*DL565)</f>
        <v>0</v>
      </c>
      <c r="AH565">
        <f>1000*DX565*AU565*(DT565-DU565)/(100*DL565*(1000-AU565*DT565))</f>
        <v>0</v>
      </c>
      <c r="AI565">
        <f>(AJ565 - AK565 - DY565*1E3/(8.314*(EA565+273.15)) * AM565/DX565 * AL565) * DX565/(100*DL565) * (1000 - DU565)/1000</f>
        <v>0</v>
      </c>
      <c r="AJ565">
        <v>1143.345829455036</v>
      </c>
      <c r="AK565">
        <v>1083.349818181818</v>
      </c>
      <c r="AL565">
        <v>3.38310567594035</v>
      </c>
      <c r="AM565">
        <v>65.51276045423094</v>
      </c>
      <c r="AN565">
        <f>(AP565 - AO565 + DY565*1E3/(8.314*(EA565+273.15)) * AR565/DX565 * AQ565) * DX565/(100*DL565) * 1000/(1000 - AP565)</f>
        <v>0</v>
      </c>
      <c r="AO565">
        <v>15.22202067768302</v>
      </c>
      <c r="AP565">
        <v>24.10004666666666</v>
      </c>
      <c r="AQ565">
        <v>-0.006783131192999231</v>
      </c>
      <c r="AR565">
        <v>120.2974737953447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MAX(0,($B$13+$C$13*EF565)/(1+$D$13*EF565)*DY565/(EA565+273)*$E$13)</f>
        <v>0</v>
      </c>
      <c r="AX565" t="s">
        <v>437</v>
      </c>
      <c r="AY565" t="s">
        <v>437</v>
      </c>
      <c r="AZ565">
        <v>0</v>
      </c>
      <c r="BA565">
        <v>0</v>
      </c>
      <c r="BB565">
        <f>1-AZ565/BA565</f>
        <v>0</v>
      </c>
      <c r="BC565">
        <v>0</v>
      </c>
      <c r="BD565" t="s">
        <v>437</v>
      </c>
      <c r="BE565" t="s">
        <v>437</v>
      </c>
      <c r="BF565">
        <v>0</v>
      </c>
      <c r="BG565">
        <v>0</v>
      </c>
      <c r="BH565">
        <f>1-BF565/BG565</f>
        <v>0</v>
      </c>
      <c r="BI565">
        <v>0.5</v>
      </c>
      <c r="BJ565">
        <f>DI565</f>
        <v>0</v>
      </c>
      <c r="BK565">
        <f>L565</f>
        <v>0</v>
      </c>
      <c r="BL565">
        <f>BH565*BI565*BJ565</f>
        <v>0</v>
      </c>
      <c r="BM565">
        <f>(BK565-BC565)/BJ565</f>
        <v>0</v>
      </c>
      <c r="BN565">
        <f>(BA565-BG565)/BG565</f>
        <v>0</v>
      </c>
      <c r="BO565">
        <f>AZ565/(BB565+AZ565/BG565)</f>
        <v>0</v>
      </c>
      <c r="BP565" t="s">
        <v>437</v>
      </c>
      <c r="BQ565">
        <v>0</v>
      </c>
      <c r="BR565">
        <f>IF(BQ565&lt;&gt;0, BQ565, BO565)</f>
        <v>0</v>
      </c>
      <c r="BS565">
        <f>1-BR565/BG565</f>
        <v>0</v>
      </c>
      <c r="BT565">
        <f>(BG565-BF565)/(BG565-BR565)</f>
        <v>0</v>
      </c>
      <c r="BU565">
        <f>(BA565-BG565)/(BA565-BR565)</f>
        <v>0</v>
      </c>
      <c r="BV565">
        <f>(BG565-BF565)/(BG565-AZ565)</f>
        <v>0</v>
      </c>
      <c r="BW565">
        <f>(BA565-BG565)/(BA565-AZ565)</f>
        <v>0</v>
      </c>
      <c r="BX565">
        <f>(BT565*BR565/BF565)</f>
        <v>0</v>
      </c>
      <c r="BY565">
        <f>(1-BX565)</f>
        <v>0</v>
      </c>
      <c r="DH565">
        <f>$B$11*EG565+$C$11*EH565+$F$11*ES565*(1-EV565)</f>
        <v>0</v>
      </c>
      <c r="DI565">
        <f>DH565*DJ565</f>
        <v>0</v>
      </c>
      <c r="DJ565">
        <f>($B$11*$D$9+$C$11*$D$9+$F$11*((FF565+EX565)/MAX(FF565+EX565+FG565, 0.1)*$I$9+FG565/MAX(FF565+EX565+FG565, 0.1)*$J$9))/($B$11+$C$11+$F$11)</f>
        <v>0</v>
      </c>
      <c r="DK565">
        <f>($B$11*$K$9+$C$11*$K$9+$F$11*((FF565+EX565)/MAX(FF565+EX565+FG565, 0.1)*$P$9+FG565/MAX(FF565+EX565+FG565, 0.1)*$Q$9))/($B$11+$C$11+$F$11)</f>
        <v>0</v>
      </c>
      <c r="DL565">
        <v>4.8</v>
      </c>
      <c r="DM565">
        <v>0.5</v>
      </c>
      <c r="DN565" t="s">
        <v>438</v>
      </c>
      <c r="DO565">
        <v>2</v>
      </c>
      <c r="DP565" t="b">
        <v>1</v>
      </c>
      <c r="DQ565">
        <v>1759260069.1</v>
      </c>
      <c r="DR565">
        <v>1034.065555555556</v>
      </c>
      <c r="DS565">
        <v>1111.177407407407</v>
      </c>
      <c r="DT565">
        <v>24.13661481481482</v>
      </c>
      <c r="DU565">
        <v>15.12798888888889</v>
      </c>
      <c r="DV565">
        <v>1033.138888888889</v>
      </c>
      <c r="DW565">
        <v>23.89098148148148</v>
      </c>
      <c r="DX565">
        <v>500.0358518518519</v>
      </c>
      <c r="DY565">
        <v>90.7018259259259</v>
      </c>
      <c r="DZ565">
        <v>0.05360775555555557</v>
      </c>
      <c r="EA565">
        <v>30.71562222222222</v>
      </c>
      <c r="EB565">
        <v>30.06352962962963</v>
      </c>
      <c r="EC565">
        <v>999.9000000000001</v>
      </c>
      <c r="ED565">
        <v>0</v>
      </c>
      <c r="EE565">
        <v>0</v>
      </c>
      <c r="EF565">
        <v>10000.78888888889</v>
      </c>
      <c r="EG565">
        <v>0</v>
      </c>
      <c r="EH565">
        <v>11.3638</v>
      </c>
      <c r="EI565">
        <v>-77.11311481481481</v>
      </c>
      <c r="EJ565">
        <v>1059.64</v>
      </c>
      <c r="EK565">
        <v>1128.248148148148</v>
      </c>
      <c r="EL565">
        <v>9.008622962962963</v>
      </c>
      <c r="EM565">
        <v>1111.177407407407</v>
      </c>
      <c r="EN565">
        <v>15.12798888888889</v>
      </c>
      <c r="EO565">
        <v>2.189234074074074</v>
      </c>
      <c r="EP565">
        <v>1.372136666666667</v>
      </c>
      <c r="EQ565">
        <v>18.88374444444444</v>
      </c>
      <c r="ER565">
        <v>11.61293703703704</v>
      </c>
      <c r="ES565">
        <v>2000.016296296296</v>
      </c>
      <c r="ET565">
        <v>0.9799965555555554</v>
      </c>
      <c r="EU565">
        <v>0.0200037037037037</v>
      </c>
      <c r="EV565">
        <v>0</v>
      </c>
      <c r="EW565">
        <v>915.2533703703705</v>
      </c>
      <c r="EX565">
        <v>5.000560000000001</v>
      </c>
      <c r="EY565">
        <v>18591.12592592592</v>
      </c>
      <c r="EZ565">
        <v>17295.01481481481</v>
      </c>
      <c r="FA565">
        <v>42.25</v>
      </c>
      <c r="FB565">
        <v>42.375</v>
      </c>
      <c r="FC565">
        <v>41.94866666666667</v>
      </c>
      <c r="FD565">
        <v>41.5</v>
      </c>
      <c r="FE565">
        <v>43</v>
      </c>
      <c r="FF565">
        <v>1955.106296296296</v>
      </c>
      <c r="FG565">
        <v>39.91</v>
      </c>
      <c r="FH565">
        <v>0</v>
      </c>
      <c r="FI565">
        <v>1759260091</v>
      </c>
      <c r="FJ565">
        <v>0</v>
      </c>
      <c r="FK565">
        <v>915.2828</v>
      </c>
      <c r="FL565">
        <v>4.972538445809771</v>
      </c>
      <c r="FM565">
        <v>101.2384614527234</v>
      </c>
      <c r="FN565">
        <v>18591.928</v>
      </c>
      <c r="FO565">
        <v>15</v>
      </c>
      <c r="FP565">
        <v>0</v>
      </c>
      <c r="FQ565" t="s">
        <v>439</v>
      </c>
      <c r="FR565">
        <v>1747148579.5</v>
      </c>
      <c r="FS565">
        <v>1747148584.5</v>
      </c>
      <c r="FT565">
        <v>0</v>
      </c>
      <c r="FU565">
        <v>0.162</v>
      </c>
      <c r="FV565">
        <v>-0.001</v>
      </c>
      <c r="FW565">
        <v>0.139</v>
      </c>
      <c r="FX565">
        <v>0.058</v>
      </c>
      <c r="FY565">
        <v>420</v>
      </c>
      <c r="FZ565">
        <v>16</v>
      </c>
      <c r="GA565">
        <v>0.19</v>
      </c>
      <c r="GB565">
        <v>0.02</v>
      </c>
      <c r="GC565">
        <v>-76.94891249999999</v>
      </c>
      <c r="GD565">
        <v>-2.234223264540276</v>
      </c>
      <c r="GE565">
        <v>0.2385125606624308</v>
      </c>
      <c r="GF565">
        <v>0</v>
      </c>
      <c r="GG565">
        <v>914.8184705882352</v>
      </c>
      <c r="GH565">
        <v>6.595538579489517</v>
      </c>
      <c r="GI565">
        <v>0.6970427126457887</v>
      </c>
      <c r="GJ565">
        <v>0</v>
      </c>
      <c r="GK565">
        <v>9.08372975</v>
      </c>
      <c r="GL565">
        <v>-1.257115159474712</v>
      </c>
      <c r="GM565">
        <v>0.123149967813384</v>
      </c>
      <c r="GN565">
        <v>0</v>
      </c>
      <c r="GO565">
        <v>0</v>
      </c>
      <c r="GP565">
        <v>3</v>
      </c>
      <c r="GQ565" t="s">
        <v>490</v>
      </c>
      <c r="GR565">
        <v>3.12886</v>
      </c>
      <c r="GS565">
        <v>2.73115</v>
      </c>
      <c r="GT565">
        <v>0.162427</v>
      </c>
      <c r="GU565">
        <v>0.170761</v>
      </c>
      <c r="GV565">
        <v>0.107452</v>
      </c>
      <c r="GW565">
        <v>0.078348</v>
      </c>
      <c r="GX565">
        <v>25092.6</v>
      </c>
      <c r="GY565">
        <v>24116.2</v>
      </c>
      <c r="GZ565">
        <v>30501.9</v>
      </c>
      <c r="HA565">
        <v>29339</v>
      </c>
      <c r="HB565">
        <v>37577.5</v>
      </c>
      <c r="HC565">
        <v>35592.2</v>
      </c>
      <c r="HD565">
        <v>46663.2</v>
      </c>
      <c r="HE565">
        <v>43599.1</v>
      </c>
      <c r="HF565">
        <v>1.83072</v>
      </c>
      <c r="HG565">
        <v>1.8164</v>
      </c>
      <c r="HH565">
        <v>0.07815660000000001</v>
      </c>
      <c r="HI565">
        <v>0</v>
      </c>
      <c r="HJ565">
        <v>28.8047</v>
      </c>
      <c r="HK565">
        <v>999.9</v>
      </c>
      <c r="HL565">
        <v>47.3</v>
      </c>
      <c r="HM565">
        <v>31.6</v>
      </c>
      <c r="HN565">
        <v>24.3428</v>
      </c>
      <c r="HO565">
        <v>63.3369</v>
      </c>
      <c r="HP565">
        <v>17.7043</v>
      </c>
      <c r="HQ565">
        <v>1</v>
      </c>
      <c r="HR565">
        <v>0.16577</v>
      </c>
      <c r="HS565">
        <v>-0.179191</v>
      </c>
      <c r="HT565">
        <v>20.2008</v>
      </c>
      <c r="HU565">
        <v>5.22777</v>
      </c>
      <c r="HV565">
        <v>11.974</v>
      </c>
      <c r="HW565">
        <v>4.9696</v>
      </c>
      <c r="HX565">
        <v>3.28948</v>
      </c>
      <c r="HY565">
        <v>9999</v>
      </c>
      <c r="HZ565">
        <v>9999</v>
      </c>
      <c r="IA565">
        <v>9999</v>
      </c>
      <c r="IB565">
        <v>21.1</v>
      </c>
      <c r="IC565">
        <v>4.97295</v>
      </c>
      <c r="ID565">
        <v>1.87729</v>
      </c>
      <c r="IE565">
        <v>1.87534</v>
      </c>
      <c r="IF565">
        <v>1.8782</v>
      </c>
      <c r="IG565">
        <v>1.87493</v>
      </c>
      <c r="IH565">
        <v>1.87851</v>
      </c>
      <c r="II565">
        <v>1.87561</v>
      </c>
      <c r="IJ565">
        <v>1.87674</v>
      </c>
      <c r="IK565">
        <v>0</v>
      </c>
      <c r="IL565">
        <v>0</v>
      </c>
      <c r="IM565">
        <v>0</v>
      </c>
      <c r="IN565">
        <v>0</v>
      </c>
      <c r="IO565" t="s">
        <v>441</v>
      </c>
      <c r="IP565" t="s">
        <v>442</v>
      </c>
      <c r="IQ565" t="s">
        <v>443</v>
      </c>
      <c r="IR565" t="s">
        <v>443</v>
      </c>
      <c r="IS565" t="s">
        <v>443</v>
      </c>
      <c r="IT565" t="s">
        <v>443</v>
      </c>
      <c r="IU565">
        <v>0</v>
      </c>
      <c r="IV565">
        <v>100</v>
      </c>
      <c r="IW565">
        <v>100</v>
      </c>
      <c r="IX565">
        <v>0.95</v>
      </c>
      <c r="IY565">
        <v>0.2448</v>
      </c>
      <c r="IZ565">
        <v>-0.1222274518627452</v>
      </c>
      <c r="JA565">
        <v>0.001328938755811441</v>
      </c>
      <c r="JB565">
        <v>-5.633165956792918E-07</v>
      </c>
      <c r="JC565">
        <v>2.510553891376428E-10</v>
      </c>
      <c r="JD565">
        <v>-0.04678033270444259</v>
      </c>
      <c r="JE565">
        <v>-0.0009625096320519332</v>
      </c>
      <c r="JF565">
        <v>0.0006953178313022573</v>
      </c>
      <c r="JG565">
        <v>-5.973937232829655E-06</v>
      </c>
      <c r="JH565">
        <v>1</v>
      </c>
      <c r="JI565">
        <v>2112</v>
      </c>
      <c r="JJ565">
        <v>1</v>
      </c>
      <c r="JK565">
        <v>26</v>
      </c>
      <c r="JL565">
        <v>201858.3</v>
      </c>
      <c r="JM565">
        <v>201858.2</v>
      </c>
      <c r="JN565">
        <v>2.44507</v>
      </c>
      <c r="JO565">
        <v>2.53052</v>
      </c>
      <c r="JP565">
        <v>1.39893</v>
      </c>
      <c r="JQ565">
        <v>2.32788</v>
      </c>
      <c r="JR565">
        <v>1.44897</v>
      </c>
      <c r="JS565">
        <v>2.56226</v>
      </c>
      <c r="JT565">
        <v>37.2899</v>
      </c>
      <c r="JU565">
        <v>23.9824</v>
      </c>
      <c r="JV565">
        <v>18</v>
      </c>
      <c r="JW565">
        <v>483.057</v>
      </c>
      <c r="JX565">
        <v>444.276</v>
      </c>
      <c r="JY565">
        <v>29.2929</v>
      </c>
      <c r="JZ565">
        <v>29.3362</v>
      </c>
      <c r="KA565">
        <v>30.0004</v>
      </c>
      <c r="KB565">
        <v>28.9261</v>
      </c>
      <c r="KC565">
        <v>28.9814</v>
      </c>
      <c r="KD565">
        <v>48.9472</v>
      </c>
      <c r="KE565">
        <v>40.1198</v>
      </c>
      <c r="KF565">
        <v>0</v>
      </c>
      <c r="KG565">
        <v>29.2385</v>
      </c>
      <c r="KH565">
        <v>1155.05</v>
      </c>
      <c r="KI565">
        <v>15.4659</v>
      </c>
      <c r="KJ565">
        <v>100.841</v>
      </c>
      <c r="KK565">
        <v>100.283</v>
      </c>
    </row>
    <row r="566" spans="1:297">
      <c r="A566">
        <v>550</v>
      </c>
      <c r="B566">
        <v>1759260081.6</v>
      </c>
      <c r="C566">
        <v>13266</v>
      </c>
      <c r="D566" t="s">
        <v>1548</v>
      </c>
      <c r="E566" t="s">
        <v>1549</v>
      </c>
      <c r="F566">
        <v>5</v>
      </c>
      <c r="G566" t="s">
        <v>1411</v>
      </c>
      <c r="H566" t="s">
        <v>436</v>
      </c>
      <c r="I566">
        <v>1759260073.814285</v>
      </c>
      <c r="J566">
        <f>(K566)/1000</f>
        <v>0</v>
      </c>
      <c r="K566">
        <f>IF(DP566, AN566, AH566)</f>
        <v>0</v>
      </c>
      <c r="L566">
        <f>IF(DP566, AI566, AG566)</f>
        <v>0</v>
      </c>
      <c r="M566">
        <f>DR566 - IF(AU566&gt;1, L566*DL566*100.0/(AW566), 0)</f>
        <v>0</v>
      </c>
      <c r="N566">
        <f>((T566-J566/2)*M566-L566)/(T566+J566/2)</f>
        <v>0</v>
      </c>
      <c r="O566">
        <f>N566*(DY566+DZ566)/1000.0</f>
        <v>0</v>
      </c>
      <c r="P566">
        <f>(DR566 - IF(AU566&gt;1, L566*DL566*100.0/(AW566), 0))*(DY566+DZ566)/1000.0</f>
        <v>0</v>
      </c>
      <c r="Q566">
        <f>2.0/((1/S566-1/R566)+SIGN(S566)*SQRT((1/S566-1/R566)*(1/S566-1/R566) + 4*DM566/((DM566+1)*(DM566+1))*(2*1/S566*1/R566-1/R566*1/R566)))</f>
        <v>0</v>
      </c>
      <c r="R566">
        <f>IF(LEFT(DN566,1)&lt;&gt;"0",IF(LEFT(DN566,1)="1",3.0,DO566),$D$5+$E$5*(EF566*DY566/($K$5*1000))+$F$5*(EF566*DY566/($K$5*1000))*MAX(MIN(DL566,$J$5),$I$5)*MAX(MIN(DL566,$J$5),$I$5)+$G$5*MAX(MIN(DL566,$J$5),$I$5)*(EF566*DY566/($K$5*1000))+$H$5*(EF566*DY566/($K$5*1000))*(EF566*DY566/($K$5*1000)))</f>
        <v>0</v>
      </c>
      <c r="S566">
        <f>J566*(1000-(1000*0.61365*exp(17.502*W566/(240.97+W566))/(DY566+DZ566)+DT566)/2)/(1000*0.61365*exp(17.502*W566/(240.97+W566))/(DY566+DZ566)-DT566)</f>
        <v>0</v>
      </c>
      <c r="T566">
        <f>1/((DM566+1)/(Q566/1.6)+1/(R566/1.37)) + DM566/((DM566+1)/(Q566/1.6) + DM566/(R566/1.37))</f>
        <v>0</v>
      </c>
      <c r="U566">
        <f>(DH566*DK566)</f>
        <v>0</v>
      </c>
      <c r="V566">
        <f>(EA566+(U566+2*0.95*5.67E-8*(((EA566+$B$7)+273)^4-(EA566+273)^4)-44100*J566)/(1.84*29.3*R566+8*0.95*5.67E-8*(EA566+273)^3))</f>
        <v>0</v>
      </c>
      <c r="W566">
        <f>($C$7*EB566+$D$7*EC566+$E$7*V566)</f>
        <v>0</v>
      </c>
      <c r="X566">
        <f>0.61365*exp(17.502*W566/(240.97+W566))</f>
        <v>0</v>
      </c>
      <c r="Y566">
        <f>(Z566/AA566*100)</f>
        <v>0</v>
      </c>
      <c r="Z566">
        <f>DT566*(DY566+DZ566)/1000</f>
        <v>0</v>
      </c>
      <c r="AA566">
        <f>0.61365*exp(17.502*EA566/(240.97+EA566))</f>
        <v>0</v>
      </c>
      <c r="AB566">
        <f>(X566-DT566*(DY566+DZ566)/1000)</f>
        <v>0</v>
      </c>
      <c r="AC566">
        <f>(-J566*44100)</f>
        <v>0</v>
      </c>
      <c r="AD566">
        <f>2*29.3*R566*0.92*(EA566-W566)</f>
        <v>0</v>
      </c>
      <c r="AE566">
        <f>2*0.95*5.67E-8*(((EA566+$B$7)+273)^4-(W566+273)^4)</f>
        <v>0</v>
      </c>
      <c r="AF566">
        <f>U566+AE566+AC566+AD566</f>
        <v>0</v>
      </c>
      <c r="AG566">
        <f>DX566*AU566*(DS566-DR566*(1000-AU566*DU566)/(1000-AU566*DT566))/(100*DL566)</f>
        <v>0</v>
      </c>
      <c r="AH566">
        <f>1000*DX566*AU566*(DT566-DU566)/(100*DL566*(1000-AU566*DT566))</f>
        <v>0</v>
      </c>
      <c r="AI566">
        <f>(AJ566 - AK566 - DY566*1E3/(8.314*(EA566+273.15)) * AM566/DX566 * AL566) * DX566/(100*DL566) * (1000 - DU566)/1000</f>
        <v>0</v>
      </c>
      <c r="AJ566">
        <v>1160.474779289618</v>
      </c>
      <c r="AK566">
        <v>1100.254060606061</v>
      </c>
      <c r="AL566">
        <v>3.394680933989412</v>
      </c>
      <c r="AM566">
        <v>65.51276045423094</v>
      </c>
      <c r="AN566">
        <f>(AP566 - AO566 + DY566*1E3/(8.314*(EA566+273.15)) * AR566/DX566 * AQ566) * DX566/(100*DL566) * 1000/(1000 - AP566)</f>
        <v>0</v>
      </c>
      <c r="AO566">
        <v>15.35509055761205</v>
      </c>
      <c r="AP566">
        <v>24.08045393939393</v>
      </c>
      <c r="AQ566">
        <v>-0.001572346168218568</v>
      </c>
      <c r="AR566">
        <v>120.2974737953447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MAX(0,($B$13+$C$13*EF566)/(1+$D$13*EF566)*DY566/(EA566+273)*$E$13)</f>
        <v>0</v>
      </c>
      <c r="AX566" t="s">
        <v>437</v>
      </c>
      <c r="AY566" t="s">
        <v>437</v>
      </c>
      <c r="AZ566">
        <v>0</v>
      </c>
      <c r="BA566">
        <v>0</v>
      </c>
      <c r="BB566">
        <f>1-AZ566/BA566</f>
        <v>0</v>
      </c>
      <c r="BC566">
        <v>0</v>
      </c>
      <c r="BD566" t="s">
        <v>437</v>
      </c>
      <c r="BE566" t="s">
        <v>437</v>
      </c>
      <c r="BF566">
        <v>0</v>
      </c>
      <c r="BG566">
        <v>0</v>
      </c>
      <c r="BH566">
        <f>1-BF566/BG566</f>
        <v>0</v>
      </c>
      <c r="BI566">
        <v>0.5</v>
      </c>
      <c r="BJ566">
        <f>DI566</f>
        <v>0</v>
      </c>
      <c r="BK566">
        <f>L566</f>
        <v>0</v>
      </c>
      <c r="BL566">
        <f>BH566*BI566*BJ566</f>
        <v>0</v>
      </c>
      <c r="BM566">
        <f>(BK566-BC566)/BJ566</f>
        <v>0</v>
      </c>
      <c r="BN566">
        <f>(BA566-BG566)/BG566</f>
        <v>0</v>
      </c>
      <c r="BO566">
        <f>AZ566/(BB566+AZ566/BG566)</f>
        <v>0</v>
      </c>
      <c r="BP566" t="s">
        <v>437</v>
      </c>
      <c r="BQ566">
        <v>0</v>
      </c>
      <c r="BR566">
        <f>IF(BQ566&lt;&gt;0, BQ566, BO566)</f>
        <v>0</v>
      </c>
      <c r="BS566">
        <f>1-BR566/BG566</f>
        <v>0</v>
      </c>
      <c r="BT566">
        <f>(BG566-BF566)/(BG566-BR566)</f>
        <v>0</v>
      </c>
      <c r="BU566">
        <f>(BA566-BG566)/(BA566-BR566)</f>
        <v>0</v>
      </c>
      <c r="BV566">
        <f>(BG566-BF566)/(BG566-AZ566)</f>
        <v>0</v>
      </c>
      <c r="BW566">
        <f>(BA566-BG566)/(BA566-AZ566)</f>
        <v>0</v>
      </c>
      <c r="BX566">
        <f>(BT566*BR566/BF566)</f>
        <v>0</v>
      </c>
      <c r="BY566">
        <f>(1-BX566)</f>
        <v>0</v>
      </c>
      <c r="DH566">
        <f>$B$11*EG566+$C$11*EH566+$F$11*ES566*(1-EV566)</f>
        <v>0</v>
      </c>
      <c r="DI566">
        <f>DH566*DJ566</f>
        <v>0</v>
      </c>
      <c r="DJ566">
        <f>($B$11*$D$9+$C$11*$D$9+$F$11*((FF566+EX566)/MAX(FF566+EX566+FG566, 0.1)*$I$9+FG566/MAX(FF566+EX566+FG566, 0.1)*$J$9))/($B$11+$C$11+$F$11)</f>
        <v>0</v>
      </c>
      <c r="DK566">
        <f>($B$11*$K$9+$C$11*$K$9+$F$11*((FF566+EX566)/MAX(FF566+EX566+FG566, 0.1)*$P$9+FG566/MAX(FF566+EX566+FG566, 0.1)*$Q$9))/($B$11+$C$11+$F$11)</f>
        <v>0</v>
      </c>
      <c r="DL566">
        <v>4.8</v>
      </c>
      <c r="DM566">
        <v>0.5</v>
      </c>
      <c r="DN566" t="s">
        <v>438</v>
      </c>
      <c r="DO566">
        <v>2</v>
      </c>
      <c r="DP566" t="b">
        <v>1</v>
      </c>
      <c r="DQ566">
        <v>1759260073.814285</v>
      </c>
      <c r="DR566">
        <v>1049.656428571428</v>
      </c>
      <c r="DS566">
        <v>1126.935714285714</v>
      </c>
      <c r="DT566">
        <v>24.11291071428571</v>
      </c>
      <c r="DU566">
        <v>15.22865714285714</v>
      </c>
      <c r="DV566">
        <v>1048.714642857143</v>
      </c>
      <c r="DW566">
        <v>23.86778928571429</v>
      </c>
      <c r="DX566">
        <v>500.0503214285715</v>
      </c>
      <c r="DY566">
        <v>90.70202142857144</v>
      </c>
      <c r="DZ566">
        <v>0.05353683571428573</v>
      </c>
      <c r="EA566">
        <v>30.71173571428571</v>
      </c>
      <c r="EB566">
        <v>30.07109285714285</v>
      </c>
      <c r="EC566">
        <v>999.9000000000002</v>
      </c>
      <c r="ED566">
        <v>0</v>
      </c>
      <c r="EE566">
        <v>0</v>
      </c>
      <c r="EF566">
        <v>9998.91</v>
      </c>
      <c r="EG566">
        <v>0</v>
      </c>
      <c r="EH566">
        <v>11.3638</v>
      </c>
      <c r="EI566">
        <v>-77.2804892857143</v>
      </c>
      <c r="EJ566">
        <v>1075.590714285714</v>
      </c>
      <c r="EK566">
        <v>1144.365714285714</v>
      </c>
      <c r="EL566">
        <v>8.884254285714286</v>
      </c>
      <c r="EM566">
        <v>1126.935714285714</v>
      </c>
      <c r="EN566">
        <v>15.22865714285714</v>
      </c>
      <c r="EO566">
        <v>2.187088571428571</v>
      </c>
      <c r="EP566">
        <v>1.38127</v>
      </c>
      <c r="EQ566">
        <v>18.86804642857143</v>
      </c>
      <c r="ER566">
        <v>11.71331785714286</v>
      </c>
      <c r="ES566">
        <v>2000.006428571429</v>
      </c>
      <c r="ET566">
        <v>0.9799964999999998</v>
      </c>
      <c r="EU566">
        <v>0.02000375714285714</v>
      </c>
      <c r="EV566">
        <v>0</v>
      </c>
      <c r="EW566">
        <v>915.6344285714287</v>
      </c>
      <c r="EX566">
        <v>5.000560000000001</v>
      </c>
      <c r="EY566">
        <v>18598.9</v>
      </c>
      <c r="EZ566">
        <v>17294.94642857142</v>
      </c>
      <c r="FA566">
        <v>42.25</v>
      </c>
      <c r="FB566">
        <v>42.375</v>
      </c>
      <c r="FC566">
        <v>41.964</v>
      </c>
      <c r="FD566">
        <v>41.5</v>
      </c>
      <c r="FE566">
        <v>43</v>
      </c>
      <c r="FF566">
        <v>1955.096428571429</v>
      </c>
      <c r="FG566">
        <v>39.91</v>
      </c>
      <c r="FH566">
        <v>0</v>
      </c>
      <c r="FI566">
        <v>1759260095.8</v>
      </c>
      <c r="FJ566">
        <v>0</v>
      </c>
      <c r="FK566">
        <v>915.65708</v>
      </c>
      <c r="FL566">
        <v>4.594769235718496</v>
      </c>
      <c r="FM566">
        <v>82.68461561107154</v>
      </c>
      <c r="FN566">
        <v>18599.68</v>
      </c>
      <c r="FO566">
        <v>15</v>
      </c>
      <c r="FP566">
        <v>0</v>
      </c>
      <c r="FQ566" t="s">
        <v>439</v>
      </c>
      <c r="FR566">
        <v>1747148579.5</v>
      </c>
      <c r="FS566">
        <v>1747148584.5</v>
      </c>
      <c r="FT566">
        <v>0</v>
      </c>
      <c r="FU566">
        <v>0.162</v>
      </c>
      <c r="FV566">
        <v>-0.001</v>
      </c>
      <c r="FW566">
        <v>0.139</v>
      </c>
      <c r="FX566">
        <v>0.058</v>
      </c>
      <c r="FY566">
        <v>420</v>
      </c>
      <c r="FZ566">
        <v>16</v>
      </c>
      <c r="GA566">
        <v>0.19</v>
      </c>
      <c r="GB566">
        <v>0.02</v>
      </c>
      <c r="GC566">
        <v>-77.211305</v>
      </c>
      <c r="GD566">
        <v>-2.166083302063646</v>
      </c>
      <c r="GE566">
        <v>0.2293366978374813</v>
      </c>
      <c r="GF566">
        <v>0</v>
      </c>
      <c r="GG566">
        <v>915.3905588235294</v>
      </c>
      <c r="GH566">
        <v>5.113750949135897</v>
      </c>
      <c r="GI566">
        <v>0.5688435219127991</v>
      </c>
      <c r="GJ566">
        <v>0</v>
      </c>
      <c r="GK566">
        <v>8.94975125</v>
      </c>
      <c r="GL566">
        <v>-1.523410694183903</v>
      </c>
      <c r="GM566">
        <v>0.147246164197705</v>
      </c>
      <c r="GN566">
        <v>0</v>
      </c>
      <c r="GO566">
        <v>0</v>
      </c>
      <c r="GP566">
        <v>3</v>
      </c>
      <c r="GQ566" t="s">
        <v>490</v>
      </c>
      <c r="GR566">
        <v>3.12881</v>
      </c>
      <c r="GS566">
        <v>2.73144</v>
      </c>
      <c r="GT566">
        <v>0.164019</v>
      </c>
      <c r="GU566">
        <v>0.172331</v>
      </c>
      <c r="GV566">
        <v>0.107392</v>
      </c>
      <c r="GW566">
        <v>0.07874970000000001</v>
      </c>
      <c r="GX566">
        <v>25044.9</v>
      </c>
      <c r="GY566">
        <v>24070.4</v>
      </c>
      <c r="GZ566">
        <v>30502</v>
      </c>
      <c r="HA566">
        <v>29338.9</v>
      </c>
      <c r="HB566">
        <v>37580.1</v>
      </c>
      <c r="HC566">
        <v>35576.7</v>
      </c>
      <c r="HD566">
        <v>46663.1</v>
      </c>
      <c r="HE566">
        <v>43599</v>
      </c>
      <c r="HF566">
        <v>1.83065</v>
      </c>
      <c r="HG566">
        <v>1.81665</v>
      </c>
      <c r="HH566">
        <v>0.0790879</v>
      </c>
      <c r="HI566">
        <v>0</v>
      </c>
      <c r="HJ566">
        <v>28.8061</v>
      </c>
      <c r="HK566">
        <v>999.9</v>
      </c>
      <c r="HL566">
        <v>47.3</v>
      </c>
      <c r="HM566">
        <v>31.6</v>
      </c>
      <c r="HN566">
        <v>24.3428</v>
      </c>
      <c r="HO566">
        <v>63.0169</v>
      </c>
      <c r="HP566">
        <v>17.9768</v>
      </c>
      <c r="HQ566">
        <v>1</v>
      </c>
      <c r="HR566">
        <v>0.166204</v>
      </c>
      <c r="HS566">
        <v>-0.09692539999999999</v>
      </c>
      <c r="HT566">
        <v>20.2007</v>
      </c>
      <c r="HU566">
        <v>5.22867</v>
      </c>
      <c r="HV566">
        <v>11.974</v>
      </c>
      <c r="HW566">
        <v>4.9701</v>
      </c>
      <c r="HX566">
        <v>3.28965</v>
      </c>
      <c r="HY566">
        <v>9999</v>
      </c>
      <c r="HZ566">
        <v>9999</v>
      </c>
      <c r="IA566">
        <v>9999</v>
      </c>
      <c r="IB566">
        <v>21.1</v>
      </c>
      <c r="IC566">
        <v>4.97291</v>
      </c>
      <c r="ID566">
        <v>1.87729</v>
      </c>
      <c r="IE566">
        <v>1.87532</v>
      </c>
      <c r="IF566">
        <v>1.87819</v>
      </c>
      <c r="IG566">
        <v>1.87488</v>
      </c>
      <c r="IH566">
        <v>1.87848</v>
      </c>
      <c r="II566">
        <v>1.8756</v>
      </c>
      <c r="IJ566">
        <v>1.87672</v>
      </c>
      <c r="IK566">
        <v>0</v>
      </c>
      <c r="IL566">
        <v>0</v>
      </c>
      <c r="IM566">
        <v>0</v>
      </c>
      <c r="IN566">
        <v>0</v>
      </c>
      <c r="IO566" t="s">
        <v>441</v>
      </c>
      <c r="IP566" t="s">
        <v>442</v>
      </c>
      <c r="IQ566" t="s">
        <v>443</v>
      </c>
      <c r="IR566" t="s">
        <v>443</v>
      </c>
      <c r="IS566" t="s">
        <v>443</v>
      </c>
      <c r="IT566" t="s">
        <v>443</v>
      </c>
      <c r="IU566">
        <v>0</v>
      </c>
      <c r="IV566">
        <v>100</v>
      </c>
      <c r="IW566">
        <v>100</v>
      </c>
      <c r="IX566">
        <v>0.97</v>
      </c>
      <c r="IY566">
        <v>0.2444</v>
      </c>
      <c r="IZ566">
        <v>-0.1222274518627452</v>
      </c>
      <c r="JA566">
        <v>0.001328938755811441</v>
      </c>
      <c r="JB566">
        <v>-5.633165956792918E-07</v>
      </c>
      <c r="JC566">
        <v>2.510553891376428E-10</v>
      </c>
      <c r="JD566">
        <v>-0.04678033270444259</v>
      </c>
      <c r="JE566">
        <v>-0.0009625096320519332</v>
      </c>
      <c r="JF566">
        <v>0.0006953178313022573</v>
      </c>
      <c r="JG566">
        <v>-5.973937232829655E-06</v>
      </c>
      <c r="JH566">
        <v>1</v>
      </c>
      <c r="JI566">
        <v>2112</v>
      </c>
      <c r="JJ566">
        <v>1</v>
      </c>
      <c r="JK566">
        <v>26</v>
      </c>
      <c r="JL566">
        <v>201858.4</v>
      </c>
      <c r="JM566">
        <v>201858.3</v>
      </c>
      <c r="JN566">
        <v>2.46948</v>
      </c>
      <c r="JO566">
        <v>2.54639</v>
      </c>
      <c r="JP566">
        <v>1.39893</v>
      </c>
      <c r="JQ566">
        <v>2.32788</v>
      </c>
      <c r="JR566">
        <v>1.44897</v>
      </c>
      <c r="JS566">
        <v>2.51831</v>
      </c>
      <c r="JT566">
        <v>37.3138</v>
      </c>
      <c r="JU566">
        <v>23.9649</v>
      </c>
      <c r="JV566">
        <v>18</v>
      </c>
      <c r="JW566">
        <v>483.044</v>
      </c>
      <c r="JX566">
        <v>444.465</v>
      </c>
      <c r="JY566">
        <v>29.2241</v>
      </c>
      <c r="JZ566">
        <v>29.3406</v>
      </c>
      <c r="KA566">
        <v>30.0005</v>
      </c>
      <c r="KB566">
        <v>28.9305</v>
      </c>
      <c r="KC566">
        <v>28.9857</v>
      </c>
      <c r="KD566">
        <v>49.5486</v>
      </c>
      <c r="KE566">
        <v>39.5546</v>
      </c>
      <c r="KF566">
        <v>0</v>
      </c>
      <c r="KG566">
        <v>29.1606</v>
      </c>
      <c r="KH566">
        <v>1175.1</v>
      </c>
      <c r="KI566">
        <v>15.5832</v>
      </c>
      <c r="KJ566">
        <v>100.841</v>
      </c>
      <c r="KK566">
        <v>100.282</v>
      </c>
    </row>
    <row r="567" spans="1:297">
      <c r="A567">
        <v>551</v>
      </c>
      <c r="B567">
        <v>1759260086.6</v>
      </c>
      <c r="C567">
        <v>13271</v>
      </c>
      <c r="D567" t="s">
        <v>1550</v>
      </c>
      <c r="E567" t="s">
        <v>1551</v>
      </c>
      <c r="F567">
        <v>5</v>
      </c>
      <c r="G567" t="s">
        <v>1411</v>
      </c>
      <c r="H567" t="s">
        <v>436</v>
      </c>
      <c r="I567">
        <v>1759260079.1</v>
      </c>
      <c r="J567">
        <f>(K567)/1000</f>
        <v>0</v>
      </c>
      <c r="K567">
        <f>IF(DP567, AN567, AH567)</f>
        <v>0</v>
      </c>
      <c r="L567">
        <f>IF(DP567, AI567, AG567)</f>
        <v>0</v>
      </c>
      <c r="M567">
        <f>DR567 - IF(AU567&gt;1, L567*DL567*100.0/(AW567), 0)</f>
        <v>0</v>
      </c>
      <c r="N567">
        <f>((T567-J567/2)*M567-L567)/(T567+J567/2)</f>
        <v>0</v>
      </c>
      <c r="O567">
        <f>N567*(DY567+DZ567)/1000.0</f>
        <v>0</v>
      </c>
      <c r="P567">
        <f>(DR567 - IF(AU567&gt;1, L567*DL567*100.0/(AW567), 0))*(DY567+DZ567)/1000.0</f>
        <v>0</v>
      </c>
      <c r="Q567">
        <f>2.0/((1/S567-1/R567)+SIGN(S567)*SQRT((1/S567-1/R567)*(1/S567-1/R567) + 4*DM567/((DM567+1)*(DM567+1))*(2*1/S567*1/R567-1/R567*1/R567)))</f>
        <v>0</v>
      </c>
      <c r="R567">
        <f>IF(LEFT(DN567,1)&lt;&gt;"0",IF(LEFT(DN567,1)="1",3.0,DO567),$D$5+$E$5*(EF567*DY567/($K$5*1000))+$F$5*(EF567*DY567/($K$5*1000))*MAX(MIN(DL567,$J$5),$I$5)*MAX(MIN(DL567,$J$5),$I$5)+$G$5*MAX(MIN(DL567,$J$5),$I$5)*(EF567*DY567/($K$5*1000))+$H$5*(EF567*DY567/($K$5*1000))*(EF567*DY567/($K$5*1000)))</f>
        <v>0</v>
      </c>
      <c r="S567">
        <f>J567*(1000-(1000*0.61365*exp(17.502*W567/(240.97+W567))/(DY567+DZ567)+DT567)/2)/(1000*0.61365*exp(17.502*W567/(240.97+W567))/(DY567+DZ567)-DT567)</f>
        <v>0</v>
      </c>
      <c r="T567">
        <f>1/((DM567+1)/(Q567/1.6)+1/(R567/1.37)) + DM567/((DM567+1)/(Q567/1.6) + DM567/(R567/1.37))</f>
        <v>0</v>
      </c>
      <c r="U567">
        <f>(DH567*DK567)</f>
        <v>0</v>
      </c>
      <c r="V567">
        <f>(EA567+(U567+2*0.95*5.67E-8*(((EA567+$B$7)+273)^4-(EA567+273)^4)-44100*J567)/(1.84*29.3*R567+8*0.95*5.67E-8*(EA567+273)^3))</f>
        <v>0</v>
      </c>
      <c r="W567">
        <f>($C$7*EB567+$D$7*EC567+$E$7*V567)</f>
        <v>0</v>
      </c>
      <c r="X567">
        <f>0.61365*exp(17.502*W567/(240.97+W567))</f>
        <v>0</v>
      </c>
      <c r="Y567">
        <f>(Z567/AA567*100)</f>
        <v>0</v>
      </c>
      <c r="Z567">
        <f>DT567*(DY567+DZ567)/1000</f>
        <v>0</v>
      </c>
      <c r="AA567">
        <f>0.61365*exp(17.502*EA567/(240.97+EA567))</f>
        <v>0</v>
      </c>
      <c r="AB567">
        <f>(X567-DT567*(DY567+DZ567)/1000)</f>
        <v>0</v>
      </c>
      <c r="AC567">
        <f>(-J567*44100)</f>
        <v>0</v>
      </c>
      <c r="AD567">
        <f>2*29.3*R567*0.92*(EA567-W567)</f>
        <v>0</v>
      </c>
      <c r="AE567">
        <f>2*0.95*5.67E-8*(((EA567+$B$7)+273)^4-(W567+273)^4)</f>
        <v>0</v>
      </c>
      <c r="AF567">
        <f>U567+AE567+AC567+AD567</f>
        <v>0</v>
      </c>
      <c r="AG567">
        <f>DX567*AU567*(DS567-DR567*(1000-AU567*DU567)/(1000-AU567*DT567))/(100*DL567)</f>
        <v>0</v>
      </c>
      <c r="AH567">
        <f>1000*DX567*AU567*(DT567-DU567)/(100*DL567*(1000-AU567*DT567))</f>
        <v>0</v>
      </c>
      <c r="AI567">
        <f>(AJ567 - AK567 - DY567*1E3/(8.314*(EA567+273.15)) * AM567/DX567 * AL567) * DX567/(100*DL567) * (1000 - DU567)/1000</f>
        <v>0</v>
      </c>
      <c r="AJ567">
        <v>1177.72107394309</v>
      </c>
      <c r="AK567">
        <v>1117.245757575757</v>
      </c>
      <c r="AL567">
        <v>3.410010190944706</v>
      </c>
      <c r="AM567">
        <v>65.51276045423094</v>
      </c>
      <c r="AN567">
        <f>(AP567 - AO567 + DY567*1E3/(8.314*(EA567+273.15)) * AR567/DX567 * AQ567) * DX567/(100*DL567) * 1000/(1000 - AP567)</f>
        <v>0</v>
      </c>
      <c r="AO567">
        <v>15.45043556989733</v>
      </c>
      <c r="AP567">
        <v>24.0623593939394</v>
      </c>
      <c r="AQ567">
        <v>-0.0007157846860510731</v>
      </c>
      <c r="AR567">
        <v>120.2974737953447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MAX(0,($B$13+$C$13*EF567)/(1+$D$13*EF567)*DY567/(EA567+273)*$E$13)</f>
        <v>0</v>
      </c>
      <c r="AX567" t="s">
        <v>437</v>
      </c>
      <c r="AY567" t="s">
        <v>437</v>
      </c>
      <c r="AZ567">
        <v>0</v>
      </c>
      <c r="BA567">
        <v>0</v>
      </c>
      <c r="BB567">
        <f>1-AZ567/BA567</f>
        <v>0</v>
      </c>
      <c r="BC567">
        <v>0</v>
      </c>
      <c r="BD567" t="s">
        <v>437</v>
      </c>
      <c r="BE567" t="s">
        <v>437</v>
      </c>
      <c r="BF567">
        <v>0</v>
      </c>
      <c r="BG567">
        <v>0</v>
      </c>
      <c r="BH567">
        <f>1-BF567/BG567</f>
        <v>0</v>
      </c>
      <c r="BI567">
        <v>0.5</v>
      </c>
      <c r="BJ567">
        <f>DI567</f>
        <v>0</v>
      </c>
      <c r="BK567">
        <f>L567</f>
        <v>0</v>
      </c>
      <c r="BL567">
        <f>BH567*BI567*BJ567</f>
        <v>0</v>
      </c>
      <c r="BM567">
        <f>(BK567-BC567)/BJ567</f>
        <v>0</v>
      </c>
      <c r="BN567">
        <f>(BA567-BG567)/BG567</f>
        <v>0</v>
      </c>
      <c r="BO567">
        <f>AZ567/(BB567+AZ567/BG567)</f>
        <v>0</v>
      </c>
      <c r="BP567" t="s">
        <v>437</v>
      </c>
      <c r="BQ567">
        <v>0</v>
      </c>
      <c r="BR567">
        <f>IF(BQ567&lt;&gt;0, BQ567, BO567)</f>
        <v>0</v>
      </c>
      <c r="BS567">
        <f>1-BR567/BG567</f>
        <v>0</v>
      </c>
      <c r="BT567">
        <f>(BG567-BF567)/(BG567-BR567)</f>
        <v>0</v>
      </c>
      <c r="BU567">
        <f>(BA567-BG567)/(BA567-BR567)</f>
        <v>0</v>
      </c>
      <c r="BV567">
        <f>(BG567-BF567)/(BG567-AZ567)</f>
        <v>0</v>
      </c>
      <c r="BW567">
        <f>(BA567-BG567)/(BA567-AZ567)</f>
        <v>0</v>
      </c>
      <c r="BX567">
        <f>(BT567*BR567/BF567)</f>
        <v>0</v>
      </c>
      <c r="BY567">
        <f>(1-BX567)</f>
        <v>0</v>
      </c>
      <c r="DH567">
        <f>$B$11*EG567+$C$11*EH567+$F$11*ES567*(1-EV567)</f>
        <v>0</v>
      </c>
      <c r="DI567">
        <f>DH567*DJ567</f>
        <v>0</v>
      </c>
      <c r="DJ567">
        <f>($B$11*$D$9+$C$11*$D$9+$F$11*((FF567+EX567)/MAX(FF567+EX567+FG567, 0.1)*$I$9+FG567/MAX(FF567+EX567+FG567, 0.1)*$J$9))/($B$11+$C$11+$F$11)</f>
        <v>0</v>
      </c>
      <c r="DK567">
        <f>($B$11*$K$9+$C$11*$K$9+$F$11*((FF567+EX567)/MAX(FF567+EX567+FG567, 0.1)*$P$9+FG567/MAX(FF567+EX567+FG567, 0.1)*$Q$9))/($B$11+$C$11+$F$11)</f>
        <v>0</v>
      </c>
      <c r="DL567">
        <v>4.8</v>
      </c>
      <c r="DM567">
        <v>0.5</v>
      </c>
      <c r="DN567" t="s">
        <v>438</v>
      </c>
      <c r="DO567">
        <v>2</v>
      </c>
      <c r="DP567" t="b">
        <v>1</v>
      </c>
      <c r="DQ567">
        <v>1759260079.1</v>
      </c>
      <c r="DR567">
        <v>1067.136666666667</v>
      </c>
      <c r="DS567">
        <v>1144.668888888889</v>
      </c>
      <c r="DT567">
        <v>24.09018148148148</v>
      </c>
      <c r="DU567">
        <v>15.33354814814815</v>
      </c>
      <c r="DV567">
        <v>1066.177407407407</v>
      </c>
      <c r="DW567">
        <v>23.84554814814815</v>
      </c>
      <c r="DX567">
        <v>500.0013333333333</v>
      </c>
      <c r="DY567">
        <v>90.70154444444445</v>
      </c>
      <c r="DZ567">
        <v>0.05367114074074074</v>
      </c>
      <c r="EA567">
        <v>30.70641481481482</v>
      </c>
      <c r="EB567">
        <v>30.08248148148148</v>
      </c>
      <c r="EC567">
        <v>999.9000000000001</v>
      </c>
      <c r="ED567">
        <v>0</v>
      </c>
      <c r="EE567">
        <v>0</v>
      </c>
      <c r="EF567">
        <v>9996.344074074075</v>
      </c>
      <c r="EG567">
        <v>0</v>
      </c>
      <c r="EH567">
        <v>11.3638</v>
      </c>
      <c r="EI567">
        <v>-77.53349259259258</v>
      </c>
      <c r="EJ567">
        <v>1093.477407407407</v>
      </c>
      <c r="EK567">
        <v>1162.496296296296</v>
      </c>
      <c r="EL567">
        <v>8.756633703703704</v>
      </c>
      <c r="EM567">
        <v>1144.668888888889</v>
      </c>
      <c r="EN567">
        <v>15.33354814814815</v>
      </c>
      <c r="EO567">
        <v>2.185015925925926</v>
      </c>
      <c r="EP567">
        <v>1.390775925925926</v>
      </c>
      <c r="EQ567">
        <v>18.85287037037037</v>
      </c>
      <c r="ER567">
        <v>11.81717407407408</v>
      </c>
      <c r="ES567">
        <v>1999.982962962963</v>
      </c>
      <c r="ET567">
        <v>0.979996333333333</v>
      </c>
      <c r="EU567">
        <v>0.02000392592592593</v>
      </c>
      <c r="EV567">
        <v>0</v>
      </c>
      <c r="EW567">
        <v>915.9643333333333</v>
      </c>
      <c r="EX567">
        <v>5.000560000000001</v>
      </c>
      <c r="EY567">
        <v>18605.31851851852</v>
      </c>
      <c r="EZ567">
        <v>17294.72592592593</v>
      </c>
      <c r="FA567">
        <v>42.25</v>
      </c>
      <c r="FB567">
        <v>42.375</v>
      </c>
      <c r="FC567">
        <v>41.979</v>
      </c>
      <c r="FD567">
        <v>41.5</v>
      </c>
      <c r="FE567">
        <v>43</v>
      </c>
      <c r="FF567">
        <v>1955.072962962963</v>
      </c>
      <c r="FG567">
        <v>39.91</v>
      </c>
      <c r="FH567">
        <v>0</v>
      </c>
      <c r="FI567">
        <v>1759260100.6</v>
      </c>
      <c r="FJ567">
        <v>0</v>
      </c>
      <c r="FK567">
        <v>915.9357199999998</v>
      </c>
      <c r="FL567">
        <v>2.461000003272931</v>
      </c>
      <c r="FM567">
        <v>62.58461545369259</v>
      </c>
      <c r="FN567">
        <v>18605.324</v>
      </c>
      <c r="FO567">
        <v>15</v>
      </c>
      <c r="FP567">
        <v>0</v>
      </c>
      <c r="FQ567" t="s">
        <v>439</v>
      </c>
      <c r="FR567">
        <v>1747148579.5</v>
      </c>
      <c r="FS567">
        <v>1747148584.5</v>
      </c>
      <c r="FT567">
        <v>0</v>
      </c>
      <c r="FU567">
        <v>0.162</v>
      </c>
      <c r="FV567">
        <v>-0.001</v>
      </c>
      <c r="FW567">
        <v>0.139</v>
      </c>
      <c r="FX567">
        <v>0.058</v>
      </c>
      <c r="FY567">
        <v>420</v>
      </c>
      <c r="FZ567">
        <v>16</v>
      </c>
      <c r="GA567">
        <v>0.19</v>
      </c>
      <c r="GB567">
        <v>0.02</v>
      </c>
      <c r="GC567">
        <v>-77.37564878048779</v>
      </c>
      <c r="GD567">
        <v>-2.970654355400457</v>
      </c>
      <c r="GE567">
        <v>0.2984629838730681</v>
      </c>
      <c r="GF567">
        <v>0</v>
      </c>
      <c r="GG567">
        <v>915.7381176470589</v>
      </c>
      <c r="GH567">
        <v>3.539434681427077</v>
      </c>
      <c r="GI567">
        <v>0.4097554338516348</v>
      </c>
      <c r="GJ567">
        <v>0</v>
      </c>
      <c r="GK567">
        <v>8.840700487804877</v>
      </c>
      <c r="GL567">
        <v>-1.487906550522654</v>
      </c>
      <c r="GM567">
        <v>0.1472988129031896</v>
      </c>
      <c r="GN567">
        <v>0</v>
      </c>
      <c r="GO567">
        <v>0</v>
      </c>
      <c r="GP567">
        <v>3</v>
      </c>
      <c r="GQ567" t="s">
        <v>490</v>
      </c>
      <c r="GR567">
        <v>3.12888</v>
      </c>
      <c r="GS567">
        <v>2.73157</v>
      </c>
      <c r="GT567">
        <v>0.165607</v>
      </c>
      <c r="GU567">
        <v>0.173873</v>
      </c>
      <c r="GV567">
        <v>0.10734</v>
      </c>
      <c r="GW567">
        <v>0.07920530000000001</v>
      </c>
      <c r="GX567">
        <v>24997</v>
      </c>
      <c r="GY567">
        <v>24025.3</v>
      </c>
      <c r="GZ567">
        <v>30501.7</v>
      </c>
      <c r="HA567">
        <v>29338.7</v>
      </c>
      <c r="HB567">
        <v>37582.2</v>
      </c>
      <c r="HC567">
        <v>35558.8</v>
      </c>
      <c r="HD567">
        <v>46662.8</v>
      </c>
      <c r="HE567">
        <v>43598.7</v>
      </c>
      <c r="HF567">
        <v>1.83043</v>
      </c>
      <c r="HG567">
        <v>1.81673</v>
      </c>
      <c r="HH567">
        <v>0.07834289999999999</v>
      </c>
      <c r="HI567">
        <v>0</v>
      </c>
      <c r="HJ567">
        <v>28.8072</v>
      </c>
      <c r="HK567">
        <v>999.9</v>
      </c>
      <c r="HL567">
        <v>47.3</v>
      </c>
      <c r="HM567">
        <v>31.6</v>
      </c>
      <c r="HN567">
        <v>24.3442</v>
      </c>
      <c r="HO567">
        <v>62.9669</v>
      </c>
      <c r="HP567">
        <v>17.7163</v>
      </c>
      <c r="HQ567">
        <v>1</v>
      </c>
      <c r="HR567">
        <v>0.166494</v>
      </c>
      <c r="HS567">
        <v>0.000683549</v>
      </c>
      <c r="HT567">
        <v>20.2007</v>
      </c>
      <c r="HU567">
        <v>5.22882</v>
      </c>
      <c r="HV567">
        <v>11.974</v>
      </c>
      <c r="HW567">
        <v>4.97015</v>
      </c>
      <c r="HX567">
        <v>3.28965</v>
      </c>
      <c r="HY567">
        <v>9999</v>
      </c>
      <c r="HZ567">
        <v>9999</v>
      </c>
      <c r="IA567">
        <v>9999</v>
      </c>
      <c r="IB567">
        <v>21.1</v>
      </c>
      <c r="IC567">
        <v>4.97291</v>
      </c>
      <c r="ID567">
        <v>1.8773</v>
      </c>
      <c r="IE567">
        <v>1.87536</v>
      </c>
      <c r="IF567">
        <v>1.8782</v>
      </c>
      <c r="IG567">
        <v>1.87496</v>
      </c>
      <c r="IH567">
        <v>1.87851</v>
      </c>
      <c r="II567">
        <v>1.87561</v>
      </c>
      <c r="IJ567">
        <v>1.8768</v>
      </c>
      <c r="IK567">
        <v>0</v>
      </c>
      <c r="IL567">
        <v>0</v>
      </c>
      <c r="IM567">
        <v>0</v>
      </c>
      <c r="IN567">
        <v>0</v>
      </c>
      <c r="IO567" t="s">
        <v>441</v>
      </c>
      <c r="IP567" t="s">
        <v>442</v>
      </c>
      <c r="IQ567" t="s">
        <v>443</v>
      </c>
      <c r="IR567" t="s">
        <v>443</v>
      </c>
      <c r="IS567" t="s">
        <v>443</v>
      </c>
      <c r="IT567" t="s">
        <v>443</v>
      </c>
      <c r="IU567">
        <v>0</v>
      </c>
      <c r="IV567">
        <v>100</v>
      </c>
      <c r="IW567">
        <v>100</v>
      </c>
      <c r="IX567">
        <v>0.98</v>
      </c>
      <c r="IY567">
        <v>0.244</v>
      </c>
      <c r="IZ567">
        <v>-0.1222274518627452</v>
      </c>
      <c r="JA567">
        <v>0.001328938755811441</v>
      </c>
      <c r="JB567">
        <v>-5.633165956792918E-07</v>
      </c>
      <c r="JC567">
        <v>2.510553891376428E-10</v>
      </c>
      <c r="JD567">
        <v>-0.04678033270444259</v>
      </c>
      <c r="JE567">
        <v>-0.0009625096320519332</v>
      </c>
      <c r="JF567">
        <v>0.0006953178313022573</v>
      </c>
      <c r="JG567">
        <v>-5.973937232829655E-06</v>
      </c>
      <c r="JH567">
        <v>1</v>
      </c>
      <c r="JI567">
        <v>2112</v>
      </c>
      <c r="JJ567">
        <v>1</v>
      </c>
      <c r="JK567">
        <v>26</v>
      </c>
      <c r="JL567">
        <v>201858.5</v>
      </c>
      <c r="JM567">
        <v>201858.4</v>
      </c>
      <c r="JN567">
        <v>2.50244</v>
      </c>
      <c r="JO567">
        <v>2.52808</v>
      </c>
      <c r="JP567">
        <v>1.39893</v>
      </c>
      <c r="JQ567">
        <v>2.32788</v>
      </c>
      <c r="JR567">
        <v>1.44897</v>
      </c>
      <c r="JS567">
        <v>2.57568</v>
      </c>
      <c r="JT567">
        <v>37.3138</v>
      </c>
      <c r="JU567">
        <v>23.9824</v>
      </c>
      <c r="JV567">
        <v>18</v>
      </c>
      <c r="JW567">
        <v>482.948</v>
      </c>
      <c r="JX567">
        <v>444.547</v>
      </c>
      <c r="JY567">
        <v>29.1453</v>
      </c>
      <c r="JZ567">
        <v>29.3457</v>
      </c>
      <c r="KA567">
        <v>30.0005</v>
      </c>
      <c r="KB567">
        <v>28.9348</v>
      </c>
      <c r="KC567">
        <v>28.9905</v>
      </c>
      <c r="KD567">
        <v>50.0933</v>
      </c>
      <c r="KE567">
        <v>39.2692</v>
      </c>
      <c r="KF567">
        <v>0</v>
      </c>
      <c r="KG567">
        <v>29.0687</v>
      </c>
      <c r="KH567">
        <v>1188.48</v>
      </c>
      <c r="KI567">
        <v>15.7029</v>
      </c>
      <c r="KJ567">
        <v>100.84</v>
      </c>
      <c r="KK567">
        <v>100.282</v>
      </c>
    </row>
    <row r="568" spans="1:297">
      <c r="A568">
        <v>552</v>
      </c>
      <c r="B568">
        <v>1759260091.6</v>
      </c>
      <c r="C568">
        <v>13276</v>
      </c>
      <c r="D568" t="s">
        <v>1552</v>
      </c>
      <c r="E568" t="s">
        <v>1553</v>
      </c>
      <c r="F568">
        <v>5</v>
      </c>
      <c r="G568" t="s">
        <v>1411</v>
      </c>
      <c r="H568" t="s">
        <v>436</v>
      </c>
      <c r="I568">
        <v>1759260083.814285</v>
      </c>
      <c r="J568">
        <f>(K568)/1000</f>
        <v>0</v>
      </c>
      <c r="K568">
        <f>IF(DP568, AN568, AH568)</f>
        <v>0</v>
      </c>
      <c r="L568">
        <f>IF(DP568, AI568, AG568)</f>
        <v>0</v>
      </c>
      <c r="M568">
        <f>DR568 - IF(AU568&gt;1, L568*DL568*100.0/(AW568), 0)</f>
        <v>0</v>
      </c>
      <c r="N568">
        <f>((T568-J568/2)*M568-L568)/(T568+J568/2)</f>
        <v>0</v>
      </c>
      <c r="O568">
        <f>N568*(DY568+DZ568)/1000.0</f>
        <v>0</v>
      </c>
      <c r="P568">
        <f>(DR568 - IF(AU568&gt;1, L568*DL568*100.0/(AW568), 0))*(DY568+DZ568)/1000.0</f>
        <v>0</v>
      </c>
      <c r="Q568">
        <f>2.0/((1/S568-1/R568)+SIGN(S568)*SQRT((1/S568-1/R568)*(1/S568-1/R568) + 4*DM568/((DM568+1)*(DM568+1))*(2*1/S568*1/R568-1/R568*1/R568)))</f>
        <v>0</v>
      </c>
      <c r="R568">
        <f>IF(LEFT(DN568,1)&lt;&gt;"0",IF(LEFT(DN568,1)="1",3.0,DO568),$D$5+$E$5*(EF568*DY568/($K$5*1000))+$F$5*(EF568*DY568/($K$5*1000))*MAX(MIN(DL568,$J$5),$I$5)*MAX(MIN(DL568,$J$5),$I$5)+$G$5*MAX(MIN(DL568,$J$5),$I$5)*(EF568*DY568/($K$5*1000))+$H$5*(EF568*DY568/($K$5*1000))*(EF568*DY568/($K$5*1000)))</f>
        <v>0</v>
      </c>
      <c r="S568">
        <f>J568*(1000-(1000*0.61365*exp(17.502*W568/(240.97+W568))/(DY568+DZ568)+DT568)/2)/(1000*0.61365*exp(17.502*W568/(240.97+W568))/(DY568+DZ568)-DT568)</f>
        <v>0</v>
      </c>
      <c r="T568">
        <f>1/((DM568+1)/(Q568/1.6)+1/(R568/1.37)) + DM568/((DM568+1)/(Q568/1.6) + DM568/(R568/1.37))</f>
        <v>0</v>
      </c>
      <c r="U568">
        <f>(DH568*DK568)</f>
        <v>0</v>
      </c>
      <c r="V568">
        <f>(EA568+(U568+2*0.95*5.67E-8*(((EA568+$B$7)+273)^4-(EA568+273)^4)-44100*J568)/(1.84*29.3*R568+8*0.95*5.67E-8*(EA568+273)^3))</f>
        <v>0</v>
      </c>
      <c r="W568">
        <f>($C$7*EB568+$D$7*EC568+$E$7*V568)</f>
        <v>0</v>
      </c>
      <c r="X568">
        <f>0.61365*exp(17.502*W568/(240.97+W568))</f>
        <v>0</v>
      </c>
      <c r="Y568">
        <f>(Z568/AA568*100)</f>
        <v>0</v>
      </c>
      <c r="Z568">
        <f>DT568*(DY568+DZ568)/1000</f>
        <v>0</v>
      </c>
      <c r="AA568">
        <f>0.61365*exp(17.502*EA568/(240.97+EA568))</f>
        <v>0</v>
      </c>
      <c r="AB568">
        <f>(X568-DT568*(DY568+DZ568)/1000)</f>
        <v>0</v>
      </c>
      <c r="AC568">
        <f>(-J568*44100)</f>
        <v>0</v>
      </c>
      <c r="AD568">
        <f>2*29.3*R568*0.92*(EA568-W568)</f>
        <v>0</v>
      </c>
      <c r="AE568">
        <f>2*0.95*5.67E-8*(((EA568+$B$7)+273)^4-(W568+273)^4)</f>
        <v>0</v>
      </c>
      <c r="AF568">
        <f>U568+AE568+AC568+AD568</f>
        <v>0</v>
      </c>
      <c r="AG568">
        <f>DX568*AU568*(DS568-DR568*(1000-AU568*DU568)/(1000-AU568*DT568))/(100*DL568)</f>
        <v>0</v>
      </c>
      <c r="AH568">
        <f>1000*DX568*AU568*(DT568-DU568)/(100*DL568*(1000-AU568*DT568))</f>
        <v>0</v>
      </c>
      <c r="AI568">
        <f>(AJ568 - AK568 - DY568*1E3/(8.314*(EA568+273.15)) * AM568/DX568 * AL568) * DX568/(100*DL568) * (1000 - DU568)/1000</f>
        <v>0</v>
      </c>
      <c r="AJ568">
        <v>1194.958716762425</v>
      </c>
      <c r="AK568">
        <v>1134.226727272727</v>
      </c>
      <c r="AL568">
        <v>3.3931179050742</v>
      </c>
      <c r="AM568">
        <v>65.51276045423094</v>
      </c>
      <c r="AN568">
        <f>(AP568 - AO568 + DY568*1E3/(8.314*(EA568+273.15)) * AR568/DX568 * AQ568) * DX568/(100*DL568) * 1000/(1000 - AP568)</f>
        <v>0</v>
      </c>
      <c r="AO568">
        <v>15.56707542411256</v>
      </c>
      <c r="AP568">
        <v>24.03799636363636</v>
      </c>
      <c r="AQ568">
        <v>-0.00571237879172736</v>
      </c>
      <c r="AR568">
        <v>120.2974737953447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MAX(0,($B$13+$C$13*EF568)/(1+$D$13*EF568)*DY568/(EA568+273)*$E$13)</f>
        <v>0</v>
      </c>
      <c r="AX568" t="s">
        <v>437</v>
      </c>
      <c r="AY568" t="s">
        <v>437</v>
      </c>
      <c r="AZ568">
        <v>0</v>
      </c>
      <c r="BA568">
        <v>0</v>
      </c>
      <c r="BB568">
        <f>1-AZ568/BA568</f>
        <v>0</v>
      </c>
      <c r="BC568">
        <v>0</v>
      </c>
      <c r="BD568" t="s">
        <v>437</v>
      </c>
      <c r="BE568" t="s">
        <v>437</v>
      </c>
      <c r="BF568">
        <v>0</v>
      </c>
      <c r="BG568">
        <v>0</v>
      </c>
      <c r="BH568">
        <f>1-BF568/BG568</f>
        <v>0</v>
      </c>
      <c r="BI568">
        <v>0.5</v>
      </c>
      <c r="BJ568">
        <f>DI568</f>
        <v>0</v>
      </c>
      <c r="BK568">
        <f>L568</f>
        <v>0</v>
      </c>
      <c r="BL568">
        <f>BH568*BI568*BJ568</f>
        <v>0</v>
      </c>
      <c r="BM568">
        <f>(BK568-BC568)/BJ568</f>
        <v>0</v>
      </c>
      <c r="BN568">
        <f>(BA568-BG568)/BG568</f>
        <v>0</v>
      </c>
      <c r="BO568">
        <f>AZ568/(BB568+AZ568/BG568)</f>
        <v>0</v>
      </c>
      <c r="BP568" t="s">
        <v>437</v>
      </c>
      <c r="BQ568">
        <v>0</v>
      </c>
      <c r="BR568">
        <f>IF(BQ568&lt;&gt;0, BQ568, BO568)</f>
        <v>0</v>
      </c>
      <c r="BS568">
        <f>1-BR568/BG568</f>
        <v>0</v>
      </c>
      <c r="BT568">
        <f>(BG568-BF568)/(BG568-BR568)</f>
        <v>0</v>
      </c>
      <c r="BU568">
        <f>(BA568-BG568)/(BA568-BR568)</f>
        <v>0</v>
      </c>
      <c r="BV568">
        <f>(BG568-BF568)/(BG568-AZ568)</f>
        <v>0</v>
      </c>
      <c r="BW568">
        <f>(BA568-BG568)/(BA568-AZ568)</f>
        <v>0</v>
      </c>
      <c r="BX568">
        <f>(BT568*BR568/BF568)</f>
        <v>0</v>
      </c>
      <c r="BY568">
        <f>(1-BX568)</f>
        <v>0</v>
      </c>
      <c r="DH568">
        <f>$B$11*EG568+$C$11*EH568+$F$11*ES568*(1-EV568)</f>
        <v>0</v>
      </c>
      <c r="DI568">
        <f>DH568*DJ568</f>
        <v>0</v>
      </c>
      <c r="DJ568">
        <f>($B$11*$D$9+$C$11*$D$9+$F$11*((FF568+EX568)/MAX(FF568+EX568+FG568, 0.1)*$I$9+FG568/MAX(FF568+EX568+FG568, 0.1)*$J$9))/($B$11+$C$11+$F$11)</f>
        <v>0</v>
      </c>
      <c r="DK568">
        <f>($B$11*$K$9+$C$11*$K$9+$F$11*((FF568+EX568)/MAX(FF568+EX568+FG568, 0.1)*$P$9+FG568/MAX(FF568+EX568+FG568, 0.1)*$Q$9))/($B$11+$C$11+$F$11)</f>
        <v>0</v>
      </c>
      <c r="DL568">
        <v>4.8</v>
      </c>
      <c r="DM568">
        <v>0.5</v>
      </c>
      <c r="DN568" t="s">
        <v>438</v>
      </c>
      <c r="DO568">
        <v>2</v>
      </c>
      <c r="DP568" t="b">
        <v>1</v>
      </c>
      <c r="DQ568">
        <v>1759260083.814285</v>
      </c>
      <c r="DR568">
        <v>1082.749642857143</v>
      </c>
      <c r="DS568">
        <v>1160.506071428571</v>
      </c>
      <c r="DT568">
        <v>24.06991071428572</v>
      </c>
      <c r="DU568">
        <v>15.440075</v>
      </c>
      <c r="DV568">
        <v>1081.776428571429</v>
      </c>
      <c r="DW568">
        <v>23.82571785714286</v>
      </c>
      <c r="DX568">
        <v>500.031</v>
      </c>
      <c r="DY568">
        <v>90.70162500000001</v>
      </c>
      <c r="DZ568">
        <v>0.05368246785714286</v>
      </c>
      <c r="EA568">
        <v>30.701075</v>
      </c>
      <c r="EB568">
        <v>30.08565357142857</v>
      </c>
      <c r="EC568">
        <v>999.9000000000002</v>
      </c>
      <c r="ED568">
        <v>0</v>
      </c>
      <c r="EE568">
        <v>0</v>
      </c>
      <c r="EF568">
        <v>10004.08928571429</v>
      </c>
      <c r="EG568">
        <v>0</v>
      </c>
      <c r="EH568">
        <v>11.36276785714286</v>
      </c>
      <c r="EI568">
        <v>-77.75621785714286</v>
      </c>
      <c r="EJ568">
        <v>1109.453928571429</v>
      </c>
      <c r="EK568">
        <v>1178.7075</v>
      </c>
      <c r="EL568">
        <v>8.629837500000001</v>
      </c>
      <c r="EM568">
        <v>1160.506071428571</v>
      </c>
      <c r="EN568">
        <v>15.440075</v>
      </c>
      <c r="EO568">
        <v>2.18318</v>
      </c>
      <c r="EP568">
        <v>1.400438928571429</v>
      </c>
      <c r="EQ568">
        <v>18.83940714285714</v>
      </c>
      <c r="ER568">
        <v>11.92211071428571</v>
      </c>
      <c r="ES568">
        <v>2000.000714285715</v>
      </c>
      <c r="ET568">
        <v>0.979996607142857</v>
      </c>
      <c r="EU568">
        <v>0.02000364642857142</v>
      </c>
      <c r="EV568">
        <v>0</v>
      </c>
      <c r="EW568">
        <v>916.165357142857</v>
      </c>
      <c r="EX568">
        <v>5.000560000000001</v>
      </c>
      <c r="EY568">
        <v>18610.05714285714</v>
      </c>
      <c r="EZ568">
        <v>17294.86785714286</v>
      </c>
      <c r="FA568">
        <v>42.26107142857142</v>
      </c>
      <c r="FB568">
        <v>42.375</v>
      </c>
      <c r="FC568">
        <v>41.991</v>
      </c>
      <c r="FD568">
        <v>41.50221428571428</v>
      </c>
      <c r="FE568">
        <v>43</v>
      </c>
      <c r="FF568">
        <v>1955.090714285715</v>
      </c>
      <c r="FG568">
        <v>39.91</v>
      </c>
      <c r="FH568">
        <v>0</v>
      </c>
      <c r="FI568">
        <v>1759260106</v>
      </c>
      <c r="FJ568">
        <v>0</v>
      </c>
      <c r="FK568">
        <v>916.1684230769231</v>
      </c>
      <c r="FL568">
        <v>2.121059824081028</v>
      </c>
      <c r="FM568">
        <v>43.33333328903468</v>
      </c>
      <c r="FN568">
        <v>18610.30384615385</v>
      </c>
      <c r="FO568">
        <v>15</v>
      </c>
      <c r="FP568">
        <v>0</v>
      </c>
      <c r="FQ568" t="s">
        <v>439</v>
      </c>
      <c r="FR568">
        <v>1747148579.5</v>
      </c>
      <c r="FS568">
        <v>1747148584.5</v>
      </c>
      <c r="FT568">
        <v>0</v>
      </c>
      <c r="FU568">
        <v>0.162</v>
      </c>
      <c r="FV568">
        <v>-0.001</v>
      </c>
      <c r="FW568">
        <v>0.139</v>
      </c>
      <c r="FX568">
        <v>0.058</v>
      </c>
      <c r="FY568">
        <v>420</v>
      </c>
      <c r="FZ568">
        <v>16</v>
      </c>
      <c r="GA568">
        <v>0.19</v>
      </c>
      <c r="GB568">
        <v>0.02</v>
      </c>
      <c r="GC568">
        <v>-77.6330875</v>
      </c>
      <c r="GD568">
        <v>-2.780191744840542</v>
      </c>
      <c r="GE568">
        <v>0.2759170583594836</v>
      </c>
      <c r="GF568">
        <v>0</v>
      </c>
      <c r="GG568">
        <v>916.0241470588235</v>
      </c>
      <c r="GH568">
        <v>2.523346061561328</v>
      </c>
      <c r="GI568">
        <v>0.3135359189811348</v>
      </c>
      <c r="GJ568">
        <v>0</v>
      </c>
      <c r="GK568">
        <v>8.69687175</v>
      </c>
      <c r="GL568">
        <v>-1.594017748592885</v>
      </c>
      <c r="GM568">
        <v>0.1535227964650119</v>
      </c>
      <c r="GN568">
        <v>0</v>
      </c>
      <c r="GO568">
        <v>0</v>
      </c>
      <c r="GP568">
        <v>3</v>
      </c>
      <c r="GQ568" t="s">
        <v>490</v>
      </c>
      <c r="GR568">
        <v>3.12891</v>
      </c>
      <c r="GS568">
        <v>2.73172</v>
      </c>
      <c r="GT568">
        <v>0.167182</v>
      </c>
      <c r="GU568">
        <v>0.175424</v>
      </c>
      <c r="GV568">
        <v>0.107264</v>
      </c>
      <c r="GW568">
        <v>0.0796145</v>
      </c>
      <c r="GX568">
        <v>24949.4</v>
      </c>
      <c r="GY568">
        <v>23980.1</v>
      </c>
      <c r="GZ568">
        <v>30501.1</v>
      </c>
      <c r="HA568">
        <v>29338.6</v>
      </c>
      <c r="HB568">
        <v>37585</v>
      </c>
      <c r="HC568">
        <v>35542.9</v>
      </c>
      <c r="HD568">
        <v>46662.1</v>
      </c>
      <c r="HE568">
        <v>43598.5</v>
      </c>
      <c r="HF568">
        <v>1.83018</v>
      </c>
      <c r="HG568">
        <v>1.81695</v>
      </c>
      <c r="HH568">
        <v>0.0786409</v>
      </c>
      <c r="HI568">
        <v>0</v>
      </c>
      <c r="HJ568">
        <v>28.8086</v>
      </c>
      <c r="HK568">
        <v>999.9</v>
      </c>
      <c r="HL568">
        <v>47.3</v>
      </c>
      <c r="HM568">
        <v>31.6</v>
      </c>
      <c r="HN568">
        <v>24.3432</v>
      </c>
      <c r="HO568">
        <v>62.8869</v>
      </c>
      <c r="HP568">
        <v>17.8606</v>
      </c>
      <c r="HQ568">
        <v>1</v>
      </c>
      <c r="HR568">
        <v>0.166946</v>
      </c>
      <c r="HS568">
        <v>0.0866639</v>
      </c>
      <c r="HT568">
        <v>20.2007</v>
      </c>
      <c r="HU568">
        <v>5.22822</v>
      </c>
      <c r="HV568">
        <v>11.974</v>
      </c>
      <c r="HW568">
        <v>4.97025</v>
      </c>
      <c r="HX568">
        <v>3.28965</v>
      </c>
      <c r="HY568">
        <v>9999</v>
      </c>
      <c r="HZ568">
        <v>9999</v>
      </c>
      <c r="IA568">
        <v>9999</v>
      </c>
      <c r="IB568">
        <v>21.1</v>
      </c>
      <c r="IC568">
        <v>4.97291</v>
      </c>
      <c r="ID568">
        <v>1.87728</v>
      </c>
      <c r="IE568">
        <v>1.87533</v>
      </c>
      <c r="IF568">
        <v>1.8782</v>
      </c>
      <c r="IG568">
        <v>1.87491</v>
      </c>
      <c r="IH568">
        <v>1.87851</v>
      </c>
      <c r="II568">
        <v>1.87561</v>
      </c>
      <c r="IJ568">
        <v>1.87671</v>
      </c>
      <c r="IK568">
        <v>0</v>
      </c>
      <c r="IL568">
        <v>0</v>
      </c>
      <c r="IM568">
        <v>0</v>
      </c>
      <c r="IN568">
        <v>0</v>
      </c>
      <c r="IO568" t="s">
        <v>441</v>
      </c>
      <c r="IP568" t="s">
        <v>442</v>
      </c>
      <c r="IQ568" t="s">
        <v>443</v>
      </c>
      <c r="IR568" t="s">
        <v>443</v>
      </c>
      <c r="IS568" t="s">
        <v>443</v>
      </c>
      <c r="IT568" t="s">
        <v>443</v>
      </c>
      <c r="IU568">
        <v>0</v>
      </c>
      <c r="IV568">
        <v>100</v>
      </c>
      <c r="IW568">
        <v>100</v>
      </c>
      <c r="IX568">
        <v>1</v>
      </c>
      <c r="IY568">
        <v>0.2435</v>
      </c>
      <c r="IZ568">
        <v>-0.1222274518627452</v>
      </c>
      <c r="JA568">
        <v>0.001328938755811441</v>
      </c>
      <c r="JB568">
        <v>-5.633165956792918E-07</v>
      </c>
      <c r="JC568">
        <v>2.510553891376428E-10</v>
      </c>
      <c r="JD568">
        <v>-0.04678033270444259</v>
      </c>
      <c r="JE568">
        <v>-0.0009625096320519332</v>
      </c>
      <c r="JF568">
        <v>0.0006953178313022573</v>
      </c>
      <c r="JG568">
        <v>-5.973937232829655E-06</v>
      </c>
      <c r="JH568">
        <v>1</v>
      </c>
      <c r="JI568">
        <v>2112</v>
      </c>
      <c r="JJ568">
        <v>1</v>
      </c>
      <c r="JK568">
        <v>26</v>
      </c>
      <c r="JL568">
        <v>201858.5</v>
      </c>
      <c r="JM568">
        <v>201858.5</v>
      </c>
      <c r="JN568">
        <v>2.52686</v>
      </c>
      <c r="JO568">
        <v>2.54517</v>
      </c>
      <c r="JP568">
        <v>1.39893</v>
      </c>
      <c r="JQ568">
        <v>2.32666</v>
      </c>
      <c r="JR568">
        <v>1.44897</v>
      </c>
      <c r="JS568">
        <v>2.50122</v>
      </c>
      <c r="JT568">
        <v>37.3138</v>
      </c>
      <c r="JU568">
        <v>23.9649</v>
      </c>
      <c r="JV568">
        <v>18</v>
      </c>
      <c r="JW568">
        <v>482.834</v>
      </c>
      <c r="JX568">
        <v>444.721</v>
      </c>
      <c r="JY568">
        <v>29.0531</v>
      </c>
      <c r="JZ568">
        <v>29.3501</v>
      </c>
      <c r="KA568">
        <v>30.0005</v>
      </c>
      <c r="KB568">
        <v>28.9385</v>
      </c>
      <c r="KC568">
        <v>28.9949</v>
      </c>
      <c r="KD568">
        <v>50.6936</v>
      </c>
      <c r="KE568">
        <v>38.6806</v>
      </c>
      <c r="KF568">
        <v>0</v>
      </c>
      <c r="KG568">
        <v>28.983</v>
      </c>
      <c r="KH568">
        <v>1208.53</v>
      </c>
      <c r="KI568">
        <v>15.84</v>
      </c>
      <c r="KJ568">
        <v>100.838</v>
      </c>
      <c r="KK568">
        <v>100.281</v>
      </c>
    </row>
    <row r="569" spans="1:297">
      <c r="A569">
        <v>553</v>
      </c>
      <c r="B569">
        <v>1759260096.6</v>
      </c>
      <c r="C569">
        <v>13281</v>
      </c>
      <c r="D569" t="s">
        <v>1554</v>
      </c>
      <c r="E569" t="s">
        <v>1555</v>
      </c>
      <c r="F569">
        <v>5</v>
      </c>
      <c r="G569" t="s">
        <v>1411</v>
      </c>
      <c r="H569" t="s">
        <v>436</v>
      </c>
      <c r="I569">
        <v>1759260089.1</v>
      </c>
      <c r="J569">
        <f>(K569)/1000</f>
        <v>0</v>
      </c>
      <c r="K569">
        <f>IF(DP569, AN569, AH569)</f>
        <v>0</v>
      </c>
      <c r="L569">
        <f>IF(DP569, AI569, AG569)</f>
        <v>0</v>
      </c>
      <c r="M569">
        <f>DR569 - IF(AU569&gt;1, L569*DL569*100.0/(AW569), 0)</f>
        <v>0</v>
      </c>
      <c r="N569">
        <f>((T569-J569/2)*M569-L569)/(T569+J569/2)</f>
        <v>0</v>
      </c>
      <c r="O569">
        <f>N569*(DY569+DZ569)/1000.0</f>
        <v>0</v>
      </c>
      <c r="P569">
        <f>(DR569 - IF(AU569&gt;1, L569*DL569*100.0/(AW569), 0))*(DY569+DZ569)/1000.0</f>
        <v>0</v>
      </c>
      <c r="Q569">
        <f>2.0/((1/S569-1/R569)+SIGN(S569)*SQRT((1/S569-1/R569)*(1/S569-1/R569) + 4*DM569/((DM569+1)*(DM569+1))*(2*1/S569*1/R569-1/R569*1/R569)))</f>
        <v>0</v>
      </c>
      <c r="R569">
        <f>IF(LEFT(DN569,1)&lt;&gt;"0",IF(LEFT(DN569,1)="1",3.0,DO569),$D$5+$E$5*(EF569*DY569/($K$5*1000))+$F$5*(EF569*DY569/($K$5*1000))*MAX(MIN(DL569,$J$5),$I$5)*MAX(MIN(DL569,$J$5),$I$5)+$G$5*MAX(MIN(DL569,$J$5),$I$5)*(EF569*DY569/($K$5*1000))+$H$5*(EF569*DY569/($K$5*1000))*(EF569*DY569/($K$5*1000)))</f>
        <v>0</v>
      </c>
      <c r="S569">
        <f>J569*(1000-(1000*0.61365*exp(17.502*W569/(240.97+W569))/(DY569+DZ569)+DT569)/2)/(1000*0.61365*exp(17.502*W569/(240.97+W569))/(DY569+DZ569)-DT569)</f>
        <v>0</v>
      </c>
      <c r="T569">
        <f>1/((DM569+1)/(Q569/1.6)+1/(R569/1.37)) + DM569/((DM569+1)/(Q569/1.6) + DM569/(R569/1.37))</f>
        <v>0</v>
      </c>
      <c r="U569">
        <f>(DH569*DK569)</f>
        <v>0</v>
      </c>
      <c r="V569">
        <f>(EA569+(U569+2*0.95*5.67E-8*(((EA569+$B$7)+273)^4-(EA569+273)^4)-44100*J569)/(1.84*29.3*R569+8*0.95*5.67E-8*(EA569+273)^3))</f>
        <v>0</v>
      </c>
      <c r="W569">
        <f>($C$7*EB569+$D$7*EC569+$E$7*V569)</f>
        <v>0</v>
      </c>
      <c r="X569">
        <f>0.61365*exp(17.502*W569/(240.97+W569))</f>
        <v>0</v>
      </c>
      <c r="Y569">
        <f>(Z569/AA569*100)</f>
        <v>0</v>
      </c>
      <c r="Z569">
        <f>DT569*(DY569+DZ569)/1000</f>
        <v>0</v>
      </c>
      <c r="AA569">
        <f>0.61365*exp(17.502*EA569/(240.97+EA569))</f>
        <v>0</v>
      </c>
      <c r="AB569">
        <f>(X569-DT569*(DY569+DZ569)/1000)</f>
        <v>0</v>
      </c>
      <c r="AC569">
        <f>(-J569*44100)</f>
        <v>0</v>
      </c>
      <c r="AD569">
        <f>2*29.3*R569*0.92*(EA569-W569)</f>
        <v>0</v>
      </c>
      <c r="AE569">
        <f>2*0.95*5.67E-8*(((EA569+$B$7)+273)^4-(W569+273)^4)</f>
        <v>0</v>
      </c>
      <c r="AF569">
        <f>U569+AE569+AC569+AD569</f>
        <v>0</v>
      </c>
      <c r="AG569">
        <f>DX569*AU569*(DS569-DR569*(1000-AU569*DU569)/(1000-AU569*DT569))/(100*DL569)</f>
        <v>0</v>
      </c>
      <c r="AH569">
        <f>1000*DX569*AU569*(DT569-DU569)/(100*DL569*(1000-AU569*DT569))</f>
        <v>0</v>
      </c>
      <c r="AI569">
        <f>(AJ569 - AK569 - DY569*1E3/(8.314*(EA569+273.15)) * AM569/DX569 * AL569) * DX569/(100*DL569) * (1000 - DU569)/1000</f>
        <v>0</v>
      </c>
      <c r="AJ569">
        <v>1211.906881653267</v>
      </c>
      <c r="AK569">
        <v>1151.100787878788</v>
      </c>
      <c r="AL569">
        <v>3.35983310266064</v>
      </c>
      <c r="AM569">
        <v>65.51276045423094</v>
      </c>
      <c r="AN569">
        <f>(AP569 - AO569 + DY569*1E3/(8.314*(EA569+273.15)) * AR569/DX569 * AQ569) * DX569/(100*DL569) * 1000/(1000 - AP569)</f>
        <v>0</v>
      </c>
      <c r="AO569">
        <v>15.70049580565423</v>
      </c>
      <c r="AP569">
        <v>24.01827878787878</v>
      </c>
      <c r="AQ569">
        <v>-0.001639972455019752</v>
      </c>
      <c r="AR569">
        <v>120.2974737953447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MAX(0,($B$13+$C$13*EF569)/(1+$D$13*EF569)*DY569/(EA569+273)*$E$13)</f>
        <v>0</v>
      </c>
      <c r="AX569" t="s">
        <v>437</v>
      </c>
      <c r="AY569" t="s">
        <v>437</v>
      </c>
      <c r="AZ569">
        <v>0</v>
      </c>
      <c r="BA569">
        <v>0</v>
      </c>
      <c r="BB569">
        <f>1-AZ569/BA569</f>
        <v>0</v>
      </c>
      <c r="BC569">
        <v>0</v>
      </c>
      <c r="BD569" t="s">
        <v>437</v>
      </c>
      <c r="BE569" t="s">
        <v>437</v>
      </c>
      <c r="BF569">
        <v>0</v>
      </c>
      <c r="BG569">
        <v>0</v>
      </c>
      <c r="BH569">
        <f>1-BF569/BG569</f>
        <v>0</v>
      </c>
      <c r="BI569">
        <v>0.5</v>
      </c>
      <c r="BJ569">
        <f>DI569</f>
        <v>0</v>
      </c>
      <c r="BK569">
        <f>L569</f>
        <v>0</v>
      </c>
      <c r="BL569">
        <f>BH569*BI569*BJ569</f>
        <v>0</v>
      </c>
      <c r="BM569">
        <f>(BK569-BC569)/BJ569</f>
        <v>0</v>
      </c>
      <c r="BN569">
        <f>(BA569-BG569)/BG569</f>
        <v>0</v>
      </c>
      <c r="BO569">
        <f>AZ569/(BB569+AZ569/BG569)</f>
        <v>0</v>
      </c>
      <c r="BP569" t="s">
        <v>437</v>
      </c>
      <c r="BQ569">
        <v>0</v>
      </c>
      <c r="BR569">
        <f>IF(BQ569&lt;&gt;0, BQ569, BO569)</f>
        <v>0</v>
      </c>
      <c r="BS569">
        <f>1-BR569/BG569</f>
        <v>0</v>
      </c>
      <c r="BT569">
        <f>(BG569-BF569)/(BG569-BR569)</f>
        <v>0</v>
      </c>
      <c r="BU569">
        <f>(BA569-BG569)/(BA569-BR569)</f>
        <v>0</v>
      </c>
      <c r="BV569">
        <f>(BG569-BF569)/(BG569-AZ569)</f>
        <v>0</v>
      </c>
      <c r="BW569">
        <f>(BA569-BG569)/(BA569-AZ569)</f>
        <v>0</v>
      </c>
      <c r="BX569">
        <f>(BT569*BR569/BF569)</f>
        <v>0</v>
      </c>
      <c r="BY569">
        <f>(1-BX569)</f>
        <v>0</v>
      </c>
      <c r="DH569">
        <f>$B$11*EG569+$C$11*EH569+$F$11*ES569*(1-EV569)</f>
        <v>0</v>
      </c>
      <c r="DI569">
        <f>DH569*DJ569</f>
        <v>0</v>
      </c>
      <c r="DJ569">
        <f>($B$11*$D$9+$C$11*$D$9+$F$11*((FF569+EX569)/MAX(FF569+EX569+FG569, 0.1)*$I$9+FG569/MAX(FF569+EX569+FG569, 0.1)*$J$9))/($B$11+$C$11+$F$11)</f>
        <v>0</v>
      </c>
      <c r="DK569">
        <f>($B$11*$K$9+$C$11*$K$9+$F$11*((FF569+EX569)/MAX(FF569+EX569+FG569, 0.1)*$P$9+FG569/MAX(FF569+EX569+FG569, 0.1)*$Q$9))/($B$11+$C$11+$F$11)</f>
        <v>0</v>
      </c>
      <c r="DL569">
        <v>4.8</v>
      </c>
      <c r="DM569">
        <v>0.5</v>
      </c>
      <c r="DN569" t="s">
        <v>438</v>
      </c>
      <c r="DO569">
        <v>2</v>
      </c>
      <c r="DP569" t="b">
        <v>1</v>
      </c>
      <c r="DQ569">
        <v>1759260089.1</v>
      </c>
      <c r="DR569">
        <v>1100.28962962963</v>
      </c>
      <c r="DS569">
        <v>1178.206296296296</v>
      </c>
      <c r="DT569">
        <v>24.04838888888889</v>
      </c>
      <c r="DU569">
        <v>15.56343333333333</v>
      </c>
      <c r="DV569">
        <v>1099.297777777778</v>
      </c>
      <c r="DW569">
        <v>23.80465555555555</v>
      </c>
      <c r="DX569">
        <v>500.0683333333334</v>
      </c>
      <c r="DY569">
        <v>90.70148518518518</v>
      </c>
      <c r="DZ569">
        <v>0.05367786666666666</v>
      </c>
      <c r="EA569">
        <v>30.69304444444445</v>
      </c>
      <c r="EB569">
        <v>30.08756666666667</v>
      </c>
      <c r="EC569">
        <v>999.9000000000001</v>
      </c>
      <c r="ED569">
        <v>0</v>
      </c>
      <c r="EE569">
        <v>0</v>
      </c>
      <c r="EF569">
        <v>10011.55703703704</v>
      </c>
      <c r="EG569">
        <v>0</v>
      </c>
      <c r="EH569">
        <v>11.35710740740741</v>
      </c>
      <c r="EI569">
        <v>-77.91724444444445</v>
      </c>
      <c r="EJ569">
        <v>1127.401111111111</v>
      </c>
      <c r="EK569">
        <v>1196.835185185185</v>
      </c>
      <c r="EL569">
        <v>8.484951851851852</v>
      </c>
      <c r="EM569">
        <v>1178.206296296296</v>
      </c>
      <c r="EN569">
        <v>15.56343333333333</v>
      </c>
      <c r="EO569">
        <v>2.181225185185185</v>
      </c>
      <c r="EP569">
        <v>1.411625925925926</v>
      </c>
      <c r="EQ569">
        <v>18.82506296296296</v>
      </c>
      <c r="ER569">
        <v>12.04277407407407</v>
      </c>
      <c r="ES569">
        <v>1999.988518518518</v>
      </c>
      <c r="ET569">
        <v>0.9799966666666664</v>
      </c>
      <c r="EU569">
        <v>0.02000358148148148</v>
      </c>
      <c r="EV569">
        <v>0</v>
      </c>
      <c r="EW569">
        <v>916.2950740740741</v>
      </c>
      <c r="EX569">
        <v>5.000560000000001</v>
      </c>
      <c r="EY569">
        <v>18613.19259259259</v>
      </c>
      <c r="EZ569">
        <v>17294.75555555556</v>
      </c>
      <c r="FA569">
        <v>42.26607407407406</v>
      </c>
      <c r="FB569">
        <v>42.375</v>
      </c>
      <c r="FC569">
        <v>41.99766666666666</v>
      </c>
      <c r="FD569">
        <v>41.51377777777777</v>
      </c>
      <c r="FE569">
        <v>43</v>
      </c>
      <c r="FF569">
        <v>1955.078518518518</v>
      </c>
      <c r="FG569">
        <v>39.91</v>
      </c>
      <c r="FH569">
        <v>0</v>
      </c>
      <c r="FI569">
        <v>1759260110.8</v>
      </c>
      <c r="FJ569">
        <v>0</v>
      </c>
      <c r="FK569">
        <v>916.2573846153847</v>
      </c>
      <c r="FL569">
        <v>1.295316235352015</v>
      </c>
      <c r="FM569">
        <v>29.15897435803415</v>
      </c>
      <c r="FN569">
        <v>18612.94230769231</v>
      </c>
      <c r="FO569">
        <v>15</v>
      </c>
      <c r="FP569">
        <v>0</v>
      </c>
      <c r="FQ569" t="s">
        <v>439</v>
      </c>
      <c r="FR569">
        <v>1747148579.5</v>
      </c>
      <c r="FS569">
        <v>1747148584.5</v>
      </c>
      <c r="FT569">
        <v>0</v>
      </c>
      <c r="FU569">
        <v>0.162</v>
      </c>
      <c r="FV569">
        <v>-0.001</v>
      </c>
      <c r="FW569">
        <v>0.139</v>
      </c>
      <c r="FX569">
        <v>0.058</v>
      </c>
      <c r="FY569">
        <v>420</v>
      </c>
      <c r="FZ569">
        <v>16</v>
      </c>
      <c r="GA569">
        <v>0.19</v>
      </c>
      <c r="GB569">
        <v>0.02</v>
      </c>
      <c r="GC569">
        <v>-77.7892243902439</v>
      </c>
      <c r="GD569">
        <v>-1.909770731707343</v>
      </c>
      <c r="GE569">
        <v>0.2035199981550189</v>
      </c>
      <c r="GF569">
        <v>0</v>
      </c>
      <c r="GG569">
        <v>916.1617058823531</v>
      </c>
      <c r="GH569">
        <v>1.871229944622837</v>
      </c>
      <c r="GI569">
        <v>0.2714177948793297</v>
      </c>
      <c r="GJ569">
        <v>0</v>
      </c>
      <c r="GK569">
        <v>8.579771707317073</v>
      </c>
      <c r="GL569">
        <v>-1.639108641114966</v>
      </c>
      <c r="GM569">
        <v>0.1618963370215259</v>
      </c>
      <c r="GN569">
        <v>0</v>
      </c>
      <c r="GO569">
        <v>0</v>
      </c>
      <c r="GP569">
        <v>3</v>
      </c>
      <c r="GQ569" t="s">
        <v>490</v>
      </c>
      <c r="GR569">
        <v>3.12894</v>
      </c>
      <c r="GS569">
        <v>2.73111</v>
      </c>
      <c r="GT569">
        <v>0.168729</v>
      </c>
      <c r="GU569">
        <v>0.17694</v>
      </c>
      <c r="GV569">
        <v>0.1072</v>
      </c>
      <c r="GW569">
        <v>0.0802122</v>
      </c>
      <c r="GX569">
        <v>24901.9</v>
      </c>
      <c r="GY569">
        <v>23935.3</v>
      </c>
      <c r="GZ569">
        <v>30499.9</v>
      </c>
      <c r="HA569">
        <v>29337.8</v>
      </c>
      <c r="HB569">
        <v>37586.4</v>
      </c>
      <c r="HC569">
        <v>35518.9</v>
      </c>
      <c r="HD569">
        <v>46660.3</v>
      </c>
      <c r="HE569">
        <v>43597.5</v>
      </c>
      <c r="HF569">
        <v>1.82992</v>
      </c>
      <c r="HG569">
        <v>1.81715</v>
      </c>
      <c r="HH569">
        <v>0.07893890000000001</v>
      </c>
      <c r="HI569">
        <v>0</v>
      </c>
      <c r="HJ569">
        <v>28.8061</v>
      </c>
      <c r="HK569">
        <v>999.9</v>
      </c>
      <c r="HL569">
        <v>47.3</v>
      </c>
      <c r="HM569">
        <v>31.6</v>
      </c>
      <c r="HN569">
        <v>24.344</v>
      </c>
      <c r="HO569">
        <v>62.1169</v>
      </c>
      <c r="HP569">
        <v>17.5962</v>
      </c>
      <c r="HQ569">
        <v>1</v>
      </c>
      <c r="HR569">
        <v>0.167436</v>
      </c>
      <c r="HS569">
        <v>0.134946</v>
      </c>
      <c r="HT569">
        <v>20.2008</v>
      </c>
      <c r="HU569">
        <v>5.22792</v>
      </c>
      <c r="HV569">
        <v>11.974</v>
      </c>
      <c r="HW569">
        <v>4.97015</v>
      </c>
      <c r="HX569">
        <v>3.2895</v>
      </c>
      <c r="HY569">
        <v>9999</v>
      </c>
      <c r="HZ569">
        <v>9999</v>
      </c>
      <c r="IA569">
        <v>9999</v>
      </c>
      <c r="IB569">
        <v>21.1</v>
      </c>
      <c r="IC569">
        <v>4.97292</v>
      </c>
      <c r="ID569">
        <v>1.87729</v>
      </c>
      <c r="IE569">
        <v>1.87532</v>
      </c>
      <c r="IF569">
        <v>1.8782</v>
      </c>
      <c r="IG569">
        <v>1.87491</v>
      </c>
      <c r="IH569">
        <v>1.87851</v>
      </c>
      <c r="II569">
        <v>1.8756</v>
      </c>
      <c r="IJ569">
        <v>1.8767</v>
      </c>
      <c r="IK569">
        <v>0</v>
      </c>
      <c r="IL569">
        <v>0</v>
      </c>
      <c r="IM569">
        <v>0</v>
      </c>
      <c r="IN569">
        <v>0</v>
      </c>
      <c r="IO569" t="s">
        <v>441</v>
      </c>
      <c r="IP569" t="s">
        <v>442</v>
      </c>
      <c r="IQ569" t="s">
        <v>443</v>
      </c>
      <c r="IR569" t="s">
        <v>443</v>
      </c>
      <c r="IS569" t="s">
        <v>443</v>
      </c>
      <c r="IT569" t="s">
        <v>443</v>
      </c>
      <c r="IU569">
        <v>0</v>
      </c>
      <c r="IV569">
        <v>100</v>
      </c>
      <c r="IW569">
        <v>100</v>
      </c>
      <c r="IX569">
        <v>1.02</v>
      </c>
      <c r="IY569">
        <v>0.2431</v>
      </c>
      <c r="IZ569">
        <v>-0.1222274518627452</v>
      </c>
      <c r="JA569">
        <v>0.001328938755811441</v>
      </c>
      <c r="JB569">
        <v>-5.633165956792918E-07</v>
      </c>
      <c r="JC569">
        <v>2.510553891376428E-10</v>
      </c>
      <c r="JD569">
        <v>-0.04678033270444259</v>
      </c>
      <c r="JE569">
        <v>-0.0009625096320519332</v>
      </c>
      <c r="JF569">
        <v>0.0006953178313022573</v>
      </c>
      <c r="JG569">
        <v>-5.973937232829655E-06</v>
      </c>
      <c r="JH569">
        <v>1</v>
      </c>
      <c r="JI569">
        <v>2112</v>
      </c>
      <c r="JJ569">
        <v>1</v>
      </c>
      <c r="JK569">
        <v>26</v>
      </c>
      <c r="JL569">
        <v>201858.6</v>
      </c>
      <c r="JM569">
        <v>201858.5</v>
      </c>
      <c r="JN569">
        <v>2.55981</v>
      </c>
      <c r="JO569">
        <v>2.53052</v>
      </c>
      <c r="JP569">
        <v>1.39893</v>
      </c>
      <c r="JQ569">
        <v>2.32788</v>
      </c>
      <c r="JR569">
        <v>1.44897</v>
      </c>
      <c r="JS569">
        <v>2.58667</v>
      </c>
      <c r="JT569">
        <v>37.3138</v>
      </c>
      <c r="JU569">
        <v>23.9824</v>
      </c>
      <c r="JV569">
        <v>18</v>
      </c>
      <c r="JW569">
        <v>482.725</v>
      </c>
      <c r="JX569">
        <v>444.875</v>
      </c>
      <c r="JY569">
        <v>28.9624</v>
      </c>
      <c r="JZ569">
        <v>29.3551</v>
      </c>
      <c r="KA569">
        <v>30.0004</v>
      </c>
      <c r="KB569">
        <v>28.9429</v>
      </c>
      <c r="KC569">
        <v>28.9988</v>
      </c>
      <c r="KD569">
        <v>51.2329</v>
      </c>
      <c r="KE569">
        <v>38.1063</v>
      </c>
      <c r="KF569">
        <v>0</v>
      </c>
      <c r="KG569">
        <v>28.8966</v>
      </c>
      <c r="KH569">
        <v>1221.89</v>
      </c>
      <c r="KI569">
        <v>15.9823</v>
      </c>
      <c r="KJ569">
        <v>100.834</v>
      </c>
      <c r="KK569">
        <v>100.279</v>
      </c>
    </row>
    <row r="570" spans="1:297">
      <c r="A570">
        <v>554</v>
      </c>
      <c r="B570">
        <v>1759260101.6</v>
      </c>
      <c r="C570">
        <v>13286</v>
      </c>
      <c r="D570" t="s">
        <v>1556</v>
      </c>
      <c r="E570" t="s">
        <v>1557</v>
      </c>
      <c r="F570">
        <v>5</v>
      </c>
      <c r="G570" t="s">
        <v>1411</v>
      </c>
      <c r="H570" t="s">
        <v>436</v>
      </c>
      <c r="I570">
        <v>1759260093.814285</v>
      </c>
      <c r="J570">
        <f>(K570)/1000</f>
        <v>0</v>
      </c>
      <c r="K570">
        <f>IF(DP570, AN570, AH570)</f>
        <v>0</v>
      </c>
      <c r="L570">
        <f>IF(DP570, AI570, AG570)</f>
        <v>0</v>
      </c>
      <c r="M570">
        <f>DR570 - IF(AU570&gt;1, L570*DL570*100.0/(AW570), 0)</f>
        <v>0</v>
      </c>
      <c r="N570">
        <f>((T570-J570/2)*M570-L570)/(T570+J570/2)</f>
        <v>0</v>
      </c>
      <c r="O570">
        <f>N570*(DY570+DZ570)/1000.0</f>
        <v>0</v>
      </c>
      <c r="P570">
        <f>(DR570 - IF(AU570&gt;1, L570*DL570*100.0/(AW570), 0))*(DY570+DZ570)/1000.0</f>
        <v>0</v>
      </c>
      <c r="Q570">
        <f>2.0/((1/S570-1/R570)+SIGN(S570)*SQRT((1/S570-1/R570)*(1/S570-1/R570) + 4*DM570/((DM570+1)*(DM570+1))*(2*1/S570*1/R570-1/R570*1/R570)))</f>
        <v>0</v>
      </c>
      <c r="R570">
        <f>IF(LEFT(DN570,1)&lt;&gt;"0",IF(LEFT(DN570,1)="1",3.0,DO570),$D$5+$E$5*(EF570*DY570/($K$5*1000))+$F$5*(EF570*DY570/($K$5*1000))*MAX(MIN(DL570,$J$5),$I$5)*MAX(MIN(DL570,$J$5),$I$5)+$G$5*MAX(MIN(DL570,$J$5),$I$5)*(EF570*DY570/($K$5*1000))+$H$5*(EF570*DY570/($K$5*1000))*(EF570*DY570/($K$5*1000)))</f>
        <v>0</v>
      </c>
      <c r="S570">
        <f>J570*(1000-(1000*0.61365*exp(17.502*W570/(240.97+W570))/(DY570+DZ570)+DT570)/2)/(1000*0.61365*exp(17.502*W570/(240.97+W570))/(DY570+DZ570)-DT570)</f>
        <v>0</v>
      </c>
      <c r="T570">
        <f>1/((DM570+1)/(Q570/1.6)+1/(R570/1.37)) + DM570/((DM570+1)/(Q570/1.6) + DM570/(R570/1.37))</f>
        <v>0</v>
      </c>
      <c r="U570">
        <f>(DH570*DK570)</f>
        <v>0</v>
      </c>
      <c r="V570">
        <f>(EA570+(U570+2*0.95*5.67E-8*(((EA570+$B$7)+273)^4-(EA570+273)^4)-44100*J570)/(1.84*29.3*R570+8*0.95*5.67E-8*(EA570+273)^3))</f>
        <v>0</v>
      </c>
      <c r="W570">
        <f>($C$7*EB570+$D$7*EC570+$E$7*V570)</f>
        <v>0</v>
      </c>
      <c r="X570">
        <f>0.61365*exp(17.502*W570/(240.97+W570))</f>
        <v>0</v>
      </c>
      <c r="Y570">
        <f>(Z570/AA570*100)</f>
        <v>0</v>
      </c>
      <c r="Z570">
        <f>DT570*(DY570+DZ570)/1000</f>
        <v>0</v>
      </c>
      <c r="AA570">
        <f>0.61365*exp(17.502*EA570/(240.97+EA570))</f>
        <v>0</v>
      </c>
      <c r="AB570">
        <f>(X570-DT570*(DY570+DZ570)/1000)</f>
        <v>0</v>
      </c>
      <c r="AC570">
        <f>(-J570*44100)</f>
        <v>0</v>
      </c>
      <c r="AD570">
        <f>2*29.3*R570*0.92*(EA570-W570)</f>
        <v>0</v>
      </c>
      <c r="AE570">
        <f>2*0.95*5.67E-8*(((EA570+$B$7)+273)^4-(W570+273)^4)</f>
        <v>0</v>
      </c>
      <c r="AF570">
        <f>U570+AE570+AC570+AD570</f>
        <v>0</v>
      </c>
      <c r="AG570">
        <f>DX570*AU570*(DS570-DR570*(1000-AU570*DU570)/(1000-AU570*DT570))/(100*DL570)</f>
        <v>0</v>
      </c>
      <c r="AH570">
        <f>1000*DX570*AU570*(DT570-DU570)/(100*DL570*(1000-AU570*DT570))</f>
        <v>0</v>
      </c>
      <c r="AI570">
        <f>(AJ570 - AK570 - DY570*1E3/(8.314*(EA570+273.15)) * AM570/DX570 * AL570) * DX570/(100*DL570) * (1000 - DU570)/1000</f>
        <v>0</v>
      </c>
      <c r="AJ570">
        <v>1229.287051564634</v>
      </c>
      <c r="AK570">
        <v>1168.175636363636</v>
      </c>
      <c r="AL570">
        <v>3.410875057668252</v>
      </c>
      <c r="AM570">
        <v>65.51276045423094</v>
      </c>
      <c r="AN570">
        <f>(AP570 - AO570 + DY570*1E3/(8.314*(EA570+273.15)) * AR570/DX570 * AQ570) * DX570/(100*DL570) * 1000/(1000 - AP570)</f>
        <v>0</v>
      </c>
      <c r="AO570">
        <v>15.85580385247277</v>
      </c>
      <c r="AP570">
        <v>24.00457696969697</v>
      </c>
      <c r="AQ570">
        <v>-0.0005254889210279628</v>
      </c>
      <c r="AR570">
        <v>120.2974737953447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MAX(0,($B$13+$C$13*EF570)/(1+$D$13*EF570)*DY570/(EA570+273)*$E$13)</f>
        <v>0</v>
      </c>
      <c r="AX570" t="s">
        <v>437</v>
      </c>
      <c r="AY570" t="s">
        <v>437</v>
      </c>
      <c r="AZ570">
        <v>0</v>
      </c>
      <c r="BA570">
        <v>0</v>
      </c>
      <c r="BB570">
        <f>1-AZ570/BA570</f>
        <v>0</v>
      </c>
      <c r="BC570">
        <v>0</v>
      </c>
      <c r="BD570" t="s">
        <v>437</v>
      </c>
      <c r="BE570" t="s">
        <v>437</v>
      </c>
      <c r="BF570">
        <v>0</v>
      </c>
      <c r="BG570">
        <v>0</v>
      </c>
      <c r="BH570">
        <f>1-BF570/BG570</f>
        <v>0</v>
      </c>
      <c r="BI570">
        <v>0.5</v>
      </c>
      <c r="BJ570">
        <f>DI570</f>
        <v>0</v>
      </c>
      <c r="BK570">
        <f>L570</f>
        <v>0</v>
      </c>
      <c r="BL570">
        <f>BH570*BI570*BJ570</f>
        <v>0</v>
      </c>
      <c r="BM570">
        <f>(BK570-BC570)/BJ570</f>
        <v>0</v>
      </c>
      <c r="BN570">
        <f>(BA570-BG570)/BG570</f>
        <v>0</v>
      </c>
      <c r="BO570">
        <f>AZ570/(BB570+AZ570/BG570)</f>
        <v>0</v>
      </c>
      <c r="BP570" t="s">
        <v>437</v>
      </c>
      <c r="BQ570">
        <v>0</v>
      </c>
      <c r="BR570">
        <f>IF(BQ570&lt;&gt;0, BQ570, BO570)</f>
        <v>0</v>
      </c>
      <c r="BS570">
        <f>1-BR570/BG570</f>
        <v>0</v>
      </c>
      <c r="BT570">
        <f>(BG570-BF570)/(BG570-BR570)</f>
        <v>0</v>
      </c>
      <c r="BU570">
        <f>(BA570-BG570)/(BA570-BR570)</f>
        <v>0</v>
      </c>
      <c r="BV570">
        <f>(BG570-BF570)/(BG570-AZ570)</f>
        <v>0</v>
      </c>
      <c r="BW570">
        <f>(BA570-BG570)/(BA570-AZ570)</f>
        <v>0</v>
      </c>
      <c r="BX570">
        <f>(BT570*BR570/BF570)</f>
        <v>0</v>
      </c>
      <c r="BY570">
        <f>(1-BX570)</f>
        <v>0</v>
      </c>
      <c r="DH570">
        <f>$B$11*EG570+$C$11*EH570+$F$11*ES570*(1-EV570)</f>
        <v>0</v>
      </c>
      <c r="DI570">
        <f>DH570*DJ570</f>
        <v>0</v>
      </c>
      <c r="DJ570">
        <f>($B$11*$D$9+$C$11*$D$9+$F$11*((FF570+EX570)/MAX(FF570+EX570+FG570, 0.1)*$I$9+FG570/MAX(FF570+EX570+FG570, 0.1)*$J$9))/($B$11+$C$11+$F$11)</f>
        <v>0</v>
      </c>
      <c r="DK570">
        <f>($B$11*$K$9+$C$11*$K$9+$F$11*((FF570+EX570)/MAX(FF570+EX570+FG570, 0.1)*$P$9+FG570/MAX(FF570+EX570+FG570, 0.1)*$Q$9))/($B$11+$C$11+$F$11)</f>
        <v>0</v>
      </c>
      <c r="DL570">
        <v>4.8</v>
      </c>
      <c r="DM570">
        <v>0.5</v>
      </c>
      <c r="DN570" t="s">
        <v>438</v>
      </c>
      <c r="DO570">
        <v>2</v>
      </c>
      <c r="DP570" t="b">
        <v>1</v>
      </c>
      <c r="DQ570">
        <v>1759260093.814285</v>
      </c>
      <c r="DR570">
        <v>1115.940357142857</v>
      </c>
      <c r="DS570">
        <v>1193.994642857143</v>
      </c>
      <c r="DT570">
        <v>24.03044285714285</v>
      </c>
      <c r="DU570">
        <v>15.69046428571429</v>
      </c>
      <c r="DV570">
        <v>1114.932857142857</v>
      </c>
      <c r="DW570">
        <v>23.78710357142857</v>
      </c>
      <c r="DX570">
        <v>500.1075357142857</v>
      </c>
      <c r="DY570">
        <v>90.70151785714287</v>
      </c>
      <c r="DZ570">
        <v>0.05336322857142857</v>
      </c>
      <c r="EA570">
        <v>30.68209285714286</v>
      </c>
      <c r="EB570">
        <v>30.08968214285715</v>
      </c>
      <c r="EC570">
        <v>999.9000000000002</v>
      </c>
      <c r="ED570">
        <v>0</v>
      </c>
      <c r="EE570">
        <v>0</v>
      </c>
      <c r="EF570">
        <v>10012.01178571429</v>
      </c>
      <c r="EG570">
        <v>0</v>
      </c>
      <c r="EH570">
        <v>11.3569</v>
      </c>
      <c r="EI570">
        <v>-78.05410357142856</v>
      </c>
      <c r="EJ570">
        <v>1143.416071428572</v>
      </c>
      <c r="EK570">
        <v>1213.029285714286</v>
      </c>
      <c r="EL570">
        <v>8.339976428571429</v>
      </c>
      <c r="EM570">
        <v>1193.994642857143</v>
      </c>
      <c r="EN570">
        <v>15.69046428571429</v>
      </c>
      <c r="EO570">
        <v>2.179598571428571</v>
      </c>
      <c r="EP570">
        <v>1.423149285714286</v>
      </c>
      <c r="EQ570">
        <v>18.813125</v>
      </c>
      <c r="ER570">
        <v>12.16613214285714</v>
      </c>
      <c r="ES570">
        <v>2000.001071428571</v>
      </c>
      <c r="ET570">
        <v>0.9799969285714284</v>
      </c>
      <c r="EU570">
        <v>0.02000331071428571</v>
      </c>
      <c r="EV570">
        <v>0</v>
      </c>
      <c r="EW570">
        <v>916.3346785714286</v>
      </c>
      <c r="EX570">
        <v>5.000560000000001</v>
      </c>
      <c r="EY570">
        <v>18614.725</v>
      </c>
      <c r="EZ570">
        <v>17294.86428571428</v>
      </c>
      <c r="FA570">
        <v>42.27657142857142</v>
      </c>
      <c r="FB570">
        <v>42.37721428571428</v>
      </c>
      <c r="FC570">
        <v>41.99775</v>
      </c>
      <c r="FD570">
        <v>41.51992857142857</v>
      </c>
      <c r="FE570">
        <v>43</v>
      </c>
      <c r="FF570">
        <v>1955.091071428571</v>
      </c>
      <c r="FG570">
        <v>39.91</v>
      </c>
      <c r="FH570">
        <v>0</v>
      </c>
      <c r="FI570">
        <v>1759260115.6</v>
      </c>
      <c r="FJ570">
        <v>0</v>
      </c>
      <c r="FK570">
        <v>916.2952692307692</v>
      </c>
      <c r="FL570">
        <v>-0.1899829122718038</v>
      </c>
      <c r="FM570">
        <v>8.140170940849957</v>
      </c>
      <c r="FN570">
        <v>18614.56538461538</v>
      </c>
      <c r="FO570">
        <v>15</v>
      </c>
      <c r="FP570">
        <v>0</v>
      </c>
      <c r="FQ570" t="s">
        <v>439</v>
      </c>
      <c r="FR570">
        <v>1747148579.5</v>
      </c>
      <c r="FS570">
        <v>1747148584.5</v>
      </c>
      <c r="FT570">
        <v>0</v>
      </c>
      <c r="FU570">
        <v>0.162</v>
      </c>
      <c r="FV570">
        <v>-0.001</v>
      </c>
      <c r="FW570">
        <v>0.139</v>
      </c>
      <c r="FX570">
        <v>0.058</v>
      </c>
      <c r="FY570">
        <v>420</v>
      </c>
      <c r="FZ570">
        <v>16</v>
      </c>
      <c r="GA570">
        <v>0.19</v>
      </c>
      <c r="GB570">
        <v>0.02</v>
      </c>
      <c r="GC570">
        <v>-77.98701750000001</v>
      </c>
      <c r="GD570">
        <v>-1.602066416510114</v>
      </c>
      <c r="GE570">
        <v>0.1705050173565275</v>
      </c>
      <c r="GF570">
        <v>0</v>
      </c>
      <c r="GG570">
        <v>916.2464705882353</v>
      </c>
      <c r="GH570">
        <v>0.76241405234862</v>
      </c>
      <c r="GI570">
        <v>0.2000407657415722</v>
      </c>
      <c r="GJ570">
        <v>1</v>
      </c>
      <c r="GK570">
        <v>8.41254925</v>
      </c>
      <c r="GL570">
        <v>-1.835854221388385</v>
      </c>
      <c r="GM570">
        <v>0.176981802699988</v>
      </c>
      <c r="GN570">
        <v>0</v>
      </c>
      <c r="GO570">
        <v>1</v>
      </c>
      <c r="GP570">
        <v>3</v>
      </c>
      <c r="GQ570" t="s">
        <v>463</v>
      </c>
      <c r="GR570">
        <v>3.12876</v>
      </c>
      <c r="GS570">
        <v>2.73058</v>
      </c>
      <c r="GT570">
        <v>0.170286</v>
      </c>
      <c r="GU570">
        <v>0.178458</v>
      </c>
      <c r="GV570">
        <v>0.107157</v>
      </c>
      <c r="GW570">
        <v>0.08061840000000001</v>
      </c>
      <c r="GX570">
        <v>24855.9</v>
      </c>
      <c r="GY570">
        <v>23891.4</v>
      </c>
      <c r="GZ570">
        <v>30500.7</v>
      </c>
      <c r="HA570">
        <v>29338.2</v>
      </c>
      <c r="HB570">
        <v>37589.3</v>
      </c>
      <c r="HC570">
        <v>35503.5</v>
      </c>
      <c r="HD570">
        <v>46661.6</v>
      </c>
      <c r="HE570">
        <v>43597.9</v>
      </c>
      <c r="HF570">
        <v>1.8295</v>
      </c>
      <c r="HG570">
        <v>1.81775</v>
      </c>
      <c r="HH570">
        <v>0.0794977</v>
      </c>
      <c r="HI570">
        <v>0</v>
      </c>
      <c r="HJ570">
        <v>28.8061</v>
      </c>
      <c r="HK570">
        <v>999.9</v>
      </c>
      <c r="HL570">
        <v>47.3</v>
      </c>
      <c r="HM570">
        <v>31.6</v>
      </c>
      <c r="HN570">
        <v>24.3414</v>
      </c>
      <c r="HO570">
        <v>62.5169</v>
      </c>
      <c r="HP570">
        <v>17.8085</v>
      </c>
      <c r="HQ570">
        <v>1</v>
      </c>
      <c r="HR570">
        <v>0.168087</v>
      </c>
      <c r="HS570">
        <v>0.204069</v>
      </c>
      <c r="HT570">
        <v>20.2005</v>
      </c>
      <c r="HU570">
        <v>5.22822</v>
      </c>
      <c r="HV570">
        <v>11.974</v>
      </c>
      <c r="HW570">
        <v>4.97005</v>
      </c>
      <c r="HX570">
        <v>3.2895</v>
      </c>
      <c r="HY570">
        <v>9999</v>
      </c>
      <c r="HZ570">
        <v>9999</v>
      </c>
      <c r="IA570">
        <v>9999</v>
      </c>
      <c r="IB570">
        <v>21.1</v>
      </c>
      <c r="IC570">
        <v>4.97291</v>
      </c>
      <c r="ID570">
        <v>1.87729</v>
      </c>
      <c r="IE570">
        <v>1.87532</v>
      </c>
      <c r="IF570">
        <v>1.8782</v>
      </c>
      <c r="IG570">
        <v>1.87488</v>
      </c>
      <c r="IH570">
        <v>1.87849</v>
      </c>
      <c r="II570">
        <v>1.8756</v>
      </c>
      <c r="IJ570">
        <v>1.87671</v>
      </c>
      <c r="IK570">
        <v>0</v>
      </c>
      <c r="IL570">
        <v>0</v>
      </c>
      <c r="IM570">
        <v>0</v>
      </c>
      <c r="IN570">
        <v>0</v>
      </c>
      <c r="IO570" t="s">
        <v>441</v>
      </c>
      <c r="IP570" t="s">
        <v>442</v>
      </c>
      <c r="IQ570" t="s">
        <v>443</v>
      </c>
      <c r="IR570" t="s">
        <v>443</v>
      </c>
      <c r="IS570" t="s">
        <v>443</v>
      </c>
      <c r="IT570" t="s">
        <v>443</v>
      </c>
      <c r="IU570">
        <v>0</v>
      </c>
      <c r="IV570">
        <v>100</v>
      </c>
      <c r="IW570">
        <v>100</v>
      </c>
      <c r="IX570">
        <v>1.03</v>
      </c>
      <c r="IY570">
        <v>0.2427</v>
      </c>
      <c r="IZ570">
        <v>-0.1222274518627452</v>
      </c>
      <c r="JA570">
        <v>0.001328938755811441</v>
      </c>
      <c r="JB570">
        <v>-5.633165956792918E-07</v>
      </c>
      <c r="JC570">
        <v>2.510553891376428E-10</v>
      </c>
      <c r="JD570">
        <v>-0.04678033270444259</v>
      </c>
      <c r="JE570">
        <v>-0.0009625096320519332</v>
      </c>
      <c r="JF570">
        <v>0.0006953178313022573</v>
      </c>
      <c r="JG570">
        <v>-5.973937232829655E-06</v>
      </c>
      <c r="JH570">
        <v>1</v>
      </c>
      <c r="JI570">
        <v>2112</v>
      </c>
      <c r="JJ570">
        <v>1</v>
      </c>
      <c r="JK570">
        <v>26</v>
      </c>
      <c r="JL570">
        <v>201858.7</v>
      </c>
      <c r="JM570">
        <v>201858.6</v>
      </c>
      <c r="JN570">
        <v>2.58423</v>
      </c>
      <c r="JO570">
        <v>2.54395</v>
      </c>
      <c r="JP570">
        <v>1.39893</v>
      </c>
      <c r="JQ570">
        <v>2.32788</v>
      </c>
      <c r="JR570">
        <v>1.44897</v>
      </c>
      <c r="JS570">
        <v>2.5293</v>
      </c>
      <c r="JT570">
        <v>37.3138</v>
      </c>
      <c r="JU570">
        <v>23.9737</v>
      </c>
      <c r="JV570">
        <v>18</v>
      </c>
      <c r="JW570">
        <v>482.523</v>
      </c>
      <c r="JX570">
        <v>445.283</v>
      </c>
      <c r="JY570">
        <v>28.8749</v>
      </c>
      <c r="JZ570">
        <v>29.3596</v>
      </c>
      <c r="KA570">
        <v>30.0004</v>
      </c>
      <c r="KB570">
        <v>28.9479</v>
      </c>
      <c r="KC570">
        <v>29.0031</v>
      </c>
      <c r="KD570">
        <v>51.8341</v>
      </c>
      <c r="KE570">
        <v>37.5129</v>
      </c>
      <c r="KF570">
        <v>0</v>
      </c>
      <c r="KG570">
        <v>28.802</v>
      </c>
      <c r="KH570">
        <v>1241.93</v>
      </c>
      <c r="KI570">
        <v>16.1293</v>
      </c>
      <c r="KJ570">
        <v>100.837</v>
      </c>
      <c r="KK570">
        <v>100.28</v>
      </c>
    </row>
    <row r="571" spans="1:297">
      <c r="A571">
        <v>555</v>
      </c>
      <c r="B571">
        <v>1759260106.6</v>
      </c>
      <c r="C571">
        <v>13291</v>
      </c>
      <c r="D571" t="s">
        <v>1558</v>
      </c>
      <c r="E571" t="s">
        <v>1559</v>
      </c>
      <c r="F571">
        <v>5</v>
      </c>
      <c r="G571" t="s">
        <v>1411</v>
      </c>
      <c r="H571" t="s">
        <v>436</v>
      </c>
      <c r="I571">
        <v>1759260099.1</v>
      </c>
      <c r="J571">
        <f>(K571)/1000</f>
        <v>0</v>
      </c>
      <c r="K571">
        <f>IF(DP571, AN571, AH571)</f>
        <v>0</v>
      </c>
      <c r="L571">
        <f>IF(DP571, AI571, AG571)</f>
        <v>0</v>
      </c>
      <c r="M571">
        <f>DR571 - IF(AU571&gt;1, L571*DL571*100.0/(AW571), 0)</f>
        <v>0</v>
      </c>
      <c r="N571">
        <f>((T571-J571/2)*M571-L571)/(T571+J571/2)</f>
        <v>0</v>
      </c>
      <c r="O571">
        <f>N571*(DY571+DZ571)/1000.0</f>
        <v>0</v>
      </c>
      <c r="P571">
        <f>(DR571 - IF(AU571&gt;1, L571*DL571*100.0/(AW571), 0))*(DY571+DZ571)/1000.0</f>
        <v>0</v>
      </c>
      <c r="Q571">
        <f>2.0/((1/S571-1/R571)+SIGN(S571)*SQRT((1/S571-1/R571)*(1/S571-1/R571) + 4*DM571/((DM571+1)*(DM571+1))*(2*1/S571*1/R571-1/R571*1/R571)))</f>
        <v>0</v>
      </c>
      <c r="R571">
        <f>IF(LEFT(DN571,1)&lt;&gt;"0",IF(LEFT(DN571,1)="1",3.0,DO571),$D$5+$E$5*(EF571*DY571/($K$5*1000))+$F$5*(EF571*DY571/($K$5*1000))*MAX(MIN(DL571,$J$5),$I$5)*MAX(MIN(DL571,$J$5),$I$5)+$G$5*MAX(MIN(DL571,$J$5),$I$5)*(EF571*DY571/($K$5*1000))+$H$5*(EF571*DY571/($K$5*1000))*(EF571*DY571/($K$5*1000)))</f>
        <v>0</v>
      </c>
      <c r="S571">
        <f>J571*(1000-(1000*0.61365*exp(17.502*W571/(240.97+W571))/(DY571+DZ571)+DT571)/2)/(1000*0.61365*exp(17.502*W571/(240.97+W571))/(DY571+DZ571)-DT571)</f>
        <v>0</v>
      </c>
      <c r="T571">
        <f>1/((DM571+1)/(Q571/1.6)+1/(R571/1.37)) + DM571/((DM571+1)/(Q571/1.6) + DM571/(R571/1.37))</f>
        <v>0</v>
      </c>
      <c r="U571">
        <f>(DH571*DK571)</f>
        <v>0</v>
      </c>
      <c r="V571">
        <f>(EA571+(U571+2*0.95*5.67E-8*(((EA571+$B$7)+273)^4-(EA571+273)^4)-44100*J571)/(1.84*29.3*R571+8*0.95*5.67E-8*(EA571+273)^3))</f>
        <v>0</v>
      </c>
      <c r="W571">
        <f>($C$7*EB571+$D$7*EC571+$E$7*V571)</f>
        <v>0</v>
      </c>
      <c r="X571">
        <f>0.61365*exp(17.502*W571/(240.97+W571))</f>
        <v>0</v>
      </c>
      <c r="Y571">
        <f>(Z571/AA571*100)</f>
        <v>0</v>
      </c>
      <c r="Z571">
        <f>DT571*(DY571+DZ571)/1000</f>
        <v>0</v>
      </c>
      <c r="AA571">
        <f>0.61365*exp(17.502*EA571/(240.97+EA571))</f>
        <v>0</v>
      </c>
      <c r="AB571">
        <f>(X571-DT571*(DY571+DZ571)/1000)</f>
        <v>0</v>
      </c>
      <c r="AC571">
        <f>(-J571*44100)</f>
        <v>0</v>
      </c>
      <c r="AD571">
        <f>2*29.3*R571*0.92*(EA571-W571)</f>
        <v>0</v>
      </c>
      <c r="AE571">
        <f>2*0.95*5.67E-8*(((EA571+$B$7)+273)^4-(W571+273)^4)</f>
        <v>0</v>
      </c>
      <c r="AF571">
        <f>U571+AE571+AC571+AD571</f>
        <v>0</v>
      </c>
      <c r="AG571">
        <f>DX571*AU571*(DS571-DR571*(1000-AU571*DU571)/(1000-AU571*DT571))/(100*DL571)</f>
        <v>0</v>
      </c>
      <c r="AH571">
        <f>1000*DX571*AU571*(DT571-DU571)/(100*DL571*(1000-AU571*DT571))</f>
        <v>0</v>
      </c>
      <c r="AI571">
        <f>(AJ571 - AK571 - DY571*1E3/(8.314*(EA571+273.15)) * AM571/DX571 * AL571) * DX571/(100*DL571) * (1000 - DU571)/1000</f>
        <v>0</v>
      </c>
      <c r="AJ571">
        <v>1246.311227862089</v>
      </c>
      <c r="AK571">
        <v>1185.156606060606</v>
      </c>
      <c r="AL571">
        <v>3.400357137447802</v>
      </c>
      <c r="AM571">
        <v>65.51276045423094</v>
      </c>
      <c r="AN571">
        <f>(AP571 - AO571 + DY571*1E3/(8.314*(EA571+273.15)) * AR571/DX571 * AQ571) * DX571/(100*DL571) * 1000/(1000 - AP571)</f>
        <v>0</v>
      </c>
      <c r="AO571">
        <v>15.98821318503305</v>
      </c>
      <c r="AP571">
        <v>23.97384848484849</v>
      </c>
      <c r="AQ571">
        <v>-0.006850103293669965</v>
      </c>
      <c r="AR571">
        <v>120.2974737953447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MAX(0,($B$13+$C$13*EF571)/(1+$D$13*EF571)*DY571/(EA571+273)*$E$13)</f>
        <v>0</v>
      </c>
      <c r="AX571" t="s">
        <v>437</v>
      </c>
      <c r="AY571" t="s">
        <v>437</v>
      </c>
      <c r="AZ571">
        <v>0</v>
      </c>
      <c r="BA571">
        <v>0</v>
      </c>
      <c r="BB571">
        <f>1-AZ571/BA571</f>
        <v>0</v>
      </c>
      <c r="BC571">
        <v>0</v>
      </c>
      <c r="BD571" t="s">
        <v>437</v>
      </c>
      <c r="BE571" t="s">
        <v>437</v>
      </c>
      <c r="BF571">
        <v>0</v>
      </c>
      <c r="BG571">
        <v>0</v>
      </c>
      <c r="BH571">
        <f>1-BF571/BG571</f>
        <v>0</v>
      </c>
      <c r="BI571">
        <v>0.5</v>
      </c>
      <c r="BJ571">
        <f>DI571</f>
        <v>0</v>
      </c>
      <c r="BK571">
        <f>L571</f>
        <v>0</v>
      </c>
      <c r="BL571">
        <f>BH571*BI571*BJ571</f>
        <v>0</v>
      </c>
      <c r="BM571">
        <f>(BK571-BC571)/BJ571</f>
        <v>0</v>
      </c>
      <c r="BN571">
        <f>(BA571-BG571)/BG571</f>
        <v>0</v>
      </c>
      <c r="BO571">
        <f>AZ571/(BB571+AZ571/BG571)</f>
        <v>0</v>
      </c>
      <c r="BP571" t="s">
        <v>437</v>
      </c>
      <c r="BQ571">
        <v>0</v>
      </c>
      <c r="BR571">
        <f>IF(BQ571&lt;&gt;0, BQ571, BO571)</f>
        <v>0</v>
      </c>
      <c r="BS571">
        <f>1-BR571/BG571</f>
        <v>0</v>
      </c>
      <c r="BT571">
        <f>(BG571-BF571)/(BG571-BR571)</f>
        <v>0</v>
      </c>
      <c r="BU571">
        <f>(BA571-BG571)/(BA571-BR571)</f>
        <v>0</v>
      </c>
      <c r="BV571">
        <f>(BG571-BF571)/(BG571-AZ571)</f>
        <v>0</v>
      </c>
      <c r="BW571">
        <f>(BA571-BG571)/(BA571-AZ571)</f>
        <v>0</v>
      </c>
      <c r="BX571">
        <f>(BT571*BR571/BF571)</f>
        <v>0</v>
      </c>
      <c r="BY571">
        <f>(1-BX571)</f>
        <v>0</v>
      </c>
      <c r="DH571">
        <f>$B$11*EG571+$C$11*EH571+$F$11*ES571*(1-EV571)</f>
        <v>0</v>
      </c>
      <c r="DI571">
        <f>DH571*DJ571</f>
        <v>0</v>
      </c>
      <c r="DJ571">
        <f>($B$11*$D$9+$C$11*$D$9+$F$11*((FF571+EX571)/MAX(FF571+EX571+FG571, 0.1)*$I$9+FG571/MAX(FF571+EX571+FG571, 0.1)*$J$9))/($B$11+$C$11+$F$11)</f>
        <v>0</v>
      </c>
      <c r="DK571">
        <f>($B$11*$K$9+$C$11*$K$9+$F$11*((FF571+EX571)/MAX(FF571+EX571+FG571, 0.1)*$P$9+FG571/MAX(FF571+EX571+FG571, 0.1)*$Q$9))/($B$11+$C$11+$F$11)</f>
        <v>0</v>
      </c>
      <c r="DL571">
        <v>4.8</v>
      </c>
      <c r="DM571">
        <v>0.5</v>
      </c>
      <c r="DN571" t="s">
        <v>438</v>
      </c>
      <c r="DO571">
        <v>2</v>
      </c>
      <c r="DP571" t="b">
        <v>1</v>
      </c>
      <c r="DQ571">
        <v>1759260099.1</v>
      </c>
      <c r="DR571">
        <v>1133.477777777778</v>
      </c>
      <c r="DS571">
        <v>1211.65</v>
      </c>
      <c r="DT571">
        <v>24.00799259259259</v>
      </c>
      <c r="DU571">
        <v>15.83608518518518</v>
      </c>
      <c r="DV571">
        <v>1132.451111111111</v>
      </c>
      <c r="DW571">
        <v>23.76513333333333</v>
      </c>
      <c r="DX571">
        <v>500.0766666666668</v>
      </c>
      <c r="DY571">
        <v>90.7016851851852</v>
      </c>
      <c r="DZ571">
        <v>0.05321548888888889</v>
      </c>
      <c r="EA571">
        <v>30.66634074074074</v>
      </c>
      <c r="EB571">
        <v>30.10174444444444</v>
      </c>
      <c r="EC571">
        <v>999.9000000000001</v>
      </c>
      <c r="ED571">
        <v>0</v>
      </c>
      <c r="EE571">
        <v>0</v>
      </c>
      <c r="EF571">
        <v>9996.990740740741</v>
      </c>
      <c r="EG571">
        <v>0</v>
      </c>
      <c r="EH571">
        <v>11.35674444444444</v>
      </c>
      <c r="EI571">
        <v>-78.17288518518518</v>
      </c>
      <c r="EJ571">
        <v>1161.358888888889</v>
      </c>
      <c r="EK571">
        <v>1231.148888888889</v>
      </c>
      <c r="EL571">
        <v>8.171900000000001</v>
      </c>
      <c r="EM571">
        <v>1211.65</v>
      </c>
      <c r="EN571">
        <v>15.83608518518518</v>
      </c>
      <c r="EO571">
        <v>2.177567037037037</v>
      </c>
      <c r="EP571">
        <v>1.436360740740741</v>
      </c>
      <c r="EQ571">
        <v>18.79820740740741</v>
      </c>
      <c r="ER571">
        <v>12.30661851851852</v>
      </c>
      <c r="ES571">
        <v>1999.978888888889</v>
      </c>
      <c r="ET571">
        <v>0.9799968888888887</v>
      </c>
      <c r="EU571">
        <v>0.02000334814814815</v>
      </c>
      <c r="EV571">
        <v>0</v>
      </c>
      <c r="EW571">
        <v>916.2599999999999</v>
      </c>
      <c r="EX571">
        <v>5.000560000000001</v>
      </c>
      <c r="EY571">
        <v>18614.37777777778</v>
      </c>
      <c r="EZ571">
        <v>17294.67407407408</v>
      </c>
      <c r="FA571">
        <v>42.28674074074073</v>
      </c>
      <c r="FB571">
        <v>42.38418518518518</v>
      </c>
      <c r="FC571">
        <v>42</v>
      </c>
      <c r="FD571">
        <v>41.53444444444444</v>
      </c>
      <c r="FE571">
        <v>43</v>
      </c>
      <c r="FF571">
        <v>1955.068888888889</v>
      </c>
      <c r="FG571">
        <v>39.91</v>
      </c>
      <c r="FH571">
        <v>0</v>
      </c>
      <c r="FI571">
        <v>1759260121</v>
      </c>
      <c r="FJ571">
        <v>0</v>
      </c>
      <c r="FK571">
        <v>916.21324</v>
      </c>
      <c r="FL571">
        <v>-1.447538464851982</v>
      </c>
      <c r="FM571">
        <v>-11.11538463465335</v>
      </c>
      <c r="FN571">
        <v>18614.308</v>
      </c>
      <c r="FO571">
        <v>15</v>
      </c>
      <c r="FP571">
        <v>0</v>
      </c>
      <c r="FQ571" t="s">
        <v>439</v>
      </c>
      <c r="FR571">
        <v>1747148579.5</v>
      </c>
      <c r="FS571">
        <v>1747148584.5</v>
      </c>
      <c r="FT571">
        <v>0</v>
      </c>
      <c r="FU571">
        <v>0.162</v>
      </c>
      <c r="FV571">
        <v>-0.001</v>
      </c>
      <c r="FW571">
        <v>0.139</v>
      </c>
      <c r="FX571">
        <v>0.058</v>
      </c>
      <c r="FY571">
        <v>420</v>
      </c>
      <c r="FZ571">
        <v>16</v>
      </c>
      <c r="GA571">
        <v>0.19</v>
      </c>
      <c r="GB571">
        <v>0.02</v>
      </c>
      <c r="GC571">
        <v>-78.0800325</v>
      </c>
      <c r="GD571">
        <v>-1.574617260787852</v>
      </c>
      <c r="GE571">
        <v>0.1693388959859774</v>
      </c>
      <c r="GF571">
        <v>0</v>
      </c>
      <c r="GG571">
        <v>916.2750294117646</v>
      </c>
      <c r="GH571">
        <v>-0.5014973279981991</v>
      </c>
      <c r="GI571">
        <v>0.2215527404073473</v>
      </c>
      <c r="GJ571">
        <v>1</v>
      </c>
      <c r="GK571">
        <v>8.2914645</v>
      </c>
      <c r="GL571">
        <v>-1.885410281425902</v>
      </c>
      <c r="GM571">
        <v>0.181729583584374</v>
      </c>
      <c r="GN571">
        <v>0</v>
      </c>
      <c r="GO571">
        <v>1</v>
      </c>
      <c r="GP571">
        <v>3</v>
      </c>
      <c r="GQ571" t="s">
        <v>463</v>
      </c>
      <c r="GR571">
        <v>3.12842</v>
      </c>
      <c r="GS571">
        <v>2.73138</v>
      </c>
      <c r="GT571">
        <v>0.171818</v>
      </c>
      <c r="GU571">
        <v>0.179978</v>
      </c>
      <c r="GV571">
        <v>0.107061</v>
      </c>
      <c r="GW571">
        <v>0.0812156</v>
      </c>
      <c r="GX571">
        <v>24809.8</v>
      </c>
      <c r="GY571">
        <v>23846.8</v>
      </c>
      <c r="GZ571">
        <v>30500.5</v>
      </c>
      <c r="HA571">
        <v>29337.7</v>
      </c>
      <c r="HB571">
        <v>37593.1</v>
      </c>
      <c r="HC571">
        <v>35479.5</v>
      </c>
      <c r="HD571">
        <v>46661.1</v>
      </c>
      <c r="HE571">
        <v>43596.8</v>
      </c>
      <c r="HF571">
        <v>1.82847</v>
      </c>
      <c r="HG571">
        <v>1.8187</v>
      </c>
      <c r="HH571">
        <v>0.0811741</v>
      </c>
      <c r="HI571">
        <v>0</v>
      </c>
      <c r="HJ571">
        <v>28.805</v>
      </c>
      <c r="HK571">
        <v>999.9</v>
      </c>
      <c r="HL571">
        <v>47.3</v>
      </c>
      <c r="HM571">
        <v>31.6</v>
      </c>
      <c r="HN571">
        <v>24.3446</v>
      </c>
      <c r="HO571">
        <v>63.1569</v>
      </c>
      <c r="HP571">
        <v>17.5921</v>
      </c>
      <c r="HQ571">
        <v>1</v>
      </c>
      <c r="HR571">
        <v>0.168481</v>
      </c>
      <c r="HS571">
        <v>0.31704</v>
      </c>
      <c r="HT571">
        <v>20.2003</v>
      </c>
      <c r="HU571">
        <v>5.22837</v>
      </c>
      <c r="HV571">
        <v>11.974</v>
      </c>
      <c r="HW571">
        <v>4.9701</v>
      </c>
      <c r="HX571">
        <v>3.2895</v>
      </c>
      <c r="HY571">
        <v>9999</v>
      </c>
      <c r="HZ571">
        <v>9999</v>
      </c>
      <c r="IA571">
        <v>9999</v>
      </c>
      <c r="IB571">
        <v>21.1</v>
      </c>
      <c r="IC571">
        <v>4.97291</v>
      </c>
      <c r="ID571">
        <v>1.87729</v>
      </c>
      <c r="IE571">
        <v>1.87531</v>
      </c>
      <c r="IF571">
        <v>1.87819</v>
      </c>
      <c r="IG571">
        <v>1.87487</v>
      </c>
      <c r="IH571">
        <v>1.8785</v>
      </c>
      <c r="II571">
        <v>1.8756</v>
      </c>
      <c r="IJ571">
        <v>1.87671</v>
      </c>
      <c r="IK571">
        <v>0</v>
      </c>
      <c r="IL571">
        <v>0</v>
      </c>
      <c r="IM571">
        <v>0</v>
      </c>
      <c r="IN571">
        <v>0</v>
      </c>
      <c r="IO571" t="s">
        <v>441</v>
      </c>
      <c r="IP571" t="s">
        <v>442</v>
      </c>
      <c r="IQ571" t="s">
        <v>443</v>
      </c>
      <c r="IR571" t="s">
        <v>443</v>
      </c>
      <c r="IS571" t="s">
        <v>443</v>
      </c>
      <c r="IT571" t="s">
        <v>443</v>
      </c>
      <c r="IU571">
        <v>0</v>
      </c>
      <c r="IV571">
        <v>100</v>
      </c>
      <c r="IW571">
        <v>100</v>
      </c>
      <c r="IX571">
        <v>1.06</v>
      </c>
      <c r="IY571">
        <v>0.2421</v>
      </c>
      <c r="IZ571">
        <v>-0.1222274518627452</v>
      </c>
      <c r="JA571">
        <v>0.001328938755811441</v>
      </c>
      <c r="JB571">
        <v>-5.633165956792918E-07</v>
      </c>
      <c r="JC571">
        <v>2.510553891376428E-10</v>
      </c>
      <c r="JD571">
        <v>-0.04678033270444259</v>
      </c>
      <c r="JE571">
        <v>-0.0009625096320519332</v>
      </c>
      <c r="JF571">
        <v>0.0006953178313022573</v>
      </c>
      <c r="JG571">
        <v>-5.973937232829655E-06</v>
      </c>
      <c r="JH571">
        <v>1</v>
      </c>
      <c r="JI571">
        <v>2112</v>
      </c>
      <c r="JJ571">
        <v>1</v>
      </c>
      <c r="JK571">
        <v>26</v>
      </c>
      <c r="JL571">
        <v>201858.8</v>
      </c>
      <c r="JM571">
        <v>201858.7</v>
      </c>
      <c r="JN571">
        <v>2.61597</v>
      </c>
      <c r="JO571">
        <v>2.52808</v>
      </c>
      <c r="JP571">
        <v>1.39893</v>
      </c>
      <c r="JQ571">
        <v>2.32666</v>
      </c>
      <c r="JR571">
        <v>1.44897</v>
      </c>
      <c r="JS571">
        <v>2.54028</v>
      </c>
      <c r="JT571">
        <v>37.3378</v>
      </c>
      <c r="JU571">
        <v>23.9824</v>
      </c>
      <c r="JV571">
        <v>18</v>
      </c>
      <c r="JW571">
        <v>481.986</v>
      </c>
      <c r="JX571">
        <v>445.915</v>
      </c>
      <c r="JY571">
        <v>28.7803</v>
      </c>
      <c r="JZ571">
        <v>29.3646</v>
      </c>
      <c r="KA571">
        <v>30.0006</v>
      </c>
      <c r="KB571">
        <v>28.9522</v>
      </c>
      <c r="KC571">
        <v>29.0079</v>
      </c>
      <c r="KD571">
        <v>52.3649</v>
      </c>
      <c r="KE571">
        <v>36.9093</v>
      </c>
      <c r="KF571">
        <v>0</v>
      </c>
      <c r="KG571">
        <v>28.6884</v>
      </c>
      <c r="KH571">
        <v>1255.29</v>
      </c>
      <c r="KI571">
        <v>16.2859</v>
      </c>
      <c r="KJ571">
        <v>100.836</v>
      </c>
      <c r="KK571">
        <v>100.278</v>
      </c>
    </row>
    <row r="572" spans="1:297">
      <c r="A572">
        <v>556</v>
      </c>
      <c r="B572">
        <v>1759260111.6</v>
      </c>
      <c r="C572">
        <v>13296</v>
      </c>
      <c r="D572" t="s">
        <v>1560</v>
      </c>
      <c r="E572" t="s">
        <v>1561</v>
      </c>
      <c r="F572">
        <v>5</v>
      </c>
      <c r="G572" t="s">
        <v>1411</v>
      </c>
      <c r="H572" t="s">
        <v>436</v>
      </c>
      <c r="I572">
        <v>1759260103.814285</v>
      </c>
      <c r="J572">
        <f>(K572)/1000</f>
        <v>0</v>
      </c>
      <c r="K572">
        <f>IF(DP572, AN572, AH572)</f>
        <v>0</v>
      </c>
      <c r="L572">
        <f>IF(DP572, AI572, AG572)</f>
        <v>0</v>
      </c>
      <c r="M572">
        <f>DR572 - IF(AU572&gt;1, L572*DL572*100.0/(AW572), 0)</f>
        <v>0</v>
      </c>
      <c r="N572">
        <f>((T572-J572/2)*M572-L572)/(T572+J572/2)</f>
        <v>0</v>
      </c>
      <c r="O572">
        <f>N572*(DY572+DZ572)/1000.0</f>
        <v>0</v>
      </c>
      <c r="P572">
        <f>(DR572 - IF(AU572&gt;1, L572*DL572*100.0/(AW572), 0))*(DY572+DZ572)/1000.0</f>
        <v>0</v>
      </c>
      <c r="Q572">
        <f>2.0/((1/S572-1/R572)+SIGN(S572)*SQRT((1/S572-1/R572)*(1/S572-1/R572) + 4*DM572/((DM572+1)*(DM572+1))*(2*1/S572*1/R572-1/R572*1/R572)))</f>
        <v>0</v>
      </c>
      <c r="R572">
        <f>IF(LEFT(DN572,1)&lt;&gt;"0",IF(LEFT(DN572,1)="1",3.0,DO572),$D$5+$E$5*(EF572*DY572/($K$5*1000))+$F$5*(EF572*DY572/($K$5*1000))*MAX(MIN(DL572,$J$5),$I$5)*MAX(MIN(DL572,$J$5),$I$5)+$G$5*MAX(MIN(DL572,$J$5),$I$5)*(EF572*DY572/($K$5*1000))+$H$5*(EF572*DY572/($K$5*1000))*(EF572*DY572/($K$5*1000)))</f>
        <v>0</v>
      </c>
      <c r="S572">
        <f>J572*(1000-(1000*0.61365*exp(17.502*W572/(240.97+W572))/(DY572+DZ572)+DT572)/2)/(1000*0.61365*exp(17.502*W572/(240.97+W572))/(DY572+DZ572)-DT572)</f>
        <v>0</v>
      </c>
      <c r="T572">
        <f>1/((DM572+1)/(Q572/1.6)+1/(R572/1.37)) + DM572/((DM572+1)/(Q572/1.6) + DM572/(R572/1.37))</f>
        <v>0</v>
      </c>
      <c r="U572">
        <f>(DH572*DK572)</f>
        <v>0</v>
      </c>
      <c r="V572">
        <f>(EA572+(U572+2*0.95*5.67E-8*(((EA572+$B$7)+273)^4-(EA572+273)^4)-44100*J572)/(1.84*29.3*R572+8*0.95*5.67E-8*(EA572+273)^3))</f>
        <v>0</v>
      </c>
      <c r="W572">
        <f>($C$7*EB572+$D$7*EC572+$E$7*V572)</f>
        <v>0</v>
      </c>
      <c r="X572">
        <f>0.61365*exp(17.502*W572/(240.97+W572))</f>
        <v>0</v>
      </c>
      <c r="Y572">
        <f>(Z572/AA572*100)</f>
        <v>0</v>
      </c>
      <c r="Z572">
        <f>DT572*(DY572+DZ572)/1000</f>
        <v>0</v>
      </c>
      <c r="AA572">
        <f>0.61365*exp(17.502*EA572/(240.97+EA572))</f>
        <v>0</v>
      </c>
      <c r="AB572">
        <f>(X572-DT572*(DY572+DZ572)/1000)</f>
        <v>0</v>
      </c>
      <c r="AC572">
        <f>(-J572*44100)</f>
        <v>0</v>
      </c>
      <c r="AD572">
        <f>2*29.3*R572*0.92*(EA572-W572)</f>
        <v>0</v>
      </c>
      <c r="AE572">
        <f>2*0.95*5.67E-8*(((EA572+$B$7)+273)^4-(W572+273)^4)</f>
        <v>0</v>
      </c>
      <c r="AF572">
        <f>U572+AE572+AC572+AD572</f>
        <v>0</v>
      </c>
      <c r="AG572">
        <f>DX572*AU572*(DS572-DR572*(1000-AU572*DU572)/(1000-AU572*DT572))/(100*DL572)</f>
        <v>0</v>
      </c>
      <c r="AH572">
        <f>1000*DX572*AU572*(DT572-DU572)/(100*DL572*(1000-AU572*DT572))</f>
        <v>0</v>
      </c>
      <c r="AI572">
        <f>(AJ572 - AK572 - DY572*1E3/(8.314*(EA572+273.15)) * AM572/DX572 * AL572) * DX572/(100*DL572) * (1000 - DU572)/1000</f>
        <v>0</v>
      </c>
      <c r="AJ572">
        <v>1263.50466033359</v>
      </c>
      <c r="AK572">
        <v>1202.198484848485</v>
      </c>
      <c r="AL572">
        <v>3.422146708257187</v>
      </c>
      <c r="AM572">
        <v>65.51276045423094</v>
      </c>
      <c r="AN572">
        <f>(AP572 - AO572 + DY572*1E3/(8.314*(EA572+273.15)) * AR572/DX572 * AQ572) * DX572/(100*DL572) * 1000/(1000 - AP572)</f>
        <v>0</v>
      </c>
      <c r="AO572">
        <v>16.13422798750729</v>
      </c>
      <c r="AP572">
        <v>23.96509575757575</v>
      </c>
      <c r="AQ572">
        <v>-0.0004119229184059668</v>
      </c>
      <c r="AR572">
        <v>120.2974737953447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MAX(0,($B$13+$C$13*EF572)/(1+$D$13*EF572)*DY572/(EA572+273)*$E$13)</f>
        <v>0</v>
      </c>
      <c r="AX572" t="s">
        <v>437</v>
      </c>
      <c r="AY572" t="s">
        <v>437</v>
      </c>
      <c r="AZ572">
        <v>0</v>
      </c>
      <c r="BA572">
        <v>0</v>
      </c>
      <c r="BB572">
        <f>1-AZ572/BA572</f>
        <v>0</v>
      </c>
      <c r="BC572">
        <v>0</v>
      </c>
      <c r="BD572" t="s">
        <v>437</v>
      </c>
      <c r="BE572" t="s">
        <v>437</v>
      </c>
      <c r="BF572">
        <v>0</v>
      </c>
      <c r="BG572">
        <v>0</v>
      </c>
      <c r="BH572">
        <f>1-BF572/BG572</f>
        <v>0</v>
      </c>
      <c r="BI572">
        <v>0.5</v>
      </c>
      <c r="BJ572">
        <f>DI572</f>
        <v>0</v>
      </c>
      <c r="BK572">
        <f>L572</f>
        <v>0</v>
      </c>
      <c r="BL572">
        <f>BH572*BI572*BJ572</f>
        <v>0</v>
      </c>
      <c r="BM572">
        <f>(BK572-BC572)/BJ572</f>
        <v>0</v>
      </c>
      <c r="BN572">
        <f>(BA572-BG572)/BG572</f>
        <v>0</v>
      </c>
      <c r="BO572">
        <f>AZ572/(BB572+AZ572/BG572)</f>
        <v>0</v>
      </c>
      <c r="BP572" t="s">
        <v>437</v>
      </c>
      <c r="BQ572">
        <v>0</v>
      </c>
      <c r="BR572">
        <f>IF(BQ572&lt;&gt;0, BQ572, BO572)</f>
        <v>0</v>
      </c>
      <c r="BS572">
        <f>1-BR572/BG572</f>
        <v>0</v>
      </c>
      <c r="BT572">
        <f>(BG572-BF572)/(BG572-BR572)</f>
        <v>0</v>
      </c>
      <c r="BU572">
        <f>(BA572-BG572)/(BA572-BR572)</f>
        <v>0</v>
      </c>
      <c r="BV572">
        <f>(BG572-BF572)/(BG572-AZ572)</f>
        <v>0</v>
      </c>
      <c r="BW572">
        <f>(BA572-BG572)/(BA572-AZ572)</f>
        <v>0</v>
      </c>
      <c r="BX572">
        <f>(BT572*BR572/BF572)</f>
        <v>0</v>
      </c>
      <c r="BY572">
        <f>(1-BX572)</f>
        <v>0</v>
      </c>
      <c r="DH572">
        <f>$B$11*EG572+$C$11*EH572+$F$11*ES572*(1-EV572)</f>
        <v>0</v>
      </c>
      <c r="DI572">
        <f>DH572*DJ572</f>
        <v>0</v>
      </c>
      <c r="DJ572">
        <f>($B$11*$D$9+$C$11*$D$9+$F$11*((FF572+EX572)/MAX(FF572+EX572+FG572, 0.1)*$I$9+FG572/MAX(FF572+EX572+FG572, 0.1)*$J$9))/($B$11+$C$11+$F$11)</f>
        <v>0</v>
      </c>
      <c r="DK572">
        <f>($B$11*$K$9+$C$11*$K$9+$F$11*((FF572+EX572)/MAX(FF572+EX572+FG572, 0.1)*$P$9+FG572/MAX(FF572+EX572+FG572, 0.1)*$Q$9))/($B$11+$C$11+$F$11)</f>
        <v>0</v>
      </c>
      <c r="DL572">
        <v>4.8</v>
      </c>
      <c r="DM572">
        <v>0.5</v>
      </c>
      <c r="DN572" t="s">
        <v>438</v>
      </c>
      <c r="DO572">
        <v>2</v>
      </c>
      <c r="DP572" t="b">
        <v>1</v>
      </c>
      <c r="DQ572">
        <v>1759260103.814285</v>
      </c>
      <c r="DR572">
        <v>1149.1325</v>
      </c>
      <c r="DS572">
        <v>1227.437142857143</v>
      </c>
      <c r="DT572">
        <v>23.98969285714286</v>
      </c>
      <c r="DU572">
        <v>15.97291428571429</v>
      </c>
      <c r="DV572">
        <v>1148.091071428571</v>
      </c>
      <c r="DW572">
        <v>23.74723214285714</v>
      </c>
      <c r="DX572">
        <v>500.0238571428571</v>
      </c>
      <c r="DY572">
        <v>90.70202142857144</v>
      </c>
      <c r="DZ572">
        <v>0.05333809642857142</v>
      </c>
      <c r="EA572">
        <v>30.65244642857143</v>
      </c>
      <c r="EB572">
        <v>30.11082857142857</v>
      </c>
      <c r="EC572">
        <v>999.9000000000002</v>
      </c>
      <c r="ED572">
        <v>0</v>
      </c>
      <c r="EE572">
        <v>0</v>
      </c>
      <c r="EF572">
        <v>9990.107142857143</v>
      </c>
      <c r="EG572">
        <v>0</v>
      </c>
      <c r="EH572">
        <v>11.35374285714286</v>
      </c>
      <c r="EI572">
        <v>-78.30430357142858</v>
      </c>
      <c r="EJ572">
        <v>1177.377142857143</v>
      </c>
      <c r="EK572">
        <v>1247.363571428572</v>
      </c>
      <c r="EL572">
        <v>8.016774999999999</v>
      </c>
      <c r="EM572">
        <v>1227.437142857143</v>
      </c>
      <c r="EN572">
        <v>15.97291428571429</v>
      </c>
      <c r="EO572">
        <v>2.175914642857143</v>
      </c>
      <c r="EP572">
        <v>1.448776785714286</v>
      </c>
      <c r="EQ572">
        <v>18.786075</v>
      </c>
      <c r="ER572">
        <v>12.4376</v>
      </c>
      <c r="ES572">
        <v>2000</v>
      </c>
      <c r="ET572">
        <v>0.9799972499999997</v>
      </c>
      <c r="EU572">
        <v>0.020002975</v>
      </c>
      <c r="EV572">
        <v>0</v>
      </c>
      <c r="EW572">
        <v>916.1112857142855</v>
      </c>
      <c r="EX572">
        <v>5.000560000000001</v>
      </c>
      <c r="EY572">
        <v>18612.58928571429</v>
      </c>
      <c r="EZ572">
        <v>17294.85714285714</v>
      </c>
      <c r="FA572">
        <v>42.30092857142856</v>
      </c>
      <c r="FB572">
        <v>42.4037857142857</v>
      </c>
      <c r="FC572">
        <v>42</v>
      </c>
      <c r="FD572">
        <v>41.53764285714284</v>
      </c>
      <c r="FE572">
        <v>43</v>
      </c>
      <c r="FF572">
        <v>1955.09</v>
      </c>
      <c r="FG572">
        <v>39.91</v>
      </c>
      <c r="FH572">
        <v>0</v>
      </c>
      <c r="FI572">
        <v>1759260125.8</v>
      </c>
      <c r="FJ572">
        <v>0</v>
      </c>
      <c r="FK572">
        <v>916.06308</v>
      </c>
      <c r="FL572">
        <v>-2.549153851231437</v>
      </c>
      <c r="FM572">
        <v>-36.02307702772332</v>
      </c>
      <c r="FN572">
        <v>18612.184</v>
      </c>
      <c r="FO572">
        <v>15</v>
      </c>
      <c r="FP572">
        <v>0</v>
      </c>
      <c r="FQ572" t="s">
        <v>439</v>
      </c>
      <c r="FR572">
        <v>1747148579.5</v>
      </c>
      <c r="FS572">
        <v>1747148584.5</v>
      </c>
      <c r="FT572">
        <v>0</v>
      </c>
      <c r="FU572">
        <v>0.162</v>
      </c>
      <c r="FV572">
        <v>-0.001</v>
      </c>
      <c r="FW572">
        <v>0.139</v>
      </c>
      <c r="FX572">
        <v>0.058</v>
      </c>
      <c r="FY572">
        <v>420</v>
      </c>
      <c r="FZ572">
        <v>16</v>
      </c>
      <c r="GA572">
        <v>0.19</v>
      </c>
      <c r="GB572">
        <v>0.02</v>
      </c>
      <c r="GC572">
        <v>-78.2274075</v>
      </c>
      <c r="GD572">
        <v>-1.564578236397654</v>
      </c>
      <c r="GE572">
        <v>0.1666119224237868</v>
      </c>
      <c r="GF572">
        <v>0</v>
      </c>
      <c r="GG572">
        <v>916.1565882352942</v>
      </c>
      <c r="GH572">
        <v>-1.876333082356925</v>
      </c>
      <c r="GI572">
        <v>0.2966000592645087</v>
      </c>
      <c r="GJ572">
        <v>0</v>
      </c>
      <c r="GK572">
        <v>8.0982585</v>
      </c>
      <c r="GL572">
        <v>-1.958566378986889</v>
      </c>
      <c r="GM572">
        <v>0.188727779732476</v>
      </c>
      <c r="GN572">
        <v>0</v>
      </c>
      <c r="GO572">
        <v>0</v>
      </c>
      <c r="GP572">
        <v>3</v>
      </c>
      <c r="GQ572" t="s">
        <v>490</v>
      </c>
      <c r="GR572">
        <v>3.12867</v>
      </c>
      <c r="GS572">
        <v>2.73157</v>
      </c>
      <c r="GT572">
        <v>0.173354</v>
      </c>
      <c r="GU572">
        <v>0.18147</v>
      </c>
      <c r="GV572">
        <v>0.107035</v>
      </c>
      <c r="GW572">
        <v>0.081707</v>
      </c>
      <c r="GX572">
        <v>24763.5</v>
      </c>
      <c r="GY572">
        <v>23803.3</v>
      </c>
      <c r="GZ572">
        <v>30500.2</v>
      </c>
      <c r="HA572">
        <v>29337.7</v>
      </c>
      <c r="HB572">
        <v>37594.1</v>
      </c>
      <c r="HC572">
        <v>35460.6</v>
      </c>
      <c r="HD572">
        <v>46660.7</v>
      </c>
      <c r="HE572">
        <v>43597</v>
      </c>
      <c r="HF572">
        <v>1.82892</v>
      </c>
      <c r="HG572">
        <v>1.81845</v>
      </c>
      <c r="HH572">
        <v>0.0810847</v>
      </c>
      <c r="HI572">
        <v>0</v>
      </c>
      <c r="HJ572">
        <v>28.8036</v>
      </c>
      <c r="HK572">
        <v>999.9</v>
      </c>
      <c r="HL572">
        <v>47.3</v>
      </c>
      <c r="HM572">
        <v>31.6</v>
      </c>
      <c r="HN572">
        <v>24.3432</v>
      </c>
      <c r="HO572">
        <v>62.8669</v>
      </c>
      <c r="HP572">
        <v>17.6522</v>
      </c>
      <c r="HQ572">
        <v>1</v>
      </c>
      <c r="HR572">
        <v>0.169451</v>
      </c>
      <c r="HS572">
        <v>0.430275</v>
      </c>
      <c r="HT572">
        <v>20.1999</v>
      </c>
      <c r="HU572">
        <v>5.22822</v>
      </c>
      <c r="HV572">
        <v>11.974</v>
      </c>
      <c r="HW572">
        <v>4.97</v>
      </c>
      <c r="HX572">
        <v>3.2895</v>
      </c>
      <c r="HY572">
        <v>9999</v>
      </c>
      <c r="HZ572">
        <v>9999</v>
      </c>
      <c r="IA572">
        <v>9999</v>
      </c>
      <c r="IB572">
        <v>21.1</v>
      </c>
      <c r="IC572">
        <v>4.9729</v>
      </c>
      <c r="ID572">
        <v>1.87729</v>
      </c>
      <c r="IE572">
        <v>1.87532</v>
      </c>
      <c r="IF572">
        <v>1.8782</v>
      </c>
      <c r="IG572">
        <v>1.8749</v>
      </c>
      <c r="IH572">
        <v>1.87851</v>
      </c>
      <c r="II572">
        <v>1.87561</v>
      </c>
      <c r="IJ572">
        <v>1.87675</v>
      </c>
      <c r="IK572">
        <v>0</v>
      </c>
      <c r="IL572">
        <v>0</v>
      </c>
      <c r="IM572">
        <v>0</v>
      </c>
      <c r="IN572">
        <v>0</v>
      </c>
      <c r="IO572" t="s">
        <v>441</v>
      </c>
      <c r="IP572" t="s">
        <v>442</v>
      </c>
      <c r="IQ572" t="s">
        <v>443</v>
      </c>
      <c r="IR572" t="s">
        <v>443</v>
      </c>
      <c r="IS572" t="s">
        <v>443</v>
      </c>
      <c r="IT572" t="s">
        <v>443</v>
      </c>
      <c r="IU572">
        <v>0</v>
      </c>
      <c r="IV572">
        <v>100</v>
      </c>
      <c r="IW572">
        <v>100</v>
      </c>
      <c r="IX572">
        <v>1.07</v>
      </c>
      <c r="IY572">
        <v>0.2419</v>
      </c>
      <c r="IZ572">
        <v>-0.1222274518627452</v>
      </c>
      <c r="JA572">
        <v>0.001328938755811441</v>
      </c>
      <c r="JB572">
        <v>-5.633165956792918E-07</v>
      </c>
      <c r="JC572">
        <v>2.510553891376428E-10</v>
      </c>
      <c r="JD572">
        <v>-0.04678033270444259</v>
      </c>
      <c r="JE572">
        <v>-0.0009625096320519332</v>
      </c>
      <c r="JF572">
        <v>0.0006953178313022573</v>
      </c>
      <c r="JG572">
        <v>-5.973937232829655E-06</v>
      </c>
      <c r="JH572">
        <v>1</v>
      </c>
      <c r="JI572">
        <v>2112</v>
      </c>
      <c r="JJ572">
        <v>1</v>
      </c>
      <c r="JK572">
        <v>26</v>
      </c>
      <c r="JL572">
        <v>201858.9</v>
      </c>
      <c r="JM572">
        <v>201858.8</v>
      </c>
      <c r="JN572">
        <v>2.6416</v>
      </c>
      <c r="JO572">
        <v>2.53784</v>
      </c>
      <c r="JP572">
        <v>1.39893</v>
      </c>
      <c r="JQ572">
        <v>2.32788</v>
      </c>
      <c r="JR572">
        <v>1.44897</v>
      </c>
      <c r="JS572">
        <v>2.54272</v>
      </c>
      <c r="JT572">
        <v>37.3138</v>
      </c>
      <c r="JU572">
        <v>23.9737</v>
      </c>
      <c r="JV572">
        <v>18</v>
      </c>
      <c r="JW572">
        <v>482.258</v>
      </c>
      <c r="JX572">
        <v>445.789</v>
      </c>
      <c r="JY572">
        <v>28.671</v>
      </c>
      <c r="JZ572">
        <v>29.3689</v>
      </c>
      <c r="KA572">
        <v>30.0008</v>
      </c>
      <c r="KB572">
        <v>28.9558</v>
      </c>
      <c r="KC572">
        <v>29.012</v>
      </c>
      <c r="KD572">
        <v>52.8834</v>
      </c>
      <c r="KE572">
        <v>36.2662</v>
      </c>
      <c r="KF572">
        <v>0</v>
      </c>
      <c r="KG572">
        <v>28.5702</v>
      </c>
      <c r="KH572">
        <v>1275.34</v>
      </c>
      <c r="KI572">
        <v>16.4421</v>
      </c>
      <c r="KJ572">
        <v>100.835</v>
      </c>
      <c r="KK572">
        <v>100.278</v>
      </c>
    </row>
    <row r="573" spans="1:297">
      <c r="A573">
        <v>557</v>
      </c>
      <c r="B573">
        <v>1759260116.6</v>
      </c>
      <c r="C573">
        <v>13301</v>
      </c>
      <c r="D573" t="s">
        <v>1562</v>
      </c>
      <c r="E573" t="s">
        <v>1563</v>
      </c>
      <c r="F573">
        <v>5</v>
      </c>
      <c r="G573" t="s">
        <v>1411</v>
      </c>
      <c r="H573" t="s">
        <v>436</v>
      </c>
      <c r="I573">
        <v>1759260109.1</v>
      </c>
      <c r="J573">
        <f>(K573)/1000</f>
        <v>0</v>
      </c>
      <c r="K573">
        <f>IF(DP573, AN573, AH573)</f>
        <v>0</v>
      </c>
      <c r="L573">
        <f>IF(DP573, AI573, AG573)</f>
        <v>0</v>
      </c>
      <c r="M573">
        <f>DR573 - IF(AU573&gt;1, L573*DL573*100.0/(AW573), 0)</f>
        <v>0</v>
      </c>
      <c r="N573">
        <f>((T573-J573/2)*M573-L573)/(T573+J573/2)</f>
        <v>0</v>
      </c>
      <c r="O573">
        <f>N573*(DY573+DZ573)/1000.0</f>
        <v>0</v>
      </c>
      <c r="P573">
        <f>(DR573 - IF(AU573&gt;1, L573*DL573*100.0/(AW573), 0))*(DY573+DZ573)/1000.0</f>
        <v>0</v>
      </c>
      <c r="Q573">
        <f>2.0/((1/S573-1/R573)+SIGN(S573)*SQRT((1/S573-1/R573)*(1/S573-1/R573) + 4*DM573/((DM573+1)*(DM573+1))*(2*1/S573*1/R573-1/R573*1/R573)))</f>
        <v>0</v>
      </c>
      <c r="R573">
        <f>IF(LEFT(DN573,1)&lt;&gt;"0",IF(LEFT(DN573,1)="1",3.0,DO573),$D$5+$E$5*(EF573*DY573/($K$5*1000))+$F$5*(EF573*DY573/($K$5*1000))*MAX(MIN(DL573,$J$5),$I$5)*MAX(MIN(DL573,$J$5),$I$5)+$G$5*MAX(MIN(DL573,$J$5),$I$5)*(EF573*DY573/($K$5*1000))+$H$5*(EF573*DY573/($K$5*1000))*(EF573*DY573/($K$5*1000)))</f>
        <v>0</v>
      </c>
      <c r="S573">
        <f>J573*(1000-(1000*0.61365*exp(17.502*W573/(240.97+W573))/(DY573+DZ573)+DT573)/2)/(1000*0.61365*exp(17.502*W573/(240.97+W573))/(DY573+DZ573)-DT573)</f>
        <v>0</v>
      </c>
      <c r="T573">
        <f>1/((DM573+1)/(Q573/1.6)+1/(R573/1.37)) + DM573/((DM573+1)/(Q573/1.6) + DM573/(R573/1.37))</f>
        <v>0</v>
      </c>
      <c r="U573">
        <f>(DH573*DK573)</f>
        <v>0</v>
      </c>
      <c r="V573">
        <f>(EA573+(U573+2*0.95*5.67E-8*(((EA573+$B$7)+273)^4-(EA573+273)^4)-44100*J573)/(1.84*29.3*R573+8*0.95*5.67E-8*(EA573+273)^3))</f>
        <v>0</v>
      </c>
      <c r="W573">
        <f>($C$7*EB573+$D$7*EC573+$E$7*V573)</f>
        <v>0</v>
      </c>
      <c r="X573">
        <f>0.61365*exp(17.502*W573/(240.97+W573))</f>
        <v>0</v>
      </c>
      <c r="Y573">
        <f>(Z573/AA573*100)</f>
        <v>0</v>
      </c>
      <c r="Z573">
        <f>DT573*(DY573+DZ573)/1000</f>
        <v>0</v>
      </c>
      <c r="AA573">
        <f>0.61365*exp(17.502*EA573/(240.97+EA573))</f>
        <v>0</v>
      </c>
      <c r="AB573">
        <f>(X573-DT573*(DY573+DZ573)/1000)</f>
        <v>0</v>
      </c>
      <c r="AC573">
        <f>(-J573*44100)</f>
        <v>0</v>
      </c>
      <c r="AD573">
        <f>2*29.3*R573*0.92*(EA573-W573)</f>
        <v>0</v>
      </c>
      <c r="AE573">
        <f>2*0.95*5.67E-8*(((EA573+$B$7)+273)^4-(W573+273)^4)</f>
        <v>0</v>
      </c>
      <c r="AF573">
        <f>U573+AE573+AC573+AD573</f>
        <v>0</v>
      </c>
      <c r="AG573">
        <f>DX573*AU573*(DS573-DR573*(1000-AU573*DU573)/(1000-AU573*DT573))/(100*DL573)</f>
        <v>0</v>
      </c>
      <c r="AH573">
        <f>1000*DX573*AU573*(DT573-DU573)/(100*DL573*(1000-AU573*DT573))</f>
        <v>0</v>
      </c>
      <c r="AI573">
        <f>(AJ573 - AK573 - DY573*1E3/(8.314*(EA573+273.15)) * AM573/DX573 * AL573) * DX573/(100*DL573) * (1000 - DU573)/1000</f>
        <v>0</v>
      </c>
      <c r="AJ573">
        <v>1280.872059969186</v>
      </c>
      <c r="AK573">
        <v>1219.346666666666</v>
      </c>
      <c r="AL573">
        <v>3.416087986392872</v>
      </c>
      <c r="AM573">
        <v>65.51276045423094</v>
      </c>
      <c r="AN573">
        <f>(AP573 - AO573 + DY573*1E3/(8.314*(EA573+273.15)) * AR573/DX573 * AQ573) * DX573/(100*DL573) * 1000/(1000 - AP573)</f>
        <v>0</v>
      </c>
      <c r="AO573">
        <v>16.28822268477312</v>
      </c>
      <c r="AP573">
        <v>23.9507812121212</v>
      </c>
      <c r="AQ573">
        <v>-0.0005195808499960355</v>
      </c>
      <c r="AR573">
        <v>120.2974737953447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MAX(0,($B$13+$C$13*EF573)/(1+$D$13*EF573)*DY573/(EA573+273)*$E$13)</f>
        <v>0</v>
      </c>
      <c r="AX573" t="s">
        <v>437</v>
      </c>
      <c r="AY573" t="s">
        <v>437</v>
      </c>
      <c r="AZ573">
        <v>0</v>
      </c>
      <c r="BA573">
        <v>0</v>
      </c>
      <c r="BB573">
        <f>1-AZ573/BA573</f>
        <v>0</v>
      </c>
      <c r="BC573">
        <v>0</v>
      </c>
      <c r="BD573" t="s">
        <v>437</v>
      </c>
      <c r="BE573" t="s">
        <v>437</v>
      </c>
      <c r="BF573">
        <v>0</v>
      </c>
      <c r="BG573">
        <v>0</v>
      </c>
      <c r="BH573">
        <f>1-BF573/BG573</f>
        <v>0</v>
      </c>
      <c r="BI573">
        <v>0.5</v>
      </c>
      <c r="BJ573">
        <f>DI573</f>
        <v>0</v>
      </c>
      <c r="BK573">
        <f>L573</f>
        <v>0</v>
      </c>
      <c r="BL573">
        <f>BH573*BI573*BJ573</f>
        <v>0</v>
      </c>
      <c r="BM573">
        <f>(BK573-BC573)/BJ573</f>
        <v>0</v>
      </c>
      <c r="BN573">
        <f>(BA573-BG573)/BG573</f>
        <v>0</v>
      </c>
      <c r="BO573">
        <f>AZ573/(BB573+AZ573/BG573)</f>
        <v>0</v>
      </c>
      <c r="BP573" t="s">
        <v>437</v>
      </c>
      <c r="BQ573">
        <v>0</v>
      </c>
      <c r="BR573">
        <f>IF(BQ573&lt;&gt;0, BQ573, BO573)</f>
        <v>0</v>
      </c>
      <c r="BS573">
        <f>1-BR573/BG573</f>
        <v>0</v>
      </c>
      <c r="BT573">
        <f>(BG573-BF573)/(BG573-BR573)</f>
        <v>0</v>
      </c>
      <c r="BU573">
        <f>(BA573-BG573)/(BA573-BR573)</f>
        <v>0</v>
      </c>
      <c r="BV573">
        <f>(BG573-BF573)/(BG573-AZ573)</f>
        <v>0</v>
      </c>
      <c r="BW573">
        <f>(BA573-BG573)/(BA573-AZ573)</f>
        <v>0</v>
      </c>
      <c r="BX573">
        <f>(BT573*BR573/BF573)</f>
        <v>0</v>
      </c>
      <c r="BY573">
        <f>(1-BX573)</f>
        <v>0</v>
      </c>
      <c r="DH573">
        <f>$B$11*EG573+$C$11*EH573+$F$11*ES573*(1-EV573)</f>
        <v>0</v>
      </c>
      <c r="DI573">
        <f>DH573*DJ573</f>
        <v>0</v>
      </c>
      <c r="DJ573">
        <f>($B$11*$D$9+$C$11*$D$9+$F$11*((FF573+EX573)/MAX(FF573+EX573+FG573, 0.1)*$I$9+FG573/MAX(FF573+EX573+FG573, 0.1)*$J$9))/($B$11+$C$11+$F$11)</f>
        <v>0</v>
      </c>
      <c r="DK573">
        <f>($B$11*$K$9+$C$11*$K$9+$F$11*((FF573+EX573)/MAX(FF573+EX573+FG573, 0.1)*$P$9+FG573/MAX(FF573+EX573+FG573, 0.1)*$Q$9))/($B$11+$C$11+$F$11)</f>
        <v>0</v>
      </c>
      <c r="DL573">
        <v>4.8</v>
      </c>
      <c r="DM573">
        <v>0.5</v>
      </c>
      <c r="DN573" t="s">
        <v>438</v>
      </c>
      <c r="DO573">
        <v>2</v>
      </c>
      <c r="DP573" t="b">
        <v>1</v>
      </c>
      <c r="DQ573">
        <v>1759260109.1</v>
      </c>
      <c r="DR573">
        <v>1166.751481481481</v>
      </c>
      <c r="DS573">
        <v>1245.09962962963</v>
      </c>
      <c r="DT573">
        <v>23.97004814814815</v>
      </c>
      <c r="DU573">
        <v>16.12525185185185</v>
      </c>
      <c r="DV573">
        <v>1165.692222222222</v>
      </c>
      <c r="DW573">
        <v>23.728</v>
      </c>
      <c r="DX573">
        <v>499.9684074074075</v>
      </c>
      <c r="DY573">
        <v>90.70237777777777</v>
      </c>
      <c r="DZ573">
        <v>0.05365907407407407</v>
      </c>
      <c r="EA573">
        <v>30.63755555555555</v>
      </c>
      <c r="EB573">
        <v>30.11748518518518</v>
      </c>
      <c r="EC573">
        <v>999.9000000000001</v>
      </c>
      <c r="ED573">
        <v>0</v>
      </c>
      <c r="EE573">
        <v>0</v>
      </c>
      <c r="EF573">
        <v>9994.279629629629</v>
      </c>
      <c r="EG573">
        <v>0</v>
      </c>
      <c r="EH573">
        <v>11.35163703703704</v>
      </c>
      <c r="EI573">
        <v>-78.34896296296296</v>
      </c>
      <c r="EJ573">
        <v>1195.405555555555</v>
      </c>
      <c r="EK573">
        <v>1265.51</v>
      </c>
      <c r="EL573">
        <v>7.844790370370371</v>
      </c>
      <c r="EM573">
        <v>1245.09962962963</v>
      </c>
      <c r="EN573">
        <v>16.12525185185185</v>
      </c>
      <c r="EO573">
        <v>2.174141111111111</v>
      </c>
      <c r="EP573">
        <v>1.46259962962963</v>
      </c>
      <c r="EQ573">
        <v>18.77302962962963</v>
      </c>
      <c r="ER573">
        <v>12.58222962962963</v>
      </c>
      <c r="ES573">
        <v>2000.001111111111</v>
      </c>
      <c r="ET573">
        <v>0.9799974444444443</v>
      </c>
      <c r="EU573">
        <v>0.02000277407407407</v>
      </c>
      <c r="EV573">
        <v>0</v>
      </c>
      <c r="EW573">
        <v>915.9106296296297</v>
      </c>
      <c r="EX573">
        <v>5.000560000000001</v>
      </c>
      <c r="EY573">
        <v>18608.68888888889</v>
      </c>
      <c r="EZ573">
        <v>17294.87037037037</v>
      </c>
      <c r="FA573">
        <v>42.31199999999999</v>
      </c>
      <c r="FB573">
        <v>42.42322222222221</v>
      </c>
      <c r="FC573">
        <v>42</v>
      </c>
      <c r="FD573">
        <v>41.54592592592592</v>
      </c>
      <c r="FE573">
        <v>43</v>
      </c>
      <c r="FF573">
        <v>1955.091111111111</v>
      </c>
      <c r="FG573">
        <v>39.91</v>
      </c>
      <c r="FH573">
        <v>0</v>
      </c>
      <c r="FI573">
        <v>1759260130.6</v>
      </c>
      <c r="FJ573">
        <v>0</v>
      </c>
      <c r="FK573">
        <v>915.8709199999998</v>
      </c>
      <c r="FL573">
        <v>-3.008307703020202</v>
      </c>
      <c r="FM573">
        <v>-56.0000000868285</v>
      </c>
      <c r="FN573">
        <v>18608.516</v>
      </c>
      <c r="FO573">
        <v>15</v>
      </c>
      <c r="FP573">
        <v>0</v>
      </c>
      <c r="FQ573" t="s">
        <v>439</v>
      </c>
      <c r="FR573">
        <v>1747148579.5</v>
      </c>
      <c r="FS573">
        <v>1747148584.5</v>
      </c>
      <c r="FT573">
        <v>0</v>
      </c>
      <c r="FU573">
        <v>0.162</v>
      </c>
      <c r="FV573">
        <v>-0.001</v>
      </c>
      <c r="FW573">
        <v>0.139</v>
      </c>
      <c r="FX573">
        <v>0.058</v>
      </c>
      <c r="FY573">
        <v>420</v>
      </c>
      <c r="FZ573">
        <v>16</v>
      </c>
      <c r="GA573">
        <v>0.19</v>
      </c>
      <c r="GB573">
        <v>0.02</v>
      </c>
      <c r="GC573">
        <v>-78.32062499999999</v>
      </c>
      <c r="GD573">
        <v>-0.9901891181987048</v>
      </c>
      <c r="GE573">
        <v>0.1339393664125677</v>
      </c>
      <c r="GF573">
        <v>0</v>
      </c>
      <c r="GG573">
        <v>916.0075000000001</v>
      </c>
      <c r="GH573">
        <v>-2.490863255251109</v>
      </c>
      <c r="GI573">
        <v>0.3414528001142833</v>
      </c>
      <c r="GJ573">
        <v>0</v>
      </c>
      <c r="GK573">
        <v>7.96721225</v>
      </c>
      <c r="GL573">
        <v>-1.930404090056287</v>
      </c>
      <c r="GM573">
        <v>0.186030835756972</v>
      </c>
      <c r="GN573">
        <v>0</v>
      </c>
      <c r="GO573">
        <v>0</v>
      </c>
      <c r="GP573">
        <v>3</v>
      </c>
      <c r="GQ573" t="s">
        <v>490</v>
      </c>
      <c r="GR573">
        <v>3.12875</v>
      </c>
      <c r="GS573">
        <v>2.73146</v>
      </c>
      <c r="GT573">
        <v>0.17487</v>
      </c>
      <c r="GU573">
        <v>0.182906</v>
      </c>
      <c r="GV573">
        <v>0.106996</v>
      </c>
      <c r="GW573">
        <v>0.0824135</v>
      </c>
      <c r="GX573">
        <v>24717.5</v>
      </c>
      <c r="GY573">
        <v>23761.3</v>
      </c>
      <c r="GZ573">
        <v>30499.6</v>
      </c>
      <c r="HA573">
        <v>29337.5</v>
      </c>
      <c r="HB573">
        <v>37595.3</v>
      </c>
      <c r="HC573">
        <v>35433</v>
      </c>
      <c r="HD573">
        <v>46660</v>
      </c>
      <c r="HE573">
        <v>43596.7</v>
      </c>
      <c r="HF573">
        <v>1.82875</v>
      </c>
      <c r="HG573">
        <v>1.8187</v>
      </c>
      <c r="HH573">
        <v>0.079684</v>
      </c>
      <c r="HI573">
        <v>0</v>
      </c>
      <c r="HJ573">
        <v>28.8036</v>
      </c>
      <c r="HK573">
        <v>999.9</v>
      </c>
      <c r="HL573">
        <v>47.3</v>
      </c>
      <c r="HM573">
        <v>31.6</v>
      </c>
      <c r="HN573">
        <v>24.3432</v>
      </c>
      <c r="HO573">
        <v>62.8469</v>
      </c>
      <c r="HP573">
        <v>17.528</v>
      </c>
      <c r="HQ573">
        <v>1</v>
      </c>
      <c r="HR573">
        <v>0.169903</v>
      </c>
      <c r="HS573">
        <v>0.5411550000000001</v>
      </c>
      <c r="HT573">
        <v>20.1996</v>
      </c>
      <c r="HU573">
        <v>5.22822</v>
      </c>
      <c r="HV573">
        <v>11.974</v>
      </c>
      <c r="HW573">
        <v>4.96985</v>
      </c>
      <c r="HX573">
        <v>3.28948</v>
      </c>
      <c r="HY573">
        <v>9999</v>
      </c>
      <c r="HZ573">
        <v>9999</v>
      </c>
      <c r="IA573">
        <v>9999</v>
      </c>
      <c r="IB573">
        <v>21.1</v>
      </c>
      <c r="IC573">
        <v>4.97291</v>
      </c>
      <c r="ID573">
        <v>1.87729</v>
      </c>
      <c r="IE573">
        <v>1.87531</v>
      </c>
      <c r="IF573">
        <v>1.87819</v>
      </c>
      <c r="IG573">
        <v>1.87492</v>
      </c>
      <c r="IH573">
        <v>1.87851</v>
      </c>
      <c r="II573">
        <v>1.8756</v>
      </c>
      <c r="IJ573">
        <v>1.87672</v>
      </c>
      <c r="IK573">
        <v>0</v>
      </c>
      <c r="IL573">
        <v>0</v>
      </c>
      <c r="IM573">
        <v>0</v>
      </c>
      <c r="IN573">
        <v>0</v>
      </c>
      <c r="IO573" t="s">
        <v>441</v>
      </c>
      <c r="IP573" t="s">
        <v>442</v>
      </c>
      <c r="IQ573" t="s">
        <v>443</v>
      </c>
      <c r="IR573" t="s">
        <v>443</v>
      </c>
      <c r="IS573" t="s">
        <v>443</v>
      </c>
      <c r="IT573" t="s">
        <v>443</v>
      </c>
      <c r="IU573">
        <v>0</v>
      </c>
      <c r="IV573">
        <v>100</v>
      </c>
      <c r="IW573">
        <v>100</v>
      </c>
      <c r="IX573">
        <v>1.08</v>
      </c>
      <c r="IY573">
        <v>0.2416</v>
      </c>
      <c r="IZ573">
        <v>-0.1222274518627452</v>
      </c>
      <c r="JA573">
        <v>0.001328938755811441</v>
      </c>
      <c r="JB573">
        <v>-5.633165956792918E-07</v>
      </c>
      <c r="JC573">
        <v>2.510553891376428E-10</v>
      </c>
      <c r="JD573">
        <v>-0.04678033270444259</v>
      </c>
      <c r="JE573">
        <v>-0.0009625096320519332</v>
      </c>
      <c r="JF573">
        <v>0.0006953178313022573</v>
      </c>
      <c r="JG573">
        <v>-5.973937232829655E-06</v>
      </c>
      <c r="JH573">
        <v>1</v>
      </c>
      <c r="JI573">
        <v>2112</v>
      </c>
      <c r="JJ573">
        <v>1</v>
      </c>
      <c r="JK573">
        <v>26</v>
      </c>
      <c r="JL573">
        <v>201859</v>
      </c>
      <c r="JM573">
        <v>201858.9</v>
      </c>
      <c r="JN573">
        <v>2.67212</v>
      </c>
      <c r="JO573">
        <v>2.52686</v>
      </c>
      <c r="JP573">
        <v>1.39893</v>
      </c>
      <c r="JQ573">
        <v>2.32788</v>
      </c>
      <c r="JR573">
        <v>1.44897</v>
      </c>
      <c r="JS573">
        <v>2.53296</v>
      </c>
      <c r="JT573">
        <v>37.3378</v>
      </c>
      <c r="JU573">
        <v>23.9737</v>
      </c>
      <c r="JV573">
        <v>18</v>
      </c>
      <c r="JW573">
        <v>482.19</v>
      </c>
      <c r="JX573">
        <v>445.98</v>
      </c>
      <c r="JY573">
        <v>28.5459</v>
      </c>
      <c r="JZ573">
        <v>29.3741</v>
      </c>
      <c r="KA573">
        <v>30.0007</v>
      </c>
      <c r="KB573">
        <v>28.9603</v>
      </c>
      <c r="KC573">
        <v>29.0166</v>
      </c>
      <c r="KD573">
        <v>53.4891</v>
      </c>
      <c r="KE573">
        <v>35.9702</v>
      </c>
      <c r="KF573">
        <v>0</v>
      </c>
      <c r="KG573">
        <v>28.4507</v>
      </c>
      <c r="KH573">
        <v>1288.71</v>
      </c>
      <c r="KI573">
        <v>16.5934</v>
      </c>
      <c r="KJ573">
        <v>100.834</v>
      </c>
      <c r="KK573">
        <v>100.277</v>
      </c>
    </row>
    <row r="574" spans="1:297">
      <c r="A574">
        <v>558</v>
      </c>
      <c r="B574">
        <v>1759260121.6</v>
      </c>
      <c r="C574">
        <v>13306</v>
      </c>
      <c r="D574" t="s">
        <v>1564</v>
      </c>
      <c r="E574" t="s">
        <v>1565</v>
      </c>
      <c r="F574">
        <v>5</v>
      </c>
      <c r="G574" t="s">
        <v>1411</v>
      </c>
      <c r="H574" t="s">
        <v>436</v>
      </c>
      <c r="I574">
        <v>1759260113.814285</v>
      </c>
      <c r="J574">
        <f>(K574)/1000</f>
        <v>0</v>
      </c>
      <c r="K574">
        <f>IF(DP574, AN574, AH574)</f>
        <v>0</v>
      </c>
      <c r="L574">
        <f>IF(DP574, AI574, AG574)</f>
        <v>0</v>
      </c>
      <c r="M574">
        <f>DR574 - IF(AU574&gt;1, L574*DL574*100.0/(AW574), 0)</f>
        <v>0</v>
      </c>
      <c r="N574">
        <f>((T574-J574/2)*M574-L574)/(T574+J574/2)</f>
        <v>0</v>
      </c>
      <c r="O574">
        <f>N574*(DY574+DZ574)/1000.0</f>
        <v>0</v>
      </c>
      <c r="P574">
        <f>(DR574 - IF(AU574&gt;1, L574*DL574*100.0/(AW574), 0))*(DY574+DZ574)/1000.0</f>
        <v>0</v>
      </c>
      <c r="Q574">
        <f>2.0/((1/S574-1/R574)+SIGN(S574)*SQRT((1/S574-1/R574)*(1/S574-1/R574) + 4*DM574/((DM574+1)*(DM574+1))*(2*1/S574*1/R574-1/R574*1/R574)))</f>
        <v>0</v>
      </c>
      <c r="R574">
        <f>IF(LEFT(DN574,1)&lt;&gt;"0",IF(LEFT(DN574,1)="1",3.0,DO574),$D$5+$E$5*(EF574*DY574/($K$5*1000))+$F$5*(EF574*DY574/($K$5*1000))*MAX(MIN(DL574,$J$5),$I$5)*MAX(MIN(DL574,$J$5),$I$5)+$G$5*MAX(MIN(DL574,$J$5),$I$5)*(EF574*DY574/($K$5*1000))+$H$5*(EF574*DY574/($K$5*1000))*(EF574*DY574/($K$5*1000)))</f>
        <v>0</v>
      </c>
      <c r="S574">
        <f>J574*(1000-(1000*0.61365*exp(17.502*W574/(240.97+W574))/(DY574+DZ574)+DT574)/2)/(1000*0.61365*exp(17.502*W574/(240.97+W574))/(DY574+DZ574)-DT574)</f>
        <v>0</v>
      </c>
      <c r="T574">
        <f>1/((DM574+1)/(Q574/1.6)+1/(R574/1.37)) + DM574/((DM574+1)/(Q574/1.6) + DM574/(R574/1.37))</f>
        <v>0</v>
      </c>
      <c r="U574">
        <f>(DH574*DK574)</f>
        <v>0</v>
      </c>
      <c r="V574">
        <f>(EA574+(U574+2*0.95*5.67E-8*(((EA574+$B$7)+273)^4-(EA574+273)^4)-44100*J574)/(1.84*29.3*R574+8*0.95*5.67E-8*(EA574+273)^3))</f>
        <v>0</v>
      </c>
      <c r="W574">
        <f>($C$7*EB574+$D$7*EC574+$E$7*V574)</f>
        <v>0</v>
      </c>
      <c r="X574">
        <f>0.61365*exp(17.502*W574/(240.97+W574))</f>
        <v>0</v>
      </c>
      <c r="Y574">
        <f>(Z574/AA574*100)</f>
        <v>0</v>
      </c>
      <c r="Z574">
        <f>DT574*(DY574+DZ574)/1000</f>
        <v>0</v>
      </c>
      <c r="AA574">
        <f>0.61365*exp(17.502*EA574/(240.97+EA574))</f>
        <v>0</v>
      </c>
      <c r="AB574">
        <f>(X574-DT574*(DY574+DZ574)/1000)</f>
        <v>0</v>
      </c>
      <c r="AC574">
        <f>(-J574*44100)</f>
        <v>0</v>
      </c>
      <c r="AD574">
        <f>2*29.3*R574*0.92*(EA574-W574)</f>
        <v>0</v>
      </c>
      <c r="AE574">
        <f>2*0.95*5.67E-8*(((EA574+$B$7)+273)^4-(W574+273)^4)</f>
        <v>0</v>
      </c>
      <c r="AF574">
        <f>U574+AE574+AC574+AD574</f>
        <v>0</v>
      </c>
      <c r="AG574">
        <f>DX574*AU574*(DS574-DR574*(1000-AU574*DU574)/(1000-AU574*DT574))/(100*DL574)</f>
        <v>0</v>
      </c>
      <c r="AH574">
        <f>1000*DX574*AU574*(DT574-DU574)/(100*DL574*(1000-AU574*DT574))</f>
        <v>0</v>
      </c>
      <c r="AI574">
        <f>(AJ574 - AK574 - DY574*1E3/(8.314*(EA574+273.15)) * AM574/DX574 * AL574) * DX574/(100*DL574) * (1000 - DU574)/1000</f>
        <v>0</v>
      </c>
      <c r="AJ574">
        <v>1297.542471366789</v>
      </c>
      <c r="AK574">
        <v>1236.133272727273</v>
      </c>
      <c r="AL574">
        <v>3.354703161260204</v>
      </c>
      <c r="AM574">
        <v>65.51276045423094</v>
      </c>
      <c r="AN574">
        <f>(AP574 - AO574 + DY574*1E3/(8.314*(EA574+273.15)) * AR574/DX574 * AQ574) * DX574/(100*DL574) * 1000/(1000 - AP574)</f>
        <v>0</v>
      </c>
      <c r="AO574">
        <v>16.46222424355584</v>
      </c>
      <c r="AP574">
        <v>23.95731696969696</v>
      </c>
      <c r="AQ574">
        <v>0.000205122961781432</v>
      </c>
      <c r="AR574">
        <v>120.2974737953447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MAX(0,($B$13+$C$13*EF574)/(1+$D$13*EF574)*DY574/(EA574+273)*$E$13)</f>
        <v>0</v>
      </c>
      <c r="AX574" t="s">
        <v>437</v>
      </c>
      <c r="AY574" t="s">
        <v>437</v>
      </c>
      <c r="AZ574">
        <v>0</v>
      </c>
      <c r="BA574">
        <v>0</v>
      </c>
      <c r="BB574">
        <f>1-AZ574/BA574</f>
        <v>0</v>
      </c>
      <c r="BC574">
        <v>0</v>
      </c>
      <c r="BD574" t="s">
        <v>437</v>
      </c>
      <c r="BE574" t="s">
        <v>437</v>
      </c>
      <c r="BF574">
        <v>0</v>
      </c>
      <c r="BG574">
        <v>0</v>
      </c>
      <c r="BH574">
        <f>1-BF574/BG574</f>
        <v>0</v>
      </c>
      <c r="BI574">
        <v>0.5</v>
      </c>
      <c r="BJ574">
        <f>DI574</f>
        <v>0</v>
      </c>
      <c r="BK574">
        <f>L574</f>
        <v>0</v>
      </c>
      <c r="BL574">
        <f>BH574*BI574*BJ574</f>
        <v>0</v>
      </c>
      <c r="BM574">
        <f>(BK574-BC574)/BJ574</f>
        <v>0</v>
      </c>
      <c r="BN574">
        <f>(BA574-BG574)/BG574</f>
        <v>0</v>
      </c>
      <c r="BO574">
        <f>AZ574/(BB574+AZ574/BG574)</f>
        <v>0</v>
      </c>
      <c r="BP574" t="s">
        <v>437</v>
      </c>
      <c r="BQ574">
        <v>0</v>
      </c>
      <c r="BR574">
        <f>IF(BQ574&lt;&gt;0, BQ574, BO574)</f>
        <v>0</v>
      </c>
      <c r="BS574">
        <f>1-BR574/BG574</f>
        <v>0</v>
      </c>
      <c r="BT574">
        <f>(BG574-BF574)/(BG574-BR574)</f>
        <v>0</v>
      </c>
      <c r="BU574">
        <f>(BA574-BG574)/(BA574-BR574)</f>
        <v>0</v>
      </c>
      <c r="BV574">
        <f>(BG574-BF574)/(BG574-AZ574)</f>
        <v>0</v>
      </c>
      <c r="BW574">
        <f>(BA574-BG574)/(BA574-AZ574)</f>
        <v>0</v>
      </c>
      <c r="BX574">
        <f>(BT574*BR574/BF574)</f>
        <v>0</v>
      </c>
      <c r="BY574">
        <f>(1-BX574)</f>
        <v>0</v>
      </c>
      <c r="DH574">
        <f>$B$11*EG574+$C$11*EH574+$F$11*ES574*(1-EV574)</f>
        <v>0</v>
      </c>
      <c r="DI574">
        <f>DH574*DJ574</f>
        <v>0</v>
      </c>
      <c r="DJ574">
        <f>($B$11*$D$9+$C$11*$D$9+$F$11*((FF574+EX574)/MAX(FF574+EX574+FG574, 0.1)*$I$9+FG574/MAX(FF574+EX574+FG574, 0.1)*$J$9))/($B$11+$C$11+$F$11)</f>
        <v>0</v>
      </c>
      <c r="DK574">
        <f>($B$11*$K$9+$C$11*$K$9+$F$11*((FF574+EX574)/MAX(FF574+EX574+FG574, 0.1)*$P$9+FG574/MAX(FF574+EX574+FG574, 0.1)*$Q$9))/($B$11+$C$11+$F$11)</f>
        <v>0</v>
      </c>
      <c r="DL574">
        <v>4.8</v>
      </c>
      <c r="DM574">
        <v>0.5</v>
      </c>
      <c r="DN574" t="s">
        <v>438</v>
      </c>
      <c r="DO574">
        <v>2</v>
      </c>
      <c r="DP574" t="b">
        <v>1</v>
      </c>
      <c r="DQ574">
        <v>1759260113.814285</v>
      </c>
      <c r="DR574">
        <v>1182.423214285714</v>
      </c>
      <c r="DS574">
        <v>1260.773571428572</v>
      </c>
      <c r="DT574">
        <v>23.960275</v>
      </c>
      <c r="DU574">
        <v>16.276475</v>
      </c>
      <c r="DV574">
        <v>1181.347857142857</v>
      </c>
      <c r="DW574">
        <v>23.71843928571429</v>
      </c>
      <c r="DX574">
        <v>499.9957142857143</v>
      </c>
      <c r="DY574">
        <v>90.70196428571428</v>
      </c>
      <c r="DZ574">
        <v>0.05372817142857143</v>
      </c>
      <c r="EA574">
        <v>30.6256</v>
      </c>
      <c r="EB574">
        <v>30.10766071428572</v>
      </c>
      <c r="EC574">
        <v>999.9000000000002</v>
      </c>
      <c r="ED574">
        <v>0</v>
      </c>
      <c r="EE574">
        <v>0</v>
      </c>
      <c r="EF574">
        <v>10003.88035714286</v>
      </c>
      <c r="EG574">
        <v>0</v>
      </c>
      <c r="EH574">
        <v>11.34285357142857</v>
      </c>
      <c r="EI574">
        <v>-78.35096785714283</v>
      </c>
      <c r="EJ574">
        <v>1211.45</v>
      </c>
      <c r="EK574">
        <v>1281.6375</v>
      </c>
      <c r="EL574">
        <v>7.683803214285715</v>
      </c>
      <c r="EM574">
        <v>1260.773571428572</v>
      </c>
      <c r="EN574">
        <v>16.276475</v>
      </c>
      <c r="EO574">
        <v>2.173244285714286</v>
      </c>
      <c r="EP574">
        <v>1.476308214285714</v>
      </c>
      <c r="EQ574">
        <v>18.76643214285714</v>
      </c>
      <c r="ER574">
        <v>12.72443571428572</v>
      </c>
      <c r="ES574">
        <v>1999.998571428571</v>
      </c>
      <c r="ET574">
        <v>0.9799975714285711</v>
      </c>
      <c r="EU574">
        <v>0.02000264642857143</v>
      </c>
      <c r="EV574">
        <v>0</v>
      </c>
      <c r="EW574">
        <v>915.6787857142856</v>
      </c>
      <c r="EX574">
        <v>5.000560000000001</v>
      </c>
      <c r="EY574">
        <v>18603.95357142857</v>
      </c>
      <c r="EZ574">
        <v>17294.84642857143</v>
      </c>
      <c r="FA574">
        <v>42.31199999999999</v>
      </c>
      <c r="FB574">
        <v>42.43699999999999</v>
      </c>
      <c r="FC574">
        <v>42</v>
      </c>
      <c r="FD574">
        <v>41.55092857142856</v>
      </c>
      <c r="FE574">
        <v>43.01107142857143</v>
      </c>
      <c r="FF574">
        <v>1955.089642857143</v>
      </c>
      <c r="FG574">
        <v>39.90750000000001</v>
      </c>
      <c r="FH574">
        <v>0</v>
      </c>
      <c r="FI574">
        <v>1759260136</v>
      </c>
      <c r="FJ574">
        <v>0</v>
      </c>
      <c r="FK574">
        <v>915.6528076923078</v>
      </c>
      <c r="FL574">
        <v>-1.866837618853453</v>
      </c>
      <c r="FM574">
        <v>-64.21538455060642</v>
      </c>
      <c r="FN574">
        <v>18603.35</v>
      </c>
      <c r="FO574">
        <v>15</v>
      </c>
      <c r="FP574">
        <v>0</v>
      </c>
      <c r="FQ574" t="s">
        <v>439</v>
      </c>
      <c r="FR574">
        <v>1747148579.5</v>
      </c>
      <c r="FS574">
        <v>1747148584.5</v>
      </c>
      <c r="FT574">
        <v>0</v>
      </c>
      <c r="FU574">
        <v>0.162</v>
      </c>
      <c r="FV574">
        <v>-0.001</v>
      </c>
      <c r="FW574">
        <v>0.139</v>
      </c>
      <c r="FX574">
        <v>0.058</v>
      </c>
      <c r="FY574">
        <v>420</v>
      </c>
      <c r="FZ574">
        <v>16</v>
      </c>
      <c r="GA574">
        <v>0.19</v>
      </c>
      <c r="GB574">
        <v>0.02</v>
      </c>
      <c r="GC574">
        <v>-78.3294975</v>
      </c>
      <c r="GD574">
        <v>0.01537598499068431</v>
      </c>
      <c r="GE574">
        <v>0.2019825852487048</v>
      </c>
      <c r="GF574">
        <v>1</v>
      </c>
      <c r="GG574">
        <v>915.7849117647058</v>
      </c>
      <c r="GH574">
        <v>-2.607165777953497</v>
      </c>
      <c r="GI574">
        <v>0.3475400415057722</v>
      </c>
      <c r="GJ574">
        <v>0</v>
      </c>
      <c r="GK574">
        <v>7.767287749999999</v>
      </c>
      <c r="GL574">
        <v>-2.049532795497198</v>
      </c>
      <c r="GM574">
        <v>0.1975729684633946</v>
      </c>
      <c r="GN574">
        <v>0</v>
      </c>
      <c r="GO574">
        <v>1</v>
      </c>
      <c r="GP574">
        <v>3</v>
      </c>
      <c r="GQ574" t="s">
        <v>463</v>
      </c>
      <c r="GR574">
        <v>3.12862</v>
      </c>
      <c r="GS574">
        <v>2.73111</v>
      </c>
      <c r="GT574">
        <v>0.17635</v>
      </c>
      <c r="GU574">
        <v>0.184416</v>
      </c>
      <c r="GV574">
        <v>0.107003</v>
      </c>
      <c r="GW574">
        <v>0.0829048</v>
      </c>
      <c r="GX574">
        <v>24672.9</v>
      </c>
      <c r="GY574">
        <v>23716.9</v>
      </c>
      <c r="GZ574">
        <v>30499.3</v>
      </c>
      <c r="HA574">
        <v>29337</v>
      </c>
      <c r="HB574">
        <v>37594.7</v>
      </c>
      <c r="HC574">
        <v>35413.4</v>
      </c>
      <c r="HD574">
        <v>46659.4</v>
      </c>
      <c r="HE574">
        <v>43595.9</v>
      </c>
      <c r="HF574">
        <v>1.82827</v>
      </c>
      <c r="HG574">
        <v>1.8192</v>
      </c>
      <c r="HH574">
        <v>0.07861849999999999</v>
      </c>
      <c r="HI574">
        <v>0</v>
      </c>
      <c r="HJ574">
        <v>28.8036</v>
      </c>
      <c r="HK574">
        <v>999.9</v>
      </c>
      <c r="HL574">
        <v>47.3</v>
      </c>
      <c r="HM574">
        <v>31.6</v>
      </c>
      <c r="HN574">
        <v>24.3434</v>
      </c>
      <c r="HO574">
        <v>63.1569</v>
      </c>
      <c r="HP574">
        <v>17.496</v>
      </c>
      <c r="HQ574">
        <v>1</v>
      </c>
      <c r="HR574">
        <v>0.170272</v>
      </c>
      <c r="HS574">
        <v>0.580888</v>
      </c>
      <c r="HT574">
        <v>20.1994</v>
      </c>
      <c r="HU574">
        <v>5.22807</v>
      </c>
      <c r="HV574">
        <v>11.974</v>
      </c>
      <c r="HW574">
        <v>4.97015</v>
      </c>
      <c r="HX574">
        <v>3.28958</v>
      </c>
      <c r="HY574">
        <v>9999</v>
      </c>
      <c r="HZ574">
        <v>9999</v>
      </c>
      <c r="IA574">
        <v>9999</v>
      </c>
      <c r="IB574">
        <v>21.1</v>
      </c>
      <c r="IC574">
        <v>4.97291</v>
      </c>
      <c r="ID574">
        <v>1.87729</v>
      </c>
      <c r="IE574">
        <v>1.87531</v>
      </c>
      <c r="IF574">
        <v>1.8782</v>
      </c>
      <c r="IG574">
        <v>1.8749</v>
      </c>
      <c r="IH574">
        <v>1.8785</v>
      </c>
      <c r="II574">
        <v>1.8756</v>
      </c>
      <c r="IJ574">
        <v>1.87671</v>
      </c>
      <c r="IK574">
        <v>0</v>
      </c>
      <c r="IL574">
        <v>0</v>
      </c>
      <c r="IM574">
        <v>0</v>
      </c>
      <c r="IN574">
        <v>0</v>
      </c>
      <c r="IO574" t="s">
        <v>441</v>
      </c>
      <c r="IP574" t="s">
        <v>442</v>
      </c>
      <c r="IQ574" t="s">
        <v>443</v>
      </c>
      <c r="IR574" t="s">
        <v>443</v>
      </c>
      <c r="IS574" t="s">
        <v>443</v>
      </c>
      <c r="IT574" t="s">
        <v>443</v>
      </c>
      <c r="IU574">
        <v>0</v>
      </c>
      <c r="IV574">
        <v>100</v>
      </c>
      <c r="IW574">
        <v>100</v>
      </c>
      <c r="IX574">
        <v>1.11</v>
      </c>
      <c r="IY574">
        <v>0.2418</v>
      </c>
      <c r="IZ574">
        <v>-0.1222274518627452</v>
      </c>
      <c r="JA574">
        <v>0.001328938755811441</v>
      </c>
      <c r="JB574">
        <v>-5.633165956792918E-07</v>
      </c>
      <c r="JC574">
        <v>2.510553891376428E-10</v>
      </c>
      <c r="JD574">
        <v>-0.04678033270444259</v>
      </c>
      <c r="JE574">
        <v>-0.0009625096320519332</v>
      </c>
      <c r="JF574">
        <v>0.0006953178313022573</v>
      </c>
      <c r="JG574">
        <v>-5.973937232829655E-06</v>
      </c>
      <c r="JH574">
        <v>1</v>
      </c>
      <c r="JI574">
        <v>2112</v>
      </c>
      <c r="JJ574">
        <v>1</v>
      </c>
      <c r="JK574">
        <v>26</v>
      </c>
      <c r="JL574">
        <v>201859</v>
      </c>
      <c r="JM574">
        <v>201859</v>
      </c>
      <c r="JN574">
        <v>2.69653</v>
      </c>
      <c r="JO574">
        <v>2.53662</v>
      </c>
      <c r="JP574">
        <v>1.39893</v>
      </c>
      <c r="JQ574">
        <v>2.32788</v>
      </c>
      <c r="JR574">
        <v>1.44897</v>
      </c>
      <c r="JS574">
        <v>2.57202</v>
      </c>
      <c r="JT574">
        <v>37.3378</v>
      </c>
      <c r="JU574">
        <v>23.9737</v>
      </c>
      <c r="JV574">
        <v>18</v>
      </c>
      <c r="JW574">
        <v>481.955</v>
      </c>
      <c r="JX574">
        <v>446.326</v>
      </c>
      <c r="JY574">
        <v>28.4288</v>
      </c>
      <c r="JZ574">
        <v>29.3784</v>
      </c>
      <c r="KA574">
        <v>30.0006</v>
      </c>
      <c r="KB574">
        <v>28.9644</v>
      </c>
      <c r="KC574">
        <v>29.021</v>
      </c>
      <c r="KD574">
        <v>54.0871</v>
      </c>
      <c r="KE574">
        <v>35.378</v>
      </c>
      <c r="KF574">
        <v>0</v>
      </c>
      <c r="KG574">
        <v>28.3549</v>
      </c>
      <c r="KH574">
        <v>1308.75</v>
      </c>
      <c r="KI574">
        <v>16.748</v>
      </c>
      <c r="KJ574">
        <v>100.832</v>
      </c>
      <c r="KK574">
        <v>100.275</v>
      </c>
    </row>
    <row r="575" spans="1:297">
      <c r="A575">
        <v>559</v>
      </c>
      <c r="B575">
        <v>1759260126.6</v>
      </c>
      <c r="C575">
        <v>13311</v>
      </c>
      <c r="D575" t="s">
        <v>1566</v>
      </c>
      <c r="E575" t="s">
        <v>1567</v>
      </c>
      <c r="F575">
        <v>5</v>
      </c>
      <c r="G575" t="s">
        <v>1411</v>
      </c>
      <c r="H575" t="s">
        <v>436</v>
      </c>
      <c r="I575">
        <v>1759260119.1</v>
      </c>
      <c r="J575">
        <f>(K575)/1000</f>
        <v>0</v>
      </c>
      <c r="K575">
        <f>IF(DP575, AN575, AH575)</f>
        <v>0</v>
      </c>
      <c r="L575">
        <f>IF(DP575, AI575, AG575)</f>
        <v>0</v>
      </c>
      <c r="M575">
        <f>DR575 - IF(AU575&gt;1, L575*DL575*100.0/(AW575), 0)</f>
        <v>0</v>
      </c>
      <c r="N575">
        <f>((T575-J575/2)*M575-L575)/(T575+J575/2)</f>
        <v>0</v>
      </c>
      <c r="O575">
        <f>N575*(DY575+DZ575)/1000.0</f>
        <v>0</v>
      </c>
      <c r="P575">
        <f>(DR575 - IF(AU575&gt;1, L575*DL575*100.0/(AW575), 0))*(DY575+DZ575)/1000.0</f>
        <v>0</v>
      </c>
      <c r="Q575">
        <f>2.0/((1/S575-1/R575)+SIGN(S575)*SQRT((1/S575-1/R575)*(1/S575-1/R575) + 4*DM575/((DM575+1)*(DM575+1))*(2*1/S575*1/R575-1/R575*1/R575)))</f>
        <v>0</v>
      </c>
      <c r="R575">
        <f>IF(LEFT(DN575,1)&lt;&gt;"0",IF(LEFT(DN575,1)="1",3.0,DO575),$D$5+$E$5*(EF575*DY575/($K$5*1000))+$F$5*(EF575*DY575/($K$5*1000))*MAX(MIN(DL575,$J$5),$I$5)*MAX(MIN(DL575,$J$5),$I$5)+$G$5*MAX(MIN(DL575,$J$5),$I$5)*(EF575*DY575/($K$5*1000))+$H$5*(EF575*DY575/($K$5*1000))*(EF575*DY575/($K$5*1000)))</f>
        <v>0</v>
      </c>
      <c r="S575">
        <f>J575*(1000-(1000*0.61365*exp(17.502*W575/(240.97+W575))/(DY575+DZ575)+DT575)/2)/(1000*0.61365*exp(17.502*W575/(240.97+W575))/(DY575+DZ575)-DT575)</f>
        <v>0</v>
      </c>
      <c r="T575">
        <f>1/((DM575+1)/(Q575/1.6)+1/(R575/1.37)) + DM575/((DM575+1)/(Q575/1.6) + DM575/(R575/1.37))</f>
        <v>0</v>
      </c>
      <c r="U575">
        <f>(DH575*DK575)</f>
        <v>0</v>
      </c>
      <c r="V575">
        <f>(EA575+(U575+2*0.95*5.67E-8*(((EA575+$B$7)+273)^4-(EA575+273)^4)-44100*J575)/(1.84*29.3*R575+8*0.95*5.67E-8*(EA575+273)^3))</f>
        <v>0</v>
      </c>
      <c r="W575">
        <f>($C$7*EB575+$D$7*EC575+$E$7*V575)</f>
        <v>0</v>
      </c>
      <c r="X575">
        <f>0.61365*exp(17.502*W575/(240.97+W575))</f>
        <v>0</v>
      </c>
      <c r="Y575">
        <f>(Z575/AA575*100)</f>
        <v>0</v>
      </c>
      <c r="Z575">
        <f>DT575*(DY575+DZ575)/1000</f>
        <v>0</v>
      </c>
      <c r="AA575">
        <f>0.61365*exp(17.502*EA575/(240.97+EA575))</f>
        <v>0</v>
      </c>
      <c r="AB575">
        <f>(X575-DT575*(DY575+DZ575)/1000)</f>
        <v>0</v>
      </c>
      <c r="AC575">
        <f>(-J575*44100)</f>
        <v>0</v>
      </c>
      <c r="AD575">
        <f>2*29.3*R575*0.92*(EA575-W575)</f>
        <v>0</v>
      </c>
      <c r="AE575">
        <f>2*0.95*5.67E-8*(((EA575+$B$7)+273)^4-(W575+273)^4)</f>
        <v>0</v>
      </c>
      <c r="AF575">
        <f>U575+AE575+AC575+AD575</f>
        <v>0</v>
      </c>
      <c r="AG575">
        <f>DX575*AU575*(DS575-DR575*(1000-AU575*DU575)/(1000-AU575*DT575))/(100*DL575)</f>
        <v>0</v>
      </c>
      <c r="AH575">
        <f>1000*DX575*AU575*(DT575-DU575)/(100*DL575*(1000-AU575*DT575))</f>
        <v>0</v>
      </c>
      <c r="AI575">
        <f>(AJ575 - AK575 - DY575*1E3/(8.314*(EA575+273.15)) * AM575/DX575 * AL575) * DX575/(100*DL575) * (1000 - DU575)/1000</f>
        <v>0</v>
      </c>
      <c r="AJ575">
        <v>1315.163549869177</v>
      </c>
      <c r="AK575">
        <v>1253.336363636363</v>
      </c>
      <c r="AL575">
        <v>3.442080949135294</v>
      </c>
      <c r="AM575">
        <v>65.51276045423094</v>
      </c>
      <c r="AN575">
        <f>(AP575 - AO575 + DY575*1E3/(8.314*(EA575+273.15)) * AR575/DX575 * AQ575) * DX575/(100*DL575) * 1000/(1000 - AP575)</f>
        <v>0</v>
      </c>
      <c r="AO575">
        <v>16.62706838873711</v>
      </c>
      <c r="AP575">
        <v>23.94284424242423</v>
      </c>
      <c r="AQ575">
        <v>-0.0002646512518747461</v>
      </c>
      <c r="AR575">
        <v>120.2974737953447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MAX(0,($B$13+$C$13*EF575)/(1+$D$13*EF575)*DY575/(EA575+273)*$E$13)</f>
        <v>0</v>
      </c>
      <c r="AX575" t="s">
        <v>437</v>
      </c>
      <c r="AY575" t="s">
        <v>437</v>
      </c>
      <c r="AZ575">
        <v>0</v>
      </c>
      <c r="BA575">
        <v>0</v>
      </c>
      <c r="BB575">
        <f>1-AZ575/BA575</f>
        <v>0</v>
      </c>
      <c r="BC575">
        <v>0</v>
      </c>
      <c r="BD575" t="s">
        <v>437</v>
      </c>
      <c r="BE575" t="s">
        <v>437</v>
      </c>
      <c r="BF575">
        <v>0</v>
      </c>
      <c r="BG575">
        <v>0</v>
      </c>
      <c r="BH575">
        <f>1-BF575/BG575</f>
        <v>0</v>
      </c>
      <c r="BI575">
        <v>0.5</v>
      </c>
      <c r="BJ575">
        <f>DI575</f>
        <v>0</v>
      </c>
      <c r="BK575">
        <f>L575</f>
        <v>0</v>
      </c>
      <c r="BL575">
        <f>BH575*BI575*BJ575</f>
        <v>0</v>
      </c>
      <c r="BM575">
        <f>(BK575-BC575)/BJ575</f>
        <v>0</v>
      </c>
      <c r="BN575">
        <f>(BA575-BG575)/BG575</f>
        <v>0</v>
      </c>
      <c r="BO575">
        <f>AZ575/(BB575+AZ575/BG575)</f>
        <v>0</v>
      </c>
      <c r="BP575" t="s">
        <v>437</v>
      </c>
      <c r="BQ575">
        <v>0</v>
      </c>
      <c r="BR575">
        <f>IF(BQ575&lt;&gt;0, BQ575, BO575)</f>
        <v>0</v>
      </c>
      <c r="BS575">
        <f>1-BR575/BG575</f>
        <v>0</v>
      </c>
      <c r="BT575">
        <f>(BG575-BF575)/(BG575-BR575)</f>
        <v>0</v>
      </c>
      <c r="BU575">
        <f>(BA575-BG575)/(BA575-BR575)</f>
        <v>0</v>
      </c>
      <c r="BV575">
        <f>(BG575-BF575)/(BG575-AZ575)</f>
        <v>0</v>
      </c>
      <c r="BW575">
        <f>(BA575-BG575)/(BA575-AZ575)</f>
        <v>0</v>
      </c>
      <c r="BX575">
        <f>(BT575*BR575/BF575)</f>
        <v>0</v>
      </c>
      <c r="BY575">
        <f>(1-BX575)</f>
        <v>0</v>
      </c>
      <c r="DH575">
        <f>$B$11*EG575+$C$11*EH575+$F$11*ES575*(1-EV575)</f>
        <v>0</v>
      </c>
      <c r="DI575">
        <f>DH575*DJ575</f>
        <v>0</v>
      </c>
      <c r="DJ575">
        <f>($B$11*$D$9+$C$11*$D$9+$F$11*((FF575+EX575)/MAX(FF575+EX575+FG575, 0.1)*$I$9+FG575/MAX(FF575+EX575+FG575, 0.1)*$J$9))/($B$11+$C$11+$F$11)</f>
        <v>0</v>
      </c>
      <c r="DK575">
        <f>($B$11*$K$9+$C$11*$K$9+$F$11*((FF575+EX575)/MAX(FF575+EX575+FG575, 0.1)*$P$9+FG575/MAX(FF575+EX575+FG575, 0.1)*$Q$9))/($B$11+$C$11+$F$11)</f>
        <v>0</v>
      </c>
      <c r="DL575">
        <v>4.8</v>
      </c>
      <c r="DM575">
        <v>0.5</v>
      </c>
      <c r="DN575" t="s">
        <v>438</v>
      </c>
      <c r="DO575">
        <v>2</v>
      </c>
      <c r="DP575" t="b">
        <v>1</v>
      </c>
      <c r="DQ575">
        <v>1759260119.1</v>
      </c>
      <c r="DR575">
        <v>1200.008148148148</v>
      </c>
      <c r="DS575">
        <v>1278.451481481481</v>
      </c>
      <c r="DT575">
        <v>23.9527962962963</v>
      </c>
      <c r="DU575">
        <v>16.44815185185185</v>
      </c>
      <c r="DV575">
        <v>1198.913333333333</v>
      </c>
      <c r="DW575">
        <v>23.71111851851852</v>
      </c>
      <c r="DX575">
        <v>500.0592222222223</v>
      </c>
      <c r="DY575">
        <v>90.70115925925927</v>
      </c>
      <c r="DZ575">
        <v>0.05342782962962962</v>
      </c>
      <c r="EA575">
        <v>30.60839259259259</v>
      </c>
      <c r="EB575">
        <v>30.10135925925926</v>
      </c>
      <c r="EC575">
        <v>999.9000000000001</v>
      </c>
      <c r="ED575">
        <v>0</v>
      </c>
      <c r="EE575">
        <v>0</v>
      </c>
      <c r="EF575">
        <v>10014.97777777778</v>
      </c>
      <c r="EG575">
        <v>0</v>
      </c>
      <c r="EH575">
        <v>11.35107407407408</v>
      </c>
      <c r="EI575">
        <v>-78.44457037037037</v>
      </c>
      <c r="EJ575">
        <v>1229.456666666667</v>
      </c>
      <c r="EK575">
        <v>1299.834814814815</v>
      </c>
      <c r="EL575">
        <v>7.50465962962963</v>
      </c>
      <c r="EM575">
        <v>1278.451481481481</v>
      </c>
      <c r="EN575">
        <v>16.44815185185185</v>
      </c>
      <c r="EO575">
        <v>2.172547037037037</v>
      </c>
      <c r="EP575">
        <v>1.491865925925926</v>
      </c>
      <c r="EQ575">
        <v>18.76129259259259</v>
      </c>
      <c r="ER575">
        <v>12.88453703703703</v>
      </c>
      <c r="ES575">
        <v>2000.004074074074</v>
      </c>
      <c r="ET575">
        <v>0.9799977777777775</v>
      </c>
      <c r="EU575">
        <v>0.02000243333333333</v>
      </c>
      <c r="EV575">
        <v>0</v>
      </c>
      <c r="EW575">
        <v>915.3862592592593</v>
      </c>
      <c r="EX575">
        <v>5.000560000000001</v>
      </c>
      <c r="EY575">
        <v>18597.75185185185</v>
      </c>
      <c r="EZ575">
        <v>17294.8962962963</v>
      </c>
      <c r="FA575">
        <v>42.31199999999999</v>
      </c>
      <c r="FB575">
        <v>42.43699999999999</v>
      </c>
      <c r="FC575">
        <v>42</v>
      </c>
      <c r="FD575">
        <v>41.5574074074074</v>
      </c>
      <c r="FE575">
        <v>43.02755555555554</v>
      </c>
      <c r="FF575">
        <v>1955.098518518519</v>
      </c>
      <c r="FG575">
        <v>39.90407407407407</v>
      </c>
      <c r="FH575">
        <v>0</v>
      </c>
      <c r="FI575">
        <v>1759260140.8</v>
      </c>
      <c r="FJ575">
        <v>0</v>
      </c>
      <c r="FK575">
        <v>915.376</v>
      </c>
      <c r="FL575">
        <v>-3.876717965622545</v>
      </c>
      <c r="FM575">
        <v>-76.25982910393228</v>
      </c>
      <c r="FN575">
        <v>18597.64615384615</v>
      </c>
      <c r="FO575">
        <v>15</v>
      </c>
      <c r="FP575">
        <v>0</v>
      </c>
      <c r="FQ575" t="s">
        <v>439</v>
      </c>
      <c r="FR575">
        <v>1747148579.5</v>
      </c>
      <c r="FS575">
        <v>1747148584.5</v>
      </c>
      <c r="FT575">
        <v>0</v>
      </c>
      <c r="FU575">
        <v>0.162</v>
      </c>
      <c r="FV575">
        <v>-0.001</v>
      </c>
      <c r="FW575">
        <v>0.139</v>
      </c>
      <c r="FX575">
        <v>0.058</v>
      </c>
      <c r="FY575">
        <v>420</v>
      </c>
      <c r="FZ575">
        <v>16</v>
      </c>
      <c r="GA575">
        <v>0.19</v>
      </c>
      <c r="GB575">
        <v>0.02</v>
      </c>
      <c r="GC575">
        <v>-78.4186825</v>
      </c>
      <c r="GD575">
        <v>-0.7060266416507511</v>
      </c>
      <c r="GE575">
        <v>0.2430309701329246</v>
      </c>
      <c r="GF575">
        <v>0</v>
      </c>
      <c r="GG575">
        <v>915.6032352941176</v>
      </c>
      <c r="GH575">
        <v>-2.442383507870288</v>
      </c>
      <c r="GI575">
        <v>0.3231718773094985</v>
      </c>
      <c r="GJ575">
        <v>0</v>
      </c>
      <c r="GK575">
        <v>7.631224749999999</v>
      </c>
      <c r="GL575">
        <v>-2.019869380863048</v>
      </c>
      <c r="GM575">
        <v>0.1946774740306066</v>
      </c>
      <c r="GN575">
        <v>0</v>
      </c>
      <c r="GO575">
        <v>0</v>
      </c>
      <c r="GP575">
        <v>3</v>
      </c>
      <c r="GQ575" t="s">
        <v>490</v>
      </c>
      <c r="GR575">
        <v>3.12881</v>
      </c>
      <c r="GS575">
        <v>2.73076</v>
      </c>
      <c r="GT575">
        <v>0.177864</v>
      </c>
      <c r="GU575">
        <v>0.185879</v>
      </c>
      <c r="GV575">
        <v>0.10696</v>
      </c>
      <c r="GW575">
        <v>0.0835234</v>
      </c>
      <c r="GX575">
        <v>24627</v>
      </c>
      <c r="GY575">
        <v>23674.3</v>
      </c>
      <c r="GZ575">
        <v>30498.7</v>
      </c>
      <c r="HA575">
        <v>29336.9</v>
      </c>
      <c r="HB575">
        <v>37595.9</v>
      </c>
      <c r="HC575">
        <v>35389.5</v>
      </c>
      <c r="HD575">
        <v>46658.6</v>
      </c>
      <c r="HE575">
        <v>43596</v>
      </c>
      <c r="HF575">
        <v>1.82838</v>
      </c>
      <c r="HG575">
        <v>1.81883</v>
      </c>
      <c r="HH575">
        <v>0.0804663</v>
      </c>
      <c r="HI575">
        <v>0</v>
      </c>
      <c r="HJ575">
        <v>28.8019</v>
      </c>
      <c r="HK575">
        <v>999.9</v>
      </c>
      <c r="HL575">
        <v>47.3</v>
      </c>
      <c r="HM575">
        <v>31.6</v>
      </c>
      <c r="HN575">
        <v>24.3446</v>
      </c>
      <c r="HO575">
        <v>63.0469</v>
      </c>
      <c r="HP575">
        <v>17.4359</v>
      </c>
      <c r="HQ575">
        <v>1</v>
      </c>
      <c r="HR575">
        <v>0.170597</v>
      </c>
      <c r="HS575">
        <v>0.590218</v>
      </c>
      <c r="HT575">
        <v>20.1994</v>
      </c>
      <c r="HU575">
        <v>5.22747</v>
      </c>
      <c r="HV575">
        <v>11.974</v>
      </c>
      <c r="HW575">
        <v>4.96945</v>
      </c>
      <c r="HX575">
        <v>3.2893</v>
      </c>
      <c r="HY575">
        <v>9999</v>
      </c>
      <c r="HZ575">
        <v>9999</v>
      </c>
      <c r="IA575">
        <v>9999</v>
      </c>
      <c r="IB575">
        <v>21.1</v>
      </c>
      <c r="IC575">
        <v>4.97291</v>
      </c>
      <c r="ID575">
        <v>1.87729</v>
      </c>
      <c r="IE575">
        <v>1.87532</v>
      </c>
      <c r="IF575">
        <v>1.8782</v>
      </c>
      <c r="IG575">
        <v>1.87487</v>
      </c>
      <c r="IH575">
        <v>1.87849</v>
      </c>
      <c r="II575">
        <v>1.87561</v>
      </c>
      <c r="IJ575">
        <v>1.87673</v>
      </c>
      <c r="IK575">
        <v>0</v>
      </c>
      <c r="IL575">
        <v>0</v>
      </c>
      <c r="IM575">
        <v>0</v>
      </c>
      <c r="IN575">
        <v>0</v>
      </c>
      <c r="IO575" t="s">
        <v>441</v>
      </c>
      <c r="IP575" t="s">
        <v>442</v>
      </c>
      <c r="IQ575" t="s">
        <v>443</v>
      </c>
      <c r="IR575" t="s">
        <v>443</v>
      </c>
      <c r="IS575" t="s">
        <v>443</v>
      </c>
      <c r="IT575" t="s">
        <v>443</v>
      </c>
      <c r="IU575">
        <v>0</v>
      </c>
      <c r="IV575">
        <v>100</v>
      </c>
      <c r="IW575">
        <v>100</v>
      </c>
      <c r="IX575">
        <v>1.12</v>
      </c>
      <c r="IY575">
        <v>0.2414</v>
      </c>
      <c r="IZ575">
        <v>-0.1222274518627452</v>
      </c>
      <c r="JA575">
        <v>0.001328938755811441</v>
      </c>
      <c r="JB575">
        <v>-5.633165956792918E-07</v>
      </c>
      <c r="JC575">
        <v>2.510553891376428E-10</v>
      </c>
      <c r="JD575">
        <v>-0.04678033270444259</v>
      </c>
      <c r="JE575">
        <v>-0.0009625096320519332</v>
      </c>
      <c r="JF575">
        <v>0.0006953178313022573</v>
      </c>
      <c r="JG575">
        <v>-5.973937232829655E-06</v>
      </c>
      <c r="JH575">
        <v>1</v>
      </c>
      <c r="JI575">
        <v>2112</v>
      </c>
      <c r="JJ575">
        <v>1</v>
      </c>
      <c r="JK575">
        <v>26</v>
      </c>
      <c r="JL575">
        <v>201859.1</v>
      </c>
      <c r="JM575">
        <v>201859</v>
      </c>
      <c r="JN575">
        <v>2.72827</v>
      </c>
      <c r="JO575">
        <v>2.53296</v>
      </c>
      <c r="JP575">
        <v>1.39893</v>
      </c>
      <c r="JQ575">
        <v>2.32788</v>
      </c>
      <c r="JR575">
        <v>1.44897</v>
      </c>
      <c r="JS575">
        <v>2.51221</v>
      </c>
      <c r="JT575">
        <v>37.3378</v>
      </c>
      <c r="JU575">
        <v>23.9737</v>
      </c>
      <c r="JV575">
        <v>18</v>
      </c>
      <c r="JW575">
        <v>482.044</v>
      </c>
      <c r="JX575">
        <v>446.125</v>
      </c>
      <c r="JY575">
        <v>28.3236</v>
      </c>
      <c r="JZ575">
        <v>29.3835</v>
      </c>
      <c r="KA575">
        <v>30.0003</v>
      </c>
      <c r="KB575">
        <v>28.9696</v>
      </c>
      <c r="KC575">
        <v>29.0254</v>
      </c>
      <c r="KD575">
        <v>54.6202</v>
      </c>
      <c r="KE575">
        <v>35.378</v>
      </c>
      <c r="KF575">
        <v>0</v>
      </c>
      <c r="KG575">
        <v>28.263</v>
      </c>
      <c r="KH575">
        <v>1322.16</v>
      </c>
      <c r="KI575">
        <v>16.7765</v>
      </c>
      <c r="KJ575">
        <v>100.83</v>
      </c>
      <c r="KK575">
        <v>100.275</v>
      </c>
    </row>
    <row r="576" spans="1:297">
      <c r="A576">
        <v>560</v>
      </c>
      <c r="B576">
        <v>1759260131.6</v>
      </c>
      <c r="C576">
        <v>13316</v>
      </c>
      <c r="D576" t="s">
        <v>1568</v>
      </c>
      <c r="E576" t="s">
        <v>1569</v>
      </c>
      <c r="F576">
        <v>5</v>
      </c>
      <c r="G576" t="s">
        <v>1411</v>
      </c>
      <c r="H576" t="s">
        <v>436</v>
      </c>
      <c r="I576">
        <v>1759260123.814285</v>
      </c>
      <c r="J576">
        <f>(K576)/1000</f>
        <v>0</v>
      </c>
      <c r="K576">
        <f>IF(DP576, AN576, AH576)</f>
        <v>0</v>
      </c>
      <c r="L576">
        <f>IF(DP576, AI576, AG576)</f>
        <v>0</v>
      </c>
      <c r="M576">
        <f>DR576 - IF(AU576&gt;1, L576*DL576*100.0/(AW576), 0)</f>
        <v>0</v>
      </c>
      <c r="N576">
        <f>((T576-J576/2)*M576-L576)/(T576+J576/2)</f>
        <v>0</v>
      </c>
      <c r="O576">
        <f>N576*(DY576+DZ576)/1000.0</f>
        <v>0</v>
      </c>
      <c r="P576">
        <f>(DR576 - IF(AU576&gt;1, L576*DL576*100.0/(AW576), 0))*(DY576+DZ576)/1000.0</f>
        <v>0</v>
      </c>
      <c r="Q576">
        <f>2.0/((1/S576-1/R576)+SIGN(S576)*SQRT((1/S576-1/R576)*(1/S576-1/R576) + 4*DM576/((DM576+1)*(DM576+1))*(2*1/S576*1/R576-1/R576*1/R576)))</f>
        <v>0</v>
      </c>
      <c r="R576">
        <f>IF(LEFT(DN576,1)&lt;&gt;"0",IF(LEFT(DN576,1)="1",3.0,DO576),$D$5+$E$5*(EF576*DY576/($K$5*1000))+$F$5*(EF576*DY576/($K$5*1000))*MAX(MIN(DL576,$J$5),$I$5)*MAX(MIN(DL576,$J$5),$I$5)+$G$5*MAX(MIN(DL576,$J$5),$I$5)*(EF576*DY576/($K$5*1000))+$H$5*(EF576*DY576/($K$5*1000))*(EF576*DY576/($K$5*1000)))</f>
        <v>0</v>
      </c>
      <c r="S576">
        <f>J576*(1000-(1000*0.61365*exp(17.502*W576/(240.97+W576))/(DY576+DZ576)+DT576)/2)/(1000*0.61365*exp(17.502*W576/(240.97+W576))/(DY576+DZ576)-DT576)</f>
        <v>0</v>
      </c>
      <c r="T576">
        <f>1/((DM576+1)/(Q576/1.6)+1/(R576/1.37)) + DM576/((DM576+1)/(Q576/1.6) + DM576/(R576/1.37))</f>
        <v>0</v>
      </c>
      <c r="U576">
        <f>(DH576*DK576)</f>
        <v>0</v>
      </c>
      <c r="V576">
        <f>(EA576+(U576+2*0.95*5.67E-8*(((EA576+$B$7)+273)^4-(EA576+273)^4)-44100*J576)/(1.84*29.3*R576+8*0.95*5.67E-8*(EA576+273)^3))</f>
        <v>0</v>
      </c>
      <c r="W576">
        <f>($C$7*EB576+$D$7*EC576+$E$7*V576)</f>
        <v>0</v>
      </c>
      <c r="X576">
        <f>0.61365*exp(17.502*W576/(240.97+W576))</f>
        <v>0</v>
      </c>
      <c r="Y576">
        <f>(Z576/AA576*100)</f>
        <v>0</v>
      </c>
      <c r="Z576">
        <f>DT576*(DY576+DZ576)/1000</f>
        <v>0</v>
      </c>
      <c r="AA576">
        <f>0.61365*exp(17.502*EA576/(240.97+EA576))</f>
        <v>0</v>
      </c>
      <c r="AB576">
        <f>(X576-DT576*(DY576+DZ576)/1000)</f>
        <v>0</v>
      </c>
      <c r="AC576">
        <f>(-J576*44100)</f>
        <v>0</v>
      </c>
      <c r="AD576">
        <f>2*29.3*R576*0.92*(EA576-W576)</f>
        <v>0</v>
      </c>
      <c r="AE576">
        <f>2*0.95*5.67E-8*(((EA576+$B$7)+273)^4-(W576+273)^4)</f>
        <v>0</v>
      </c>
      <c r="AF576">
        <f>U576+AE576+AC576+AD576</f>
        <v>0</v>
      </c>
      <c r="AG576">
        <f>DX576*AU576*(DS576-DR576*(1000-AU576*DU576)/(1000-AU576*DT576))/(100*DL576)</f>
        <v>0</v>
      </c>
      <c r="AH576">
        <f>1000*DX576*AU576*(DT576-DU576)/(100*DL576*(1000-AU576*DT576))</f>
        <v>0</v>
      </c>
      <c r="AI576">
        <f>(AJ576 - AK576 - DY576*1E3/(8.314*(EA576+273.15)) * AM576/DX576 * AL576) * DX576/(100*DL576) * (1000 - DU576)/1000</f>
        <v>0</v>
      </c>
      <c r="AJ576">
        <v>1332.622768836836</v>
      </c>
      <c r="AK576">
        <v>1270.674909090909</v>
      </c>
      <c r="AL576">
        <v>3.463002499534266</v>
      </c>
      <c r="AM576">
        <v>65.51276045423094</v>
      </c>
      <c r="AN576">
        <f>(AP576 - AO576 + DY576*1E3/(8.314*(EA576+273.15)) * AR576/DX576 * AQ576) * DX576/(100*DL576) * 1000/(1000 - AP576)</f>
        <v>0</v>
      </c>
      <c r="AO576">
        <v>16.76328746400128</v>
      </c>
      <c r="AP576">
        <v>23.92505999999999</v>
      </c>
      <c r="AQ576">
        <v>-0.0002583990366331159</v>
      </c>
      <c r="AR576">
        <v>120.2974737953447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MAX(0,($B$13+$C$13*EF576)/(1+$D$13*EF576)*DY576/(EA576+273)*$E$13)</f>
        <v>0</v>
      </c>
      <c r="AX576" t="s">
        <v>437</v>
      </c>
      <c r="AY576" t="s">
        <v>437</v>
      </c>
      <c r="AZ576">
        <v>0</v>
      </c>
      <c r="BA576">
        <v>0</v>
      </c>
      <c r="BB576">
        <f>1-AZ576/BA576</f>
        <v>0</v>
      </c>
      <c r="BC576">
        <v>0</v>
      </c>
      <c r="BD576" t="s">
        <v>437</v>
      </c>
      <c r="BE576" t="s">
        <v>437</v>
      </c>
      <c r="BF576">
        <v>0</v>
      </c>
      <c r="BG576">
        <v>0</v>
      </c>
      <c r="BH576">
        <f>1-BF576/BG576</f>
        <v>0</v>
      </c>
      <c r="BI576">
        <v>0.5</v>
      </c>
      <c r="BJ576">
        <f>DI576</f>
        <v>0</v>
      </c>
      <c r="BK576">
        <f>L576</f>
        <v>0</v>
      </c>
      <c r="BL576">
        <f>BH576*BI576*BJ576</f>
        <v>0</v>
      </c>
      <c r="BM576">
        <f>(BK576-BC576)/BJ576</f>
        <v>0</v>
      </c>
      <c r="BN576">
        <f>(BA576-BG576)/BG576</f>
        <v>0</v>
      </c>
      <c r="BO576">
        <f>AZ576/(BB576+AZ576/BG576)</f>
        <v>0</v>
      </c>
      <c r="BP576" t="s">
        <v>437</v>
      </c>
      <c r="BQ576">
        <v>0</v>
      </c>
      <c r="BR576">
        <f>IF(BQ576&lt;&gt;0, BQ576, BO576)</f>
        <v>0</v>
      </c>
      <c r="BS576">
        <f>1-BR576/BG576</f>
        <v>0</v>
      </c>
      <c r="BT576">
        <f>(BG576-BF576)/(BG576-BR576)</f>
        <v>0</v>
      </c>
      <c r="BU576">
        <f>(BA576-BG576)/(BA576-BR576)</f>
        <v>0</v>
      </c>
      <c r="BV576">
        <f>(BG576-BF576)/(BG576-AZ576)</f>
        <v>0</v>
      </c>
      <c r="BW576">
        <f>(BA576-BG576)/(BA576-AZ576)</f>
        <v>0</v>
      </c>
      <c r="BX576">
        <f>(BT576*BR576/BF576)</f>
        <v>0</v>
      </c>
      <c r="BY576">
        <f>(1-BX576)</f>
        <v>0</v>
      </c>
      <c r="DH576">
        <f>$B$11*EG576+$C$11*EH576+$F$11*ES576*(1-EV576)</f>
        <v>0</v>
      </c>
      <c r="DI576">
        <f>DH576*DJ576</f>
        <v>0</v>
      </c>
      <c r="DJ576">
        <f>($B$11*$D$9+$C$11*$D$9+$F$11*((FF576+EX576)/MAX(FF576+EX576+FG576, 0.1)*$I$9+FG576/MAX(FF576+EX576+FG576, 0.1)*$J$9))/($B$11+$C$11+$F$11)</f>
        <v>0</v>
      </c>
      <c r="DK576">
        <f>($B$11*$K$9+$C$11*$K$9+$F$11*((FF576+EX576)/MAX(FF576+EX576+FG576, 0.1)*$P$9+FG576/MAX(FF576+EX576+FG576, 0.1)*$Q$9))/($B$11+$C$11+$F$11)</f>
        <v>0</v>
      </c>
      <c r="DL576">
        <v>4.8</v>
      </c>
      <c r="DM576">
        <v>0.5</v>
      </c>
      <c r="DN576" t="s">
        <v>438</v>
      </c>
      <c r="DO576">
        <v>2</v>
      </c>
      <c r="DP576" t="b">
        <v>1</v>
      </c>
      <c r="DQ576">
        <v>1759260123.814285</v>
      </c>
      <c r="DR576">
        <v>1215.738928571429</v>
      </c>
      <c r="DS576">
        <v>1294.2625</v>
      </c>
      <c r="DT576">
        <v>23.94519285714285</v>
      </c>
      <c r="DU576">
        <v>16.59790357142857</v>
      </c>
      <c r="DV576">
        <v>1214.626785714285</v>
      </c>
      <c r="DW576">
        <v>23.70367857142858</v>
      </c>
      <c r="DX576">
        <v>500.0377857142857</v>
      </c>
      <c r="DY576">
        <v>90.70113928571428</v>
      </c>
      <c r="DZ576">
        <v>0.05346681785714286</v>
      </c>
      <c r="EA576">
        <v>30.59033928571429</v>
      </c>
      <c r="EB576">
        <v>30.09561428571428</v>
      </c>
      <c r="EC576">
        <v>999.9000000000002</v>
      </c>
      <c r="ED576">
        <v>0</v>
      </c>
      <c r="EE576">
        <v>0</v>
      </c>
      <c r="EF576">
        <v>9998.797500000001</v>
      </c>
      <c r="EG576">
        <v>0</v>
      </c>
      <c r="EH576">
        <v>11.3504</v>
      </c>
      <c r="EI576">
        <v>-78.52358928571429</v>
      </c>
      <c r="EJ576">
        <v>1245.563571428572</v>
      </c>
      <c r="EK576">
        <v>1316.108928571429</v>
      </c>
      <c r="EL576">
        <v>7.347309285714286</v>
      </c>
      <c r="EM576">
        <v>1294.2625</v>
      </c>
      <c r="EN576">
        <v>16.59790357142857</v>
      </c>
      <c r="EO576">
        <v>2.171856428571429</v>
      </c>
      <c r="EP576">
        <v>1.505447857142857</v>
      </c>
      <c r="EQ576">
        <v>18.75621071428571</v>
      </c>
      <c r="ER576">
        <v>13.02318214285714</v>
      </c>
      <c r="ES576">
        <v>2000.002142857143</v>
      </c>
      <c r="ET576">
        <v>0.9799978928571426</v>
      </c>
      <c r="EU576">
        <v>0.02000231428571428</v>
      </c>
      <c r="EV576">
        <v>0</v>
      </c>
      <c r="EW576">
        <v>915.0092857142856</v>
      </c>
      <c r="EX576">
        <v>5.000560000000001</v>
      </c>
      <c r="EY576">
        <v>18590.91071428571</v>
      </c>
      <c r="EZ576">
        <v>17294.88214285714</v>
      </c>
      <c r="FA576">
        <v>42.31199999999999</v>
      </c>
      <c r="FB576">
        <v>42.43699999999999</v>
      </c>
      <c r="FC576">
        <v>42</v>
      </c>
      <c r="FD576">
        <v>41.56199999999999</v>
      </c>
      <c r="FE576">
        <v>43.04207142857142</v>
      </c>
      <c r="FF576">
        <v>1955.099642857142</v>
      </c>
      <c r="FG576">
        <v>39.90107142857143</v>
      </c>
      <c r="FH576">
        <v>0</v>
      </c>
      <c r="FI576">
        <v>1759260145.6</v>
      </c>
      <c r="FJ576">
        <v>0</v>
      </c>
      <c r="FK576">
        <v>915.0033076923077</v>
      </c>
      <c r="FL576">
        <v>-5.952478639164848</v>
      </c>
      <c r="FM576">
        <v>-97.61025640680755</v>
      </c>
      <c r="FN576">
        <v>18590.71923076923</v>
      </c>
      <c r="FO576">
        <v>15</v>
      </c>
      <c r="FP576">
        <v>0</v>
      </c>
      <c r="FQ576" t="s">
        <v>439</v>
      </c>
      <c r="FR576">
        <v>1747148579.5</v>
      </c>
      <c r="FS576">
        <v>1747148584.5</v>
      </c>
      <c r="FT576">
        <v>0</v>
      </c>
      <c r="FU576">
        <v>0.162</v>
      </c>
      <c r="FV576">
        <v>-0.001</v>
      </c>
      <c r="FW576">
        <v>0.139</v>
      </c>
      <c r="FX576">
        <v>0.058</v>
      </c>
      <c r="FY576">
        <v>420</v>
      </c>
      <c r="FZ576">
        <v>16</v>
      </c>
      <c r="GA576">
        <v>0.19</v>
      </c>
      <c r="GB576">
        <v>0.02</v>
      </c>
      <c r="GC576">
        <v>-78.48909499999999</v>
      </c>
      <c r="GD576">
        <v>-1.460629643526898</v>
      </c>
      <c r="GE576">
        <v>0.266965443409818</v>
      </c>
      <c r="GF576">
        <v>0</v>
      </c>
      <c r="GG576">
        <v>915.1820294117647</v>
      </c>
      <c r="GH576">
        <v>-4.322673803900177</v>
      </c>
      <c r="GI576">
        <v>0.5084017913893416</v>
      </c>
      <c r="GJ576">
        <v>0</v>
      </c>
      <c r="GK576">
        <v>7.431100750000001</v>
      </c>
      <c r="GL576">
        <v>-1.991178348968125</v>
      </c>
      <c r="GM576">
        <v>0.1921988898821673</v>
      </c>
      <c r="GN576">
        <v>0</v>
      </c>
      <c r="GO576">
        <v>0</v>
      </c>
      <c r="GP576">
        <v>3</v>
      </c>
      <c r="GQ576" t="s">
        <v>490</v>
      </c>
      <c r="GR576">
        <v>3.12839</v>
      </c>
      <c r="GS576">
        <v>2.73187</v>
      </c>
      <c r="GT576">
        <v>0.179368</v>
      </c>
      <c r="GU576">
        <v>0.187316</v>
      </c>
      <c r="GV576">
        <v>0.106903</v>
      </c>
      <c r="GW576">
        <v>0.0838016</v>
      </c>
      <c r="GX576">
        <v>24581.8</v>
      </c>
      <c r="GY576">
        <v>23631.9</v>
      </c>
      <c r="GZ576">
        <v>30498.7</v>
      </c>
      <c r="HA576">
        <v>29336.3</v>
      </c>
      <c r="HB576">
        <v>37598.6</v>
      </c>
      <c r="HC576">
        <v>35378.2</v>
      </c>
      <c r="HD576">
        <v>46658.7</v>
      </c>
      <c r="HE576">
        <v>43595.3</v>
      </c>
      <c r="HF576">
        <v>1.82738</v>
      </c>
      <c r="HG576">
        <v>1.8201</v>
      </c>
      <c r="HH576">
        <v>0.07911029999999999</v>
      </c>
      <c r="HI576">
        <v>0</v>
      </c>
      <c r="HJ576">
        <v>28.7995</v>
      </c>
      <c r="HK576">
        <v>999.9</v>
      </c>
      <c r="HL576">
        <v>47.4</v>
      </c>
      <c r="HM576">
        <v>31.6</v>
      </c>
      <c r="HN576">
        <v>24.3951</v>
      </c>
      <c r="HO576">
        <v>63.1469</v>
      </c>
      <c r="HP576">
        <v>17.5641</v>
      </c>
      <c r="HQ576">
        <v>1</v>
      </c>
      <c r="HR576">
        <v>0.170971</v>
      </c>
      <c r="HS576">
        <v>0.62308</v>
      </c>
      <c r="HT576">
        <v>20.1992</v>
      </c>
      <c r="HU576">
        <v>5.22777</v>
      </c>
      <c r="HV576">
        <v>11.974</v>
      </c>
      <c r="HW576">
        <v>4.97005</v>
      </c>
      <c r="HX576">
        <v>3.28958</v>
      </c>
      <c r="HY576">
        <v>9999</v>
      </c>
      <c r="HZ576">
        <v>9999</v>
      </c>
      <c r="IA576">
        <v>9999</v>
      </c>
      <c r="IB576">
        <v>21.1</v>
      </c>
      <c r="IC576">
        <v>4.9729</v>
      </c>
      <c r="ID576">
        <v>1.87729</v>
      </c>
      <c r="IE576">
        <v>1.87531</v>
      </c>
      <c r="IF576">
        <v>1.87816</v>
      </c>
      <c r="IG576">
        <v>1.87487</v>
      </c>
      <c r="IH576">
        <v>1.87847</v>
      </c>
      <c r="II576">
        <v>1.87557</v>
      </c>
      <c r="IJ576">
        <v>1.8767</v>
      </c>
      <c r="IK576">
        <v>0</v>
      </c>
      <c r="IL576">
        <v>0</v>
      </c>
      <c r="IM576">
        <v>0</v>
      </c>
      <c r="IN576">
        <v>0</v>
      </c>
      <c r="IO576" t="s">
        <v>441</v>
      </c>
      <c r="IP576" t="s">
        <v>442</v>
      </c>
      <c r="IQ576" t="s">
        <v>443</v>
      </c>
      <c r="IR576" t="s">
        <v>443</v>
      </c>
      <c r="IS576" t="s">
        <v>443</v>
      </c>
      <c r="IT576" t="s">
        <v>443</v>
      </c>
      <c r="IU576">
        <v>0</v>
      </c>
      <c r="IV576">
        <v>100</v>
      </c>
      <c r="IW576">
        <v>100</v>
      </c>
      <c r="IX576">
        <v>1.14</v>
      </c>
      <c r="IY576">
        <v>0.241</v>
      </c>
      <c r="IZ576">
        <v>-0.1222274518627452</v>
      </c>
      <c r="JA576">
        <v>0.001328938755811441</v>
      </c>
      <c r="JB576">
        <v>-5.633165956792918E-07</v>
      </c>
      <c r="JC576">
        <v>2.510553891376428E-10</v>
      </c>
      <c r="JD576">
        <v>-0.04678033270444259</v>
      </c>
      <c r="JE576">
        <v>-0.0009625096320519332</v>
      </c>
      <c r="JF576">
        <v>0.0006953178313022573</v>
      </c>
      <c r="JG576">
        <v>-5.973937232829655E-06</v>
      </c>
      <c r="JH576">
        <v>1</v>
      </c>
      <c r="JI576">
        <v>2112</v>
      </c>
      <c r="JJ576">
        <v>1</v>
      </c>
      <c r="JK576">
        <v>26</v>
      </c>
      <c r="JL576">
        <v>201859.2</v>
      </c>
      <c r="JM576">
        <v>201859.1</v>
      </c>
      <c r="JN576">
        <v>2.75269</v>
      </c>
      <c r="JO576">
        <v>2.53784</v>
      </c>
      <c r="JP576">
        <v>1.39893</v>
      </c>
      <c r="JQ576">
        <v>2.32788</v>
      </c>
      <c r="JR576">
        <v>1.44897</v>
      </c>
      <c r="JS576">
        <v>2.55005</v>
      </c>
      <c r="JT576">
        <v>37.3378</v>
      </c>
      <c r="JU576">
        <v>23.9737</v>
      </c>
      <c r="JV576">
        <v>18</v>
      </c>
      <c r="JW576">
        <v>481.516</v>
      </c>
      <c r="JX576">
        <v>446.955</v>
      </c>
      <c r="JY576">
        <v>28.2344</v>
      </c>
      <c r="JZ576">
        <v>29.3885</v>
      </c>
      <c r="KA576">
        <v>30.0002</v>
      </c>
      <c r="KB576">
        <v>28.9732</v>
      </c>
      <c r="KC576">
        <v>29.0294</v>
      </c>
      <c r="KD576">
        <v>55.0879</v>
      </c>
      <c r="KE576">
        <v>35.378</v>
      </c>
      <c r="KF576">
        <v>0</v>
      </c>
      <c r="KG576">
        <v>28.1597</v>
      </c>
      <c r="KH576">
        <v>1342.2</v>
      </c>
      <c r="KI576">
        <v>16.9089</v>
      </c>
      <c r="KJ576">
        <v>100.831</v>
      </c>
      <c r="KK576">
        <v>100.274</v>
      </c>
    </row>
    <row r="577" spans="1:297">
      <c r="A577">
        <v>561</v>
      </c>
      <c r="B577">
        <v>1759260136.6</v>
      </c>
      <c r="C577">
        <v>13321</v>
      </c>
      <c r="D577" t="s">
        <v>1570</v>
      </c>
      <c r="E577" t="s">
        <v>1571</v>
      </c>
      <c r="F577">
        <v>5</v>
      </c>
      <c r="G577" t="s">
        <v>1411</v>
      </c>
      <c r="H577" t="s">
        <v>436</v>
      </c>
      <c r="I577">
        <v>1759260129.1</v>
      </c>
      <c r="J577">
        <f>(K577)/1000</f>
        <v>0</v>
      </c>
      <c r="K577">
        <f>IF(DP577, AN577, AH577)</f>
        <v>0</v>
      </c>
      <c r="L577">
        <f>IF(DP577, AI577, AG577)</f>
        <v>0</v>
      </c>
      <c r="M577">
        <f>DR577 - IF(AU577&gt;1, L577*DL577*100.0/(AW577), 0)</f>
        <v>0</v>
      </c>
      <c r="N577">
        <f>((T577-J577/2)*M577-L577)/(T577+J577/2)</f>
        <v>0</v>
      </c>
      <c r="O577">
        <f>N577*(DY577+DZ577)/1000.0</f>
        <v>0</v>
      </c>
      <c r="P577">
        <f>(DR577 - IF(AU577&gt;1, L577*DL577*100.0/(AW577), 0))*(DY577+DZ577)/1000.0</f>
        <v>0</v>
      </c>
      <c r="Q577">
        <f>2.0/((1/S577-1/R577)+SIGN(S577)*SQRT((1/S577-1/R577)*(1/S577-1/R577) + 4*DM577/((DM577+1)*(DM577+1))*(2*1/S577*1/R577-1/R577*1/R577)))</f>
        <v>0</v>
      </c>
      <c r="R577">
        <f>IF(LEFT(DN577,1)&lt;&gt;"0",IF(LEFT(DN577,1)="1",3.0,DO577),$D$5+$E$5*(EF577*DY577/($K$5*1000))+$F$5*(EF577*DY577/($K$5*1000))*MAX(MIN(DL577,$J$5),$I$5)*MAX(MIN(DL577,$J$5),$I$5)+$G$5*MAX(MIN(DL577,$J$5),$I$5)*(EF577*DY577/($K$5*1000))+$H$5*(EF577*DY577/($K$5*1000))*(EF577*DY577/($K$5*1000)))</f>
        <v>0</v>
      </c>
      <c r="S577">
        <f>J577*(1000-(1000*0.61365*exp(17.502*W577/(240.97+W577))/(DY577+DZ577)+DT577)/2)/(1000*0.61365*exp(17.502*W577/(240.97+W577))/(DY577+DZ577)-DT577)</f>
        <v>0</v>
      </c>
      <c r="T577">
        <f>1/((DM577+1)/(Q577/1.6)+1/(R577/1.37)) + DM577/((DM577+1)/(Q577/1.6) + DM577/(R577/1.37))</f>
        <v>0</v>
      </c>
      <c r="U577">
        <f>(DH577*DK577)</f>
        <v>0</v>
      </c>
      <c r="V577">
        <f>(EA577+(U577+2*0.95*5.67E-8*(((EA577+$B$7)+273)^4-(EA577+273)^4)-44100*J577)/(1.84*29.3*R577+8*0.95*5.67E-8*(EA577+273)^3))</f>
        <v>0</v>
      </c>
      <c r="W577">
        <f>($C$7*EB577+$D$7*EC577+$E$7*V577)</f>
        <v>0</v>
      </c>
      <c r="X577">
        <f>0.61365*exp(17.502*W577/(240.97+W577))</f>
        <v>0</v>
      </c>
      <c r="Y577">
        <f>(Z577/AA577*100)</f>
        <v>0</v>
      </c>
      <c r="Z577">
        <f>DT577*(DY577+DZ577)/1000</f>
        <v>0</v>
      </c>
      <c r="AA577">
        <f>0.61365*exp(17.502*EA577/(240.97+EA577))</f>
        <v>0</v>
      </c>
      <c r="AB577">
        <f>(X577-DT577*(DY577+DZ577)/1000)</f>
        <v>0</v>
      </c>
      <c r="AC577">
        <f>(-J577*44100)</f>
        <v>0</v>
      </c>
      <c r="AD577">
        <f>2*29.3*R577*0.92*(EA577-W577)</f>
        <v>0</v>
      </c>
      <c r="AE577">
        <f>2*0.95*5.67E-8*(((EA577+$B$7)+273)^4-(W577+273)^4)</f>
        <v>0</v>
      </c>
      <c r="AF577">
        <f>U577+AE577+AC577+AD577</f>
        <v>0</v>
      </c>
      <c r="AG577">
        <f>DX577*AU577*(DS577-DR577*(1000-AU577*DU577)/(1000-AU577*DT577))/(100*DL577)</f>
        <v>0</v>
      </c>
      <c r="AH577">
        <f>1000*DX577*AU577*(DT577-DU577)/(100*DL577*(1000-AU577*DT577))</f>
        <v>0</v>
      </c>
      <c r="AI577">
        <f>(AJ577 - AK577 - DY577*1E3/(8.314*(EA577+273.15)) * AM577/DX577 * AL577) * DX577/(100*DL577) * (1000 - DU577)/1000</f>
        <v>0</v>
      </c>
      <c r="AJ577">
        <v>1348.771711844139</v>
      </c>
      <c r="AK577">
        <v>1287.369696969697</v>
      </c>
      <c r="AL577">
        <v>3.323241270562272</v>
      </c>
      <c r="AM577">
        <v>65.51276045423094</v>
      </c>
      <c r="AN577">
        <f>(AP577 - AO577 + DY577*1E3/(8.314*(EA577+273.15)) * AR577/DX577 * AQ577) * DX577/(100*DL577) * 1000/(1000 - AP577)</f>
        <v>0</v>
      </c>
      <c r="AO577">
        <v>16.78407430557454</v>
      </c>
      <c r="AP577">
        <v>23.86210727272727</v>
      </c>
      <c r="AQ577">
        <v>-0.01390255920321647</v>
      </c>
      <c r="AR577">
        <v>120.2974737953447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MAX(0,($B$13+$C$13*EF577)/(1+$D$13*EF577)*DY577/(EA577+273)*$E$13)</f>
        <v>0</v>
      </c>
      <c r="AX577" t="s">
        <v>437</v>
      </c>
      <c r="AY577" t="s">
        <v>437</v>
      </c>
      <c r="AZ577">
        <v>0</v>
      </c>
      <c r="BA577">
        <v>0</v>
      </c>
      <c r="BB577">
        <f>1-AZ577/BA577</f>
        <v>0</v>
      </c>
      <c r="BC577">
        <v>0</v>
      </c>
      <c r="BD577" t="s">
        <v>437</v>
      </c>
      <c r="BE577" t="s">
        <v>437</v>
      </c>
      <c r="BF577">
        <v>0</v>
      </c>
      <c r="BG577">
        <v>0</v>
      </c>
      <c r="BH577">
        <f>1-BF577/BG577</f>
        <v>0</v>
      </c>
      <c r="BI577">
        <v>0.5</v>
      </c>
      <c r="BJ577">
        <f>DI577</f>
        <v>0</v>
      </c>
      <c r="BK577">
        <f>L577</f>
        <v>0</v>
      </c>
      <c r="BL577">
        <f>BH577*BI577*BJ577</f>
        <v>0</v>
      </c>
      <c r="BM577">
        <f>(BK577-BC577)/BJ577</f>
        <v>0</v>
      </c>
      <c r="BN577">
        <f>(BA577-BG577)/BG577</f>
        <v>0</v>
      </c>
      <c r="BO577">
        <f>AZ577/(BB577+AZ577/BG577)</f>
        <v>0</v>
      </c>
      <c r="BP577" t="s">
        <v>437</v>
      </c>
      <c r="BQ577">
        <v>0</v>
      </c>
      <c r="BR577">
        <f>IF(BQ577&lt;&gt;0, BQ577, BO577)</f>
        <v>0</v>
      </c>
      <c r="BS577">
        <f>1-BR577/BG577</f>
        <v>0</v>
      </c>
      <c r="BT577">
        <f>(BG577-BF577)/(BG577-BR577)</f>
        <v>0</v>
      </c>
      <c r="BU577">
        <f>(BA577-BG577)/(BA577-BR577)</f>
        <v>0</v>
      </c>
      <c r="BV577">
        <f>(BG577-BF577)/(BG577-AZ577)</f>
        <v>0</v>
      </c>
      <c r="BW577">
        <f>(BA577-BG577)/(BA577-AZ577)</f>
        <v>0</v>
      </c>
      <c r="BX577">
        <f>(BT577*BR577/BF577)</f>
        <v>0</v>
      </c>
      <c r="BY577">
        <f>(1-BX577)</f>
        <v>0</v>
      </c>
      <c r="DH577">
        <f>$B$11*EG577+$C$11*EH577+$F$11*ES577*(1-EV577)</f>
        <v>0</v>
      </c>
      <c r="DI577">
        <f>DH577*DJ577</f>
        <v>0</v>
      </c>
      <c r="DJ577">
        <f>($B$11*$D$9+$C$11*$D$9+$F$11*((FF577+EX577)/MAX(FF577+EX577+FG577, 0.1)*$I$9+FG577/MAX(FF577+EX577+FG577, 0.1)*$J$9))/($B$11+$C$11+$F$11)</f>
        <v>0</v>
      </c>
      <c r="DK577">
        <f>($B$11*$K$9+$C$11*$K$9+$F$11*((FF577+EX577)/MAX(FF577+EX577+FG577, 0.1)*$P$9+FG577/MAX(FF577+EX577+FG577, 0.1)*$Q$9))/($B$11+$C$11+$F$11)</f>
        <v>0</v>
      </c>
      <c r="DL577">
        <v>4.8</v>
      </c>
      <c r="DM577">
        <v>0.5</v>
      </c>
      <c r="DN577" t="s">
        <v>438</v>
      </c>
      <c r="DO577">
        <v>2</v>
      </c>
      <c r="DP577" t="b">
        <v>1</v>
      </c>
      <c r="DQ577">
        <v>1759260129.1</v>
      </c>
      <c r="DR577">
        <v>1233.411111111111</v>
      </c>
      <c r="DS577">
        <v>1311.806666666667</v>
      </c>
      <c r="DT577">
        <v>23.9245074074074</v>
      </c>
      <c r="DU577">
        <v>16.7165037037037</v>
      </c>
      <c r="DV577">
        <v>1232.281111111111</v>
      </c>
      <c r="DW577">
        <v>23.68343333333334</v>
      </c>
      <c r="DX577">
        <v>500.0231851851852</v>
      </c>
      <c r="DY577">
        <v>90.70164814814814</v>
      </c>
      <c r="DZ577">
        <v>0.05355055555555555</v>
      </c>
      <c r="EA577">
        <v>30.56524444444444</v>
      </c>
      <c r="EB577">
        <v>30.10552222222222</v>
      </c>
      <c r="EC577">
        <v>999.9000000000001</v>
      </c>
      <c r="ED577">
        <v>0</v>
      </c>
      <c r="EE577">
        <v>0</v>
      </c>
      <c r="EF577">
        <v>10001.99555555556</v>
      </c>
      <c r="EG577">
        <v>0</v>
      </c>
      <c r="EH577">
        <v>11.3428037037037</v>
      </c>
      <c r="EI577">
        <v>-78.39488518518519</v>
      </c>
      <c r="EJ577">
        <v>1263.642962962963</v>
      </c>
      <c r="EK577">
        <v>1334.108518518518</v>
      </c>
      <c r="EL577">
        <v>7.208021481481482</v>
      </c>
      <c r="EM577">
        <v>1311.806666666667</v>
      </c>
      <c r="EN577">
        <v>16.7165037037037</v>
      </c>
      <c r="EO577">
        <v>2.169992592592592</v>
      </c>
      <c r="EP577">
        <v>1.516214444444444</v>
      </c>
      <c r="EQ577">
        <v>18.74247777777778</v>
      </c>
      <c r="ER577">
        <v>13.1325</v>
      </c>
      <c r="ES577">
        <v>1999.996666666667</v>
      </c>
      <c r="ET577">
        <v>0.9799979999999998</v>
      </c>
      <c r="EU577">
        <v>0.0200022</v>
      </c>
      <c r="EV577">
        <v>0</v>
      </c>
      <c r="EW577">
        <v>914.522</v>
      </c>
      <c r="EX577">
        <v>5.000560000000001</v>
      </c>
      <c r="EY577">
        <v>18581.62962962963</v>
      </c>
      <c r="EZ577">
        <v>17294.84074074074</v>
      </c>
      <c r="FA577">
        <v>42.31199999999999</v>
      </c>
      <c r="FB577">
        <v>42.43699999999999</v>
      </c>
      <c r="FC577">
        <v>42.00229629629629</v>
      </c>
      <c r="FD577">
        <v>41.56199999999999</v>
      </c>
      <c r="FE577">
        <v>43.05281481481479</v>
      </c>
      <c r="FF577">
        <v>1955.096666666667</v>
      </c>
      <c r="FG577">
        <v>39.9</v>
      </c>
      <c r="FH577">
        <v>0</v>
      </c>
      <c r="FI577">
        <v>1759260151</v>
      </c>
      <c r="FJ577">
        <v>0</v>
      </c>
      <c r="FK577">
        <v>914.47564</v>
      </c>
      <c r="FL577">
        <v>-5.06446153133253</v>
      </c>
      <c r="FM577">
        <v>-119.0846151839562</v>
      </c>
      <c r="FN577">
        <v>18580.596</v>
      </c>
      <c r="FO577">
        <v>15</v>
      </c>
      <c r="FP577">
        <v>0</v>
      </c>
      <c r="FQ577" t="s">
        <v>439</v>
      </c>
      <c r="FR577">
        <v>1747148579.5</v>
      </c>
      <c r="FS577">
        <v>1747148584.5</v>
      </c>
      <c r="FT577">
        <v>0</v>
      </c>
      <c r="FU577">
        <v>0.162</v>
      </c>
      <c r="FV577">
        <v>-0.001</v>
      </c>
      <c r="FW577">
        <v>0.139</v>
      </c>
      <c r="FX577">
        <v>0.058</v>
      </c>
      <c r="FY577">
        <v>420</v>
      </c>
      <c r="FZ577">
        <v>16</v>
      </c>
      <c r="GA577">
        <v>0.19</v>
      </c>
      <c r="GB577">
        <v>0.02</v>
      </c>
      <c r="GC577">
        <v>-78.39358</v>
      </c>
      <c r="GD577">
        <v>0.3568322701690624</v>
      </c>
      <c r="GE577">
        <v>0.3477217782940852</v>
      </c>
      <c r="GF577">
        <v>1</v>
      </c>
      <c r="GG577">
        <v>914.8923529411763</v>
      </c>
      <c r="GH577">
        <v>-5.458884651941029</v>
      </c>
      <c r="GI577">
        <v>0.5840312684192011</v>
      </c>
      <c r="GJ577">
        <v>0</v>
      </c>
      <c r="GK577">
        <v>7.314054749999999</v>
      </c>
      <c r="GL577">
        <v>-1.661361613508449</v>
      </c>
      <c r="GM577">
        <v>0.1620123187906941</v>
      </c>
      <c r="GN577">
        <v>0</v>
      </c>
      <c r="GO577">
        <v>1</v>
      </c>
      <c r="GP577">
        <v>3</v>
      </c>
      <c r="GQ577" t="s">
        <v>463</v>
      </c>
      <c r="GR577">
        <v>3.12868</v>
      </c>
      <c r="GS577">
        <v>2.73141</v>
      </c>
      <c r="GT577">
        <v>0.180811</v>
      </c>
      <c r="GU577">
        <v>0.188663</v>
      </c>
      <c r="GV577">
        <v>0.106692</v>
      </c>
      <c r="GW577">
        <v>0.0839032</v>
      </c>
      <c r="GX577">
        <v>24538.3</v>
      </c>
      <c r="GY577">
        <v>23592.7</v>
      </c>
      <c r="GZ577">
        <v>30498.4</v>
      </c>
      <c r="HA577">
        <v>29336.3</v>
      </c>
      <c r="HB577">
        <v>37607</v>
      </c>
      <c r="HC577">
        <v>35374.1</v>
      </c>
      <c r="HD577">
        <v>46657.9</v>
      </c>
      <c r="HE577">
        <v>43595</v>
      </c>
      <c r="HF577">
        <v>1.82765</v>
      </c>
      <c r="HG577">
        <v>1.81975</v>
      </c>
      <c r="HH577">
        <v>0.0821427</v>
      </c>
      <c r="HI577">
        <v>0</v>
      </c>
      <c r="HJ577">
        <v>28.7958</v>
      </c>
      <c r="HK577">
        <v>999.9</v>
      </c>
      <c r="HL577">
        <v>47.4</v>
      </c>
      <c r="HM577">
        <v>31.6</v>
      </c>
      <c r="HN577">
        <v>24.3976</v>
      </c>
      <c r="HO577">
        <v>62.5269</v>
      </c>
      <c r="HP577">
        <v>17.4639</v>
      </c>
      <c r="HQ577">
        <v>1</v>
      </c>
      <c r="HR577">
        <v>0.171306</v>
      </c>
      <c r="HS577">
        <v>0.719423</v>
      </c>
      <c r="HT577">
        <v>20.1987</v>
      </c>
      <c r="HU577">
        <v>5.22702</v>
      </c>
      <c r="HV577">
        <v>11.974</v>
      </c>
      <c r="HW577">
        <v>4.9698</v>
      </c>
      <c r="HX577">
        <v>3.28955</v>
      </c>
      <c r="HY577">
        <v>9999</v>
      </c>
      <c r="HZ577">
        <v>9999</v>
      </c>
      <c r="IA577">
        <v>9999</v>
      </c>
      <c r="IB577">
        <v>21.1</v>
      </c>
      <c r="IC577">
        <v>4.97292</v>
      </c>
      <c r="ID577">
        <v>1.87729</v>
      </c>
      <c r="IE577">
        <v>1.87532</v>
      </c>
      <c r="IF577">
        <v>1.8782</v>
      </c>
      <c r="IG577">
        <v>1.87494</v>
      </c>
      <c r="IH577">
        <v>1.87851</v>
      </c>
      <c r="II577">
        <v>1.87561</v>
      </c>
      <c r="IJ577">
        <v>1.87675</v>
      </c>
      <c r="IK577">
        <v>0</v>
      </c>
      <c r="IL577">
        <v>0</v>
      </c>
      <c r="IM577">
        <v>0</v>
      </c>
      <c r="IN577">
        <v>0</v>
      </c>
      <c r="IO577" t="s">
        <v>441</v>
      </c>
      <c r="IP577" t="s">
        <v>442</v>
      </c>
      <c r="IQ577" t="s">
        <v>443</v>
      </c>
      <c r="IR577" t="s">
        <v>443</v>
      </c>
      <c r="IS577" t="s">
        <v>443</v>
      </c>
      <c r="IT577" t="s">
        <v>443</v>
      </c>
      <c r="IU577">
        <v>0</v>
      </c>
      <c r="IV577">
        <v>100</v>
      </c>
      <c r="IW577">
        <v>100</v>
      </c>
      <c r="IX577">
        <v>1.15</v>
      </c>
      <c r="IY577">
        <v>0.2395</v>
      </c>
      <c r="IZ577">
        <v>-0.1222274518627452</v>
      </c>
      <c r="JA577">
        <v>0.001328938755811441</v>
      </c>
      <c r="JB577">
        <v>-5.633165956792918E-07</v>
      </c>
      <c r="JC577">
        <v>2.510553891376428E-10</v>
      </c>
      <c r="JD577">
        <v>-0.04678033270444259</v>
      </c>
      <c r="JE577">
        <v>-0.0009625096320519332</v>
      </c>
      <c r="JF577">
        <v>0.0006953178313022573</v>
      </c>
      <c r="JG577">
        <v>-5.973937232829655E-06</v>
      </c>
      <c r="JH577">
        <v>1</v>
      </c>
      <c r="JI577">
        <v>2112</v>
      </c>
      <c r="JJ577">
        <v>1</v>
      </c>
      <c r="JK577">
        <v>26</v>
      </c>
      <c r="JL577">
        <v>201859.3</v>
      </c>
      <c r="JM577">
        <v>201859.2</v>
      </c>
      <c r="JN577">
        <v>2.78076</v>
      </c>
      <c r="JO577">
        <v>2.52441</v>
      </c>
      <c r="JP577">
        <v>1.39893</v>
      </c>
      <c r="JQ577">
        <v>2.32788</v>
      </c>
      <c r="JR577">
        <v>1.44897</v>
      </c>
      <c r="JS577">
        <v>2.55737</v>
      </c>
      <c r="JT577">
        <v>37.3618</v>
      </c>
      <c r="JU577">
        <v>23.9737</v>
      </c>
      <c r="JV577">
        <v>18</v>
      </c>
      <c r="JW577">
        <v>481.697</v>
      </c>
      <c r="JX577">
        <v>446.766</v>
      </c>
      <c r="JY577">
        <v>28.1328</v>
      </c>
      <c r="JZ577">
        <v>29.3936</v>
      </c>
      <c r="KA577">
        <v>30.0004</v>
      </c>
      <c r="KB577">
        <v>28.9777</v>
      </c>
      <c r="KC577">
        <v>29.0335</v>
      </c>
      <c r="KD577">
        <v>55.6768</v>
      </c>
      <c r="KE577">
        <v>34.4174</v>
      </c>
      <c r="KF577">
        <v>0</v>
      </c>
      <c r="KG577">
        <v>28.0526</v>
      </c>
      <c r="KH577">
        <v>1355.56</v>
      </c>
      <c r="KI577">
        <v>17.1033</v>
      </c>
      <c r="KJ577">
        <v>100.829</v>
      </c>
      <c r="KK577">
        <v>100.273</v>
      </c>
    </row>
    <row r="578" spans="1:297">
      <c r="A578">
        <v>562</v>
      </c>
      <c r="B578">
        <v>1759260141.6</v>
      </c>
      <c r="C578">
        <v>13326</v>
      </c>
      <c r="D578" t="s">
        <v>1572</v>
      </c>
      <c r="E578" t="s">
        <v>1573</v>
      </c>
      <c r="F578">
        <v>5</v>
      </c>
      <c r="G578" t="s">
        <v>1411</v>
      </c>
      <c r="H578" t="s">
        <v>436</v>
      </c>
      <c r="I578">
        <v>1759260133.814285</v>
      </c>
      <c r="J578">
        <f>(K578)/1000</f>
        <v>0</v>
      </c>
      <c r="K578">
        <f>IF(DP578, AN578, AH578)</f>
        <v>0</v>
      </c>
      <c r="L578">
        <f>IF(DP578, AI578, AG578)</f>
        <v>0</v>
      </c>
      <c r="M578">
        <f>DR578 - IF(AU578&gt;1, L578*DL578*100.0/(AW578), 0)</f>
        <v>0</v>
      </c>
      <c r="N578">
        <f>((T578-J578/2)*M578-L578)/(T578+J578/2)</f>
        <v>0</v>
      </c>
      <c r="O578">
        <f>N578*(DY578+DZ578)/1000.0</f>
        <v>0</v>
      </c>
      <c r="P578">
        <f>(DR578 - IF(AU578&gt;1, L578*DL578*100.0/(AW578), 0))*(DY578+DZ578)/1000.0</f>
        <v>0</v>
      </c>
      <c r="Q578">
        <f>2.0/((1/S578-1/R578)+SIGN(S578)*SQRT((1/S578-1/R578)*(1/S578-1/R578) + 4*DM578/((DM578+1)*(DM578+1))*(2*1/S578*1/R578-1/R578*1/R578)))</f>
        <v>0</v>
      </c>
      <c r="R578">
        <f>IF(LEFT(DN578,1)&lt;&gt;"0",IF(LEFT(DN578,1)="1",3.0,DO578),$D$5+$E$5*(EF578*DY578/($K$5*1000))+$F$5*(EF578*DY578/($K$5*1000))*MAX(MIN(DL578,$J$5),$I$5)*MAX(MIN(DL578,$J$5),$I$5)+$G$5*MAX(MIN(DL578,$J$5),$I$5)*(EF578*DY578/($K$5*1000))+$H$5*(EF578*DY578/($K$5*1000))*(EF578*DY578/($K$5*1000)))</f>
        <v>0</v>
      </c>
      <c r="S578">
        <f>J578*(1000-(1000*0.61365*exp(17.502*W578/(240.97+W578))/(DY578+DZ578)+DT578)/2)/(1000*0.61365*exp(17.502*W578/(240.97+W578))/(DY578+DZ578)-DT578)</f>
        <v>0</v>
      </c>
      <c r="T578">
        <f>1/((DM578+1)/(Q578/1.6)+1/(R578/1.37)) + DM578/((DM578+1)/(Q578/1.6) + DM578/(R578/1.37))</f>
        <v>0</v>
      </c>
      <c r="U578">
        <f>(DH578*DK578)</f>
        <v>0</v>
      </c>
      <c r="V578">
        <f>(EA578+(U578+2*0.95*5.67E-8*(((EA578+$B$7)+273)^4-(EA578+273)^4)-44100*J578)/(1.84*29.3*R578+8*0.95*5.67E-8*(EA578+273)^3))</f>
        <v>0</v>
      </c>
      <c r="W578">
        <f>($C$7*EB578+$D$7*EC578+$E$7*V578)</f>
        <v>0</v>
      </c>
      <c r="X578">
        <f>0.61365*exp(17.502*W578/(240.97+W578))</f>
        <v>0</v>
      </c>
      <c r="Y578">
        <f>(Z578/AA578*100)</f>
        <v>0</v>
      </c>
      <c r="Z578">
        <f>DT578*(DY578+DZ578)/1000</f>
        <v>0</v>
      </c>
      <c r="AA578">
        <f>0.61365*exp(17.502*EA578/(240.97+EA578))</f>
        <v>0</v>
      </c>
      <c r="AB578">
        <f>(X578-DT578*(DY578+DZ578)/1000)</f>
        <v>0</v>
      </c>
      <c r="AC578">
        <f>(-J578*44100)</f>
        <v>0</v>
      </c>
      <c r="AD578">
        <f>2*29.3*R578*0.92*(EA578-W578)</f>
        <v>0</v>
      </c>
      <c r="AE578">
        <f>2*0.95*5.67E-8*(((EA578+$B$7)+273)^4-(W578+273)^4)</f>
        <v>0</v>
      </c>
      <c r="AF578">
        <f>U578+AE578+AC578+AD578</f>
        <v>0</v>
      </c>
      <c r="AG578">
        <f>DX578*AU578*(DS578-DR578*(1000-AU578*DU578)/(1000-AU578*DT578))/(100*DL578)</f>
        <v>0</v>
      </c>
      <c r="AH578">
        <f>1000*DX578*AU578*(DT578-DU578)/(100*DL578*(1000-AU578*DT578))</f>
        <v>0</v>
      </c>
      <c r="AI578">
        <f>(AJ578 - AK578 - DY578*1E3/(8.314*(EA578+273.15)) * AM578/DX578 * AL578) * DX578/(100*DL578) * (1000 - DU578)/1000</f>
        <v>0</v>
      </c>
      <c r="AJ578">
        <v>1365.175284187872</v>
      </c>
      <c r="AK578">
        <v>1303.844909090909</v>
      </c>
      <c r="AL578">
        <v>3.297782533551724</v>
      </c>
      <c r="AM578">
        <v>65.51276045423094</v>
      </c>
      <c r="AN578">
        <f>(AP578 - AO578 + DY578*1E3/(8.314*(EA578+273.15)) * AR578/DX578 * AQ578) * DX578/(100*DL578) * 1000/(1000 - AP578)</f>
        <v>0</v>
      </c>
      <c r="AO578">
        <v>16.92159944737389</v>
      </c>
      <c r="AP578">
        <v>23.80097515151515</v>
      </c>
      <c r="AQ578">
        <v>-0.0117932950937552</v>
      </c>
      <c r="AR578">
        <v>120.2974737953447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MAX(0,($B$13+$C$13*EF578)/(1+$D$13*EF578)*DY578/(EA578+273)*$E$13)</f>
        <v>0</v>
      </c>
      <c r="AX578" t="s">
        <v>437</v>
      </c>
      <c r="AY578" t="s">
        <v>437</v>
      </c>
      <c r="AZ578">
        <v>0</v>
      </c>
      <c r="BA578">
        <v>0</v>
      </c>
      <c r="BB578">
        <f>1-AZ578/BA578</f>
        <v>0</v>
      </c>
      <c r="BC578">
        <v>0</v>
      </c>
      <c r="BD578" t="s">
        <v>437</v>
      </c>
      <c r="BE578" t="s">
        <v>437</v>
      </c>
      <c r="BF578">
        <v>0</v>
      </c>
      <c r="BG578">
        <v>0</v>
      </c>
      <c r="BH578">
        <f>1-BF578/BG578</f>
        <v>0</v>
      </c>
      <c r="BI578">
        <v>0.5</v>
      </c>
      <c r="BJ578">
        <f>DI578</f>
        <v>0</v>
      </c>
      <c r="BK578">
        <f>L578</f>
        <v>0</v>
      </c>
      <c r="BL578">
        <f>BH578*BI578*BJ578</f>
        <v>0</v>
      </c>
      <c r="BM578">
        <f>(BK578-BC578)/BJ578</f>
        <v>0</v>
      </c>
      <c r="BN578">
        <f>(BA578-BG578)/BG578</f>
        <v>0</v>
      </c>
      <c r="BO578">
        <f>AZ578/(BB578+AZ578/BG578)</f>
        <v>0</v>
      </c>
      <c r="BP578" t="s">
        <v>437</v>
      </c>
      <c r="BQ578">
        <v>0</v>
      </c>
      <c r="BR578">
        <f>IF(BQ578&lt;&gt;0, BQ578, BO578)</f>
        <v>0</v>
      </c>
      <c r="BS578">
        <f>1-BR578/BG578</f>
        <v>0</v>
      </c>
      <c r="BT578">
        <f>(BG578-BF578)/(BG578-BR578)</f>
        <v>0</v>
      </c>
      <c r="BU578">
        <f>(BA578-BG578)/(BA578-BR578)</f>
        <v>0</v>
      </c>
      <c r="BV578">
        <f>(BG578-BF578)/(BG578-AZ578)</f>
        <v>0</v>
      </c>
      <c r="BW578">
        <f>(BA578-BG578)/(BA578-AZ578)</f>
        <v>0</v>
      </c>
      <c r="BX578">
        <f>(BT578*BR578/BF578)</f>
        <v>0</v>
      </c>
      <c r="BY578">
        <f>(1-BX578)</f>
        <v>0</v>
      </c>
      <c r="DH578">
        <f>$B$11*EG578+$C$11*EH578+$F$11*ES578*(1-EV578)</f>
        <v>0</v>
      </c>
      <c r="DI578">
        <f>DH578*DJ578</f>
        <v>0</v>
      </c>
      <c r="DJ578">
        <f>($B$11*$D$9+$C$11*$D$9+$F$11*((FF578+EX578)/MAX(FF578+EX578+FG578, 0.1)*$I$9+FG578/MAX(FF578+EX578+FG578, 0.1)*$J$9))/($B$11+$C$11+$F$11)</f>
        <v>0</v>
      </c>
      <c r="DK578">
        <f>($B$11*$K$9+$C$11*$K$9+$F$11*((FF578+EX578)/MAX(FF578+EX578+FG578, 0.1)*$P$9+FG578/MAX(FF578+EX578+FG578, 0.1)*$Q$9))/($B$11+$C$11+$F$11)</f>
        <v>0</v>
      </c>
      <c r="DL578">
        <v>4.8</v>
      </c>
      <c r="DM578">
        <v>0.5</v>
      </c>
      <c r="DN578" t="s">
        <v>438</v>
      </c>
      <c r="DO578">
        <v>2</v>
      </c>
      <c r="DP578" t="b">
        <v>1</v>
      </c>
      <c r="DQ578">
        <v>1759260133.814285</v>
      </c>
      <c r="DR578">
        <v>1249.039642857143</v>
      </c>
      <c r="DS578">
        <v>1327.133928571429</v>
      </c>
      <c r="DT578">
        <v>23.88394285714286</v>
      </c>
      <c r="DU578">
        <v>16.80956071428572</v>
      </c>
      <c r="DV578">
        <v>1247.892857142857</v>
      </c>
      <c r="DW578">
        <v>23.64373571428571</v>
      </c>
      <c r="DX578">
        <v>500.0269285714285</v>
      </c>
      <c r="DY578">
        <v>90.70211428571427</v>
      </c>
      <c r="DZ578">
        <v>0.05379722142857143</v>
      </c>
      <c r="EA578">
        <v>30.54525</v>
      </c>
      <c r="EB578">
        <v>30.10663214285715</v>
      </c>
      <c r="EC578">
        <v>999.9000000000002</v>
      </c>
      <c r="ED578">
        <v>0</v>
      </c>
      <c r="EE578">
        <v>0</v>
      </c>
      <c r="EF578">
        <v>9991.520714285714</v>
      </c>
      <c r="EG578">
        <v>0</v>
      </c>
      <c r="EH578">
        <v>11.332225</v>
      </c>
      <c r="EI578">
        <v>-78.09407857142857</v>
      </c>
      <c r="EJ578">
        <v>1279.600714285715</v>
      </c>
      <c r="EK578">
        <v>1349.823571428571</v>
      </c>
      <c r="EL578">
        <v>7.074385714285715</v>
      </c>
      <c r="EM578">
        <v>1327.133928571429</v>
      </c>
      <c r="EN578">
        <v>16.80956071428572</v>
      </c>
      <c r="EO578">
        <v>2.166323928571428</v>
      </c>
      <c r="EP578">
        <v>1.524662857142857</v>
      </c>
      <c r="EQ578">
        <v>18.7154</v>
      </c>
      <c r="ER578">
        <v>13.21759642857143</v>
      </c>
      <c r="ES578">
        <v>1999.982857142857</v>
      </c>
      <c r="ET578">
        <v>0.9799979999999998</v>
      </c>
      <c r="EU578">
        <v>0.0200022</v>
      </c>
      <c r="EV578">
        <v>0</v>
      </c>
      <c r="EW578">
        <v>913.9678214285715</v>
      </c>
      <c r="EX578">
        <v>5.000560000000001</v>
      </c>
      <c r="EY578">
        <v>18571.90357142857</v>
      </c>
      <c r="EZ578">
        <v>17294.71785714286</v>
      </c>
      <c r="FA578">
        <v>42.31199999999999</v>
      </c>
      <c r="FB578">
        <v>42.43699999999999</v>
      </c>
      <c r="FC578">
        <v>42.01771428571427</v>
      </c>
      <c r="FD578">
        <v>41.56199999999999</v>
      </c>
      <c r="FE578">
        <v>43.05757142857141</v>
      </c>
      <c r="FF578">
        <v>1955.082857142857</v>
      </c>
      <c r="FG578">
        <v>39.9</v>
      </c>
      <c r="FH578">
        <v>0</v>
      </c>
      <c r="FI578">
        <v>1759260155.8</v>
      </c>
      <c r="FJ578">
        <v>0</v>
      </c>
      <c r="FK578">
        <v>913.92716</v>
      </c>
      <c r="FL578">
        <v>-6.539846154621508</v>
      </c>
      <c r="FM578">
        <v>-132.4692309760788</v>
      </c>
      <c r="FN578">
        <v>18570.516</v>
      </c>
      <c r="FO578">
        <v>15</v>
      </c>
      <c r="FP578">
        <v>0</v>
      </c>
      <c r="FQ578" t="s">
        <v>439</v>
      </c>
      <c r="FR578">
        <v>1747148579.5</v>
      </c>
      <c r="FS578">
        <v>1747148584.5</v>
      </c>
      <c r="FT578">
        <v>0</v>
      </c>
      <c r="FU578">
        <v>0.162</v>
      </c>
      <c r="FV578">
        <v>-0.001</v>
      </c>
      <c r="FW578">
        <v>0.139</v>
      </c>
      <c r="FX578">
        <v>0.058</v>
      </c>
      <c r="FY578">
        <v>420</v>
      </c>
      <c r="FZ578">
        <v>16</v>
      </c>
      <c r="GA578">
        <v>0.19</v>
      </c>
      <c r="GB578">
        <v>0.02</v>
      </c>
      <c r="GC578">
        <v>-78.2372175</v>
      </c>
      <c r="GD578">
        <v>4.289852532833103</v>
      </c>
      <c r="GE578">
        <v>0.4539866842141411</v>
      </c>
      <c r="GF578">
        <v>0</v>
      </c>
      <c r="GG578">
        <v>914.2797941176472</v>
      </c>
      <c r="GH578">
        <v>-6.572635600675545</v>
      </c>
      <c r="GI578">
        <v>0.6983385652605139</v>
      </c>
      <c r="GJ578">
        <v>0</v>
      </c>
      <c r="GK578">
        <v>7.142649499999999</v>
      </c>
      <c r="GL578">
        <v>-1.614691857410894</v>
      </c>
      <c r="GM578">
        <v>0.1593825649020306</v>
      </c>
      <c r="GN578">
        <v>0</v>
      </c>
      <c r="GO578">
        <v>0</v>
      </c>
      <c r="GP578">
        <v>3</v>
      </c>
      <c r="GQ578" t="s">
        <v>490</v>
      </c>
      <c r="GR578">
        <v>3.12844</v>
      </c>
      <c r="GS578">
        <v>2.73158</v>
      </c>
      <c r="GT578">
        <v>0.182223</v>
      </c>
      <c r="GU578">
        <v>0.190074</v>
      </c>
      <c r="GV578">
        <v>0.106521</v>
      </c>
      <c r="GW578">
        <v>0.0847238</v>
      </c>
      <c r="GX578">
        <v>24495.3</v>
      </c>
      <c r="GY578">
        <v>23551.5</v>
      </c>
      <c r="GZ578">
        <v>30497.7</v>
      </c>
      <c r="HA578">
        <v>29336.2</v>
      </c>
      <c r="HB578">
        <v>37613.7</v>
      </c>
      <c r="HC578">
        <v>35342.1</v>
      </c>
      <c r="HD578">
        <v>46657</v>
      </c>
      <c r="HE578">
        <v>43594.7</v>
      </c>
      <c r="HF578">
        <v>1.82705</v>
      </c>
      <c r="HG578">
        <v>1.82065</v>
      </c>
      <c r="HH578">
        <v>0.0792742</v>
      </c>
      <c r="HI578">
        <v>0</v>
      </c>
      <c r="HJ578">
        <v>28.7907</v>
      </c>
      <c r="HK578">
        <v>999.9</v>
      </c>
      <c r="HL578">
        <v>47.4</v>
      </c>
      <c r="HM578">
        <v>31.6</v>
      </c>
      <c r="HN578">
        <v>24.3941</v>
      </c>
      <c r="HO578">
        <v>62.6869</v>
      </c>
      <c r="HP578">
        <v>17.7284</v>
      </c>
      <c r="HQ578">
        <v>1</v>
      </c>
      <c r="HR578">
        <v>0.171827</v>
      </c>
      <c r="HS578">
        <v>0.805444</v>
      </c>
      <c r="HT578">
        <v>20.1983</v>
      </c>
      <c r="HU578">
        <v>5.22792</v>
      </c>
      <c r="HV578">
        <v>11.974</v>
      </c>
      <c r="HW578">
        <v>4.97015</v>
      </c>
      <c r="HX578">
        <v>3.28955</v>
      </c>
      <c r="HY578">
        <v>9999</v>
      </c>
      <c r="HZ578">
        <v>9999</v>
      </c>
      <c r="IA578">
        <v>9999</v>
      </c>
      <c r="IB578">
        <v>21.1</v>
      </c>
      <c r="IC578">
        <v>4.97292</v>
      </c>
      <c r="ID578">
        <v>1.87729</v>
      </c>
      <c r="IE578">
        <v>1.87532</v>
      </c>
      <c r="IF578">
        <v>1.8782</v>
      </c>
      <c r="IG578">
        <v>1.87491</v>
      </c>
      <c r="IH578">
        <v>1.87851</v>
      </c>
      <c r="II578">
        <v>1.8756</v>
      </c>
      <c r="IJ578">
        <v>1.8767</v>
      </c>
      <c r="IK578">
        <v>0</v>
      </c>
      <c r="IL578">
        <v>0</v>
      </c>
      <c r="IM578">
        <v>0</v>
      </c>
      <c r="IN578">
        <v>0</v>
      </c>
      <c r="IO578" t="s">
        <v>441</v>
      </c>
      <c r="IP578" t="s">
        <v>442</v>
      </c>
      <c r="IQ578" t="s">
        <v>443</v>
      </c>
      <c r="IR578" t="s">
        <v>443</v>
      </c>
      <c r="IS578" t="s">
        <v>443</v>
      </c>
      <c r="IT578" t="s">
        <v>443</v>
      </c>
      <c r="IU578">
        <v>0</v>
      </c>
      <c r="IV578">
        <v>100</v>
      </c>
      <c r="IW578">
        <v>100</v>
      </c>
      <c r="IX578">
        <v>1.17</v>
      </c>
      <c r="IY578">
        <v>0.2384</v>
      </c>
      <c r="IZ578">
        <v>-0.1222274518627452</v>
      </c>
      <c r="JA578">
        <v>0.001328938755811441</v>
      </c>
      <c r="JB578">
        <v>-5.633165956792918E-07</v>
      </c>
      <c r="JC578">
        <v>2.510553891376428E-10</v>
      </c>
      <c r="JD578">
        <v>-0.04678033270444259</v>
      </c>
      <c r="JE578">
        <v>-0.0009625096320519332</v>
      </c>
      <c r="JF578">
        <v>0.0006953178313022573</v>
      </c>
      <c r="JG578">
        <v>-5.973937232829655E-06</v>
      </c>
      <c r="JH578">
        <v>1</v>
      </c>
      <c r="JI578">
        <v>2112</v>
      </c>
      <c r="JJ578">
        <v>1</v>
      </c>
      <c r="JK578">
        <v>26</v>
      </c>
      <c r="JL578">
        <v>201859.4</v>
      </c>
      <c r="JM578">
        <v>201859.3</v>
      </c>
      <c r="JN578">
        <v>2.80762</v>
      </c>
      <c r="JO578">
        <v>2.54028</v>
      </c>
      <c r="JP578">
        <v>1.39893</v>
      </c>
      <c r="JQ578">
        <v>2.32788</v>
      </c>
      <c r="JR578">
        <v>1.44897</v>
      </c>
      <c r="JS578">
        <v>2.53174</v>
      </c>
      <c r="JT578">
        <v>37.3618</v>
      </c>
      <c r="JU578">
        <v>23.9649</v>
      </c>
      <c r="JV578">
        <v>18</v>
      </c>
      <c r="JW578">
        <v>481.395</v>
      </c>
      <c r="JX578">
        <v>447.37</v>
      </c>
      <c r="JY578">
        <v>28.0297</v>
      </c>
      <c r="JZ578">
        <v>29.3981</v>
      </c>
      <c r="KA578">
        <v>30.0005</v>
      </c>
      <c r="KB578">
        <v>28.9822</v>
      </c>
      <c r="KC578">
        <v>29.0385</v>
      </c>
      <c r="KD578">
        <v>56.1922</v>
      </c>
      <c r="KE578">
        <v>33.8206</v>
      </c>
      <c r="KF578">
        <v>0</v>
      </c>
      <c r="KG578">
        <v>27.9373</v>
      </c>
      <c r="KH578">
        <v>1375.6</v>
      </c>
      <c r="KI578">
        <v>17.2815</v>
      </c>
      <c r="KJ578">
        <v>100.827</v>
      </c>
      <c r="KK578">
        <v>100.273</v>
      </c>
    </row>
    <row r="579" spans="1:297">
      <c r="A579">
        <v>563</v>
      </c>
      <c r="B579">
        <v>1759260146.6</v>
      </c>
      <c r="C579">
        <v>13331</v>
      </c>
      <c r="D579" t="s">
        <v>1574</v>
      </c>
      <c r="E579" t="s">
        <v>1575</v>
      </c>
      <c r="F579">
        <v>5</v>
      </c>
      <c r="G579" t="s">
        <v>1411</v>
      </c>
      <c r="H579" t="s">
        <v>436</v>
      </c>
      <c r="I579">
        <v>1759260139.1</v>
      </c>
      <c r="J579">
        <f>(K579)/1000</f>
        <v>0</v>
      </c>
      <c r="K579">
        <f>IF(DP579, AN579, AH579)</f>
        <v>0</v>
      </c>
      <c r="L579">
        <f>IF(DP579, AI579, AG579)</f>
        <v>0</v>
      </c>
      <c r="M579">
        <f>DR579 - IF(AU579&gt;1, L579*DL579*100.0/(AW579), 0)</f>
        <v>0</v>
      </c>
      <c r="N579">
        <f>((T579-J579/2)*M579-L579)/(T579+J579/2)</f>
        <v>0</v>
      </c>
      <c r="O579">
        <f>N579*(DY579+DZ579)/1000.0</f>
        <v>0</v>
      </c>
      <c r="P579">
        <f>(DR579 - IF(AU579&gt;1, L579*DL579*100.0/(AW579), 0))*(DY579+DZ579)/1000.0</f>
        <v>0</v>
      </c>
      <c r="Q579">
        <f>2.0/((1/S579-1/R579)+SIGN(S579)*SQRT((1/S579-1/R579)*(1/S579-1/R579) + 4*DM579/((DM579+1)*(DM579+1))*(2*1/S579*1/R579-1/R579*1/R579)))</f>
        <v>0</v>
      </c>
      <c r="R579">
        <f>IF(LEFT(DN579,1)&lt;&gt;"0",IF(LEFT(DN579,1)="1",3.0,DO579),$D$5+$E$5*(EF579*DY579/($K$5*1000))+$F$5*(EF579*DY579/($K$5*1000))*MAX(MIN(DL579,$J$5),$I$5)*MAX(MIN(DL579,$J$5),$I$5)+$G$5*MAX(MIN(DL579,$J$5),$I$5)*(EF579*DY579/($K$5*1000))+$H$5*(EF579*DY579/($K$5*1000))*(EF579*DY579/($K$5*1000)))</f>
        <v>0</v>
      </c>
      <c r="S579">
        <f>J579*(1000-(1000*0.61365*exp(17.502*W579/(240.97+W579))/(DY579+DZ579)+DT579)/2)/(1000*0.61365*exp(17.502*W579/(240.97+W579))/(DY579+DZ579)-DT579)</f>
        <v>0</v>
      </c>
      <c r="T579">
        <f>1/((DM579+1)/(Q579/1.6)+1/(R579/1.37)) + DM579/((DM579+1)/(Q579/1.6) + DM579/(R579/1.37))</f>
        <v>0</v>
      </c>
      <c r="U579">
        <f>(DH579*DK579)</f>
        <v>0</v>
      </c>
      <c r="V579">
        <f>(EA579+(U579+2*0.95*5.67E-8*(((EA579+$B$7)+273)^4-(EA579+273)^4)-44100*J579)/(1.84*29.3*R579+8*0.95*5.67E-8*(EA579+273)^3))</f>
        <v>0</v>
      </c>
      <c r="W579">
        <f>($C$7*EB579+$D$7*EC579+$E$7*V579)</f>
        <v>0</v>
      </c>
      <c r="X579">
        <f>0.61365*exp(17.502*W579/(240.97+W579))</f>
        <v>0</v>
      </c>
      <c r="Y579">
        <f>(Z579/AA579*100)</f>
        <v>0</v>
      </c>
      <c r="Z579">
        <f>DT579*(DY579+DZ579)/1000</f>
        <v>0</v>
      </c>
      <c r="AA579">
        <f>0.61365*exp(17.502*EA579/(240.97+EA579))</f>
        <v>0</v>
      </c>
      <c r="AB579">
        <f>(X579-DT579*(DY579+DZ579)/1000)</f>
        <v>0</v>
      </c>
      <c r="AC579">
        <f>(-J579*44100)</f>
        <v>0</v>
      </c>
      <c r="AD579">
        <f>2*29.3*R579*0.92*(EA579-W579)</f>
        <v>0</v>
      </c>
      <c r="AE579">
        <f>2*0.95*5.67E-8*(((EA579+$B$7)+273)^4-(W579+273)^4)</f>
        <v>0</v>
      </c>
      <c r="AF579">
        <f>U579+AE579+AC579+AD579</f>
        <v>0</v>
      </c>
      <c r="AG579">
        <f>DX579*AU579*(DS579-DR579*(1000-AU579*DU579)/(1000-AU579*DT579))/(100*DL579)</f>
        <v>0</v>
      </c>
      <c r="AH579">
        <f>1000*DX579*AU579*(DT579-DU579)/(100*DL579*(1000-AU579*DT579))</f>
        <v>0</v>
      </c>
      <c r="AI579">
        <f>(AJ579 - AK579 - DY579*1E3/(8.314*(EA579+273.15)) * AM579/DX579 * AL579) * DX579/(100*DL579) * (1000 - DU579)/1000</f>
        <v>0</v>
      </c>
      <c r="AJ579">
        <v>1382.471858353229</v>
      </c>
      <c r="AK579">
        <v>1320.54096969697</v>
      </c>
      <c r="AL579">
        <v>3.344988425019234</v>
      </c>
      <c r="AM579">
        <v>65.51276045423094</v>
      </c>
      <c r="AN579">
        <f>(AP579 - AO579 + DY579*1E3/(8.314*(EA579+273.15)) * AR579/DX579 * AQ579) * DX579/(100*DL579) * 1000/(1000 - AP579)</f>
        <v>0</v>
      </c>
      <c r="AO579">
        <v>17.12833876145555</v>
      </c>
      <c r="AP579">
        <v>23.79121696969696</v>
      </c>
      <c r="AQ579">
        <v>-0.0005949425214297994</v>
      </c>
      <c r="AR579">
        <v>120.2974737953447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MAX(0,($B$13+$C$13*EF579)/(1+$D$13*EF579)*DY579/(EA579+273)*$E$13)</f>
        <v>0</v>
      </c>
      <c r="AX579" t="s">
        <v>437</v>
      </c>
      <c r="AY579" t="s">
        <v>437</v>
      </c>
      <c r="AZ579">
        <v>0</v>
      </c>
      <c r="BA579">
        <v>0</v>
      </c>
      <c r="BB579">
        <f>1-AZ579/BA579</f>
        <v>0</v>
      </c>
      <c r="BC579">
        <v>0</v>
      </c>
      <c r="BD579" t="s">
        <v>437</v>
      </c>
      <c r="BE579" t="s">
        <v>437</v>
      </c>
      <c r="BF579">
        <v>0</v>
      </c>
      <c r="BG579">
        <v>0</v>
      </c>
      <c r="BH579">
        <f>1-BF579/BG579</f>
        <v>0</v>
      </c>
      <c r="BI579">
        <v>0.5</v>
      </c>
      <c r="BJ579">
        <f>DI579</f>
        <v>0</v>
      </c>
      <c r="BK579">
        <f>L579</f>
        <v>0</v>
      </c>
      <c r="BL579">
        <f>BH579*BI579*BJ579</f>
        <v>0</v>
      </c>
      <c r="BM579">
        <f>(BK579-BC579)/BJ579</f>
        <v>0</v>
      </c>
      <c r="BN579">
        <f>(BA579-BG579)/BG579</f>
        <v>0</v>
      </c>
      <c r="BO579">
        <f>AZ579/(BB579+AZ579/BG579)</f>
        <v>0</v>
      </c>
      <c r="BP579" t="s">
        <v>437</v>
      </c>
      <c r="BQ579">
        <v>0</v>
      </c>
      <c r="BR579">
        <f>IF(BQ579&lt;&gt;0, BQ579, BO579)</f>
        <v>0</v>
      </c>
      <c r="BS579">
        <f>1-BR579/BG579</f>
        <v>0</v>
      </c>
      <c r="BT579">
        <f>(BG579-BF579)/(BG579-BR579)</f>
        <v>0</v>
      </c>
      <c r="BU579">
        <f>(BA579-BG579)/(BA579-BR579)</f>
        <v>0</v>
      </c>
      <c r="BV579">
        <f>(BG579-BF579)/(BG579-AZ579)</f>
        <v>0</v>
      </c>
      <c r="BW579">
        <f>(BA579-BG579)/(BA579-AZ579)</f>
        <v>0</v>
      </c>
      <c r="BX579">
        <f>(BT579*BR579/BF579)</f>
        <v>0</v>
      </c>
      <c r="BY579">
        <f>(1-BX579)</f>
        <v>0</v>
      </c>
      <c r="DH579">
        <f>$B$11*EG579+$C$11*EH579+$F$11*ES579*(1-EV579)</f>
        <v>0</v>
      </c>
      <c r="DI579">
        <f>DH579*DJ579</f>
        <v>0</v>
      </c>
      <c r="DJ579">
        <f>($B$11*$D$9+$C$11*$D$9+$F$11*((FF579+EX579)/MAX(FF579+EX579+FG579, 0.1)*$I$9+FG579/MAX(FF579+EX579+FG579, 0.1)*$J$9))/($B$11+$C$11+$F$11)</f>
        <v>0</v>
      </c>
      <c r="DK579">
        <f>($B$11*$K$9+$C$11*$K$9+$F$11*((FF579+EX579)/MAX(FF579+EX579+FG579, 0.1)*$P$9+FG579/MAX(FF579+EX579+FG579, 0.1)*$Q$9))/($B$11+$C$11+$F$11)</f>
        <v>0</v>
      </c>
      <c r="DL579">
        <v>4.8</v>
      </c>
      <c r="DM579">
        <v>0.5</v>
      </c>
      <c r="DN579" t="s">
        <v>438</v>
      </c>
      <c r="DO579">
        <v>2</v>
      </c>
      <c r="DP579" t="b">
        <v>1</v>
      </c>
      <c r="DQ579">
        <v>1759260139.1</v>
      </c>
      <c r="DR579">
        <v>1266.344074074074</v>
      </c>
      <c r="DS579">
        <v>1344.273703703704</v>
      </c>
      <c r="DT579">
        <v>23.83656296296297</v>
      </c>
      <c r="DU579">
        <v>16.93591481481482</v>
      </c>
      <c r="DV579">
        <v>1265.178518518519</v>
      </c>
      <c r="DW579">
        <v>23.59737777777778</v>
      </c>
      <c r="DX579">
        <v>500.0617407407408</v>
      </c>
      <c r="DY579">
        <v>90.70217037037037</v>
      </c>
      <c r="DZ579">
        <v>0.05367974814814816</v>
      </c>
      <c r="EA579">
        <v>30.52451851851852</v>
      </c>
      <c r="EB579">
        <v>30.09735925925925</v>
      </c>
      <c r="EC579">
        <v>999.9000000000001</v>
      </c>
      <c r="ED579">
        <v>0</v>
      </c>
      <c r="EE579">
        <v>0</v>
      </c>
      <c r="EF579">
        <v>10001.92222222222</v>
      </c>
      <c r="EG579">
        <v>0</v>
      </c>
      <c r="EH579">
        <v>11.32558148148148</v>
      </c>
      <c r="EI579">
        <v>-77.92985185185184</v>
      </c>
      <c r="EJ579">
        <v>1297.265555555555</v>
      </c>
      <c r="EK579">
        <v>1367.433333333333</v>
      </c>
      <c r="EL579">
        <v>6.900647037037038</v>
      </c>
      <c r="EM579">
        <v>1344.273703703704</v>
      </c>
      <c r="EN579">
        <v>16.93591481481482</v>
      </c>
      <c r="EO579">
        <v>2.162027777777778</v>
      </c>
      <c r="EP579">
        <v>1.536124444444444</v>
      </c>
      <c r="EQ579">
        <v>18.68366666666667</v>
      </c>
      <c r="ER579">
        <v>13.33205185185185</v>
      </c>
      <c r="ES579">
        <v>1999.976296296296</v>
      </c>
      <c r="ET579">
        <v>0.979998111111111</v>
      </c>
      <c r="EU579">
        <v>0.02000208888888889</v>
      </c>
      <c r="EV579">
        <v>0</v>
      </c>
      <c r="EW579">
        <v>913.3756296296297</v>
      </c>
      <c r="EX579">
        <v>5.000560000000001</v>
      </c>
      <c r="EY579">
        <v>18559.95555555556</v>
      </c>
      <c r="EZ579">
        <v>17294.65925925926</v>
      </c>
      <c r="FA579">
        <v>42.31199999999999</v>
      </c>
      <c r="FB579">
        <v>42.43699999999999</v>
      </c>
      <c r="FC579">
        <v>42.03903703703703</v>
      </c>
      <c r="FD579">
        <v>41.56199999999999</v>
      </c>
      <c r="FE579">
        <v>43.06199999999998</v>
      </c>
      <c r="FF579">
        <v>1955.076296296297</v>
      </c>
      <c r="FG579">
        <v>39.9</v>
      </c>
      <c r="FH579">
        <v>0</v>
      </c>
      <c r="FI579">
        <v>1759260160.6</v>
      </c>
      <c r="FJ579">
        <v>0</v>
      </c>
      <c r="FK579">
        <v>913.3510400000002</v>
      </c>
      <c r="FL579">
        <v>-8.558846153342474</v>
      </c>
      <c r="FM579">
        <v>-143.7230771820384</v>
      </c>
      <c r="FN579">
        <v>18559.564</v>
      </c>
      <c r="FO579">
        <v>15</v>
      </c>
      <c r="FP579">
        <v>0</v>
      </c>
      <c r="FQ579" t="s">
        <v>439</v>
      </c>
      <c r="FR579">
        <v>1747148579.5</v>
      </c>
      <c r="FS579">
        <v>1747148584.5</v>
      </c>
      <c r="FT579">
        <v>0</v>
      </c>
      <c r="FU579">
        <v>0.162</v>
      </c>
      <c r="FV579">
        <v>-0.001</v>
      </c>
      <c r="FW579">
        <v>0.139</v>
      </c>
      <c r="FX579">
        <v>0.058</v>
      </c>
      <c r="FY579">
        <v>420</v>
      </c>
      <c r="FZ579">
        <v>16</v>
      </c>
      <c r="GA579">
        <v>0.19</v>
      </c>
      <c r="GB579">
        <v>0.02</v>
      </c>
      <c r="GC579">
        <v>-78.12295</v>
      </c>
      <c r="GD579">
        <v>2.501180487804859</v>
      </c>
      <c r="GE579">
        <v>0.3934892196744411</v>
      </c>
      <c r="GF579">
        <v>0</v>
      </c>
      <c r="GG579">
        <v>913.7855000000001</v>
      </c>
      <c r="GH579">
        <v>-6.632803658164693</v>
      </c>
      <c r="GI579">
        <v>0.7015553833321835</v>
      </c>
      <c r="GJ579">
        <v>0</v>
      </c>
      <c r="GK579">
        <v>7.010664750000001</v>
      </c>
      <c r="GL579">
        <v>-1.926664277673536</v>
      </c>
      <c r="GM579">
        <v>0.1919092618008249</v>
      </c>
      <c r="GN579">
        <v>0</v>
      </c>
      <c r="GO579">
        <v>0</v>
      </c>
      <c r="GP579">
        <v>3</v>
      </c>
      <c r="GQ579" t="s">
        <v>490</v>
      </c>
      <c r="GR579">
        <v>3.12843</v>
      </c>
      <c r="GS579">
        <v>2.73093</v>
      </c>
      <c r="GT579">
        <v>0.183655</v>
      </c>
      <c r="GU579">
        <v>0.191507</v>
      </c>
      <c r="GV579">
        <v>0.106491</v>
      </c>
      <c r="GW579">
        <v>0.08529100000000001</v>
      </c>
      <c r="GX579">
        <v>24452</v>
      </c>
      <c r="GY579">
        <v>23509.2</v>
      </c>
      <c r="GZ579">
        <v>30497.2</v>
      </c>
      <c r="HA579">
        <v>29335.5</v>
      </c>
      <c r="HB579">
        <v>37614.5</v>
      </c>
      <c r="HC579">
        <v>35319.2</v>
      </c>
      <c r="HD579">
        <v>46656.3</v>
      </c>
      <c r="HE579">
        <v>43593.6</v>
      </c>
      <c r="HF579">
        <v>1.82665</v>
      </c>
      <c r="HG579">
        <v>1.8207</v>
      </c>
      <c r="HH579">
        <v>0.0789016</v>
      </c>
      <c r="HI579">
        <v>0</v>
      </c>
      <c r="HJ579">
        <v>28.7854</v>
      </c>
      <c r="HK579">
        <v>999.9</v>
      </c>
      <c r="HL579">
        <v>47.4</v>
      </c>
      <c r="HM579">
        <v>31.6</v>
      </c>
      <c r="HN579">
        <v>24.3937</v>
      </c>
      <c r="HO579">
        <v>62.8169</v>
      </c>
      <c r="HP579">
        <v>17.4399</v>
      </c>
      <c r="HQ579">
        <v>1</v>
      </c>
      <c r="HR579">
        <v>0.172459</v>
      </c>
      <c r="HS579">
        <v>0.837693</v>
      </c>
      <c r="HT579">
        <v>20.1977</v>
      </c>
      <c r="HU579">
        <v>5.22403</v>
      </c>
      <c r="HV579">
        <v>11.974</v>
      </c>
      <c r="HW579">
        <v>4.9694</v>
      </c>
      <c r="HX579">
        <v>3.28898</v>
      </c>
      <c r="HY579">
        <v>9999</v>
      </c>
      <c r="HZ579">
        <v>9999</v>
      </c>
      <c r="IA579">
        <v>9999</v>
      </c>
      <c r="IB579">
        <v>21.1</v>
      </c>
      <c r="IC579">
        <v>4.9729</v>
      </c>
      <c r="ID579">
        <v>1.87729</v>
      </c>
      <c r="IE579">
        <v>1.87533</v>
      </c>
      <c r="IF579">
        <v>1.8782</v>
      </c>
      <c r="IG579">
        <v>1.87493</v>
      </c>
      <c r="IH579">
        <v>1.87851</v>
      </c>
      <c r="II579">
        <v>1.8756</v>
      </c>
      <c r="IJ579">
        <v>1.87677</v>
      </c>
      <c r="IK579">
        <v>0</v>
      </c>
      <c r="IL579">
        <v>0</v>
      </c>
      <c r="IM579">
        <v>0</v>
      </c>
      <c r="IN579">
        <v>0</v>
      </c>
      <c r="IO579" t="s">
        <v>441</v>
      </c>
      <c r="IP579" t="s">
        <v>442</v>
      </c>
      <c r="IQ579" t="s">
        <v>443</v>
      </c>
      <c r="IR579" t="s">
        <v>443</v>
      </c>
      <c r="IS579" t="s">
        <v>443</v>
      </c>
      <c r="IT579" t="s">
        <v>443</v>
      </c>
      <c r="IU579">
        <v>0</v>
      </c>
      <c r="IV579">
        <v>100</v>
      </c>
      <c r="IW579">
        <v>100</v>
      </c>
      <c r="IX579">
        <v>1.19</v>
      </c>
      <c r="IY579">
        <v>0.2382</v>
      </c>
      <c r="IZ579">
        <v>-0.1222274518627452</v>
      </c>
      <c r="JA579">
        <v>0.001328938755811441</v>
      </c>
      <c r="JB579">
        <v>-5.633165956792918E-07</v>
      </c>
      <c r="JC579">
        <v>2.510553891376428E-10</v>
      </c>
      <c r="JD579">
        <v>-0.04678033270444259</v>
      </c>
      <c r="JE579">
        <v>-0.0009625096320519332</v>
      </c>
      <c r="JF579">
        <v>0.0006953178313022573</v>
      </c>
      <c r="JG579">
        <v>-5.973937232829655E-06</v>
      </c>
      <c r="JH579">
        <v>1</v>
      </c>
      <c r="JI579">
        <v>2112</v>
      </c>
      <c r="JJ579">
        <v>1</v>
      </c>
      <c r="JK579">
        <v>26</v>
      </c>
      <c r="JL579">
        <v>201859.5</v>
      </c>
      <c r="JM579">
        <v>201859.4</v>
      </c>
      <c r="JN579">
        <v>2.83569</v>
      </c>
      <c r="JO579">
        <v>2.52075</v>
      </c>
      <c r="JP579">
        <v>1.39893</v>
      </c>
      <c r="JQ579">
        <v>2.32788</v>
      </c>
      <c r="JR579">
        <v>1.44897</v>
      </c>
      <c r="JS579">
        <v>2.57935</v>
      </c>
      <c r="JT579">
        <v>37.3618</v>
      </c>
      <c r="JU579">
        <v>23.9649</v>
      </c>
      <c r="JV579">
        <v>18</v>
      </c>
      <c r="JW579">
        <v>481.202</v>
      </c>
      <c r="JX579">
        <v>447.438</v>
      </c>
      <c r="JY579">
        <v>27.9132</v>
      </c>
      <c r="JZ579">
        <v>29.4037</v>
      </c>
      <c r="KA579">
        <v>30.0006</v>
      </c>
      <c r="KB579">
        <v>28.9865</v>
      </c>
      <c r="KC579">
        <v>29.0434</v>
      </c>
      <c r="KD579">
        <v>56.7808</v>
      </c>
      <c r="KE579">
        <v>33.5241</v>
      </c>
      <c r="KF579">
        <v>0</v>
      </c>
      <c r="KG579">
        <v>27.8622</v>
      </c>
      <c r="KH579">
        <v>1388.97</v>
      </c>
      <c r="KI579">
        <v>17.3347</v>
      </c>
      <c r="KJ579">
        <v>100.825</v>
      </c>
      <c r="KK579">
        <v>100.27</v>
      </c>
    </row>
    <row r="580" spans="1:297">
      <c r="A580">
        <v>564</v>
      </c>
      <c r="B580">
        <v>1759260151.6</v>
      </c>
      <c r="C580">
        <v>13336</v>
      </c>
      <c r="D580" t="s">
        <v>1576</v>
      </c>
      <c r="E580" t="s">
        <v>1577</v>
      </c>
      <c r="F580">
        <v>5</v>
      </c>
      <c r="G580" t="s">
        <v>1411</v>
      </c>
      <c r="H580" t="s">
        <v>436</v>
      </c>
      <c r="I580">
        <v>1759260143.814285</v>
      </c>
      <c r="J580">
        <f>(K580)/1000</f>
        <v>0</v>
      </c>
      <c r="K580">
        <f>IF(DP580, AN580, AH580)</f>
        <v>0</v>
      </c>
      <c r="L580">
        <f>IF(DP580, AI580, AG580)</f>
        <v>0</v>
      </c>
      <c r="M580">
        <f>DR580 - IF(AU580&gt;1, L580*DL580*100.0/(AW580), 0)</f>
        <v>0</v>
      </c>
      <c r="N580">
        <f>((T580-J580/2)*M580-L580)/(T580+J580/2)</f>
        <v>0</v>
      </c>
      <c r="O580">
        <f>N580*(DY580+DZ580)/1000.0</f>
        <v>0</v>
      </c>
      <c r="P580">
        <f>(DR580 - IF(AU580&gt;1, L580*DL580*100.0/(AW580), 0))*(DY580+DZ580)/1000.0</f>
        <v>0</v>
      </c>
      <c r="Q580">
        <f>2.0/((1/S580-1/R580)+SIGN(S580)*SQRT((1/S580-1/R580)*(1/S580-1/R580) + 4*DM580/((DM580+1)*(DM580+1))*(2*1/S580*1/R580-1/R580*1/R580)))</f>
        <v>0</v>
      </c>
      <c r="R580">
        <f>IF(LEFT(DN580,1)&lt;&gt;"0",IF(LEFT(DN580,1)="1",3.0,DO580),$D$5+$E$5*(EF580*DY580/($K$5*1000))+$F$5*(EF580*DY580/($K$5*1000))*MAX(MIN(DL580,$J$5),$I$5)*MAX(MIN(DL580,$J$5),$I$5)+$G$5*MAX(MIN(DL580,$J$5),$I$5)*(EF580*DY580/($K$5*1000))+$H$5*(EF580*DY580/($K$5*1000))*(EF580*DY580/($K$5*1000)))</f>
        <v>0</v>
      </c>
      <c r="S580">
        <f>J580*(1000-(1000*0.61365*exp(17.502*W580/(240.97+W580))/(DY580+DZ580)+DT580)/2)/(1000*0.61365*exp(17.502*W580/(240.97+W580))/(DY580+DZ580)-DT580)</f>
        <v>0</v>
      </c>
      <c r="T580">
        <f>1/((DM580+1)/(Q580/1.6)+1/(R580/1.37)) + DM580/((DM580+1)/(Q580/1.6) + DM580/(R580/1.37))</f>
        <v>0</v>
      </c>
      <c r="U580">
        <f>(DH580*DK580)</f>
        <v>0</v>
      </c>
      <c r="V580">
        <f>(EA580+(U580+2*0.95*5.67E-8*(((EA580+$B$7)+273)^4-(EA580+273)^4)-44100*J580)/(1.84*29.3*R580+8*0.95*5.67E-8*(EA580+273)^3))</f>
        <v>0</v>
      </c>
      <c r="W580">
        <f>($C$7*EB580+$D$7*EC580+$E$7*V580)</f>
        <v>0</v>
      </c>
      <c r="X580">
        <f>0.61365*exp(17.502*W580/(240.97+W580))</f>
        <v>0</v>
      </c>
      <c r="Y580">
        <f>(Z580/AA580*100)</f>
        <v>0</v>
      </c>
      <c r="Z580">
        <f>DT580*(DY580+DZ580)/1000</f>
        <v>0</v>
      </c>
      <c r="AA580">
        <f>0.61365*exp(17.502*EA580/(240.97+EA580))</f>
        <v>0</v>
      </c>
      <c r="AB580">
        <f>(X580-DT580*(DY580+DZ580)/1000)</f>
        <v>0</v>
      </c>
      <c r="AC580">
        <f>(-J580*44100)</f>
        <v>0</v>
      </c>
      <c r="AD580">
        <f>2*29.3*R580*0.92*(EA580-W580)</f>
        <v>0</v>
      </c>
      <c r="AE580">
        <f>2*0.95*5.67E-8*(((EA580+$B$7)+273)^4-(W580+273)^4)</f>
        <v>0</v>
      </c>
      <c r="AF580">
        <f>U580+AE580+AC580+AD580</f>
        <v>0</v>
      </c>
      <c r="AG580">
        <f>DX580*AU580*(DS580-DR580*(1000-AU580*DU580)/(1000-AU580*DT580))/(100*DL580)</f>
        <v>0</v>
      </c>
      <c r="AH580">
        <f>1000*DX580*AU580*(DT580-DU580)/(100*DL580*(1000-AU580*DT580))</f>
        <v>0</v>
      </c>
      <c r="AI580">
        <f>(AJ580 - AK580 - DY580*1E3/(8.314*(EA580+273.15)) * AM580/DX580 * AL580) * DX580/(100*DL580) * (1000 - DU580)/1000</f>
        <v>0</v>
      </c>
      <c r="AJ580">
        <v>1399.845417742252</v>
      </c>
      <c r="AK580">
        <v>1337.648303030302</v>
      </c>
      <c r="AL580">
        <v>3.422497731138189</v>
      </c>
      <c r="AM580">
        <v>65.51276045423094</v>
      </c>
      <c r="AN580">
        <f>(AP580 - AO580 + DY580*1E3/(8.314*(EA580+273.15)) * AR580/DX580 * AQ580) * DX580/(100*DL580) * 1000/(1000 - AP580)</f>
        <v>0</v>
      </c>
      <c r="AO580">
        <v>17.27939014948119</v>
      </c>
      <c r="AP580">
        <v>23.77387818181819</v>
      </c>
      <c r="AQ580">
        <v>-0.0006474520505685946</v>
      </c>
      <c r="AR580">
        <v>120.2974737953447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MAX(0,($B$13+$C$13*EF580)/(1+$D$13*EF580)*DY580/(EA580+273)*$E$13)</f>
        <v>0</v>
      </c>
      <c r="AX580" t="s">
        <v>437</v>
      </c>
      <c r="AY580" t="s">
        <v>437</v>
      </c>
      <c r="AZ580">
        <v>0</v>
      </c>
      <c r="BA580">
        <v>0</v>
      </c>
      <c r="BB580">
        <f>1-AZ580/BA580</f>
        <v>0</v>
      </c>
      <c r="BC580">
        <v>0</v>
      </c>
      <c r="BD580" t="s">
        <v>437</v>
      </c>
      <c r="BE580" t="s">
        <v>437</v>
      </c>
      <c r="BF580">
        <v>0</v>
      </c>
      <c r="BG580">
        <v>0</v>
      </c>
      <c r="BH580">
        <f>1-BF580/BG580</f>
        <v>0</v>
      </c>
      <c r="BI580">
        <v>0.5</v>
      </c>
      <c r="BJ580">
        <f>DI580</f>
        <v>0</v>
      </c>
      <c r="BK580">
        <f>L580</f>
        <v>0</v>
      </c>
      <c r="BL580">
        <f>BH580*BI580*BJ580</f>
        <v>0</v>
      </c>
      <c r="BM580">
        <f>(BK580-BC580)/BJ580</f>
        <v>0</v>
      </c>
      <c r="BN580">
        <f>(BA580-BG580)/BG580</f>
        <v>0</v>
      </c>
      <c r="BO580">
        <f>AZ580/(BB580+AZ580/BG580)</f>
        <v>0</v>
      </c>
      <c r="BP580" t="s">
        <v>437</v>
      </c>
      <c r="BQ580">
        <v>0</v>
      </c>
      <c r="BR580">
        <f>IF(BQ580&lt;&gt;0, BQ580, BO580)</f>
        <v>0</v>
      </c>
      <c r="BS580">
        <f>1-BR580/BG580</f>
        <v>0</v>
      </c>
      <c r="BT580">
        <f>(BG580-BF580)/(BG580-BR580)</f>
        <v>0</v>
      </c>
      <c r="BU580">
        <f>(BA580-BG580)/(BA580-BR580)</f>
        <v>0</v>
      </c>
      <c r="BV580">
        <f>(BG580-BF580)/(BG580-AZ580)</f>
        <v>0</v>
      </c>
      <c r="BW580">
        <f>(BA580-BG580)/(BA580-AZ580)</f>
        <v>0</v>
      </c>
      <c r="BX580">
        <f>(BT580*BR580/BF580)</f>
        <v>0</v>
      </c>
      <c r="BY580">
        <f>(1-BX580)</f>
        <v>0</v>
      </c>
      <c r="DH580">
        <f>$B$11*EG580+$C$11*EH580+$F$11*ES580*(1-EV580)</f>
        <v>0</v>
      </c>
      <c r="DI580">
        <f>DH580*DJ580</f>
        <v>0</v>
      </c>
      <c r="DJ580">
        <f>($B$11*$D$9+$C$11*$D$9+$F$11*((FF580+EX580)/MAX(FF580+EX580+FG580, 0.1)*$I$9+FG580/MAX(FF580+EX580+FG580, 0.1)*$J$9))/($B$11+$C$11+$F$11)</f>
        <v>0</v>
      </c>
      <c r="DK580">
        <f>($B$11*$K$9+$C$11*$K$9+$F$11*((FF580+EX580)/MAX(FF580+EX580+FG580, 0.1)*$P$9+FG580/MAX(FF580+EX580+FG580, 0.1)*$Q$9))/($B$11+$C$11+$F$11)</f>
        <v>0</v>
      </c>
      <c r="DL580">
        <v>4.8</v>
      </c>
      <c r="DM580">
        <v>0.5</v>
      </c>
      <c r="DN580" t="s">
        <v>438</v>
      </c>
      <c r="DO580">
        <v>2</v>
      </c>
      <c r="DP580" t="b">
        <v>1</v>
      </c>
      <c r="DQ580">
        <v>1759260143.814285</v>
      </c>
      <c r="DR580">
        <v>1281.758214285714</v>
      </c>
      <c r="DS580">
        <v>1359.8775</v>
      </c>
      <c r="DT580">
        <v>23.80092857142856</v>
      </c>
      <c r="DU580">
        <v>17.08562857142857</v>
      </c>
      <c r="DV580">
        <v>1280.574642857143</v>
      </c>
      <c r="DW580">
        <v>23.56250714285714</v>
      </c>
      <c r="DX580">
        <v>500.0627142857143</v>
      </c>
      <c r="DY580">
        <v>90.70236071428572</v>
      </c>
      <c r="DZ580">
        <v>0.05359825000000001</v>
      </c>
      <c r="EA580">
        <v>30.50616071428571</v>
      </c>
      <c r="EB580">
        <v>30.0835</v>
      </c>
      <c r="EC580">
        <v>999.9000000000002</v>
      </c>
      <c r="ED580">
        <v>0</v>
      </c>
      <c r="EE580">
        <v>0</v>
      </c>
      <c r="EF580">
        <v>9990.756785714286</v>
      </c>
      <c r="EG580">
        <v>0</v>
      </c>
      <c r="EH580">
        <v>11.32645714285714</v>
      </c>
      <c r="EI580">
        <v>-78.11946785714285</v>
      </c>
      <c r="EJ580">
        <v>1313.008571428571</v>
      </c>
      <c r="EK580">
        <v>1383.517142857143</v>
      </c>
      <c r="EL580">
        <v>6.7153</v>
      </c>
      <c r="EM580">
        <v>1359.8775</v>
      </c>
      <c r="EN580">
        <v>17.08562857142857</v>
      </c>
      <c r="EO580">
        <v>2.158800357142857</v>
      </c>
      <c r="EP580">
        <v>1.549706785714286</v>
      </c>
      <c r="EQ580">
        <v>18.65980357142857</v>
      </c>
      <c r="ER580">
        <v>13.46699642857143</v>
      </c>
      <c r="ES580">
        <v>1999.976785714285</v>
      </c>
      <c r="ET580">
        <v>0.9799982142857141</v>
      </c>
      <c r="EU580">
        <v>0.02000198571428571</v>
      </c>
      <c r="EV580">
        <v>0</v>
      </c>
      <c r="EW580">
        <v>912.778607142857</v>
      </c>
      <c r="EX580">
        <v>5.000560000000001</v>
      </c>
      <c r="EY580">
        <v>18547.98214285714</v>
      </c>
      <c r="EZ580">
        <v>17294.66428571429</v>
      </c>
      <c r="FA580">
        <v>42.31199999999999</v>
      </c>
      <c r="FB580">
        <v>42.43699999999999</v>
      </c>
      <c r="FC580">
        <v>42.05757142857141</v>
      </c>
      <c r="FD580">
        <v>41.56199999999999</v>
      </c>
      <c r="FE580">
        <v>43.06199999999998</v>
      </c>
      <c r="FF580">
        <v>1955.076785714286</v>
      </c>
      <c r="FG580">
        <v>39.9</v>
      </c>
      <c r="FH580">
        <v>0</v>
      </c>
      <c r="FI580">
        <v>1759260166</v>
      </c>
      <c r="FJ580">
        <v>0</v>
      </c>
      <c r="FK580">
        <v>912.6574230769231</v>
      </c>
      <c r="FL580">
        <v>-7.809948692239562</v>
      </c>
      <c r="FM580">
        <v>-161.2786322610361</v>
      </c>
      <c r="FN580">
        <v>18546.53846153846</v>
      </c>
      <c r="FO580">
        <v>15</v>
      </c>
      <c r="FP580">
        <v>0</v>
      </c>
      <c r="FQ580" t="s">
        <v>439</v>
      </c>
      <c r="FR580">
        <v>1747148579.5</v>
      </c>
      <c r="FS580">
        <v>1747148584.5</v>
      </c>
      <c r="FT580">
        <v>0</v>
      </c>
      <c r="FU580">
        <v>0.162</v>
      </c>
      <c r="FV580">
        <v>-0.001</v>
      </c>
      <c r="FW580">
        <v>0.139</v>
      </c>
      <c r="FX580">
        <v>0.058</v>
      </c>
      <c r="FY580">
        <v>420</v>
      </c>
      <c r="FZ580">
        <v>16</v>
      </c>
      <c r="GA580">
        <v>0.19</v>
      </c>
      <c r="GB580">
        <v>0.02</v>
      </c>
      <c r="GC580">
        <v>-78.0652425</v>
      </c>
      <c r="GD580">
        <v>-2.526311819887226</v>
      </c>
      <c r="GE580">
        <v>0.3186530188837849</v>
      </c>
      <c r="GF580">
        <v>0</v>
      </c>
      <c r="GG580">
        <v>913.0923823529411</v>
      </c>
      <c r="GH580">
        <v>-7.857035890800404</v>
      </c>
      <c r="GI580">
        <v>0.8081971226751224</v>
      </c>
      <c r="GJ580">
        <v>0</v>
      </c>
      <c r="GK580">
        <v>6.812734999999999</v>
      </c>
      <c r="GL580">
        <v>-2.390826416510333</v>
      </c>
      <c r="GM580">
        <v>0.2318627595906683</v>
      </c>
      <c r="GN580">
        <v>0</v>
      </c>
      <c r="GO580">
        <v>0</v>
      </c>
      <c r="GP580">
        <v>3</v>
      </c>
      <c r="GQ580" t="s">
        <v>490</v>
      </c>
      <c r="GR580">
        <v>3.12842</v>
      </c>
      <c r="GS580">
        <v>2.73121</v>
      </c>
      <c r="GT580">
        <v>0.185098</v>
      </c>
      <c r="GU580">
        <v>0.19293</v>
      </c>
      <c r="GV580">
        <v>0.106432</v>
      </c>
      <c r="GW580">
        <v>0.08565730000000001</v>
      </c>
      <c r="GX580">
        <v>24408.5</v>
      </c>
      <c r="GY580">
        <v>23467.5</v>
      </c>
      <c r="GZ580">
        <v>30496.9</v>
      </c>
      <c r="HA580">
        <v>29335.2</v>
      </c>
      <c r="HB580">
        <v>37616.8</v>
      </c>
      <c r="HC580">
        <v>35304.6</v>
      </c>
      <c r="HD580">
        <v>46655.8</v>
      </c>
      <c r="HE580">
        <v>43593.1</v>
      </c>
      <c r="HF580">
        <v>1.82675</v>
      </c>
      <c r="HG580">
        <v>1.8207</v>
      </c>
      <c r="HH580">
        <v>0.0793003</v>
      </c>
      <c r="HI580">
        <v>0</v>
      </c>
      <c r="HJ580">
        <v>28.7793</v>
      </c>
      <c r="HK580">
        <v>999.9</v>
      </c>
      <c r="HL580">
        <v>47.4</v>
      </c>
      <c r="HM580">
        <v>31.6</v>
      </c>
      <c r="HN580">
        <v>24.392</v>
      </c>
      <c r="HO580">
        <v>62.7669</v>
      </c>
      <c r="HP580">
        <v>17.4479</v>
      </c>
      <c r="HQ580">
        <v>1</v>
      </c>
      <c r="HR580">
        <v>0.172546</v>
      </c>
      <c r="HS580">
        <v>0.790583</v>
      </c>
      <c r="HT580">
        <v>20.1986</v>
      </c>
      <c r="HU580">
        <v>5.22672</v>
      </c>
      <c r="HV580">
        <v>11.974</v>
      </c>
      <c r="HW580">
        <v>4.97015</v>
      </c>
      <c r="HX580">
        <v>3.28948</v>
      </c>
      <c r="HY580">
        <v>9999</v>
      </c>
      <c r="HZ580">
        <v>9999</v>
      </c>
      <c r="IA580">
        <v>9999</v>
      </c>
      <c r="IB580">
        <v>21.1</v>
      </c>
      <c r="IC580">
        <v>4.97291</v>
      </c>
      <c r="ID580">
        <v>1.87729</v>
      </c>
      <c r="IE580">
        <v>1.87534</v>
      </c>
      <c r="IF580">
        <v>1.8782</v>
      </c>
      <c r="IG580">
        <v>1.87495</v>
      </c>
      <c r="IH580">
        <v>1.87852</v>
      </c>
      <c r="II580">
        <v>1.87561</v>
      </c>
      <c r="IJ580">
        <v>1.87677</v>
      </c>
      <c r="IK580">
        <v>0</v>
      </c>
      <c r="IL580">
        <v>0</v>
      </c>
      <c r="IM580">
        <v>0</v>
      </c>
      <c r="IN580">
        <v>0</v>
      </c>
      <c r="IO580" t="s">
        <v>441</v>
      </c>
      <c r="IP580" t="s">
        <v>442</v>
      </c>
      <c r="IQ580" t="s">
        <v>443</v>
      </c>
      <c r="IR580" t="s">
        <v>443</v>
      </c>
      <c r="IS580" t="s">
        <v>443</v>
      </c>
      <c r="IT580" t="s">
        <v>443</v>
      </c>
      <c r="IU580">
        <v>0</v>
      </c>
      <c r="IV580">
        <v>100</v>
      </c>
      <c r="IW580">
        <v>100</v>
      </c>
      <c r="IX580">
        <v>1.21</v>
      </c>
      <c r="IY580">
        <v>0.2378</v>
      </c>
      <c r="IZ580">
        <v>-0.1222274518627452</v>
      </c>
      <c r="JA580">
        <v>0.001328938755811441</v>
      </c>
      <c r="JB580">
        <v>-5.633165956792918E-07</v>
      </c>
      <c r="JC580">
        <v>2.510553891376428E-10</v>
      </c>
      <c r="JD580">
        <v>-0.04678033270444259</v>
      </c>
      <c r="JE580">
        <v>-0.0009625096320519332</v>
      </c>
      <c r="JF580">
        <v>0.0006953178313022573</v>
      </c>
      <c r="JG580">
        <v>-5.973937232829655E-06</v>
      </c>
      <c r="JH580">
        <v>1</v>
      </c>
      <c r="JI580">
        <v>2112</v>
      </c>
      <c r="JJ580">
        <v>1</v>
      </c>
      <c r="JK580">
        <v>26</v>
      </c>
      <c r="JL580">
        <v>201859.5</v>
      </c>
      <c r="JM580">
        <v>201859.5</v>
      </c>
      <c r="JN580">
        <v>2.86133</v>
      </c>
      <c r="JO580">
        <v>2.5415</v>
      </c>
      <c r="JP580">
        <v>1.39893</v>
      </c>
      <c r="JQ580">
        <v>2.32788</v>
      </c>
      <c r="JR580">
        <v>1.44897</v>
      </c>
      <c r="JS580">
        <v>2.51099</v>
      </c>
      <c r="JT580">
        <v>37.3618</v>
      </c>
      <c r="JU580">
        <v>23.9649</v>
      </c>
      <c r="JV580">
        <v>18</v>
      </c>
      <c r="JW580">
        <v>481.285</v>
      </c>
      <c r="JX580">
        <v>447.47</v>
      </c>
      <c r="JY580">
        <v>27.832</v>
      </c>
      <c r="JZ580">
        <v>29.408</v>
      </c>
      <c r="KA580">
        <v>30.0004</v>
      </c>
      <c r="KB580">
        <v>28.9907</v>
      </c>
      <c r="KC580">
        <v>29.0477</v>
      </c>
      <c r="KD580">
        <v>57.2868</v>
      </c>
      <c r="KE580">
        <v>33.2069</v>
      </c>
      <c r="KF580">
        <v>0</v>
      </c>
      <c r="KG580">
        <v>27.7903</v>
      </c>
      <c r="KH580">
        <v>1409.01</v>
      </c>
      <c r="KI580">
        <v>17.4731</v>
      </c>
      <c r="KJ580">
        <v>100.824</v>
      </c>
      <c r="KK580">
        <v>100.269</v>
      </c>
    </row>
    <row r="581" spans="1:297">
      <c r="A581">
        <v>565</v>
      </c>
      <c r="B581">
        <v>1759260156.6</v>
      </c>
      <c r="C581">
        <v>13341</v>
      </c>
      <c r="D581" t="s">
        <v>1578</v>
      </c>
      <c r="E581" t="s">
        <v>1579</v>
      </c>
      <c r="F581">
        <v>5</v>
      </c>
      <c r="G581" t="s">
        <v>1411</v>
      </c>
      <c r="H581" t="s">
        <v>436</v>
      </c>
      <c r="I581">
        <v>1759260149.1</v>
      </c>
      <c r="J581">
        <f>(K581)/1000</f>
        <v>0</v>
      </c>
      <c r="K581">
        <f>IF(DP581, AN581, AH581)</f>
        <v>0</v>
      </c>
      <c r="L581">
        <f>IF(DP581, AI581, AG581)</f>
        <v>0</v>
      </c>
      <c r="M581">
        <f>DR581 - IF(AU581&gt;1, L581*DL581*100.0/(AW581), 0)</f>
        <v>0</v>
      </c>
      <c r="N581">
        <f>((T581-J581/2)*M581-L581)/(T581+J581/2)</f>
        <v>0</v>
      </c>
      <c r="O581">
        <f>N581*(DY581+DZ581)/1000.0</f>
        <v>0</v>
      </c>
      <c r="P581">
        <f>(DR581 - IF(AU581&gt;1, L581*DL581*100.0/(AW581), 0))*(DY581+DZ581)/1000.0</f>
        <v>0</v>
      </c>
      <c r="Q581">
        <f>2.0/((1/S581-1/R581)+SIGN(S581)*SQRT((1/S581-1/R581)*(1/S581-1/R581) + 4*DM581/((DM581+1)*(DM581+1))*(2*1/S581*1/R581-1/R581*1/R581)))</f>
        <v>0</v>
      </c>
      <c r="R581">
        <f>IF(LEFT(DN581,1)&lt;&gt;"0",IF(LEFT(DN581,1)="1",3.0,DO581),$D$5+$E$5*(EF581*DY581/($K$5*1000))+$F$5*(EF581*DY581/($K$5*1000))*MAX(MIN(DL581,$J$5),$I$5)*MAX(MIN(DL581,$J$5),$I$5)+$G$5*MAX(MIN(DL581,$J$5),$I$5)*(EF581*DY581/($K$5*1000))+$H$5*(EF581*DY581/($K$5*1000))*(EF581*DY581/($K$5*1000)))</f>
        <v>0</v>
      </c>
      <c r="S581">
        <f>J581*(1000-(1000*0.61365*exp(17.502*W581/(240.97+W581))/(DY581+DZ581)+DT581)/2)/(1000*0.61365*exp(17.502*W581/(240.97+W581))/(DY581+DZ581)-DT581)</f>
        <v>0</v>
      </c>
      <c r="T581">
        <f>1/((DM581+1)/(Q581/1.6)+1/(R581/1.37)) + DM581/((DM581+1)/(Q581/1.6) + DM581/(R581/1.37))</f>
        <v>0</v>
      </c>
      <c r="U581">
        <f>(DH581*DK581)</f>
        <v>0</v>
      </c>
      <c r="V581">
        <f>(EA581+(U581+2*0.95*5.67E-8*(((EA581+$B$7)+273)^4-(EA581+273)^4)-44100*J581)/(1.84*29.3*R581+8*0.95*5.67E-8*(EA581+273)^3))</f>
        <v>0</v>
      </c>
      <c r="W581">
        <f>($C$7*EB581+$D$7*EC581+$E$7*V581)</f>
        <v>0</v>
      </c>
      <c r="X581">
        <f>0.61365*exp(17.502*W581/(240.97+W581))</f>
        <v>0</v>
      </c>
      <c r="Y581">
        <f>(Z581/AA581*100)</f>
        <v>0</v>
      </c>
      <c r="Z581">
        <f>DT581*(DY581+DZ581)/1000</f>
        <v>0</v>
      </c>
      <c r="AA581">
        <f>0.61365*exp(17.502*EA581/(240.97+EA581))</f>
        <v>0</v>
      </c>
      <c r="AB581">
        <f>(X581-DT581*(DY581+DZ581)/1000)</f>
        <v>0</v>
      </c>
      <c r="AC581">
        <f>(-J581*44100)</f>
        <v>0</v>
      </c>
      <c r="AD581">
        <f>2*29.3*R581*0.92*(EA581-W581)</f>
        <v>0</v>
      </c>
      <c r="AE581">
        <f>2*0.95*5.67E-8*(((EA581+$B$7)+273)^4-(W581+273)^4)</f>
        <v>0</v>
      </c>
      <c r="AF581">
        <f>U581+AE581+AC581+AD581</f>
        <v>0</v>
      </c>
      <c r="AG581">
        <f>DX581*AU581*(DS581-DR581*(1000-AU581*DU581)/(1000-AU581*DT581))/(100*DL581)</f>
        <v>0</v>
      </c>
      <c r="AH581">
        <f>1000*DX581*AU581*(DT581-DU581)/(100*DL581*(1000-AU581*DT581))</f>
        <v>0</v>
      </c>
      <c r="AI581">
        <f>(AJ581 - AK581 - DY581*1E3/(8.314*(EA581+273.15)) * AM581/DX581 * AL581) * DX581/(100*DL581) * (1000 - DU581)/1000</f>
        <v>0</v>
      </c>
      <c r="AJ581">
        <v>1416.9440237727</v>
      </c>
      <c r="AK581">
        <v>1354.712303030303</v>
      </c>
      <c r="AL581">
        <v>3.40855441481393</v>
      </c>
      <c r="AM581">
        <v>65.51276045423094</v>
      </c>
      <c r="AN581">
        <f>(AP581 - AO581 + DY581*1E3/(8.314*(EA581+273.15)) * AR581/DX581 * AQ581) * DX581/(100*DL581) * 1000/(1000 - AP581)</f>
        <v>0</v>
      </c>
      <c r="AO581">
        <v>17.32472950192903</v>
      </c>
      <c r="AP581">
        <v>23.72326848484849</v>
      </c>
      <c r="AQ581">
        <v>-0.01063585925019241</v>
      </c>
      <c r="AR581">
        <v>120.2974737953447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MAX(0,($B$13+$C$13*EF581)/(1+$D$13*EF581)*DY581/(EA581+273)*$E$13)</f>
        <v>0</v>
      </c>
      <c r="AX581" t="s">
        <v>437</v>
      </c>
      <c r="AY581" t="s">
        <v>437</v>
      </c>
      <c r="AZ581">
        <v>0</v>
      </c>
      <c r="BA581">
        <v>0</v>
      </c>
      <c r="BB581">
        <f>1-AZ581/BA581</f>
        <v>0</v>
      </c>
      <c r="BC581">
        <v>0</v>
      </c>
      <c r="BD581" t="s">
        <v>437</v>
      </c>
      <c r="BE581" t="s">
        <v>437</v>
      </c>
      <c r="BF581">
        <v>0</v>
      </c>
      <c r="BG581">
        <v>0</v>
      </c>
      <c r="BH581">
        <f>1-BF581/BG581</f>
        <v>0</v>
      </c>
      <c r="BI581">
        <v>0.5</v>
      </c>
      <c r="BJ581">
        <f>DI581</f>
        <v>0</v>
      </c>
      <c r="BK581">
        <f>L581</f>
        <v>0</v>
      </c>
      <c r="BL581">
        <f>BH581*BI581*BJ581</f>
        <v>0</v>
      </c>
      <c r="BM581">
        <f>(BK581-BC581)/BJ581</f>
        <v>0</v>
      </c>
      <c r="BN581">
        <f>(BA581-BG581)/BG581</f>
        <v>0</v>
      </c>
      <c r="BO581">
        <f>AZ581/(BB581+AZ581/BG581)</f>
        <v>0</v>
      </c>
      <c r="BP581" t="s">
        <v>437</v>
      </c>
      <c r="BQ581">
        <v>0</v>
      </c>
      <c r="BR581">
        <f>IF(BQ581&lt;&gt;0, BQ581, BO581)</f>
        <v>0</v>
      </c>
      <c r="BS581">
        <f>1-BR581/BG581</f>
        <v>0</v>
      </c>
      <c r="BT581">
        <f>(BG581-BF581)/(BG581-BR581)</f>
        <v>0</v>
      </c>
      <c r="BU581">
        <f>(BA581-BG581)/(BA581-BR581)</f>
        <v>0</v>
      </c>
      <c r="BV581">
        <f>(BG581-BF581)/(BG581-AZ581)</f>
        <v>0</v>
      </c>
      <c r="BW581">
        <f>(BA581-BG581)/(BA581-AZ581)</f>
        <v>0</v>
      </c>
      <c r="BX581">
        <f>(BT581*BR581/BF581)</f>
        <v>0</v>
      </c>
      <c r="BY581">
        <f>(1-BX581)</f>
        <v>0</v>
      </c>
      <c r="DH581">
        <f>$B$11*EG581+$C$11*EH581+$F$11*ES581*(1-EV581)</f>
        <v>0</v>
      </c>
      <c r="DI581">
        <f>DH581*DJ581</f>
        <v>0</v>
      </c>
      <c r="DJ581">
        <f>($B$11*$D$9+$C$11*$D$9+$F$11*((FF581+EX581)/MAX(FF581+EX581+FG581, 0.1)*$I$9+FG581/MAX(FF581+EX581+FG581, 0.1)*$J$9))/($B$11+$C$11+$F$11)</f>
        <v>0</v>
      </c>
      <c r="DK581">
        <f>($B$11*$K$9+$C$11*$K$9+$F$11*((FF581+EX581)/MAX(FF581+EX581+FG581, 0.1)*$P$9+FG581/MAX(FF581+EX581+FG581, 0.1)*$Q$9))/($B$11+$C$11+$F$11)</f>
        <v>0</v>
      </c>
      <c r="DL581">
        <v>4.8</v>
      </c>
      <c r="DM581">
        <v>0.5</v>
      </c>
      <c r="DN581" t="s">
        <v>438</v>
      </c>
      <c r="DO581">
        <v>2</v>
      </c>
      <c r="DP581" t="b">
        <v>1</v>
      </c>
      <c r="DQ581">
        <v>1759260149.1</v>
      </c>
      <c r="DR581">
        <v>1299.199259259259</v>
      </c>
      <c r="DS581">
        <v>1377.583703703704</v>
      </c>
      <c r="DT581">
        <v>23.77441481481482</v>
      </c>
      <c r="DU581">
        <v>17.23595555555556</v>
      </c>
      <c r="DV581">
        <v>1297.996666666666</v>
      </c>
      <c r="DW581">
        <v>23.53655185185185</v>
      </c>
      <c r="DX581">
        <v>500.0459259259259</v>
      </c>
      <c r="DY581">
        <v>90.70277777777777</v>
      </c>
      <c r="DZ581">
        <v>0.05357043333333333</v>
      </c>
      <c r="EA581">
        <v>30.48451111111111</v>
      </c>
      <c r="EB581">
        <v>30.06857407407407</v>
      </c>
      <c r="EC581">
        <v>999.9000000000001</v>
      </c>
      <c r="ED581">
        <v>0</v>
      </c>
      <c r="EE581">
        <v>0</v>
      </c>
      <c r="EF581">
        <v>9986.851481481481</v>
      </c>
      <c r="EG581">
        <v>0</v>
      </c>
      <c r="EH581">
        <v>11.32052962962963</v>
      </c>
      <c r="EI581">
        <v>-78.38451851851852</v>
      </c>
      <c r="EJ581">
        <v>1330.839259259259</v>
      </c>
      <c r="EK581">
        <v>1401.745185185185</v>
      </c>
      <c r="EL581">
        <v>6.538452592592592</v>
      </c>
      <c r="EM581">
        <v>1377.583703703704</v>
      </c>
      <c r="EN581">
        <v>17.23595555555556</v>
      </c>
      <c r="EO581">
        <v>2.156405555555555</v>
      </c>
      <c r="EP581">
        <v>1.56334925925926</v>
      </c>
      <c r="EQ581">
        <v>18.64206666666667</v>
      </c>
      <c r="ER581">
        <v>13.60202222222222</v>
      </c>
      <c r="ES581">
        <v>1999.978888888889</v>
      </c>
      <c r="ET581">
        <v>0.9799983333333332</v>
      </c>
      <c r="EU581">
        <v>0.02000186666666666</v>
      </c>
      <c r="EV581">
        <v>0</v>
      </c>
      <c r="EW581">
        <v>912.0361481481481</v>
      </c>
      <c r="EX581">
        <v>5.000560000000001</v>
      </c>
      <c r="EY581">
        <v>18532.99259259259</v>
      </c>
      <c r="EZ581">
        <v>17294.68518518519</v>
      </c>
      <c r="FA581">
        <v>42.31199999999999</v>
      </c>
      <c r="FB581">
        <v>42.43699999999999</v>
      </c>
      <c r="FC581">
        <v>42.06199999999999</v>
      </c>
      <c r="FD581">
        <v>41.56199999999999</v>
      </c>
      <c r="FE581">
        <v>43.06199999999998</v>
      </c>
      <c r="FF581">
        <v>1955.078888888889</v>
      </c>
      <c r="FG581">
        <v>39.9</v>
      </c>
      <c r="FH581">
        <v>0</v>
      </c>
      <c r="FI581">
        <v>1759260170.8</v>
      </c>
      <c r="FJ581">
        <v>0</v>
      </c>
      <c r="FK581">
        <v>912.030923076923</v>
      </c>
      <c r="FL581">
        <v>-8.302837598230525</v>
      </c>
      <c r="FM581">
        <v>-181.3333334228168</v>
      </c>
      <c r="FN581">
        <v>18532.88461538462</v>
      </c>
      <c r="FO581">
        <v>15</v>
      </c>
      <c r="FP581">
        <v>0</v>
      </c>
      <c r="FQ581" t="s">
        <v>439</v>
      </c>
      <c r="FR581">
        <v>1747148579.5</v>
      </c>
      <c r="FS581">
        <v>1747148584.5</v>
      </c>
      <c r="FT581">
        <v>0</v>
      </c>
      <c r="FU581">
        <v>0.162</v>
      </c>
      <c r="FV581">
        <v>-0.001</v>
      </c>
      <c r="FW581">
        <v>0.139</v>
      </c>
      <c r="FX581">
        <v>0.058</v>
      </c>
      <c r="FY581">
        <v>420</v>
      </c>
      <c r="FZ581">
        <v>16</v>
      </c>
      <c r="GA581">
        <v>0.19</v>
      </c>
      <c r="GB581">
        <v>0.02</v>
      </c>
      <c r="GC581">
        <v>-78.1708575</v>
      </c>
      <c r="GD581">
        <v>-3.323640900562581</v>
      </c>
      <c r="GE581">
        <v>0.3411598722648218</v>
      </c>
      <c r="GF581">
        <v>0</v>
      </c>
      <c r="GG581">
        <v>912.5949705882351</v>
      </c>
      <c r="GH581">
        <v>-8.44728799454378</v>
      </c>
      <c r="GI581">
        <v>0.8669649048224283</v>
      </c>
      <c r="GJ581">
        <v>0</v>
      </c>
      <c r="GK581">
        <v>6.676282749999999</v>
      </c>
      <c r="GL581">
        <v>-2.115865553470946</v>
      </c>
      <c r="GM581">
        <v>0.2080991204088511</v>
      </c>
      <c r="GN581">
        <v>0</v>
      </c>
      <c r="GO581">
        <v>0</v>
      </c>
      <c r="GP581">
        <v>3</v>
      </c>
      <c r="GQ581" t="s">
        <v>490</v>
      </c>
      <c r="GR581">
        <v>3.1283</v>
      </c>
      <c r="GS581">
        <v>2.73134</v>
      </c>
      <c r="GT581">
        <v>0.186528</v>
      </c>
      <c r="GU581">
        <v>0.19432</v>
      </c>
      <c r="GV581">
        <v>0.106269</v>
      </c>
      <c r="GW581">
        <v>0.0859818</v>
      </c>
      <c r="GX581">
        <v>24365.6</v>
      </c>
      <c r="GY581">
        <v>23426.8</v>
      </c>
      <c r="GZ581">
        <v>30496.9</v>
      </c>
      <c r="HA581">
        <v>29334.9</v>
      </c>
      <c r="HB581">
        <v>37623.9</v>
      </c>
      <c r="HC581">
        <v>35291.9</v>
      </c>
      <c r="HD581">
        <v>46656</v>
      </c>
      <c r="HE581">
        <v>43592.9</v>
      </c>
      <c r="HF581">
        <v>1.8263</v>
      </c>
      <c r="HG581">
        <v>1.8214</v>
      </c>
      <c r="HH581">
        <v>0.0784919</v>
      </c>
      <c r="HI581">
        <v>0</v>
      </c>
      <c r="HJ581">
        <v>28.7718</v>
      </c>
      <c r="HK581">
        <v>999.9</v>
      </c>
      <c r="HL581">
        <v>47.4</v>
      </c>
      <c r="HM581">
        <v>31.6</v>
      </c>
      <c r="HN581">
        <v>24.3941</v>
      </c>
      <c r="HO581">
        <v>63.1969</v>
      </c>
      <c r="HP581">
        <v>17.5361</v>
      </c>
      <c r="HQ581">
        <v>1</v>
      </c>
      <c r="HR581">
        <v>0.173056</v>
      </c>
      <c r="HS581">
        <v>0.784382</v>
      </c>
      <c r="HT581">
        <v>20.1985</v>
      </c>
      <c r="HU581">
        <v>5.22702</v>
      </c>
      <c r="HV581">
        <v>11.974</v>
      </c>
      <c r="HW581">
        <v>4.96965</v>
      </c>
      <c r="HX581">
        <v>3.28945</v>
      </c>
      <c r="HY581">
        <v>9999</v>
      </c>
      <c r="HZ581">
        <v>9999</v>
      </c>
      <c r="IA581">
        <v>9999</v>
      </c>
      <c r="IB581">
        <v>21.1</v>
      </c>
      <c r="IC581">
        <v>4.97291</v>
      </c>
      <c r="ID581">
        <v>1.8773</v>
      </c>
      <c r="IE581">
        <v>1.87537</v>
      </c>
      <c r="IF581">
        <v>1.8782</v>
      </c>
      <c r="IG581">
        <v>1.87493</v>
      </c>
      <c r="IH581">
        <v>1.87851</v>
      </c>
      <c r="II581">
        <v>1.87561</v>
      </c>
      <c r="IJ581">
        <v>1.87676</v>
      </c>
      <c r="IK581">
        <v>0</v>
      </c>
      <c r="IL581">
        <v>0</v>
      </c>
      <c r="IM581">
        <v>0</v>
      </c>
      <c r="IN581">
        <v>0</v>
      </c>
      <c r="IO581" t="s">
        <v>441</v>
      </c>
      <c r="IP581" t="s">
        <v>442</v>
      </c>
      <c r="IQ581" t="s">
        <v>443</v>
      </c>
      <c r="IR581" t="s">
        <v>443</v>
      </c>
      <c r="IS581" t="s">
        <v>443</v>
      </c>
      <c r="IT581" t="s">
        <v>443</v>
      </c>
      <c r="IU581">
        <v>0</v>
      </c>
      <c r="IV581">
        <v>100</v>
      </c>
      <c r="IW581">
        <v>100</v>
      </c>
      <c r="IX581">
        <v>1.23</v>
      </c>
      <c r="IY581">
        <v>0.2366</v>
      </c>
      <c r="IZ581">
        <v>-0.1222274518627452</v>
      </c>
      <c r="JA581">
        <v>0.001328938755811441</v>
      </c>
      <c r="JB581">
        <v>-5.633165956792918E-07</v>
      </c>
      <c r="JC581">
        <v>2.510553891376428E-10</v>
      </c>
      <c r="JD581">
        <v>-0.04678033270444259</v>
      </c>
      <c r="JE581">
        <v>-0.0009625096320519332</v>
      </c>
      <c r="JF581">
        <v>0.0006953178313022573</v>
      </c>
      <c r="JG581">
        <v>-5.973937232829655E-06</v>
      </c>
      <c r="JH581">
        <v>1</v>
      </c>
      <c r="JI581">
        <v>2112</v>
      </c>
      <c r="JJ581">
        <v>1</v>
      </c>
      <c r="JK581">
        <v>26</v>
      </c>
      <c r="JL581">
        <v>201859.6</v>
      </c>
      <c r="JM581">
        <v>201859.5</v>
      </c>
      <c r="JN581">
        <v>2.89062</v>
      </c>
      <c r="JO581">
        <v>2.52319</v>
      </c>
      <c r="JP581">
        <v>1.39893</v>
      </c>
      <c r="JQ581">
        <v>2.32788</v>
      </c>
      <c r="JR581">
        <v>1.44897</v>
      </c>
      <c r="JS581">
        <v>2.58667</v>
      </c>
      <c r="JT581">
        <v>37.3618</v>
      </c>
      <c r="JU581">
        <v>23.9737</v>
      </c>
      <c r="JV581">
        <v>18</v>
      </c>
      <c r="JW581">
        <v>481.067</v>
      </c>
      <c r="JX581">
        <v>447.938</v>
      </c>
      <c r="JY581">
        <v>27.7612</v>
      </c>
      <c r="JZ581">
        <v>29.4132</v>
      </c>
      <c r="KA581">
        <v>30.0005</v>
      </c>
      <c r="KB581">
        <v>28.9952</v>
      </c>
      <c r="KC581">
        <v>29.0514</v>
      </c>
      <c r="KD581">
        <v>57.8719</v>
      </c>
      <c r="KE581">
        <v>32.5813</v>
      </c>
      <c r="KF581">
        <v>0</v>
      </c>
      <c r="KG581">
        <v>27.7239</v>
      </c>
      <c r="KH581">
        <v>1422.37</v>
      </c>
      <c r="KI581">
        <v>17.6509</v>
      </c>
      <c r="KJ581">
        <v>100.825</v>
      </c>
      <c r="KK581">
        <v>100.268</v>
      </c>
    </row>
    <row r="582" spans="1:297">
      <c r="A582">
        <v>566</v>
      </c>
      <c r="B582">
        <v>1759260161.6</v>
      </c>
      <c r="C582">
        <v>13346</v>
      </c>
      <c r="D582" t="s">
        <v>1580</v>
      </c>
      <c r="E582" t="s">
        <v>1581</v>
      </c>
      <c r="F582">
        <v>5</v>
      </c>
      <c r="G582" t="s">
        <v>1411</v>
      </c>
      <c r="H582" t="s">
        <v>436</v>
      </c>
      <c r="I582">
        <v>1759260153.814285</v>
      </c>
      <c r="J582">
        <f>(K582)/1000</f>
        <v>0</v>
      </c>
      <c r="K582">
        <f>IF(DP582, AN582, AH582)</f>
        <v>0</v>
      </c>
      <c r="L582">
        <f>IF(DP582, AI582, AG582)</f>
        <v>0</v>
      </c>
      <c r="M582">
        <f>DR582 - IF(AU582&gt;1, L582*DL582*100.0/(AW582), 0)</f>
        <v>0</v>
      </c>
      <c r="N582">
        <f>((T582-J582/2)*M582-L582)/(T582+J582/2)</f>
        <v>0</v>
      </c>
      <c r="O582">
        <f>N582*(DY582+DZ582)/1000.0</f>
        <v>0</v>
      </c>
      <c r="P582">
        <f>(DR582 - IF(AU582&gt;1, L582*DL582*100.0/(AW582), 0))*(DY582+DZ582)/1000.0</f>
        <v>0</v>
      </c>
      <c r="Q582">
        <f>2.0/((1/S582-1/R582)+SIGN(S582)*SQRT((1/S582-1/R582)*(1/S582-1/R582) + 4*DM582/((DM582+1)*(DM582+1))*(2*1/S582*1/R582-1/R582*1/R582)))</f>
        <v>0</v>
      </c>
      <c r="R582">
        <f>IF(LEFT(DN582,1)&lt;&gt;"0",IF(LEFT(DN582,1)="1",3.0,DO582),$D$5+$E$5*(EF582*DY582/($K$5*1000))+$F$5*(EF582*DY582/($K$5*1000))*MAX(MIN(DL582,$J$5),$I$5)*MAX(MIN(DL582,$J$5),$I$5)+$G$5*MAX(MIN(DL582,$J$5),$I$5)*(EF582*DY582/($K$5*1000))+$H$5*(EF582*DY582/($K$5*1000))*(EF582*DY582/($K$5*1000)))</f>
        <v>0</v>
      </c>
      <c r="S582">
        <f>J582*(1000-(1000*0.61365*exp(17.502*W582/(240.97+W582))/(DY582+DZ582)+DT582)/2)/(1000*0.61365*exp(17.502*W582/(240.97+W582))/(DY582+DZ582)-DT582)</f>
        <v>0</v>
      </c>
      <c r="T582">
        <f>1/((DM582+1)/(Q582/1.6)+1/(R582/1.37)) + DM582/((DM582+1)/(Q582/1.6) + DM582/(R582/1.37))</f>
        <v>0</v>
      </c>
      <c r="U582">
        <f>(DH582*DK582)</f>
        <v>0</v>
      </c>
      <c r="V582">
        <f>(EA582+(U582+2*0.95*5.67E-8*(((EA582+$B$7)+273)^4-(EA582+273)^4)-44100*J582)/(1.84*29.3*R582+8*0.95*5.67E-8*(EA582+273)^3))</f>
        <v>0</v>
      </c>
      <c r="W582">
        <f>($C$7*EB582+$D$7*EC582+$E$7*V582)</f>
        <v>0</v>
      </c>
      <c r="X582">
        <f>0.61365*exp(17.502*W582/(240.97+W582))</f>
        <v>0</v>
      </c>
      <c r="Y582">
        <f>(Z582/AA582*100)</f>
        <v>0</v>
      </c>
      <c r="Z582">
        <f>DT582*(DY582+DZ582)/1000</f>
        <v>0</v>
      </c>
      <c r="AA582">
        <f>0.61365*exp(17.502*EA582/(240.97+EA582))</f>
        <v>0</v>
      </c>
      <c r="AB582">
        <f>(X582-DT582*(DY582+DZ582)/1000)</f>
        <v>0</v>
      </c>
      <c r="AC582">
        <f>(-J582*44100)</f>
        <v>0</v>
      </c>
      <c r="AD582">
        <f>2*29.3*R582*0.92*(EA582-W582)</f>
        <v>0</v>
      </c>
      <c r="AE582">
        <f>2*0.95*5.67E-8*(((EA582+$B$7)+273)^4-(W582+273)^4)</f>
        <v>0</v>
      </c>
      <c r="AF582">
        <f>U582+AE582+AC582+AD582</f>
        <v>0</v>
      </c>
      <c r="AG582">
        <f>DX582*AU582*(DS582-DR582*(1000-AU582*DU582)/(1000-AU582*DT582))/(100*DL582)</f>
        <v>0</v>
      </c>
      <c r="AH582">
        <f>1000*DX582*AU582*(DT582-DU582)/(100*DL582*(1000-AU582*DT582))</f>
        <v>0</v>
      </c>
      <c r="AI582">
        <f>(AJ582 - AK582 - DY582*1E3/(8.314*(EA582+273.15)) * AM582/DX582 * AL582) * DX582/(100*DL582) * (1000 - DU582)/1000</f>
        <v>0</v>
      </c>
      <c r="AJ582">
        <v>1434.221649012244</v>
      </c>
      <c r="AK582">
        <v>1371.888121212121</v>
      </c>
      <c r="AL582">
        <v>3.439660090754412</v>
      </c>
      <c r="AM582">
        <v>65.51276045423094</v>
      </c>
      <c r="AN582">
        <f>(AP582 - AO582 + DY582*1E3/(8.314*(EA582+273.15)) * AR582/DX582 * AQ582) * DX582/(100*DL582) * 1000/(1000 - AP582)</f>
        <v>0</v>
      </c>
      <c r="AO582">
        <v>17.52117497765433</v>
      </c>
      <c r="AP582">
        <v>23.69112787878788</v>
      </c>
      <c r="AQ582">
        <v>-0.005658140978787974</v>
      </c>
      <c r="AR582">
        <v>120.2974737953447</v>
      </c>
      <c r="AS582">
        <v>1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MAX(0,($B$13+$C$13*EF582)/(1+$D$13*EF582)*DY582/(EA582+273)*$E$13)</f>
        <v>0</v>
      </c>
      <c r="AX582" t="s">
        <v>437</v>
      </c>
      <c r="AY582" t="s">
        <v>437</v>
      </c>
      <c r="AZ582">
        <v>0</v>
      </c>
      <c r="BA582">
        <v>0</v>
      </c>
      <c r="BB582">
        <f>1-AZ582/BA582</f>
        <v>0</v>
      </c>
      <c r="BC582">
        <v>0</v>
      </c>
      <c r="BD582" t="s">
        <v>437</v>
      </c>
      <c r="BE582" t="s">
        <v>437</v>
      </c>
      <c r="BF582">
        <v>0</v>
      </c>
      <c r="BG582">
        <v>0</v>
      </c>
      <c r="BH582">
        <f>1-BF582/BG582</f>
        <v>0</v>
      </c>
      <c r="BI582">
        <v>0.5</v>
      </c>
      <c r="BJ582">
        <f>DI582</f>
        <v>0</v>
      </c>
      <c r="BK582">
        <f>L582</f>
        <v>0</v>
      </c>
      <c r="BL582">
        <f>BH582*BI582*BJ582</f>
        <v>0</v>
      </c>
      <c r="BM582">
        <f>(BK582-BC582)/BJ582</f>
        <v>0</v>
      </c>
      <c r="BN582">
        <f>(BA582-BG582)/BG582</f>
        <v>0</v>
      </c>
      <c r="BO582">
        <f>AZ582/(BB582+AZ582/BG582)</f>
        <v>0</v>
      </c>
      <c r="BP582" t="s">
        <v>437</v>
      </c>
      <c r="BQ582">
        <v>0</v>
      </c>
      <c r="BR582">
        <f>IF(BQ582&lt;&gt;0, BQ582, BO582)</f>
        <v>0</v>
      </c>
      <c r="BS582">
        <f>1-BR582/BG582</f>
        <v>0</v>
      </c>
      <c r="BT582">
        <f>(BG582-BF582)/(BG582-BR582)</f>
        <v>0</v>
      </c>
      <c r="BU582">
        <f>(BA582-BG582)/(BA582-BR582)</f>
        <v>0</v>
      </c>
      <c r="BV582">
        <f>(BG582-BF582)/(BG582-AZ582)</f>
        <v>0</v>
      </c>
      <c r="BW582">
        <f>(BA582-BG582)/(BA582-AZ582)</f>
        <v>0</v>
      </c>
      <c r="BX582">
        <f>(BT582*BR582/BF582)</f>
        <v>0</v>
      </c>
      <c r="BY582">
        <f>(1-BX582)</f>
        <v>0</v>
      </c>
      <c r="DH582">
        <f>$B$11*EG582+$C$11*EH582+$F$11*ES582*(1-EV582)</f>
        <v>0</v>
      </c>
      <c r="DI582">
        <f>DH582*DJ582</f>
        <v>0</v>
      </c>
      <c r="DJ582">
        <f>($B$11*$D$9+$C$11*$D$9+$F$11*((FF582+EX582)/MAX(FF582+EX582+FG582, 0.1)*$I$9+FG582/MAX(FF582+EX582+FG582, 0.1)*$J$9))/($B$11+$C$11+$F$11)</f>
        <v>0</v>
      </c>
      <c r="DK582">
        <f>($B$11*$K$9+$C$11*$K$9+$F$11*((FF582+EX582)/MAX(FF582+EX582+FG582, 0.1)*$P$9+FG582/MAX(FF582+EX582+FG582, 0.1)*$Q$9))/($B$11+$C$11+$F$11)</f>
        <v>0</v>
      </c>
      <c r="DL582">
        <v>4.8</v>
      </c>
      <c r="DM582">
        <v>0.5</v>
      </c>
      <c r="DN582" t="s">
        <v>438</v>
      </c>
      <c r="DO582">
        <v>2</v>
      </c>
      <c r="DP582" t="b">
        <v>1</v>
      </c>
      <c r="DQ582">
        <v>1759260153.814285</v>
      </c>
      <c r="DR582">
        <v>1314.937857142857</v>
      </c>
      <c r="DS582">
        <v>1393.395714285714</v>
      </c>
      <c r="DT582">
        <v>23.74414642857143</v>
      </c>
      <c r="DU582">
        <v>17.357225</v>
      </c>
      <c r="DV582">
        <v>1313.7175</v>
      </c>
      <c r="DW582">
        <v>23.50692857142857</v>
      </c>
      <c r="DX582">
        <v>500.0132142857142</v>
      </c>
      <c r="DY582">
        <v>90.70287142857144</v>
      </c>
      <c r="DZ582">
        <v>0.05371112499999999</v>
      </c>
      <c r="EA582">
        <v>30.46333928571429</v>
      </c>
      <c r="EB582">
        <v>30.06123571428571</v>
      </c>
      <c r="EC582">
        <v>999.9000000000002</v>
      </c>
      <c r="ED582">
        <v>0</v>
      </c>
      <c r="EE582">
        <v>0</v>
      </c>
      <c r="EF582">
        <v>9985.091071428571</v>
      </c>
      <c r="EG582">
        <v>0</v>
      </c>
      <c r="EH582">
        <v>11.32882857142857</v>
      </c>
      <c r="EI582">
        <v>-78.45777500000001</v>
      </c>
      <c r="EJ582">
        <v>1346.920357142857</v>
      </c>
      <c r="EK582">
        <v>1418.01</v>
      </c>
      <c r="EL582">
        <v>6.386916428571429</v>
      </c>
      <c r="EM582">
        <v>1393.395714285714</v>
      </c>
      <c r="EN582">
        <v>17.357225</v>
      </c>
      <c r="EO582">
        <v>2.1536625</v>
      </c>
      <c r="EP582">
        <v>1.574350714285714</v>
      </c>
      <c r="EQ582">
        <v>18.62171071428571</v>
      </c>
      <c r="ER582">
        <v>13.70973928571429</v>
      </c>
      <c r="ES582">
        <v>1999.977142857143</v>
      </c>
      <c r="ET582">
        <v>0.9799984285714285</v>
      </c>
      <c r="EU582">
        <v>0.02000177142857143</v>
      </c>
      <c r="EV582">
        <v>0</v>
      </c>
      <c r="EW582">
        <v>911.3111785714285</v>
      </c>
      <c r="EX582">
        <v>5.000560000000001</v>
      </c>
      <c r="EY582">
        <v>18518.20357142857</v>
      </c>
      <c r="EZ582">
        <v>17294.675</v>
      </c>
      <c r="FA582">
        <v>42.31199999999999</v>
      </c>
      <c r="FB582">
        <v>42.43699999999999</v>
      </c>
      <c r="FC582">
        <v>42.06199999999999</v>
      </c>
      <c r="FD582">
        <v>41.56199999999999</v>
      </c>
      <c r="FE582">
        <v>43.06199999999998</v>
      </c>
      <c r="FF582">
        <v>1955.077142857143</v>
      </c>
      <c r="FG582">
        <v>39.9</v>
      </c>
      <c r="FH582">
        <v>0</v>
      </c>
      <c r="FI582">
        <v>1759260176.2</v>
      </c>
      <c r="FJ582">
        <v>0</v>
      </c>
      <c r="FK582">
        <v>911.1543999999999</v>
      </c>
      <c r="FL582">
        <v>-9.463230768626238</v>
      </c>
      <c r="FM582">
        <v>-200.2692306255539</v>
      </c>
      <c r="FN582">
        <v>18515.048</v>
      </c>
      <c r="FO582">
        <v>15</v>
      </c>
      <c r="FP582">
        <v>0</v>
      </c>
      <c r="FQ582" t="s">
        <v>439</v>
      </c>
      <c r="FR582">
        <v>1747148579.5</v>
      </c>
      <c r="FS582">
        <v>1747148584.5</v>
      </c>
      <c r="FT582">
        <v>0</v>
      </c>
      <c r="FU582">
        <v>0.162</v>
      </c>
      <c r="FV582">
        <v>-0.001</v>
      </c>
      <c r="FW582">
        <v>0.139</v>
      </c>
      <c r="FX582">
        <v>0.058</v>
      </c>
      <c r="FY582">
        <v>420</v>
      </c>
      <c r="FZ582">
        <v>16</v>
      </c>
      <c r="GA582">
        <v>0.19</v>
      </c>
      <c r="GB582">
        <v>0.02</v>
      </c>
      <c r="GC582">
        <v>-78.3895</v>
      </c>
      <c r="GD582">
        <v>-0.9951377110692762</v>
      </c>
      <c r="GE582">
        <v>0.1499491647192474</v>
      </c>
      <c r="GF582">
        <v>0</v>
      </c>
      <c r="GG582">
        <v>911.7265588235293</v>
      </c>
      <c r="GH582">
        <v>-8.68539342687941</v>
      </c>
      <c r="GI582">
        <v>0.8867842496139093</v>
      </c>
      <c r="GJ582">
        <v>0</v>
      </c>
      <c r="GK582">
        <v>6.461977249999999</v>
      </c>
      <c r="GL582">
        <v>-1.834401613508457</v>
      </c>
      <c r="GM582">
        <v>0.1787182879280615</v>
      </c>
      <c r="GN582">
        <v>0</v>
      </c>
      <c r="GO582">
        <v>0</v>
      </c>
      <c r="GP582">
        <v>3</v>
      </c>
      <c r="GQ582" t="s">
        <v>490</v>
      </c>
      <c r="GR582">
        <v>3.12838</v>
      </c>
      <c r="GS582">
        <v>2.73167</v>
      </c>
      <c r="GT582">
        <v>0.187955</v>
      </c>
      <c r="GU582">
        <v>0.195711</v>
      </c>
      <c r="GV582">
        <v>0.106175</v>
      </c>
      <c r="GW582">
        <v>0.08664760000000001</v>
      </c>
      <c r="GX582">
        <v>24322.3</v>
      </c>
      <c r="GY582">
        <v>23386.3</v>
      </c>
      <c r="GZ582">
        <v>30496.3</v>
      </c>
      <c r="HA582">
        <v>29334.9</v>
      </c>
      <c r="HB582">
        <v>37627.1</v>
      </c>
      <c r="HC582">
        <v>35265.9</v>
      </c>
      <c r="HD582">
        <v>46654.8</v>
      </c>
      <c r="HE582">
        <v>43592.6</v>
      </c>
      <c r="HF582">
        <v>1.82617</v>
      </c>
      <c r="HG582">
        <v>1.82167</v>
      </c>
      <c r="HH582">
        <v>0.07847320000000001</v>
      </c>
      <c r="HI582">
        <v>0</v>
      </c>
      <c r="HJ582">
        <v>28.7645</v>
      </c>
      <c r="HK582">
        <v>999.9</v>
      </c>
      <c r="HL582">
        <v>47.4</v>
      </c>
      <c r="HM582">
        <v>31.6</v>
      </c>
      <c r="HN582">
        <v>24.3954</v>
      </c>
      <c r="HO582">
        <v>63.1169</v>
      </c>
      <c r="HP582">
        <v>17.4239</v>
      </c>
      <c r="HQ582">
        <v>1</v>
      </c>
      <c r="HR582">
        <v>0.173417</v>
      </c>
      <c r="HS582">
        <v>0.766021</v>
      </c>
      <c r="HT582">
        <v>20.1986</v>
      </c>
      <c r="HU582">
        <v>5.22672</v>
      </c>
      <c r="HV582">
        <v>11.974</v>
      </c>
      <c r="HW582">
        <v>4.9698</v>
      </c>
      <c r="HX582">
        <v>3.28948</v>
      </c>
      <c r="HY582">
        <v>9999</v>
      </c>
      <c r="HZ582">
        <v>9999</v>
      </c>
      <c r="IA582">
        <v>9999</v>
      </c>
      <c r="IB582">
        <v>21.1</v>
      </c>
      <c r="IC582">
        <v>4.97292</v>
      </c>
      <c r="ID582">
        <v>1.87729</v>
      </c>
      <c r="IE582">
        <v>1.87532</v>
      </c>
      <c r="IF582">
        <v>1.8782</v>
      </c>
      <c r="IG582">
        <v>1.87489</v>
      </c>
      <c r="IH582">
        <v>1.87851</v>
      </c>
      <c r="II582">
        <v>1.8756</v>
      </c>
      <c r="IJ582">
        <v>1.87672</v>
      </c>
      <c r="IK582">
        <v>0</v>
      </c>
      <c r="IL582">
        <v>0</v>
      </c>
      <c r="IM582">
        <v>0</v>
      </c>
      <c r="IN582">
        <v>0</v>
      </c>
      <c r="IO582" t="s">
        <v>441</v>
      </c>
      <c r="IP582" t="s">
        <v>442</v>
      </c>
      <c r="IQ582" t="s">
        <v>443</v>
      </c>
      <c r="IR582" t="s">
        <v>443</v>
      </c>
      <c r="IS582" t="s">
        <v>443</v>
      </c>
      <c r="IT582" t="s">
        <v>443</v>
      </c>
      <c r="IU582">
        <v>0</v>
      </c>
      <c r="IV582">
        <v>100</v>
      </c>
      <c r="IW582">
        <v>100</v>
      </c>
      <c r="IX582">
        <v>1.25</v>
      </c>
      <c r="IY582">
        <v>0.236</v>
      </c>
      <c r="IZ582">
        <v>-0.1222274518627452</v>
      </c>
      <c r="JA582">
        <v>0.001328938755811441</v>
      </c>
      <c r="JB582">
        <v>-5.633165956792918E-07</v>
      </c>
      <c r="JC582">
        <v>2.510553891376428E-10</v>
      </c>
      <c r="JD582">
        <v>-0.04678033270444259</v>
      </c>
      <c r="JE582">
        <v>-0.0009625096320519332</v>
      </c>
      <c r="JF582">
        <v>0.0006953178313022573</v>
      </c>
      <c r="JG582">
        <v>-5.973937232829655E-06</v>
      </c>
      <c r="JH582">
        <v>1</v>
      </c>
      <c r="JI582">
        <v>2112</v>
      </c>
      <c r="JJ582">
        <v>1</v>
      </c>
      <c r="JK582">
        <v>26</v>
      </c>
      <c r="JL582">
        <v>201859.7</v>
      </c>
      <c r="JM582">
        <v>201859.6</v>
      </c>
      <c r="JN582">
        <v>2.91626</v>
      </c>
      <c r="JO582">
        <v>2.5415</v>
      </c>
      <c r="JP582">
        <v>1.39893</v>
      </c>
      <c r="JQ582">
        <v>2.32788</v>
      </c>
      <c r="JR582">
        <v>1.44897</v>
      </c>
      <c r="JS582">
        <v>2.45728</v>
      </c>
      <c r="JT582">
        <v>37.3618</v>
      </c>
      <c r="JU582">
        <v>23.9649</v>
      </c>
      <c r="JV582">
        <v>18</v>
      </c>
      <c r="JW582">
        <v>481.029</v>
      </c>
      <c r="JX582">
        <v>448.145</v>
      </c>
      <c r="JY582">
        <v>27.6976</v>
      </c>
      <c r="JZ582">
        <v>29.4182</v>
      </c>
      <c r="KA582">
        <v>30.0004</v>
      </c>
      <c r="KB582">
        <v>29</v>
      </c>
      <c r="KC582">
        <v>29.0558</v>
      </c>
      <c r="KD582">
        <v>58.3828</v>
      </c>
      <c r="KE582">
        <v>32.0077</v>
      </c>
      <c r="KF582">
        <v>0</v>
      </c>
      <c r="KG582">
        <v>27.6744</v>
      </c>
      <c r="KH582">
        <v>1442.41</v>
      </c>
      <c r="KI582">
        <v>17.8125</v>
      </c>
      <c r="KJ582">
        <v>100.822</v>
      </c>
      <c r="KK582">
        <v>100.268</v>
      </c>
    </row>
    <row r="583" spans="1:297">
      <c r="A583">
        <v>567</v>
      </c>
      <c r="B583">
        <v>1759260166.6</v>
      </c>
      <c r="C583">
        <v>13351</v>
      </c>
      <c r="D583" t="s">
        <v>1582</v>
      </c>
      <c r="E583" t="s">
        <v>1583</v>
      </c>
      <c r="F583">
        <v>5</v>
      </c>
      <c r="G583" t="s">
        <v>1411</v>
      </c>
      <c r="H583" t="s">
        <v>436</v>
      </c>
      <c r="I583">
        <v>1759260159.1</v>
      </c>
      <c r="J583">
        <f>(K583)/1000</f>
        <v>0</v>
      </c>
      <c r="K583">
        <f>IF(DP583, AN583, AH583)</f>
        <v>0</v>
      </c>
      <c r="L583">
        <f>IF(DP583, AI583, AG583)</f>
        <v>0</v>
      </c>
      <c r="M583">
        <f>DR583 - IF(AU583&gt;1, L583*DL583*100.0/(AW583), 0)</f>
        <v>0</v>
      </c>
      <c r="N583">
        <f>((T583-J583/2)*M583-L583)/(T583+J583/2)</f>
        <v>0</v>
      </c>
      <c r="O583">
        <f>N583*(DY583+DZ583)/1000.0</f>
        <v>0</v>
      </c>
      <c r="P583">
        <f>(DR583 - IF(AU583&gt;1, L583*DL583*100.0/(AW583), 0))*(DY583+DZ583)/1000.0</f>
        <v>0</v>
      </c>
      <c r="Q583">
        <f>2.0/((1/S583-1/R583)+SIGN(S583)*SQRT((1/S583-1/R583)*(1/S583-1/R583) + 4*DM583/((DM583+1)*(DM583+1))*(2*1/S583*1/R583-1/R583*1/R583)))</f>
        <v>0</v>
      </c>
      <c r="R583">
        <f>IF(LEFT(DN583,1)&lt;&gt;"0",IF(LEFT(DN583,1)="1",3.0,DO583),$D$5+$E$5*(EF583*DY583/($K$5*1000))+$F$5*(EF583*DY583/($K$5*1000))*MAX(MIN(DL583,$J$5),$I$5)*MAX(MIN(DL583,$J$5),$I$5)+$G$5*MAX(MIN(DL583,$J$5),$I$5)*(EF583*DY583/($K$5*1000))+$H$5*(EF583*DY583/($K$5*1000))*(EF583*DY583/($K$5*1000)))</f>
        <v>0</v>
      </c>
      <c r="S583">
        <f>J583*(1000-(1000*0.61365*exp(17.502*W583/(240.97+W583))/(DY583+DZ583)+DT583)/2)/(1000*0.61365*exp(17.502*W583/(240.97+W583))/(DY583+DZ583)-DT583)</f>
        <v>0</v>
      </c>
      <c r="T583">
        <f>1/((DM583+1)/(Q583/1.6)+1/(R583/1.37)) + DM583/((DM583+1)/(Q583/1.6) + DM583/(R583/1.37))</f>
        <v>0</v>
      </c>
      <c r="U583">
        <f>(DH583*DK583)</f>
        <v>0</v>
      </c>
      <c r="V583">
        <f>(EA583+(U583+2*0.95*5.67E-8*(((EA583+$B$7)+273)^4-(EA583+273)^4)-44100*J583)/(1.84*29.3*R583+8*0.95*5.67E-8*(EA583+273)^3))</f>
        <v>0</v>
      </c>
      <c r="W583">
        <f>($C$7*EB583+$D$7*EC583+$E$7*V583)</f>
        <v>0</v>
      </c>
      <c r="X583">
        <f>0.61365*exp(17.502*W583/(240.97+W583))</f>
        <v>0</v>
      </c>
      <c r="Y583">
        <f>(Z583/AA583*100)</f>
        <v>0</v>
      </c>
      <c r="Z583">
        <f>DT583*(DY583+DZ583)/1000</f>
        <v>0</v>
      </c>
      <c r="AA583">
        <f>0.61365*exp(17.502*EA583/(240.97+EA583))</f>
        <v>0</v>
      </c>
      <c r="AB583">
        <f>(X583-DT583*(DY583+DZ583)/1000)</f>
        <v>0</v>
      </c>
      <c r="AC583">
        <f>(-J583*44100)</f>
        <v>0</v>
      </c>
      <c r="AD583">
        <f>2*29.3*R583*0.92*(EA583-W583)</f>
        <v>0</v>
      </c>
      <c r="AE583">
        <f>2*0.95*5.67E-8*(((EA583+$B$7)+273)^4-(W583+273)^4)</f>
        <v>0</v>
      </c>
      <c r="AF583">
        <f>U583+AE583+AC583+AD583</f>
        <v>0</v>
      </c>
      <c r="AG583">
        <f>DX583*AU583*(DS583-DR583*(1000-AU583*DU583)/(1000-AU583*DT583))/(100*DL583)</f>
        <v>0</v>
      </c>
      <c r="AH583">
        <f>1000*DX583*AU583*(DT583-DU583)/(100*DL583*(1000-AU583*DT583))</f>
        <v>0</v>
      </c>
      <c r="AI583">
        <f>(AJ583 - AK583 - DY583*1E3/(8.314*(EA583+273.15)) * AM583/DX583 * AL583) * DX583/(100*DL583) * (1000 - DU583)/1000</f>
        <v>0</v>
      </c>
      <c r="AJ583">
        <v>1451.307007607319</v>
      </c>
      <c r="AK583">
        <v>1389.186727272727</v>
      </c>
      <c r="AL583">
        <v>3.474278226501517</v>
      </c>
      <c r="AM583">
        <v>65.51276045423094</v>
      </c>
      <c r="AN583">
        <f>(AP583 - AO583 + DY583*1E3/(8.314*(EA583+273.15)) * AR583/DX583 * AQ583) * DX583/(100*DL583) * 1000/(1000 - AP583)</f>
        <v>0</v>
      </c>
      <c r="AO583">
        <v>17.68112028933012</v>
      </c>
      <c r="AP583">
        <v>23.67105333333333</v>
      </c>
      <c r="AQ583">
        <v>-0.001214995208648413</v>
      </c>
      <c r="AR583">
        <v>120.2974737953447</v>
      </c>
      <c r="AS583">
        <v>1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MAX(0,($B$13+$C$13*EF583)/(1+$D$13*EF583)*DY583/(EA583+273)*$E$13)</f>
        <v>0</v>
      </c>
      <c r="AX583" t="s">
        <v>437</v>
      </c>
      <c r="AY583" t="s">
        <v>437</v>
      </c>
      <c r="AZ583">
        <v>0</v>
      </c>
      <c r="BA583">
        <v>0</v>
      </c>
      <c r="BB583">
        <f>1-AZ583/BA583</f>
        <v>0</v>
      </c>
      <c r="BC583">
        <v>0</v>
      </c>
      <c r="BD583" t="s">
        <v>437</v>
      </c>
      <c r="BE583" t="s">
        <v>437</v>
      </c>
      <c r="BF583">
        <v>0</v>
      </c>
      <c r="BG583">
        <v>0</v>
      </c>
      <c r="BH583">
        <f>1-BF583/BG583</f>
        <v>0</v>
      </c>
      <c r="BI583">
        <v>0.5</v>
      </c>
      <c r="BJ583">
        <f>DI583</f>
        <v>0</v>
      </c>
      <c r="BK583">
        <f>L583</f>
        <v>0</v>
      </c>
      <c r="BL583">
        <f>BH583*BI583*BJ583</f>
        <v>0</v>
      </c>
      <c r="BM583">
        <f>(BK583-BC583)/BJ583</f>
        <v>0</v>
      </c>
      <c r="BN583">
        <f>(BA583-BG583)/BG583</f>
        <v>0</v>
      </c>
      <c r="BO583">
        <f>AZ583/(BB583+AZ583/BG583)</f>
        <v>0</v>
      </c>
      <c r="BP583" t="s">
        <v>437</v>
      </c>
      <c r="BQ583">
        <v>0</v>
      </c>
      <c r="BR583">
        <f>IF(BQ583&lt;&gt;0, BQ583, BO583)</f>
        <v>0</v>
      </c>
      <c r="BS583">
        <f>1-BR583/BG583</f>
        <v>0</v>
      </c>
      <c r="BT583">
        <f>(BG583-BF583)/(BG583-BR583)</f>
        <v>0</v>
      </c>
      <c r="BU583">
        <f>(BA583-BG583)/(BA583-BR583)</f>
        <v>0</v>
      </c>
      <c r="BV583">
        <f>(BG583-BF583)/(BG583-AZ583)</f>
        <v>0</v>
      </c>
      <c r="BW583">
        <f>(BA583-BG583)/(BA583-AZ583)</f>
        <v>0</v>
      </c>
      <c r="BX583">
        <f>(BT583*BR583/BF583)</f>
        <v>0</v>
      </c>
      <c r="BY583">
        <f>(1-BX583)</f>
        <v>0</v>
      </c>
      <c r="DH583">
        <f>$B$11*EG583+$C$11*EH583+$F$11*ES583*(1-EV583)</f>
        <v>0</v>
      </c>
      <c r="DI583">
        <f>DH583*DJ583</f>
        <v>0</v>
      </c>
      <c r="DJ583">
        <f>($B$11*$D$9+$C$11*$D$9+$F$11*((FF583+EX583)/MAX(FF583+EX583+FG583, 0.1)*$I$9+FG583/MAX(FF583+EX583+FG583, 0.1)*$J$9))/($B$11+$C$11+$F$11)</f>
        <v>0</v>
      </c>
      <c r="DK583">
        <f>($B$11*$K$9+$C$11*$K$9+$F$11*((FF583+EX583)/MAX(FF583+EX583+FG583, 0.1)*$P$9+FG583/MAX(FF583+EX583+FG583, 0.1)*$Q$9))/($B$11+$C$11+$F$11)</f>
        <v>0</v>
      </c>
      <c r="DL583">
        <v>4.8</v>
      </c>
      <c r="DM583">
        <v>0.5</v>
      </c>
      <c r="DN583" t="s">
        <v>438</v>
      </c>
      <c r="DO583">
        <v>2</v>
      </c>
      <c r="DP583" t="b">
        <v>1</v>
      </c>
      <c r="DQ583">
        <v>1759260159.1</v>
      </c>
      <c r="DR583">
        <v>1332.677777777778</v>
      </c>
      <c r="DS583">
        <v>1411.038148148148</v>
      </c>
      <c r="DT583">
        <v>23.70813333333334</v>
      </c>
      <c r="DU583">
        <v>17.49863703703704</v>
      </c>
      <c r="DV583">
        <v>1331.437037037037</v>
      </c>
      <c r="DW583">
        <v>23.47169259259259</v>
      </c>
      <c r="DX583">
        <v>499.9950000000001</v>
      </c>
      <c r="DY583">
        <v>90.70186666666666</v>
      </c>
      <c r="DZ583">
        <v>0.05392285185185185</v>
      </c>
      <c r="EA583">
        <v>30.44082962962963</v>
      </c>
      <c r="EB583">
        <v>30.05004814814815</v>
      </c>
      <c r="EC583">
        <v>999.9000000000001</v>
      </c>
      <c r="ED583">
        <v>0</v>
      </c>
      <c r="EE583">
        <v>0</v>
      </c>
      <c r="EF583">
        <v>9986.461111111112</v>
      </c>
      <c r="EG583">
        <v>0</v>
      </c>
      <c r="EH583">
        <v>11.3445962962963</v>
      </c>
      <c r="EI583">
        <v>-78.3614074074074</v>
      </c>
      <c r="EJ583">
        <v>1365.040740740741</v>
      </c>
      <c r="EK583">
        <v>1436.172222222222</v>
      </c>
      <c r="EL583">
        <v>6.209499259259259</v>
      </c>
      <c r="EM583">
        <v>1411.038148148148</v>
      </c>
      <c r="EN583">
        <v>17.49863703703704</v>
      </c>
      <c r="EO583">
        <v>2.150372592592593</v>
      </c>
      <c r="EP583">
        <v>1.587159259259259</v>
      </c>
      <c r="EQ583">
        <v>18.59728148148148</v>
      </c>
      <c r="ER583">
        <v>13.83420740740741</v>
      </c>
      <c r="ES583">
        <v>1999.972962962963</v>
      </c>
      <c r="ET583">
        <v>0.9799985555555556</v>
      </c>
      <c r="EU583">
        <v>0.02000164444444444</v>
      </c>
      <c r="EV583">
        <v>0</v>
      </c>
      <c r="EW583">
        <v>910.3607777777777</v>
      </c>
      <c r="EX583">
        <v>5.000560000000001</v>
      </c>
      <c r="EY583">
        <v>18500.34814814815</v>
      </c>
      <c r="EZ583">
        <v>17294.62222222222</v>
      </c>
      <c r="FA583">
        <v>42.31666666666666</v>
      </c>
      <c r="FB583">
        <v>42.44866666666666</v>
      </c>
      <c r="FC583">
        <v>42.06199999999999</v>
      </c>
      <c r="FD583">
        <v>41.57133333333333</v>
      </c>
      <c r="FE583">
        <v>43.06199999999998</v>
      </c>
      <c r="FF583">
        <v>1955.072962962963</v>
      </c>
      <c r="FG583">
        <v>39.9</v>
      </c>
      <c r="FH583">
        <v>0</v>
      </c>
      <c r="FI583">
        <v>1759260181</v>
      </c>
      <c r="FJ583">
        <v>0</v>
      </c>
      <c r="FK583">
        <v>910.3156</v>
      </c>
      <c r="FL583">
        <v>-11.37107690737846</v>
      </c>
      <c r="FM583">
        <v>-212.1923072724165</v>
      </c>
      <c r="FN583">
        <v>18498.556</v>
      </c>
      <c r="FO583">
        <v>15</v>
      </c>
      <c r="FP583">
        <v>0</v>
      </c>
      <c r="FQ583" t="s">
        <v>439</v>
      </c>
      <c r="FR583">
        <v>1747148579.5</v>
      </c>
      <c r="FS583">
        <v>1747148584.5</v>
      </c>
      <c r="FT583">
        <v>0</v>
      </c>
      <c r="FU583">
        <v>0.162</v>
      </c>
      <c r="FV583">
        <v>-0.001</v>
      </c>
      <c r="FW583">
        <v>0.139</v>
      </c>
      <c r="FX583">
        <v>0.058</v>
      </c>
      <c r="FY583">
        <v>420</v>
      </c>
      <c r="FZ583">
        <v>16</v>
      </c>
      <c r="GA583">
        <v>0.19</v>
      </c>
      <c r="GB583">
        <v>0.02</v>
      </c>
      <c r="GC583">
        <v>-78.39464000000001</v>
      </c>
      <c r="GD583">
        <v>0.9369793621012977</v>
      </c>
      <c r="GE583">
        <v>0.1314255907348329</v>
      </c>
      <c r="GF583">
        <v>0</v>
      </c>
      <c r="GG583">
        <v>910.8543823529411</v>
      </c>
      <c r="GH583">
        <v>-10.25694422019872</v>
      </c>
      <c r="GI583">
        <v>1.03880446030396</v>
      </c>
      <c r="GJ583">
        <v>0</v>
      </c>
      <c r="GK583">
        <v>6.294764750000001</v>
      </c>
      <c r="GL583">
        <v>-2.078364090056291</v>
      </c>
      <c r="GM583">
        <v>0.2026129409241609</v>
      </c>
      <c r="GN583">
        <v>0</v>
      </c>
      <c r="GO583">
        <v>0</v>
      </c>
      <c r="GP583">
        <v>3</v>
      </c>
      <c r="GQ583" t="s">
        <v>490</v>
      </c>
      <c r="GR583">
        <v>3.12823</v>
      </c>
      <c r="GS583">
        <v>2.73186</v>
      </c>
      <c r="GT583">
        <v>0.189385</v>
      </c>
      <c r="GU583">
        <v>0.197095</v>
      </c>
      <c r="GV583">
        <v>0.106118</v>
      </c>
      <c r="GW583">
        <v>0.08731650000000001</v>
      </c>
      <c r="GX583">
        <v>24279.1</v>
      </c>
      <c r="GY583">
        <v>23345.7</v>
      </c>
      <c r="GZ583">
        <v>30495.9</v>
      </c>
      <c r="HA583">
        <v>29334.5</v>
      </c>
      <c r="HB583">
        <v>37629</v>
      </c>
      <c r="HC583">
        <v>35239.6</v>
      </c>
      <c r="HD583">
        <v>46654</v>
      </c>
      <c r="HE583">
        <v>43592.1</v>
      </c>
      <c r="HF583">
        <v>1.8256</v>
      </c>
      <c r="HG583">
        <v>1.8222</v>
      </c>
      <c r="HH583">
        <v>0.0786781</v>
      </c>
      <c r="HI583">
        <v>0</v>
      </c>
      <c r="HJ583">
        <v>28.7564</v>
      </c>
      <c r="HK583">
        <v>999.9</v>
      </c>
      <c r="HL583">
        <v>47.4</v>
      </c>
      <c r="HM583">
        <v>31.6</v>
      </c>
      <c r="HN583">
        <v>24.3931</v>
      </c>
      <c r="HO583">
        <v>62.8869</v>
      </c>
      <c r="HP583">
        <v>17.504</v>
      </c>
      <c r="HQ583">
        <v>1</v>
      </c>
      <c r="HR583">
        <v>0.173577</v>
      </c>
      <c r="HS583">
        <v>0.7334889999999999</v>
      </c>
      <c r="HT583">
        <v>20.1988</v>
      </c>
      <c r="HU583">
        <v>5.22732</v>
      </c>
      <c r="HV583">
        <v>11.974</v>
      </c>
      <c r="HW583">
        <v>4.9703</v>
      </c>
      <c r="HX583">
        <v>3.28965</v>
      </c>
      <c r="HY583">
        <v>9999</v>
      </c>
      <c r="HZ583">
        <v>9999</v>
      </c>
      <c r="IA583">
        <v>9999</v>
      </c>
      <c r="IB583">
        <v>21.1</v>
      </c>
      <c r="IC583">
        <v>4.97292</v>
      </c>
      <c r="ID583">
        <v>1.87729</v>
      </c>
      <c r="IE583">
        <v>1.87535</v>
      </c>
      <c r="IF583">
        <v>1.87821</v>
      </c>
      <c r="IG583">
        <v>1.87494</v>
      </c>
      <c r="IH583">
        <v>1.87851</v>
      </c>
      <c r="II583">
        <v>1.87561</v>
      </c>
      <c r="IJ583">
        <v>1.87677</v>
      </c>
      <c r="IK583">
        <v>0</v>
      </c>
      <c r="IL583">
        <v>0</v>
      </c>
      <c r="IM583">
        <v>0</v>
      </c>
      <c r="IN583">
        <v>0</v>
      </c>
      <c r="IO583" t="s">
        <v>441</v>
      </c>
      <c r="IP583" t="s">
        <v>442</v>
      </c>
      <c r="IQ583" t="s">
        <v>443</v>
      </c>
      <c r="IR583" t="s">
        <v>443</v>
      </c>
      <c r="IS583" t="s">
        <v>443</v>
      </c>
      <c r="IT583" t="s">
        <v>443</v>
      </c>
      <c r="IU583">
        <v>0</v>
      </c>
      <c r="IV583">
        <v>100</v>
      </c>
      <c r="IW583">
        <v>100</v>
      </c>
      <c r="IX583">
        <v>1.27</v>
      </c>
      <c r="IY583">
        <v>0.2357</v>
      </c>
      <c r="IZ583">
        <v>-0.1222274518627452</v>
      </c>
      <c r="JA583">
        <v>0.001328938755811441</v>
      </c>
      <c r="JB583">
        <v>-5.633165956792918E-07</v>
      </c>
      <c r="JC583">
        <v>2.510553891376428E-10</v>
      </c>
      <c r="JD583">
        <v>-0.04678033270444259</v>
      </c>
      <c r="JE583">
        <v>-0.0009625096320519332</v>
      </c>
      <c r="JF583">
        <v>0.0006953178313022573</v>
      </c>
      <c r="JG583">
        <v>-5.973937232829655E-06</v>
      </c>
      <c r="JH583">
        <v>1</v>
      </c>
      <c r="JI583">
        <v>2112</v>
      </c>
      <c r="JJ583">
        <v>1</v>
      </c>
      <c r="JK583">
        <v>26</v>
      </c>
      <c r="JL583">
        <v>201859.8</v>
      </c>
      <c r="JM583">
        <v>201859.7</v>
      </c>
      <c r="JN583">
        <v>2.94556</v>
      </c>
      <c r="JO583">
        <v>2.52441</v>
      </c>
      <c r="JP583">
        <v>1.39893</v>
      </c>
      <c r="JQ583">
        <v>2.32788</v>
      </c>
      <c r="JR583">
        <v>1.44897</v>
      </c>
      <c r="JS583">
        <v>2.58057</v>
      </c>
      <c r="JT583">
        <v>37.3858</v>
      </c>
      <c r="JU583">
        <v>23.9737</v>
      </c>
      <c r="JV583">
        <v>18</v>
      </c>
      <c r="JW583">
        <v>480.741</v>
      </c>
      <c r="JX583">
        <v>448.513</v>
      </c>
      <c r="JY583">
        <v>27.6511</v>
      </c>
      <c r="JZ583">
        <v>29.4234</v>
      </c>
      <c r="KA583">
        <v>30.0003</v>
      </c>
      <c r="KB583">
        <v>29.0045</v>
      </c>
      <c r="KC583">
        <v>29.0608</v>
      </c>
      <c r="KD583">
        <v>58.9598</v>
      </c>
      <c r="KE583">
        <v>31.7364</v>
      </c>
      <c r="KF583">
        <v>0</v>
      </c>
      <c r="KG583">
        <v>27.6324</v>
      </c>
      <c r="KH583">
        <v>1455.79</v>
      </c>
      <c r="KI583">
        <v>17.9741</v>
      </c>
      <c r="KJ583">
        <v>100.821</v>
      </c>
      <c r="KK583">
        <v>100.267</v>
      </c>
    </row>
    <row r="584" spans="1:297">
      <c r="A584">
        <v>568</v>
      </c>
      <c r="B584">
        <v>1759260171.6</v>
      </c>
      <c r="C584">
        <v>13356</v>
      </c>
      <c r="D584" t="s">
        <v>1584</v>
      </c>
      <c r="E584" t="s">
        <v>1585</v>
      </c>
      <c r="F584">
        <v>5</v>
      </c>
      <c r="G584" t="s">
        <v>1411</v>
      </c>
      <c r="H584" t="s">
        <v>436</v>
      </c>
      <c r="I584">
        <v>1759260163.814285</v>
      </c>
      <c r="J584">
        <f>(K584)/1000</f>
        <v>0</v>
      </c>
      <c r="K584">
        <f>IF(DP584, AN584, AH584)</f>
        <v>0</v>
      </c>
      <c r="L584">
        <f>IF(DP584, AI584, AG584)</f>
        <v>0</v>
      </c>
      <c r="M584">
        <f>DR584 - IF(AU584&gt;1, L584*DL584*100.0/(AW584), 0)</f>
        <v>0</v>
      </c>
      <c r="N584">
        <f>((T584-J584/2)*M584-L584)/(T584+J584/2)</f>
        <v>0</v>
      </c>
      <c r="O584">
        <f>N584*(DY584+DZ584)/1000.0</f>
        <v>0</v>
      </c>
      <c r="P584">
        <f>(DR584 - IF(AU584&gt;1, L584*DL584*100.0/(AW584), 0))*(DY584+DZ584)/1000.0</f>
        <v>0</v>
      </c>
      <c r="Q584">
        <f>2.0/((1/S584-1/R584)+SIGN(S584)*SQRT((1/S584-1/R584)*(1/S584-1/R584) + 4*DM584/((DM584+1)*(DM584+1))*(2*1/S584*1/R584-1/R584*1/R584)))</f>
        <v>0</v>
      </c>
      <c r="R584">
        <f>IF(LEFT(DN584,1)&lt;&gt;"0",IF(LEFT(DN584,1)="1",3.0,DO584),$D$5+$E$5*(EF584*DY584/($K$5*1000))+$F$5*(EF584*DY584/($K$5*1000))*MAX(MIN(DL584,$J$5),$I$5)*MAX(MIN(DL584,$J$5),$I$5)+$G$5*MAX(MIN(DL584,$J$5),$I$5)*(EF584*DY584/($K$5*1000))+$H$5*(EF584*DY584/($K$5*1000))*(EF584*DY584/($K$5*1000)))</f>
        <v>0</v>
      </c>
      <c r="S584">
        <f>J584*(1000-(1000*0.61365*exp(17.502*W584/(240.97+W584))/(DY584+DZ584)+DT584)/2)/(1000*0.61365*exp(17.502*W584/(240.97+W584))/(DY584+DZ584)-DT584)</f>
        <v>0</v>
      </c>
      <c r="T584">
        <f>1/((DM584+1)/(Q584/1.6)+1/(R584/1.37)) + DM584/((DM584+1)/(Q584/1.6) + DM584/(R584/1.37))</f>
        <v>0</v>
      </c>
      <c r="U584">
        <f>(DH584*DK584)</f>
        <v>0</v>
      </c>
      <c r="V584">
        <f>(EA584+(U584+2*0.95*5.67E-8*(((EA584+$B$7)+273)^4-(EA584+273)^4)-44100*J584)/(1.84*29.3*R584+8*0.95*5.67E-8*(EA584+273)^3))</f>
        <v>0</v>
      </c>
      <c r="W584">
        <f>($C$7*EB584+$D$7*EC584+$E$7*V584)</f>
        <v>0</v>
      </c>
      <c r="X584">
        <f>0.61365*exp(17.502*W584/(240.97+W584))</f>
        <v>0</v>
      </c>
      <c r="Y584">
        <f>(Z584/AA584*100)</f>
        <v>0</v>
      </c>
      <c r="Z584">
        <f>DT584*(DY584+DZ584)/1000</f>
        <v>0</v>
      </c>
      <c r="AA584">
        <f>0.61365*exp(17.502*EA584/(240.97+EA584))</f>
        <v>0</v>
      </c>
      <c r="AB584">
        <f>(X584-DT584*(DY584+DZ584)/1000)</f>
        <v>0</v>
      </c>
      <c r="AC584">
        <f>(-J584*44100)</f>
        <v>0</v>
      </c>
      <c r="AD584">
        <f>2*29.3*R584*0.92*(EA584-W584)</f>
        <v>0</v>
      </c>
      <c r="AE584">
        <f>2*0.95*5.67E-8*(((EA584+$B$7)+273)^4-(W584+273)^4)</f>
        <v>0</v>
      </c>
      <c r="AF584">
        <f>U584+AE584+AC584+AD584</f>
        <v>0</v>
      </c>
      <c r="AG584">
        <f>DX584*AU584*(DS584-DR584*(1000-AU584*DU584)/(1000-AU584*DT584))/(100*DL584)</f>
        <v>0</v>
      </c>
      <c r="AH584">
        <f>1000*DX584*AU584*(DT584-DU584)/(100*DL584*(1000-AU584*DT584))</f>
        <v>0</v>
      </c>
      <c r="AI584">
        <f>(AJ584 - AK584 - DY584*1E3/(8.314*(EA584+273.15)) * AM584/DX584 * AL584) * DX584/(100*DL584) * (1000 - DU584)/1000</f>
        <v>0</v>
      </c>
      <c r="AJ584">
        <v>1468.949635446134</v>
      </c>
      <c r="AK584">
        <v>1406.289454545454</v>
      </c>
      <c r="AL584">
        <v>3.424238771028131</v>
      </c>
      <c r="AM584">
        <v>65.51276045423094</v>
      </c>
      <c r="AN584">
        <f>(AP584 - AO584 + DY584*1E3/(8.314*(EA584+273.15)) * AR584/DX584 * AQ584) * DX584/(100*DL584) * 1000/(1000 - AP584)</f>
        <v>0</v>
      </c>
      <c r="AO584">
        <v>17.84783670777814</v>
      </c>
      <c r="AP584">
        <v>23.66623212121211</v>
      </c>
      <c r="AQ584">
        <v>-0.0001444987587016093</v>
      </c>
      <c r="AR584">
        <v>120.2974737953447</v>
      </c>
      <c r="AS584">
        <v>1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MAX(0,($B$13+$C$13*EF584)/(1+$D$13*EF584)*DY584/(EA584+273)*$E$13)</f>
        <v>0</v>
      </c>
      <c r="AX584" t="s">
        <v>437</v>
      </c>
      <c r="AY584" t="s">
        <v>437</v>
      </c>
      <c r="AZ584">
        <v>0</v>
      </c>
      <c r="BA584">
        <v>0</v>
      </c>
      <c r="BB584">
        <f>1-AZ584/BA584</f>
        <v>0</v>
      </c>
      <c r="BC584">
        <v>0</v>
      </c>
      <c r="BD584" t="s">
        <v>437</v>
      </c>
      <c r="BE584" t="s">
        <v>437</v>
      </c>
      <c r="BF584">
        <v>0</v>
      </c>
      <c r="BG584">
        <v>0</v>
      </c>
      <c r="BH584">
        <f>1-BF584/BG584</f>
        <v>0</v>
      </c>
      <c r="BI584">
        <v>0.5</v>
      </c>
      <c r="BJ584">
        <f>DI584</f>
        <v>0</v>
      </c>
      <c r="BK584">
        <f>L584</f>
        <v>0</v>
      </c>
      <c r="BL584">
        <f>BH584*BI584*BJ584</f>
        <v>0</v>
      </c>
      <c r="BM584">
        <f>(BK584-BC584)/BJ584</f>
        <v>0</v>
      </c>
      <c r="BN584">
        <f>(BA584-BG584)/BG584</f>
        <v>0</v>
      </c>
      <c r="BO584">
        <f>AZ584/(BB584+AZ584/BG584)</f>
        <v>0</v>
      </c>
      <c r="BP584" t="s">
        <v>437</v>
      </c>
      <c r="BQ584">
        <v>0</v>
      </c>
      <c r="BR584">
        <f>IF(BQ584&lt;&gt;0, BQ584, BO584)</f>
        <v>0</v>
      </c>
      <c r="BS584">
        <f>1-BR584/BG584</f>
        <v>0</v>
      </c>
      <c r="BT584">
        <f>(BG584-BF584)/(BG584-BR584)</f>
        <v>0</v>
      </c>
      <c r="BU584">
        <f>(BA584-BG584)/(BA584-BR584)</f>
        <v>0</v>
      </c>
      <c r="BV584">
        <f>(BG584-BF584)/(BG584-AZ584)</f>
        <v>0</v>
      </c>
      <c r="BW584">
        <f>(BA584-BG584)/(BA584-AZ584)</f>
        <v>0</v>
      </c>
      <c r="BX584">
        <f>(BT584*BR584/BF584)</f>
        <v>0</v>
      </c>
      <c r="BY584">
        <f>(1-BX584)</f>
        <v>0</v>
      </c>
      <c r="DH584">
        <f>$B$11*EG584+$C$11*EH584+$F$11*ES584*(1-EV584)</f>
        <v>0</v>
      </c>
      <c r="DI584">
        <f>DH584*DJ584</f>
        <v>0</v>
      </c>
      <c r="DJ584">
        <f>($B$11*$D$9+$C$11*$D$9+$F$11*((FF584+EX584)/MAX(FF584+EX584+FG584, 0.1)*$I$9+FG584/MAX(FF584+EX584+FG584, 0.1)*$J$9))/($B$11+$C$11+$F$11)</f>
        <v>0</v>
      </c>
      <c r="DK584">
        <f>($B$11*$K$9+$C$11*$K$9+$F$11*((FF584+EX584)/MAX(FF584+EX584+FG584, 0.1)*$P$9+FG584/MAX(FF584+EX584+FG584, 0.1)*$Q$9))/($B$11+$C$11+$F$11)</f>
        <v>0</v>
      </c>
      <c r="DL584">
        <v>4.8</v>
      </c>
      <c r="DM584">
        <v>0.5</v>
      </c>
      <c r="DN584" t="s">
        <v>438</v>
      </c>
      <c r="DO584">
        <v>2</v>
      </c>
      <c r="DP584" t="b">
        <v>1</v>
      </c>
      <c r="DQ584">
        <v>1759260163.814285</v>
      </c>
      <c r="DR584">
        <v>1348.5275</v>
      </c>
      <c r="DS584">
        <v>1426.841071428571</v>
      </c>
      <c r="DT584">
        <v>23.684475</v>
      </c>
      <c r="DU584">
        <v>17.65856071428571</v>
      </c>
      <c r="DV584">
        <v>1347.2675</v>
      </c>
      <c r="DW584">
        <v>23.44853928571428</v>
      </c>
      <c r="DX584">
        <v>499.99825</v>
      </c>
      <c r="DY584">
        <v>90.70154642857142</v>
      </c>
      <c r="DZ584">
        <v>0.05390871428571428</v>
      </c>
      <c r="EA584">
        <v>30.41908214285714</v>
      </c>
      <c r="EB584">
        <v>30.04278214285714</v>
      </c>
      <c r="EC584">
        <v>999.9000000000002</v>
      </c>
      <c r="ED584">
        <v>0</v>
      </c>
      <c r="EE584">
        <v>0</v>
      </c>
      <c r="EF584">
        <v>9994.426785714286</v>
      </c>
      <c r="EG584">
        <v>0</v>
      </c>
      <c r="EH584">
        <v>11.36148571428572</v>
      </c>
      <c r="EI584">
        <v>-78.31459285714286</v>
      </c>
      <c r="EJ584">
        <v>1381.241785714286</v>
      </c>
      <c r="EK584">
        <v>1452.492857142857</v>
      </c>
      <c r="EL584">
        <v>6.025924642857142</v>
      </c>
      <c r="EM584">
        <v>1426.841071428571</v>
      </c>
      <c r="EN584">
        <v>17.65856071428571</v>
      </c>
      <c r="EO584">
        <v>2.148218214285715</v>
      </c>
      <c r="EP584">
        <v>1.601658571428571</v>
      </c>
      <c r="EQ584">
        <v>18.58127857142857</v>
      </c>
      <c r="ER584">
        <v>13.97425</v>
      </c>
      <c r="ES584">
        <v>1999.986428571428</v>
      </c>
      <c r="ET584">
        <v>0.9799988571428571</v>
      </c>
      <c r="EU584">
        <v>0.02000134285714286</v>
      </c>
      <c r="EV584">
        <v>0</v>
      </c>
      <c r="EW584">
        <v>909.5271071428571</v>
      </c>
      <c r="EX584">
        <v>5.000560000000001</v>
      </c>
      <c r="EY584">
        <v>18483.2</v>
      </c>
      <c r="EZ584">
        <v>17294.73928571429</v>
      </c>
      <c r="FA584">
        <v>42.32324999999999</v>
      </c>
      <c r="FB584">
        <v>42.45724999999999</v>
      </c>
      <c r="FC584">
        <v>42.06199999999999</v>
      </c>
      <c r="FD584">
        <v>41.57999999999998</v>
      </c>
      <c r="FE584">
        <v>43.06199999999998</v>
      </c>
      <c r="FF584">
        <v>1955.086428571429</v>
      </c>
      <c r="FG584">
        <v>39.9</v>
      </c>
      <c r="FH584">
        <v>0</v>
      </c>
      <c r="FI584">
        <v>1759260185.8</v>
      </c>
      <c r="FJ584">
        <v>0</v>
      </c>
      <c r="FK584">
        <v>909.40612</v>
      </c>
      <c r="FL584">
        <v>-11.44646154980715</v>
      </c>
      <c r="FM584">
        <v>-224.5846156583915</v>
      </c>
      <c r="FN584">
        <v>18481.244</v>
      </c>
      <c r="FO584">
        <v>15</v>
      </c>
      <c r="FP584">
        <v>0</v>
      </c>
      <c r="FQ584" t="s">
        <v>439</v>
      </c>
      <c r="FR584">
        <v>1747148579.5</v>
      </c>
      <c r="FS584">
        <v>1747148584.5</v>
      </c>
      <c r="FT584">
        <v>0</v>
      </c>
      <c r="FU584">
        <v>0.162</v>
      </c>
      <c r="FV584">
        <v>-0.001</v>
      </c>
      <c r="FW584">
        <v>0.139</v>
      </c>
      <c r="FX584">
        <v>0.058</v>
      </c>
      <c r="FY584">
        <v>420</v>
      </c>
      <c r="FZ584">
        <v>16</v>
      </c>
      <c r="GA584">
        <v>0.19</v>
      </c>
      <c r="GB584">
        <v>0.02</v>
      </c>
      <c r="GC584">
        <v>-78.35485250000001</v>
      </c>
      <c r="GD584">
        <v>0.9213377110698026</v>
      </c>
      <c r="GE584">
        <v>0.1299556597218828</v>
      </c>
      <c r="GF584">
        <v>0</v>
      </c>
      <c r="GG584">
        <v>910.0180588235294</v>
      </c>
      <c r="GH584">
        <v>-10.93439266799709</v>
      </c>
      <c r="GI584">
        <v>1.094435845570303</v>
      </c>
      <c r="GJ584">
        <v>0</v>
      </c>
      <c r="GK584">
        <v>6.124178</v>
      </c>
      <c r="GL584">
        <v>-2.323760825515951</v>
      </c>
      <c r="GM584">
        <v>0.2244097587249717</v>
      </c>
      <c r="GN584">
        <v>0</v>
      </c>
      <c r="GO584">
        <v>0</v>
      </c>
      <c r="GP584">
        <v>3</v>
      </c>
      <c r="GQ584" t="s">
        <v>490</v>
      </c>
      <c r="GR584">
        <v>3.1282</v>
      </c>
      <c r="GS584">
        <v>2.73187</v>
      </c>
      <c r="GT584">
        <v>0.190794</v>
      </c>
      <c r="GU584">
        <v>0.198461</v>
      </c>
      <c r="GV584">
        <v>0.106097</v>
      </c>
      <c r="GW584">
        <v>0.08770210000000001</v>
      </c>
      <c r="GX584">
        <v>24236.6</v>
      </c>
      <c r="GY584">
        <v>23305.4</v>
      </c>
      <c r="GZ584">
        <v>30495.5</v>
      </c>
      <c r="HA584">
        <v>29333.9</v>
      </c>
      <c r="HB584">
        <v>37629.9</v>
      </c>
      <c r="HC584">
        <v>35224</v>
      </c>
      <c r="HD584">
        <v>46653.9</v>
      </c>
      <c r="HE584">
        <v>43591.2</v>
      </c>
      <c r="HF584">
        <v>1.82542</v>
      </c>
      <c r="HG584">
        <v>1.8224</v>
      </c>
      <c r="HH584">
        <v>0.0797585</v>
      </c>
      <c r="HI584">
        <v>0</v>
      </c>
      <c r="HJ584">
        <v>28.7475</v>
      </c>
      <c r="HK584">
        <v>999.9</v>
      </c>
      <c r="HL584">
        <v>47.4</v>
      </c>
      <c r="HM584">
        <v>31.6</v>
      </c>
      <c r="HN584">
        <v>24.3922</v>
      </c>
      <c r="HO584">
        <v>63.0169</v>
      </c>
      <c r="HP584">
        <v>17.4439</v>
      </c>
      <c r="HQ584">
        <v>1</v>
      </c>
      <c r="HR584">
        <v>0.173981</v>
      </c>
      <c r="HS584">
        <v>0.714801</v>
      </c>
      <c r="HT584">
        <v>20.199</v>
      </c>
      <c r="HU584">
        <v>5.22672</v>
      </c>
      <c r="HV584">
        <v>11.974</v>
      </c>
      <c r="HW584">
        <v>4.97025</v>
      </c>
      <c r="HX584">
        <v>3.2896</v>
      </c>
      <c r="HY584">
        <v>9999</v>
      </c>
      <c r="HZ584">
        <v>9999</v>
      </c>
      <c r="IA584">
        <v>9999</v>
      </c>
      <c r="IB584">
        <v>21.1</v>
      </c>
      <c r="IC584">
        <v>4.97293</v>
      </c>
      <c r="ID584">
        <v>1.87729</v>
      </c>
      <c r="IE584">
        <v>1.87533</v>
      </c>
      <c r="IF584">
        <v>1.8782</v>
      </c>
      <c r="IG584">
        <v>1.87493</v>
      </c>
      <c r="IH584">
        <v>1.87851</v>
      </c>
      <c r="II584">
        <v>1.87561</v>
      </c>
      <c r="IJ584">
        <v>1.87674</v>
      </c>
      <c r="IK584">
        <v>0</v>
      </c>
      <c r="IL584">
        <v>0</v>
      </c>
      <c r="IM584">
        <v>0</v>
      </c>
      <c r="IN584">
        <v>0</v>
      </c>
      <c r="IO584" t="s">
        <v>441</v>
      </c>
      <c r="IP584" t="s">
        <v>442</v>
      </c>
      <c r="IQ584" t="s">
        <v>443</v>
      </c>
      <c r="IR584" t="s">
        <v>443</v>
      </c>
      <c r="IS584" t="s">
        <v>443</v>
      </c>
      <c r="IT584" t="s">
        <v>443</v>
      </c>
      <c r="IU584">
        <v>0</v>
      </c>
      <c r="IV584">
        <v>100</v>
      </c>
      <c r="IW584">
        <v>100</v>
      </c>
      <c r="IX584">
        <v>1.29</v>
      </c>
      <c r="IY584">
        <v>0.2355</v>
      </c>
      <c r="IZ584">
        <v>-0.1222274518627452</v>
      </c>
      <c r="JA584">
        <v>0.001328938755811441</v>
      </c>
      <c r="JB584">
        <v>-5.633165956792918E-07</v>
      </c>
      <c r="JC584">
        <v>2.510553891376428E-10</v>
      </c>
      <c r="JD584">
        <v>-0.04678033270444259</v>
      </c>
      <c r="JE584">
        <v>-0.0009625096320519332</v>
      </c>
      <c r="JF584">
        <v>0.0006953178313022573</v>
      </c>
      <c r="JG584">
        <v>-5.973937232829655E-06</v>
      </c>
      <c r="JH584">
        <v>1</v>
      </c>
      <c r="JI584">
        <v>2112</v>
      </c>
      <c r="JJ584">
        <v>1</v>
      </c>
      <c r="JK584">
        <v>26</v>
      </c>
      <c r="JL584">
        <v>201859.9</v>
      </c>
      <c r="JM584">
        <v>201859.8</v>
      </c>
      <c r="JN584">
        <v>2.97119</v>
      </c>
      <c r="JO584">
        <v>2.5415</v>
      </c>
      <c r="JP584">
        <v>1.39893</v>
      </c>
      <c r="JQ584">
        <v>2.32666</v>
      </c>
      <c r="JR584">
        <v>1.44897</v>
      </c>
      <c r="JS584">
        <v>2.48291</v>
      </c>
      <c r="JT584">
        <v>37.3858</v>
      </c>
      <c r="JU584">
        <v>23.9649</v>
      </c>
      <c r="JV584">
        <v>18</v>
      </c>
      <c r="JW584">
        <v>480.669</v>
      </c>
      <c r="JX584">
        <v>448.672</v>
      </c>
      <c r="JY584">
        <v>27.6129</v>
      </c>
      <c r="JZ584">
        <v>29.4277</v>
      </c>
      <c r="KA584">
        <v>30.0003</v>
      </c>
      <c r="KB584">
        <v>29.0082</v>
      </c>
      <c r="KC584">
        <v>29.0651</v>
      </c>
      <c r="KD584">
        <v>59.4736</v>
      </c>
      <c r="KE584">
        <v>31.7364</v>
      </c>
      <c r="KF584">
        <v>0</v>
      </c>
      <c r="KG584">
        <v>27.594</v>
      </c>
      <c r="KH584">
        <v>1475.83</v>
      </c>
      <c r="KI584">
        <v>17.9952</v>
      </c>
      <c r="KJ584">
        <v>100.82</v>
      </c>
      <c r="KK584">
        <v>100.265</v>
      </c>
    </row>
    <row r="585" spans="1:297">
      <c r="A585">
        <v>569</v>
      </c>
      <c r="B585">
        <v>1759260176.6</v>
      </c>
      <c r="C585">
        <v>13361</v>
      </c>
      <c r="D585" t="s">
        <v>1586</v>
      </c>
      <c r="E585" t="s">
        <v>1587</v>
      </c>
      <c r="F585">
        <v>5</v>
      </c>
      <c r="G585" t="s">
        <v>1411</v>
      </c>
      <c r="H585" t="s">
        <v>436</v>
      </c>
      <c r="I585">
        <v>1759260169.1</v>
      </c>
      <c r="J585">
        <f>(K585)/1000</f>
        <v>0</v>
      </c>
      <c r="K585">
        <f>IF(DP585, AN585, AH585)</f>
        <v>0</v>
      </c>
      <c r="L585">
        <f>IF(DP585, AI585, AG585)</f>
        <v>0</v>
      </c>
      <c r="M585">
        <f>DR585 - IF(AU585&gt;1, L585*DL585*100.0/(AW585), 0)</f>
        <v>0</v>
      </c>
      <c r="N585">
        <f>((T585-J585/2)*M585-L585)/(T585+J585/2)</f>
        <v>0</v>
      </c>
      <c r="O585">
        <f>N585*(DY585+DZ585)/1000.0</f>
        <v>0</v>
      </c>
      <c r="P585">
        <f>(DR585 - IF(AU585&gt;1, L585*DL585*100.0/(AW585), 0))*(DY585+DZ585)/1000.0</f>
        <v>0</v>
      </c>
      <c r="Q585">
        <f>2.0/((1/S585-1/R585)+SIGN(S585)*SQRT((1/S585-1/R585)*(1/S585-1/R585) + 4*DM585/((DM585+1)*(DM585+1))*(2*1/S585*1/R585-1/R585*1/R585)))</f>
        <v>0</v>
      </c>
      <c r="R585">
        <f>IF(LEFT(DN585,1)&lt;&gt;"0",IF(LEFT(DN585,1)="1",3.0,DO585),$D$5+$E$5*(EF585*DY585/($K$5*1000))+$F$5*(EF585*DY585/($K$5*1000))*MAX(MIN(DL585,$J$5),$I$5)*MAX(MIN(DL585,$J$5),$I$5)+$G$5*MAX(MIN(DL585,$J$5),$I$5)*(EF585*DY585/($K$5*1000))+$H$5*(EF585*DY585/($K$5*1000))*(EF585*DY585/($K$5*1000)))</f>
        <v>0</v>
      </c>
      <c r="S585">
        <f>J585*(1000-(1000*0.61365*exp(17.502*W585/(240.97+W585))/(DY585+DZ585)+DT585)/2)/(1000*0.61365*exp(17.502*W585/(240.97+W585))/(DY585+DZ585)-DT585)</f>
        <v>0</v>
      </c>
      <c r="T585">
        <f>1/((DM585+1)/(Q585/1.6)+1/(R585/1.37)) + DM585/((DM585+1)/(Q585/1.6) + DM585/(R585/1.37))</f>
        <v>0</v>
      </c>
      <c r="U585">
        <f>(DH585*DK585)</f>
        <v>0</v>
      </c>
      <c r="V585">
        <f>(EA585+(U585+2*0.95*5.67E-8*(((EA585+$B$7)+273)^4-(EA585+273)^4)-44100*J585)/(1.84*29.3*R585+8*0.95*5.67E-8*(EA585+273)^3))</f>
        <v>0</v>
      </c>
      <c r="W585">
        <f>($C$7*EB585+$D$7*EC585+$E$7*V585)</f>
        <v>0</v>
      </c>
      <c r="X585">
        <f>0.61365*exp(17.502*W585/(240.97+W585))</f>
        <v>0</v>
      </c>
      <c r="Y585">
        <f>(Z585/AA585*100)</f>
        <v>0</v>
      </c>
      <c r="Z585">
        <f>DT585*(DY585+DZ585)/1000</f>
        <v>0</v>
      </c>
      <c r="AA585">
        <f>0.61365*exp(17.502*EA585/(240.97+EA585))</f>
        <v>0</v>
      </c>
      <c r="AB585">
        <f>(X585-DT585*(DY585+DZ585)/1000)</f>
        <v>0</v>
      </c>
      <c r="AC585">
        <f>(-J585*44100)</f>
        <v>0</v>
      </c>
      <c r="AD585">
        <f>2*29.3*R585*0.92*(EA585-W585)</f>
        <v>0</v>
      </c>
      <c r="AE585">
        <f>2*0.95*5.67E-8*(((EA585+$B$7)+273)^4-(W585+273)^4)</f>
        <v>0</v>
      </c>
      <c r="AF585">
        <f>U585+AE585+AC585+AD585</f>
        <v>0</v>
      </c>
      <c r="AG585">
        <f>DX585*AU585*(DS585-DR585*(1000-AU585*DU585)/(1000-AU585*DT585))/(100*DL585)</f>
        <v>0</v>
      </c>
      <c r="AH585">
        <f>1000*DX585*AU585*(DT585-DU585)/(100*DL585*(1000-AU585*DT585))</f>
        <v>0</v>
      </c>
      <c r="AI585">
        <f>(AJ585 - AK585 - DY585*1E3/(8.314*(EA585+273.15)) * AM585/DX585 * AL585) * DX585/(100*DL585) * (1000 - DU585)/1000</f>
        <v>0</v>
      </c>
      <c r="AJ585">
        <v>1486.064073007205</v>
      </c>
      <c r="AK585">
        <v>1423.561151515151</v>
      </c>
      <c r="AL585">
        <v>3.458989347709666</v>
      </c>
      <c r="AM585">
        <v>65.51276045423094</v>
      </c>
      <c r="AN585">
        <f>(AP585 - AO585 + DY585*1E3/(8.314*(EA585+273.15)) * AR585/DX585 * AQ585) * DX585/(100*DL585) * 1000/(1000 - AP585)</f>
        <v>0</v>
      </c>
      <c r="AO585">
        <v>17.90586890137356</v>
      </c>
      <c r="AP585">
        <v>23.62874242424243</v>
      </c>
      <c r="AQ585">
        <v>-0.007487338515525183</v>
      </c>
      <c r="AR585">
        <v>120.2974737953447</v>
      </c>
      <c r="AS585">
        <v>1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MAX(0,($B$13+$C$13*EF585)/(1+$D$13*EF585)*DY585/(EA585+273)*$E$13)</f>
        <v>0</v>
      </c>
      <c r="AX585" t="s">
        <v>437</v>
      </c>
      <c r="AY585" t="s">
        <v>437</v>
      </c>
      <c r="AZ585">
        <v>0</v>
      </c>
      <c r="BA585">
        <v>0</v>
      </c>
      <c r="BB585">
        <f>1-AZ585/BA585</f>
        <v>0</v>
      </c>
      <c r="BC585">
        <v>0</v>
      </c>
      <c r="BD585" t="s">
        <v>437</v>
      </c>
      <c r="BE585" t="s">
        <v>437</v>
      </c>
      <c r="BF585">
        <v>0</v>
      </c>
      <c r="BG585">
        <v>0</v>
      </c>
      <c r="BH585">
        <f>1-BF585/BG585</f>
        <v>0</v>
      </c>
      <c r="BI585">
        <v>0.5</v>
      </c>
      <c r="BJ585">
        <f>DI585</f>
        <v>0</v>
      </c>
      <c r="BK585">
        <f>L585</f>
        <v>0</v>
      </c>
      <c r="BL585">
        <f>BH585*BI585*BJ585</f>
        <v>0</v>
      </c>
      <c r="BM585">
        <f>(BK585-BC585)/BJ585</f>
        <v>0</v>
      </c>
      <c r="BN585">
        <f>(BA585-BG585)/BG585</f>
        <v>0</v>
      </c>
      <c r="BO585">
        <f>AZ585/(BB585+AZ585/BG585)</f>
        <v>0</v>
      </c>
      <c r="BP585" t="s">
        <v>437</v>
      </c>
      <c r="BQ585">
        <v>0</v>
      </c>
      <c r="BR585">
        <f>IF(BQ585&lt;&gt;0, BQ585, BO585)</f>
        <v>0</v>
      </c>
      <c r="BS585">
        <f>1-BR585/BG585</f>
        <v>0</v>
      </c>
      <c r="BT585">
        <f>(BG585-BF585)/(BG585-BR585)</f>
        <v>0</v>
      </c>
      <c r="BU585">
        <f>(BA585-BG585)/(BA585-BR585)</f>
        <v>0</v>
      </c>
      <c r="BV585">
        <f>(BG585-BF585)/(BG585-AZ585)</f>
        <v>0</v>
      </c>
      <c r="BW585">
        <f>(BA585-BG585)/(BA585-AZ585)</f>
        <v>0</v>
      </c>
      <c r="BX585">
        <f>(BT585*BR585/BF585)</f>
        <v>0</v>
      </c>
      <c r="BY585">
        <f>(1-BX585)</f>
        <v>0</v>
      </c>
      <c r="DH585">
        <f>$B$11*EG585+$C$11*EH585+$F$11*ES585*(1-EV585)</f>
        <v>0</v>
      </c>
      <c r="DI585">
        <f>DH585*DJ585</f>
        <v>0</v>
      </c>
      <c r="DJ585">
        <f>($B$11*$D$9+$C$11*$D$9+$F$11*((FF585+EX585)/MAX(FF585+EX585+FG585, 0.1)*$I$9+FG585/MAX(FF585+EX585+FG585, 0.1)*$J$9))/($B$11+$C$11+$F$11)</f>
        <v>0</v>
      </c>
      <c r="DK585">
        <f>($B$11*$K$9+$C$11*$K$9+$F$11*((FF585+EX585)/MAX(FF585+EX585+FG585, 0.1)*$P$9+FG585/MAX(FF585+EX585+FG585, 0.1)*$Q$9))/($B$11+$C$11+$F$11)</f>
        <v>0</v>
      </c>
      <c r="DL585">
        <v>4.8</v>
      </c>
      <c r="DM585">
        <v>0.5</v>
      </c>
      <c r="DN585" t="s">
        <v>438</v>
      </c>
      <c r="DO585">
        <v>2</v>
      </c>
      <c r="DP585" t="b">
        <v>1</v>
      </c>
      <c r="DQ585">
        <v>1759260169.1</v>
      </c>
      <c r="DR585">
        <v>1366.321111111111</v>
      </c>
      <c r="DS585">
        <v>1444.560740740741</v>
      </c>
      <c r="DT585">
        <v>23.66525925925926</v>
      </c>
      <c r="DU585">
        <v>17.80335925925926</v>
      </c>
      <c r="DV585">
        <v>1365.03925925926</v>
      </c>
      <c r="DW585">
        <v>23.42973333333333</v>
      </c>
      <c r="DX585">
        <v>500.0364814814815</v>
      </c>
      <c r="DY585">
        <v>90.70119259259258</v>
      </c>
      <c r="DZ585">
        <v>0.0538068</v>
      </c>
      <c r="EA585">
        <v>30.39540740740741</v>
      </c>
      <c r="EB585">
        <v>30.04028148148148</v>
      </c>
      <c r="EC585">
        <v>999.9000000000001</v>
      </c>
      <c r="ED585">
        <v>0</v>
      </c>
      <c r="EE585">
        <v>0</v>
      </c>
      <c r="EF585">
        <v>10009.2662962963</v>
      </c>
      <c r="EG585">
        <v>0</v>
      </c>
      <c r="EH585">
        <v>11.35747037037037</v>
      </c>
      <c r="EI585">
        <v>-78.24164814814814</v>
      </c>
      <c r="EJ585">
        <v>1399.438518518518</v>
      </c>
      <c r="EK585">
        <v>1470.747777777778</v>
      </c>
      <c r="EL585">
        <v>5.861911851851852</v>
      </c>
      <c r="EM585">
        <v>1444.560740740741</v>
      </c>
      <c r="EN585">
        <v>17.80335925925926</v>
      </c>
      <c r="EO585">
        <v>2.146467407407407</v>
      </c>
      <c r="EP585">
        <v>1.614785555555556</v>
      </c>
      <c r="EQ585">
        <v>18.56825925925926</v>
      </c>
      <c r="ER585">
        <v>14.10038518518519</v>
      </c>
      <c r="ES585">
        <v>1999.983333333333</v>
      </c>
      <c r="ET585">
        <v>0.979999</v>
      </c>
      <c r="EU585">
        <v>0.0200012</v>
      </c>
      <c r="EV585">
        <v>0</v>
      </c>
      <c r="EW585">
        <v>908.4593333333333</v>
      </c>
      <c r="EX585">
        <v>5.000560000000001</v>
      </c>
      <c r="EY585">
        <v>18462.18888888889</v>
      </c>
      <c r="EZ585">
        <v>17294.7074074074</v>
      </c>
      <c r="FA585">
        <v>42.33766666666666</v>
      </c>
      <c r="FB585">
        <v>42.47433333333333</v>
      </c>
      <c r="FC585">
        <v>42.06199999999999</v>
      </c>
      <c r="FD585">
        <v>41.59</v>
      </c>
      <c r="FE585">
        <v>43.06199999999998</v>
      </c>
      <c r="FF585">
        <v>1955.083333333333</v>
      </c>
      <c r="FG585">
        <v>39.9</v>
      </c>
      <c r="FH585">
        <v>0</v>
      </c>
      <c r="FI585">
        <v>1759260190.6</v>
      </c>
      <c r="FJ585">
        <v>0</v>
      </c>
      <c r="FK585">
        <v>908.4097600000001</v>
      </c>
      <c r="FL585">
        <v>-12.80023077091874</v>
      </c>
      <c r="FM585">
        <v>-251.930769580858</v>
      </c>
      <c r="FN585">
        <v>18461.92</v>
      </c>
      <c r="FO585">
        <v>15</v>
      </c>
      <c r="FP585">
        <v>0</v>
      </c>
      <c r="FQ585" t="s">
        <v>439</v>
      </c>
      <c r="FR585">
        <v>1747148579.5</v>
      </c>
      <c r="FS585">
        <v>1747148584.5</v>
      </c>
      <c r="FT585">
        <v>0</v>
      </c>
      <c r="FU585">
        <v>0.162</v>
      </c>
      <c r="FV585">
        <v>-0.001</v>
      </c>
      <c r="FW585">
        <v>0.139</v>
      </c>
      <c r="FX585">
        <v>0.058</v>
      </c>
      <c r="FY585">
        <v>420</v>
      </c>
      <c r="FZ585">
        <v>16</v>
      </c>
      <c r="GA585">
        <v>0.19</v>
      </c>
      <c r="GB585">
        <v>0.02</v>
      </c>
      <c r="GC585">
        <v>-78.30001249999999</v>
      </c>
      <c r="GD585">
        <v>0.7483666041276806</v>
      </c>
      <c r="GE585">
        <v>0.1268969782687909</v>
      </c>
      <c r="GF585">
        <v>0</v>
      </c>
      <c r="GG585">
        <v>909.2140294117647</v>
      </c>
      <c r="GH585">
        <v>-12.15417874921672</v>
      </c>
      <c r="GI585">
        <v>1.208025162508049</v>
      </c>
      <c r="GJ585">
        <v>0</v>
      </c>
      <c r="GK585">
        <v>5.986443</v>
      </c>
      <c r="GL585">
        <v>-2.016304165103204</v>
      </c>
      <c r="GM585">
        <v>0.1966302746425382</v>
      </c>
      <c r="GN585">
        <v>0</v>
      </c>
      <c r="GO585">
        <v>0</v>
      </c>
      <c r="GP585">
        <v>3</v>
      </c>
      <c r="GQ585" t="s">
        <v>490</v>
      </c>
      <c r="GR585">
        <v>3.12835</v>
      </c>
      <c r="GS585">
        <v>2.73127</v>
      </c>
      <c r="GT585">
        <v>0.1922</v>
      </c>
      <c r="GU585">
        <v>0.199836</v>
      </c>
      <c r="GV585">
        <v>0.10597</v>
      </c>
      <c r="GW585">
        <v>0.0878171</v>
      </c>
      <c r="GX585">
        <v>24194.6</v>
      </c>
      <c r="GY585">
        <v>23265.3</v>
      </c>
      <c r="GZ585">
        <v>30495.8</v>
      </c>
      <c r="HA585">
        <v>29333.9</v>
      </c>
      <c r="HB585">
        <v>37635.8</v>
      </c>
      <c r="HC585">
        <v>35219.4</v>
      </c>
      <c r="HD585">
        <v>46654.4</v>
      </c>
      <c r="HE585">
        <v>43591</v>
      </c>
      <c r="HF585">
        <v>1.82525</v>
      </c>
      <c r="HG585">
        <v>1.82245</v>
      </c>
      <c r="HH585">
        <v>0.0790507</v>
      </c>
      <c r="HI585">
        <v>0</v>
      </c>
      <c r="HJ585">
        <v>28.7368</v>
      </c>
      <c r="HK585">
        <v>999.9</v>
      </c>
      <c r="HL585">
        <v>47.4</v>
      </c>
      <c r="HM585">
        <v>31.6</v>
      </c>
      <c r="HN585">
        <v>24.395</v>
      </c>
      <c r="HO585">
        <v>62.8469</v>
      </c>
      <c r="HP585">
        <v>17.4519</v>
      </c>
      <c r="HQ585">
        <v>1</v>
      </c>
      <c r="HR585">
        <v>0.174146</v>
      </c>
      <c r="HS585">
        <v>0.7314000000000001</v>
      </c>
      <c r="HT585">
        <v>20.199</v>
      </c>
      <c r="HU585">
        <v>5.22657</v>
      </c>
      <c r="HV585">
        <v>11.974</v>
      </c>
      <c r="HW585">
        <v>4.97005</v>
      </c>
      <c r="HX585">
        <v>3.28958</v>
      </c>
      <c r="HY585">
        <v>9999</v>
      </c>
      <c r="HZ585">
        <v>9999</v>
      </c>
      <c r="IA585">
        <v>9999</v>
      </c>
      <c r="IB585">
        <v>21.1</v>
      </c>
      <c r="IC585">
        <v>4.97293</v>
      </c>
      <c r="ID585">
        <v>1.87729</v>
      </c>
      <c r="IE585">
        <v>1.87536</v>
      </c>
      <c r="IF585">
        <v>1.8782</v>
      </c>
      <c r="IG585">
        <v>1.87494</v>
      </c>
      <c r="IH585">
        <v>1.87851</v>
      </c>
      <c r="II585">
        <v>1.87561</v>
      </c>
      <c r="IJ585">
        <v>1.87675</v>
      </c>
      <c r="IK585">
        <v>0</v>
      </c>
      <c r="IL585">
        <v>0</v>
      </c>
      <c r="IM585">
        <v>0</v>
      </c>
      <c r="IN585">
        <v>0</v>
      </c>
      <c r="IO585" t="s">
        <v>441</v>
      </c>
      <c r="IP585" t="s">
        <v>442</v>
      </c>
      <c r="IQ585" t="s">
        <v>443</v>
      </c>
      <c r="IR585" t="s">
        <v>443</v>
      </c>
      <c r="IS585" t="s">
        <v>443</v>
      </c>
      <c r="IT585" t="s">
        <v>443</v>
      </c>
      <c r="IU585">
        <v>0</v>
      </c>
      <c r="IV585">
        <v>100</v>
      </c>
      <c r="IW585">
        <v>100</v>
      </c>
      <c r="IX585">
        <v>1.31</v>
      </c>
      <c r="IY585">
        <v>0.2346</v>
      </c>
      <c r="IZ585">
        <v>-0.1222274518627452</v>
      </c>
      <c r="JA585">
        <v>0.001328938755811441</v>
      </c>
      <c r="JB585">
        <v>-5.633165956792918E-07</v>
      </c>
      <c r="JC585">
        <v>2.510553891376428E-10</v>
      </c>
      <c r="JD585">
        <v>-0.04678033270444259</v>
      </c>
      <c r="JE585">
        <v>-0.0009625096320519332</v>
      </c>
      <c r="JF585">
        <v>0.0006953178313022573</v>
      </c>
      <c r="JG585">
        <v>-5.973937232829655E-06</v>
      </c>
      <c r="JH585">
        <v>1</v>
      </c>
      <c r="JI585">
        <v>2112</v>
      </c>
      <c r="JJ585">
        <v>1</v>
      </c>
      <c r="JK585">
        <v>26</v>
      </c>
      <c r="JL585">
        <v>201860</v>
      </c>
      <c r="JM585">
        <v>201859.9</v>
      </c>
      <c r="JN585">
        <v>2.99927</v>
      </c>
      <c r="JO585">
        <v>2.52197</v>
      </c>
      <c r="JP585">
        <v>1.39893</v>
      </c>
      <c r="JQ585">
        <v>2.32788</v>
      </c>
      <c r="JR585">
        <v>1.44897</v>
      </c>
      <c r="JS585">
        <v>2.5769</v>
      </c>
      <c r="JT585">
        <v>37.3858</v>
      </c>
      <c r="JU585">
        <v>23.9824</v>
      </c>
      <c r="JV585">
        <v>18</v>
      </c>
      <c r="JW585">
        <v>480.601</v>
      </c>
      <c r="JX585">
        <v>448.735</v>
      </c>
      <c r="JY585">
        <v>27.5776</v>
      </c>
      <c r="JZ585">
        <v>29.4328</v>
      </c>
      <c r="KA585">
        <v>30.0003</v>
      </c>
      <c r="KB585">
        <v>29.0126</v>
      </c>
      <c r="KC585">
        <v>29.0694</v>
      </c>
      <c r="KD585">
        <v>60.0441</v>
      </c>
      <c r="KE585">
        <v>31.1377</v>
      </c>
      <c r="KF585">
        <v>0</v>
      </c>
      <c r="KG585">
        <v>27.5499</v>
      </c>
      <c r="KH585">
        <v>1489.2</v>
      </c>
      <c r="KI585">
        <v>18.1541</v>
      </c>
      <c r="KJ585">
        <v>100.821</v>
      </c>
      <c r="KK585">
        <v>100.264</v>
      </c>
    </row>
    <row r="586" spans="1:297">
      <c r="A586">
        <v>570</v>
      </c>
      <c r="B586">
        <v>1759260181.6</v>
      </c>
      <c r="C586">
        <v>13366</v>
      </c>
      <c r="D586" t="s">
        <v>1588</v>
      </c>
      <c r="E586" t="s">
        <v>1589</v>
      </c>
      <c r="F586">
        <v>5</v>
      </c>
      <c r="G586" t="s">
        <v>1411</v>
      </c>
      <c r="H586" t="s">
        <v>436</v>
      </c>
      <c r="I586">
        <v>1759260173.814285</v>
      </c>
      <c r="J586">
        <f>(K586)/1000</f>
        <v>0</v>
      </c>
      <c r="K586">
        <f>IF(DP586, AN586, AH586)</f>
        <v>0</v>
      </c>
      <c r="L586">
        <f>IF(DP586, AI586, AG586)</f>
        <v>0</v>
      </c>
      <c r="M586">
        <f>DR586 - IF(AU586&gt;1, L586*DL586*100.0/(AW586), 0)</f>
        <v>0</v>
      </c>
      <c r="N586">
        <f>((T586-J586/2)*M586-L586)/(T586+J586/2)</f>
        <v>0</v>
      </c>
      <c r="O586">
        <f>N586*(DY586+DZ586)/1000.0</f>
        <v>0</v>
      </c>
      <c r="P586">
        <f>(DR586 - IF(AU586&gt;1, L586*DL586*100.0/(AW586), 0))*(DY586+DZ586)/1000.0</f>
        <v>0</v>
      </c>
      <c r="Q586">
        <f>2.0/((1/S586-1/R586)+SIGN(S586)*SQRT((1/S586-1/R586)*(1/S586-1/R586) + 4*DM586/((DM586+1)*(DM586+1))*(2*1/S586*1/R586-1/R586*1/R586)))</f>
        <v>0</v>
      </c>
      <c r="R586">
        <f>IF(LEFT(DN586,1)&lt;&gt;"0",IF(LEFT(DN586,1)="1",3.0,DO586),$D$5+$E$5*(EF586*DY586/($K$5*1000))+$F$5*(EF586*DY586/($K$5*1000))*MAX(MIN(DL586,$J$5),$I$5)*MAX(MIN(DL586,$J$5),$I$5)+$G$5*MAX(MIN(DL586,$J$5),$I$5)*(EF586*DY586/($K$5*1000))+$H$5*(EF586*DY586/($K$5*1000))*(EF586*DY586/($K$5*1000)))</f>
        <v>0</v>
      </c>
      <c r="S586">
        <f>J586*(1000-(1000*0.61365*exp(17.502*W586/(240.97+W586))/(DY586+DZ586)+DT586)/2)/(1000*0.61365*exp(17.502*W586/(240.97+W586))/(DY586+DZ586)-DT586)</f>
        <v>0</v>
      </c>
      <c r="T586">
        <f>1/((DM586+1)/(Q586/1.6)+1/(R586/1.37)) + DM586/((DM586+1)/(Q586/1.6) + DM586/(R586/1.37))</f>
        <v>0</v>
      </c>
      <c r="U586">
        <f>(DH586*DK586)</f>
        <v>0</v>
      </c>
      <c r="V586">
        <f>(EA586+(U586+2*0.95*5.67E-8*(((EA586+$B$7)+273)^4-(EA586+273)^4)-44100*J586)/(1.84*29.3*R586+8*0.95*5.67E-8*(EA586+273)^3))</f>
        <v>0</v>
      </c>
      <c r="W586">
        <f>($C$7*EB586+$D$7*EC586+$E$7*V586)</f>
        <v>0</v>
      </c>
      <c r="X586">
        <f>0.61365*exp(17.502*W586/(240.97+W586))</f>
        <v>0</v>
      </c>
      <c r="Y586">
        <f>(Z586/AA586*100)</f>
        <v>0</v>
      </c>
      <c r="Z586">
        <f>DT586*(DY586+DZ586)/1000</f>
        <v>0</v>
      </c>
      <c r="AA586">
        <f>0.61365*exp(17.502*EA586/(240.97+EA586))</f>
        <v>0</v>
      </c>
      <c r="AB586">
        <f>(X586-DT586*(DY586+DZ586)/1000)</f>
        <v>0</v>
      </c>
      <c r="AC586">
        <f>(-J586*44100)</f>
        <v>0</v>
      </c>
      <c r="AD586">
        <f>2*29.3*R586*0.92*(EA586-W586)</f>
        <v>0</v>
      </c>
      <c r="AE586">
        <f>2*0.95*5.67E-8*(((EA586+$B$7)+273)^4-(W586+273)^4)</f>
        <v>0</v>
      </c>
      <c r="AF586">
        <f>U586+AE586+AC586+AD586</f>
        <v>0</v>
      </c>
      <c r="AG586">
        <f>DX586*AU586*(DS586-DR586*(1000-AU586*DU586)/(1000-AU586*DT586))/(100*DL586)</f>
        <v>0</v>
      </c>
      <c r="AH586">
        <f>1000*DX586*AU586*(DT586-DU586)/(100*DL586*(1000-AU586*DT586))</f>
        <v>0</v>
      </c>
      <c r="AI586">
        <f>(AJ586 - AK586 - DY586*1E3/(8.314*(EA586+273.15)) * AM586/DX586 * AL586) * DX586/(100*DL586) * (1000 - DU586)/1000</f>
        <v>0</v>
      </c>
      <c r="AJ586">
        <v>1503.062668788216</v>
      </c>
      <c r="AK586">
        <v>1440.654242424243</v>
      </c>
      <c r="AL586">
        <v>3.435056222330127</v>
      </c>
      <c r="AM586">
        <v>65.51276045423094</v>
      </c>
      <c r="AN586">
        <f>(AP586 - AO586 + DY586*1E3/(8.314*(EA586+273.15)) * AR586/DX586 * AQ586) * DX586/(100*DL586) * 1000/(1000 - AP586)</f>
        <v>0</v>
      </c>
      <c r="AO586">
        <v>17.97862654987341</v>
      </c>
      <c r="AP586">
        <v>23.56263030303031</v>
      </c>
      <c r="AQ586">
        <v>-0.0134652890439348</v>
      </c>
      <c r="AR586">
        <v>120.2974737953447</v>
      </c>
      <c r="AS586">
        <v>1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MAX(0,($B$13+$C$13*EF586)/(1+$D$13*EF586)*DY586/(EA586+273)*$E$13)</f>
        <v>0</v>
      </c>
      <c r="AX586" t="s">
        <v>437</v>
      </c>
      <c r="AY586" t="s">
        <v>437</v>
      </c>
      <c r="AZ586">
        <v>0</v>
      </c>
      <c r="BA586">
        <v>0</v>
      </c>
      <c r="BB586">
        <f>1-AZ586/BA586</f>
        <v>0</v>
      </c>
      <c r="BC586">
        <v>0</v>
      </c>
      <c r="BD586" t="s">
        <v>437</v>
      </c>
      <c r="BE586" t="s">
        <v>437</v>
      </c>
      <c r="BF586">
        <v>0</v>
      </c>
      <c r="BG586">
        <v>0</v>
      </c>
      <c r="BH586">
        <f>1-BF586/BG586</f>
        <v>0</v>
      </c>
      <c r="BI586">
        <v>0.5</v>
      </c>
      <c r="BJ586">
        <f>DI586</f>
        <v>0</v>
      </c>
      <c r="BK586">
        <f>L586</f>
        <v>0</v>
      </c>
      <c r="BL586">
        <f>BH586*BI586*BJ586</f>
        <v>0</v>
      </c>
      <c r="BM586">
        <f>(BK586-BC586)/BJ586</f>
        <v>0</v>
      </c>
      <c r="BN586">
        <f>(BA586-BG586)/BG586</f>
        <v>0</v>
      </c>
      <c r="BO586">
        <f>AZ586/(BB586+AZ586/BG586)</f>
        <v>0</v>
      </c>
      <c r="BP586" t="s">
        <v>437</v>
      </c>
      <c r="BQ586">
        <v>0</v>
      </c>
      <c r="BR586">
        <f>IF(BQ586&lt;&gt;0, BQ586, BO586)</f>
        <v>0</v>
      </c>
      <c r="BS586">
        <f>1-BR586/BG586</f>
        <v>0</v>
      </c>
      <c r="BT586">
        <f>(BG586-BF586)/(BG586-BR586)</f>
        <v>0</v>
      </c>
      <c r="BU586">
        <f>(BA586-BG586)/(BA586-BR586)</f>
        <v>0</v>
      </c>
      <c r="BV586">
        <f>(BG586-BF586)/(BG586-AZ586)</f>
        <v>0</v>
      </c>
      <c r="BW586">
        <f>(BA586-BG586)/(BA586-AZ586)</f>
        <v>0</v>
      </c>
      <c r="BX586">
        <f>(BT586*BR586/BF586)</f>
        <v>0</v>
      </c>
      <c r="BY586">
        <f>(1-BX586)</f>
        <v>0</v>
      </c>
      <c r="DH586">
        <f>$B$11*EG586+$C$11*EH586+$F$11*ES586*(1-EV586)</f>
        <v>0</v>
      </c>
      <c r="DI586">
        <f>DH586*DJ586</f>
        <v>0</v>
      </c>
      <c r="DJ586">
        <f>($B$11*$D$9+$C$11*$D$9+$F$11*((FF586+EX586)/MAX(FF586+EX586+FG586, 0.1)*$I$9+FG586/MAX(FF586+EX586+FG586, 0.1)*$J$9))/($B$11+$C$11+$F$11)</f>
        <v>0</v>
      </c>
      <c r="DK586">
        <f>($B$11*$K$9+$C$11*$K$9+$F$11*((FF586+EX586)/MAX(FF586+EX586+FG586, 0.1)*$P$9+FG586/MAX(FF586+EX586+FG586, 0.1)*$Q$9))/($B$11+$C$11+$F$11)</f>
        <v>0</v>
      </c>
      <c r="DL586">
        <v>4.8</v>
      </c>
      <c r="DM586">
        <v>0.5</v>
      </c>
      <c r="DN586" t="s">
        <v>438</v>
      </c>
      <c r="DO586">
        <v>2</v>
      </c>
      <c r="DP586" t="b">
        <v>1</v>
      </c>
      <c r="DQ586">
        <v>1759260173.814285</v>
      </c>
      <c r="DR586">
        <v>1382.176071428571</v>
      </c>
      <c r="DS586">
        <v>1460.391428571429</v>
      </c>
      <c r="DT586">
        <v>23.63666785714286</v>
      </c>
      <c r="DU586">
        <v>17.89919642857143</v>
      </c>
      <c r="DV586">
        <v>1380.875</v>
      </c>
      <c r="DW586">
        <v>23.40174642857143</v>
      </c>
      <c r="DX586">
        <v>500.0247857142857</v>
      </c>
      <c r="DY586">
        <v>90.70166428571429</v>
      </c>
      <c r="DZ586">
        <v>0.05381418214285714</v>
      </c>
      <c r="EA586">
        <v>30.37483214285714</v>
      </c>
      <c r="EB586">
        <v>30.03553214285715</v>
      </c>
      <c r="EC586">
        <v>999.9000000000002</v>
      </c>
      <c r="ED586">
        <v>0</v>
      </c>
      <c r="EE586">
        <v>0</v>
      </c>
      <c r="EF586">
        <v>10008.15357142857</v>
      </c>
      <c r="EG586">
        <v>0</v>
      </c>
      <c r="EH586">
        <v>11.34415</v>
      </c>
      <c r="EI586">
        <v>-78.21655</v>
      </c>
      <c r="EJ586">
        <v>1415.636071428571</v>
      </c>
      <c r="EK586">
        <v>1487.008571428571</v>
      </c>
      <c r="EL586">
        <v>5.737481071428571</v>
      </c>
      <c r="EM586">
        <v>1460.391428571429</v>
      </c>
      <c r="EN586">
        <v>17.89919642857143</v>
      </c>
      <c r="EO586">
        <v>2.143885357142857</v>
      </c>
      <c r="EP586">
        <v>1.623486071428571</v>
      </c>
      <c r="EQ586">
        <v>18.549025</v>
      </c>
      <c r="ER586">
        <v>14.18345357142857</v>
      </c>
      <c r="ES586">
        <v>2000.002142857143</v>
      </c>
      <c r="ET586">
        <v>0.9799993928571428</v>
      </c>
      <c r="EU586">
        <v>0.02000080714285714</v>
      </c>
      <c r="EV586">
        <v>0</v>
      </c>
      <c r="EW586">
        <v>907.4179285714287</v>
      </c>
      <c r="EX586">
        <v>5.000560000000001</v>
      </c>
      <c r="EY586">
        <v>18442.11071428571</v>
      </c>
      <c r="EZ586">
        <v>17294.88571428572</v>
      </c>
      <c r="FA586">
        <v>42.3525</v>
      </c>
      <c r="FB586">
        <v>42.48425</v>
      </c>
      <c r="FC586">
        <v>42.06199999999999</v>
      </c>
      <c r="FD586">
        <v>41.59349999999999</v>
      </c>
      <c r="FE586">
        <v>43.06199999999998</v>
      </c>
      <c r="FF586">
        <v>1955.102142857143</v>
      </c>
      <c r="FG586">
        <v>39.9</v>
      </c>
      <c r="FH586">
        <v>0</v>
      </c>
      <c r="FI586">
        <v>1759260196</v>
      </c>
      <c r="FJ586">
        <v>0</v>
      </c>
      <c r="FK586">
        <v>907.2769615384616</v>
      </c>
      <c r="FL586">
        <v>-14.57767517633839</v>
      </c>
      <c r="FM586">
        <v>-269.6273499767784</v>
      </c>
      <c r="FN586">
        <v>18440.07692307692</v>
      </c>
      <c r="FO586">
        <v>15</v>
      </c>
      <c r="FP586">
        <v>0</v>
      </c>
      <c r="FQ586" t="s">
        <v>439</v>
      </c>
      <c r="FR586">
        <v>1747148579.5</v>
      </c>
      <c r="FS586">
        <v>1747148584.5</v>
      </c>
      <c r="FT586">
        <v>0</v>
      </c>
      <c r="FU586">
        <v>0.162</v>
      </c>
      <c r="FV586">
        <v>-0.001</v>
      </c>
      <c r="FW586">
        <v>0.139</v>
      </c>
      <c r="FX586">
        <v>0.058</v>
      </c>
      <c r="FY586">
        <v>420</v>
      </c>
      <c r="FZ586">
        <v>16</v>
      </c>
      <c r="GA586">
        <v>0.19</v>
      </c>
      <c r="GB586">
        <v>0.02</v>
      </c>
      <c r="GC586">
        <v>-78.22131707317074</v>
      </c>
      <c r="GD586">
        <v>0.5970836236934206</v>
      </c>
      <c r="GE586">
        <v>0.1174996707882025</v>
      </c>
      <c r="GF586">
        <v>0</v>
      </c>
      <c r="GG586">
        <v>908.0576176470589</v>
      </c>
      <c r="GH586">
        <v>-13.03240640858035</v>
      </c>
      <c r="GI586">
        <v>1.293092645211608</v>
      </c>
      <c r="GJ586">
        <v>0</v>
      </c>
      <c r="GK586">
        <v>5.829919268292683</v>
      </c>
      <c r="GL586">
        <v>-1.573621254355411</v>
      </c>
      <c r="GM586">
        <v>0.1576456589701966</v>
      </c>
      <c r="GN586">
        <v>0</v>
      </c>
      <c r="GO586">
        <v>0</v>
      </c>
      <c r="GP586">
        <v>3</v>
      </c>
      <c r="GQ586" t="s">
        <v>490</v>
      </c>
      <c r="GR586">
        <v>3.1282</v>
      </c>
      <c r="GS586">
        <v>2.73195</v>
      </c>
      <c r="GT586">
        <v>0.193587</v>
      </c>
      <c r="GU586">
        <v>0.201201</v>
      </c>
      <c r="GV586">
        <v>0.105768</v>
      </c>
      <c r="GW586">
        <v>0.0883205</v>
      </c>
      <c r="GX586">
        <v>24152.9</v>
      </c>
      <c r="GY586">
        <v>23225.2</v>
      </c>
      <c r="GZ586">
        <v>30495.7</v>
      </c>
      <c r="HA586">
        <v>29333.4</v>
      </c>
      <c r="HB586">
        <v>37644.4</v>
      </c>
      <c r="HC586">
        <v>35199.5</v>
      </c>
      <c r="HD586">
        <v>46654.3</v>
      </c>
      <c r="HE586">
        <v>43590.4</v>
      </c>
      <c r="HF586">
        <v>1.82505</v>
      </c>
      <c r="HG586">
        <v>1.82272</v>
      </c>
      <c r="HH586">
        <v>0.0799112</v>
      </c>
      <c r="HI586">
        <v>0</v>
      </c>
      <c r="HJ586">
        <v>28.7267</v>
      </c>
      <c r="HK586">
        <v>999.9</v>
      </c>
      <c r="HL586">
        <v>47.4</v>
      </c>
      <c r="HM586">
        <v>31.6</v>
      </c>
      <c r="HN586">
        <v>24.3946</v>
      </c>
      <c r="HO586">
        <v>63.1869</v>
      </c>
      <c r="HP586">
        <v>17.6763</v>
      </c>
      <c r="HQ586">
        <v>1</v>
      </c>
      <c r="HR586">
        <v>0.174693</v>
      </c>
      <c r="HS586">
        <v>0.731092</v>
      </c>
      <c r="HT586">
        <v>20.1989</v>
      </c>
      <c r="HU586">
        <v>5.22627</v>
      </c>
      <c r="HV586">
        <v>11.974</v>
      </c>
      <c r="HW586">
        <v>4.97005</v>
      </c>
      <c r="HX586">
        <v>3.2895</v>
      </c>
      <c r="HY586">
        <v>9999</v>
      </c>
      <c r="HZ586">
        <v>9999</v>
      </c>
      <c r="IA586">
        <v>9999</v>
      </c>
      <c r="IB586">
        <v>21.1</v>
      </c>
      <c r="IC586">
        <v>4.97291</v>
      </c>
      <c r="ID586">
        <v>1.87729</v>
      </c>
      <c r="IE586">
        <v>1.87536</v>
      </c>
      <c r="IF586">
        <v>1.8782</v>
      </c>
      <c r="IG586">
        <v>1.87496</v>
      </c>
      <c r="IH586">
        <v>1.87851</v>
      </c>
      <c r="II586">
        <v>1.87561</v>
      </c>
      <c r="IJ586">
        <v>1.87672</v>
      </c>
      <c r="IK586">
        <v>0</v>
      </c>
      <c r="IL586">
        <v>0</v>
      </c>
      <c r="IM586">
        <v>0</v>
      </c>
      <c r="IN586">
        <v>0</v>
      </c>
      <c r="IO586" t="s">
        <v>441</v>
      </c>
      <c r="IP586" t="s">
        <v>442</v>
      </c>
      <c r="IQ586" t="s">
        <v>443</v>
      </c>
      <c r="IR586" t="s">
        <v>443</v>
      </c>
      <c r="IS586" t="s">
        <v>443</v>
      </c>
      <c r="IT586" t="s">
        <v>443</v>
      </c>
      <c r="IU586">
        <v>0</v>
      </c>
      <c r="IV586">
        <v>100</v>
      </c>
      <c r="IW586">
        <v>100</v>
      </c>
      <c r="IX586">
        <v>1.34</v>
      </c>
      <c r="IY586">
        <v>0.2332</v>
      </c>
      <c r="IZ586">
        <v>-0.1222274518627452</v>
      </c>
      <c r="JA586">
        <v>0.001328938755811441</v>
      </c>
      <c r="JB586">
        <v>-5.633165956792918E-07</v>
      </c>
      <c r="JC586">
        <v>2.510553891376428E-10</v>
      </c>
      <c r="JD586">
        <v>-0.04678033270444259</v>
      </c>
      <c r="JE586">
        <v>-0.0009625096320519332</v>
      </c>
      <c r="JF586">
        <v>0.0006953178313022573</v>
      </c>
      <c r="JG586">
        <v>-5.973937232829655E-06</v>
      </c>
      <c r="JH586">
        <v>1</v>
      </c>
      <c r="JI586">
        <v>2112</v>
      </c>
      <c r="JJ586">
        <v>1</v>
      </c>
      <c r="JK586">
        <v>26</v>
      </c>
      <c r="JL586">
        <v>201860</v>
      </c>
      <c r="JM586">
        <v>201860</v>
      </c>
      <c r="JN586">
        <v>3.0249</v>
      </c>
      <c r="JO586">
        <v>2.5354</v>
      </c>
      <c r="JP586">
        <v>1.39893</v>
      </c>
      <c r="JQ586">
        <v>2.32788</v>
      </c>
      <c r="JR586">
        <v>1.44897</v>
      </c>
      <c r="JS586">
        <v>2.49634</v>
      </c>
      <c r="JT586">
        <v>37.3858</v>
      </c>
      <c r="JU586">
        <v>23.9737</v>
      </c>
      <c r="JV586">
        <v>18</v>
      </c>
      <c r="JW586">
        <v>480.523</v>
      </c>
      <c r="JX586">
        <v>448.94</v>
      </c>
      <c r="JY586">
        <v>27.5385</v>
      </c>
      <c r="JZ586">
        <v>29.4378</v>
      </c>
      <c r="KA586">
        <v>30.0005</v>
      </c>
      <c r="KB586">
        <v>29.0176</v>
      </c>
      <c r="KC586">
        <v>29.0736</v>
      </c>
      <c r="KD586">
        <v>60.5383</v>
      </c>
      <c r="KE586">
        <v>30.5158</v>
      </c>
      <c r="KF586">
        <v>0</v>
      </c>
      <c r="KG586">
        <v>27.5242</v>
      </c>
      <c r="KH586">
        <v>1509.24</v>
      </c>
      <c r="KI586">
        <v>18.3384</v>
      </c>
      <c r="KJ586">
        <v>100.821</v>
      </c>
      <c r="KK586">
        <v>100.263</v>
      </c>
    </row>
    <row r="587" spans="1:297">
      <c r="A587">
        <v>571</v>
      </c>
      <c r="B587">
        <v>1759260186.6</v>
      </c>
      <c r="C587">
        <v>13371</v>
      </c>
      <c r="D587" t="s">
        <v>1590</v>
      </c>
      <c r="E587" t="s">
        <v>1591</v>
      </c>
      <c r="F587">
        <v>5</v>
      </c>
      <c r="G587" t="s">
        <v>1411</v>
      </c>
      <c r="H587" t="s">
        <v>436</v>
      </c>
      <c r="I587">
        <v>1759260179.1</v>
      </c>
      <c r="J587">
        <f>(K587)/1000</f>
        <v>0</v>
      </c>
      <c r="K587">
        <f>IF(DP587, AN587, AH587)</f>
        <v>0</v>
      </c>
      <c r="L587">
        <f>IF(DP587, AI587, AG587)</f>
        <v>0</v>
      </c>
      <c r="M587">
        <f>DR587 - IF(AU587&gt;1, L587*DL587*100.0/(AW587), 0)</f>
        <v>0</v>
      </c>
      <c r="N587">
        <f>((T587-J587/2)*M587-L587)/(T587+J587/2)</f>
        <v>0</v>
      </c>
      <c r="O587">
        <f>N587*(DY587+DZ587)/1000.0</f>
        <v>0</v>
      </c>
      <c r="P587">
        <f>(DR587 - IF(AU587&gt;1, L587*DL587*100.0/(AW587), 0))*(DY587+DZ587)/1000.0</f>
        <v>0</v>
      </c>
      <c r="Q587">
        <f>2.0/((1/S587-1/R587)+SIGN(S587)*SQRT((1/S587-1/R587)*(1/S587-1/R587) + 4*DM587/((DM587+1)*(DM587+1))*(2*1/S587*1/R587-1/R587*1/R587)))</f>
        <v>0</v>
      </c>
      <c r="R587">
        <f>IF(LEFT(DN587,1)&lt;&gt;"0",IF(LEFT(DN587,1)="1",3.0,DO587),$D$5+$E$5*(EF587*DY587/($K$5*1000))+$F$5*(EF587*DY587/($K$5*1000))*MAX(MIN(DL587,$J$5),$I$5)*MAX(MIN(DL587,$J$5),$I$5)+$G$5*MAX(MIN(DL587,$J$5),$I$5)*(EF587*DY587/($K$5*1000))+$H$5*(EF587*DY587/($K$5*1000))*(EF587*DY587/($K$5*1000)))</f>
        <v>0</v>
      </c>
      <c r="S587">
        <f>J587*(1000-(1000*0.61365*exp(17.502*W587/(240.97+W587))/(DY587+DZ587)+DT587)/2)/(1000*0.61365*exp(17.502*W587/(240.97+W587))/(DY587+DZ587)-DT587)</f>
        <v>0</v>
      </c>
      <c r="T587">
        <f>1/((DM587+1)/(Q587/1.6)+1/(R587/1.37)) + DM587/((DM587+1)/(Q587/1.6) + DM587/(R587/1.37))</f>
        <v>0</v>
      </c>
      <c r="U587">
        <f>(DH587*DK587)</f>
        <v>0</v>
      </c>
      <c r="V587">
        <f>(EA587+(U587+2*0.95*5.67E-8*(((EA587+$B$7)+273)^4-(EA587+273)^4)-44100*J587)/(1.84*29.3*R587+8*0.95*5.67E-8*(EA587+273)^3))</f>
        <v>0</v>
      </c>
      <c r="W587">
        <f>($C$7*EB587+$D$7*EC587+$E$7*V587)</f>
        <v>0</v>
      </c>
      <c r="X587">
        <f>0.61365*exp(17.502*W587/(240.97+W587))</f>
        <v>0</v>
      </c>
      <c r="Y587">
        <f>(Z587/AA587*100)</f>
        <v>0</v>
      </c>
      <c r="Z587">
        <f>DT587*(DY587+DZ587)/1000</f>
        <v>0</v>
      </c>
      <c r="AA587">
        <f>0.61365*exp(17.502*EA587/(240.97+EA587))</f>
        <v>0</v>
      </c>
      <c r="AB587">
        <f>(X587-DT587*(DY587+DZ587)/1000)</f>
        <v>0</v>
      </c>
      <c r="AC587">
        <f>(-J587*44100)</f>
        <v>0</v>
      </c>
      <c r="AD587">
        <f>2*29.3*R587*0.92*(EA587-W587)</f>
        <v>0</v>
      </c>
      <c r="AE587">
        <f>2*0.95*5.67E-8*(((EA587+$B$7)+273)^4-(W587+273)^4)</f>
        <v>0</v>
      </c>
      <c r="AF587">
        <f>U587+AE587+AC587+AD587</f>
        <v>0</v>
      </c>
      <c r="AG587">
        <f>DX587*AU587*(DS587-DR587*(1000-AU587*DU587)/(1000-AU587*DT587))/(100*DL587)</f>
        <v>0</v>
      </c>
      <c r="AH587">
        <f>1000*DX587*AU587*(DT587-DU587)/(100*DL587*(1000-AU587*DT587))</f>
        <v>0</v>
      </c>
      <c r="AI587">
        <f>(AJ587 - AK587 - DY587*1E3/(8.314*(EA587+273.15)) * AM587/DX587 * AL587) * DX587/(100*DL587) * (1000 - DU587)/1000</f>
        <v>0</v>
      </c>
      <c r="AJ587">
        <v>1520.679745653617</v>
      </c>
      <c r="AK587">
        <v>1458.035212121212</v>
      </c>
      <c r="AL587">
        <v>3.483236271493944</v>
      </c>
      <c r="AM587">
        <v>65.51276045423094</v>
      </c>
      <c r="AN587">
        <f>(AP587 - AO587 + DY587*1E3/(8.314*(EA587+273.15)) * AR587/DX587 * AQ587) * DX587/(100*DL587) * 1000/(1000 - AP587)</f>
        <v>0</v>
      </c>
      <c r="AO587">
        <v>18.17543453173214</v>
      </c>
      <c r="AP587">
        <v>23.53854303030302</v>
      </c>
      <c r="AQ587">
        <v>-0.002710397419345301</v>
      </c>
      <c r="AR587">
        <v>120.2974737953447</v>
      </c>
      <c r="AS587">
        <v>1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MAX(0,($B$13+$C$13*EF587)/(1+$D$13*EF587)*DY587/(EA587+273)*$E$13)</f>
        <v>0</v>
      </c>
      <c r="AX587" t="s">
        <v>437</v>
      </c>
      <c r="AY587" t="s">
        <v>437</v>
      </c>
      <c r="AZ587">
        <v>0</v>
      </c>
      <c r="BA587">
        <v>0</v>
      </c>
      <c r="BB587">
        <f>1-AZ587/BA587</f>
        <v>0</v>
      </c>
      <c r="BC587">
        <v>0</v>
      </c>
      <c r="BD587" t="s">
        <v>437</v>
      </c>
      <c r="BE587" t="s">
        <v>437</v>
      </c>
      <c r="BF587">
        <v>0</v>
      </c>
      <c r="BG587">
        <v>0</v>
      </c>
      <c r="BH587">
        <f>1-BF587/BG587</f>
        <v>0</v>
      </c>
      <c r="BI587">
        <v>0.5</v>
      </c>
      <c r="BJ587">
        <f>DI587</f>
        <v>0</v>
      </c>
      <c r="BK587">
        <f>L587</f>
        <v>0</v>
      </c>
      <c r="BL587">
        <f>BH587*BI587*BJ587</f>
        <v>0</v>
      </c>
      <c r="BM587">
        <f>(BK587-BC587)/BJ587</f>
        <v>0</v>
      </c>
      <c r="BN587">
        <f>(BA587-BG587)/BG587</f>
        <v>0</v>
      </c>
      <c r="BO587">
        <f>AZ587/(BB587+AZ587/BG587)</f>
        <v>0</v>
      </c>
      <c r="BP587" t="s">
        <v>437</v>
      </c>
      <c r="BQ587">
        <v>0</v>
      </c>
      <c r="BR587">
        <f>IF(BQ587&lt;&gt;0, BQ587, BO587)</f>
        <v>0</v>
      </c>
      <c r="BS587">
        <f>1-BR587/BG587</f>
        <v>0</v>
      </c>
      <c r="BT587">
        <f>(BG587-BF587)/(BG587-BR587)</f>
        <v>0</v>
      </c>
      <c r="BU587">
        <f>(BA587-BG587)/(BA587-BR587)</f>
        <v>0</v>
      </c>
      <c r="BV587">
        <f>(BG587-BF587)/(BG587-AZ587)</f>
        <v>0</v>
      </c>
      <c r="BW587">
        <f>(BA587-BG587)/(BA587-AZ587)</f>
        <v>0</v>
      </c>
      <c r="BX587">
        <f>(BT587*BR587/BF587)</f>
        <v>0</v>
      </c>
      <c r="BY587">
        <f>(1-BX587)</f>
        <v>0</v>
      </c>
      <c r="DH587">
        <f>$B$11*EG587+$C$11*EH587+$F$11*ES587*(1-EV587)</f>
        <v>0</v>
      </c>
      <c r="DI587">
        <f>DH587*DJ587</f>
        <v>0</v>
      </c>
      <c r="DJ587">
        <f>($B$11*$D$9+$C$11*$D$9+$F$11*((FF587+EX587)/MAX(FF587+EX587+FG587, 0.1)*$I$9+FG587/MAX(FF587+EX587+FG587, 0.1)*$J$9))/($B$11+$C$11+$F$11)</f>
        <v>0</v>
      </c>
      <c r="DK587">
        <f>($B$11*$K$9+$C$11*$K$9+$F$11*((FF587+EX587)/MAX(FF587+EX587+FG587, 0.1)*$P$9+FG587/MAX(FF587+EX587+FG587, 0.1)*$Q$9))/($B$11+$C$11+$F$11)</f>
        <v>0</v>
      </c>
      <c r="DL587">
        <v>4.8</v>
      </c>
      <c r="DM587">
        <v>0.5</v>
      </c>
      <c r="DN587" t="s">
        <v>438</v>
      </c>
      <c r="DO587">
        <v>2</v>
      </c>
      <c r="DP587" t="b">
        <v>1</v>
      </c>
      <c r="DQ587">
        <v>1759260179.1</v>
      </c>
      <c r="DR587">
        <v>1399.995185185185</v>
      </c>
      <c r="DS587">
        <v>1478.132592592593</v>
      </c>
      <c r="DT587">
        <v>23.59284814814815</v>
      </c>
      <c r="DU587">
        <v>18.0122037037037</v>
      </c>
      <c r="DV587">
        <v>1398.672592592593</v>
      </c>
      <c r="DW587">
        <v>23.35887037037037</v>
      </c>
      <c r="DX587">
        <v>500.0953703703703</v>
      </c>
      <c r="DY587">
        <v>90.70152962962963</v>
      </c>
      <c r="DZ587">
        <v>0.05372624074074075</v>
      </c>
      <c r="EA587">
        <v>30.35165925925926</v>
      </c>
      <c r="EB587">
        <v>30.02993703703703</v>
      </c>
      <c r="EC587">
        <v>999.9000000000001</v>
      </c>
      <c r="ED587">
        <v>0</v>
      </c>
      <c r="EE587">
        <v>0</v>
      </c>
      <c r="EF587">
        <v>10013.30666666667</v>
      </c>
      <c r="EG587">
        <v>0</v>
      </c>
      <c r="EH587">
        <v>11.3378</v>
      </c>
      <c r="EI587">
        <v>-78.13828888888889</v>
      </c>
      <c r="EJ587">
        <v>1433.821851851852</v>
      </c>
      <c r="EK587">
        <v>1505.247407407407</v>
      </c>
      <c r="EL587">
        <v>5.580658518518518</v>
      </c>
      <c r="EM587">
        <v>1478.132592592593</v>
      </c>
      <c r="EN587">
        <v>18.0122037037037</v>
      </c>
      <c r="EO587">
        <v>2.139908148148148</v>
      </c>
      <c r="EP587">
        <v>1.633732962962963</v>
      </c>
      <c r="EQ587">
        <v>18.51937407407407</v>
      </c>
      <c r="ER587">
        <v>14.28044074074074</v>
      </c>
      <c r="ES587">
        <v>1999.993703703703</v>
      </c>
      <c r="ET587">
        <v>0.9799995555555555</v>
      </c>
      <c r="EU587">
        <v>0.02000064444444444</v>
      </c>
      <c r="EV587">
        <v>0</v>
      </c>
      <c r="EW587">
        <v>906.1784814814814</v>
      </c>
      <c r="EX587">
        <v>5.000560000000001</v>
      </c>
      <c r="EY587">
        <v>18417.98518518519</v>
      </c>
      <c r="EZ587">
        <v>17294.81481481481</v>
      </c>
      <c r="FA587">
        <v>42.368</v>
      </c>
      <c r="FB587">
        <v>42.49533333333333</v>
      </c>
      <c r="FC587">
        <v>42.06199999999999</v>
      </c>
      <c r="FD587">
        <v>41.59466666666667</v>
      </c>
      <c r="FE587">
        <v>43.06199999999998</v>
      </c>
      <c r="FF587">
        <v>1955.093703703704</v>
      </c>
      <c r="FG587">
        <v>39.9</v>
      </c>
      <c r="FH587">
        <v>0</v>
      </c>
      <c r="FI587">
        <v>1759260200.8</v>
      </c>
      <c r="FJ587">
        <v>0</v>
      </c>
      <c r="FK587">
        <v>906.1534230769231</v>
      </c>
      <c r="FL587">
        <v>-13.86875214491705</v>
      </c>
      <c r="FM587">
        <v>-277.3059829878438</v>
      </c>
      <c r="FN587">
        <v>18418.17692307692</v>
      </c>
      <c r="FO587">
        <v>15</v>
      </c>
      <c r="FP587">
        <v>0</v>
      </c>
      <c r="FQ587" t="s">
        <v>439</v>
      </c>
      <c r="FR587">
        <v>1747148579.5</v>
      </c>
      <c r="FS587">
        <v>1747148584.5</v>
      </c>
      <c r="FT587">
        <v>0</v>
      </c>
      <c r="FU587">
        <v>0.162</v>
      </c>
      <c r="FV587">
        <v>-0.001</v>
      </c>
      <c r="FW587">
        <v>0.139</v>
      </c>
      <c r="FX587">
        <v>0.058</v>
      </c>
      <c r="FY587">
        <v>420</v>
      </c>
      <c r="FZ587">
        <v>16</v>
      </c>
      <c r="GA587">
        <v>0.19</v>
      </c>
      <c r="GB587">
        <v>0.02</v>
      </c>
      <c r="GC587">
        <v>-78.18686097560978</v>
      </c>
      <c r="GD587">
        <v>0.645554006968573</v>
      </c>
      <c r="GE587">
        <v>0.1028196713599131</v>
      </c>
      <c r="GF587">
        <v>0</v>
      </c>
      <c r="GG587">
        <v>906.8620882352941</v>
      </c>
      <c r="GH587">
        <v>-14.04734912348407</v>
      </c>
      <c r="GI587">
        <v>1.392916964030927</v>
      </c>
      <c r="GJ587">
        <v>0</v>
      </c>
      <c r="GK587">
        <v>5.673439024390244</v>
      </c>
      <c r="GL587">
        <v>-1.701046620209058</v>
      </c>
      <c r="GM587">
        <v>0.1718939727061619</v>
      </c>
      <c r="GN587">
        <v>0</v>
      </c>
      <c r="GO587">
        <v>0</v>
      </c>
      <c r="GP587">
        <v>3</v>
      </c>
      <c r="GQ587" t="s">
        <v>490</v>
      </c>
      <c r="GR587">
        <v>3.1284</v>
      </c>
      <c r="GS587">
        <v>2.73084</v>
      </c>
      <c r="GT587">
        <v>0.194987</v>
      </c>
      <c r="GU587">
        <v>0.202541</v>
      </c>
      <c r="GV587">
        <v>0.105704</v>
      </c>
      <c r="GW587">
        <v>0.088965</v>
      </c>
      <c r="GX587">
        <v>24110.9</v>
      </c>
      <c r="GY587">
        <v>23185.8</v>
      </c>
      <c r="GZ587">
        <v>30495.7</v>
      </c>
      <c r="HA587">
        <v>29332.9</v>
      </c>
      <c r="HB587">
        <v>37647.2</v>
      </c>
      <c r="HC587">
        <v>35173.7</v>
      </c>
      <c r="HD587">
        <v>46654.2</v>
      </c>
      <c r="HE587">
        <v>43589.4</v>
      </c>
      <c r="HF587">
        <v>1.82528</v>
      </c>
      <c r="HG587">
        <v>1.82267</v>
      </c>
      <c r="HH587">
        <v>0.0802428</v>
      </c>
      <c r="HI587">
        <v>0</v>
      </c>
      <c r="HJ587">
        <v>28.7142</v>
      </c>
      <c r="HK587">
        <v>999.9</v>
      </c>
      <c r="HL587">
        <v>47.4</v>
      </c>
      <c r="HM587">
        <v>31.6</v>
      </c>
      <c r="HN587">
        <v>24.3952</v>
      </c>
      <c r="HO587">
        <v>62.3569</v>
      </c>
      <c r="HP587">
        <v>17.3397</v>
      </c>
      <c r="HQ587">
        <v>1</v>
      </c>
      <c r="HR587">
        <v>0.174832</v>
      </c>
      <c r="HS587">
        <v>0.70528</v>
      </c>
      <c r="HT587">
        <v>20.1992</v>
      </c>
      <c r="HU587">
        <v>5.22598</v>
      </c>
      <c r="HV587">
        <v>11.974</v>
      </c>
      <c r="HW587">
        <v>4.97005</v>
      </c>
      <c r="HX587">
        <v>3.28953</v>
      </c>
      <c r="HY587">
        <v>9999</v>
      </c>
      <c r="HZ587">
        <v>9999</v>
      </c>
      <c r="IA587">
        <v>9999</v>
      </c>
      <c r="IB587">
        <v>21.1</v>
      </c>
      <c r="IC587">
        <v>4.97292</v>
      </c>
      <c r="ID587">
        <v>1.87729</v>
      </c>
      <c r="IE587">
        <v>1.87536</v>
      </c>
      <c r="IF587">
        <v>1.8782</v>
      </c>
      <c r="IG587">
        <v>1.87496</v>
      </c>
      <c r="IH587">
        <v>1.87851</v>
      </c>
      <c r="II587">
        <v>1.87561</v>
      </c>
      <c r="IJ587">
        <v>1.87673</v>
      </c>
      <c r="IK587">
        <v>0</v>
      </c>
      <c r="IL587">
        <v>0</v>
      </c>
      <c r="IM587">
        <v>0</v>
      </c>
      <c r="IN587">
        <v>0</v>
      </c>
      <c r="IO587" t="s">
        <v>441</v>
      </c>
      <c r="IP587" t="s">
        <v>442</v>
      </c>
      <c r="IQ587" t="s">
        <v>443</v>
      </c>
      <c r="IR587" t="s">
        <v>443</v>
      </c>
      <c r="IS587" t="s">
        <v>443</v>
      </c>
      <c r="IT587" t="s">
        <v>443</v>
      </c>
      <c r="IU587">
        <v>0</v>
      </c>
      <c r="IV587">
        <v>100</v>
      </c>
      <c r="IW587">
        <v>100</v>
      </c>
      <c r="IX587">
        <v>1.35</v>
      </c>
      <c r="IY587">
        <v>0.2328</v>
      </c>
      <c r="IZ587">
        <v>-0.1222274518627452</v>
      </c>
      <c r="JA587">
        <v>0.001328938755811441</v>
      </c>
      <c r="JB587">
        <v>-5.633165956792918E-07</v>
      </c>
      <c r="JC587">
        <v>2.510553891376428E-10</v>
      </c>
      <c r="JD587">
        <v>-0.04678033270444259</v>
      </c>
      <c r="JE587">
        <v>-0.0009625096320519332</v>
      </c>
      <c r="JF587">
        <v>0.0006953178313022573</v>
      </c>
      <c r="JG587">
        <v>-5.973937232829655E-06</v>
      </c>
      <c r="JH587">
        <v>1</v>
      </c>
      <c r="JI587">
        <v>2112</v>
      </c>
      <c r="JJ587">
        <v>1</v>
      </c>
      <c r="JK587">
        <v>26</v>
      </c>
      <c r="JL587">
        <v>201860.1</v>
      </c>
      <c r="JM587">
        <v>201860</v>
      </c>
      <c r="JN587">
        <v>3.05298</v>
      </c>
      <c r="JO587">
        <v>2.51709</v>
      </c>
      <c r="JP587">
        <v>1.39893</v>
      </c>
      <c r="JQ587">
        <v>2.32788</v>
      </c>
      <c r="JR587">
        <v>1.44897</v>
      </c>
      <c r="JS587">
        <v>2.58911</v>
      </c>
      <c r="JT587">
        <v>37.4098</v>
      </c>
      <c r="JU587">
        <v>23.9824</v>
      </c>
      <c r="JV587">
        <v>18</v>
      </c>
      <c r="JW587">
        <v>480.675</v>
      </c>
      <c r="JX587">
        <v>448.948</v>
      </c>
      <c r="JY587">
        <v>27.5104</v>
      </c>
      <c r="JZ587">
        <v>29.443</v>
      </c>
      <c r="KA587">
        <v>30.0003</v>
      </c>
      <c r="KB587">
        <v>29.0219</v>
      </c>
      <c r="KC587">
        <v>29.0788</v>
      </c>
      <c r="KD587">
        <v>61.1122</v>
      </c>
      <c r="KE587">
        <v>29.9472</v>
      </c>
      <c r="KF587">
        <v>0</v>
      </c>
      <c r="KG587">
        <v>27.4987</v>
      </c>
      <c r="KH587">
        <v>1522.6</v>
      </c>
      <c r="KI587">
        <v>18.4998</v>
      </c>
      <c r="KJ587">
        <v>100.821</v>
      </c>
      <c r="KK587">
        <v>100.261</v>
      </c>
    </row>
    <row r="588" spans="1:297">
      <c r="A588">
        <v>572</v>
      </c>
      <c r="B588">
        <v>1759260191.6</v>
      </c>
      <c r="C588">
        <v>13376</v>
      </c>
      <c r="D588" t="s">
        <v>1592</v>
      </c>
      <c r="E588" t="s">
        <v>1593</v>
      </c>
      <c r="F588">
        <v>5</v>
      </c>
      <c r="G588" t="s">
        <v>1411</v>
      </c>
      <c r="H588" t="s">
        <v>436</v>
      </c>
      <c r="I588">
        <v>1759260183.814285</v>
      </c>
      <c r="J588">
        <f>(K588)/1000</f>
        <v>0</v>
      </c>
      <c r="K588">
        <f>IF(DP588, AN588, AH588)</f>
        <v>0</v>
      </c>
      <c r="L588">
        <f>IF(DP588, AI588, AG588)</f>
        <v>0</v>
      </c>
      <c r="M588">
        <f>DR588 - IF(AU588&gt;1, L588*DL588*100.0/(AW588), 0)</f>
        <v>0</v>
      </c>
      <c r="N588">
        <f>((T588-J588/2)*M588-L588)/(T588+J588/2)</f>
        <v>0</v>
      </c>
      <c r="O588">
        <f>N588*(DY588+DZ588)/1000.0</f>
        <v>0</v>
      </c>
      <c r="P588">
        <f>(DR588 - IF(AU588&gt;1, L588*DL588*100.0/(AW588), 0))*(DY588+DZ588)/1000.0</f>
        <v>0</v>
      </c>
      <c r="Q588">
        <f>2.0/((1/S588-1/R588)+SIGN(S588)*SQRT((1/S588-1/R588)*(1/S588-1/R588) + 4*DM588/((DM588+1)*(DM588+1))*(2*1/S588*1/R588-1/R588*1/R588)))</f>
        <v>0</v>
      </c>
      <c r="R588">
        <f>IF(LEFT(DN588,1)&lt;&gt;"0",IF(LEFT(DN588,1)="1",3.0,DO588),$D$5+$E$5*(EF588*DY588/($K$5*1000))+$F$5*(EF588*DY588/($K$5*1000))*MAX(MIN(DL588,$J$5),$I$5)*MAX(MIN(DL588,$J$5),$I$5)+$G$5*MAX(MIN(DL588,$J$5),$I$5)*(EF588*DY588/($K$5*1000))+$H$5*(EF588*DY588/($K$5*1000))*(EF588*DY588/($K$5*1000)))</f>
        <v>0</v>
      </c>
      <c r="S588">
        <f>J588*(1000-(1000*0.61365*exp(17.502*W588/(240.97+W588))/(DY588+DZ588)+DT588)/2)/(1000*0.61365*exp(17.502*W588/(240.97+W588))/(DY588+DZ588)-DT588)</f>
        <v>0</v>
      </c>
      <c r="T588">
        <f>1/((DM588+1)/(Q588/1.6)+1/(R588/1.37)) + DM588/((DM588+1)/(Q588/1.6) + DM588/(R588/1.37))</f>
        <v>0</v>
      </c>
      <c r="U588">
        <f>(DH588*DK588)</f>
        <v>0</v>
      </c>
      <c r="V588">
        <f>(EA588+(U588+2*0.95*5.67E-8*(((EA588+$B$7)+273)^4-(EA588+273)^4)-44100*J588)/(1.84*29.3*R588+8*0.95*5.67E-8*(EA588+273)^3))</f>
        <v>0</v>
      </c>
      <c r="W588">
        <f>($C$7*EB588+$D$7*EC588+$E$7*V588)</f>
        <v>0</v>
      </c>
      <c r="X588">
        <f>0.61365*exp(17.502*W588/(240.97+W588))</f>
        <v>0</v>
      </c>
      <c r="Y588">
        <f>(Z588/AA588*100)</f>
        <v>0</v>
      </c>
      <c r="Z588">
        <f>DT588*(DY588+DZ588)/1000</f>
        <v>0</v>
      </c>
      <c r="AA588">
        <f>0.61365*exp(17.502*EA588/(240.97+EA588))</f>
        <v>0</v>
      </c>
      <c r="AB588">
        <f>(X588-DT588*(DY588+DZ588)/1000)</f>
        <v>0</v>
      </c>
      <c r="AC588">
        <f>(-J588*44100)</f>
        <v>0</v>
      </c>
      <c r="AD588">
        <f>2*29.3*R588*0.92*(EA588-W588)</f>
        <v>0</v>
      </c>
      <c r="AE588">
        <f>2*0.95*5.67E-8*(((EA588+$B$7)+273)^4-(W588+273)^4)</f>
        <v>0</v>
      </c>
      <c r="AF588">
        <f>U588+AE588+AC588+AD588</f>
        <v>0</v>
      </c>
      <c r="AG588">
        <f>DX588*AU588*(DS588-DR588*(1000-AU588*DU588)/(1000-AU588*DT588))/(100*DL588)</f>
        <v>0</v>
      </c>
      <c r="AH588">
        <f>1000*DX588*AU588*(DT588-DU588)/(100*DL588*(1000-AU588*DT588))</f>
        <v>0</v>
      </c>
      <c r="AI588">
        <f>(AJ588 - AK588 - DY588*1E3/(8.314*(EA588+273.15)) * AM588/DX588 * AL588) * DX588/(100*DL588) * (1000 - DU588)/1000</f>
        <v>0</v>
      </c>
      <c r="AJ588">
        <v>1537.802776787312</v>
      </c>
      <c r="AK588">
        <v>1475.105878787879</v>
      </c>
      <c r="AL588">
        <v>3.40089024768159</v>
      </c>
      <c r="AM588">
        <v>65.51276045423094</v>
      </c>
      <c r="AN588">
        <f>(AP588 - AO588 + DY588*1E3/(8.314*(EA588+273.15)) * AR588/DX588 * AQ588) * DX588/(100*DL588) * 1000/(1000 - AP588)</f>
        <v>0</v>
      </c>
      <c r="AO588">
        <v>18.35120064065817</v>
      </c>
      <c r="AP588">
        <v>23.53328848484848</v>
      </c>
      <c r="AQ588">
        <v>-0.0002592842534621353</v>
      </c>
      <c r="AR588">
        <v>120.2974737953447</v>
      </c>
      <c r="AS588">
        <v>2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MAX(0,($B$13+$C$13*EF588)/(1+$D$13*EF588)*DY588/(EA588+273)*$E$13)</f>
        <v>0</v>
      </c>
      <c r="AX588" t="s">
        <v>437</v>
      </c>
      <c r="AY588" t="s">
        <v>437</v>
      </c>
      <c r="AZ588">
        <v>0</v>
      </c>
      <c r="BA588">
        <v>0</v>
      </c>
      <c r="BB588">
        <f>1-AZ588/BA588</f>
        <v>0</v>
      </c>
      <c r="BC588">
        <v>0</v>
      </c>
      <c r="BD588" t="s">
        <v>437</v>
      </c>
      <c r="BE588" t="s">
        <v>437</v>
      </c>
      <c r="BF588">
        <v>0</v>
      </c>
      <c r="BG588">
        <v>0</v>
      </c>
      <c r="BH588">
        <f>1-BF588/BG588</f>
        <v>0</v>
      </c>
      <c r="BI588">
        <v>0.5</v>
      </c>
      <c r="BJ588">
        <f>DI588</f>
        <v>0</v>
      </c>
      <c r="BK588">
        <f>L588</f>
        <v>0</v>
      </c>
      <c r="BL588">
        <f>BH588*BI588*BJ588</f>
        <v>0</v>
      </c>
      <c r="BM588">
        <f>(BK588-BC588)/BJ588</f>
        <v>0</v>
      </c>
      <c r="BN588">
        <f>(BA588-BG588)/BG588</f>
        <v>0</v>
      </c>
      <c r="BO588">
        <f>AZ588/(BB588+AZ588/BG588)</f>
        <v>0</v>
      </c>
      <c r="BP588" t="s">
        <v>437</v>
      </c>
      <c r="BQ588">
        <v>0</v>
      </c>
      <c r="BR588">
        <f>IF(BQ588&lt;&gt;0, BQ588, BO588)</f>
        <v>0</v>
      </c>
      <c r="BS588">
        <f>1-BR588/BG588</f>
        <v>0</v>
      </c>
      <c r="BT588">
        <f>(BG588-BF588)/(BG588-BR588)</f>
        <v>0</v>
      </c>
      <c r="BU588">
        <f>(BA588-BG588)/(BA588-BR588)</f>
        <v>0</v>
      </c>
      <c r="BV588">
        <f>(BG588-BF588)/(BG588-AZ588)</f>
        <v>0</v>
      </c>
      <c r="BW588">
        <f>(BA588-BG588)/(BA588-AZ588)</f>
        <v>0</v>
      </c>
      <c r="BX588">
        <f>(BT588*BR588/BF588)</f>
        <v>0</v>
      </c>
      <c r="BY588">
        <f>(1-BX588)</f>
        <v>0</v>
      </c>
      <c r="DH588">
        <f>$B$11*EG588+$C$11*EH588+$F$11*ES588*(1-EV588)</f>
        <v>0</v>
      </c>
      <c r="DI588">
        <f>DH588*DJ588</f>
        <v>0</v>
      </c>
      <c r="DJ588">
        <f>($B$11*$D$9+$C$11*$D$9+$F$11*((FF588+EX588)/MAX(FF588+EX588+FG588, 0.1)*$I$9+FG588/MAX(FF588+EX588+FG588, 0.1)*$J$9))/($B$11+$C$11+$F$11)</f>
        <v>0</v>
      </c>
      <c r="DK588">
        <f>($B$11*$K$9+$C$11*$K$9+$F$11*((FF588+EX588)/MAX(FF588+EX588+FG588, 0.1)*$P$9+FG588/MAX(FF588+EX588+FG588, 0.1)*$Q$9))/($B$11+$C$11+$F$11)</f>
        <v>0</v>
      </c>
      <c r="DL588">
        <v>4.8</v>
      </c>
      <c r="DM588">
        <v>0.5</v>
      </c>
      <c r="DN588" t="s">
        <v>438</v>
      </c>
      <c r="DO588">
        <v>2</v>
      </c>
      <c r="DP588" t="b">
        <v>1</v>
      </c>
      <c r="DQ588">
        <v>1759260183.814285</v>
      </c>
      <c r="DR588">
        <v>1415.896785714286</v>
      </c>
      <c r="DS588">
        <v>1493.907142857143</v>
      </c>
      <c r="DT588">
        <v>23.55800714285714</v>
      </c>
      <c r="DU588">
        <v>18.14828214285714</v>
      </c>
      <c r="DV588">
        <v>1414.555714285714</v>
      </c>
      <c r="DW588">
        <v>23.32476785714286</v>
      </c>
      <c r="DX588">
        <v>500.0932142857142</v>
      </c>
      <c r="DY588">
        <v>90.70151071428573</v>
      </c>
      <c r="DZ588">
        <v>0.05357863571428571</v>
      </c>
      <c r="EA588">
        <v>30.33135</v>
      </c>
      <c r="EB588">
        <v>30.02385714285715</v>
      </c>
      <c r="EC588">
        <v>999.9000000000002</v>
      </c>
      <c r="ED588">
        <v>0</v>
      </c>
      <c r="EE588">
        <v>0</v>
      </c>
      <c r="EF588">
        <v>9998.3225</v>
      </c>
      <c r="EG588">
        <v>0</v>
      </c>
      <c r="EH588">
        <v>11.33817857142857</v>
      </c>
      <c r="EI588">
        <v>-78.01047142857144</v>
      </c>
      <c r="EJ588">
        <v>1450.056785714286</v>
      </c>
      <c r="EK588">
        <v>1521.5225</v>
      </c>
      <c r="EL588">
        <v>5.409735714285714</v>
      </c>
      <c r="EM588">
        <v>1493.907142857143</v>
      </c>
      <c r="EN588">
        <v>18.14828214285714</v>
      </c>
      <c r="EO588">
        <v>2.136746785714286</v>
      </c>
      <c r="EP588">
        <v>1.646075357142857</v>
      </c>
      <c r="EQ588">
        <v>18.49578214285714</v>
      </c>
      <c r="ER588">
        <v>14.39651428571429</v>
      </c>
      <c r="ES588">
        <v>2000.008928571428</v>
      </c>
      <c r="ET588">
        <v>0.9799999285714287</v>
      </c>
      <c r="EU588">
        <v>0.02000027142857143</v>
      </c>
      <c r="EV588">
        <v>0</v>
      </c>
      <c r="EW588">
        <v>905.011107142857</v>
      </c>
      <c r="EX588">
        <v>5.000560000000001</v>
      </c>
      <c r="EY588">
        <v>18395.5</v>
      </c>
      <c r="EZ588">
        <v>17294.95714285714</v>
      </c>
      <c r="FA588">
        <v>42.375</v>
      </c>
      <c r="FB588">
        <v>42.5</v>
      </c>
      <c r="FC588">
        <v>42.06199999999999</v>
      </c>
      <c r="FD588">
        <v>41.60475</v>
      </c>
      <c r="FE588">
        <v>43.06199999999998</v>
      </c>
      <c r="FF588">
        <v>1955.108928571429</v>
      </c>
      <c r="FG588">
        <v>39.9</v>
      </c>
      <c r="FH588">
        <v>0</v>
      </c>
      <c r="FI588">
        <v>1759260206.2</v>
      </c>
      <c r="FJ588">
        <v>0</v>
      </c>
      <c r="FK588">
        <v>904.7698400000002</v>
      </c>
      <c r="FL588">
        <v>-14.92369232822648</v>
      </c>
      <c r="FM588">
        <v>-301.3076922618511</v>
      </c>
      <c r="FN588">
        <v>18390.592</v>
      </c>
      <c r="FO588">
        <v>15</v>
      </c>
      <c r="FP588">
        <v>0</v>
      </c>
      <c r="FQ588" t="s">
        <v>439</v>
      </c>
      <c r="FR588">
        <v>1747148579.5</v>
      </c>
      <c r="FS588">
        <v>1747148584.5</v>
      </c>
      <c r="FT588">
        <v>0</v>
      </c>
      <c r="FU588">
        <v>0.162</v>
      </c>
      <c r="FV588">
        <v>-0.001</v>
      </c>
      <c r="FW588">
        <v>0.139</v>
      </c>
      <c r="FX588">
        <v>0.058</v>
      </c>
      <c r="FY588">
        <v>420</v>
      </c>
      <c r="FZ588">
        <v>16</v>
      </c>
      <c r="GA588">
        <v>0.19</v>
      </c>
      <c r="GB588">
        <v>0.02</v>
      </c>
      <c r="GC588">
        <v>-78.05721250000001</v>
      </c>
      <c r="GD588">
        <v>1.341909568480481</v>
      </c>
      <c r="GE588">
        <v>0.1650149208215734</v>
      </c>
      <c r="GF588">
        <v>0</v>
      </c>
      <c r="GG588">
        <v>905.7037941176469</v>
      </c>
      <c r="GH588">
        <v>-14.57171887166399</v>
      </c>
      <c r="GI588">
        <v>1.44508629458207</v>
      </c>
      <c r="GJ588">
        <v>0</v>
      </c>
      <c r="GK588">
        <v>5.492697</v>
      </c>
      <c r="GL588">
        <v>-2.205506566604134</v>
      </c>
      <c r="GM588">
        <v>0.2142136307427704</v>
      </c>
      <c r="GN588">
        <v>0</v>
      </c>
      <c r="GO588">
        <v>0</v>
      </c>
      <c r="GP588">
        <v>3</v>
      </c>
      <c r="GQ588" t="s">
        <v>490</v>
      </c>
      <c r="GR588">
        <v>3.12793</v>
      </c>
      <c r="GS588">
        <v>2.73101</v>
      </c>
      <c r="GT588">
        <v>0.196349</v>
      </c>
      <c r="GU588">
        <v>0.203879</v>
      </c>
      <c r="GV588">
        <v>0.105689</v>
      </c>
      <c r="GW588">
        <v>0.089555</v>
      </c>
      <c r="GX588">
        <v>24069.9</v>
      </c>
      <c r="GY588">
        <v>23146.2</v>
      </c>
      <c r="GZ588">
        <v>30495.5</v>
      </c>
      <c r="HA588">
        <v>29332.2</v>
      </c>
      <c r="HB588">
        <v>37647.9</v>
      </c>
      <c r="HC588">
        <v>35150.2</v>
      </c>
      <c r="HD588">
        <v>46654.1</v>
      </c>
      <c r="HE588">
        <v>43588.7</v>
      </c>
      <c r="HF588">
        <v>1.82383</v>
      </c>
      <c r="HG588">
        <v>1.8242</v>
      </c>
      <c r="HH588">
        <v>0.0813976</v>
      </c>
      <c r="HI588">
        <v>0</v>
      </c>
      <c r="HJ588">
        <v>28.7043</v>
      </c>
      <c r="HK588">
        <v>999.9</v>
      </c>
      <c r="HL588">
        <v>47.4</v>
      </c>
      <c r="HM588">
        <v>31.6</v>
      </c>
      <c r="HN588">
        <v>24.3951</v>
      </c>
      <c r="HO588">
        <v>62.6369</v>
      </c>
      <c r="HP588">
        <v>17.5841</v>
      </c>
      <c r="HQ588">
        <v>1</v>
      </c>
      <c r="HR588">
        <v>0.175325</v>
      </c>
      <c r="HS588">
        <v>0.693535</v>
      </c>
      <c r="HT588">
        <v>20.1989</v>
      </c>
      <c r="HU588">
        <v>5.22508</v>
      </c>
      <c r="HV588">
        <v>11.974</v>
      </c>
      <c r="HW588">
        <v>4.96975</v>
      </c>
      <c r="HX588">
        <v>3.28927</v>
      </c>
      <c r="HY588">
        <v>9999</v>
      </c>
      <c r="HZ588">
        <v>9999</v>
      </c>
      <c r="IA588">
        <v>9999</v>
      </c>
      <c r="IB588">
        <v>21.2</v>
      </c>
      <c r="IC588">
        <v>4.97291</v>
      </c>
      <c r="ID588">
        <v>1.87729</v>
      </c>
      <c r="IE588">
        <v>1.87537</v>
      </c>
      <c r="IF588">
        <v>1.8782</v>
      </c>
      <c r="IG588">
        <v>1.87498</v>
      </c>
      <c r="IH588">
        <v>1.87851</v>
      </c>
      <c r="II588">
        <v>1.87561</v>
      </c>
      <c r="IJ588">
        <v>1.8768</v>
      </c>
      <c r="IK588">
        <v>0</v>
      </c>
      <c r="IL588">
        <v>0</v>
      </c>
      <c r="IM588">
        <v>0</v>
      </c>
      <c r="IN588">
        <v>0</v>
      </c>
      <c r="IO588" t="s">
        <v>441</v>
      </c>
      <c r="IP588" t="s">
        <v>442</v>
      </c>
      <c r="IQ588" t="s">
        <v>443</v>
      </c>
      <c r="IR588" t="s">
        <v>443</v>
      </c>
      <c r="IS588" t="s">
        <v>443</v>
      </c>
      <c r="IT588" t="s">
        <v>443</v>
      </c>
      <c r="IU588">
        <v>0</v>
      </c>
      <c r="IV588">
        <v>100</v>
      </c>
      <c r="IW588">
        <v>100</v>
      </c>
      <c r="IX588">
        <v>1.37</v>
      </c>
      <c r="IY588">
        <v>0.2327</v>
      </c>
      <c r="IZ588">
        <v>-0.1222274518627452</v>
      </c>
      <c r="JA588">
        <v>0.001328938755811441</v>
      </c>
      <c r="JB588">
        <v>-5.633165956792918E-07</v>
      </c>
      <c r="JC588">
        <v>2.510553891376428E-10</v>
      </c>
      <c r="JD588">
        <v>-0.04678033270444259</v>
      </c>
      <c r="JE588">
        <v>-0.0009625096320519332</v>
      </c>
      <c r="JF588">
        <v>0.0006953178313022573</v>
      </c>
      <c r="JG588">
        <v>-5.973937232829655E-06</v>
      </c>
      <c r="JH588">
        <v>1</v>
      </c>
      <c r="JI588">
        <v>2112</v>
      </c>
      <c r="JJ588">
        <v>1</v>
      </c>
      <c r="JK588">
        <v>26</v>
      </c>
      <c r="JL588">
        <v>201860.2</v>
      </c>
      <c r="JM588">
        <v>201860.1</v>
      </c>
      <c r="JN588">
        <v>3.07739</v>
      </c>
      <c r="JO588">
        <v>2.53906</v>
      </c>
      <c r="JP588">
        <v>1.39893</v>
      </c>
      <c r="JQ588">
        <v>2.32788</v>
      </c>
      <c r="JR588">
        <v>1.44897</v>
      </c>
      <c r="JS588">
        <v>2.47314</v>
      </c>
      <c r="JT588">
        <v>37.4098</v>
      </c>
      <c r="JU588">
        <v>23.9649</v>
      </c>
      <c r="JV588">
        <v>18</v>
      </c>
      <c r="JW588">
        <v>479.906</v>
      </c>
      <c r="JX588">
        <v>449.945</v>
      </c>
      <c r="JY588">
        <v>27.4864</v>
      </c>
      <c r="JZ588">
        <v>29.448</v>
      </c>
      <c r="KA588">
        <v>30.0003</v>
      </c>
      <c r="KB588">
        <v>29.0263</v>
      </c>
      <c r="KC588">
        <v>29.0832</v>
      </c>
      <c r="KD588">
        <v>61.6046</v>
      </c>
      <c r="KE588">
        <v>29.3713</v>
      </c>
      <c r="KF588">
        <v>0</v>
      </c>
      <c r="KG588">
        <v>27.4779</v>
      </c>
      <c r="KH588">
        <v>1542.64</v>
      </c>
      <c r="KI588">
        <v>18.5428</v>
      </c>
      <c r="KJ588">
        <v>100.82</v>
      </c>
      <c r="KK588">
        <v>100.259</v>
      </c>
    </row>
    <row r="589" spans="1:297">
      <c r="A589">
        <v>573</v>
      </c>
      <c r="B589">
        <v>1759260196.6</v>
      </c>
      <c r="C589">
        <v>13381</v>
      </c>
      <c r="D589" t="s">
        <v>1594</v>
      </c>
      <c r="E589" t="s">
        <v>1595</v>
      </c>
      <c r="F589">
        <v>5</v>
      </c>
      <c r="G589" t="s">
        <v>1411</v>
      </c>
      <c r="H589" t="s">
        <v>436</v>
      </c>
      <c r="I589">
        <v>1759260189.1</v>
      </c>
      <c r="J589">
        <f>(K589)/1000</f>
        <v>0</v>
      </c>
      <c r="K589">
        <f>IF(DP589, AN589, AH589)</f>
        <v>0</v>
      </c>
      <c r="L589">
        <f>IF(DP589, AI589, AG589)</f>
        <v>0</v>
      </c>
      <c r="M589">
        <f>DR589 - IF(AU589&gt;1, L589*DL589*100.0/(AW589), 0)</f>
        <v>0</v>
      </c>
      <c r="N589">
        <f>((T589-J589/2)*M589-L589)/(T589+J589/2)</f>
        <v>0</v>
      </c>
      <c r="O589">
        <f>N589*(DY589+DZ589)/1000.0</f>
        <v>0</v>
      </c>
      <c r="P589">
        <f>(DR589 - IF(AU589&gt;1, L589*DL589*100.0/(AW589), 0))*(DY589+DZ589)/1000.0</f>
        <v>0</v>
      </c>
      <c r="Q589">
        <f>2.0/((1/S589-1/R589)+SIGN(S589)*SQRT((1/S589-1/R589)*(1/S589-1/R589) + 4*DM589/((DM589+1)*(DM589+1))*(2*1/S589*1/R589-1/R589*1/R589)))</f>
        <v>0</v>
      </c>
      <c r="R589">
        <f>IF(LEFT(DN589,1)&lt;&gt;"0",IF(LEFT(DN589,1)="1",3.0,DO589),$D$5+$E$5*(EF589*DY589/($K$5*1000))+$F$5*(EF589*DY589/($K$5*1000))*MAX(MIN(DL589,$J$5),$I$5)*MAX(MIN(DL589,$J$5),$I$5)+$G$5*MAX(MIN(DL589,$J$5),$I$5)*(EF589*DY589/($K$5*1000))+$H$5*(EF589*DY589/($K$5*1000))*(EF589*DY589/($K$5*1000)))</f>
        <v>0</v>
      </c>
      <c r="S589">
        <f>J589*(1000-(1000*0.61365*exp(17.502*W589/(240.97+W589))/(DY589+DZ589)+DT589)/2)/(1000*0.61365*exp(17.502*W589/(240.97+W589))/(DY589+DZ589)-DT589)</f>
        <v>0</v>
      </c>
      <c r="T589">
        <f>1/((DM589+1)/(Q589/1.6)+1/(R589/1.37)) + DM589/((DM589+1)/(Q589/1.6) + DM589/(R589/1.37))</f>
        <v>0</v>
      </c>
      <c r="U589">
        <f>(DH589*DK589)</f>
        <v>0</v>
      </c>
      <c r="V589">
        <f>(EA589+(U589+2*0.95*5.67E-8*(((EA589+$B$7)+273)^4-(EA589+273)^4)-44100*J589)/(1.84*29.3*R589+8*0.95*5.67E-8*(EA589+273)^3))</f>
        <v>0</v>
      </c>
      <c r="W589">
        <f>($C$7*EB589+$D$7*EC589+$E$7*V589)</f>
        <v>0</v>
      </c>
      <c r="X589">
        <f>0.61365*exp(17.502*W589/(240.97+W589))</f>
        <v>0</v>
      </c>
      <c r="Y589">
        <f>(Z589/AA589*100)</f>
        <v>0</v>
      </c>
      <c r="Z589">
        <f>DT589*(DY589+DZ589)/1000</f>
        <v>0</v>
      </c>
      <c r="AA589">
        <f>0.61365*exp(17.502*EA589/(240.97+EA589))</f>
        <v>0</v>
      </c>
      <c r="AB589">
        <f>(X589-DT589*(DY589+DZ589)/1000)</f>
        <v>0</v>
      </c>
      <c r="AC589">
        <f>(-J589*44100)</f>
        <v>0</v>
      </c>
      <c r="AD589">
        <f>2*29.3*R589*0.92*(EA589-W589)</f>
        <v>0</v>
      </c>
      <c r="AE589">
        <f>2*0.95*5.67E-8*(((EA589+$B$7)+273)^4-(W589+273)^4)</f>
        <v>0</v>
      </c>
      <c r="AF589">
        <f>U589+AE589+AC589+AD589</f>
        <v>0</v>
      </c>
      <c r="AG589">
        <f>DX589*AU589*(DS589-DR589*(1000-AU589*DU589)/(1000-AU589*DT589))/(100*DL589)</f>
        <v>0</v>
      </c>
      <c r="AH589">
        <f>1000*DX589*AU589*(DT589-DU589)/(100*DL589*(1000-AU589*DT589))</f>
        <v>0</v>
      </c>
      <c r="AI589">
        <f>(AJ589 - AK589 - DY589*1E3/(8.314*(EA589+273.15)) * AM589/DX589 * AL589) * DX589/(100*DL589) * (1000 - DU589)/1000</f>
        <v>0</v>
      </c>
      <c r="AJ589">
        <v>1555.134641220241</v>
      </c>
      <c r="AK589">
        <v>1492.522</v>
      </c>
      <c r="AL589">
        <v>3.476150591827688</v>
      </c>
      <c r="AM589">
        <v>65.51276045423094</v>
      </c>
      <c r="AN589">
        <f>(AP589 - AO589 + DY589*1E3/(8.314*(EA589+273.15)) * AR589/DX589 * AQ589) * DX589/(100*DL589) * 1000/(1000 - AP589)</f>
        <v>0</v>
      </c>
      <c r="AO589">
        <v>18.55757489288015</v>
      </c>
      <c r="AP589">
        <v>23.54335818181818</v>
      </c>
      <c r="AQ589">
        <v>0.0003597860834524097</v>
      </c>
      <c r="AR589">
        <v>120.2974737953447</v>
      </c>
      <c r="AS589">
        <v>2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MAX(0,($B$13+$C$13*EF589)/(1+$D$13*EF589)*DY589/(EA589+273)*$E$13)</f>
        <v>0</v>
      </c>
      <c r="AX589" t="s">
        <v>437</v>
      </c>
      <c r="AY589" t="s">
        <v>437</v>
      </c>
      <c r="AZ589">
        <v>0</v>
      </c>
      <c r="BA589">
        <v>0</v>
      </c>
      <c r="BB589">
        <f>1-AZ589/BA589</f>
        <v>0</v>
      </c>
      <c r="BC589">
        <v>0</v>
      </c>
      <c r="BD589" t="s">
        <v>437</v>
      </c>
      <c r="BE589" t="s">
        <v>437</v>
      </c>
      <c r="BF589">
        <v>0</v>
      </c>
      <c r="BG589">
        <v>0</v>
      </c>
      <c r="BH589">
        <f>1-BF589/BG589</f>
        <v>0</v>
      </c>
      <c r="BI589">
        <v>0.5</v>
      </c>
      <c r="BJ589">
        <f>DI589</f>
        <v>0</v>
      </c>
      <c r="BK589">
        <f>L589</f>
        <v>0</v>
      </c>
      <c r="BL589">
        <f>BH589*BI589*BJ589</f>
        <v>0</v>
      </c>
      <c r="BM589">
        <f>(BK589-BC589)/BJ589</f>
        <v>0</v>
      </c>
      <c r="BN589">
        <f>(BA589-BG589)/BG589</f>
        <v>0</v>
      </c>
      <c r="BO589">
        <f>AZ589/(BB589+AZ589/BG589)</f>
        <v>0</v>
      </c>
      <c r="BP589" t="s">
        <v>437</v>
      </c>
      <c r="BQ589">
        <v>0</v>
      </c>
      <c r="BR589">
        <f>IF(BQ589&lt;&gt;0, BQ589, BO589)</f>
        <v>0</v>
      </c>
      <c r="BS589">
        <f>1-BR589/BG589</f>
        <v>0</v>
      </c>
      <c r="BT589">
        <f>(BG589-BF589)/(BG589-BR589)</f>
        <v>0</v>
      </c>
      <c r="BU589">
        <f>(BA589-BG589)/(BA589-BR589)</f>
        <v>0</v>
      </c>
      <c r="BV589">
        <f>(BG589-BF589)/(BG589-AZ589)</f>
        <v>0</v>
      </c>
      <c r="BW589">
        <f>(BA589-BG589)/(BA589-AZ589)</f>
        <v>0</v>
      </c>
      <c r="BX589">
        <f>(BT589*BR589/BF589)</f>
        <v>0</v>
      </c>
      <c r="BY589">
        <f>(1-BX589)</f>
        <v>0</v>
      </c>
      <c r="DH589">
        <f>$B$11*EG589+$C$11*EH589+$F$11*ES589*(1-EV589)</f>
        <v>0</v>
      </c>
      <c r="DI589">
        <f>DH589*DJ589</f>
        <v>0</v>
      </c>
      <c r="DJ589">
        <f>($B$11*$D$9+$C$11*$D$9+$F$11*((FF589+EX589)/MAX(FF589+EX589+FG589, 0.1)*$I$9+FG589/MAX(FF589+EX589+FG589, 0.1)*$J$9))/($B$11+$C$11+$F$11)</f>
        <v>0</v>
      </c>
      <c r="DK589">
        <f>($B$11*$K$9+$C$11*$K$9+$F$11*((FF589+EX589)/MAX(FF589+EX589+FG589, 0.1)*$P$9+FG589/MAX(FF589+EX589+FG589, 0.1)*$Q$9))/($B$11+$C$11+$F$11)</f>
        <v>0</v>
      </c>
      <c r="DL589">
        <v>4.8</v>
      </c>
      <c r="DM589">
        <v>0.5</v>
      </c>
      <c r="DN589" t="s">
        <v>438</v>
      </c>
      <c r="DO589">
        <v>2</v>
      </c>
      <c r="DP589" t="b">
        <v>1</v>
      </c>
      <c r="DQ589">
        <v>1759260189.1</v>
      </c>
      <c r="DR589">
        <v>1433.76</v>
      </c>
      <c r="DS589">
        <v>1511.578148148148</v>
      </c>
      <c r="DT589">
        <v>23.53801851851852</v>
      </c>
      <c r="DU589">
        <v>18.34418518518519</v>
      </c>
      <c r="DV589">
        <v>1432.397037037037</v>
      </c>
      <c r="DW589">
        <v>23.30519629629629</v>
      </c>
      <c r="DX589">
        <v>500.0866296296296</v>
      </c>
      <c r="DY589">
        <v>90.70107407407406</v>
      </c>
      <c r="DZ589">
        <v>0.05340778148148147</v>
      </c>
      <c r="EA589">
        <v>30.3077</v>
      </c>
      <c r="EB589">
        <v>30.02226666666666</v>
      </c>
      <c r="EC589">
        <v>999.9000000000001</v>
      </c>
      <c r="ED589">
        <v>0</v>
      </c>
      <c r="EE589">
        <v>0</v>
      </c>
      <c r="EF589">
        <v>9994.788148148147</v>
      </c>
      <c r="EG589">
        <v>0</v>
      </c>
      <c r="EH589">
        <v>11.34376296296297</v>
      </c>
      <c r="EI589">
        <v>-77.81820740740741</v>
      </c>
      <c r="EJ589">
        <v>1468.321851851852</v>
      </c>
      <c r="EK589">
        <v>1539.828148148148</v>
      </c>
      <c r="EL589">
        <v>5.193830740740741</v>
      </c>
      <c r="EM589">
        <v>1511.578148148148</v>
      </c>
      <c r="EN589">
        <v>18.34418518518519</v>
      </c>
      <c r="EO589">
        <v>2.134922592592593</v>
      </c>
      <c r="EP589">
        <v>1.663836666666666</v>
      </c>
      <c r="EQ589">
        <v>18.48216296296296</v>
      </c>
      <c r="ER589">
        <v>14.56257407407408</v>
      </c>
      <c r="ES589">
        <v>2000.008148148148</v>
      </c>
      <c r="ET589">
        <v>0.9800001111111113</v>
      </c>
      <c r="EU589">
        <v>0.02000008888888889</v>
      </c>
      <c r="EV589">
        <v>0</v>
      </c>
      <c r="EW589">
        <v>903.654037037037</v>
      </c>
      <c r="EX589">
        <v>5.000560000000001</v>
      </c>
      <c r="EY589">
        <v>18368.46666666667</v>
      </c>
      <c r="EZ589">
        <v>17294.94444444444</v>
      </c>
      <c r="FA589">
        <v>42.375</v>
      </c>
      <c r="FB589">
        <v>42.5</v>
      </c>
      <c r="FC589">
        <v>42.06199999999999</v>
      </c>
      <c r="FD589">
        <v>41.61566666666667</v>
      </c>
      <c r="FE589">
        <v>43.06199999999998</v>
      </c>
      <c r="FF589">
        <v>1955.108148148148</v>
      </c>
      <c r="FG589">
        <v>39.9</v>
      </c>
      <c r="FH589">
        <v>0</v>
      </c>
      <c r="FI589">
        <v>1759260211</v>
      </c>
      <c r="FJ589">
        <v>0</v>
      </c>
      <c r="FK589">
        <v>903.5307199999999</v>
      </c>
      <c r="FL589">
        <v>-16.59823075367601</v>
      </c>
      <c r="FM589">
        <v>-318.3692302497491</v>
      </c>
      <c r="FN589">
        <v>18365.932</v>
      </c>
      <c r="FO589">
        <v>15</v>
      </c>
      <c r="FP589">
        <v>0</v>
      </c>
      <c r="FQ589" t="s">
        <v>439</v>
      </c>
      <c r="FR589">
        <v>1747148579.5</v>
      </c>
      <c r="FS589">
        <v>1747148584.5</v>
      </c>
      <c r="FT589">
        <v>0</v>
      </c>
      <c r="FU589">
        <v>0.162</v>
      </c>
      <c r="FV589">
        <v>-0.001</v>
      </c>
      <c r="FW589">
        <v>0.139</v>
      </c>
      <c r="FX589">
        <v>0.058</v>
      </c>
      <c r="FY589">
        <v>420</v>
      </c>
      <c r="FZ589">
        <v>16</v>
      </c>
      <c r="GA589">
        <v>0.19</v>
      </c>
      <c r="GB589">
        <v>0.02</v>
      </c>
      <c r="GC589">
        <v>-77.8993375</v>
      </c>
      <c r="GD589">
        <v>2.219021763602248</v>
      </c>
      <c r="GE589">
        <v>0.2418995118716661</v>
      </c>
      <c r="GF589">
        <v>0</v>
      </c>
      <c r="GG589">
        <v>904.3429117647058</v>
      </c>
      <c r="GH589">
        <v>-15.31252863802595</v>
      </c>
      <c r="GI589">
        <v>1.523805267156718</v>
      </c>
      <c r="GJ589">
        <v>0</v>
      </c>
      <c r="GK589">
        <v>5.309145750000001</v>
      </c>
      <c r="GL589">
        <v>-2.423602964352744</v>
      </c>
      <c r="GM589">
        <v>0.2334889922125612</v>
      </c>
      <c r="GN589">
        <v>0</v>
      </c>
      <c r="GO589">
        <v>0</v>
      </c>
      <c r="GP589">
        <v>3</v>
      </c>
      <c r="GQ589" t="s">
        <v>490</v>
      </c>
      <c r="GR589">
        <v>3.12803</v>
      </c>
      <c r="GS589">
        <v>2.731</v>
      </c>
      <c r="GT589">
        <v>0.197716</v>
      </c>
      <c r="GU589">
        <v>0.205186</v>
      </c>
      <c r="GV589">
        <v>0.105727</v>
      </c>
      <c r="GW589">
        <v>0.0901916</v>
      </c>
      <c r="GX589">
        <v>24028.4</v>
      </c>
      <c r="GY589">
        <v>23107.9</v>
      </c>
      <c r="GZ589">
        <v>30494.9</v>
      </c>
      <c r="HA589">
        <v>29331.8</v>
      </c>
      <c r="HB589">
        <v>37645.8</v>
      </c>
      <c r="HC589">
        <v>35124.8</v>
      </c>
      <c r="HD589">
        <v>46653.4</v>
      </c>
      <c r="HE589">
        <v>43587.7</v>
      </c>
      <c r="HF589">
        <v>1.82383</v>
      </c>
      <c r="HG589">
        <v>1.82385</v>
      </c>
      <c r="HH589">
        <v>0.08128580000000001</v>
      </c>
      <c r="HI589">
        <v>0</v>
      </c>
      <c r="HJ589">
        <v>28.6931</v>
      </c>
      <c r="HK589">
        <v>999.9</v>
      </c>
      <c r="HL589">
        <v>47.4</v>
      </c>
      <c r="HM589">
        <v>31.6</v>
      </c>
      <c r="HN589">
        <v>24.3968</v>
      </c>
      <c r="HO589">
        <v>63.0969</v>
      </c>
      <c r="HP589">
        <v>17.5</v>
      </c>
      <c r="HQ589">
        <v>1</v>
      </c>
      <c r="HR589">
        <v>0.175556</v>
      </c>
      <c r="HS589">
        <v>0.693502</v>
      </c>
      <c r="HT589">
        <v>20.1991</v>
      </c>
      <c r="HU589">
        <v>5.22627</v>
      </c>
      <c r="HV589">
        <v>11.974</v>
      </c>
      <c r="HW589">
        <v>4.96975</v>
      </c>
      <c r="HX589">
        <v>3.28948</v>
      </c>
      <c r="HY589">
        <v>9999</v>
      </c>
      <c r="HZ589">
        <v>9999</v>
      </c>
      <c r="IA589">
        <v>9999</v>
      </c>
      <c r="IB589">
        <v>21.2</v>
      </c>
      <c r="IC589">
        <v>4.9729</v>
      </c>
      <c r="ID589">
        <v>1.87729</v>
      </c>
      <c r="IE589">
        <v>1.87533</v>
      </c>
      <c r="IF589">
        <v>1.8782</v>
      </c>
      <c r="IG589">
        <v>1.87495</v>
      </c>
      <c r="IH589">
        <v>1.87851</v>
      </c>
      <c r="II589">
        <v>1.87561</v>
      </c>
      <c r="IJ589">
        <v>1.87678</v>
      </c>
      <c r="IK589">
        <v>0</v>
      </c>
      <c r="IL589">
        <v>0</v>
      </c>
      <c r="IM589">
        <v>0</v>
      </c>
      <c r="IN589">
        <v>0</v>
      </c>
      <c r="IO589" t="s">
        <v>441</v>
      </c>
      <c r="IP589" t="s">
        <v>442</v>
      </c>
      <c r="IQ589" t="s">
        <v>443</v>
      </c>
      <c r="IR589" t="s">
        <v>443</v>
      </c>
      <c r="IS589" t="s">
        <v>443</v>
      </c>
      <c r="IT589" t="s">
        <v>443</v>
      </c>
      <c r="IU589">
        <v>0</v>
      </c>
      <c r="IV589">
        <v>100</v>
      </c>
      <c r="IW589">
        <v>100</v>
      </c>
      <c r="IX589">
        <v>1.39</v>
      </c>
      <c r="IY589">
        <v>0.233</v>
      </c>
      <c r="IZ589">
        <v>-0.1222274518627452</v>
      </c>
      <c r="JA589">
        <v>0.001328938755811441</v>
      </c>
      <c r="JB589">
        <v>-5.633165956792918E-07</v>
      </c>
      <c r="JC589">
        <v>2.510553891376428E-10</v>
      </c>
      <c r="JD589">
        <v>-0.04678033270444259</v>
      </c>
      <c r="JE589">
        <v>-0.0009625096320519332</v>
      </c>
      <c r="JF589">
        <v>0.0006953178313022573</v>
      </c>
      <c r="JG589">
        <v>-5.973937232829655E-06</v>
      </c>
      <c r="JH589">
        <v>1</v>
      </c>
      <c r="JI589">
        <v>2112</v>
      </c>
      <c r="JJ589">
        <v>1</v>
      </c>
      <c r="JK589">
        <v>26</v>
      </c>
      <c r="JL589">
        <v>201860.3</v>
      </c>
      <c r="JM589">
        <v>201860.2</v>
      </c>
      <c r="JN589">
        <v>3.10669</v>
      </c>
      <c r="JO589">
        <v>2.52563</v>
      </c>
      <c r="JP589">
        <v>1.39893</v>
      </c>
      <c r="JQ589">
        <v>2.32788</v>
      </c>
      <c r="JR589">
        <v>1.44897</v>
      </c>
      <c r="JS589">
        <v>2.61353</v>
      </c>
      <c r="JT589">
        <v>37.3858</v>
      </c>
      <c r="JU589">
        <v>23.9737</v>
      </c>
      <c r="JV589">
        <v>18</v>
      </c>
      <c r="JW589">
        <v>479.938</v>
      </c>
      <c r="JX589">
        <v>449.761</v>
      </c>
      <c r="JY589">
        <v>27.4677</v>
      </c>
      <c r="JZ589">
        <v>29.4531</v>
      </c>
      <c r="KA589">
        <v>30.0004</v>
      </c>
      <c r="KB589">
        <v>29.0313</v>
      </c>
      <c r="KC589">
        <v>29.0882</v>
      </c>
      <c r="KD589">
        <v>62.1836</v>
      </c>
      <c r="KE589">
        <v>29.3713</v>
      </c>
      <c r="KF589">
        <v>0</v>
      </c>
      <c r="KG589">
        <v>27.4534</v>
      </c>
      <c r="KH589">
        <v>1556</v>
      </c>
      <c r="KI589">
        <v>18.6336</v>
      </c>
      <c r="KJ589">
        <v>100.819</v>
      </c>
      <c r="KK589">
        <v>100.257</v>
      </c>
    </row>
    <row r="590" spans="1:297">
      <c r="A590">
        <v>574</v>
      </c>
      <c r="B590">
        <v>1759260201.6</v>
      </c>
      <c r="C590">
        <v>13386</v>
      </c>
      <c r="D590" t="s">
        <v>1596</v>
      </c>
      <c r="E590" t="s">
        <v>1597</v>
      </c>
      <c r="F590">
        <v>5</v>
      </c>
      <c r="G590" t="s">
        <v>1411</v>
      </c>
      <c r="H590" t="s">
        <v>436</v>
      </c>
      <c r="I590">
        <v>1759260193.814285</v>
      </c>
      <c r="J590">
        <f>(K590)/1000</f>
        <v>0</v>
      </c>
      <c r="K590">
        <f>IF(DP590, AN590, AH590)</f>
        <v>0</v>
      </c>
      <c r="L590">
        <f>IF(DP590, AI590, AG590)</f>
        <v>0</v>
      </c>
      <c r="M590">
        <f>DR590 - IF(AU590&gt;1, L590*DL590*100.0/(AW590), 0)</f>
        <v>0</v>
      </c>
      <c r="N590">
        <f>((T590-J590/2)*M590-L590)/(T590+J590/2)</f>
        <v>0</v>
      </c>
      <c r="O590">
        <f>N590*(DY590+DZ590)/1000.0</f>
        <v>0</v>
      </c>
      <c r="P590">
        <f>(DR590 - IF(AU590&gt;1, L590*DL590*100.0/(AW590), 0))*(DY590+DZ590)/1000.0</f>
        <v>0</v>
      </c>
      <c r="Q590">
        <f>2.0/((1/S590-1/R590)+SIGN(S590)*SQRT((1/S590-1/R590)*(1/S590-1/R590) + 4*DM590/((DM590+1)*(DM590+1))*(2*1/S590*1/R590-1/R590*1/R590)))</f>
        <v>0</v>
      </c>
      <c r="R590">
        <f>IF(LEFT(DN590,1)&lt;&gt;"0",IF(LEFT(DN590,1)="1",3.0,DO590),$D$5+$E$5*(EF590*DY590/($K$5*1000))+$F$5*(EF590*DY590/($K$5*1000))*MAX(MIN(DL590,$J$5),$I$5)*MAX(MIN(DL590,$J$5),$I$5)+$G$5*MAX(MIN(DL590,$J$5),$I$5)*(EF590*DY590/($K$5*1000))+$H$5*(EF590*DY590/($K$5*1000))*(EF590*DY590/($K$5*1000)))</f>
        <v>0</v>
      </c>
      <c r="S590">
        <f>J590*(1000-(1000*0.61365*exp(17.502*W590/(240.97+W590))/(DY590+DZ590)+DT590)/2)/(1000*0.61365*exp(17.502*W590/(240.97+W590))/(DY590+DZ590)-DT590)</f>
        <v>0</v>
      </c>
      <c r="T590">
        <f>1/((DM590+1)/(Q590/1.6)+1/(R590/1.37)) + DM590/((DM590+1)/(Q590/1.6) + DM590/(R590/1.37))</f>
        <v>0</v>
      </c>
      <c r="U590">
        <f>(DH590*DK590)</f>
        <v>0</v>
      </c>
      <c r="V590">
        <f>(EA590+(U590+2*0.95*5.67E-8*(((EA590+$B$7)+273)^4-(EA590+273)^4)-44100*J590)/(1.84*29.3*R590+8*0.95*5.67E-8*(EA590+273)^3))</f>
        <v>0</v>
      </c>
      <c r="W590">
        <f>($C$7*EB590+$D$7*EC590+$E$7*V590)</f>
        <v>0</v>
      </c>
      <c r="X590">
        <f>0.61365*exp(17.502*W590/(240.97+W590))</f>
        <v>0</v>
      </c>
      <c r="Y590">
        <f>(Z590/AA590*100)</f>
        <v>0</v>
      </c>
      <c r="Z590">
        <f>DT590*(DY590+DZ590)/1000</f>
        <v>0</v>
      </c>
      <c r="AA590">
        <f>0.61365*exp(17.502*EA590/(240.97+EA590))</f>
        <v>0</v>
      </c>
      <c r="AB590">
        <f>(X590-DT590*(DY590+DZ590)/1000)</f>
        <v>0</v>
      </c>
      <c r="AC590">
        <f>(-J590*44100)</f>
        <v>0</v>
      </c>
      <c r="AD590">
        <f>2*29.3*R590*0.92*(EA590-W590)</f>
        <v>0</v>
      </c>
      <c r="AE590">
        <f>2*0.95*5.67E-8*(((EA590+$B$7)+273)^4-(W590+273)^4)</f>
        <v>0</v>
      </c>
      <c r="AF590">
        <f>U590+AE590+AC590+AD590</f>
        <v>0</v>
      </c>
      <c r="AG590">
        <f>DX590*AU590*(DS590-DR590*(1000-AU590*DU590)/(1000-AU590*DT590))/(100*DL590)</f>
        <v>0</v>
      </c>
      <c r="AH590">
        <f>1000*DX590*AU590*(DT590-DU590)/(100*DL590*(1000-AU590*DT590))</f>
        <v>0</v>
      </c>
      <c r="AI590">
        <f>(AJ590 - AK590 - DY590*1E3/(8.314*(EA590+273.15)) * AM590/DX590 * AL590) * DX590/(100*DL590) * (1000 - DU590)/1000</f>
        <v>0</v>
      </c>
      <c r="AJ590">
        <v>1572.431906057999</v>
      </c>
      <c r="AK590">
        <v>1509.758848484849</v>
      </c>
      <c r="AL590">
        <v>3.465646016239353</v>
      </c>
      <c r="AM590">
        <v>65.51276045423094</v>
      </c>
      <c r="AN590">
        <f>(AP590 - AO590 + DY590*1E3/(8.314*(EA590+273.15)) * AR590/DX590 * AQ590) * DX590/(100*DL590) * 1000/(1000 - AP590)</f>
        <v>0</v>
      </c>
      <c r="AO590">
        <v>18.62695158579389</v>
      </c>
      <c r="AP590">
        <v>23.54134181818182</v>
      </c>
      <c r="AQ590">
        <v>-0.0001310046130654385</v>
      </c>
      <c r="AR590">
        <v>120.2974737953447</v>
      </c>
      <c r="AS590">
        <v>2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MAX(0,($B$13+$C$13*EF590)/(1+$D$13*EF590)*DY590/(EA590+273)*$E$13)</f>
        <v>0</v>
      </c>
      <c r="AX590" t="s">
        <v>437</v>
      </c>
      <c r="AY590" t="s">
        <v>437</v>
      </c>
      <c r="AZ590">
        <v>0</v>
      </c>
      <c r="BA590">
        <v>0</v>
      </c>
      <c r="BB590">
        <f>1-AZ590/BA590</f>
        <v>0</v>
      </c>
      <c r="BC590">
        <v>0</v>
      </c>
      <c r="BD590" t="s">
        <v>437</v>
      </c>
      <c r="BE590" t="s">
        <v>437</v>
      </c>
      <c r="BF590">
        <v>0</v>
      </c>
      <c r="BG590">
        <v>0</v>
      </c>
      <c r="BH590">
        <f>1-BF590/BG590</f>
        <v>0</v>
      </c>
      <c r="BI590">
        <v>0.5</v>
      </c>
      <c r="BJ590">
        <f>DI590</f>
        <v>0</v>
      </c>
      <c r="BK590">
        <f>L590</f>
        <v>0</v>
      </c>
      <c r="BL590">
        <f>BH590*BI590*BJ590</f>
        <v>0</v>
      </c>
      <c r="BM590">
        <f>(BK590-BC590)/BJ590</f>
        <v>0</v>
      </c>
      <c r="BN590">
        <f>(BA590-BG590)/BG590</f>
        <v>0</v>
      </c>
      <c r="BO590">
        <f>AZ590/(BB590+AZ590/BG590)</f>
        <v>0</v>
      </c>
      <c r="BP590" t="s">
        <v>437</v>
      </c>
      <c r="BQ590">
        <v>0</v>
      </c>
      <c r="BR590">
        <f>IF(BQ590&lt;&gt;0, BQ590, BO590)</f>
        <v>0</v>
      </c>
      <c r="BS590">
        <f>1-BR590/BG590</f>
        <v>0</v>
      </c>
      <c r="BT590">
        <f>(BG590-BF590)/(BG590-BR590)</f>
        <v>0</v>
      </c>
      <c r="BU590">
        <f>(BA590-BG590)/(BA590-BR590)</f>
        <v>0</v>
      </c>
      <c r="BV590">
        <f>(BG590-BF590)/(BG590-AZ590)</f>
        <v>0</v>
      </c>
      <c r="BW590">
        <f>(BA590-BG590)/(BA590-AZ590)</f>
        <v>0</v>
      </c>
      <c r="BX590">
        <f>(BT590*BR590/BF590)</f>
        <v>0</v>
      </c>
      <c r="BY590">
        <f>(1-BX590)</f>
        <v>0</v>
      </c>
      <c r="DH590">
        <f>$B$11*EG590+$C$11*EH590+$F$11*ES590*(1-EV590)</f>
        <v>0</v>
      </c>
      <c r="DI590">
        <f>DH590*DJ590</f>
        <v>0</v>
      </c>
      <c r="DJ590">
        <f>($B$11*$D$9+$C$11*$D$9+$F$11*((FF590+EX590)/MAX(FF590+EX590+FG590, 0.1)*$I$9+FG590/MAX(FF590+EX590+FG590, 0.1)*$J$9))/($B$11+$C$11+$F$11)</f>
        <v>0</v>
      </c>
      <c r="DK590">
        <f>($B$11*$K$9+$C$11*$K$9+$F$11*((FF590+EX590)/MAX(FF590+EX590+FG590, 0.1)*$P$9+FG590/MAX(FF590+EX590+FG590, 0.1)*$Q$9))/($B$11+$C$11+$F$11)</f>
        <v>0</v>
      </c>
      <c r="DL590">
        <v>4.8</v>
      </c>
      <c r="DM590">
        <v>0.5</v>
      </c>
      <c r="DN590" t="s">
        <v>438</v>
      </c>
      <c r="DO590">
        <v>2</v>
      </c>
      <c r="DP590" t="b">
        <v>1</v>
      </c>
      <c r="DQ590">
        <v>1759260193.814285</v>
      </c>
      <c r="DR590">
        <v>1449.641785714286</v>
      </c>
      <c r="DS590">
        <v>1527.333571428572</v>
      </c>
      <c r="DT590">
        <v>23.53928571428571</v>
      </c>
      <c r="DU590">
        <v>18.48929285714286</v>
      </c>
      <c r="DV590">
        <v>1448.258571428571</v>
      </c>
      <c r="DW590">
        <v>23.30643214285714</v>
      </c>
      <c r="DX590">
        <v>500.0133214285714</v>
      </c>
      <c r="DY590">
        <v>90.70105000000001</v>
      </c>
      <c r="DZ590">
        <v>0.05340687142857142</v>
      </c>
      <c r="EA590">
        <v>30.28861785714286</v>
      </c>
      <c r="EB590">
        <v>30.01971071428572</v>
      </c>
      <c r="EC590">
        <v>999.9000000000002</v>
      </c>
      <c r="ED590">
        <v>0</v>
      </c>
      <c r="EE590">
        <v>0</v>
      </c>
      <c r="EF590">
        <v>9983.414999999999</v>
      </c>
      <c r="EG590">
        <v>0</v>
      </c>
      <c r="EH590">
        <v>11.34018928571429</v>
      </c>
      <c r="EI590">
        <v>-77.69235714285715</v>
      </c>
      <c r="EJ590">
        <v>1484.588214285715</v>
      </c>
      <c r="EK590">
        <v>1556.1075</v>
      </c>
      <c r="EL590">
        <v>5.04998642857143</v>
      </c>
      <c r="EM590">
        <v>1527.333571428572</v>
      </c>
      <c r="EN590">
        <v>18.48929285714286</v>
      </c>
      <c r="EO590">
        <v>2.135037142857143</v>
      </c>
      <c r="EP590">
        <v>1.676998571428571</v>
      </c>
      <c r="EQ590">
        <v>18.48301428571429</v>
      </c>
      <c r="ER590">
        <v>14.68478571428571</v>
      </c>
      <c r="ES590">
        <v>2000.02</v>
      </c>
      <c r="ET590">
        <v>0.9800003571428574</v>
      </c>
      <c r="EU590">
        <v>0.01999984285714286</v>
      </c>
      <c r="EV590">
        <v>0</v>
      </c>
      <c r="EW590">
        <v>902.4321785714285</v>
      </c>
      <c r="EX590">
        <v>5.000560000000001</v>
      </c>
      <c r="EY590">
        <v>18343.20357142857</v>
      </c>
      <c r="EZ590">
        <v>17295.05357142857</v>
      </c>
      <c r="FA590">
        <v>42.375</v>
      </c>
      <c r="FB590">
        <v>42.5</v>
      </c>
      <c r="FC590">
        <v>42.06199999999999</v>
      </c>
      <c r="FD590">
        <v>41.625</v>
      </c>
      <c r="FE590">
        <v>43.06199999999998</v>
      </c>
      <c r="FF590">
        <v>1955.12</v>
      </c>
      <c r="FG590">
        <v>39.9</v>
      </c>
      <c r="FH590">
        <v>0</v>
      </c>
      <c r="FI590">
        <v>1759260215.8</v>
      </c>
      <c r="FJ590">
        <v>0</v>
      </c>
      <c r="FK590">
        <v>902.2727199999999</v>
      </c>
      <c r="FL590">
        <v>-15.68515386647774</v>
      </c>
      <c r="FM590">
        <v>-335.015385108748</v>
      </c>
      <c r="FN590">
        <v>18339.532</v>
      </c>
      <c r="FO590">
        <v>15</v>
      </c>
      <c r="FP590">
        <v>0</v>
      </c>
      <c r="FQ590" t="s">
        <v>439</v>
      </c>
      <c r="FR590">
        <v>1747148579.5</v>
      </c>
      <c r="FS590">
        <v>1747148584.5</v>
      </c>
      <c r="FT590">
        <v>0</v>
      </c>
      <c r="FU590">
        <v>0.162</v>
      </c>
      <c r="FV590">
        <v>-0.001</v>
      </c>
      <c r="FW590">
        <v>0.139</v>
      </c>
      <c r="FX590">
        <v>0.058</v>
      </c>
      <c r="FY590">
        <v>420</v>
      </c>
      <c r="FZ590">
        <v>16</v>
      </c>
      <c r="GA590">
        <v>0.19</v>
      </c>
      <c r="GB590">
        <v>0.02</v>
      </c>
      <c r="GC590">
        <v>-77.80514390243903</v>
      </c>
      <c r="GD590">
        <v>1.896073170731747</v>
      </c>
      <c r="GE590">
        <v>0.2422462233074492</v>
      </c>
      <c r="GF590">
        <v>0</v>
      </c>
      <c r="GG590">
        <v>903.2955000000001</v>
      </c>
      <c r="GH590">
        <v>-15.57969443331494</v>
      </c>
      <c r="GI590">
        <v>1.549037618690282</v>
      </c>
      <c r="GJ590">
        <v>0</v>
      </c>
      <c r="GK590">
        <v>5.159519024390245</v>
      </c>
      <c r="GL590">
        <v>-2.00506473867596</v>
      </c>
      <c r="GM590">
        <v>0.2006235112648039</v>
      </c>
      <c r="GN590">
        <v>0</v>
      </c>
      <c r="GO590">
        <v>0</v>
      </c>
      <c r="GP590">
        <v>3</v>
      </c>
      <c r="GQ590" t="s">
        <v>490</v>
      </c>
      <c r="GR590">
        <v>3.12798</v>
      </c>
      <c r="GS590">
        <v>2.73145</v>
      </c>
      <c r="GT590">
        <v>0.199083</v>
      </c>
      <c r="GU590">
        <v>0.206534</v>
      </c>
      <c r="GV590">
        <v>0.1057</v>
      </c>
      <c r="GW590">
        <v>0.0902819</v>
      </c>
      <c r="GX590">
        <v>23987.5</v>
      </c>
      <c r="GY590">
        <v>23068.7</v>
      </c>
      <c r="GZ590">
        <v>30495.1</v>
      </c>
      <c r="HA590">
        <v>29331.9</v>
      </c>
      <c r="HB590">
        <v>37647</v>
      </c>
      <c r="HC590">
        <v>35121.6</v>
      </c>
      <c r="HD590">
        <v>46653.3</v>
      </c>
      <c r="HE590">
        <v>43588.1</v>
      </c>
      <c r="HF590">
        <v>1.82383</v>
      </c>
      <c r="HG590">
        <v>1.82412</v>
      </c>
      <c r="HH590">
        <v>0.0815094</v>
      </c>
      <c r="HI590">
        <v>0</v>
      </c>
      <c r="HJ590">
        <v>28.6822</v>
      </c>
      <c r="HK590">
        <v>999.9</v>
      </c>
      <c r="HL590">
        <v>47.4</v>
      </c>
      <c r="HM590">
        <v>31.6</v>
      </c>
      <c r="HN590">
        <v>24.3925</v>
      </c>
      <c r="HO590">
        <v>63.0469</v>
      </c>
      <c r="HP590">
        <v>17.3077</v>
      </c>
      <c r="HQ590">
        <v>1</v>
      </c>
      <c r="HR590">
        <v>0.176047</v>
      </c>
      <c r="HS590">
        <v>0.697443</v>
      </c>
      <c r="HT590">
        <v>20.199</v>
      </c>
      <c r="HU590">
        <v>5.22672</v>
      </c>
      <c r="HV590">
        <v>11.974</v>
      </c>
      <c r="HW590">
        <v>4.96975</v>
      </c>
      <c r="HX590">
        <v>3.28948</v>
      </c>
      <c r="HY590">
        <v>9999</v>
      </c>
      <c r="HZ590">
        <v>9999</v>
      </c>
      <c r="IA590">
        <v>9999</v>
      </c>
      <c r="IB590">
        <v>21.2</v>
      </c>
      <c r="IC590">
        <v>4.97292</v>
      </c>
      <c r="ID590">
        <v>1.8773</v>
      </c>
      <c r="IE590">
        <v>1.87536</v>
      </c>
      <c r="IF590">
        <v>1.8782</v>
      </c>
      <c r="IG590">
        <v>1.87499</v>
      </c>
      <c r="IH590">
        <v>1.87851</v>
      </c>
      <c r="II590">
        <v>1.87561</v>
      </c>
      <c r="IJ590">
        <v>1.87678</v>
      </c>
      <c r="IK590">
        <v>0</v>
      </c>
      <c r="IL590">
        <v>0</v>
      </c>
      <c r="IM590">
        <v>0</v>
      </c>
      <c r="IN590">
        <v>0</v>
      </c>
      <c r="IO590" t="s">
        <v>441</v>
      </c>
      <c r="IP590" t="s">
        <v>442</v>
      </c>
      <c r="IQ590" t="s">
        <v>443</v>
      </c>
      <c r="IR590" t="s">
        <v>443</v>
      </c>
      <c r="IS590" t="s">
        <v>443</v>
      </c>
      <c r="IT590" t="s">
        <v>443</v>
      </c>
      <c r="IU590">
        <v>0</v>
      </c>
      <c r="IV590">
        <v>100</v>
      </c>
      <c r="IW590">
        <v>100</v>
      </c>
      <c r="IX590">
        <v>1.42</v>
      </c>
      <c r="IY590">
        <v>0.2328</v>
      </c>
      <c r="IZ590">
        <v>-0.1222274518627452</v>
      </c>
      <c r="JA590">
        <v>0.001328938755811441</v>
      </c>
      <c r="JB590">
        <v>-5.633165956792918E-07</v>
      </c>
      <c r="JC590">
        <v>2.510553891376428E-10</v>
      </c>
      <c r="JD590">
        <v>-0.04678033270444259</v>
      </c>
      <c r="JE590">
        <v>-0.0009625096320519332</v>
      </c>
      <c r="JF590">
        <v>0.0006953178313022573</v>
      </c>
      <c r="JG590">
        <v>-5.973937232829655E-06</v>
      </c>
      <c r="JH590">
        <v>1</v>
      </c>
      <c r="JI590">
        <v>2112</v>
      </c>
      <c r="JJ590">
        <v>1</v>
      </c>
      <c r="JK590">
        <v>26</v>
      </c>
      <c r="JL590">
        <v>201860.4</v>
      </c>
      <c r="JM590">
        <v>201860.3</v>
      </c>
      <c r="JN590">
        <v>3.1311</v>
      </c>
      <c r="JO590">
        <v>2.53662</v>
      </c>
      <c r="JP590">
        <v>1.39893</v>
      </c>
      <c r="JQ590">
        <v>2.32788</v>
      </c>
      <c r="JR590">
        <v>1.44897</v>
      </c>
      <c r="JS590">
        <v>2.43042</v>
      </c>
      <c r="JT590">
        <v>37.4098</v>
      </c>
      <c r="JU590">
        <v>23.9649</v>
      </c>
      <c r="JV590">
        <v>18</v>
      </c>
      <c r="JW590">
        <v>479.967</v>
      </c>
      <c r="JX590">
        <v>449.963</v>
      </c>
      <c r="JY590">
        <v>27.4462</v>
      </c>
      <c r="JZ590">
        <v>29.4582</v>
      </c>
      <c r="KA590">
        <v>30.0004</v>
      </c>
      <c r="KB590">
        <v>29.0357</v>
      </c>
      <c r="KC590">
        <v>29.0919</v>
      </c>
      <c r="KD590">
        <v>62.6734</v>
      </c>
      <c r="KE590">
        <v>29.3713</v>
      </c>
      <c r="KF590">
        <v>0</v>
      </c>
      <c r="KG590">
        <v>27.4368</v>
      </c>
      <c r="KH590">
        <v>1576.04</v>
      </c>
      <c r="KI590">
        <v>18.7632</v>
      </c>
      <c r="KJ590">
        <v>100.819</v>
      </c>
      <c r="KK590">
        <v>100.258</v>
      </c>
    </row>
    <row r="591" spans="1:297">
      <c r="A591">
        <v>575</v>
      </c>
      <c r="B591">
        <v>1759260206.6</v>
      </c>
      <c r="C591">
        <v>13391</v>
      </c>
      <c r="D591" t="s">
        <v>1598</v>
      </c>
      <c r="E591" t="s">
        <v>1599</v>
      </c>
      <c r="F591">
        <v>5</v>
      </c>
      <c r="G591" t="s">
        <v>1411</v>
      </c>
      <c r="H591" t="s">
        <v>436</v>
      </c>
      <c r="I591">
        <v>1759260199.1</v>
      </c>
      <c r="J591">
        <f>(K591)/1000</f>
        <v>0</v>
      </c>
      <c r="K591">
        <f>IF(DP591, AN591, AH591)</f>
        <v>0</v>
      </c>
      <c r="L591">
        <f>IF(DP591, AI591, AG591)</f>
        <v>0</v>
      </c>
      <c r="M591">
        <f>DR591 - IF(AU591&gt;1, L591*DL591*100.0/(AW591), 0)</f>
        <v>0</v>
      </c>
      <c r="N591">
        <f>((T591-J591/2)*M591-L591)/(T591+J591/2)</f>
        <v>0</v>
      </c>
      <c r="O591">
        <f>N591*(DY591+DZ591)/1000.0</f>
        <v>0</v>
      </c>
      <c r="P591">
        <f>(DR591 - IF(AU591&gt;1, L591*DL591*100.0/(AW591), 0))*(DY591+DZ591)/1000.0</f>
        <v>0</v>
      </c>
      <c r="Q591">
        <f>2.0/((1/S591-1/R591)+SIGN(S591)*SQRT((1/S591-1/R591)*(1/S591-1/R591) + 4*DM591/((DM591+1)*(DM591+1))*(2*1/S591*1/R591-1/R591*1/R591)))</f>
        <v>0</v>
      </c>
      <c r="R591">
        <f>IF(LEFT(DN591,1)&lt;&gt;"0",IF(LEFT(DN591,1)="1",3.0,DO591),$D$5+$E$5*(EF591*DY591/($K$5*1000))+$F$5*(EF591*DY591/($K$5*1000))*MAX(MIN(DL591,$J$5),$I$5)*MAX(MIN(DL591,$J$5),$I$5)+$G$5*MAX(MIN(DL591,$J$5),$I$5)*(EF591*DY591/($K$5*1000))+$H$5*(EF591*DY591/($K$5*1000))*(EF591*DY591/($K$5*1000)))</f>
        <v>0</v>
      </c>
      <c r="S591">
        <f>J591*(1000-(1000*0.61365*exp(17.502*W591/(240.97+W591))/(DY591+DZ591)+DT591)/2)/(1000*0.61365*exp(17.502*W591/(240.97+W591))/(DY591+DZ591)-DT591)</f>
        <v>0</v>
      </c>
      <c r="T591">
        <f>1/((DM591+1)/(Q591/1.6)+1/(R591/1.37)) + DM591/((DM591+1)/(Q591/1.6) + DM591/(R591/1.37))</f>
        <v>0</v>
      </c>
      <c r="U591">
        <f>(DH591*DK591)</f>
        <v>0</v>
      </c>
      <c r="V591">
        <f>(EA591+(U591+2*0.95*5.67E-8*(((EA591+$B$7)+273)^4-(EA591+273)^4)-44100*J591)/(1.84*29.3*R591+8*0.95*5.67E-8*(EA591+273)^3))</f>
        <v>0</v>
      </c>
      <c r="W591">
        <f>($C$7*EB591+$D$7*EC591+$E$7*V591)</f>
        <v>0</v>
      </c>
      <c r="X591">
        <f>0.61365*exp(17.502*W591/(240.97+W591))</f>
        <v>0</v>
      </c>
      <c r="Y591">
        <f>(Z591/AA591*100)</f>
        <v>0</v>
      </c>
      <c r="Z591">
        <f>DT591*(DY591+DZ591)/1000</f>
        <v>0</v>
      </c>
      <c r="AA591">
        <f>0.61365*exp(17.502*EA591/(240.97+EA591))</f>
        <v>0</v>
      </c>
      <c r="AB591">
        <f>(X591-DT591*(DY591+DZ591)/1000)</f>
        <v>0</v>
      </c>
      <c r="AC591">
        <f>(-J591*44100)</f>
        <v>0</v>
      </c>
      <c r="AD591">
        <f>2*29.3*R591*0.92*(EA591-W591)</f>
        <v>0</v>
      </c>
      <c r="AE591">
        <f>2*0.95*5.67E-8*(((EA591+$B$7)+273)^4-(W591+273)^4)</f>
        <v>0</v>
      </c>
      <c r="AF591">
        <f>U591+AE591+AC591+AD591</f>
        <v>0</v>
      </c>
      <c r="AG591">
        <f>DX591*AU591*(DS591-DR591*(1000-AU591*DU591)/(1000-AU591*DT591))/(100*DL591)</f>
        <v>0</v>
      </c>
      <c r="AH591">
        <f>1000*DX591*AU591*(DT591-DU591)/(100*DL591*(1000-AU591*DT591))</f>
        <v>0</v>
      </c>
      <c r="AI591">
        <f>(AJ591 - AK591 - DY591*1E3/(8.314*(EA591+273.15)) * AM591/DX591 * AL591) * DX591/(100*DL591) * (1000 - DU591)/1000</f>
        <v>0</v>
      </c>
      <c r="AJ591">
        <v>1589.432527067243</v>
      </c>
      <c r="AK591">
        <v>1527.049696969697</v>
      </c>
      <c r="AL591">
        <v>3.450049646418083</v>
      </c>
      <c r="AM591">
        <v>65.51276045423094</v>
      </c>
      <c r="AN591">
        <f>(AP591 - AO591 + DY591*1E3/(8.314*(EA591+273.15)) * AR591/DX591 * AQ591) * DX591/(100*DL591) * 1000/(1000 - AP591)</f>
        <v>0</v>
      </c>
      <c r="AO591">
        <v>18.64288868200418</v>
      </c>
      <c r="AP591">
        <v>23.48743575757575</v>
      </c>
      <c r="AQ591">
        <v>-0.01124029094811166</v>
      </c>
      <c r="AR591">
        <v>120.2974737953447</v>
      </c>
      <c r="AS591">
        <v>2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MAX(0,($B$13+$C$13*EF591)/(1+$D$13*EF591)*DY591/(EA591+273)*$E$13)</f>
        <v>0</v>
      </c>
      <c r="AX591" t="s">
        <v>437</v>
      </c>
      <c r="AY591" t="s">
        <v>437</v>
      </c>
      <c r="AZ591">
        <v>0</v>
      </c>
      <c r="BA591">
        <v>0</v>
      </c>
      <c r="BB591">
        <f>1-AZ591/BA591</f>
        <v>0</v>
      </c>
      <c r="BC591">
        <v>0</v>
      </c>
      <c r="BD591" t="s">
        <v>437</v>
      </c>
      <c r="BE591" t="s">
        <v>437</v>
      </c>
      <c r="BF591">
        <v>0</v>
      </c>
      <c r="BG591">
        <v>0</v>
      </c>
      <c r="BH591">
        <f>1-BF591/BG591</f>
        <v>0</v>
      </c>
      <c r="BI591">
        <v>0.5</v>
      </c>
      <c r="BJ591">
        <f>DI591</f>
        <v>0</v>
      </c>
      <c r="BK591">
        <f>L591</f>
        <v>0</v>
      </c>
      <c r="BL591">
        <f>BH591*BI591*BJ591</f>
        <v>0</v>
      </c>
      <c r="BM591">
        <f>(BK591-BC591)/BJ591</f>
        <v>0</v>
      </c>
      <c r="BN591">
        <f>(BA591-BG591)/BG591</f>
        <v>0</v>
      </c>
      <c r="BO591">
        <f>AZ591/(BB591+AZ591/BG591)</f>
        <v>0</v>
      </c>
      <c r="BP591" t="s">
        <v>437</v>
      </c>
      <c r="BQ591">
        <v>0</v>
      </c>
      <c r="BR591">
        <f>IF(BQ591&lt;&gt;0, BQ591, BO591)</f>
        <v>0</v>
      </c>
      <c r="BS591">
        <f>1-BR591/BG591</f>
        <v>0</v>
      </c>
      <c r="BT591">
        <f>(BG591-BF591)/(BG591-BR591)</f>
        <v>0</v>
      </c>
      <c r="BU591">
        <f>(BA591-BG591)/(BA591-BR591)</f>
        <v>0</v>
      </c>
      <c r="BV591">
        <f>(BG591-BF591)/(BG591-AZ591)</f>
        <v>0</v>
      </c>
      <c r="BW591">
        <f>(BA591-BG591)/(BA591-AZ591)</f>
        <v>0</v>
      </c>
      <c r="BX591">
        <f>(BT591*BR591/BF591)</f>
        <v>0</v>
      </c>
      <c r="BY591">
        <f>(1-BX591)</f>
        <v>0</v>
      </c>
      <c r="DH591">
        <f>$B$11*EG591+$C$11*EH591+$F$11*ES591*(1-EV591)</f>
        <v>0</v>
      </c>
      <c r="DI591">
        <f>DH591*DJ591</f>
        <v>0</v>
      </c>
      <c r="DJ591">
        <f>($B$11*$D$9+$C$11*$D$9+$F$11*((FF591+EX591)/MAX(FF591+EX591+FG591, 0.1)*$I$9+FG591/MAX(FF591+EX591+FG591, 0.1)*$J$9))/($B$11+$C$11+$F$11)</f>
        <v>0</v>
      </c>
      <c r="DK591">
        <f>($B$11*$K$9+$C$11*$K$9+$F$11*((FF591+EX591)/MAX(FF591+EX591+FG591, 0.1)*$P$9+FG591/MAX(FF591+EX591+FG591, 0.1)*$Q$9))/($B$11+$C$11+$F$11)</f>
        <v>0</v>
      </c>
      <c r="DL591">
        <v>4.8</v>
      </c>
      <c r="DM591">
        <v>0.5</v>
      </c>
      <c r="DN591" t="s">
        <v>438</v>
      </c>
      <c r="DO591">
        <v>2</v>
      </c>
      <c r="DP591" t="b">
        <v>1</v>
      </c>
      <c r="DQ591">
        <v>1759260199.1</v>
      </c>
      <c r="DR591">
        <v>1467.482592592592</v>
      </c>
      <c r="DS591">
        <v>1545.038888888889</v>
      </c>
      <c r="DT591">
        <v>23.53177777777778</v>
      </c>
      <c r="DU591">
        <v>18.60033333333334</v>
      </c>
      <c r="DV591">
        <v>1466.075925925926</v>
      </c>
      <c r="DW591">
        <v>23.29908518518519</v>
      </c>
      <c r="DX591">
        <v>499.9585185185185</v>
      </c>
      <c r="DY591">
        <v>90.70145185185184</v>
      </c>
      <c r="DZ591">
        <v>0.05366492222222221</v>
      </c>
      <c r="EA591">
        <v>30.26696296296296</v>
      </c>
      <c r="EB591">
        <v>30.0168037037037</v>
      </c>
      <c r="EC591">
        <v>999.9000000000001</v>
      </c>
      <c r="ED591">
        <v>0</v>
      </c>
      <c r="EE591">
        <v>0</v>
      </c>
      <c r="EF591">
        <v>9982.106296296297</v>
      </c>
      <c r="EG591">
        <v>0</v>
      </c>
      <c r="EH591">
        <v>11.34090370370371</v>
      </c>
      <c r="EI591">
        <v>-77.55686666666668</v>
      </c>
      <c r="EJ591">
        <v>1502.846666666667</v>
      </c>
      <c r="EK591">
        <v>1574.322592592593</v>
      </c>
      <c r="EL591">
        <v>4.931436666666666</v>
      </c>
      <c r="EM591">
        <v>1545.038888888889</v>
      </c>
      <c r="EN591">
        <v>18.60033333333334</v>
      </c>
      <c r="EO591">
        <v>2.134365555555556</v>
      </c>
      <c r="EP591">
        <v>1.687078518518519</v>
      </c>
      <c r="EQ591">
        <v>18.478</v>
      </c>
      <c r="ER591">
        <v>14.77798148148148</v>
      </c>
      <c r="ES591">
        <v>2000.022222222222</v>
      </c>
      <c r="ET591">
        <v>0.9800005555555558</v>
      </c>
      <c r="EU591">
        <v>0.01999964444444445</v>
      </c>
      <c r="EV591">
        <v>0</v>
      </c>
      <c r="EW591">
        <v>900.919074074074</v>
      </c>
      <c r="EX591">
        <v>5.000560000000001</v>
      </c>
      <c r="EY591">
        <v>18313.2</v>
      </c>
      <c r="EZ591">
        <v>17295.06666666667</v>
      </c>
      <c r="FA591">
        <v>42.375</v>
      </c>
      <c r="FB591">
        <v>42.5</v>
      </c>
      <c r="FC591">
        <v>42.069</v>
      </c>
      <c r="FD591">
        <v>41.625</v>
      </c>
      <c r="FE591">
        <v>43.06199999999998</v>
      </c>
      <c r="FF591">
        <v>1955.122222222222</v>
      </c>
      <c r="FG591">
        <v>39.9</v>
      </c>
      <c r="FH591">
        <v>0</v>
      </c>
      <c r="FI591">
        <v>1759260220.6</v>
      </c>
      <c r="FJ591">
        <v>0</v>
      </c>
      <c r="FK591">
        <v>900.90876</v>
      </c>
      <c r="FL591">
        <v>-16.97269232892534</v>
      </c>
      <c r="FM591">
        <v>-346.7076927671454</v>
      </c>
      <c r="FN591">
        <v>18312.276</v>
      </c>
      <c r="FO591">
        <v>15</v>
      </c>
      <c r="FP591">
        <v>0</v>
      </c>
      <c r="FQ591" t="s">
        <v>439</v>
      </c>
      <c r="FR591">
        <v>1747148579.5</v>
      </c>
      <c r="FS591">
        <v>1747148584.5</v>
      </c>
      <c r="FT591">
        <v>0</v>
      </c>
      <c r="FU591">
        <v>0.162</v>
      </c>
      <c r="FV591">
        <v>-0.001</v>
      </c>
      <c r="FW591">
        <v>0.139</v>
      </c>
      <c r="FX591">
        <v>0.058</v>
      </c>
      <c r="FY591">
        <v>420</v>
      </c>
      <c r="FZ591">
        <v>16</v>
      </c>
      <c r="GA591">
        <v>0.19</v>
      </c>
      <c r="GB591">
        <v>0.02</v>
      </c>
      <c r="GC591">
        <v>-77.64100487804878</v>
      </c>
      <c r="GD591">
        <v>1.247322648083792</v>
      </c>
      <c r="GE591">
        <v>0.187628771977449</v>
      </c>
      <c r="GF591">
        <v>0</v>
      </c>
      <c r="GG591">
        <v>901.8307352941177</v>
      </c>
      <c r="GH591">
        <v>-16.77541635138176</v>
      </c>
      <c r="GI591">
        <v>1.665543742848729</v>
      </c>
      <c r="GJ591">
        <v>0</v>
      </c>
      <c r="GK591">
        <v>5.023094146341463</v>
      </c>
      <c r="GL591">
        <v>-1.39731031358885</v>
      </c>
      <c r="GM591">
        <v>0.1443374663085397</v>
      </c>
      <c r="GN591">
        <v>0</v>
      </c>
      <c r="GO591">
        <v>0</v>
      </c>
      <c r="GP591">
        <v>3</v>
      </c>
      <c r="GQ591" t="s">
        <v>490</v>
      </c>
      <c r="GR591">
        <v>3.12814</v>
      </c>
      <c r="GS591">
        <v>2.73159</v>
      </c>
      <c r="GT591">
        <v>0.200437</v>
      </c>
      <c r="GU591">
        <v>0.207853</v>
      </c>
      <c r="GV591">
        <v>0.105527</v>
      </c>
      <c r="GW591">
        <v>0.0903467</v>
      </c>
      <c r="GX591">
        <v>23946.6</v>
      </c>
      <c r="GY591">
        <v>23029.8</v>
      </c>
      <c r="GZ591">
        <v>30494.8</v>
      </c>
      <c r="HA591">
        <v>29331.3</v>
      </c>
      <c r="HB591">
        <v>37654.1</v>
      </c>
      <c r="HC591">
        <v>35118.6</v>
      </c>
      <c r="HD591">
        <v>46652.8</v>
      </c>
      <c r="HE591">
        <v>43587.3</v>
      </c>
      <c r="HF591">
        <v>1.824</v>
      </c>
      <c r="HG591">
        <v>1.82407</v>
      </c>
      <c r="HH591">
        <v>0.08244070000000001</v>
      </c>
      <c r="HI591">
        <v>0</v>
      </c>
      <c r="HJ591">
        <v>28.6723</v>
      </c>
      <c r="HK591">
        <v>999.9</v>
      </c>
      <c r="HL591">
        <v>47.4</v>
      </c>
      <c r="HM591">
        <v>31.6</v>
      </c>
      <c r="HN591">
        <v>24.3965</v>
      </c>
      <c r="HO591">
        <v>63.3269</v>
      </c>
      <c r="HP591">
        <v>17.5841</v>
      </c>
      <c r="HQ591">
        <v>1</v>
      </c>
      <c r="HR591">
        <v>0.176217</v>
      </c>
      <c r="HS591">
        <v>0.677405</v>
      </c>
      <c r="HT591">
        <v>20.1992</v>
      </c>
      <c r="HU591">
        <v>5.22792</v>
      </c>
      <c r="HV591">
        <v>11.974</v>
      </c>
      <c r="HW591">
        <v>4.9702</v>
      </c>
      <c r="HX591">
        <v>3.28965</v>
      </c>
      <c r="HY591">
        <v>9999</v>
      </c>
      <c r="HZ591">
        <v>9999</v>
      </c>
      <c r="IA591">
        <v>9999</v>
      </c>
      <c r="IB591">
        <v>21.2</v>
      </c>
      <c r="IC591">
        <v>4.97291</v>
      </c>
      <c r="ID591">
        <v>1.87732</v>
      </c>
      <c r="IE591">
        <v>1.8754</v>
      </c>
      <c r="IF591">
        <v>1.8782</v>
      </c>
      <c r="IG591">
        <v>1.87499</v>
      </c>
      <c r="IH591">
        <v>1.87851</v>
      </c>
      <c r="II591">
        <v>1.87562</v>
      </c>
      <c r="IJ591">
        <v>1.87682</v>
      </c>
      <c r="IK591">
        <v>0</v>
      </c>
      <c r="IL591">
        <v>0</v>
      </c>
      <c r="IM591">
        <v>0</v>
      </c>
      <c r="IN591">
        <v>0</v>
      </c>
      <c r="IO591" t="s">
        <v>441</v>
      </c>
      <c r="IP591" t="s">
        <v>442</v>
      </c>
      <c r="IQ591" t="s">
        <v>443</v>
      </c>
      <c r="IR591" t="s">
        <v>443</v>
      </c>
      <c r="IS591" t="s">
        <v>443</v>
      </c>
      <c r="IT591" t="s">
        <v>443</v>
      </c>
      <c r="IU591">
        <v>0</v>
      </c>
      <c r="IV591">
        <v>100</v>
      </c>
      <c r="IW591">
        <v>100</v>
      </c>
      <c r="IX591">
        <v>1.44</v>
      </c>
      <c r="IY591">
        <v>0.2316</v>
      </c>
      <c r="IZ591">
        <v>-0.1222274518627452</v>
      </c>
      <c r="JA591">
        <v>0.001328938755811441</v>
      </c>
      <c r="JB591">
        <v>-5.633165956792918E-07</v>
      </c>
      <c r="JC591">
        <v>2.510553891376428E-10</v>
      </c>
      <c r="JD591">
        <v>-0.04678033270444259</v>
      </c>
      <c r="JE591">
        <v>-0.0009625096320519332</v>
      </c>
      <c r="JF591">
        <v>0.0006953178313022573</v>
      </c>
      <c r="JG591">
        <v>-5.973937232829655E-06</v>
      </c>
      <c r="JH591">
        <v>1</v>
      </c>
      <c r="JI591">
        <v>2112</v>
      </c>
      <c r="JJ591">
        <v>1</v>
      </c>
      <c r="JK591">
        <v>26</v>
      </c>
      <c r="JL591">
        <v>201860.5</v>
      </c>
      <c r="JM591">
        <v>201860.4</v>
      </c>
      <c r="JN591">
        <v>3.15918</v>
      </c>
      <c r="JO591">
        <v>2.52563</v>
      </c>
      <c r="JP591">
        <v>1.39893</v>
      </c>
      <c r="JQ591">
        <v>2.32788</v>
      </c>
      <c r="JR591">
        <v>1.44897</v>
      </c>
      <c r="JS591">
        <v>2.61108</v>
      </c>
      <c r="JT591">
        <v>37.4098</v>
      </c>
      <c r="JU591">
        <v>23.9824</v>
      </c>
      <c r="JV591">
        <v>18</v>
      </c>
      <c r="JW591">
        <v>480.091</v>
      </c>
      <c r="JX591">
        <v>449.959</v>
      </c>
      <c r="JY591">
        <v>27.4286</v>
      </c>
      <c r="JZ591">
        <v>29.4632</v>
      </c>
      <c r="KA591">
        <v>30.0004</v>
      </c>
      <c r="KB591">
        <v>29.0401</v>
      </c>
      <c r="KC591">
        <v>29.0957</v>
      </c>
      <c r="KD591">
        <v>63.2306</v>
      </c>
      <c r="KE591">
        <v>28.5066</v>
      </c>
      <c r="KF591">
        <v>0</v>
      </c>
      <c r="KG591">
        <v>27.4248</v>
      </c>
      <c r="KH591">
        <v>1589.44</v>
      </c>
      <c r="KI591">
        <v>18.9307</v>
      </c>
      <c r="KJ591">
        <v>100.818</v>
      </c>
      <c r="KK591">
        <v>100.256</v>
      </c>
    </row>
    <row r="592" spans="1:297">
      <c r="A592">
        <v>576</v>
      </c>
      <c r="B592">
        <v>1759260211.6</v>
      </c>
      <c r="C592">
        <v>13396</v>
      </c>
      <c r="D592" t="s">
        <v>1600</v>
      </c>
      <c r="E592" t="s">
        <v>1601</v>
      </c>
      <c r="F592">
        <v>5</v>
      </c>
      <c r="G592" t="s">
        <v>1411</v>
      </c>
      <c r="H592" t="s">
        <v>436</v>
      </c>
      <c r="I592">
        <v>1759260203.814285</v>
      </c>
      <c r="J592">
        <f>(K592)/1000</f>
        <v>0</v>
      </c>
      <c r="K592">
        <f>IF(DP592, AN592, AH592)</f>
        <v>0</v>
      </c>
      <c r="L592">
        <f>IF(DP592, AI592, AG592)</f>
        <v>0</v>
      </c>
      <c r="M592">
        <f>DR592 - IF(AU592&gt;1, L592*DL592*100.0/(AW592), 0)</f>
        <v>0</v>
      </c>
      <c r="N592">
        <f>((T592-J592/2)*M592-L592)/(T592+J592/2)</f>
        <v>0</v>
      </c>
      <c r="O592">
        <f>N592*(DY592+DZ592)/1000.0</f>
        <v>0</v>
      </c>
      <c r="P592">
        <f>(DR592 - IF(AU592&gt;1, L592*DL592*100.0/(AW592), 0))*(DY592+DZ592)/1000.0</f>
        <v>0</v>
      </c>
      <c r="Q592">
        <f>2.0/((1/S592-1/R592)+SIGN(S592)*SQRT((1/S592-1/R592)*(1/S592-1/R592) + 4*DM592/((DM592+1)*(DM592+1))*(2*1/S592*1/R592-1/R592*1/R592)))</f>
        <v>0</v>
      </c>
      <c r="R592">
        <f>IF(LEFT(DN592,1)&lt;&gt;"0",IF(LEFT(DN592,1)="1",3.0,DO592),$D$5+$E$5*(EF592*DY592/($K$5*1000))+$F$5*(EF592*DY592/($K$5*1000))*MAX(MIN(DL592,$J$5),$I$5)*MAX(MIN(DL592,$J$5),$I$5)+$G$5*MAX(MIN(DL592,$J$5),$I$5)*(EF592*DY592/($K$5*1000))+$H$5*(EF592*DY592/($K$5*1000))*(EF592*DY592/($K$5*1000)))</f>
        <v>0</v>
      </c>
      <c r="S592">
        <f>J592*(1000-(1000*0.61365*exp(17.502*W592/(240.97+W592))/(DY592+DZ592)+DT592)/2)/(1000*0.61365*exp(17.502*W592/(240.97+W592))/(DY592+DZ592)-DT592)</f>
        <v>0</v>
      </c>
      <c r="T592">
        <f>1/((DM592+1)/(Q592/1.6)+1/(R592/1.37)) + DM592/((DM592+1)/(Q592/1.6) + DM592/(R592/1.37))</f>
        <v>0</v>
      </c>
      <c r="U592">
        <f>(DH592*DK592)</f>
        <v>0</v>
      </c>
      <c r="V592">
        <f>(EA592+(U592+2*0.95*5.67E-8*(((EA592+$B$7)+273)^4-(EA592+273)^4)-44100*J592)/(1.84*29.3*R592+8*0.95*5.67E-8*(EA592+273)^3))</f>
        <v>0</v>
      </c>
      <c r="W592">
        <f>($C$7*EB592+$D$7*EC592+$E$7*V592)</f>
        <v>0</v>
      </c>
      <c r="X592">
        <f>0.61365*exp(17.502*W592/(240.97+W592))</f>
        <v>0</v>
      </c>
      <c r="Y592">
        <f>(Z592/AA592*100)</f>
        <v>0</v>
      </c>
      <c r="Z592">
        <f>DT592*(DY592+DZ592)/1000</f>
        <v>0</v>
      </c>
      <c r="AA592">
        <f>0.61365*exp(17.502*EA592/(240.97+EA592))</f>
        <v>0</v>
      </c>
      <c r="AB592">
        <f>(X592-DT592*(DY592+DZ592)/1000)</f>
        <v>0</v>
      </c>
      <c r="AC592">
        <f>(-J592*44100)</f>
        <v>0</v>
      </c>
      <c r="AD592">
        <f>2*29.3*R592*0.92*(EA592-W592)</f>
        <v>0</v>
      </c>
      <c r="AE592">
        <f>2*0.95*5.67E-8*(((EA592+$B$7)+273)^4-(W592+273)^4)</f>
        <v>0</v>
      </c>
      <c r="AF592">
        <f>U592+AE592+AC592+AD592</f>
        <v>0</v>
      </c>
      <c r="AG592">
        <f>DX592*AU592*(DS592-DR592*(1000-AU592*DU592)/(1000-AU592*DT592))/(100*DL592)</f>
        <v>0</v>
      </c>
      <c r="AH592">
        <f>1000*DX592*AU592*(DT592-DU592)/(100*DL592*(1000-AU592*DT592))</f>
        <v>0</v>
      </c>
      <c r="AI592">
        <f>(AJ592 - AK592 - DY592*1E3/(8.314*(EA592+273.15)) * AM592/DX592 * AL592) * DX592/(100*DL592) * (1000 - DU592)/1000</f>
        <v>0</v>
      </c>
      <c r="AJ592">
        <v>1606.774240728011</v>
      </c>
      <c r="AK592">
        <v>1544.364545454546</v>
      </c>
      <c r="AL592">
        <v>3.455006575912436</v>
      </c>
      <c r="AM592">
        <v>65.51276045423094</v>
      </c>
      <c r="AN592">
        <f>(AP592 - AO592 + DY592*1E3/(8.314*(EA592+273.15)) * AR592/DX592 * AQ592) * DX592/(100*DL592) * 1000/(1000 - AP592)</f>
        <v>0</v>
      </c>
      <c r="AO592">
        <v>18.73959114200646</v>
      </c>
      <c r="AP592">
        <v>23.42359030303031</v>
      </c>
      <c r="AQ592">
        <v>-0.01318877344319701</v>
      </c>
      <c r="AR592">
        <v>120.2974737953447</v>
      </c>
      <c r="AS592">
        <v>2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MAX(0,($B$13+$C$13*EF592)/(1+$D$13*EF592)*DY592/(EA592+273)*$E$13)</f>
        <v>0</v>
      </c>
      <c r="AX592" t="s">
        <v>437</v>
      </c>
      <c r="AY592" t="s">
        <v>437</v>
      </c>
      <c r="AZ592">
        <v>0</v>
      </c>
      <c r="BA592">
        <v>0</v>
      </c>
      <c r="BB592">
        <f>1-AZ592/BA592</f>
        <v>0</v>
      </c>
      <c r="BC592">
        <v>0</v>
      </c>
      <c r="BD592" t="s">
        <v>437</v>
      </c>
      <c r="BE592" t="s">
        <v>437</v>
      </c>
      <c r="BF592">
        <v>0</v>
      </c>
      <c r="BG592">
        <v>0</v>
      </c>
      <c r="BH592">
        <f>1-BF592/BG592</f>
        <v>0</v>
      </c>
      <c r="BI592">
        <v>0.5</v>
      </c>
      <c r="BJ592">
        <f>DI592</f>
        <v>0</v>
      </c>
      <c r="BK592">
        <f>L592</f>
        <v>0</v>
      </c>
      <c r="BL592">
        <f>BH592*BI592*BJ592</f>
        <v>0</v>
      </c>
      <c r="BM592">
        <f>(BK592-BC592)/BJ592</f>
        <v>0</v>
      </c>
      <c r="BN592">
        <f>(BA592-BG592)/BG592</f>
        <v>0</v>
      </c>
      <c r="BO592">
        <f>AZ592/(BB592+AZ592/BG592)</f>
        <v>0</v>
      </c>
      <c r="BP592" t="s">
        <v>437</v>
      </c>
      <c r="BQ592">
        <v>0</v>
      </c>
      <c r="BR592">
        <f>IF(BQ592&lt;&gt;0, BQ592, BO592)</f>
        <v>0</v>
      </c>
      <c r="BS592">
        <f>1-BR592/BG592</f>
        <v>0</v>
      </c>
      <c r="BT592">
        <f>(BG592-BF592)/(BG592-BR592)</f>
        <v>0</v>
      </c>
      <c r="BU592">
        <f>(BA592-BG592)/(BA592-BR592)</f>
        <v>0</v>
      </c>
      <c r="BV592">
        <f>(BG592-BF592)/(BG592-AZ592)</f>
        <v>0</v>
      </c>
      <c r="BW592">
        <f>(BA592-BG592)/(BA592-AZ592)</f>
        <v>0</v>
      </c>
      <c r="BX592">
        <f>(BT592*BR592/BF592)</f>
        <v>0</v>
      </c>
      <c r="BY592">
        <f>(1-BX592)</f>
        <v>0</v>
      </c>
      <c r="DH592">
        <f>$B$11*EG592+$C$11*EH592+$F$11*ES592*(1-EV592)</f>
        <v>0</v>
      </c>
      <c r="DI592">
        <f>DH592*DJ592</f>
        <v>0</v>
      </c>
      <c r="DJ592">
        <f>($B$11*$D$9+$C$11*$D$9+$F$11*((FF592+EX592)/MAX(FF592+EX592+FG592, 0.1)*$I$9+FG592/MAX(FF592+EX592+FG592, 0.1)*$J$9))/($B$11+$C$11+$F$11)</f>
        <v>0</v>
      </c>
      <c r="DK592">
        <f>($B$11*$K$9+$C$11*$K$9+$F$11*((FF592+EX592)/MAX(FF592+EX592+FG592, 0.1)*$P$9+FG592/MAX(FF592+EX592+FG592, 0.1)*$Q$9))/($B$11+$C$11+$F$11)</f>
        <v>0</v>
      </c>
      <c r="DL592">
        <v>4.8</v>
      </c>
      <c r="DM592">
        <v>0.5</v>
      </c>
      <c r="DN592" t="s">
        <v>438</v>
      </c>
      <c r="DO592">
        <v>2</v>
      </c>
      <c r="DP592" t="b">
        <v>1</v>
      </c>
      <c r="DQ592">
        <v>1759260203.814285</v>
      </c>
      <c r="DR592">
        <v>1483.436785714286</v>
      </c>
      <c r="DS592">
        <v>1560.878571428571</v>
      </c>
      <c r="DT592">
        <v>23.50346428571428</v>
      </c>
      <c r="DU592">
        <v>18.66326071428572</v>
      </c>
      <c r="DV592">
        <v>1482.009285714286</v>
      </c>
      <c r="DW592">
        <v>23.27138214285714</v>
      </c>
      <c r="DX592">
        <v>500.0101428571429</v>
      </c>
      <c r="DY592">
        <v>90.70191071428572</v>
      </c>
      <c r="DZ592">
        <v>0.05364030000000001</v>
      </c>
      <c r="EA592">
        <v>30.24585714285714</v>
      </c>
      <c r="EB592">
        <v>30.02125357142857</v>
      </c>
      <c r="EC592">
        <v>999.9000000000002</v>
      </c>
      <c r="ED592">
        <v>0</v>
      </c>
      <c r="EE592">
        <v>0</v>
      </c>
      <c r="EF592">
        <v>9996.692857142858</v>
      </c>
      <c r="EG592">
        <v>0</v>
      </c>
      <c r="EH592">
        <v>11.34575714285714</v>
      </c>
      <c r="EI592">
        <v>-77.441625</v>
      </c>
      <c r="EJ592">
        <v>1519.141071428571</v>
      </c>
      <c r="EK592">
        <v>1590.565</v>
      </c>
      <c r="EL592">
        <v>4.840202499999999</v>
      </c>
      <c r="EM592">
        <v>1560.878571428571</v>
      </c>
      <c r="EN592">
        <v>18.66326071428572</v>
      </c>
      <c r="EO592">
        <v>2.131808571428571</v>
      </c>
      <c r="EP592">
        <v>1.692794642857143</v>
      </c>
      <c r="EQ592">
        <v>18.45884642857143</v>
      </c>
      <c r="ER592">
        <v>14.83044285714286</v>
      </c>
      <c r="ES592">
        <v>2000.026785714285</v>
      </c>
      <c r="ET592">
        <v>0.9800007857142859</v>
      </c>
      <c r="EU592">
        <v>0.01999941428571429</v>
      </c>
      <c r="EV592">
        <v>0</v>
      </c>
      <c r="EW592">
        <v>899.5255714285713</v>
      </c>
      <c r="EX592">
        <v>5.000560000000001</v>
      </c>
      <c r="EY592">
        <v>18285.04642857143</v>
      </c>
      <c r="EZ592">
        <v>17295.11428571428</v>
      </c>
      <c r="FA592">
        <v>42.375</v>
      </c>
      <c r="FB592">
        <v>42.5</v>
      </c>
      <c r="FC592">
        <v>42.08</v>
      </c>
      <c r="FD592">
        <v>41.625</v>
      </c>
      <c r="FE592">
        <v>43.06199999999998</v>
      </c>
      <c r="FF592">
        <v>1955.126785714286</v>
      </c>
      <c r="FG592">
        <v>39.9</v>
      </c>
      <c r="FH592">
        <v>0</v>
      </c>
      <c r="FI592">
        <v>1759260226</v>
      </c>
      <c r="FJ592">
        <v>0</v>
      </c>
      <c r="FK592">
        <v>899.403423076923</v>
      </c>
      <c r="FL592">
        <v>-19.29124783942005</v>
      </c>
      <c r="FM592">
        <v>-362.1811960437859</v>
      </c>
      <c r="FN592">
        <v>18282.00769230769</v>
      </c>
      <c r="FO592">
        <v>15</v>
      </c>
      <c r="FP592">
        <v>0</v>
      </c>
      <c r="FQ592" t="s">
        <v>439</v>
      </c>
      <c r="FR592">
        <v>1747148579.5</v>
      </c>
      <c r="FS592">
        <v>1747148584.5</v>
      </c>
      <c r="FT592">
        <v>0</v>
      </c>
      <c r="FU592">
        <v>0.162</v>
      </c>
      <c r="FV592">
        <v>-0.001</v>
      </c>
      <c r="FW592">
        <v>0.139</v>
      </c>
      <c r="FX592">
        <v>0.058</v>
      </c>
      <c r="FY592">
        <v>420</v>
      </c>
      <c r="FZ592">
        <v>16</v>
      </c>
      <c r="GA592">
        <v>0.19</v>
      </c>
      <c r="GB592">
        <v>0.02</v>
      </c>
      <c r="GC592">
        <v>-77.48241250000001</v>
      </c>
      <c r="GD592">
        <v>1.494151969981292</v>
      </c>
      <c r="GE592">
        <v>0.2092140425347918</v>
      </c>
      <c r="GF592">
        <v>0</v>
      </c>
      <c r="GG592">
        <v>900.2594117647059</v>
      </c>
      <c r="GH592">
        <v>-18.03126048883338</v>
      </c>
      <c r="GI592">
        <v>1.788954856196391</v>
      </c>
      <c r="GJ592">
        <v>0</v>
      </c>
      <c r="GK592">
        <v>4.88440325</v>
      </c>
      <c r="GL592">
        <v>-1.124630206379002</v>
      </c>
      <c r="GM592">
        <v>0.1140990602368727</v>
      </c>
      <c r="GN592">
        <v>0</v>
      </c>
      <c r="GO592">
        <v>0</v>
      </c>
      <c r="GP592">
        <v>3</v>
      </c>
      <c r="GQ592" t="s">
        <v>490</v>
      </c>
      <c r="GR592">
        <v>3.1281</v>
      </c>
      <c r="GS592">
        <v>2.73132</v>
      </c>
      <c r="GT592">
        <v>0.201784</v>
      </c>
      <c r="GU592">
        <v>0.209144</v>
      </c>
      <c r="GV592">
        <v>0.105343</v>
      </c>
      <c r="GW592">
        <v>0.0910193</v>
      </c>
      <c r="GX592">
        <v>23905.7</v>
      </c>
      <c r="GY592">
        <v>22992.2</v>
      </c>
      <c r="GZ592">
        <v>30494</v>
      </c>
      <c r="HA592">
        <v>29331.2</v>
      </c>
      <c r="HB592">
        <v>37661.5</v>
      </c>
      <c r="HC592">
        <v>35092.3</v>
      </c>
      <c r="HD592">
        <v>46652.1</v>
      </c>
      <c r="HE592">
        <v>43587</v>
      </c>
      <c r="HF592">
        <v>1.8238</v>
      </c>
      <c r="HG592">
        <v>1.8245</v>
      </c>
      <c r="HH592">
        <v>0.08560719999999999</v>
      </c>
      <c r="HI592">
        <v>0</v>
      </c>
      <c r="HJ592">
        <v>28.6601</v>
      </c>
      <c r="HK592">
        <v>999.9</v>
      </c>
      <c r="HL592">
        <v>47.4</v>
      </c>
      <c r="HM592">
        <v>31.6</v>
      </c>
      <c r="HN592">
        <v>24.3938</v>
      </c>
      <c r="HO592">
        <v>62.7669</v>
      </c>
      <c r="HP592">
        <v>17.2596</v>
      </c>
      <c r="HQ592">
        <v>1</v>
      </c>
      <c r="HR592">
        <v>0.176529</v>
      </c>
      <c r="HS592">
        <v>0.696427</v>
      </c>
      <c r="HT592">
        <v>20.1993</v>
      </c>
      <c r="HU592">
        <v>5.22762</v>
      </c>
      <c r="HV592">
        <v>11.974</v>
      </c>
      <c r="HW592">
        <v>4.97005</v>
      </c>
      <c r="HX592">
        <v>3.28965</v>
      </c>
      <c r="HY592">
        <v>9999</v>
      </c>
      <c r="HZ592">
        <v>9999</v>
      </c>
      <c r="IA592">
        <v>9999</v>
      </c>
      <c r="IB592">
        <v>21.2</v>
      </c>
      <c r="IC592">
        <v>4.97291</v>
      </c>
      <c r="ID592">
        <v>1.87731</v>
      </c>
      <c r="IE592">
        <v>1.87543</v>
      </c>
      <c r="IF592">
        <v>1.8782</v>
      </c>
      <c r="IG592">
        <v>1.87499</v>
      </c>
      <c r="IH592">
        <v>1.87853</v>
      </c>
      <c r="II592">
        <v>1.87561</v>
      </c>
      <c r="IJ592">
        <v>1.87682</v>
      </c>
      <c r="IK592">
        <v>0</v>
      </c>
      <c r="IL592">
        <v>0</v>
      </c>
      <c r="IM592">
        <v>0</v>
      </c>
      <c r="IN592">
        <v>0</v>
      </c>
      <c r="IO592" t="s">
        <v>441</v>
      </c>
      <c r="IP592" t="s">
        <v>442</v>
      </c>
      <c r="IQ592" t="s">
        <v>443</v>
      </c>
      <c r="IR592" t="s">
        <v>443</v>
      </c>
      <c r="IS592" t="s">
        <v>443</v>
      </c>
      <c r="IT592" t="s">
        <v>443</v>
      </c>
      <c r="IU592">
        <v>0</v>
      </c>
      <c r="IV592">
        <v>100</v>
      </c>
      <c r="IW592">
        <v>100</v>
      </c>
      <c r="IX592">
        <v>1.46</v>
      </c>
      <c r="IY592">
        <v>0.2304</v>
      </c>
      <c r="IZ592">
        <v>-0.1222274518627452</v>
      </c>
      <c r="JA592">
        <v>0.001328938755811441</v>
      </c>
      <c r="JB592">
        <v>-5.633165956792918E-07</v>
      </c>
      <c r="JC592">
        <v>2.510553891376428E-10</v>
      </c>
      <c r="JD592">
        <v>-0.04678033270444259</v>
      </c>
      <c r="JE592">
        <v>-0.0009625096320519332</v>
      </c>
      <c r="JF592">
        <v>0.0006953178313022573</v>
      </c>
      <c r="JG592">
        <v>-5.973937232829655E-06</v>
      </c>
      <c r="JH592">
        <v>1</v>
      </c>
      <c r="JI592">
        <v>2112</v>
      </c>
      <c r="JJ592">
        <v>1</v>
      </c>
      <c r="JK592">
        <v>26</v>
      </c>
      <c r="JL592">
        <v>201860.5</v>
      </c>
      <c r="JM592">
        <v>201860.5</v>
      </c>
      <c r="JN592">
        <v>3.18359</v>
      </c>
      <c r="JO592">
        <v>2.53906</v>
      </c>
      <c r="JP592">
        <v>1.39893</v>
      </c>
      <c r="JQ592">
        <v>2.32788</v>
      </c>
      <c r="JR592">
        <v>1.44897</v>
      </c>
      <c r="JS592">
        <v>2.42065</v>
      </c>
      <c r="JT592">
        <v>37.4338</v>
      </c>
      <c r="JU592">
        <v>23.9649</v>
      </c>
      <c r="JV592">
        <v>18</v>
      </c>
      <c r="JW592">
        <v>480.009</v>
      </c>
      <c r="JX592">
        <v>450.266</v>
      </c>
      <c r="JY592">
        <v>27.4175</v>
      </c>
      <c r="JZ592">
        <v>29.4677</v>
      </c>
      <c r="KA592">
        <v>30.0003</v>
      </c>
      <c r="KB592">
        <v>29.0445</v>
      </c>
      <c r="KC592">
        <v>29.1007</v>
      </c>
      <c r="KD592">
        <v>63.7238</v>
      </c>
      <c r="KE592">
        <v>28.2195</v>
      </c>
      <c r="KF592">
        <v>0</v>
      </c>
      <c r="KG592">
        <v>27.3981</v>
      </c>
      <c r="KH592">
        <v>1609.48</v>
      </c>
      <c r="KI592">
        <v>19.1019</v>
      </c>
      <c r="KJ592">
        <v>100.816</v>
      </c>
      <c r="KK592">
        <v>100.255</v>
      </c>
    </row>
    <row r="593" spans="1:297">
      <c r="A593">
        <v>577</v>
      </c>
      <c r="B593">
        <v>1759262945.6</v>
      </c>
      <c r="C593">
        <v>16130</v>
      </c>
      <c r="D593" t="s">
        <v>1602</v>
      </c>
      <c r="E593" t="s">
        <v>1603</v>
      </c>
      <c r="F593">
        <v>5</v>
      </c>
      <c r="G593" t="s">
        <v>1604</v>
      </c>
      <c r="H593" t="s">
        <v>436</v>
      </c>
      <c r="I593">
        <v>1759262937.849999</v>
      </c>
      <c r="J593">
        <f>(K593)/1000</f>
        <v>0</v>
      </c>
      <c r="K593">
        <f>IF(DP593, AN593, AH593)</f>
        <v>0</v>
      </c>
      <c r="L593">
        <f>IF(DP593, AI593, AG593)</f>
        <v>0</v>
      </c>
      <c r="M593">
        <f>DR593 - IF(AU593&gt;1, L593*DL593*100.0/(AW593), 0)</f>
        <v>0</v>
      </c>
      <c r="N593">
        <f>((T593-J593/2)*M593-L593)/(T593+J593/2)</f>
        <v>0</v>
      </c>
      <c r="O593">
        <f>N593*(DY593+DZ593)/1000.0</f>
        <v>0</v>
      </c>
      <c r="P593">
        <f>(DR593 - IF(AU593&gt;1, L593*DL593*100.0/(AW593), 0))*(DY593+DZ593)/1000.0</f>
        <v>0</v>
      </c>
      <c r="Q593">
        <f>2.0/((1/S593-1/R593)+SIGN(S593)*SQRT((1/S593-1/R593)*(1/S593-1/R593) + 4*DM593/((DM593+1)*(DM593+1))*(2*1/S593*1/R593-1/R593*1/R593)))</f>
        <v>0</v>
      </c>
      <c r="R593">
        <f>IF(LEFT(DN593,1)&lt;&gt;"0",IF(LEFT(DN593,1)="1",3.0,DO593),$D$5+$E$5*(EF593*DY593/($K$5*1000))+$F$5*(EF593*DY593/($K$5*1000))*MAX(MIN(DL593,$J$5),$I$5)*MAX(MIN(DL593,$J$5),$I$5)+$G$5*MAX(MIN(DL593,$J$5),$I$5)*(EF593*DY593/($K$5*1000))+$H$5*(EF593*DY593/($K$5*1000))*(EF593*DY593/($K$5*1000)))</f>
        <v>0</v>
      </c>
      <c r="S593">
        <f>J593*(1000-(1000*0.61365*exp(17.502*W593/(240.97+W593))/(DY593+DZ593)+DT593)/2)/(1000*0.61365*exp(17.502*W593/(240.97+W593))/(DY593+DZ593)-DT593)</f>
        <v>0</v>
      </c>
      <c r="T593">
        <f>1/((DM593+1)/(Q593/1.6)+1/(R593/1.37)) + DM593/((DM593+1)/(Q593/1.6) + DM593/(R593/1.37))</f>
        <v>0</v>
      </c>
      <c r="U593">
        <f>(DH593*DK593)</f>
        <v>0</v>
      </c>
      <c r="V593">
        <f>(EA593+(U593+2*0.95*5.67E-8*(((EA593+$B$7)+273)^4-(EA593+273)^4)-44100*J593)/(1.84*29.3*R593+8*0.95*5.67E-8*(EA593+273)^3))</f>
        <v>0</v>
      </c>
      <c r="W593">
        <f>($C$7*EB593+$D$7*EC593+$E$7*V593)</f>
        <v>0</v>
      </c>
      <c r="X593">
        <f>0.61365*exp(17.502*W593/(240.97+W593))</f>
        <v>0</v>
      </c>
      <c r="Y593">
        <f>(Z593/AA593*100)</f>
        <v>0</v>
      </c>
      <c r="Z593">
        <f>DT593*(DY593+DZ593)/1000</f>
        <v>0</v>
      </c>
      <c r="AA593">
        <f>0.61365*exp(17.502*EA593/(240.97+EA593))</f>
        <v>0</v>
      </c>
      <c r="AB593">
        <f>(X593-DT593*(DY593+DZ593)/1000)</f>
        <v>0</v>
      </c>
      <c r="AC593">
        <f>(-J593*44100)</f>
        <v>0</v>
      </c>
      <c r="AD593">
        <f>2*29.3*R593*0.92*(EA593-W593)</f>
        <v>0</v>
      </c>
      <c r="AE593">
        <f>2*0.95*5.67E-8*(((EA593+$B$7)+273)^4-(W593+273)^4)</f>
        <v>0</v>
      </c>
      <c r="AF593">
        <f>U593+AE593+AC593+AD593</f>
        <v>0</v>
      </c>
      <c r="AG593">
        <f>DX593*AU593*(DS593-DR593*(1000-AU593*DU593)/(1000-AU593*DT593))/(100*DL593)</f>
        <v>0</v>
      </c>
      <c r="AH593">
        <f>1000*DX593*AU593*(DT593-DU593)/(100*DL593*(1000-AU593*DT593))</f>
        <v>0</v>
      </c>
      <c r="AI593">
        <f>(AJ593 - AK593 - DY593*1E3/(8.314*(EA593+273.15)) * AM593/DX593 * AL593) * DX593/(100*DL593) * (1000 - DU593)/1000</f>
        <v>0</v>
      </c>
      <c r="AJ593">
        <v>429.5144440367371</v>
      </c>
      <c r="AK593">
        <v>425.4963090909093</v>
      </c>
      <c r="AL593">
        <v>0.001485415714508953</v>
      </c>
      <c r="AM593">
        <v>65.50956561991086</v>
      </c>
      <c r="AN593">
        <f>(AP593 - AO593 + DY593*1E3/(8.314*(EA593+273.15)) * AR593/DX593 * AQ593) * DX593/(100*DL593) * 1000/(1000 - AP593)</f>
        <v>0</v>
      </c>
      <c r="AO593">
        <v>22.26140946126273</v>
      </c>
      <c r="AP593">
        <v>22.95053696969697</v>
      </c>
      <c r="AQ593">
        <v>5.4454569572926E-05</v>
      </c>
      <c r="AR593">
        <v>120.4134206838578</v>
      </c>
      <c r="AS593">
        <v>5</v>
      </c>
      <c r="AT593">
        <v>1</v>
      </c>
      <c r="AU593">
        <f>IF(AS593*$H$13&gt;=AW593,1.0,(AW593/(AW593-AS593*$H$13)))</f>
        <v>0</v>
      </c>
      <c r="AV593">
        <f>(AU593-1)*100</f>
        <v>0</v>
      </c>
      <c r="AW593">
        <f>MAX(0,($B$13+$C$13*EF593)/(1+$D$13*EF593)*DY593/(EA593+273)*$E$13)</f>
        <v>0</v>
      </c>
      <c r="AX593" t="s">
        <v>437</v>
      </c>
      <c r="AY593" t="s">
        <v>437</v>
      </c>
      <c r="AZ593">
        <v>0</v>
      </c>
      <c r="BA593">
        <v>0</v>
      </c>
      <c r="BB593">
        <f>1-AZ593/BA593</f>
        <v>0</v>
      </c>
      <c r="BC593">
        <v>0</v>
      </c>
      <c r="BD593" t="s">
        <v>437</v>
      </c>
      <c r="BE593" t="s">
        <v>437</v>
      </c>
      <c r="BF593">
        <v>0</v>
      </c>
      <c r="BG593">
        <v>0</v>
      </c>
      <c r="BH593">
        <f>1-BF593/BG593</f>
        <v>0</v>
      </c>
      <c r="BI593">
        <v>0.5</v>
      </c>
      <c r="BJ593">
        <f>DI593</f>
        <v>0</v>
      </c>
      <c r="BK593">
        <f>L593</f>
        <v>0</v>
      </c>
      <c r="BL593">
        <f>BH593*BI593*BJ593</f>
        <v>0</v>
      </c>
      <c r="BM593">
        <f>(BK593-BC593)/BJ593</f>
        <v>0</v>
      </c>
      <c r="BN593">
        <f>(BA593-BG593)/BG593</f>
        <v>0</v>
      </c>
      <c r="BO593">
        <f>AZ593/(BB593+AZ593/BG593)</f>
        <v>0</v>
      </c>
      <c r="BP593" t="s">
        <v>437</v>
      </c>
      <c r="BQ593">
        <v>0</v>
      </c>
      <c r="BR593">
        <f>IF(BQ593&lt;&gt;0, BQ593, BO593)</f>
        <v>0</v>
      </c>
      <c r="BS593">
        <f>1-BR593/BG593</f>
        <v>0</v>
      </c>
      <c r="BT593">
        <f>(BG593-BF593)/(BG593-BR593)</f>
        <v>0</v>
      </c>
      <c r="BU593">
        <f>(BA593-BG593)/(BA593-BR593)</f>
        <v>0</v>
      </c>
      <c r="BV593">
        <f>(BG593-BF593)/(BG593-AZ593)</f>
        <v>0</v>
      </c>
      <c r="BW593">
        <f>(BA593-BG593)/(BA593-AZ593)</f>
        <v>0</v>
      </c>
      <c r="BX593">
        <f>(BT593*BR593/BF593)</f>
        <v>0</v>
      </c>
      <c r="BY593">
        <f>(1-BX593)</f>
        <v>0</v>
      </c>
      <c r="DH593">
        <f>$B$11*EG593+$C$11*EH593+$F$11*ES593*(1-EV593)</f>
        <v>0</v>
      </c>
      <c r="DI593">
        <f>DH593*DJ593</f>
        <v>0</v>
      </c>
      <c r="DJ593">
        <f>($B$11*$D$9+$C$11*$D$9+$F$11*((FF593+EX593)/MAX(FF593+EX593+FG593, 0.1)*$I$9+FG593/MAX(FF593+EX593+FG593, 0.1)*$J$9))/($B$11+$C$11+$F$11)</f>
        <v>0</v>
      </c>
      <c r="DK593">
        <f>($B$11*$K$9+$C$11*$K$9+$F$11*((FF593+EX593)/MAX(FF593+EX593+FG593, 0.1)*$P$9+FG593/MAX(FF593+EX593+FG593, 0.1)*$Q$9))/($B$11+$C$11+$F$11)</f>
        <v>0</v>
      </c>
      <c r="DL593">
        <v>2.44</v>
      </c>
      <c r="DM593">
        <v>0.5</v>
      </c>
      <c r="DN593" t="s">
        <v>438</v>
      </c>
      <c r="DO593">
        <v>2</v>
      </c>
      <c r="DP593" t="b">
        <v>1</v>
      </c>
      <c r="DQ593">
        <v>1759262937.849999</v>
      </c>
      <c r="DR593">
        <v>415.6849666666666</v>
      </c>
      <c r="DS593">
        <v>420.0337333333333</v>
      </c>
      <c r="DT593">
        <v>22.95313333333333</v>
      </c>
      <c r="DU593">
        <v>22.25124</v>
      </c>
      <c r="DV593">
        <v>415.3345</v>
      </c>
      <c r="DW593">
        <v>22.73264</v>
      </c>
      <c r="DX593">
        <v>500.0336333333333</v>
      </c>
      <c r="DY593">
        <v>90.63831333333334</v>
      </c>
      <c r="DZ593">
        <v>0.05078546333333334</v>
      </c>
      <c r="EA593">
        <v>29.61606333333334</v>
      </c>
      <c r="EB593">
        <v>29.99629666666667</v>
      </c>
      <c r="EC593">
        <v>999.9000000000002</v>
      </c>
      <c r="ED593">
        <v>0</v>
      </c>
      <c r="EE593">
        <v>0</v>
      </c>
      <c r="EF593">
        <v>10004.352</v>
      </c>
      <c r="EG593">
        <v>0</v>
      </c>
      <c r="EH593">
        <v>11.419</v>
      </c>
      <c r="EI593">
        <v>-4.348808666666667</v>
      </c>
      <c r="EJ593">
        <v>425.4504000000001</v>
      </c>
      <c r="EK593">
        <v>429.5928000000001</v>
      </c>
      <c r="EL593">
        <v>0.7018864</v>
      </c>
      <c r="EM593">
        <v>420.0337333333333</v>
      </c>
      <c r="EN593">
        <v>22.25124</v>
      </c>
      <c r="EO593">
        <v>2.080433</v>
      </c>
      <c r="EP593">
        <v>2.016815</v>
      </c>
      <c r="EQ593">
        <v>18.07016333333333</v>
      </c>
      <c r="ER593">
        <v>17.57697333333333</v>
      </c>
      <c r="ES593">
        <v>1999.992333333333</v>
      </c>
      <c r="ET593">
        <v>0.9800065</v>
      </c>
      <c r="EU593">
        <v>0.0199935</v>
      </c>
      <c r="EV593">
        <v>0</v>
      </c>
      <c r="EW593">
        <v>240.2466333333334</v>
      </c>
      <c r="EX593">
        <v>5.000560000000002</v>
      </c>
      <c r="EY593">
        <v>4975.839666666667</v>
      </c>
      <c r="EZ593">
        <v>17294.84333333333</v>
      </c>
      <c r="FA593">
        <v>41.09559999999999</v>
      </c>
      <c r="FB593">
        <v>41.25</v>
      </c>
      <c r="FC593">
        <v>40.81199999999998</v>
      </c>
      <c r="FD593">
        <v>40.37706666666666</v>
      </c>
      <c r="FE593">
        <v>41.86239999999999</v>
      </c>
      <c r="FF593">
        <v>1955.102333333333</v>
      </c>
      <c r="FG593">
        <v>39.89000000000001</v>
      </c>
      <c r="FH593">
        <v>0</v>
      </c>
      <c r="FI593">
        <v>1759262959.6</v>
      </c>
      <c r="FJ593">
        <v>0</v>
      </c>
      <c r="FK593">
        <v>240.2453461538462</v>
      </c>
      <c r="FL593">
        <v>-0.657811968591684</v>
      </c>
      <c r="FM593">
        <v>-31.9637606583687</v>
      </c>
      <c r="FN593">
        <v>4975.842307692307</v>
      </c>
      <c r="FO593">
        <v>15</v>
      </c>
      <c r="FP593">
        <v>0</v>
      </c>
      <c r="FQ593" t="s">
        <v>439</v>
      </c>
      <c r="FR593">
        <v>1747148579.5</v>
      </c>
      <c r="FS593">
        <v>1747148584.5</v>
      </c>
      <c r="FT593">
        <v>0</v>
      </c>
      <c r="FU593">
        <v>0.162</v>
      </c>
      <c r="FV593">
        <v>-0.001</v>
      </c>
      <c r="FW593">
        <v>0.139</v>
      </c>
      <c r="FX593">
        <v>0.058</v>
      </c>
      <c r="FY593">
        <v>420</v>
      </c>
      <c r="FZ593">
        <v>16</v>
      </c>
      <c r="GA593">
        <v>0.19</v>
      </c>
      <c r="GB593">
        <v>0.02</v>
      </c>
      <c r="GC593">
        <v>-4.329358536585366</v>
      </c>
      <c r="GD593">
        <v>0.08160585365853543</v>
      </c>
      <c r="GE593">
        <v>0.08583505743962241</v>
      </c>
      <c r="GF593">
        <v>1</v>
      </c>
      <c r="GG593">
        <v>240.3270294117647</v>
      </c>
      <c r="GH593">
        <v>-1.280290298428329</v>
      </c>
      <c r="GI593">
        <v>0.2311631058103531</v>
      </c>
      <c r="GJ593">
        <v>0</v>
      </c>
      <c r="GK593">
        <v>0.7056410975609756</v>
      </c>
      <c r="GL593">
        <v>-0.08490198606271598</v>
      </c>
      <c r="GM593">
        <v>0.009448001225720374</v>
      </c>
      <c r="GN593">
        <v>1</v>
      </c>
      <c r="GO593">
        <v>2</v>
      </c>
      <c r="GP593">
        <v>3</v>
      </c>
      <c r="GQ593" t="s">
        <v>446</v>
      </c>
      <c r="GR593">
        <v>3.12756</v>
      </c>
      <c r="GS593">
        <v>2.72798</v>
      </c>
      <c r="GT593">
        <v>0.08529299999999999</v>
      </c>
      <c r="GU593">
        <v>0.0864545</v>
      </c>
      <c r="GV593">
        <v>0.103982</v>
      </c>
      <c r="GW593">
        <v>0.102351</v>
      </c>
      <c r="GX593">
        <v>27457.5</v>
      </c>
      <c r="GY593">
        <v>26573.9</v>
      </c>
      <c r="GZ593">
        <v>30557.4</v>
      </c>
      <c r="HA593">
        <v>29341</v>
      </c>
      <c r="HB593">
        <v>37780.8</v>
      </c>
      <c r="HC593">
        <v>34641.7</v>
      </c>
      <c r="HD593">
        <v>46741.4</v>
      </c>
      <c r="HE593">
        <v>43588.6</v>
      </c>
      <c r="HF593">
        <v>1.82542</v>
      </c>
      <c r="HG593">
        <v>1.8495</v>
      </c>
      <c r="HH593">
        <v>0.106655</v>
      </c>
      <c r="HI593">
        <v>0</v>
      </c>
      <c r="HJ593">
        <v>28.2568</v>
      </c>
      <c r="HK593">
        <v>999.9</v>
      </c>
      <c r="HL593">
        <v>51.2</v>
      </c>
      <c r="HM593">
        <v>31.3</v>
      </c>
      <c r="HN593">
        <v>25.921</v>
      </c>
      <c r="HO593">
        <v>62.7897</v>
      </c>
      <c r="HP593">
        <v>16.9712</v>
      </c>
      <c r="HQ593">
        <v>1</v>
      </c>
      <c r="HR593">
        <v>0.10842</v>
      </c>
      <c r="HS593">
        <v>-0.445901</v>
      </c>
      <c r="HT593">
        <v>20.2012</v>
      </c>
      <c r="HU593">
        <v>5.22927</v>
      </c>
      <c r="HV593">
        <v>11.974</v>
      </c>
      <c r="HW593">
        <v>4.9707</v>
      </c>
      <c r="HX593">
        <v>3.29002</v>
      </c>
      <c r="HY593">
        <v>9999</v>
      </c>
      <c r="HZ593">
        <v>9999</v>
      </c>
      <c r="IA593">
        <v>9999</v>
      </c>
      <c r="IB593">
        <v>21.9</v>
      </c>
      <c r="IC593">
        <v>4.97288</v>
      </c>
      <c r="ID593">
        <v>1.87713</v>
      </c>
      <c r="IE593">
        <v>1.8752</v>
      </c>
      <c r="IF593">
        <v>1.87804</v>
      </c>
      <c r="IG593">
        <v>1.87479</v>
      </c>
      <c r="IH593">
        <v>1.87834</v>
      </c>
      <c r="II593">
        <v>1.87546</v>
      </c>
      <c r="IJ593">
        <v>1.8766</v>
      </c>
      <c r="IK593">
        <v>0</v>
      </c>
      <c r="IL593">
        <v>0</v>
      </c>
      <c r="IM593">
        <v>0</v>
      </c>
      <c r="IN593">
        <v>0</v>
      </c>
      <c r="IO593" t="s">
        <v>441</v>
      </c>
      <c r="IP593" t="s">
        <v>442</v>
      </c>
      <c r="IQ593" t="s">
        <v>443</v>
      </c>
      <c r="IR593" t="s">
        <v>443</v>
      </c>
      <c r="IS593" t="s">
        <v>443</v>
      </c>
      <c r="IT593" t="s">
        <v>443</v>
      </c>
      <c r="IU593">
        <v>0</v>
      </c>
      <c r="IV593">
        <v>100</v>
      </c>
      <c r="IW593">
        <v>100</v>
      </c>
      <c r="IX593">
        <v>0.35</v>
      </c>
      <c r="IY593">
        <v>0.2204</v>
      </c>
      <c r="IZ593">
        <v>-0.1222274518627452</v>
      </c>
      <c r="JA593">
        <v>0.001328938755811441</v>
      </c>
      <c r="JB593">
        <v>-5.633165956792918E-07</v>
      </c>
      <c r="JC593">
        <v>2.510553891376428E-10</v>
      </c>
      <c r="JD593">
        <v>-0.04678033270444259</v>
      </c>
      <c r="JE593">
        <v>-0.0009625096320519332</v>
      </c>
      <c r="JF593">
        <v>0.0006953178313022573</v>
      </c>
      <c r="JG593">
        <v>-5.973937232829655E-06</v>
      </c>
      <c r="JH593">
        <v>1</v>
      </c>
      <c r="JI593">
        <v>2112</v>
      </c>
      <c r="JJ593">
        <v>1</v>
      </c>
      <c r="JK593">
        <v>26</v>
      </c>
      <c r="JL593">
        <v>201906.1</v>
      </c>
      <c r="JM593">
        <v>201906</v>
      </c>
      <c r="JN593">
        <v>1.09741</v>
      </c>
      <c r="JO593">
        <v>2.53906</v>
      </c>
      <c r="JP593">
        <v>1.39893</v>
      </c>
      <c r="JQ593">
        <v>2.33276</v>
      </c>
      <c r="JR593">
        <v>1.44897</v>
      </c>
      <c r="JS593">
        <v>2.6062</v>
      </c>
      <c r="JT593">
        <v>36.9317</v>
      </c>
      <c r="JU593">
        <v>23.9824</v>
      </c>
      <c r="JV593">
        <v>18</v>
      </c>
      <c r="JW593">
        <v>476.166</v>
      </c>
      <c r="JX593">
        <v>460.67</v>
      </c>
      <c r="JY593">
        <v>28.1154</v>
      </c>
      <c r="JZ593">
        <v>28.5948</v>
      </c>
      <c r="KA593">
        <v>30.0001</v>
      </c>
      <c r="KB593">
        <v>28.3133</v>
      </c>
      <c r="KC593">
        <v>28.3826</v>
      </c>
      <c r="KD593">
        <v>21.9262</v>
      </c>
      <c r="KE593">
        <v>23.5162</v>
      </c>
      <c r="KF593">
        <v>70.9247</v>
      </c>
      <c r="KG593">
        <v>28.1214</v>
      </c>
      <c r="KH593">
        <v>413.337</v>
      </c>
      <c r="KI593">
        <v>22.3059</v>
      </c>
      <c r="KJ593">
        <v>101.015</v>
      </c>
      <c r="KK593">
        <v>100.271</v>
      </c>
    </row>
    <row r="594" spans="1:297">
      <c r="A594">
        <v>578</v>
      </c>
      <c r="B594">
        <v>1759262950.6</v>
      </c>
      <c r="C594">
        <v>16135</v>
      </c>
      <c r="D594" t="s">
        <v>1605</v>
      </c>
      <c r="E594" t="s">
        <v>1606</v>
      </c>
      <c r="F594">
        <v>5</v>
      </c>
      <c r="G594" t="s">
        <v>1604</v>
      </c>
      <c r="H594" t="s">
        <v>436</v>
      </c>
      <c r="I594">
        <v>1759262942.755172</v>
      </c>
      <c r="J594">
        <f>(K594)/1000</f>
        <v>0</v>
      </c>
      <c r="K594">
        <f>IF(DP594, AN594, AH594)</f>
        <v>0</v>
      </c>
      <c r="L594">
        <f>IF(DP594, AI594, AG594)</f>
        <v>0</v>
      </c>
      <c r="M594">
        <f>DR594 - IF(AU594&gt;1, L594*DL594*100.0/(AW594), 0)</f>
        <v>0</v>
      </c>
      <c r="N594">
        <f>((T594-J594/2)*M594-L594)/(T594+J594/2)</f>
        <v>0</v>
      </c>
      <c r="O594">
        <f>N594*(DY594+DZ594)/1000.0</f>
        <v>0</v>
      </c>
      <c r="P594">
        <f>(DR594 - IF(AU594&gt;1, L594*DL594*100.0/(AW594), 0))*(DY594+DZ594)/1000.0</f>
        <v>0</v>
      </c>
      <c r="Q594">
        <f>2.0/((1/S594-1/R594)+SIGN(S594)*SQRT((1/S594-1/R594)*(1/S594-1/R594) + 4*DM594/((DM594+1)*(DM594+1))*(2*1/S594*1/R594-1/R594*1/R594)))</f>
        <v>0</v>
      </c>
      <c r="R594">
        <f>IF(LEFT(DN594,1)&lt;&gt;"0",IF(LEFT(DN594,1)="1",3.0,DO594),$D$5+$E$5*(EF594*DY594/($K$5*1000))+$F$5*(EF594*DY594/($K$5*1000))*MAX(MIN(DL594,$J$5),$I$5)*MAX(MIN(DL594,$J$5),$I$5)+$G$5*MAX(MIN(DL594,$J$5),$I$5)*(EF594*DY594/($K$5*1000))+$H$5*(EF594*DY594/($K$5*1000))*(EF594*DY594/($K$5*1000)))</f>
        <v>0</v>
      </c>
      <c r="S594">
        <f>J594*(1000-(1000*0.61365*exp(17.502*W594/(240.97+W594))/(DY594+DZ594)+DT594)/2)/(1000*0.61365*exp(17.502*W594/(240.97+W594))/(DY594+DZ594)-DT594)</f>
        <v>0</v>
      </c>
      <c r="T594">
        <f>1/((DM594+1)/(Q594/1.6)+1/(R594/1.37)) + DM594/((DM594+1)/(Q594/1.6) + DM594/(R594/1.37))</f>
        <v>0</v>
      </c>
      <c r="U594">
        <f>(DH594*DK594)</f>
        <v>0</v>
      </c>
      <c r="V594">
        <f>(EA594+(U594+2*0.95*5.67E-8*(((EA594+$B$7)+273)^4-(EA594+273)^4)-44100*J594)/(1.84*29.3*R594+8*0.95*5.67E-8*(EA594+273)^3))</f>
        <v>0</v>
      </c>
      <c r="W594">
        <f>($C$7*EB594+$D$7*EC594+$E$7*V594)</f>
        <v>0</v>
      </c>
      <c r="X594">
        <f>0.61365*exp(17.502*W594/(240.97+W594))</f>
        <v>0</v>
      </c>
      <c r="Y594">
        <f>(Z594/AA594*100)</f>
        <v>0</v>
      </c>
      <c r="Z594">
        <f>DT594*(DY594+DZ594)/1000</f>
        <v>0</v>
      </c>
      <c r="AA594">
        <f>0.61365*exp(17.502*EA594/(240.97+EA594))</f>
        <v>0</v>
      </c>
      <c r="AB594">
        <f>(X594-DT594*(DY594+DZ594)/1000)</f>
        <v>0</v>
      </c>
      <c r="AC594">
        <f>(-J594*44100)</f>
        <v>0</v>
      </c>
      <c r="AD594">
        <f>2*29.3*R594*0.92*(EA594-W594)</f>
        <v>0</v>
      </c>
      <c r="AE594">
        <f>2*0.95*5.67E-8*(((EA594+$B$7)+273)^4-(W594+273)^4)</f>
        <v>0</v>
      </c>
      <c r="AF594">
        <f>U594+AE594+AC594+AD594</f>
        <v>0</v>
      </c>
      <c r="AG594">
        <f>DX594*AU594*(DS594-DR594*(1000-AU594*DU594)/(1000-AU594*DT594))/(100*DL594)</f>
        <v>0</v>
      </c>
      <c r="AH594">
        <f>1000*DX594*AU594*(DT594-DU594)/(100*DL594*(1000-AU594*DT594))</f>
        <v>0</v>
      </c>
      <c r="AI594">
        <f>(AJ594 - AK594 - DY594*1E3/(8.314*(EA594+273.15)) * AM594/DX594 * AL594) * DX594/(100*DL594) * (1000 - DU594)/1000</f>
        <v>0</v>
      </c>
      <c r="AJ594">
        <v>429.5218056464042</v>
      </c>
      <c r="AK594">
        <v>425.371721212121</v>
      </c>
      <c r="AL594">
        <v>-0.0287175364681114</v>
      </c>
      <c r="AM594">
        <v>65.50956561991086</v>
      </c>
      <c r="AN594">
        <f>(AP594 - AO594 + DY594*1E3/(8.314*(EA594+273.15)) * AR594/DX594 * AQ594) * DX594/(100*DL594) * 1000/(1000 - AP594)</f>
        <v>0</v>
      </c>
      <c r="AO594">
        <v>22.26136917046944</v>
      </c>
      <c r="AP594">
        <v>22.9540503030303</v>
      </c>
      <c r="AQ594">
        <v>5.671013886552862E-05</v>
      </c>
      <c r="AR594">
        <v>120.4134206838578</v>
      </c>
      <c r="AS594">
        <v>5</v>
      </c>
      <c r="AT594">
        <v>1</v>
      </c>
      <c r="AU594">
        <f>IF(AS594*$H$13&gt;=AW594,1.0,(AW594/(AW594-AS594*$H$13)))</f>
        <v>0</v>
      </c>
      <c r="AV594">
        <f>(AU594-1)*100</f>
        <v>0</v>
      </c>
      <c r="AW594">
        <f>MAX(0,($B$13+$C$13*EF594)/(1+$D$13*EF594)*DY594/(EA594+273)*$E$13)</f>
        <v>0</v>
      </c>
      <c r="AX594" t="s">
        <v>437</v>
      </c>
      <c r="AY594" t="s">
        <v>437</v>
      </c>
      <c r="AZ594">
        <v>0</v>
      </c>
      <c r="BA594">
        <v>0</v>
      </c>
      <c r="BB594">
        <f>1-AZ594/BA594</f>
        <v>0</v>
      </c>
      <c r="BC594">
        <v>0</v>
      </c>
      <c r="BD594" t="s">
        <v>437</v>
      </c>
      <c r="BE594" t="s">
        <v>437</v>
      </c>
      <c r="BF594">
        <v>0</v>
      </c>
      <c r="BG594">
        <v>0</v>
      </c>
      <c r="BH594">
        <f>1-BF594/BG594</f>
        <v>0</v>
      </c>
      <c r="BI594">
        <v>0.5</v>
      </c>
      <c r="BJ594">
        <f>DI594</f>
        <v>0</v>
      </c>
      <c r="BK594">
        <f>L594</f>
        <v>0</v>
      </c>
      <c r="BL594">
        <f>BH594*BI594*BJ594</f>
        <v>0</v>
      </c>
      <c r="BM594">
        <f>(BK594-BC594)/BJ594</f>
        <v>0</v>
      </c>
      <c r="BN594">
        <f>(BA594-BG594)/BG594</f>
        <v>0</v>
      </c>
      <c r="BO594">
        <f>AZ594/(BB594+AZ594/BG594)</f>
        <v>0</v>
      </c>
      <c r="BP594" t="s">
        <v>437</v>
      </c>
      <c r="BQ594">
        <v>0</v>
      </c>
      <c r="BR594">
        <f>IF(BQ594&lt;&gt;0, BQ594, BO594)</f>
        <v>0</v>
      </c>
      <c r="BS594">
        <f>1-BR594/BG594</f>
        <v>0</v>
      </c>
      <c r="BT594">
        <f>(BG594-BF594)/(BG594-BR594)</f>
        <v>0</v>
      </c>
      <c r="BU594">
        <f>(BA594-BG594)/(BA594-BR594)</f>
        <v>0</v>
      </c>
      <c r="BV594">
        <f>(BG594-BF594)/(BG594-AZ594)</f>
        <v>0</v>
      </c>
      <c r="BW594">
        <f>(BA594-BG594)/(BA594-AZ594)</f>
        <v>0</v>
      </c>
      <c r="BX594">
        <f>(BT594*BR594/BF594)</f>
        <v>0</v>
      </c>
      <c r="BY594">
        <f>(1-BX594)</f>
        <v>0</v>
      </c>
      <c r="DH594">
        <f>$B$11*EG594+$C$11*EH594+$F$11*ES594*(1-EV594)</f>
        <v>0</v>
      </c>
      <c r="DI594">
        <f>DH594*DJ594</f>
        <v>0</v>
      </c>
      <c r="DJ594">
        <f>($B$11*$D$9+$C$11*$D$9+$F$11*((FF594+EX594)/MAX(FF594+EX594+FG594, 0.1)*$I$9+FG594/MAX(FF594+EX594+FG594, 0.1)*$J$9))/($B$11+$C$11+$F$11)</f>
        <v>0</v>
      </c>
      <c r="DK594">
        <f>($B$11*$K$9+$C$11*$K$9+$F$11*((FF594+EX594)/MAX(FF594+EX594+FG594, 0.1)*$P$9+FG594/MAX(FF594+EX594+FG594, 0.1)*$Q$9))/($B$11+$C$11+$F$11)</f>
        <v>0</v>
      </c>
      <c r="DL594">
        <v>2.44</v>
      </c>
      <c r="DM594">
        <v>0.5</v>
      </c>
      <c r="DN594" t="s">
        <v>438</v>
      </c>
      <c r="DO594">
        <v>2</v>
      </c>
      <c r="DP594" t="b">
        <v>1</v>
      </c>
      <c r="DQ594">
        <v>1759262942.755172</v>
      </c>
      <c r="DR594">
        <v>415.7012413793103</v>
      </c>
      <c r="DS594">
        <v>419.8123103448276</v>
      </c>
      <c r="DT594">
        <v>22.95110344827586</v>
      </c>
      <c r="DU594">
        <v>22.25512413793103</v>
      </c>
      <c r="DV594">
        <v>415.3508620689656</v>
      </c>
      <c r="DW594">
        <v>22.73065862068965</v>
      </c>
      <c r="DX594">
        <v>500.0111034482759</v>
      </c>
      <c r="DY594">
        <v>90.63836896551722</v>
      </c>
      <c r="DZ594">
        <v>0.05054678620689654</v>
      </c>
      <c r="EA594">
        <v>29.61294137931035</v>
      </c>
      <c r="EB594">
        <v>29.99021379310345</v>
      </c>
      <c r="EC594">
        <v>999.9000000000002</v>
      </c>
      <c r="ED594">
        <v>0</v>
      </c>
      <c r="EE594">
        <v>0</v>
      </c>
      <c r="EF594">
        <v>9993.895517241381</v>
      </c>
      <c r="EG594">
        <v>0</v>
      </c>
      <c r="EH594">
        <v>11.419</v>
      </c>
      <c r="EI594">
        <v>-4.110961034482759</v>
      </c>
      <c r="EJ594">
        <v>425.4662413793103</v>
      </c>
      <c r="EK594">
        <v>429.3679655172414</v>
      </c>
      <c r="EL594">
        <v>0.6959763793103448</v>
      </c>
      <c r="EM594">
        <v>419.8123103448276</v>
      </c>
      <c r="EN594">
        <v>22.25512413793103</v>
      </c>
      <c r="EO594">
        <v>2.080250689655172</v>
      </c>
      <c r="EP594">
        <v>2.017168275862069</v>
      </c>
      <c r="EQ594">
        <v>18.06876206896552</v>
      </c>
      <c r="ER594">
        <v>17.57974827586207</v>
      </c>
      <c r="ES594">
        <v>1999.974827586207</v>
      </c>
      <c r="ET594">
        <v>0.9800063448275862</v>
      </c>
      <c r="EU594">
        <v>0.01999365517241379</v>
      </c>
      <c r="EV594">
        <v>0</v>
      </c>
      <c r="EW594">
        <v>240.1636551724138</v>
      </c>
      <c r="EX594">
        <v>5.000560000000001</v>
      </c>
      <c r="EY594">
        <v>4973.248620689655</v>
      </c>
      <c r="EZ594">
        <v>17294.70344827586</v>
      </c>
      <c r="FA594">
        <v>41.11196551724138</v>
      </c>
      <c r="FB594">
        <v>41.25</v>
      </c>
      <c r="FC594">
        <v>40.81199999999998</v>
      </c>
      <c r="FD594">
        <v>40.37713793103448</v>
      </c>
      <c r="FE594">
        <v>41.85762068965517</v>
      </c>
      <c r="FF594">
        <v>1955.084827586207</v>
      </c>
      <c r="FG594">
        <v>39.89000000000001</v>
      </c>
      <c r="FH594">
        <v>0</v>
      </c>
      <c r="FI594">
        <v>1759262965</v>
      </c>
      <c r="FJ594">
        <v>0</v>
      </c>
      <c r="FK594">
        <v>240.15952</v>
      </c>
      <c r="FL594">
        <v>-1.097230759947947</v>
      </c>
      <c r="FM594">
        <v>-30.89846144808578</v>
      </c>
      <c r="FN594">
        <v>4972.9308</v>
      </c>
      <c r="FO594">
        <v>15</v>
      </c>
      <c r="FP594">
        <v>0</v>
      </c>
      <c r="FQ594" t="s">
        <v>439</v>
      </c>
      <c r="FR594">
        <v>1747148579.5</v>
      </c>
      <c r="FS594">
        <v>1747148584.5</v>
      </c>
      <c r="FT594">
        <v>0</v>
      </c>
      <c r="FU594">
        <v>0.162</v>
      </c>
      <c r="FV594">
        <v>-0.001</v>
      </c>
      <c r="FW594">
        <v>0.139</v>
      </c>
      <c r="FX594">
        <v>0.058</v>
      </c>
      <c r="FY594">
        <v>420</v>
      </c>
      <c r="FZ594">
        <v>16</v>
      </c>
      <c r="GA594">
        <v>0.19</v>
      </c>
      <c r="GB594">
        <v>0.02</v>
      </c>
      <c r="GC594">
        <v>-4.1967085</v>
      </c>
      <c r="GD594">
        <v>2.930649455909965</v>
      </c>
      <c r="GE594">
        <v>0.4511941024855599</v>
      </c>
      <c r="GF594">
        <v>0</v>
      </c>
      <c r="GG594">
        <v>240.1995</v>
      </c>
      <c r="GH594">
        <v>-0.9788693638699931</v>
      </c>
      <c r="GI594">
        <v>0.2163721263444595</v>
      </c>
      <c r="GJ594">
        <v>1</v>
      </c>
      <c r="GK594">
        <v>0.699114775</v>
      </c>
      <c r="GL594">
        <v>-0.08275444277673798</v>
      </c>
      <c r="GM594">
        <v>0.008982614133668168</v>
      </c>
      <c r="GN594">
        <v>1</v>
      </c>
      <c r="GO594">
        <v>2</v>
      </c>
      <c r="GP594">
        <v>3</v>
      </c>
      <c r="GQ594" t="s">
        <v>446</v>
      </c>
      <c r="GR594">
        <v>3.12753</v>
      </c>
      <c r="GS594">
        <v>2.72777</v>
      </c>
      <c r="GT594">
        <v>0.08526069999999999</v>
      </c>
      <c r="GU594">
        <v>0.085962</v>
      </c>
      <c r="GV594">
        <v>0.103989</v>
      </c>
      <c r="GW594">
        <v>0.102341</v>
      </c>
      <c r="GX594">
        <v>27458.2</v>
      </c>
      <c r="GY594">
        <v>26588.4</v>
      </c>
      <c r="GZ594">
        <v>30557.1</v>
      </c>
      <c r="HA594">
        <v>29341.1</v>
      </c>
      <c r="HB594">
        <v>37780.1</v>
      </c>
      <c r="HC594">
        <v>34642.1</v>
      </c>
      <c r="HD594">
        <v>46741</v>
      </c>
      <c r="HE594">
        <v>43588.7</v>
      </c>
      <c r="HF594">
        <v>1.8255</v>
      </c>
      <c r="HG594">
        <v>1.84965</v>
      </c>
      <c r="HH594">
        <v>0.105649</v>
      </c>
      <c r="HI594">
        <v>0</v>
      </c>
      <c r="HJ594">
        <v>28.2544</v>
      </c>
      <c r="HK594">
        <v>999.9</v>
      </c>
      <c r="HL594">
        <v>51.2</v>
      </c>
      <c r="HM594">
        <v>31.3</v>
      </c>
      <c r="HN594">
        <v>25.9215</v>
      </c>
      <c r="HO594">
        <v>62.7397</v>
      </c>
      <c r="HP594">
        <v>17.0673</v>
      </c>
      <c r="HQ594">
        <v>1</v>
      </c>
      <c r="HR594">
        <v>0.108125</v>
      </c>
      <c r="HS594">
        <v>-0.462225</v>
      </c>
      <c r="HT594">
        <v>20.2007</v>
      </c>
      <c r="HU594">
        <v>5.22747</v>
      </c>
      <c r="HV594">
        <v>11.974</v>
      </c>
      <c r="HW594">
        <v>4.9701</v>
      </c>
      <c r="HX594">
        <v>3.2896</v>
      </c>
      <c r="HY594">
        <v>9999</v>
      </c>
      <c r="HZ594">
        <v>9999</v>
      </c>
      <c r="IA594">
        <v>9999</v>
      </c>
      <c r="IB594">
        <v>21.9</v>
      </c>
      <c r="IC594">
        <v>4.9729</v>
      </c>
      <c r="ID594">
        <v>1.87714</v>
      </c>
      <c r="IE594">
        <v>1.87519</v>
      </c>
      <c r="IF594">
        <v>1.87805</v>
      </c>
      <c r="IG594">
        <v>1.87477</v>
      </c>
      <c r="IH594">
        <v>1.87836</v>
      </c>
      <c r="II594">
        <v>1.87545</v>
      </c>
      <c r="IJ594">
        <v>1.87656</v>
      </c>
      <c r="IK594">
        <v>0</v>
      </c>
      <c r="IL594">
        <v>0</v>
      </c>
      <c r="IM594">
        <v>0</v>
      </c>
      <c r="IN594">
        <v>0</v>
      </c>
      <c r="IO594" t="s">
        <v>441</v>
      </c>
      <c r="IP594" t="s">
        <v>442</v>
      </c>
      <c r="IQ594" t="s">
        <v>443</v>
      </c>
      <c r="IR594" t="s">
        <v>443</v>
      </c>
      <c r="IS594" t="s">
        <v>443</v>
      </c>
      <c r="IT594" t="s">
        <v>443</v>
      </c>
      <c r="IU594">
        <v>0</v>
      </c>
      <c r="IV594">
        <v>100</v>
      </c>
      <c r="IW594">
        <v>100</v>
      </c>
      <c r="IX594">
        <v>0.35</v>
      </c>
      <c r="IY594">
        <v>0.2205</v>
      </c>
      <c r="IZ594">
        <v>-0.1222274518627452</v>
      </c>
      <c r="JA594">
        <v>0.001328938755811441</v>
      </c>
      <c r="JB594">
        <v>-5.633165956792918E-07</v>
      </c>
      <c r="JC594">
        <v>2.510553891376428E-10</v>
      </c>
      <c r="JD594">
        <v>-0.04678033270444259</v>
      </c>
      <c r="JE594">
        <v>-0.0009625096320519332</v>
      </c>
      <c r="JF594">
        <v>0.0006953178313022573</v>
      </c>
      <c r="JG594">
        <v>-5.973937232829655E-06</v>
      </c>
      <c r="JH594">
        <v>1</v>
      </c>
      <c r="JI594">
        <v>2112</v>
      </c>
      <c r="JJ594">
        <v>1</v>
      </c>
      <c r="JK594">
        <v>26</v>
      </c>
      <c r="JL594">
        <v>201906.2</v>
      </c>
      <c r="JM594">
        <v>201906.1</v>
      </c>
      <c r="JN594">
        <v>1.06934</v>
      </c>
      <c r="JO594">
        <v>2.54028</v>
      </c>
      <c r="JP594">
        <v>1.39893</v>
      </c>
      <c r="JQ594">
        <v>2.33276</v>
      </c>
      <c r="JR594">
        <v>1.44897</v>
      </c>
      <c r="JS594">
        <v>2.59399</v>
      </c>
      <c r="JT594">
        <v>36.9317</v>
      </c>
      <c r="JU594">
        <v>23.9824</v>
      </c>
      <c r="JV594">
        <v>18</v>
      </c>
      <c r="JW594">
        <v>476.207</v>
      </c>
      <c r="JX594">
        <v>460.765</v>
      </c>
      <c r="JY594">
        <v>28.1197</v>
      </c>
      <c r="JZ594">
        <v>28.5954</v>
      </c>
      <c r="KA594">
        <v>30.0001</v>
      </c>
      <c r="KB594">
        <v>28.3133</v>
      </c>
      <c r="KC594">
        <v>28.3825</v>
      </c>
      <c r="KD594">
        <v>21.4406</v>
      </c>
      <c r="KE594">
        <v>23.5162</v>
      </c>
      <c r="KF594">
        <v>71.3018</v>
      </c>
      <c r="KG594">
        <v>28.1311</v>
      </c>
      <c r="KH594">
        <v>399.794</v>
      </c>
      <c r="KI594">
        <v>22.3119</v>
      </c>
      <c r="KJ594">
        <v>101.014</v>
      </c>
      <c r="KK594">
        <v>100.271</v>
      </c>
    </row>
    <row r="595" spans="1:297">
      <c r="A595">
        <v>579</v>
      </c>
      <c r="B595">
        <v>1759262955.6</v>
      </c>
      <c r="C595">
        <v>16140</v>
      </c>
      <c r="D595" t="s">
        <v>1607</v>
      </c>
      <c r="E595" t="s">
        <v>1608</v>
      </c>
      <c r="F595">
        <v>5</v>
      </c>
      <c r="G595" t="s">
        <v>1604</v>
      </c>
      <c r="H595" t="s">
        <v>436</v>
      </c>
      <c r="I595">
        <v>1759262947.832142</v>
      </c>
      <c r="J595">
        <f>(K595)/1000</f>
        <v>0</v>
      </c>
      <c r="K595">
        <f>IF(DP595, AN595, AH595)</f>
        <v>0</v>
      </c>
      <c r="L595">
        <f>IF(DP595, AI595, AG595)</f>
        <v>0</v>
      </c>
      <c r="M595">
        <f>DR595 - IF(AU595&gt;1, L595*DL595*100.0/(AW595), 0)</f>
        <v>0</v>
      </c>
      <c r="N595">
        <f>((T595-J595/2)*M595-L595)/(T595+J595/2)</f>
        <v>0</v>
      </c>
      <c r="O595">
        <f>N595*(DY595+DZ595)/1000.0</f>
        <v>0</v>
      </c>
      <c r="P595">
        <f>(DR595 - IF(AU595&gt;1, L595*DL595*100.0/(AW595), 0))*(DY595+DZ595)/1000.0</f>
        <v>0</v>
      </c>
      <c r="Q595">
        <f>2.0/((1/S595-1/R595)+SIGN(S595)*SQRT((1/S595-1/R595)*(1/S595-1/R595) + 4*DM595/((DM595+1)*(DM595+1))*(2*1/S595*1/R595-1/R595*1/R595)))</f>
        <v>0</v>
      </c>
      <c r="R595">
        <f>IF(LEFT(DN595,1)&lt;&gt;"0",IF(LEFT(DN595,1)="1",3.0,DO595),$D$5+$E$5*(EF595*DY595/($K$5*1000))+$F$5*(EF595*DY595/($K$5*1000))*MAX(MIN(DL595,$J$5),$I$5)*MAX(MIN(DL595,$J$5),$I$5)+$G$5*MAX(MIN(DL595,$J$5),$I$5)*(EF595*DY595/($K$5*1000))+$H$5*(EF595*DY595/($K$5*1000))*(EF595*DY595/($K$5*1000)))</f>
        <v>0</v>
      </c>
      <c r="S595">
        <f>J595*(1000-(1000*0.61365*exp(17.502*W595/(240.97+W595))/(DY595+DZ595)+DT595)/2)/(1000*0.61365*exp(17.502*W595/(240.97+W595))/(DY595+DZ595)-DT595)</f>
        <v>0</v>
      </c>
      <c r="T595">
        <f>1/((DM595+1)/(Q595/1.6)+1/(R595/1.37)) + DM595/((DM595+1)/(Q595/1.6) + DM595/(R595/1.37))</f>
        <v>0</v>
      </c>
      <c r="U595">
        <f>(DH595*DK595)</f>
        <v>0</v>
      </c>
      <c r="V595">
        <f>(EA595+(U595+2*0.95*5.67E-8*(((EA595+$B$7)+273)^4-(EA595+273)^4)-44100*J595)/(1.84*29.3*R595+8*0.95*5.67E-8*(EA595+273)^3))</f>
        <v>0</v>
      </c>
      <c r="W595">
        <f>($C$7*EB595+$D$7*EC595+$E$7*V595)</f>
        <v>0</v>
      </c>
      <c r="X595">
        <f>0.61365*exp(17.502*W595/(240.97+W595))</f>
        <v>0</v>
      </c>
      <c r="Y595">
        <f>(Z595/AA595*100)</f>
        <v>0</v>
      </c>
      <c r="Z595">
        <f>DT595*(DY595+DZ595)/1000</f>
        <v>0</v>
      </c>
      <c r="AA595">
        <f>0.61365*exp(17.502*EA595/(240.97+EA595))</f>
        <v>0</v>
      </c>
      <c r="AB595">
        <f>(X595-DT595*(DY595+DZ595)/1000)</f>
        <v>0</v>
      </c>
      <c r="AC595">
        <f>(-J595*44100)</f>
        <v>0</v>
      </c>
      <c r="AD595">
        <f>2*29.3*R595*0.92*(EA595-W595)</f>
        <v>0</v>
      </c>
      <c r="AE595">
        <f>2*0.95*5.67E-8*(((EA595+$B$7)+273)^4-(W595+273)^4)</f>
        <v>0</v>
      </c>
      <c r="AF595">
        <f>U595+AE595+AC595+AD595</f>
        <v>0</v>
      </c>
      <c r="AG595">
        <f>DX595*AU595*(DS595-DR595*(1000-AU595*DU595)/(1000-AU595*DT595))/(100*DL595)</f>
        <v>0</v>
      </c>
      <c r="AH595">
        <f>1000*DX595*AU595*(DT595-DU595)/(100*DL595*(1000-AU595*DT595))</f>
        <v>0</v>
      </c>
      <c r="AI595">
        <f>(AJ595 - AK595 - DY595*1E3/(8.314*(EA595+273.15)) * AM595/DX595 * AL595) * DX595/(100*DL595) * (1000 - DU595)/1000</f>
        <v>0</v>
      </c>
      <c r="AJ595">
        <v>421.969099377286</v>
      </c>
      <c r="AK595">
        <v>421.9126606060602</v>
      </c>
      <c r="AL595">
        <v>-0.8324601024229534</v>
      </c>
      <c r="AM595">
        <v>65.50956561991086</v>
      </c>
      <c r="AN595">
        <f>(AP595 - AO595 + DY595*1E3/(8.314*(EA595+273.15)) * AR595/DX595 * AQ595) * DX595/(100*DL595) * 1000/(1000 - AP595)</f>
        <v>0</v>
      </c>
      <c r="AO595">
        <v>22.26184491576252</v>
      </c>
      <c r="AP595">
        <v>22.95658303030302</v>
      </c>
      <c r="AQ595">
        <v>3.627064477614687E-05</v>
      </c>
      <c r="AR595">
        <v>120.4134206838578</v>
      </c>
      <c r="AS595">
        <v>5</v>
      </c>
      <c r="AT595">
        <v>1</v>
      </c>
      <c r="AU595">
        <f>IF(AS595*$H$13&gt;=AW595,1.0,(AW595/(AW595-AS595*$H$13)))</f>
        <v>0</v>
      </c>
      <c r="AV595">
        <f>(AU595-1)*100</f>
        <v>0</v>
      </c>
      <c r="AW595">
        <f>MAX(0,($B$13+$C$13*EF595)/(1+$D$13*EF595)*DY595/(EA595+273)*$E$13)</f>
        <v>0</v>
      </c>
      <c r="AX595" t="s">
        <v>437</v>
      </c>
      <c r="AY595" t="s">
        <v>437</v>
      </c>
      <c r="AZ595">
        <v>0</v>
      </c>
      <c r="BA595">
        <v>0</v>
      </c>
      <c r="BB595">
        <f>1-AZ595/BA595</f>
        <v>0</v>
      </c>
      <c r="BC595">
        <v>0</v>
      </c>
      <c r="BD595" t="s">
        <v>437</v>
      </c>
      <c r="BE595" t="s">
        <v>437</v>
      </c>
      <c r="BF595">
        <v>0</v>
      </c>
      <c r="BG595">
        <v>0</v>
      </c>
      <c r="BH595">
        <f>1-BF595/BG595</f>
        <v>0</v>
      </c>
      <c r="BI595">
        <v>0.5</v>
      </c>
      <c r="BJ595">
        <f>DI595</f>
        <v>0</v>
      </c>
      <c r="BK595">
        <f>L595</f>
        <v>0</v>
      </c>
      <c r="BL595">
        <f>BH595*BI595*BJ595</f>
        <v>0</v>
      </c>
      <c r="BM595">
        <f>(BK595-BC595)/BJ595</f>
        <v>0</v>
      </c>
      <c r="BN595">
        <f>(BA595-BG595)/BG595</f>
        <v>0</v>
      </c>
      <c r="BO595">
        <f>AZ595/(BB595+AZ595/BG595)</f>
        <v>0</v>
      </c>
      <c r="BP595" t="s">
        <v>437</v>
      </c>
      <c r="BQ595">
        <v>0</v>
      </c>
      <c r="BR595">
        <f>IF(BQ595&lt;&gt;0, BQ595, BO595)</f>
        <v>0</v>
      </c>
      <c r="BS595">
        <f>1-BR595/BG595</f>
        <v>0</v>
      </c>
      <c r="BT595">
        <f>(BG595-BF595)/(BG595-BR595)</f>
        <v>0</v>
      </c>
      <c r="BU595">
        <f>(BA595-BG595)/(BA595-BR595)</f>
        <v>0</v>
      </c>
      <c r="BV595">
        <f>(BG595-BF595)/(BG595-AZ595)</f>
        <v>0</v>
      </c>
      <c r="BW595">
        <f>(BA595-BG595)/(BA595-AZ595)</f>
        <v>0</v>
      </c>
      <c r="BX595">
        <f>(BT595*BR595/BF595)</f>
        <v>0</v>
      </c>
      <c r="BY595">
        <f>(1-BX595)</f>
        <v>0</v>
      </c>
      <c r="DH595">
        <f>$B$11*EG595+$C$11*EH595+$F$11*ES595*(1-EV595)</f>
        <v>0</v>
      </c>
      <c r="DI595">
        <f>DH595*DJ595</f>
        <v>0</v>
      </c>
      <c r="DJ595">
        <f>($B$11*$D$9+$C$11*$D$9+$F$11*((FF595+EX595)/MAX(FF595+EX595+FG595, 0.1)*$I$9+FG595/MAX(FF595+EX595+FG595, 0.1)*$J$9))/($B$11+$C$11+$F$11)</f>
        <v>0</v>
      </c>
      <c r="DK595">
        <f>($B$11*$K$9+$C$11*$K$9+$F$11*((FF595+EX595)/MAX(FF595+EX595+FG595, 0.1)*$P$9+FG595/MAX(FF595+EX595+FG595, 0.1)*$Q$9))/($B$11+$C$11+$F$11)</f>
        <v>0</v>
      </c>
      <c r="DL595">
        <v>2.44</v>
      </c>
      <c r="DM595">
        <v>0.5</v>
      </c>
      <c r="DN595" t="s">
        <v>438</v>
      </c>
      <c r="DO595">
        <v>2</v>
      </c>
      <c r="DP595" t="b">
        <v>1</v>
      </c>
      <c r="DQ595">
        <v>1759262947.832142</v>
      </c>
      <c r="DR595">
        <v>415.18475</v>
      </c>
      <c r="DS595">
        <v>416.88675</v>
      </c>
      <c r="DT595">
        <v>22.95206071428571</v>
      </c>
      <c r="DU595">
        <v>22.26088928571428</v>
      </c>
      <c r="DV595">
        <v>414.8348571428572</v>
      </c>
      <c r="DW595">
        <v>22.73160714285714</v>
      </c>
      <c r="DX595">
        <v>499.9889642857142</v>
      </c>
      <c r="DY595">
        <v>90.6381285714286</v>
      </c>
      <c r="DZ595">
        <v>0.050339025</v>
      </c>
      <c r="EA595">
        <v>29.60917857142857</v>
      </c>
      <c r="EB595">
        <v>29.989575</v>
      </c>
      <c r="EC595">
        <v>999.9000000000002</v>
      </c>
      <c r="ED595">
        <v>0</v>
      </c>
      <c r="EE595">
        <v>0</v>
      </c>
      <c r="EF595">
        <v>9987.208928571428</v>
      </c>
      <c r="EG595">
        <v>0</v>
      </c>
      <c r="EH595">
        <v>11.419</v>
      </c>
      <c r="EI595">
        <v>-1.701902714285714</v>
      </c>
      <c r="EJ595">
        <v>424.9380357142858</v>
      </c>
      <c r="EK595">
        <v>426.37825</v>
      </c>
      <c r="EL595">
        <v>0.6911751785714284</v>
      </c>
      <c r="EM595">
        <v>416.88675</v>
      </c>
      <c r="EN595">
        <v>22.26088928571428</v>
      </c>
      <c r="EO595">
        <v>2.080332857142857</v>
      </c>
      <c r="EP595">
        <v>2.017686785714286</v>
      </c>
      <c r="EQ595">
        <v>18.06938214285714</v>
      </c>
      <c r="ER595">
        <v>17.58381428571429</v>
      </c>
      <c r="ES595">
        <v>1999.988571428571</v>
      </c>
      <c r="ET595">
        <v>0.9800065</v>
      </c>
      <c r="EU595">
        <v>0.0199935</v>
      </c>
      <c r="EV595">
        <v>0</v>
      </c>
      <c r="EW595">
        <v>240.0432857142857</v>
      </c>
      <c r="EX595">
        <v>5.000560000000001</v>
      </c>
      <c r="EY595">
        <v>4970.831785714286</v>
      </c>
      <c r="EZ595">
        <v>17294.82142857143</v>
      </c>
      <c r="FA595">
        <v>41.11825</v>
      </c>
      <c r="FB595">
        <v>41.25</v>
      </c>
      <c r="FC595">
        <v>40.81199999999999</v>
      </c>
      <c r="FD595">
        <v>40.37942857142856</v>
      </c>
      <c r="FE595">
        <v>41.85700000000001</v>
      </c>
      <c r="FF595">
        <v>1955.098571428571</v>
      </c>
      <c r="FG595">
        <v>39.89000000000001</v>
      </c>
      <c r="FH595">
        <v>0</v>
      </c>
      <c r="FI595">
        <v>1759262969.8</v>
      </c>
      <c r="FJ595">
        <v>0</v>
      </c>
      <c r="FK595">
        <v>240.04676</v>
      </c>
      <c r="FL595">
        <v>-1.787076905578038</v>
      </c>
      <c r="FM595">
        <v>-27.64307697432566</v>
      </c>
      <c r="FN595">
        <v>4970.6016</v>
      </c>
      <c r="FO595">
        <v>15</v>
      </c>
      <c r="FP595">
        <v>0</v>
      </c>
      <c r="FQ595" t="s">
        <v>439</v>
      </c>
      <c r="FR595">
        <v>1747148579.5</v>
      </c>
      <c r="FS595">
        <v>1747148584.5</v>
      </c>
      <c r="FT595">
        <v>0</v>
      </c>
      <c r="FU595">
        <v>0.162</v>
      </c>
      <c r="FV595">
        <v>-0.001</v>
      </c>
      <c r="FW595">
        <v>0.139</v>
      </c>
      <c r="FX595">
        <v>0.058</v>
      </c>
      <c r="FY595">
        <v>420</v>
      </c>
      <c r="FZ595">
        <v>16</v>
      </c>
      <c r="GA595">
        <v>0.19</v>
      </c>
      <c r="GB595">
        <v>0.02</v>
      </c>
      <c r="GC595">
        <v>-2.731136487804878</v>
      </c>
      <c r="GD595">
        <v>22.11048802787456</v>
      </c>
      <c r="GE595">
        <v>2.875804293764222</v>
      </c>
      <c r="GF595">
        <v>0</v>
      </c>
      <c r="GG595">
        <v>240.1562941176471</v>
      </c>
      <c r="GH595">
        <v>-1.377295639442411</v>
      </c>
      <c r="GI595">
        <v>0.2282246737977811</v>
      </c>
      <c r="GJ595">
        <v>0</v>
      </c>
      <c r="GK595">
        <v>0.6957198048780489</v>
      </c>
      <c r="GL595">
        <v>-0.05252059233449523</v>
      </c>
      <c r="GM595">
        <v>0.007370695712007164</v>
      </c>
      <c r="GN595">
        <v>1</v>
      </c>
      <c r="GO595">
        <v>1</v>
      </c>
      <c r="GP595">
        <v>3</v>
      </c>
      <c r="GQ595" t="s">
        <v>463</v>
      </c>
      <c r="GR595">
        <v>3.12753</v>
      </c>
      <c r="GS595">
        <v>2.72755</v>
      </c>
      <c r="GT595">
        <v>0.0846402</v>
      </c>
      <c r="GU595">
        <v>0.0839738</v>
      </c>
      <c r="GV595">
        <v>0.103998</v>
      </c>
      <c r="GW595">
        <v>0.102382</v>
      </c>
      <c r="GX595">
        <v>27477.1</v>
      </c>
      <c r="GY595">
        <v>26646.4</v>
      </c>
      <c r="GZ595">
        <v>30557.5</v>
      </c>
      <c r="HA595">
        <v>29341.3</v>
      </c>
      <c r="HB595">
        <v>37780.4</v>
      </c>
      <c r="HC595">
        <v>34640.2</v>
      </c>
      <c r="HD595">
        <v>46741.9</v>
      </c>
      <c r="HE595">
        <v>43588.4</v>
      </c>
      <c r="HF595">
        <v>1.82542</v>
      </c>
      <c r="HG595">
        <v>1.84967</v>
      </c>
      <c r="HH595">
        <v>0.106208</v>
      </c>
      <c r="HI595">
        <v>0</v>
      </c>
      <c r="HJ595">
        <v>28.2528</v>
      </c>
      <c r="HK595">
        <v>999.9</v>
      </c>
      <c r="HL595">
        <v>51.2</v>
      </c>
      <c r="HM595">
        <v>31.3</v>
      </c>
      <c r="HN595">
        <v>25.9232</v>
      </c>
      <c r="HO595">
        <v>63.1397</v>
      </c>
      <c r="HP595">
        <v>17.0433</v>
      </c>
      <c r="HQ595">
        <v>1</v>
      </c>
      <c r="HR595">
        <v>0.108595</v>
      </c>
      <c r="HS595">
        <v>-0.483663</v>
      </c>
      <c r="HT595">
        <v>20.2009</v>
      </c>
      <c r="HU595">
        <v>5.22657</v>
      </c>
      <c r="HV595">
        <v>11.974</v>
      </c>
      <c r="HW595">
        <v>4.9697</v>
      </c>
      <c r="HX595">
        <v>3.28948</v>
      </c>
      <c r="HY595">
        <v>9999</v>
      </c>
      <c r="HZ595">
        <v>9999</v>
      </c>
      <c r="IA595">
        <v>9999</v>
      </c>
      <c r="IB595">
        <v>21.9</v>
      </c>
      <c r="IC595">
        <v>4.9729</v>
      </c>
      <c r="ID595">
        <v>1.87714</v>
      </c>
      <c r="IE595">
        <v>1.87518</v>
      </c>
      <c r="IF595">
        <v>1.87805</v>
      </c>
      <c r="IG595">
        <v>1.87481</v>
      </c>
      <c r="IH595">
        <v>1.87836</v>
      </c>
      <c r="II595">
        <v>1.87545</v>
      </c>
      <c r="IJ595">
        <v>1.8766</v>
      </c>
      <c r="IK595">
        <v>0</v>
      </c>
      <c r="IL595">
        <v>0</v>
      </c>
      <c r="IM595">
        <v>0</v>
      </c>
      <c r="IN595">
        <v>0</v>
      </c>
      <c r="IO595" t="s">
        <v>441</v>
      </c>
      <c r="IP595" t="s">
        <v>442</v>
      </c>
      <c r="IQ595" t="s">
        <v>443</v>
      </c>
      <c r="IR595" t="s">
        <v>443</v>
      </c>
      <c r="IS595" t="s">
        <v>443</v>
      </c>
      <c r="IT595" t="s">
        <v>443</v>
      </c>
      <c r="IU595">
        <v>0</v>
      </c>
      <c r="IV595">
        <v>100</v>
      </c>
      <c r="IW595">
        <v>100</v>
      </c>
      <c r="IX595">
        <v>0.346</v>
      </c>
      <c r="IY595">
        <v>0.2206</v>
      </c>
      <c r="IZ595">
        <v>-0.1222274518627452</v>
      </c>
      <c r="JA595">
        <v>0.001328938755811441</v>
      </c>
      <c r="JB595">
        <v>-5.633165956792918E-07</v>
      </c>
      <c r="JC595">
        <v>2.510553891376428E-10</v>
      </c>
      <c r="JD595">
        <v>-0.04678033270444259</v>
      </c>
      <c r="JE595">
        <v>-0.0009625096320519332</v>
      </c>
      <c r="JF595">
        <v>0.0006953178313022573</v>
      </c>
      <c r="JG595">
        <v>-5.973937232829655E-06</v>
      </c>
      <c r="JH595">
        <v>1</v>
      </c>
      <c r="JI595">
        <v>2112</v>
      </c>
      <c r="JJ595">
        <v>1</v>
      </c>
      <c r="JK595">
        <v>26</v>
      </c>
      <c r="JL595">
        <v>201906.3</v>
      </c>
      <c r="JM595">
        <v>201906.2</v>
      </c>
      <c r="JN595">
        <v>1.04004</v>
      </c>
      <c r="JO595">
        <v>2.55127</v>
      </c>
      <c r="JP595">
        <v>1.39893</v>
      </c>
      <c r="JQ595">
        <v>2.33276</v>
      </c>
      <c r="JR595">
        <v>1.44897</v>
      </c>
      <c r="JS595">
        <v>2.54028</v>
      </c>
      <c r="JT595">
        <v>36.9317</v>
      </c>
      <c r="JU595">
        <v>23.9649</v>
      </c>
      <c r="JV595">
        <v>18</v>
      </c>
      <c r="JW595">
        <v>476.166</v>
      </c>
      <c r="JX595">
        <v>460.781</v>
      </c>
      <c r="JY595">
        <v>28.1306</v>
      </c>
      <c r="JZ595">
        <v>28.5966</v>
      </c>
      <c r="KA595">
        <v>30.0001</v>
      </c>
      <c r="KB595">
        <v>28.3133</v>
      </c>
      <c r="KC595">
        <v>28.3825</v>
      </c>
      <c r="KD595">
        <v>20.7221</v>
      </c>
      <c r="KE595">
        <v>23.5162</v>
      </c>
      <c r="KF595">
        <v>71.3018</v>
      </c>
      <c r="KG595">
        <v>28.1426</v>
      </c>
      <c r="KH595">
        <v>379.746</v>
      </c>
      <c r="KI595">
        <v>22.3104</v>
      </c>
      <c r="KJ595">
        <v>101.016</v>
      </c>
      <c r="KK595">
        <v>100.271</v>
      </c>
    </row>
    <row r="596" spans="1:297">
      <c r="A596">
        <v>580</v>
      </c>
      <c r="B596">
        <v>1759262960.6</v>
      </c>
      <c r="C596">
        <v>16145</v>
      </c>
      <c r="D596" t="s">
        <v>1609</v>
      </c>
      <c r="E596" t="s">
        <v>1610</v>
      </c>
      <c r="F596">
        <v>5</v>
      </c>
      <c r="G596" t="s">
        <v>1604</v>
      </c>
      <c r="H596" t="s">
        <v>436</v>
      </c>
      <c r="I596">
        <v>1759262953.1</v>
      </c>
      <c r="J596">
        <f>(K596)/1000</f>
        <v>0</v>
      </c>
      <c r="K596">
        <f>IF(DP596, AN596, AH596)</f>
        <v>0</v>
      </c>
      <c r="L596">
        <f>IF(DP596, AI596, AG596)</f>
        <v>0</v>
      </c>
      <c r="M596">
        <f>DR596 - IF(AU596&gt;1, L596*DL596*100.0/(AW596), 0)</f>
        <v>0</v>
      </c>
      <c r="N596">
        <f>((T596-J596/2)*M596-L596)/(T596+J596/2)</f>
        <v>0</v>
      </c>
      <c r="O596">
        <f>N596*(DY596+DZ596)/1000.0</f>
        <v>0</v>
      </c>
      <c r="P596">
        <f>(DR596 - IF(AU596&gt;1, L596*DL596*100.0/(AW596), 0))*(DY596+DZ596)/1000.0</f>
        <v>0</v>
      </c>
      <c r="Q596">
        <f>2.0/((1/S596-1/R596)+SIGN(S596)*SQRT((1/S596-1/R596)*(1/S596-1/R596) + 4*DM596/((DM596+1)*(DM596+1))*(2*1/S596*1/R596-1/R596*1/R596)))</f>
        <v>0</v>
      </c>
      <c r="R596">
        <f>IF(LEFT(DN596,1)&lt;&gt;"0",IF(LEFT(DN596,1)="1",3.0,DO596),$D$5+$E$5*(EF596*DY596/($K$5*1000))+$F$5*(EF596*DY596/($K$5*1000))*MAX(MIN(DL596,$J$5),$I$5)*MAX(MIN(DL596,$J$5),$I$5)+$G$5*MAX(MIN(DL596,$J$5),$I$5)*(EF596*DY596/($K$5*1000))+$H$5*(EF596*DY596/($K$5*1000))*(EF596*DY596/($K$5*1000)))</f>
        <v>0</v>
      </c>
      <c r="S596">
        <f>J596*(1000-(1000*0.61365*exp(17.502*W596/(240.97+W596))/(DY596+DZ596)+DT596)/2)/(1000*0.61365*exp(17.502*W596/(240.97+W596))/(DY596+DZ596)-DT596)</f>
        <v>0</v>
      </c>
      <c r="T596">
        <f>1/((DM596+1)/(Q596/1.6)+1/(R596/1.37)) + DM596/((DM596+1)/(Q596/1.6) + DM596/(R596/1.37))</f>
        <v>0</v>
      </c>
      <c r="U596">
        <f>(DH596*DK596)</f>
        <v>0</v>
      </c>
      <c r="V596">
        <f>(EA596+(U596+2*0.95*5.67E-8*(((EA596+$B$7)+273)^4-(EA596+273)^4)-44100*J596)/(1.84*29.3*R596+8*0.95*5.67E-8*(EA596+273)^3))</f>
        <v>0</v>
      </c>
      <c r="W596">
        <f>($C$7*EB596+$D$7*EC596+$E$7*V596)</f>
        <v>0</v>
      </c>
      <c r="X596">
        <f>0.61365*exp(17.502*W596/(240.97+W596))</f>
        <v>0</v>
      </c>
      <c r="Y596">
        <f>(Z596/AA596*100)</f>
        <v>0</v>
      </c>
      <c r="Z596">
        <f>DT596*(DY596+DZ596)/1000</f>
        <v>0</v>
      </c>
      <c r="AA596">
        <f>0.61365*exp(17.502*EA596/(240.97+EA596))</f>
        <v>0</v>
      </c>
      <c r="AB596">
        <f>(X596-DT596*(DY596+DZ596)/1000)</f>
        <v>0</v>
      </c>
      <c r="AC596">
        <f>(-J596*44100)</f>
        <v>0</v>
      </c>
      <c r="AD596">
        <f>2*29.3*R596*0.92*(EA596-W596)</f>
        <v>0</v>
      </c>
      <c r="AE596">
        <f>2*0.95*5.67E-8*(((EA596+$B$7)+273)^4-(W596+273)^4)</f>
        <v>0</v>
      </c>
      <c r="AF596">
        <f>U596+AE596+AC596+AD596</f>
        <v>0</v>
      </c>
      <c r="AG596">
        <f>DX596*AU596*(DS596-DR596*(1000-AU596*DU596)/(1000-AU596*DT596))/(100*DL596)</f>
        <v>0</v>
      </c>
      <c r="AH596">
        <f>1000*DX596*AU596*(DT596-DU596)/(100*DL596*(1000-AU596*DT596))</f>
        <v>0</v>
      </c>
      <c r="AI596">
        <f>(AJ596 - AK596 - DY596*1E3/(8.314*(EA596+273.15)) * AM596/DX596 * AL596) * DX596/(100*DL596) * (1000 - DU596)/1000</f>
        <v>0</v>
      </c>
      <c r="AJ596">
        <v>407.0845482365781</v>
      </c>
      <c r="AK596">
        <v>412.4389030303029</v>
      </c>
      <c r="AL596">
        <v>-2.022109790656511</v>
      </c>
      <c r="AM596">
        <v>65.50956561991086</v>
      </c>
      <c r="AN596">
        <f>(AP596 - AO596 + DY596*1E3/(8.314*(EA596+273.15)) * AR596/DX596 * AQ596) * DX596/(100*DL596) * 1000/(1000 - AP596)</f>
        <v>0</v>
      </c>
      <c r="AO596">
        <v>22.27802068845263</v>
      </c>
      <c r="AP596">
        <v>22.95832363636363</v>
      </c>
      <c r="AQ596">
        <v>9.587425886248015E-06</v>
      </c>
      <c r="AR596">
        <v>120.4134206838578</v>
      </c>
      <c r="AS596">
        <v>5</v>
      </c>
      <c r="AT596">
        <v>1</v>
      </c>
      <c r="AU596">
        <f>IF(AS596*$H$13&gt;=AW596,1.0,(AW596/(AW596-AS596*$H$13)))</f>
        <v>0</v>
      </c>
      <c r="AV596">
        <f>(AU596-1)*100</f>
        <v>0</v>
      </c>
      <c r="AW596">
        <f>MAX(0,($B$13+$C$13*EF596)/(1+$D$13*EF596)*DY596/(EA596+273)*$E$13)</f>
        <v>0</v>
      </c>
      <c r="AX596" t="s">
        <v>437</v>
      </c>
      <c r="AY596" t="s">
        <v>437</v>
      </c>
      <c r="AZ596">
        <v>0</v>
      </c>
      <c r="BA596">
        <v>0</v>
      </c>
      <c r="BB596">
        <f>1-AZ596/BA596</f>
        <v>0</v>
      </c>
      <c r="BC596">
        <v>0</v>
      </c>
      <c r="BD596" t="s">
        <v>437</v>
      </c>
      <c r="BE596" t="s">
        <v>437</v>
      </c>
      <c r="BF596">
        <v>0</v>
      </c>
      <c r="BG596">
        <v>0</v>
      </c>
      <c r="BH596">
        <f>1-BF596/BG596</f>
        <v>0</v>
      </c>
      <c r="BI596">
        <v>0.5</v>
      </c>
      <c r="BJ596">
        <f>DI596</f>
        <v>0</v>
      </c>
      <c r="BK596">
        <f>L596</f>
        <v>0</v>
      </c>
      <c r="BL596">
        <f>BH596*BI596*BJ596</f>
        <v>0</v>
      </c>
      <c r="BM596">
        <f>(BK596-BC596)/BJ596</f>
        <v>0</v>
      </c>
      <c r="BN596">
        <f>(BA596-BG596)/BG596</f>
        <v>0</v>
      </c>
      <c r="BO596">
        <f>AZ596/(BB596+AZ596/BG596)</f>
        <v>0</v>
      </c>
      <c r="BP596" t="s">
        <v>437</v>
      </c>
      <c r="BQ596">
        <v>0</v>
      </c>
      <c r="BR596">
        <f>IF(BQ596&lt;&gt;0, BQ596, BO596)</f>
        <v>0</v>
      </c>
      <c r="BS596">
        <f>1-BR596/BG596</f>
        <v>0</v>
      </c>
      <c r="BT596">
        <f>(BG596-BF596)/(BG596-BR596)</f>
        <v>0</v>
      </c>
      <c r="BU596">
        <f>(BA596-BG596)/(BA596-BR596)</f>
        <v>0</v>
      </c>
      <c r="BV596">
        <f>(BG596-BF596)/(BG596-AZ596)</f>
        <v>0</v>
      </c>
      <c r="BW596">
        <f>(BA596-BG596)/(BA596-AZ596)</f>
        <v>0</v>
      </c>
      <c r="BX596">
        <f>(BT596*BR596/BF596)</f>
        <v>0</v>
      </c>
      <c r="BY596">
        <f>(1-BX596)</f>
        <v>0</v>
      </c>
      <c r="DH596">
        <f>$B$11*EG596+$C$11*EH596+$F$11*ES596*(1-EV596)</f>
        <v>0</v>
      </c>
      <c r="DI596">
        <f>DH596*DJ596</f>
        <v>0</v>
      </c>
      <c r="DJ596">
        <f>($B$11*$D$9+$C$11*$D$9+$F$11*((FF596+EX596)/MAX(FF596+EX596+FG596, 0.1)*$I$9+FG596/MAX(FF596+EX596+FG596, 0.1)*$J$9))/($B$11+$C$11+$F$11)</f>
        <v>0</v>
      </c>
      <c r="DK596">
        <f>($B$11*$K$9+$C$11*$K$9+$F$11*((FF596+EX596)/MAX(FF596+EX596+FG596, 0.1)*$P$9+FG596/MAX(FF596+EX596+FG596, 0.1)*$Q$9))/($B$11+$C$11+$F$11)</f>
        <v>0</v>
      </c>
      <c r="DL596">
        <v>2.44</v>
      </c>
      <c r="DM596">
        <v>0.5</v>
      </c>
      <c r="DN596" t="s">
        <v>438</v>
      </c>
      <c r="DO596">
        <v>2</v>
      </c>
      <c r="DP596" t="b">
        <v>1</v>
      </c>
      <c r="DQ596">
        <v>1759262953.1</v>
      </c>
      <c r="DR596">
        <v>412.2966666666667</v>
      </c>
      <c r="DS596">
        <v>408.8198888888888</v>
      </c>
      <c r="DT596">
        <v>22.95487037037037</v>
      </c>
      <c r="DU596">
        <v>22.26711851851852</v>
      </c>
      <c r="DV596">
        <v>411.9496296296297</v>
      </c>
      <c r="DW596">
        <v>22.73435925925926</v>
      </c>
      <c r="DX596">
        <v>500.0024074074074</v>
      </c>
      <c r="DY596">
        <v>90.63757777777776</v>
      </c>
      <c r="DZ596">
        <v>0.05002888888888889</v>
      </c>
      <c r="EA596">
        <v>29.60489259259259</v>
      </c>
      <c r="EB596">
        <v>29.98144074074075</v>
      </c>
      <c r="EC596">
        <v>999.9000000000001</v>
      </c>
      <c r="ED596">
        <v>0</v>
      </c>
      <c r="EE596">
        <v>0</v>
      </c>
      <c r="EF596">
        <v>9989.165185185184</v>
      </c>
      <c r="EG596">
        <v>0</v>
      </c>
      <c r="EH596">
        <v>11.42108148148148</v>
      </c>
      <c r="EI596">
        <v>3.476823111111111</v>
      </c>
      <c r="EJ596">
        <v>421.9832592592593</v>
      </c>
      <c r="EK596">
        <v>418.1304074074074</v>
      </c>
      <c r="EL596">
        <v>0.6877634074074074</v>
      </c>
      <c r="EM596">
        <v>408.8198888888888</v>
      </c>
      <c r="EN596">
        <v>22.26711851851852</v>
      </c>
      <c r="EO596">
        <v>2.080575185185185</v>
      </c>
      <c r="EP596">
        <v>2.018238518518519</v>
      </c>
      <c r="EQ596">
        <v>18.07122962962963</v>
      </c>
      <c r="ER596">
        <v>17.58814444444445</v>
      </c>
      <c r="ES596">
        <v>1999.993333333334</v>
      </c>
      <c r="ET596">
        <v>0.9800065555555555</v>
      </c>
      <c r="EU596">
        <v>0.01999344444444444</v>
      </c>
      <c r="EV596">
        <v>0</v>
      </c>
      <c r="EW596">
        <v>239.9204444444445</v>
      </c>
      <c r="EX596">
        <v>5.000560000000001</v>
      </c>
      <c r="EY596">
        <v>4968.474814814815</v>
      </c>
      <c r="EZ596">
        <v>17294.87407407407</v>
      </c>
      <c r="FA596">
        <v>41.125</v>
      </c>
      <c r="FB596">
        <v>41.25</v>
      </c>
      <c r="FC596">
        <v>40.81199999999999</v>
      </c>
      <c r="FD596">
        <v>40.38418518518519</v>
      </c>
      <c r="FE596">
        <v>41.85166666666666</v>
      </c>
      <c r="FF596">
        <v>1955.103333333334</v>
      </c>
      <c r="FG596">
        <v>39.89000000000001</v>
      </c>
      <c r="FH596">
        <v>0</v>
      </c>
      <c r="FI596">
        <v>1759262974.6</v>
      </c>
      <c r="FJ596">
        <v>0</v>
      </c>
      <c r="FK596">
        <v>239.9218</v>
      </c>
      <c r="FL596">
        <v>-2.12046152347309</v>
      </c>
      <c r="FM596">
        <v>-26.71846157880612</v>
      </c>
      <c r="FN596">
        <v>4968.4536</v>
      </c>
      <c r="FO596">
        <v>15</v>
      </c>
      <c r="FP596">
        <v>0</v>
      </c>
      <c r="FQ596" t="s">
        <v>439</v>
      </c>
      <c r="FR596">
        <v>1747148579.5</v>
      </c>
      <c r="FS596">
        <v>1747148584.5</v>
      </c>
      <c r="FT596">
        <v>0</v>
      </c>
      <c r="FU596">
        <v>0.162</v>
      </c>
      <c r="FV596">
        <v>-0.001</v>
      </c>
      <c r="FW596">
        <v>0.139</v>
      </c>
      <c r="FX596">
        <v>0.058</v>
      </c>
      <c r="FY596">
        <v>420</v>
      </c>
      <c r="FZ596">
        <v>16</v>
      </c>
      <c r="GA596">
        <v>0.19</v>
      </c>
      <c r="GB596">
        <v>0.02</v>
      </c>
      <c r="GC596">
        <v>0.7546705853658535</v>
      </c>
      <c r="GD596">
        <v>55.78453262717768</v>
      </c>
      <c r="GE596">
        <v>5.97407847237272</v>
      </c>
      <c r="GF596">
        <v>0</v>
      </c>
      <c r="GG596">
        <v>240.0014117647059</v>
      </c>
      <c r="GH596">
        <v>-1.456653925693411</v>
      </c>
      <c r="GI596">
        <v>0.2427425551832338</v>
      </c>
      <c r="GJ596">
        <v>0</v>
      </c>
      <c r="GK596">
        <v>0.6892350975609756</v>
      </c>
      <c r="GL596">
        <v>-0.03859122648083435</v>
      </c>
      <c r="GM596">
        <v>0.005770064296910546</v>
      </c>
      <c r="GN596">
        <v>1</v>
      </c>
      <c r="GO596">
        <v>1</v>
      </c>
      <c r="GP596">
        <v>3</v>
      </c>
      <c r="GQ596" t="s">
        <v>463</v>
      </c>
      <c r="GR596">
        <v>3.1277</v>
      </c>
      <c r="GS596">
        <v>2.72738</v>
      </c>
      <c r="GT596">
        <v>0.0831162</v>
      </c>
      <c r="GU596">
        <v>0.0813672</v>
      </c>
      <c r="GV596">
        <v>0.104009</v>
      </c>
      <c r="GW596">
        <v>0.1024</v>
      </c>
      <c r="GX596">
        <v>27522.6</v>
      </c>
      <c r="GY596">
        <v>26721.9</v>
      </c>
      <c r="GZ596">
        <v>30557.1</v>
      </c>
      <c r="HA596">
        <v>29341.1</v>
      </c>
      <c r="HB596">
        <v>37779.3</v>
      </c>
      <c r="HC596">
        <v>34639.3</v>
      </c>
      <c r="HD596">
        <v>46741.2</v>
      </c>
      <c r="HE596">
        <v>43588.4</v>
      </c>
      <c r="HF596">
        <v>1.82565</v>
      </c>
      <c r="HG596">
        <v>1.8494</v>
      </c>
      <c r="HH596">
        <v>0.106096</v>
      </c>
      <c r="HI596">
        <v>0</v>
      </c>
      <c r="HJ596">
        <v>28.2491</v>
      </c>
      <c r="HK596">
        <v>999.9</v>
      </c>
      <c r="HL596">
        <v>51.2</v>
      </c>
      <c r="HM596">
        <v>31.3</v>
      </c>
      <c r="HN596">
        <v>25.9195</v>
      </c>
      <c r="HO596">
        <v>63.1497</v>
      </c>
      <c r="HP596">
        <v>16.9431</v>
      </c>
      <c r="HQ596">
        <v>1</v>
      </c>
      <c r="HR596">
        <v>0.108438</v>
      </c>
      <c r="HS596">
        <v>-0.502192</v>
      </c>
      <c r="HT596">
        <v>20.2005</v>
      </c>
      <c r="HU596">
        <v>5.22657</v>
      </c>
      <c r="HV596">
        <v>11.974</v>
      </c>
      <c r="HW596">
        <v>4.96875</v>
      </c>
      <c r="HX596">
        <v>3.28948</v>
      </c>
      <c r="HY596">
        <v>9999</v>
      </c>
      <c r="HZ596">
        <v>9999</v>
      </c>
      <c r="IA596">
        <v>9999</v>
      </c>
      <c r="IB596">
        <v>21.9</v>
      </c>
      <c r="IC596">
        <v>4.97291</v>
      </c>
      <c r="ID596">
        <v>1.87714</v>
      </c>
      <c r="IE596">
        <v>1.87519</v>
      </c>
      <c r="IF596">
        <v>1.87805</v>
      </c>
      <c r="IG596">
        <v>1.87481</v>
      </c>
      <c r="IH596">
        <v>1.87836</v>
      </c>
      <c r="II596">
        <v>1.87546</v>
      </c>
      <c r="IJ596">
        <v>1.87656</v>
      </c>
      <c r="IK596">
        <v>0</v>
      </c>
      <c r="IL596">
        <v>0</v>
      </c>
      <c r="IM596">
        <v>0</v>
      </c>
      <c r="IN596">
        <v>0</v>
      </c>
      <c r="IO596" t="s">
        <v>441</v>
      </c>
      <c r="IP596" t="s">
        <v>442</v>
      </c>
      <c r="IQ596" t="s">
        <v>443</v>
      </c>
      <c r="IR596" t="s">
        <v>443</v>
      </c>
      <c r="IS596" t="s">
        <v>443</v>
      </c>
      <c r="IT596" t="s">
        <v>443</v>
      </c>
      <c r="IU596">
        <v>0</v>
      </c>
      <c r="IV596">
        <v>100</v>
      </c>
      <c r="IW596">
        <v>100</v>
      </c>
      <c r="IX596">
        <v>0.337</v>
      </c>
      <c r="IY596">
        <v>0.2206</v>
      </c>
      <c r="IZ596">
        <v>-0.1222274518627452</v>
      </c>
      <c r="JA596">
        <v>0.001328938755811441</v>
      </c>
      <c r="JB596">
        <v>-5.633165956792918E-07</v>
      </c>
      <c r="JC596">
        <v>2.510553891376428E-10</v>
      </c>
      <c r="JD596">
        <v>-0.04678033270444259</v>
      </c>
      <c r="JE596">
        <v>-0.0009625096320519332</v>
      </c>
      <c r="JF596">
        <v>0.0006953178313022573</v>
      </c>
      <c r="JG596">
        <v>-5.973937232829655E-06</v>
      </c>
      <c r="JH596">
        <v>1</v>
      </c>
      <c r="JI596">
        <v>2112</v>
      </c>
      <c r="JJ596">
        <v>1</v>
      </c>
      <c r="JK596">
        <v>26</v>
      </c>
      <c r="JL596">
        <v>201906.4</v>
      </c>
      <c r="JM596">
        <v>201906.3</v>
      </c>
      <c r="JN596">
        <v>0.999756</v>
      </c>
      <c r="JO596">
        <v>2.54883</v>
      </c>
      <c r="JP596">
        <v>1.39893</v>
      </c>
      <c r="JQ596">
        <v>2.33398</v>
      </c>
      <c r="JR596">
        <v>1.44897</v>
      </c>
      <c r="JS596">
        <v>2.4939</v>
      </c>
      <c r="JT596">
        <v>36.9317</v>
      </c>
      <c r="JU596">
        <v>23.9737</v>
      </c>
      <c r="JV596">
        <v>18</v>
      </c>
      <c r="JW596">
        <v>476.288</v>
      </c>
      <c r="JX596">
        <v>460.604</v>
      </c>
      <c r="JY596">
        <v>28.1435</v>
      </c>
      <c r="JZ596">
        <v>28.5973</v>
      </c>
      <c r="KA596">
        <v>30.0002</v>
      </c>
      <c r="KB596">
        <v>28.3133</v>
      </c>
      <c r="KC596">
        <v>28.3825</v>
      </c>
      <c r="KD596">
        <v>20.0512</v>
      </c>
      <c r="KE596">
        <v>23.5162</v>
      </c>
      <c r="KF596">
        <v>71.3018</v>
      </c>
      <c r="KG596">
        <v>28.1564</v>
      </c>
      <c r="KH596">
        <v>366.378</v>
      </c>
      <c r="KI596">
        <v>22.311</v>
      </c>
      <c r="KJ596">
        <v>101.015</v>
      </c>
      <c r="KK596">
        <v>100.271</v>
      </c>
    </row>
    <row r="597" spans="1:297">
      <c r="A597">
        <v>581</v>
      </c>
      <c r="B597">
        <v>1759262965.6</v>
      </c>
      <c r="C597">
        <v>16150</v>
      </c>
      <c r="D597" t="s">
        <v>1611</v>
      </c>
      <c r="E597" t="s">
        <v>1612</v>
      </c>
      <c r="F597">
        <v>5</v>
      </c>
      <c r="G597" t="s">
        <v>1604</v>
      </c>
      <c r="H597" t="s">
        <v>436</v>
      </c>
      <c r="I597">
        <v>1759262957.814285</v>
      </c>
      <c r="J597">
        <f>(K597)/1000</f>
        <v>0</v>
      </c>
      <c r="K597">
        <f>IF(DP597, AN597, AH597)</f>
        <v>0</v>
      </c>
      <c r="L597">
        <f>IF(DP597, AI597, AG597)</f>
        <v>0</v>
      </c>
      <c r="M597">
        <f>DR597 - IF(AU597&gt;1, L597*DL597*100.0/(AW597), 0)</f>
        <v>0</v>
      </c>
      <c r="N597">
        <f>((T597-J597/2)*M597-L597)/(T597+J597/2)</f>
        <v>0</v>
      </c>
      <c r="O597">
        <f>N597*(DY597+DZ597)/1000.0</f>
        <v>0</v>
      </c>
      <c r="P597">
        <f>(DR597 - IF(AU597&gt;1, L597*DL597*100.0/(AW597), 0))*(DY597+DZ597)/1000.0</f>
        <v>0</v>
      </c>
      <c r="Q597">
        <f>2.0/((1/S597-1/R597)+SIGN(S597)*SQRT((1/S597-1/R597)*(1/S597-1/R597) + 4*DM597/((DM597+1)*(DM597+1))*(2*1/S597*1/R597-1/R597*1/R597)))</f>
        <v>0</v>
      </c>
      <c r="R597">
        <f>IF(LEFT(DN597,1)&lt;&gt;"0",IF(LEFT(DN597,1)="1",3.0,DO597),$D$5+$E$5*(EF597*DY597/($K$5*1000))+$F$5*(EF597*DY597/($K$5*1000))*MAX(MIN(DL597,$J$5),$I$5)*MAX(MIN(DL597,$J$5),$I$5)+$G$5*MAX(MIN(DL597,$J$5),$I$5)*(EF597*DY597/($K$5*1000))+$H$5*(EF597*DY597/($K$5*1000))*(EF597*DY597/($K$5*1000)))</f>
        <v>0</v>
      </c>
      <c r="S597">
        <f>J597*(1000-(1000*0.61365*exp(17.502*W597/(240.97+W597))/(DY597+DZ597)+DT597)/2)/(1000*0.61365*exp(17.502*W597/(240.97+W597))/(DY597+DZ597)-DT597)</f>
        <v>0</v>
      </c>
      <c r="T597">
        <f>1/((DM597+1)/(Q597/1.6)+1/(R597/1.37)) + DM597/((DM597+1)/(Q597/1.6) + DM597/(R597/1.37))</f>
        <v>0</v>
      </c>
      <c r="U597">
        <f>(DH597*DK597)</f>
        <v>0</v>
      </c>
      <c r="V597">
        <f>(EA597+(U597+2*0.95*5.67E-8*(((EA597+$B$7)+273)^4-(EA597+273)^4)-44100*J597)/(1.84*29.3*R597+8*0.95*5.67E-8*(EA597+273)^3))</f>
        <v>0</v>
      </c>
      <c r="W597">
        <f>($C$7*EB597+$D$7*EC597+$E$7*V597)</f>
        <v>0</v>
      </c>
      <c r="X597">
        <f>0.61365*exp(17.502*W597/(240.97+W597))</f>
        <v>0</v>
      </c>
      <c r="Y597">
        <f>(Z597/AA597*100)</f>
        <v>0</v>
      </c>
      <c r="Z597">
        <f>DT597*(DY597+DZ597)/1000</f>
        <v>0</v>
      </c>
      <c r="AA597">
        <f>0.61365*exp(17.502*EA597/(240.97+EA597))</f>
        <v>0</v>
      </c>
      <c r="AB597">
        <f>(X597-DT597*(DY597+DZ597)/1000)</f>
        <v>0</v>
      </c>
      <c r="AC597">
        <f>(-J597*44100)</f>
        <v>0</v>
      </c>
      <c r="AD597">
        <f>2*29.3*R597*0.92*(EA597-W597)</f>
        <v>0</v>
      </c>
      <c r="AE597">
        <f>2*0.95*5.67E-8*(((EA597+$B$7)+273)^4-(W597+273)^4)</f>
        <v>0</v>
      </c>
      <c r="AF597">
        <f>U597+AE597+AC597+AD597</f>
        <v>0</v>
      </c>
      <c r="AG597">
        <f>DX597*AU597*(DS597-DR597*(1000-AU597*DU597)/(1000-AU597*DT597))/(100*DL597)</f>
        <v>0</v>
      </c>
      <c r="AH597">
        <f>1000*DX597*AU597*(DT597-DU597)/(100*DL597*(1000-AU597*DT597))</f>
        <v>0</v>
      </c>
      <c r="AI597">
        <f>(AJ597 - AK597 - DY597*1E3/(8.314*(EA597+273.15)) * AM597/DX597 * AL597) * DX597/(100*DL597) * (1000 - DU597)/1000</f>
        <v>0</v>
      </c>
      <c r="AJ597">
        <v>390.2510917706456</v>
      </c>
      <c r="AK597">
        <v>399.0982181818181</v>
      </c>
      <c r="AL597">
        <v>-2.741120656368714</v>
      </c>
      <c r="AM597">
        <v>65.50956561991086</v>
      </c>
      <c r="AN597">
        <f>(AP597 - AO597 + DY597*1E3/(8.314*(EA597+273.15)) * AR597/DX597 * AQ597) * DX597/(100*DL597) * 1000/(1000 - AP597)</f>
        <v>0</v>
      </c>
      <c r="AO597">
        <v>22.2743404072204</v>
      </c>
      <c r="AP597">
        <v>22.96118545454545</v>
      </c>
      <c r="AQ597">
        <v>2.767320103562427E-05</v>
      </c>
      <c r="AR597">
        <v>120.4134206838578</v>
      </c>
      <c r="AS597">
        <v>6</v>
      </c>
      <c r="AT597">
        <v>1</v>
      </c>
      <c r="AU597">
        <f>IF(AS597*$H$13&gt;=AW597,1.0,(AW597/(AW597-AS597*$H$13)))</f>
        <v>0</v>
      </c>
      <c r="AV597">
        <f>(AU597-1)*100</f>
        <v>0</v>
      </c>
      <c r="AW597">
        <f>MAX(0,($B$13+$C$13*EF597)/(1+$D$13*EF597)*DY597/(EA597+273)*$E$13)</f>
        <v>0</v>
      </c>
      <c r="AX597" t="s">
        <v>437</v>
      </c>
      <c r="AY597" t="s">
        <v>437</v>
      </c>
      <c r="AZ597">
        <v>0</v>
      </c>
      <c r="BA597">
        <v>0</v>
      </c>
      <c r="BB597">
        <f>1-AZ597/BA597</f>
        <v>0</v>
      </c>
      <c r="BC597">
        <v>0</v>
      </c>
      <c r="BD597" t="s">
        <v>437</v>
      </c>
      <c r="BE597" t="s">
        <v>437</v>
      </c>
      <c r="BF597">
        <v>0</v>
      </c>
      <c r="BG597">
        <v>0</v>
      </c>
      <c r="BH597">
        <f>1-BF597/BG597</f>
        <v>0</v>
      </c>
      <c r="BI597">
        <v>0.5</v>
      </c>
      <c r="BJ597">
        <f>DI597</f>
        <v>0</v>
      </c>
      <c r="BK597">
        <f>L597</f>
        <v>0</v>
      </c>
      <c r="BL597">
        <f>BH597*BI597*BJ597</f>
        <v>0</v>
      </c>
      <c r="BM597">
        <f>(BK597-BC597)/BJ597</f>
        <v>0</v>
      </c>
      <c r="BN597">
        <f>(BA597-BG597)/BG597</f>
        <v>0</v>
      </c>
      <c r="BO597">
        <f>AZ597/(BB597+AZ597/BG597)</f>
        <v>0</v>
      </c>
      <c r="BP597" t="s">
        <v>437</v>
      </c>
      <c r="BQ597">
        <v>0</v>
      </c>
      <c r="BR597">
        <f>IF(BQ597&lt;&gt;0, BQ597, BO597)</f>
        <v>0</v>
      </c>
      <c r="BS597">
        <f>1-BR597/BG597</f>
        <v>0</v>
      </c>
      <c r="BT597">
        <f>(BG597-BF597)/(BG597-BR597)</f>
        <v>0</v>
      </c>
      <c r="BU597">
        <f>(BA597-BG597)/(BA597-BR597)</f>
        <v>0</v>
      </c>
      <c r="BV597">
        <f>(BG597-BF597)/(BG597-AZ597)</f>
        <v>0</v>
      </c>
      <c r="BW597">
        <f>(BA597-BG597)/(BA597-AZ597)</f>
        <v>0</v>
      </c>
      <c r="BX597">
        <f>(BT597*BR597/BF597)</f>
        <v>0</v>
      </c>
      <c r="BY597">
        <f>(1-BX597)</f>
        <v>0</v>
      </c>
      <c r="DH597">
        <f>$B$11*EG597+$C$11*EH597+$F$11*ES597*(1-EV597)</f>
        <v>0</v>
      </c>
      <c r="DI597">
        <f>DH597*DJ597</f>
        <v>0</v>
      </c>
      <c r="DJ597">
        <f>($B$11*$D$9+$C$11*$D$9+$F$11*((FF597+EX597)/MAX(FF597+EX597+FG597, 0.1)*$I$9+FG597/MAX(FF597+EX597+FG597, 0.1)*$J$9))/($B$11+$C$11+$F$11)</f>
        <v>0</v>
      </c>
      <c r="DK597">
        <f>($B$11*$K$9+$C$11*$K$9+$F$11*((FF597+EX597)/MAX(FF597+EX597+FG597, 0.1)*$P$9+FG597/MAX(FF597+EX597+FG597, 0.1)*$Q$9))/($B$11+$C$11+$F$11)</f>
        <v>0</v>
      </c>
      <c r="DL597">
        <v>2.44</v>
      </c>
      <c r="DM597">
        <v>0.5</v>
      </c>
      <c r="DN597" t="s">
        <v>438</v>
      </c>
      <c r="DO597">
        <v>2</v>
      </c>
      <c r="DP597" t="b">
        <v>1</v>
      </c>
      <c r="DQ597">
        <v>1759262957.814285</v>
      </c>
      <c r="DR597">
        <v>405.8953214285714</v>
      </c>
      <c r="DS597">
        <v>396.3719285714286</v>
      </c>
      <c r="DT597">
        <v>22.95711785714286</v>
      </c>
      <c r="DU597">
        <v>22.27101071428572</v>
      </c>
      <c r="DV597">
        <v>405.5545714285714</v>
      </c>
      <c r="DW597">
        <v>22.73655357142857</v>
      </c>
      <c r="DX597">
        <v>500.0177142857142</v>
      </c>
      <c r="DY597">
        <v>90.63807142857142</v>
      </c>
      <c r="DZ597">
        <v>0.049853125</v>
      </c>
      <c r="EA597">
        <v>29.60144285714286</v>
      </c>
      <c r="EB597">
        <v>29.97978928571429</v>
      </c>
      <c r="EC597">
        <v>999.9000000000002</v>
      </c>
      <c r="ED597">
        <v>0</v>
      </c>
      <c r="EE597">
        <v>0</v>
      </c>
      <c r="EF597">
        <v>9995.933928571427</v>
      </c>
      <c r="EG597">
        <v>0</v>
      </c>
      <c r="EH597">
        <v>11.422425</v>
      </c>
      <c r="EI597">
        <v>9.52336157142857</v>
      </c>
      <c r="EJ597">
        <v>415.4323928571429</v>
      </c>
      <c r="EK597">
        <v>405.4005357142856</v>
      </c>
      <c r="EL597">
        <v>0.6861127142857144</v>
      </c>
      <c r="EM597">
        <v>396.3719285714286</v>
      </c>
      <c r="EN597">
        <v>22.27101071428572</v>
      </c>
      <c r="EO597">
        <v>2.080789285714286</v>
      </c>
      <c r="EP597">
        <v>2.018602857142857</v>
      </c>
      <c r="EQ597">
        <v>18.07287142857143</v>
      </c>
      <c r="ER597">
        <v>17.59100714285714</v>
      </c>
      <c r="ES597">
        <v>2000.019642857143</v>
      </c>
      <c r="ET597">
        <v>0.9800068214285715</v>
      </c>
      <c r="EU597">
        <v>0.01999317857142857</v>
      </c>
      <c r="EV597">
        <v>0</v>
      </c>
      <c r="EW597">
        <v>239.8256428571428</v>
      </c>
      <c r="EX597">
        <v>5.000560000000001</v>
      </c>
      <c r="EY597">
        <v>4966.676785714285</v>
      </c>
      <c r="EZ597">
        <v>17295.10357142857</v>
      </c>
      <c r="FA597">
        <v>41.125</v>
      </c>
      <c r="FB597">
        <v>41.25</v>
      </c>
      <c r="FC597">
        <v>40.81199999999999</v>
      </c>
      <c r="FD597">
        <v>40.39935714285713</v>
      </c>
      <c r="FE597">
        <v>41.86149999999999</v>
      </c>
      <c r="FF597">
        <v>1955.129642857143</v>
      </c>
      <c r="FG597">
        <v>39.89000000000001</v>
      </c>
      <c r="FH597">
        <v>0</v>
      </c>
      <c r="FI597">
        <v>1759262980</v>
      </c>
      <c r="FJ597">
        <v>0</v>
      </c>
      <c r="FK597">
        <v>239.8176923076923</v>
      </c>
      <c r="FL597">
        <v>-1.438564085786724</v>
      </c>
      <c r="FM597">
        <v>-23.60444442197938</v>
      </c>
      <c r="FN597">
        <v>4966.492692307693</v>
      </c>
      <c r="FO597">
        <v>15</v>
      </c>
      <c r="FP597">
        <v>0</v>
      </c>
      <c r="FQ597" t="s">
        <v>439</v>
      </c>
      <c r="FR597">
        <v>1747148579.5</v>
      </c>
      <c r="FS597">
        <v>1747148584.5</v>
      </c>
      <c r="FT597">
        <v>0</v>
      </c>
      <c r="FU597">
        <v>0.162</v>
      </c>
      <c r="FV597">
        <v>-0.001</v>
      </c>
      <c r="FW597">
        <v>0.139</v>
      </c>
      <c r="FX597">
        <v>0.058</v>
      </c>
      <c r="FY597">
        <v>420</v>
      </c>
      <c r="FZ597">
        <v>16</v>
      </c>
      <c r="GA597">
        <v>0.19</v>
      </c>
      <c r="GB597">
        <v>0.02</v>
      </c>
      <c r="GC597">
        <v>6.28160485</v>
      </c>
      <c r="GD597">
        <v>78.0667088105066</v>
      </c>
      <c r="GE597">
        <v>7.585407066376344</v>
      </c>
      <c r="GF597">
        <v>0</v>
      </c>
      <c r="GG597">
        <v>239.8846176470588</v>
      </c>
      <c r="GH597">
        <v>-1.486829630434879</v>
      </c>
      <c r="GI597">
        <v>0.2400762151908127</v>
      </c>
      <c r="GJ597">
        <v>0</v>
      </c>
      <c r="GK597">
        <v>0.6871109499999999</v>
      </c>
      <c r="GL597">
        <v>-0.03259413883677431</v>
      </c>
      <c r="GM597">
        <v>0.005266897297982934</v>
      </c>
      <c r="GN597">
        <v>1</v>
      </c>
      <c r="GO597">
        <v>1</v>
      </c>
      <c r="GP597">
        <v>3</v>
      </c>
      <c r="GQ597" t="s">
        <v>463</v>
      </c>
      <c r="GR597">
        <v>3.12764</v>
      </c>
      <c r="GS597">
        <v>2.72808</v>
      </c>
      <c r="GT597">
        <v>0.08100350000000001</v>
      </c>
      <c r="GU597">
        <v>0.07867499999999999</v>
      </c>
      <c r="GV597">
        <v>0.10402</v>
      </c>
      <c r="GW597">
        <v>0.102386</v>
      </c>
      <c r="GX597">
        <v>27585.3</v>
      </c>
      <c r="GY597">
        <v>26799.8</v>
      </c>
      <c r="GZ597">
        <v>30556.3</v>
      </c>
      <c r="HA597">
        <v>29340.6</v>
      </c>
      <c r="HB597">
        <v>37777.8</v>
      </c>
      <c r="HC597">
        <v>34639.4</v>
      </c>
      <c r="HD597">
        <v>46740.1</v>
      </c>
      <c r="HE597">
        <v>43588.1</v>
      </c>
      <c r="HF597">
        <v>1.82525</v>
      </c>
      <c r="HG597">
        <v>1.84965</v>
      </c>
      <c r="HH597">
        <v>0.10591</v>
      </c>
      <c r="HI597">
        <v>0</v>
      </c>
      <c r="HJ597">
        <v>28.2455</v>
      </c>
      <c r="HK597">
        <v>999.9</v>
      </c>
      <c r="HL597">
        <v>51.3</v>
      </c>
      <c r="HM597">
        <v>31.3</v>
      </c>
      <c r="HN597">
        <v>25.9735</v>
      </c>
      <c r="HO597">
        <v>63.1897</v>
      </c>
      <c r="HP597">
        <v>16.8349</v>
      </c>
      <c r="HQ597">
        <v>1</v>
      </c>
      <c r="HR597">
        <v>0.108135</v>
      </c>
      <c r="HS597">
        <v>-0.526108</v>
      </c>
      <c r="HT597">
        <v>20.2006</v>
      </c>
      <c r="HU597">
        <v>5.22882</v>
      </c>
      <c r="HV597">
        <v>11.974</v>
      </c>
      <c r="HW597">
        <v>4.97</v>
      </c>
      <c r="HX597">
        <v>3.28965</v>
      </c>
      <c r="HY597">
        <v>9999</v>
      </c>
      <c r="HZ597">
        <v>9999</v>
      </c>
      <c r="IA597">
        <v>9999</v>
      </c>
      <c r="IB597">
        <v>21.9</v>
      </c>
      <c r="IC597">
        <v>4.9729</v>
      </c>
      <c r="ID597">
        <v>1.87714</v>
      </c>
      <c r="IE597">
        <v>1.87521</v>
      </c>
      <c r="IF597">
        <v>1.87805</v>
      </c>
      <c r="IG597">
        <v>1.8748</v>
      </c>
      <c r="IH597">
        <v>1.87836</v>
      </c>
      <c r="II597">
        <v>1.87546</v>
      </c>
      <c r="IJ597">
        <v>1.87659</v>
      </c>
      <c r="IK597">
        <v>0</v>
      </c>
      <c r="IL597">
        <v>0</v>
      </c>
      <c r="IM597">
        <v>0</v>
      </c>
      <c r="IN597">
        <v>0</v>
      </c>
      <c r="IO597" t="s">
        <v>441</v>
      </c>
      <c r="IP597" t="s">
        <v>442</v>
      </c>
      <c r="IQ597" t="s">
        <v>443</v>
      </c>
      <c r="IR597" t="s">
        <v>443</v>
      </c>
      <c r="IS597" t="s">
        <v>443</v>
      </c>
      <c r="IT597" t="s">
        <v>443</v>
      </c>
      <c r="IU597">
        <v>0</v>
      </c>
      <c r="IV597">
        <v>100</v>
      </c>
      <c r="IW597">
        <v>100</v>
      </c>
      <c r="IX597">
        <v>0.323</v>
      </c>
      <c r="IY597">
        <v>0.2207</v>
      </c>
      <c r="IZ597">
        <v>-0.1222274518627452</v>
      </c>
      <c r="JA597">
        <v>0.001328938755811441</v>
      </c>
      <c r="JB597">
        <v>-5.633165956792918E-07</v>
      </c>
      <c r="JC597">
        <v>2.510553891376428E-10</v>
      </c>
      <c r="JD597">
        <v>-0.04678033270444259</v>
      </c>
      <c r="JE597">
        <v>-0.0009625096320519332</v>
      </c>
      <c r="JF597">
        <v>0.0006953178313022573</v>
      </c>
      <c r="JG597">
        <v>-5.973937232829655E-06</v>
      </c>
      <c r="JH597">
        <v>1</v>
      </c>
      <c r="JI597">
        <v>2112</v>
      </c>
      <c r="JJ597">
        <v>1</v>
      </c>
      <c r="JK597">
        <v>26</v>
      </c>
      <c r="JL597">
        <v>201906.4</v>
      </c>
      <c r="JM597">
        <v>201906.4</v>
      </c>
      <c r="JN597">
        <v>0.966797</v>
      </c>
      <c r="JO597">
        <v>2.55249</v>
      </c>
      <c r="JP597">
        <v>1.39893</v>
      </c>
      <c r="JQ597">
        <v>2.33398</v>
      </c>
      <c r="JR597">
        <v>1.44897</v>
      </c>
      <c r="JS597">
        <v>2.4707</v>
      </c>
      <c r="JT597">
        <v>36.9317</v>
      </c>
      <c r="JU597">
        <v>23.9562</v>
      </c>
      <c r="JV597">
        <v>18</v>
      </c>
      <c r="JW597">
        <v>476.071</v>
      </c>
      <c r="JX597">
        <v>460.765</v>
      </c>
      <c r="JY597">
        <v>28.1581</v>
      </c>
      <c r="JZ597">
        <v>28.5973</v>
      </c>
      <c r="KA597">
        <v>30</v>
      </c>
      <c r="KB597">
        <v>28.3133</v>
      </c>
      <c r="KC597">
        <v>28.3825</v>
      </c>
      <c r="KD597">
        <v>19.3909</v>
      </c>
      <c r="KE597">
        <v>23.5162</v>
      </c>
      <c r="KF597">
        <v>71.67789999999999</v>
      </c>
      <c r="KG597">
        <v>28.1732</v>
      </c>
      <c r="KH597">
        <v>346.327</v>
      </c>
      <c r="KI597">
        <v>22.318</v>
      </c>
      <c r="KJ597">
        <v>101.012</v>
      </c>
      <c r="KK597">
        <v>100.27</v>
      </c>
    </row>
    <row r="598" spans="1:297">
      <c r="A598">
        <v>582</v>
      </c>
      <c r="B598">
        <v>1759262970.6</v>
      </c>
      <c r="C598">
        <v>16155</v>
      </c>
      <c r="D598" t="s">
        <v>1613</v>
      </c>
      <c r="E598" t="s">
        <v>1614</v>
      </c>
      <c r="F598">
        <v>5</v>
      </c>
      <c r="G598" t="s">
        <v>1604</v>
      </c>
      <c r="H598" t="s">
        <v>436</v>
      </c>
      <c r="I598">
        <v>1759262963.1</v>
      </c>
      <c r="J598">
        <f>(K598)/1000</f>
        <v>0</v>
      </c>
      <c r="K598">
        <f>IF(DP598, AN598, AH598)</f>
        <v>0</v>
      </c>
      <c r="L598">
        <f>IF(DP598, AI598, AG598)</f>
        <v>0</v>
      </c>
      <c r="M598">
        <f>DR598 - IF(AU598&gt;1, L598*DL598*100.0/(AW598), 0)</f>
        <v>0</v>
      </c>
      <c r="N598">
        <f>((T598-J598/2)*M598-L598)/(T598+J598/2)</f>
        <v>0</v>
      </c>
      <c r="O598">
        <f>N598*(DY598+DZ598)/1000.0</f>
        <v>0</v>
      </c>
      <c r="P598">
        <f>(DR598 - IF(AU598&gt;1, L598*DL598*100.0/(AW598), 0))*(DY598+DZ598)/1000.0</f>
        <v>0</v>
      </c>
      <c r="Q598">
        <f>2.0/((1/S598-1/R598)+SIGN(S598)*SQRT((1/S598-1/R598)*(1/S598-1/R598) + 4*DM598/((DM598+1)*(DM598+1))*(2*1/S598*1/R598-1/R598*1/R598)))</f>
        <v>0</v>
      </c>
      <c r="R598">
        <f>IF(LEFT(DN598,1)&lt;&gt;"0",IF(LEFT(DN598,1)="1",3.0,DO598),$D$5+$E$5*(EF598*DY598/($K$5*1000))+$F$5*(EF598*DY598/($K$5*1000))*MAX(MIN(DL598,$J$5),$I$5)*MAX(MIN(DL598,$J$5),$I$5)+$G$5*MAX(MIN(DL598,$J$5),$I$5)*(EF598*DY598/($K$5*1000))+$H$5*(EF598*DY598/($K$5*1000))*(EF598*DY598/($K$5*1000)))</f>
        <v>0</v>
      </c>
      <c r="S598">
        <f>J598*(1000-(1000*0.61365*exp(17.502*W598/(240.97+W598))/(DY598+DZ598)+DT598)/2)/(1000*0.61365*exp(17.502*W598/(240.97+W598))/(DY598+DZ598)-DT598)</f>
        <v>0</v>
      </c>
      <c r="T598">
        <f>1/((DM598+1)/(Q598/1.6)+1/(R598/1.37)) + DM598/((DM598+1)/(Q598/1.6) + DM598/(R598/1.37))</f>
        <v>0</v>
      </c>
      <c r="U598">
        <f>(DH598*DK598)</f>
        <v>0</v>
      </c>
      <c r="V598">
        <f>(EA598+(U598+2*0.95*5.67E-8*(((EA598+$B$7)+273)^4-(EA598+273)^4)-44100*J598)/(1.84*29.3*R598+8*0.95*5.67E-8*(EA598+273)^3))</f>
        <v>0</v>
      </c>
      <c r="W598">
        <f>($C$7*EB598+$D$7*EC598+$E$7*V598)</f>
        <v>0</v>
      </c>
      <c r="X598">
        <f>0.61365*exp(17.502*W598/(240.97+W598))</f>
        <v>0</v>
      </c>
      <c r="Y598">
        <f>(Z598/AA598*100)</f>
        <v>0</v>
      </c>
      <c r="Z598">
        <f>DT598*(DY598+DZ598)/1000</f>
        <v>0</v>
      </c>
      <c r="AA598">
        <f>0.61365*exp(17.502*EA598/(240.97+EA598))</f>
        <v>0</v>
      </c>
      <c r="AB598">
        <f>(X598-DT598*(DY598+DZ598)/1000)</f>
        <v>0</v>
      </c>
      <c r="AC598">
        <f>(-J598*44100)</f>
        <v>0</v>
      </c>
      <c r="AD598">
        <f>2*29.3*R598*0.92*(EA598-W598)</f>
        <v>0</v>
      </c>
      <c r="AE598">
        <f>2*0.95*5.67E-8*(((EA598+$B$7)+273)^4-(W598+273)^4)</f>
        <v>0</v>
      </c>
      <c r="AF598">
        <f>U598+AE598+AC598+AD598</f>
        <v>0</v>
      </c>
      <c r="AG598">
        <f>DX598*AU598*(DS598-DR598*(1000-AU598*DU598)/(1000-AU598*DT598))/(100*DL598)</f>
        <v>0</v>
      </c>
      <c r="AH598">
        <f>1000*DX598*AU598*(DT598-DU598)/(100*DL598*(1000-AU598*DT598))</f>
        <v>0</v>
      </c>
      <c r="AI598">
        <f>(AJ598 - AK598 - DY598*1E3/(8.314*(EA598+273.15)) * AM598/DX598 * AL598) * DX598/(100*DL598) * (1000 - DU598)/1000</f>
        <v>0</v>
      </c>
      <c r="AJ598">
        <v>373.4104162044774</v>
      </c>
      <c r="AK598">
        <v>383.9877515151513</v>
      </c>
      <c r="AL598">
        <v>-3.053439394227643</v>
      </c>
      <c r="AM598">
        <v>65.50956561991086</v>
      </c>
      <c r="AN598">
        <f>(AP598 - AO598 + DY598*1E3/(8.314*(EA598+273.15)) * AR598/DX598 * AQ598) * DX598/(100*DL598) * 1000/(1000 - AP598)</f>
        <v>0</v>
      </c>
      <c r="AO598">
        <v>22.27054132945938</v>
      </c>
      <c r="AP598">
        <v>22.96502909090909</v>
      </c>
      <c r="AQ598">
        <v>2.054065961525318E-05</v>
      </c>
      <c r="AR598">
        <v>120.4134206838578</v>
      </c>
      <c r="AS598">
        <v>6</v>
      </c>
      <c r="AT598">
        <v>1</v>
      </c>
      <c r="AU598">
        <f>IF(AS598*$H$13&gt;=AW598,1.0,(AW598/(AW598-AS598*$H$13)))</f>
        <v>0</v>
      </c>
      <c r="AV598">
        <f>(AU598-1)*100</f>
        <v>0</v>
      </c>
      <c r="AW598">
        <f>MAX(0,($B$13+$C$13*EF598)/(1+$D$13*EF598)*DY598/(EA598+273)*$E$13)</f>
        <v>0</v>
      </c>
      <c r="AX598" t="s">
        <v>437</v>
      </c>
      <c r="AY598" t="s">
        <v>437</v>
      </c>
      <c r="AZ598">
        <v>0</v>
      </c>
      <c r="BA598">
        <v>0</v>
      </c>
      <c r="BB598">
        <f>1-AZ598/BA598</f>
        <v>0</v>
      </c>
      <c r="BC598">
        <v>0</v>
      </c>
      <c r="BD598" t="s">
        <v>437</v>
      </c>
      <c r="BE598" t="s">
        <v>437</v>
      </c>
      <c r="BF598">
        <v>0</v>
      </c>
      <c r="BG598">
        <v>0</v>
      </c>
      <c r="BH598">
        <f>1-BF598/BG598</f>
        <v>0</v>
      </c>
      <c r="BI598">
        <v>0.5</v>
      </c>
      <c r="BJ598">
        <f>DI598</f>
        <v>0</v>
      </c>
      <c r="BK598">
        <f>L598</f>
        <v>0</v>
      </c>
      <c r="BL598">
        <f>BH598*BI598*BJ598</f>
        <v>0</v>
      </c>
      <c r="BM598">
        <f>(BK598-BC598)/BJ598</f>
        <v>0</v>
      </c>
      <c r="BN598">
        <f>(BA598-BG598)/BG598</f>
        <v>0</v>
      </c>
      <c r="BO598">
        <f>AZ598/(BB598+AZ598/BG598)</f>
        <v>0</v>
      </c>
      <c r="BP598" t="s">
        <v>437</v>
      </c>
      <c r="BQ598">
        <v>0</v>
      </c>
      <c r="BR598">
        <f>IF(BQ598&lt;&gt;0, BQ598, BO598)</f>
        <v>0</v>
      </c>
      <c r="BS598">
        <f>1-BR598/BG598</f>
        <v>0</v>
      </c>
      <c r="BT598">
        <f>(BG598-BF598)/(BG598-BR598)</f>
        <v>0</v>
      </c>
      <c r="BU598">
        <f>(BA598-BG598)/(BA598-BR598)</f>
        <v>0</v>
      </c>
      <c r="BV598">
        <f>(BG598-BF598)/(BG598-AZ598)</f>
        <v>0</v>
      </c>
      <c r="BW598">
        <f>(BA598-BG598)/(BA598-AZ598)</f>
        <v>0</v>
      </c>
      <c r="BX598">
        <f>(BT598*BR598/BF598)</f>
        <v>0</v>
      </c>
      <c r="BY598">
        <f>(1-BX598)</f>
        <v>0</v>
      </c>
      <c r="DH598">
        <f>$B$11*EG598+$C$11*EH598+$F$11*ES598*(1-EV598)</f>
        <v>0</v>
      </c>
      <c r="DI598">
        <f>DH598*DJ598</f>
        <v>0</v>
      </c>
      <c r="DJ598">
        <f>($B$11*$D$9+$C$11*$D$9+$F$11*((FF598+EX598)/MAX(FF598+EX598+FG598, 0.1)*$I$9+FG598/MAX(FF598+EX598+FG598, 0.1)*$J$9))/($B$11+$C$11+$F$11)</f>
        <v>0</v>
      </c>
      <c r="DK598">
        <f>($B$11*$K$9+$C$11*$K$9+$F$11*((FF598+EX598)/MAX(FF598+EX598+FG598, 0.1)*$P$9+FG598/MAX(FF598+EX598+FG598, 0.1)*$Q$9))/($B$11+$C$11+$F$11)</f>
        <v>0</v>
      </c>
      <c r="DL598">
        <v>2.44</v>
      </c>
      <c r="DM598">
        <v>0.5</v>
      </c>
      <c r="DN598" t="s">
        <v>438</v>
      </c>
      <c r="DO598">
        <v>2</v>
      </c>
      <c r="DP598" t="b">
        <v>1</v>
      </c>
      <c r="DQ598">
        <v>1759262963.1</v>
      </c>
      <c r="DR598">
        <v>394.5613703703704</v>
      </c>
      <c r="DS598">
        <v>379.6806296296297</v>
      </c>
      <c r="DT598">
        <v>22.96014074074074</v>
      </c>
      <c r="DU598">
        <v>22.27455555555555</v>
      </c>
      <c r="DV598">
        <v>394.2318888888889</v>
      </c>
      <c r="DW598">
        <v>22.7395037037037</v>
      </c>
      <c r="DX598">
        <v>499.9944814814814</v>
      </c>
      <c r="DY598">
        <v>90.63877037037037</v>
      </c>
      <c r="DZ598">
        <v>0.04990044444444444</v>
      </c>
      <c r="EA598">
        <v>29.59957407407407</v>
      </c>
      <c r="EB598">
        <v>29.97452962962963</v>
      </c>
      <c r="EC598">
        <v>999.9000000000001</v>
      </c>
      <c r="ED598">
        <v>0</v>
      </c>
      <c r="EE598">
        <v>0</v>
      </c>
      <c r="EF598">
        <v>10002.28777777778</v>
      </c>
      <c r="EG598">
        <v>0</v>
      </c>
      <c r="EH598">
        <v>11.42255185185185</v>
      </c>
      <c r="EI598">
        <v>14.88062703703704</v>
      </c>
      <c r="EJ598">
        <v>403.8334074074074</v>
      </c>
      <c r="EK598">
        <v>388.3306666666667</v>
      </c>
      <c r="EL598">
        <v>0.6855814444444444</v>
      </c>
      <c r="EM598">
        <v>379.6806296296297</v>
      </c>
      <c r="EN598">
        <v>22.27455555555555</v>
      </c>
      <c r="EO598">
        <v>2.081078888888889</v>
      </c>
      <c r="EP598">
        <v>2.018938888888889</v>
      </c>
      <c r="EQ598">
        <v>18.07508888888889</v>
      </c>
      <c r="ER598">
        <v>17.59365185185185</v>
      </c>
      <c r="ES598">
        <v>2000.026666666667</v>
      </c>
      <c r="ET598">
        <v>0.980006888888889</v>
      </c>
      <c r="EU598">
        <v>0.01999311111111111</v>
      </c>
      <c r="EV598">
        <v>0</v>
      </c>
      <c r="EW598">
        <v>239.7248888888889</v>
      </c>
      <c r="EX598">
        <v>5.000560000000001</v>
      </c>
      <c r="EY598">
        <v>4964.79851851852</v>
      </c>
      <c r="EZ598">
        <v>17295.16296296296</v>
      </c>
      <c r="FA598">
        <v>41.125</v>
      </c>
      <c r="FB598">
        <v>41.25</v>
      </c>
      <c r="FC598">
        <v>40.81199999999999</v>
      </c>
      <c r="FD598">
        <v>40.41633333333333</v>
      </c>
      <c r="FE598">
        <v>41.87033333333333</v>
      </c>
      <c r="FF598">
        <v>1955.136666666667</v>
      </c>
      <c r="FG598">
        <v>39.89000000000001</v>
      </c>
      <c r="FH598">
        <v>0</v>
      </c>
      <c r="FI598">
        <v>1759262984.8</v>
      </c>
      <c r="FJ598">
        <v>0</v>
      </c>
      <c r="FK598">
        <v>239.6940384615385</v>
      </c>
      <c r="FL598">
        <v>-0.4379828975849602</v>
      </c>
      <c r="FM598">
        <v>-20.19247864330687</v>
      </c>
      <c r="FN598">
        <v>4964.728846153846</v>
      </c>
      <c r="FO598">
        <v>15</v>
      </c>
      <c r="FP598">
        <v>0</v>
      </c>
      <c r="FQ598" t="s">
        <v>439</v>
      </c>
      <c r="FR598">
        <v>1747148579.5</v>
      </c>
      <c r="FS598">
        <v>1747148584.5</v>
      </c>
      <c r="FT598">
        <v>0</v>
      </c>
      <c r="FU598">
        <v>0.162</v>
      </c>
      <c r="FV598">
        <v>-0.001</v>
      </c>
      <c r="FW598">
        <v>0.139</v>
      </c>
      <c r="FX598">
        <v>0.058</v>
      </c>
      <c r="FY598">
        <v>420</v>
      </c>
      <c r="FZ598">
        <v>16</v>
      </c>
      <c r="GA598">
        <v>0.19</v>
      </c>
      <c r="GB598">
        <v>0.02</v>
      </c>
      <c r="GC598">
        <v>11.66979185</v>
      </c>
      <c r="GD598">
        <v>60.41187856660412</v>
      </c>
      <c r="GE598">
        <v>6.044661551465415</v>
      </c>
      <c r="GF598">
        <v>0</v>
      </c>
      <c r="GG598">
        <v>239.7840294117647</v>
      </c>
      <c r="GH598">
        <v>-1.152223065610247</v>
      </c>
      <c r="GI598">
        <v>0.2333279042456203</v>
      </c>
      <c r="GJ598">
        <v>0</v>
      </c>
      <c r="GK598">
        <v>0.687228625</v>
      </c>
      <c r="GL598">
        <v>0.001001324577861656</v>
      </c>
      <c r="GM598">
        <v>0.005303796737656426</v>
      </c>
      <c r="GN598">
        <v>1</v>
      </c>
      <c r="GO598">
        <v>1</v>
      </c>
      <c r="GP598">
        <v>3</v>
      </c>
      <c r="GQ598" t="s">
        <v>463</v>
      </c>
      <c r="GR598">
        <v>3.1277</v>
      </c>
      <c r="GS598">
        <v>2.72774</v>
      </c>
      <c r="GT598">
        <v>0.0785946</v>
      </c>
      <c r="GU598">
        <v>0.0760131</v>
      </c>
      <c r="GV598">
        <v>0.104022</v>
      </c>
      <c r="GW598">
        <v>0.102401</v>
      </c>
      <c r="GX598">
        <v>27657.5</v>
      </c>
      <c r="GY598">
        <v>26877.8</v>
      </c>
      <c r="GZ598">
        <v>30556.2</v>
      </c>
      <c r="HA598">
        <v>29341.2</v>
      </c>
      <c r="HB598">
        <v>37777.6</v>
      </c>
      <c r="HC598">
        <v>34639.2</v>
      </c>
      <c r="HD598">
        <v>46740.2</v>
      </c>
      <c r="HE598">
        <v>43588.8</v>
      </c>
      <c r="HF598">
        <v>1.82523</v>
      </c>
      <c r="HG598">
        <v>1.84965</v>
      </c>
      <c r="HH598">
        <v>0.106581</v>
      </c>
      <c r="HI598">
        <v>0</v>
      </c>
      <c r="HJ598">
        <v>28.2419</v>
      </c>
      <c r="HK598">
        <v>999.9</v>
      </c>
      <c r="HL598">
        <v>51.3</v>
      </c>
      <c r="HM598">
        <v>31.3</v>
      </c>
      <c r="HN598">
        <v>25.976</v>
      </c>
      <c r="HO598">
        <v>62.6897</v>
      </c>
      <c r="HP598">
        <v>16.8029</v>
      </c>
      <c r="HQ598">
        <v>1</v>
      </c>
      <c r="HR598">
        <v>0.108709</v>
      </c>
      <c r="HS598">
        <v>-0.54677</v>
      </c>
      <c r="HT598">
        <v>20.2007</v>
      </c>
      <c r="HU598">
        <v>5.22942</v>
      </c>
      <c r="HV598">
        <v>11.974</v>
      </c>
      <c r="HW598">
        <v>4.96985</v>
      </c>
      <c r="HX598">
        <v>3.28965</v>
      </c>
      <c r="HY598">
        <v>9999</v>
      </c>
      <c r="HZ598">
        <v>9999</v>
      </c>
      <c r="IA598">
        <v>9999</v>
      </c>
      <c r="IB598">
        <v>21.9</v>
      </c>
      <c r="IC598">
        <v>4.97291</v>
      </c>
      <c r="ID598">
        <v>1.87714</v>
      </c>
      <c r="IE598">
        <v>1.87519</v>
      </c>
      <c r="IF598">
        <v>1.87805</v>
      </c>
      <c r="IG598">
        <v>1.8748</v>
      </c>
      <c r="IH598">
        <v>1.87836</v>
      </c>
      <c r="II598">
        <v>1.87546</v>
      </c>
      <c r="IJ598">
        <v>1.8766</v>
      </c>
      <c r="IK598">
        <v>0</v>
      </c>
      <c r="IL598">
        <v>0</v>
      </c>
      <c r="IM598">
        <v>0</v>
      </c>
      <c r="IN598">
        <v>0</v>
      </c>
      <c r="IO598" t="s">
        <v>441</v>
      </c>
      <c r="IP598" t="s">
        <v>442</v>
      </c>
      <c r="IQ598" t="s">
        <v>443</v>
      </c>
      <c r="IR598" t="s">
        <v>443</v>
      </c>
      <c r="IS598" t="s">
        <v>443</v>
      </c>
      <c r="IT598" t="s">
        <v>443</v>
      </c>
      <c r="IU598">
        <v>0</v>
      </c>
      <c r="IV598">
        <v>100</v>
      </c>
      <c r="IW598">
        <v>100</v>
      </c>
      <c r="IX598">
        <v>0.308</v>
      </c>
      <c r="IY598">
        <v>0.2207</v>
      </c>
      <c r="IZ598">
        <v>-0.1222274518627452</v>
      </c>
      <c r="JA598">
        <v>0.001328938755811441</v>
      </c>
      <c r="JB598">
        <v>-5.633165956792918E-07</v>
      </c>
      <c r="JC598">
        <v>2.510553891376428E-10</v>
      </c>
      <c r="JD598">
        <v>-0.04678033270444259</v>
      </c>
      <c r="JE598">
        <v>-0.0009625096320519332</v>
      </c>
      <c r="JF598">
        <v>0.0006953178313022573</v>
      </c>
      <c r="JG598">
        <v>-5.973937232829655E-06</v>
      </c>
      <c r="JH598">
        <v>1</v>
      </c>
      <c r="JI598">
        <v>2112</v>
      </c>
      <c r="JJ598">
        <v>1</v>
      </c>
      <c r="JK598">
        <v>26</v>
      </c>
      <c r="JL598">
        <v>201906.5</v>
      </c>
      <c r="JM598">
        <v>201906.4</v>
      </c>
      <c r="JN598">
        <v>0.931396</v>
      </c>
      <c r="JO598">
        <v>2.54272</v>
      </c>
      <c r="JP598">
        <v>1.39893</v>
      </c>
      <c r="JQ598">
        <v>2.33398</v>
      </c>
      <c r="JR598">
        <v>1.44897</v>
      </c>
      <c r="JS598">
        <v>2.51709</v>
      </c>
      <c r="JT598">
        <v>36.9317</v>
      </c>
      <c r="JU598">
        <v>23.9824</v>
      </c>
      <c r="JV598">
        <v>18</v>
      </c>
      <c r="JW598">
        <v>476.057</v>
      </c>
      <c r="JX598">
        <v>460.765</v>
      </c>
      <c r="JY598">
        <v>28.1763</v>
      </c>
      <c r="JZ598">
        <v>28.5973</v>
      </c>
      <c r="KA598">
        <v>30.0001</v>
      </c>
      <c r="KB598">
        <v>28.3133</v>
      </c>
      <c r="KC598">
        <v>28.3825</v>
      </c>
      <c r="KD598">
        <v>18.6842</v>
      </c>
      <c r="KE598">
        <v>23.5162</v>
      </c>
      <c r="KF598">
        <v>71.67789999999999</v>
      </c>
      <c r="KG598">
        <v>28.194</v>
      </c>
      <c r="KH598">
        <v>332.964</v>
      </c>
      <c r="KI598">
        <v>22.3192</v>
      </c>
      <c r="KJ598">
        <v>101.012</v>
      </c>
      <c r="KK598">
        <v>100.271</v>
      </c>
    </row>
    <row r="599" spans="1:297">
      <c r="A599">
        <v>583</v>
      </c>
      <c r="B599">
        <v>1759262975.6</v>
      </c>
      <c r="C599">
        <v>16160</v>
      </c>
      <c r="D599" t="s">
        <v>1615</v>
      </c>
      <c r="E599" t="s">
        <v>1616</v>
      </c>
      <c r="F599">
        <v>5</v>
      </c>
      <c r="G599" t="s">
        <v>1604</v>
      </c>
      <c r="H599" t="s">
        <v>436</v>
      </c>
      <c r="I599">
        <v>1759262967.814285</v>
      </c>
      <c r="J599">
        <f>(K599)/1000</f>
        <v>0</v>
      </c>
      <c r="K599">
        <f>IF(DP599, AN599, AH599)</f>
        <v>0</v>
      </c>
      <c r="L599">
        <f>IF(DP599, AI599, AG599)</f>
        <v>0</v>
      </c>
      <c r="M599">
        <f>DR599 - IF(AU599&gt;1, L599*DL599*100.0/(AW599), 0)</f>
        <v>0</v>
      </c>
      <c r="N599">
        <f>((T599-J599/2)*M599-L599)/(T599+J599/2)</f>
        <v>0</v>
      </c>
      <c r="O599">
        <f>N599*(DY599+DZ599)/1000.0</f>
        <v>0</v>
      </c>
      <c r="P599">
        <f>(DR599 - IF(AU599&gt;1, L599*DL599*100.0/(AW599), 0))*(DY599+DZ599)/1000.0</f>
        <v>0</v>
      </c>
      <c r="Q599">
        <f>2.0/((1/S599-1/R599)+SIGN(S599)*SQRT((1/S599-1/R599)*(1/S599-1/R599) + 4*DM599/((DM599+1)*(DM599+1))*(2*1/S599*1/R599-1/R599*1/R599)))</f>
        <v>0</v>
      </c>
      <c r="R599">
        <f>IF(LEFT(DN599,1)&lt;&gt;"0",IF(LEFT(DN599,1)="1",3.0,DO599),$D$5+$E$5*(EF599*DY599/($K$5*1000))+$F$5*(EF599*DY599/($K$5*1000))*MAX(MIN(DL599,$J$5),$I$5)*MAX(MIN(DL599,$J$5),$I$5)+$G$5*MAX(MIN(DL599,$J$5),$I$5)*(EF599*DY599/($K$5*1000))+$H$5*(EF599*DY599/($K$5*1000))*(EF599*DY599/($K$5*1000)))</f>
        <v>0</v>
      </c>
      <c r="S599">
        <f>J599*(1000-(1000*0.61365*exp(17.502*W599/(240.97+W599))/(DY599+DZ599)+DT599)/2)/(1000*0.61365*exp(17.502*W599/(240.97+W599))/(DY599+DZ599)-DT599)</f>
        <v>0</v>
      </c>
      <c r="T599">
        <f>1/((DM599+1)/(Q599/1.6)+1/(R599/1.37)) + DM599/((DM599+1)/(Q599/1.6) + DM599/(R599/1.37))</f>
        <v>0</v>
      </c>
      <c r="U599">
        <f>(DH599*DK599)</f>
        <v>0</v>
      </c>
      <c r="V599">
        <f>(EA599+(U599+2*0.95*5.67E-8*(((EA599+$B$7)+273)^4-(EA599+273)^4)-44100*J599)/(1.84*29.3*R599+8*0.95*5.67E-8*(EA599+273)^3))</f>
        <v>0</v>
      </c>
      <c r="W599">
        <f>($C$7*EB599+$D$7*EC599+$E$7*V599)</f>
        <v>0</v>
      </c>
      <c r="X599">
        <f>0.61365*exp(17.502*W599/(240.97+W599))</f>
        <v>0</v>
      </c>
      <c r="Y599">
        <f>(Z599/AA599*100)</f>
        <v>0</v>
      </c>
      <c r="Z599">
        <f>DT599*(DY599+DZ599)/1000</f>
        <v>0</v>
      </c>
      <c r="AA599">
        <f>0.61365*exp(17.502*EA599/(240.97+EA599))</f>
        <v>0</v>
      </c>
      <c r="AB599">
        <f>(X599-DT599*(DY599+DZ599)/1000)</f>
        <v>0</v>
      </c>
      <c r="AC599">
        <f>(-J599*44100)</f>
        <v>0</v>
      </c>
      <c r="AD599">
        <f>2*29.3*R599*0.92*(EA599-W599)</f>
        <v>0</v>
      </c>
      <c r="AE599">
        <f>2*0.95*5.67E-8*(((EA599+$B$7)+273)^4-(W599+273)^4)</f>
        <v>0</v>
      </c>
      <c r="AF599">
        <f>U599+AE599+AC599+AD599</f>
        <v>0</v>
      </c>
      <c r="AG599">
        <f>DX599*AU599*(DS599-DR599*(1000-AU599*DU599)/(1000-AU599*DT599))/(100*DL599)</f>
        <v>0</v>
      </c>
      <c r="AH599">
        <f>1000*DX599*AU599*(DT599-DU599)/(100*DL599*(1000-AU599*DT599))</f>
        <v>0</v>
      </c>
      <c r="AI599">
        <f>(AJ599 - AK599 - DY599*1E3/(8.314*(EA599+273.15)) * AM599/DX599 * AL599) * DX599/(100*DL599) * (1000 - DU599)/1000</f>
        <v>0</v>
      </c>
      <c r="AJ599">
        <v>357.4032380382037</v>
      </c>
      <c r="AK599">
        <v>368.3901090909091</v>
      </c>
      <c r="AL599">
        <v>-3.121280606915944</v>
      </c>
      <c r="AM599">
        <v>65.50956561991086</v>
      </c>
      <c r="AN599">
        <f>(AP599 - AO599 + DY599*1E3/(8.314*(EA599+273.15)) * AR599/DX599 * AQ599) * DX599/(100*DL599) * 1000/(1000 - AP599)</f>
        <v>0</v>
      </c>
      <c r="AO599">
        <v>22.28833303010071</v>
      </c>
      <c r="AP599">
        <v>22.96702303030302</v>
      </c>
      <c r="AQ599">
        <v>2.685940459037147E-05</v>
      </c>
      <c r="AR599">
        <v>120.4134206838578</v>
      </c>
      <c r="AS599">
        <v>5</v>
      </c>
      <c r="AT599">
        <v>1</v>
      </c>
      <c r="AU599">
        <f>IF(AS599*$H$13&gt;=AW599,1.0,(AW599/(AW599-AS599*$H$13)))</f>
        <v>0</v>
      </c>
      <c r="AV599">
        <f>(AU599-1)*100</f>
        <v>0</v>
      </c>
      <c r="AW599">
        <f>MAX(0,($B$13+$C$13*EF599)/(1+$D$13*EF599)*DY599/(EA599+273)*$E$13)</f>
        <v>0</v>
      </c>
      <c r="AX599" t="s">
        <v>437</v>
      </c>
      <c r="AY599" t="s">
        <v>437</v>
      </c>
      <c r="AZ599">
        <v>0</v>
      </c>
      <c r="BA599">
        <v>0</v>
      </c>
      <c r="BB599">
        <f>1-AZ599/BA599</f>
        <v>0</v>
      </c>
      <c r="BC599">
        <v>0</v>
      </c>
      <c r="BD599" t="s">
        <v>437</v>
      </c>
      <c r="BE599" t="s">
        <v>437</v>
      </c>
      <c r="BF599">
        <v>0</v>
      </c>
      <c r="BG599">
        <v>0</v>
      </c>
      <c r="BH599">
        <f>1-BF599/BG599</f>
        <v>0</v>
      </c>
      <c r="BI599">
        <v>0.5</v>
      </c>
      <c r="BJ599">
        <f>DI599</f>
        <v>0</v>
      </c>
      <c r="BK599">
        <f>L599</f>
        <v>0</v>
      </c>
      <c r="BL599">
        <f>BH599*BI599*BJ599</f>
        <v>0</v>
      </c>
      <c r="BM599">
        <f>(BK599-BC599)/BJ599</f>
        <v>0</v>
      </c>
      <c r="BN599">
        <f>(BA599-BG599)/BG599</f>
        <v>0</v>
      </c>
      <c r="BO599">
        <f>AZ599/(BB599+AZ599/BG599)</f>
        <v>0</v>
      </c>
      <c r="BP599" t="s">
        <v>437</v>
      </c>
      <c r="BQ599">
        <v>0</v>
      </c>
      <c r="BR599">
        <f>IF(BQ599&lt;&gt;0, BQ599, BO599)</f>
        <v>0</v>
      </c>
      <c r="BS599">
        <f>1-BR599/BG599</f>
        <v>0</v>
      </c>
      <c r="BT599">
        <f>(BG599-BF599)/(BG599-BR599)</f>
        <v>0</v>
      </c>
      <c r="BU599">
        <f>(BA599-BG599)/(BA599-BR599)</f>
        <v>0</v>
      </c>
      <c r="BV599">
        <f>(BG599-BF599)/(BG599-AZ599)</f>
        <v>0</v>
      </c>
      <c r="BW599">
        <f>(BA599-BG599)/(BA599-AZ599)</f>
        <v>0</v>
      </c>
      <c r="BX599">
        <f>(BT599*BR599/BF599)</f>
        <v>0</v>
      </c>
      <c r="BY599">
        <f>(1-BX599)</f>
        <v>0</v>
      </c>
      <c r="DH599">
        <f>$B$11*EG599+$C$11*EH599+$F$11*ES599*(1-EV599)</f>
        <v>0</v>
      </c>
      <c r="DI599">
        <f>DH599*DJ599</f>
        <v>0</v>
      </c>
      <c r="DJ599">
        <f>($B$11*$D$9+$C$11*$D$9+$F$11*((FF599+EX599)/MAX(FF599+EX599+FG599, 0.1)*$I$9+FG599/MAX(FF599+EX599+FG599, 0.1)*$J$9))/($B$11+$C$11+$F$11)</f>
        <v>0</v>
      </c>
      <c r="DK599">
        <f>($B$11*$K$9+$C$11*$K$9+$F$11*((FF599+EX599)/MAX(FF599+EX599+FG599, 0.1)*$P$9+FG599/MAX(FF599+EX599+FG599, 0.1)*$Q$9))/($B$11+$C$11+$F$11)</f>
        <v>0</v>
      </c>
      <c r="DL599">
        <v>2.44</v>
      </c>
      <c r="DM599">
        <v>0.5</v>
      </c>
      <c r="DN599" t="s">
        <v>438</v>
      </c>
      <c r="DO599">
        <v>2</v>
      </c>
      <c r="DP599" t="b">
        <v>1</v>
      </c>
      <c r="DQ599">
        <v>1759262967.814285</v>
      </c>
      <c r="DR599">
        <v>381.6616428571429</v>
      </c>
      <c r="DS599">
        <v>364.4422142857143</v>
      </c>
      <c r="DT599">
        <v>22.96225357142857</v>
      </c>
      <c r="DU599">
        <v>22.27755714285714</v>
      </c>
      <c r="DV599">
        <v>381.3450714285714</v>
      </c>
      <c r="DW599">
        <v>22.74157857142857</v>
      </c>
      <c r="DX599">
        <v>499.9957857142857</v>
      </c>
      <c r="DY599">
        <v>90.63866428571428</v>
      </c>
      <c r="DZ599">
        <v>0.04996033571428572</v>
      </c>
      <c r="EA599">
        <v>29.59922857142857</v>
      </c>
      <c r="EB599">
        <v>29.97500357142858</v>
      </c>
      <c r="EC599">
        <v>999.9000000000002</v>
      </c>
      <c r="ED599">
        <v>0</v>
      </c>
      <c r="EE599">
        <v>0</v>
      </c>
      <c r="EF599">
        <v>9998.502857142857</v>
      </c>
      <c r="EG599">
        <v>0</v>
      </c>
      <c r="EH599">
        <v>11.42090714285714</v>
      </c>
      <c r="EI599">
        <v>17.21934285714286</v>
      </c>
      <c r="EJ599">
        <v>390.6313928571428</v>
      </c>
      <c r="EK599">
        <v>372.7460357142858</v>
      </c>
      <c r="EL599">
        <v>0.6846930714285715</v>
      </c>
      <c r="EM599">
        <v>364.4422142857143</v>
      </c>
      <c r="EN599">
        <v>22.27755714285714</v>
      </c>
      <c r="EO599">
        <v>2.081268214285715</v>
      </c>
      <c r="EP599">
        <v>2.019208214285714</v>
      </c>
      <c r="EQ599">
        <v>18.07653571428571</v>
      </c>
      <c r="ER599">
        <v>17.59577142857143</v>
      </c>
      <c r="ES599">
        <v>2000.030357142857</v>
      </c>
      <c r="ET599">
        <v>0.9800069285714285</v>
      </c>
      <c r="EU599">
        <v>0.01999307142857143</v>
      </c>
      <c r="EV599">
        <v>0</v>
      </c>
      <c r="EW599">
        <v>239.64525</v>
      </c>
      <c r="EX599">
        <v>5.000560000000001</v>
      </c>
      <c r="EY599">
        <v>4963.419642857144</v>
      </c>
      <c r="EZ599">
        <v>17295.18214285714</v>
      </c>
      <c r="FA599">
        <v>41.125</v>
      </c>
      <c r="FB599">
        <v>41.25</v>
      </c>
      <c r="FC599">
        <v>40.81199999999999</v>
      </c>
      <c r="FD599">
        <v>40.43035714285713</v>
      </c>
      <c r="FE599">
        <v>41.875</v>
      </c>
      <c r="FF599">
        <v>1955.140357142857</v>
      </c>
      <c r="FG599">
        <v>39.89000000000001</v>
      </c>
      <c r="FH599">
        <v>0</v>
      </c>
      <c r="FI599">
        <v>1759262989.6</v>
      </c>
      <c r="FJ599">
        <v>0</v>
      </c>
      <c r="FK599">
        <v>239.6355</v>
      </c>
      <c r="FL599">
        <v>-0.4688888854389648</v>
      </c>
      <c r="FM599">
        <v>-17.21230771174991</v>
      </c>
      <c r="FN599">
        <v>4963.327692307693</v>
      </c>
      <c r="FO599">
        <v>15</v>
      </c>
      <c r="FP599">
        <v>0</v>
      </c>
      <c r="FQ599" t="s">
        <v>439</v>
      </c>
      <c r="FR599">
        <v>1747148579.5</v>
      </c>
      <c r="FS599">
        <v>1747148584.5</v>
      </c>
      <c r="FT599">
        <v>0</v>
      </c>
      <c r="FU599">
        <v>0.162</v>
      </c>
      <c r="FV599">
        <v>-0.001</v>
      </c>
      <c r="FW599">
        <v>0.139</v>
      </c>
      <c r="FX599">
        <v>0.058</v>
      </c>
      <c r="FY599">
        <v>420</v>
      </c>
      <c r="FZ599">
        <v>16</v>
      </c>
      <c r="GA599">
        <v>0.19</v>
      </c>
      <c r="GB599">
        <v>0.02</v>
      </c>
      <c r="GC599">
        <v>15.60641325</v>
      </c>
      <c r="GD599">
        <v>31.00460026266415</v>
      </c>
      <c r="GE599">
        <v>3.255997128683767</v>
      </c>
      <c r="GF599">
        <v>0</v>
      </c>
      <c r="GG599">
        <v>239.6628529411765</v>
      </c>
      <c r="GH599">
        <v>-0.5478838784520863</v>
      </c>
      <c r="GI599">
        <v>0.2069028092882006</v>
      </c>
      <c r="GJ599">
        <v>1</v>
      </c>
      <c r="GK599">
        <v>0.68374175</v>
      </c>
      <c r="GL599">
        <v>0.0006767954971836883</v>
      </c>
      <c r="GM599">
        <v>0.005419444965815219</v>
      </c>
      <c r="GN599">
        <v>1</v>
      </c>
      <c r="GO599">
        <v>2</v>
      </c>
      <c r="GP599">
        <v>3</v>
      </c>
      <c r="GQ599" t="s">
        <v>446</v>
      </c>
      <c r="GR599">
        <v>3.12747</v>
      </c>
      <c r="GS599">
        <v>2.72792</v>
      </c>
      <c r="GT599">
        <v>0.07608189999999999</v>
      </c>
      <c r="GU599">
        <v>0.0733419</v>
      </c>
      <c r="GV599">
        <v>0.104036</v>
      </c>
      <c r="GW599">
        <v>0.102434</v>
      </c>
      <c r="GX599">
        <v>27733.3</v>
      </c>
      <c r="GY599">
        <v>26955</v>
      </c>
      <c r="GZ599">
        <v>30556.7</v>
      </c>
      <c r="HA599">
        <v>29340.7</v>
      </c>
      <c r="HB599">
        <v>37777.2</v>
      </c>
      <c r="HC599">
        <v>34636.9</v>
      </c>
      <c r="HD599">
        <v>46740.7</v>
      </c>
      <c r="HE599">
        <v>43587.9</v>
      </c>
      <c r="HF599">
        <v>1.82533</v>
      </c>
      <c r="HG599">
        <v>1.84985</v>
      </c>
      <c r="HH599">
        <v>0.106908</v>
      </c>
      <c r="HI599">
        <v>0</v>
      </c>
      <c r="HJ599">
        <v>28.2385</v>
      </c>
      <c r="HK599">
        <v>999.9</v>
      </c>
      <c r="HL599">
        <v>51.3</v>
      </c>
      <c r="HM599">
        <v>31.3</v>
      </c>
      <c r="HN599">
        <v>25.9738</v>
      </c>
      <c r="HO599">
        <v>62.7297</v>
      </c>
      <c r="HP599">
        <v>17.0192</v>
      </c>
      <c r="HQ599">
        <v>1</v>
      </c>
      <c r="HR599">
        <v>0.108331</v>
      </c>
      <c r="HS599">
        <v>-0.563377</v>
      </c>
      <c r="HT599">
        <v>20.2008</v>
      </c>
      <c r="HU599">
        <v>5.22822</v>
      </c>
      <c r="HV599">
        <v>11.974</v>
      </c>
      <c r="HW599">
        <v>4.9696</v>
      </c>
      <c r="HX599">
        <v>3.2895</v>
      </c>
      <c r="HY599">
        <v>9999</v>
      </c>
      <c r="HZ599">
        <v>9999</v>
      </c>
      <c r="IA599">
        <v>9999</v>
      </c>
      <c r="IB599">
        <v>21.9</v>
      </c>
      <c r="IC599">
        <v>4.9729</v>
      </c>
      <c r="ID599">
        <v>1.87714</v>
      </c>
      <c r="IE599">
        <v>1.87517</v>
      </c>
      <c r="IF599">
        <v>1.87805</v>
      </c>
      <c r="IG599">
        <v>1.87479</v>
      </c>
      <c r="IH599">
        <v>1.87834</v>
      </c>
      <c r="II599">
        <v>1.87546</v>
      </c>
      <c r="IJ599">
        <v>1.87659</v>
      </c>
      <c r="IK599">
        <v>0</v>
      </c>
      <c r="IL599">
        <v>0</v>
      </c>
      <c r="IM599">
        <v>0</v>
      </c>
      <c r="IN599">
        <v>0</v>
      </c>
      <c r="IO599" t="s">
        <v>441</v>
      </c>
      <c r="IP599" t="s">
        <v>442</v>
      </c>
      <c r="IQ599" t="s">
        <v>443</v>
      </c>
      <c r="IR599" t="s">
        <v>443</v>
      </c>
      <c r="IS599" t="s">
        <v>443</v>
      </c>
      <c r="IT599" t="s">
        <v>443</v>
      </c>
      <c r="IU599">
        <v>0</v>
      </c>
      <c r="IV599">
        <v>100</v>
      </c>
      <c r="IW599">
        <v>100</v>
      </c>
      <c r="IX599">
        <v>0.293</v>
      </c>
      <c r="IY599">
        <v>0.2208</v>
      </c>
      <c r="IZ599">
        <v>-0.1222274518627452</v>
      </c>
      <c r="JA599">
        <v>0.001328938755811441</v>
      </c>
      <c r="JB599">
        <v>-5.633165956792918E-07</v>
      </c>
      <c r="JC599">
        <v>2.510553891376428E-10</v>
      </c>
      <c r="JD599">
        <v>-0.04678033270444259</v>
      </c>
      <c r="JE599">
        <v>-0.0009625096320519332</v>
      </c>
      <c r="JF599">
        <v>0.0006953178313022573</v>
      </c>
      <c r="JG599">
        <v>-5.973937232829655E-06</v>
      </c>
      <c r="JH599">
        <v>1</v>
      </c>
      <c r="JI599">
        <v>2112</v>
      </c>
      <c r="JJ599">
        <v>1</v>
      </c>
      <c r="JK599">
        <v>26</v>
      </c>
      <c r="JL599">
        <v>201906.6</v>
      </c>
      <c r="JM599">
        <v>201906.5</v>
      </c>
      <c r="JN599">
        <v>0.898438</v>
      </c>
      <c r="JO599">
        <v>2.54761</v>
      </c>
      <c r="JP599">
        <v>1.39893</v>
      </c>
      <c r="JQ599">
        <v>2.33398</v>
      </c>
      <c r="JR599">
        <v>1.44897</v>
      </c>
      <c r="JS599">
        <v>2.54639</v>
      </c>
      <c r="JT599">
        <v>36.908</v>
      </c>
      <c r="JU599">
        <v>23.9824</v>
      </c>
      <c r="JV599">
        <v>18</v>
      </c>
      <c r="JW599">
        <v>476.11</v>
      </c>
      <c r="JX599">
        <v>460.893</v>
      </c>
      <c r="JY599">
        <v>28.1955</v>
      </c>
      <c r="JZ599">
        <v>28.5977</v>
      </c>
      <c r="KA599">
        <v>30.0001</v>
      </c>
      <c r="KB599">
        <v>28.3131</v>
      </c>
      <c r="KC599">
        <v>28.3825</v>
      </c>
      <c r="KD599">
        <v>18.0095</v>
      </c>
      <c r="KE599">
        <v>23.5162</v>
      </c>
      <c r="KF599">
        <v>71.67789999999999</v>
      </c>
      <c r="KG599">
        <v>28.2096</v>
      </c>
      <c r="KH599">
        <v>312.874</v>
      </c>
      <c r="KI599">
        <v>22.3144</v>
      </c>
      <c r="KJ599">
        <v>101.014</v>
      </c>
      <c r="KK599">
        <v>100.269</v>
      </c>
    </row>
    <row r="600" spans="1:297">
      <c r="A600">
        <v>584</v>
      </c>
      <c r="B600">
        <v>1759262980.6</v>
      </c>
      <c r="C600">
        <v>16165</v>
      </c>
      <c r="D600" t="s">
        <v>1617</v>
      </c>
      <c r="E600" t="s">
        <v>1618</v>
      </c>
      <c r="F600">
        <v>5</v>
      </c>
      <c r="G600" t="s">
        <v>1604</v>
      </c>
      <c r="H600" t="s">
        <v>436</v>
      </c>
      <c r="I600">
        <v>1759262973.1</v>
      </c>
      <c r="J600">
        <f>(K600)/1000</f>
        <v>0</v>
      </c>
      <c r="K600">
        <f>IF(DP600, AN600, AH600)</f>
        <v>0</v>
      </c>
      <c r="L600">
        <f>IF(DP600, AI600, AG600)</f>
        <v>0</v>
      </c>
      <c r="M600">
        <f>DR600 - IF(AU600&gt;1, L600*DL600*100.0/(AW600), 0)</f>
        <v>0</v>
      </c>
      <c r="N600">
        <f>((T600-J600/2)*M600-L600)/(T600+J600/2)</f>
        <v>0</v>
      </c>
      <c r="O600">
        <f>N600*(DY600+DZ600)/1000.0</f>
        <v>0</v>
      </c>
      <c r="P600">
        <f>(DR600 - IF(AU600&gt;1, L600*DL600*100.0/(AW600), 0))*(DY600+DZ600)/1000.0</f>
        <v>0</v>
      </c>
      <c r="Q600">
        <f>2.0/((1/S600-1/R600)+SIGN(S600)*SQRT((1/S600-1/R600)*(1/S600-1/R600) + 4*DM600/((DM600+1)*(DM600+1))*(2*1/S600*1/R600-1/R600*1/R600)))</f>
        <v>0</v>
      </c>
      <c r="R600">
        <f>IF(LEFT(DN600,1)&lt;&gt;"0",IF(LEFT(DN600,1)="1",3.0,DO600),$D$5+$E$5*(EF600*DY600/($K$5*1000))+$F$5*(EF600*DY600/($K$5*1000))*MAX(MIN(DL600,$J$5),$I$5)*MAX(MIN(DL600,$J$5),$I$5)+$G$5*MAX(MIN(DL600,$J$5),$I$5)*(EF600*DY600/($K$5*1000))+$H$5*(EF600*DY600/($K$5*1000))*(EF600*DY600/($K$5*1000)))</f>
        <v>0</v>
      </c>
      <c r="S600">
        <f>J600*(1000-(1000*0.61365*exp(17.502*W600/(240.97+W600))/(DY600+DZ600)+DT600)/2)/(1000*0.61365*exp(17.502*W600/(240.97+W600))/(DY600+DZ600)-DT600)</f>
        <v>0</v>
      </c>
      <c r="T600">
        <f>1/((DM600+1)/(Q600/1.6)+1/(R600/1.37)) + DM600/((DM600+1)/(Q600/1.6) + DM600/(R600/1.37))</f>
        <v>0</v>
      </c>
      <c r="U600">
        <f>(DH600*DK600)</f>
        <v>0</v>
      </c>
      <c r="V600">
        <f>(EA600+(U600+2*0.95*5.67E-8*(((EA600+$B$7)+273)^4-(EA600+273)^4)-44100*J600)/(1.84*29.3*R600+8*0.95*5.67E-8*(EA600+273)^3))</f>
        <v>0</v>
      </c>
      <c r="W600">
        <f>($C$7*EB600+$D$7*EC600+$E$7*V600)</f>
        <v>0</v>
      </c>
      <c r="X600">
        <f>0.61365*exp(17.502*W600/(240.97+W600))</f>
        <v>0</v>
      </c>
      <c r="Y600">
        <f>(Z600/AA600*100)</f>
        <v>0</v>
      </c>
      <c r="Z600">
        <f>DT600*(DY600+DZ600)/1000</f>
        <v>0</v>
      </c>
      <c r="AA600">
        <f>0.61365*exp(17.502*EA600/(240.97+EA600))</f>
        <v>0</v>
      </c>
      <c r="AB600">
        <f>(X600-DT600*(DY600+DZ600)/1000)</f>
        <v>0</v>
      </c>
      <c r="AC600">
        <f>(-J600*44100)</f>
        <v>0</v>
      </c>
      <c r="AD600">
        <f>2*29.3*R600*0.92*(EA600-W600)</f>
        <v>0</v>
      </c>
      <c r="AE600">
        <f>2*0.95*5.67E-8*(((EA600+$B$7)+273)^4-(W600+273)^4)</f>
        <v>0</v>
      </c>
      <c r="AF600">
        <f>U600+AE600+AC600+AD600</f>
        <v>0</v>
      </c>
      <c r="AG600">
        <f>DX600*AU600*(DS600-DR600*(1000-AU600*DU600)/(1000-AU600*DT600))/(100*DL600)</f>
        <v>0</v>
      </c>
      <c r="AH600">
        <f>1000*DX600*AU600*(DT600-DU600)/(100*DL600*(1000-AU600*DT600))</f>
        <v>0</v>
      </c>
      <c r="AI600">
        <f>(AJ600 - AK600 - DY600*1E3/(8.314*(EA600+273.15)) * AM600/DX600 * AL600) * DX600/(100*DL600) * (1000 - DU600)/1000</f>
        <v>0</v>
      </c>
      <c r="AJ600">
        <v>340.9998573800324</v>
      </c>
      <c r="AK600">
        <v>352.3806363636363</v>
      </c>
      <c r="AL600">
        <v>-3.207439749928286</v>
      </c>
      <c r="AM600">
        <v>65.50956561991086</v>
      </c>
      <c r="AN600">
        <f>(AP600 - AO600 + DY600*1E3/(8.314*(EA600+273.15)) * AR600/DX600 * AQ600) * DX600/(100*DL600) * 1000/(1000 - AP600)</f>
        <v>0</v>
      </c>
      <c r="AO600">
        <v>22.28758737308096</v>
      </c>
      <c r="AP600">
        <v>22.97397272727272</v>
      </c>
      <c r="AQ600">
        <v>4.192326505354635E-05</v>
      </c>
      <c r="AR600">
        <v>120.4134206838578</v>
      </c>
      <c r="AS600">
        <v>5</v>
      </c>
      <c r="AT600">
        <v>1</v>
      </c>
      <c r="AU600">
        <f>IF(AS600*$H$13&gt;=AW600,1.0,(AW600/(AW600-AS600*$H$13)))</f>
        <v>0</v>
      </c>
      <c r="AV600">
        <f>(AU600-1)*100</f>
        <v>0</v>
      </c>
      <c r="AW600">
        <f>MAX(0,($B$13+$C$13*EF600)/(1+$D$13*EF600)*DY600/(EA600+273)*$E$13)</f>
        <v>0</v>
      </c>
      <c r="AX600" t="s">
        <v>437</v>
      </c>
      <c r="AY600" t="s">
        <v>437</v>
      </c>
      <c r="AZ600">
        <v>0</v>
      </c>
      <c r="BA600">
        <v>0</v>
      </c>
      <c r="BB600">
        <f>1-AZ600/BA600</f>
        <v>0</v>
      </c>
      <c r="BC600">
        <v>0</v>
      </c>
      <c r="BD600" t="s">
        <v>437</v>
      </c>
      <c r="BE600" t="s">
        <v>437</v>
      </c>
      <c r="BF600">
        <v>0</v>
      </c>
      <c r="BG600">
        <v>0</v>
      </c>
      <c r="BH600">
        <f>1-BF600/BG600</f>
        <v>0</v>
      </c>
      <c r="BI600">
        <v>0.5</v>
      </c>
      <c r="BJ600">
        <f>DI600</f>
        <v>0</v>
      </c>
      <c r="BK600">
        <f>L600</f>
        <v>0</v>
      </c>
      <c r="BL600">
        <f>BH600*BI600*BJ600</f>
        <v>0</v>
      </c>
      <c r="BM600">
        <f>(BK600-BC600)/BJ600</f>
        <v>0</v>
      </c>
      <c r="BN600">
        <f>(BA600-BG600)/BG600</f>
        <v>0</v>
      </c>
      <c r="BO600">
        <f>AZ600/(BB600+AZ600/BG600)</f>
        <v>0</v>
      </c>
      <c r="BP600" t="s">
        <v>437</v>
      </c>
      <c r="BQ600">
        <v>0</v>
      </c>
      <c r="BR600">
        <f>IF(BQ600&lt;&gt;0, BQ600, BO600)</f>
        <v>0</v>
      </c>
      <c r="BS600">
        <f>1-BR600/BG600</f>
        <v>0</v>
      </c>
      <c r="BT600">
        <f>(BG600-BF600)/(BG600-BR600)</f>
        <v>0</v>
      </c>
      <c r="BU600">
        <f>(BA600-BG600)/(BA600-BR600)</f>
        <v>0</v>
      </c>
      <c r="BV600">
        <f>(BG600-BF600)/(BG600-AZ600)</f>
        <v>0</v>
      </c>
      <c r="BW600">
        <f>(BA600-BG600)/(BA600-AZ600)</f>
        <v>0</v>
      </c>
      <c r="BX600">
        <f>(BT600*BR600/BF600)</f>
        <v>0</v>
      </c>
      <c r="BY600">
        <f>(1-BX600)</f>
        <v>0</v>
      </c>
      <c r="DH600">
        <f>$B$11*EG600+$C$11*EH600+$F$11*ES600*(1-EV600)</f>
        <v>0</v>
      </c>
      <c r="DI600">
        <f>DH600*DJ600</f>
        <v>0</v>
      </c>
      <c r="DJ600">
        <f>($B$11*$D$9+$C$11*$D$9+$F$11*((FF600+EX600)/MAX(FF600+EX600+FG600, 0.1)*$I$9+FG600/MAX(FF600+EX600+FG600, 0.1)*$J$9))/($B$11+$C$11+$F$11)</f>
        <v>0</v>
      </c>
      <c r="DK600">
        <f>($B$11*$K$9+$C$11*$K$9+$F$11*((FF600+EX600)/MAX(FF600+EX600+FG600, 0.1)*$P$9+FG600/MAX(FF600+EX600+FG600, 0.1)*$Q$9))/($B$11+$C$11+$F$11)</f>
        <v>0</v>
      </c>
      <c r="DL600">
        <v>2.44</v>
      </c>
      <c r="DM600">
        <v>0.5</v>
      </c>
      <c r="DN600" t="s">
        <v>438</v>
      </c>
      <c r="DO600">
        <v>2</v>
      </c>
      <c r="DP600" t="b">
        <v>1</v>
      </c>
      <c r="DQ600">
        <v>1759262973.1</v>
      </c>
      <c r="DR600">
        <v>365.9321851851852</v>
      </c>
      <c r="DS600">
        <v>347.4615555555555</v>
      </c>
      <c r="DT600">
        <v>22.96664074074074</v>
      </c>
      <c r="DU600">
        <v>22.28188888888889</v>
      </c>
      <c r="DV600">
        <v>365.6314814814816</v>
      </c>
      <c r="DW600">
        <v>22.74587777777778</v>
      </c>
      <c r="DX600">
        <v>499.9805555555556</v>
      </c>
      <c r="DY600">
        <v>90.63827777777779</v>
      </c>
      <c r="DZ600">
        <v>0.05009855185185185</v>
      </c>
      <c r="EA600">
        <v>29.59967037037037</v>
      </c>
      <c r="EB600">
        <v>29.98087407407408</v>
      </c>
      <c r="EC600">
        <v>999.9000000000001</v>
      </c>
      <c r="ED600">
        <v>0</v>
      </c>
      <c r="EE600">
        <v>0</v>
      </c>
      <c r="EF600">
        <v>10002.31481481482</v>
      </c>
      <c r="EG600">
        <v>0</v>
      </c>
      <c r="EH600">
        <v>11.419</v>
      </c>
      <c r="EI600">
        <v>18.47054444444444</v>
      </c>
      <c r="EJ600">
        <v>374.5339259259258</v>
      </c>
      <c r="EK600">
        <v>355.380037037037</v>
      </c>
      <c r="EL600">
        <v>0.6847562962962963</v>
      </c>
      <c r="EM600">
        <v>347.4615555555555</v>
      </c>
      <c r="EN600">
        <v>22.28188888888889</v>
      </c>
      <c r="EO600">
        <v>2.081657777777778</v>
      </c>
      <c r="EP600">
        <v>2.019591851851852</v>
      </c>
      <c r="EQ600">
        <v>18.07951851851852</v>
      </c>
      <c r="ER600">
        <v>17.59877407407408</v>
      </c>
      <c r="ES600">
        <v>2000.027777777778</v>
      </c>
      <c r="ET600">
        <v>0.9800068888888888</v>
      </c>
      <c r="EU600">
        <v>0.01999311111111111</v>
      </c>
      <c r="EV600">
        <v>0</v>
      </c>
      <c r="EW600">
        <v>239.6021481481481</v>
      </c>
      <c r="EX600">
        <v>5.000560000000001</v>
      </c>
      <c r="EY600">
        <v>4962.204814814815</v>
      </c>
      <c r="EZ600">
        <v>17295.15925925926</v>
      </c>
      <c r="FA600">
        <v>41.125</v>
      </c>
      <c r="FB600">
        <v>41.25</v>
      </c>
      <c r="FC600">
        <v>40.81199999999999</v>
      </c>
      <c r="FD600">
        <v>40.4347037037037</v>
      </c>
      <c r="FE600">
        <v>41.875</v>
      </c>
      <c r="FF600">
        <v>1955.137777777778</v>
      </c>
      <c r="FG600">
        <v>39.89000000000001</v>
      </c>
      <c r="FH600">
        <v>0</v>
      </c>
      <c r="FI600">
        <v>1759262995</v>
      </c>
      <c r="FJ600">
        <v>0</v>
      </c>
      <c r="FK600">
        <v>239.56408</v>
      </c>
      <c r="FL600">
        <v>-0.1983076931147185</v>
      </c>
      <c r="FM600">
        <v>-11.58153848183889</v>
      </c>
      <c r="FN600">
        <v>4962.017199999999</v>
      </c>
      <c r="FO600">
        <v>15</v>
      </c>
      <c r="FP600">
        <v>0</v>
      </c>
      <c r="FQ600" t="s">
        <v>439</v>
      </c>
      <c r="FR600">
        <v>1747148579.5</v>
      </c>
      <c r="FS600">
        <v>1747148584.5</v>
      </c>
      <c r="FT600">
        <v>0</v>
      </c>
      <c r="FU600">
        <v>0.162</v>
      </c>
      <c r="FV600">
        <v>-0.001</v>
      </c>
      <c r="FW600">
        <v>0.139</v>
      </c>
      <c r="FX600">
        <v>0.058</v>
      </c>
      <c r="FY600">
        <v>420</v>
      </c>
      <c r="FZ600">
        <v>16</v>
      </c>
      <c r="GA600">
        <v>0.19</v>
      </c>
      <c r="GB600">
        <v>0.02</v>
      </c>
      <c r="GC600">
        <v>17.7091925</v>
      </c>
      <c r="GD600">
        <v>13.49933696060037</v>
      </c>
      <c r="GE600">
        <v>1.414726835538844</v>
      </c>
      <c r="GF600">
        <v>0</v>
      </c>
      <c r="GG600">
        <v>239.6180882352941</v>
      </c>
      <c r="GH600">
        <v>-0.3862948791272998</v>
      </c>
      <c r="GI600">
        <v>0.2166056823499743</v>
      </c>
      <c r="GJ600">
        <v>1</v>
      </c>
      <c r="GK600">
        <v>0.6848036000000001</v>
      </c>
      <c r="GL600">
        <v>-0.0138771106941842</v>
      </c>
      <c r="GM600">
        <v>0.005185401034635596</v>
      </c>
      <c r="GN600">
        <v>1</v>
      </c>
      <c r="GO600">
        <v>2</v>
      </c>
      <c r="GP600">
        <v>3</v>
      </c>
      <c r="GQ600" t="s">
        <v>446</v>
      </c>
      <c r="GR600">
        <v>3.12751</v>
      </c>
      <c r="GS600">
        <v>2.72792</v>
      </c>
      <c r="GT600">
        <v>0.0734551</v>
      </c>
      <c r="GU600">
        <v>0.07050530000000001</v>
      </c>
      <c r="GV600">
        <v>0.104051</v>
      </c>
      <c r="GW600">
        <v>0.102421</v>
      </c>
      <c r="GX600">
        <v>27811.5</v>
      </c>
      <c r="GY600">
        <v>27037.6</v>
      </c>
      <c r="GZ600">
        <v>30556</v>
      </c>
      <c r="HA600">
        <v>29340.8</v>
      </c>
      <c r="HB600">
        <v>37775.8</v>
      </c>
      <c r="HC600">
        <v>34637.4</v>
      </c>
      <c r="HD600">
        <v>46740</v>
      </c>
      <c r="HE600">
        <v>43588.1</v>
      </c>
      <c r="HF600">
        <v>1.8254</v>
      </c>
      <c r="HG600">
        <v>1.84975</v>
      </c>
      <c r="HH600">
        <v>0.110418</v>
      </c>
      <c r="HI600">
        <v>0</v>
      </c>
      <c r="HJ600">
        <v>28.2341</v>
      </c>
      <c r="HK600">
        <v>999.9</v>
      </c>
      <c r="HL600">
        <v>51.3</v>
      </c>
      <c r="HM600">
        <v>31.3</v>
      </c>
      <c r="HN600">
        <v>25.9718</v>
      </c>
      <c r="HO600">
        <v>63.2497</v>
      </c>
      <c r="HP600">
        <v>17.0232</v>
      </c>
      <c r="HQ600">
        <v>1</v>
      </c>
      <c r="HR600">
        <v>0.108643</v>
      </c>
      <c r="HS600">
        <v>-0.554477</v>
      </c>
      <c r="HT600">
        <v>20.2007</v>
      </c>
      <c r="HU600">
        <v>5.22777</v>
      </c>
      <c r="HV600">
        <v>11.974</v>
      </c>
      <c r="HW600">
        <v>4.96945</v>
      </c>
      <c r="HX600">
        <v>3.2895</v>
      </c>
      <c r="HY600">
        <v>9999</v>
      </c>
      <c r="HZ600">
        <v>9999</v>
      </c>
      <c r="IA600">
        <v>9999</v>
      </c>
      <c r="IB600">
        <v>21.9</v>
      </c>
      <c r="IC600">
        <v>4.9729</v>
      </c>
      <c r="ID600">
        <v>1.87716</v>
      </c>
      <c r="IE600">
        <v>1.87521</v>
      </c>
      <c r="IF600">
        <v>1.87805</v>
      </c>
      <c r="IG600">
        <v>1.87484</v>
      </c>
      <c r="IH600">
        <v>1.87836</v>
      </c>
      <c r="II600">
        <v>1.87546</v>
      </c>
      <c r="IJ600">
        <v>1.87663</v>
      </c>
      <c r="IK600">
        <v>0</v>
      </c>
      <c r="IL600">
        <v>0</v>
      </c>
      <c r="IM600">
        <v>0</v>
      </c>
      <c r="IN600">
        <v>0</v>
      </c>
      <c r="IO600" t="s">
        <v>441</v>
      </c>
      <c r="IP600" t="s">
        <v>442</v>
      </c>
      <c r="IQ600" t="s">
        <v>443</v>
      </c>
      <c r="IR600" t="s">
        <v>443</v>
      </c>
      <c r="IS600" t="s">
        <v>443</v>
      </c>
      <c r="IT600" t="s">
        <v>443</v>
      </c>
      <c r="IU600">
        <v>0</v>
      </c>
      <c r="IV600">
        <v>100</v>
      </c>
      <c r="IW600">
        <v>100</v>
      </c>
      <c r="IX600">
        <v>0.277</v>
      </c>
      <c r="IY600">
        <v>0.2209</v>
      </c>
      <c r="IZ600">
        <v>-0.1222274518627452</v>
      </c>
      <c r="JA600">
        <v>0.001328938755811441</v>
      </c>
      <c r="JB600">
        <v>-5.633165956792918E-07</v>
      </c>
      <c r="JC600">
        <v>2.510553891376428E-10</v>
      </c>
      <c r="JD600">
        <v>-0.04678033270444259</v>
      </c>
      <c r="JE600">
        <v>-0.0009625096320519332</v>
      </c>
      <c r="JF600">
        <v>0.0006953178313022573</v>
      </c>
      <c r="JG600">
        <v>-5.973937232829655E-06</v>
      </c>
      <c r="JH600">
        <v>1</v>
      </c>
      <c r="JI600">
        <v>2112</v>
      </c>
      <c r="JJ600">
        <v>1</v>
      </c>
      <c r="JK600">
        <v>26</v>
      </c>
      <c r="JL600">
        <v>201906.7</v>
      </c>
      <c r="JM600">
        <v>201906.6</v>
      </c>
      <c r="JN600">
        <v>0.859375</v>
      </c>
      <c r="JO600">
        <v>2.55127</v>
      </c>
      <c r="JP600">
        <v>1.39893</v>
      </c>
      <c r="JQ600">
        <v>2.33398</v>
      </c>
      <c r="JR600">
        <v>1.44897</v>
      </c>
      <c r="JS600">
        <v>2.59888</v>
      </c>
      <c r="JT600">
        <v>36.9317</v>
      </c>
      <c r="JU600">
        <v>23.9824</v>
      </c>
      <c r="JV600">
        <v>18</v>
      </c>
      <c r="JW600">
        <v>476.153</v>
      </c>
      <c r="JX600">
        <v>460.829</v>
      </c>
      <c r="JY600">
        <v>28.2144</v>
      </c>
      <c r="JZ600">
        <v>28.5997</v>
      </c>
      <c r="KA600">
        <v>30</v>
      </c>
      <c r="KB600">
        <v>28.3133</v>
      </c>
      <c r="KC600">
        <v>28.3825</v>
      </c>
      <c r="KD600">
        <v>17.2477</v>
      </c>
      <c r="KE600">
        <v>23.5162</v>
      </c>
      <c r="KF600">
        <v>71.67789999999999</v>
      </c>
      <c r="KG600">
        <v>28.2206</v>
      </c>
      <c r="KH600">
        <v>299.516</v>
      </c>
      <c r="KI600">
        <v>22.3144</v>
      </c>
      <c r="KJ600">
        <v>101.012</v>
      </c>
      <c r="KK600">
        <v>100.27</v>
      </c>
    </row>
    <row r="601" spans="1:297">
      <c r="A601">
        <v>585</v>
      </c>
      <c r="B601">
        <v>1759262985.6</v>
      </c>
      <c r="C601">
        <v>16170</v>
      </c>
      <c r="D601" t="s">
        <v>1619</v>
      </c>
      <c r="E601" t="s">
        <v>1620</v>
      </c>
      <c r="F601">
        <v>5</v>
      </c>
      <c r="G601" t="s">
        <v>1604</v>
      </c>
      <c r="H601" t="s">
        <v>436</v>
      </c>
      <c r="I601">
        <v>1759262977.814285</v>
      </c>
      <c r="J601">
        <f>(K601)/1000</f>
        <v>0</v>
      </c>
      <c r="K601">
        <f>IF(DP601, AN601, AH601)</f>
        <v>0</v>
      </c>
      <c r="L601">
        <f>IF(DP601, AI601, AG601)</f>
        <v>0</v>
      </c>
      <c r="M601">
        <f>DR601 - IF(AU601&gt;1, L601*DL601*100.0/(AW601), 0)</f>
        <v>0</v>
      </c>
      <c r="N601">
        <f>((T601-J601/2)*M601-L601)/(T601+J601/2)</f>
        <v>0</v>
      </c>
      <c r="O601">
        <f>N601*(DY601+DZ601)/1000.0</f>
        <v>0</v>
      </c>
      <c r="P601">
        <f>(DR601 - IF(AU601&gt;1, L601*DL601*100.0/(AW601), 0))*(DY601+DZ601)/1000.0</f>
        <v>0</v>
      </c>
      <c r="Q601">
        <f>2.0/((1/S601-1/R601)+SIGN(S601)*SQRT((1/S601-1/R601)*(1/S601-1/R601) + 4*DM601/((DM601+1)*(DM601+1))*(2*1/S601*1/R601-1/R601*1/R601)))</f>
        <v>0</v>
      </c>
      <c r="R601">
        <f>IF(LEFT(DN601,1)&lt;&gt;"0",IF(LEFT(DN601,1)="1",3.0,DO601),$D$5+$E$5*(EF601*DY601/($K$5*1000))+$F$5*(EF601*DY601/($K$5*1000))*MAX(MIN(DL601,$J$5),$I$5)*MAX(MIN(DL601,$J$5),$I$5)+$G$5*MAX(MIN(DL601,$J$5),$I$5)*(EF601*DY601/($K$5*1000))+$H$5*(EF601*DY601/($K$5*1000))*(EF601*DY601/($K$5*1000)))</f>
        <v>0</v>
      </c>
      <c r="S601">
        <f>J601*(1000-(1000*0.61365*exp(17.502*W601/(240.97+W601))/(DY601+DZ601)+DT601)/2)/(1000*0.61365*exp(17.502*W601/(240.97+W601))/(DY601+DZ601)-DT601)</f>
        <v>0</v>
      </c>
      <c r="T601">
        <f>1/((DM601+1)/(Q601/1.6)+1/(R601/1.37)) + DM601/((DM601+1)/(Q601/1.6) + DM601/(R601/1.37))</f>
        <v>0</v>
      </c>
      <c r="U601">
        <f>(DH601*DK601)</f>
        <v>0</v>
      </c>
      <c r="V601">
        <f>(EA601+(U601+2*0.95*5.67E-8*(((EA601+$B$7)+273)^4-(EA601+273)^4)-44100*J601)/(1.84*29.3*R601+8*0.95*5.67E-8*(EA601+273)^3))</f>
        <v>0</v>
      </c>
      <c r="W601">
        <f>($C$7*EB601+$D$7*EC601+$E$7*V601)</f>
        <v>0</v>
      </c>
      <c r="X601">
        <f>0.61365*exp(17.502*W601/(240.97+W601))</f>
        <v>0</v>
      </c>
      <c r="Y601">
        <f>(Z601/AA601*100)</f>
        <v>0</v>
      </c>
      <c r="Z601">
        <f>DT601*(DY601+DZ601)/1000</f>
        <v>0</v>
      </c>
      <c r="AA601">
        <f>0.61365*exp(17.502*EA601/(240.97+EA601))</f>
        <v>0</v>
      </c>
      <c r="AB601">
        <f>(X601-DT601*(DY601+DZ601)/1000)</f>
        <v>0</v>
      </c>
      <c r="AC601">
        <f>(-J601*44100)</f>
        <v>0</v>
      </c>
      <c r="AD601">
        <f>2*29.3*R601*0.92*(EA601-W601)</f>
        <v>0</v>
      </c>
      <c r="AE601">
        <f>2*0.95*5.67E-8*(((EA601+$B$7)+273)^4-(W601+273)^4)</f>
        <v>0</v>
      </c>
      <c r="AF601">
        <f>U601+AE601+AC601+AD601</f>
        <v>0</v>
      </c>
      <c r="AG601">
        <f>DX601*AU601*(DS601-DR601*(1000-AU601*DU601)/(1000-AU601*DT601))/(100*DL601)</f>
        <v>0</v>
      </c>
      <c r="AH601">
        <f>1000*DX601*AU601*(DT601-DU601)/(100*DL601*(1000-AU601*DT601))</f>
        <v>0</v>
      </c>
      <c r="AI601">
        <f>(AJ601 - AK601 - DY601*1E3/(8.314*(EA601+273.15)) * AM601/DX601 * AL601) * DX601/(100*DL601) * (1000 - DU601)/1000</f>
        <v>0</v>
      </c>
      <c r="AJ601">
        <v>324.1177012910255</v>
      </c>
      <c r="AK601">
        <v>335.9895030303029</v>
      </c>
      <c r="AL601">
        <v>-3.289562714747229</v>
      </c>
      <c r="AM601">
        <v>65.50956561991086</v>
      </c>
      <c r="AN601">
        <f>(AP601 - AO601 + DY601*1E3/(8.314*(EA601+273.15)) * AR601/DX601 * AQ601) * DX601/(100*DL601) * 1000/(1000 - AP601)</f>
        <v>0</v>
      </c>
      <c r="AO601">
        <v>22.28208409041396</v>
      </c>
      <c r="AP601">
        <v>22.97321636363636</v>
      </c>
      <c r="AQ601">
        <v>-7.678512787390526E-06</v>
      </c>
      <c r="AR601">
        <v>120.4134206838578</v>
      </c>
      <c r="AS601">
        <v>5</v>
      </c>
      <c r="AT601">
        <v>1</v>
      </c>
      <c r="AU601">
        <f>IF(AS601*$H$13&gt;=AW601,1.0,(AW601/(AW601-AS601*$H$13)))</f>
        <v>0</v>
      </c>
      <c r="AV601">
        <f>(AU601-1)*100</f>
        <v>0</v>
      </c>
      <c r="AW601">
        <f>MAX(0,($B$13+$C$13*EF601)/(1+$D$13*EF601)*DY601/(EA601+273)*$E$13)</f>
        <v>0</v>
      </c>
      <c r="AX601" t="s">
        <v>437</v>
      </c>
      <c r="AY601" t="s">
        <v>437</v>
      </c>
      <c r="AZ601">
        <v>0</v>
      </c>
      <c r="BA601">
        <v>0</v>
      </c>
      <c r="BB601">
        <f>1-AZ601/BA601</f>
        <v>0</v>
      </c>
      <c r="BC601">
        <v>0</v>
      </c>
      <c r="BD601" t="s">
        <v>437</v>
      </c>
      <c r="BE601" t="s">
        <v>437</v>
      </c>
      <c r="BF601">
        <v>0</v>
      </c>
      <c r="BG601">
        <v>0</v>
      </c>
      <c r="BH601">
        <f>1-BF601/BG601</f>
        <v>0</v>
      </c>
      <c r="BI601">
        <v>0.5</v>
      </c>
      <c r="BJ601">
        <f>DI601</f>
        <v>0</v>
      </c>
      <c r="BK601">
        <f>L601</f>
        <v>0</v>
      </c>
      <c r="BL601">
        <f>BH601*BI601*BJ601</f>
        <v>0</v>
      </c>
      <c r="BM601">
        <f>(BK601-BC601)/BJ601</f>
        <v>0</v>
      </c>
      <c r="BN601">
        <f>(BA601-BG601)/BG601</f>
        <v>0</v>
      </c>
      <c r="BO601">
        <f>AZ601/(BB601+AZ601/BG601)</f>
        <v>0</v>
      </c>
      <c r="BP601" t="s">
        <v>437</v>
      </c>
      <c r="BQ601">
        <v>0</v>
      </c>
      <c r="BR601">
        <f>IF(BQ601&lt;&gt;0, BQ601, BO601)</f>
        <v>0</v>
      </c>
      <c r="BS601">
        <f>1-BR601/BG601</f>
        <v>0</v>
      </c>
      <c r="BT601">
        <f>(BG601-BF601)/(BG601-BR601)</f>
        <v>0</v>
      </c>
      <c r="BU601">
        <f>(BA601-BG601)/(BA601-BR601)</f>
        <v>0</v>
      </c>
      <c r="BV601">
        <f>(BG601-BF601)/(BG601-AZ601)</f>
        <v>0</v>
      </c>
      <c r="BW601">
        <f>(BA601-BG601)/(BA601-AZ601)</f>
        <v>0</v>
      </c>
      <c r="BX601">
        <f>(BT601*BR601/BF601)</f>
        <v>0</v>
      </c>
      <c r="BY601">
        <f>(1-BX601)</f>
        <v>0</v>
      </c>
      <c r="DH601">
        <f>$B$11*EG601+$C$11*EH601+$F$11*ES601*(1-EV601)</f>
        <v>0</v>
      </c>
      <c r="DI601">
        <f>DH601*DJ601</f>
        <v>0</v>
      </c>
      <c r="DJ601">
        <f>($B$11*$D$9+$C$11*$D$9+$F$11*((FF601+EX601)/MAX(FF601+EX601+FG601, 0.1)*$I$9+FG601/MAX(FF601+EX601+FG601, 0.1)*$J$9))/($B$11+$C$11+$F$11)</f>
        <v>0</v>
      </c>
      <c r="DK601">
        <f>($B$11*$K$9+$C$11*$K$9+$F$11*((FF601+EX601)/MAX(FF601+EX601+FG601, 0.1)*$P$9+FG601/MAX(FF601+EX601+FG601, 0.1)*$Q$9))/($B$11+$C$11+$F$11)</f>
        <v>0</v>
      </c>
      <c r="DL601">
        <v>2.44</v>
      </c>
      <c r="DM601">
        <v>0.5</v>
      </c>
      <c r="DN601" t="s">
        <v>438</v>
      </c>
      <c r="DO601">
        <v>2</v>
      </c>
      <c r="DP601" t="b">
        <v>1</v>
      </c>
      <c r="DQ601">
        <v>1759262977.814285</v>
      </c>
      <c r="DR601">
        <v>351.3293214285715</v>
      </c>
      <c r="DS601">
        <v>332.2725</v>
      </c>
      <c r="DT601">
        <v>22.96985</v>
      </c>
      <c r="DU601">
        <v>22.28521785714286</v>
      </c>
      <c r="DV601">
        <v>351.0435357142857</v>
      </c>
      <c r="DW601">
        <v>22.74901785714286</v>
      </c>
      <c r="DX601">
        <v>499.9907142857143</v>
      </c>
      <c r="DY601">
        <v>90.63759642857141</v>
      </c>
      <c r="DZ601">
        <v>0.05004663928571428</v>
      </c>
      <c r="EA601">
        <v>29.60095</v>
      </c>
      <c r="EB601">
        <v>29.99401785714285</v>
      </c>
      <c r="EC601">
        <v>999.9000000000002</v>
      </c>
      <c r="ED601">
        <v>0</v>
      </c>
      <c r="EE601">
        <v>0</v>
      </c>
      <c r="EF601">
        <v>9999.467142857144</v>
      </c>
      <c r="EG601">
        <v>0</v>
      </c>
      <c r="EH601">
        <v>11.419</v>
      </c>
      <c r="EI601">
        <v>19.05671071428572</v>
      </c>
      <c r="EJ601">
        <v>359.5889285714285</v>
      </c>
      <c r="EK601">
        <v>339.8459642857143</v>
      </c>
      <c r="EL601">
        <v>0.6846331785714285</v>
      </c>
      <c r="EM601">
        <v>332.2725</v>
      </c>
      <c r="EN601">
        <v>22.28521785714286</v>
      </c>
      <c r="EO601">
        <v>2.081933214285714</v>
      </c>
      <c r="EP601">
        <v>2.019879285714286</v>
      </c>
      <c r="EQ601">
        <v>18.08162142857143</v>
      </c>
      <c r="ER601">
        <v>17.60102857142857</v>
      </c>
      <c r="ES601">
        <v>2000.023928571428</v>
      </c>
      <c r="ET601">
        <v>0.9800068214285712</v>
      </c>
      <c r="EU601">
        <v>0.01999317857142857</v>
      </c>
      <c r="EV601">
        <v>0</v>
      </c>
      <c r="EW601">
        <v>239.5608214285715</v>
      </c>
      <c r="EX601">
        <v>5.000560000000001</v>
      </c>
      <c r="EY601">
        <v>4961.495357142858</v>
      </c>
      <c r="EZ601">
        <v>17295.12142857143</v>
      </c>
      <c r="FA601">
        <v>41.125</v>
      </c>
      <c r="FB601">
        <v>41.25</v>
      </c>
      <c r="FC601">
        <v>40.81199999999999</v>
      </c>
      <c r="FD601">
        <v>40.4347857142857</v>
      </c>
      <c r="FE601">
        <v>41.875</v>
      </c>
      <c r="FF601">
        <v>1955.133928571428</v>
      </c>
      <c r="FG601">
        <v>39.89000000000001</v>
      </c>
      <c r="FH601">
        <v>0</v>
      </c>
      <c r="FI601">
        <v>1759262999.8</v>
      </c>
      <c r="FJ601">
        <v>0</v>
      </c>
      <c r="FK601">
        <v>239.5174</v>
      </c>
      <c r="FL601">
        <v>-0.2256153806526068</v>
      </c>
      <c r="FM601">
        <v>-6.336153889671119</v>
      </c>
      <c r="FN601">
        <v>4961.3808</v>
      </c>
      <c r="FO601">
        <v>15</v>
      </c>
      <c r="FP601">
        <v>0</v>
      </c>
      <c r="FQ601" t="s">
        <v>439</v>
      </c>
      <c r="FR601">
        <v>1747148579.5</v>
      </c>
      <c r="FS601">
        <v>1747148584.5</v>
      </c>
      <c r="FT601">
        <v>0</v>
      </c>
      <c r="FU601">
        <v>0.162</v>
      </c>
      <c r="FV601">
        <v>-0.001</v>
      </c>
      <c r="FW601">
        <v>0.139</v>
      </c>
      <c r="FX601">
        <v>0.058</v>
      </c>
      <c r="FY601">
        <v>420</v>
      </c>
      <c r="FZ601">
        <v>16</v>
      </c>
      <c r="GA601">
        <v>0.19</v>
      </c>
      <c r="GB601">
        <v>0.02</v>
      </c>
      <c r="GC601">
        <v>18.590105</v>
      </c>
      <c r="GD601">
        <v>8.244234146341455</v>
      </c>
      <c r="GE601">
        <v>0.8084839005663625</v>
      </c>
      <c r="GF601">
        <v>0</v>
      </c>
      <c r="GG601">
        <v>239.5574117647059</v>
      </c>
      <c r="GH601">
        <v>-0.7335981637426462</v>
      </c>
      <c r="GI601">
        <v>0.2467444638686487</v>
      </c>
      <c r="GJ601">
        <v>1</v>
      </c>
      <c r="GK601">
        <v>0.686019925</v>
      </c>
      <c r="GL601">
        <v>-0.0008682439024403385</v>
      </c>
      <c r="GM601">
        <v>0.005563320808597582</v>
      </c>
      <c r="GN601">
        <v>1</v>
      </c>
      <c r="GO601">
        <v>2</v>
      </c>
      <c r="GP601">
        <v>3</v>
      </c>
      <c r="GQ601" t="s">
        <v>446</v>
      </c>
      <c r="GR601">
        <v>3.12764</v>
      </c>
      <c r="GS601">
        <v>2.72768</v>
      </c>
      <c r="GT601">
        <v>0.0707091</v>
      </c>
      <c r="GU601">
        <v>0.06757290000000001</v>
      </c>
      <c r="GV601">
        <v>0.104046</v>
      </c>
      <c r="GW601">
        <v>0.102416</v>
      </c>
      <c r="GX601">
        <v>27893.8</v>
      </c>
      <c r="GY601">
        <v>27122.8</v>
      </c>
      <c r="GZ601">
        <v>30555.9</v>
      </c>
      <c r="HA601">
        <v>29340.7</v>
      </c>
      <c r="HB601">
        <v>37775.8</v>
      </c>
      <c r="HC601">
        <v>34637.3</v>
      </c>
      <c r="HD601">
        <v>46739.9</v>
      </c>
      <c r="HE601">
        <v>43588</v>
      </c>
      <c r="HF601">
        <v>1.82558</v>
      </c>
      <c r="HG601">
        <v>1.84965</v>
      </c>
      <c r="HH601">
        <v>0.10743</v>
      </c>
      <c r="HI601">
        <v>0</v>
      </c>
      <c r="HJ601">
        <v>28.2294</v>
      </c>
      <c r="HK601">
        <v>999.9</v>
      </c>
      <c r="HL601">
        <v>51.3</v>
      </c>
      <c r="HM601">
        <v>31.3</v>
      </c>
      <c r="HN601">
        <v>25.9737</v>
      </c>
      <c r="HO601">
        <v>63.1397</v>
      </c>
      <c r="HP601">
        <v>17.0753</v>
      </c>
      <c r="HQ601">
        <v>1</v>
      </c>
      <c r="HR601">
        <v>0.108656</v>
      </c>
      <c r="HS601">
        <v>-0.43168</v>
      </c>
      <c r="HT601">
        <v>20.201</v>
      </c>
      <c r="HU601">
        <v>5.22822</v>
      </c>
      <c r="HV601">
        <v>11.974</v>
      </c>
      <c r="HW601">
        <v>4.96945</v>
      </c>
      <c r="HX601">
        <v>3.2895</v>
      </c>
      <c r="HY601">
        <v>9999</v>
      </c>
      <c r="HZ601">
        <v>9999</v>
      </c>
      <c r="IA601">
        <v>9999</v>
      </c>
      <c r="IB601">
        <v>21.9</v>
      </c>
      <c r="IC601">
        <v>4.97291</v>
      </c>
      <c r="ID601">
        <v>1.87714</v>
      </c>
      <c r="IE601">
        <v>1.87523</v>
      </c>
      <c r="IF601">
        <v>1.87805</v>
      </c>
      <c r="IG601">
        <v>1.87483</v>
      </c>
      <c r="IH601">
        <v>1.87836</v>
      </c>
      <c r="II601">
        <v>1.87546</v>
      </c>
      <c r="IJ601">
        <v>1.87664</v>
      </c>
      <c r="IK601">
        <v>0</v>
      </c>
      <c r="IL601">
        <v>0</v>
      </c>
      <c r="IM601">
        <v>0</v>
      </c>
      <c r="IN601">
        <v>0</v>
      </c>
      <c r="IO601" t="s">
        <v>441</v>
      </c>
      <c r="IP601" t="s">
        <v>442</v>
      </c>
      <c r="IQ601" t="s">
        <v>443</v>
      </c>
      <c r="IR601" t="s">
        <v>443</v>
      </c>
      <c r="IS601" t="s">
        <v>443</v>
      </c>
      <c r="IT601" t="s">
        <v>443</v>
      </c>
      <c r="IU601">
        <v>0</v>
      </c>
      <c r="IV601">
        <v>100</v>
      </c>
      <c r="IW601">
        <v>100</v>
      </c>
      <c r="IX601">
        <v>0.261</v>
      </c>
      <c r="IY601">
        <v>0.2209</v>
      </c>
      <c r="IZ601">
        <v>-0.1222274518627452</v>
      </c>
      <c r="JA601">
        <v>0.001328938755811441</v>
      </c>
      <c r="JB601">
        <v>-5.633165956792918E-07</v>
      </c>
      <c r="JC601">
        <v>2.510553891376428E-10</v>
      </c>
      <c r="JD601">
        <v>-0.04678033270444259</v>
      </c>
      <c r="JE601">
        <v>-0.0009625096320519332</v>
      </c>
      <c r="JF601">
        <v>0.0006953178313022573</v>
      </c>
      <c r="JG601">
        <v>-5.973937232829655E-06</v>
      </c>
      <c r="JH601">
        <v>1</v>
      </c>
      <c r="JI601">
        <v>2112</v>
      </c>
      <c r="JJ601">
        <v>1</v>
      </c>
      <c r="JK601">
        <v>26</v>
      </c>
      <c r="JL601">
        <v>201906.8</v>
      </c>
      <c r="JM601">
        <v>201906.7</v>
      </c>
      <c r="JN601">
        <v>0.825195</v>
      </c>
      <c r="JO601">
        <v>2.55249</v>
      </c>
      <c r="JP601">
        <v>1.39893</v>
      </c>
      <c r="JQ601">
        <v>2.33398</v>
      </c>
      <c r="JR601">
        <v>1.44897</v>
      </c>
      <c r="JS601">
        <v>2.60742</v>
      </c>
      <c r="JT601">
        <v>36.9317</v>
      </c>
      <c r="JU601">
        <v>23.9824</v>
      </c>
      <c r="JV601">
        <v>18</v>
      </c>
      <c r="JW601">
        <v>476.248</v>
      </c>
      <c r="JX601">
        <v>460.765</v>
      </c>
      <c r="JY601">
        <v>28.2242</v>
      </c>
      <c r="JZ601">
        <v>28.5997</v>
      </c>
      <c r="KA601">
        <v>30.0001</v>
      </c>
      <c r="KB601">
        <v>28.3133</v>
      </c>
      <c r="KC601">
        <v>28.3825</v>
      </c>
      <c r="KD601">
        <v>16.5603</v>
      </c>
      <c r="KE601">
        <v>23.5162</v>
      </c>
      <c r="KF601">
        <v>72.05929999999999</v>
      </c>
      <c r="KG601">
        <v>28.1688</v>
      </c>
      <c r="KH601">
        <v>279.475</v>
      </c>
      <c r="KI601">
        <v>22.3186</v>
      </c>
      <c r="KJ601">
        <v>101.012</v>
      </c>
      <c r="KK601">
        <v>100.27</v>
      </c>
    </row>
    <row r="602" spans="1:297">
      <c r="A602">
        <v>586</v>
      </c>
      <c r="B602">
        <v>1759262990.6</v>
      </c>
      <c r="C602">
        <v>16175</v>
      </c>
      <c r="D602" t="s">
        <v>1621</v>
      </c>
      <c r="E602" t="s">
        <v>1622</v>
      </c>
      <c r="F602">
        <v>5</v>
      </c>
      <c r="G602" t="s">
        <v>1604</v>
      </c>
      <c r="H602" t="s">
        <v>436</v>
      </c>
      <c r="I602">
        <v>1759262983.1</v>
      </c>
      <c r="J602">
        <f>(K602)/1000</f>
        <v>0</v>
      </c>
      <c r="K602">
        <f>IF(DP602, AN602, AH602)</f>
        <v>0</v>
      </c>
      <c r="L602">
        <f>IF(DP602, AI602, AG602)</f>
        <v>0</v>
      </c>
      <c r="M602">
        <f>DR602 - IF(AU602&gt;1, L602*DL602*100.0/(AW602), 0)</f>
        <v>0</v>
      </c>
      <c r="N602">
        <f>((T602-J602/2)*M602-L602)/(T602+J602/2)</f>
        <v>0</v>
      </c>
      <c r="O602">
        <f>N602*(DY602+DZ602)/1000.0</f>
        <v>0</v>
      </c>
      <c r="P602">
        <f>(DR602 - IF(AU602&gt;1, L602*DL602*100.0/(AW602), 0))*(DY602+DZ602)/1000.0</f>
        <v>0</v>
      </c>
      <c r="Q602">
        <f>2.0/((1/S602-1/R602)+SIGN(S602)*SQRT((1/S602-1/R602)*(1/S602-1/R602) + 4*DM602/((DM602+1)*(DM602+1))*(2*1/S602*1/R602-1/R602*1/R602)))</f>
        <v>0</v>
      </c>
      <c r="R602">
        <f>IF(LEFT(DN602,1)&lt;&gt;"0",IF(LEFT(DN602,1)="1",3.0,DO602),$D$5+$E$5*(EF602*DY602/($K$5*1000))+$F$5*(EF602*DY602/($K$5*1000))*MAX(MIN(DL602,$J$5),$I$5)*MAX(MIN(DL602,$J$5),$I$5)+$G$5*MAX(MIN(DL602,$J$5),$I$5)*(EF602*DY602/($K$5*1000))+$H$5*(EF602*DY602/($K$5*1000))*(EF602*DY602/($K$5*1000)))</f>
        <v>0</v>
      </c>
      <c r="S602">
        <f>J602*(1000-(1000*0.61365*exp(17.502*W602/(240.97+W602))/(DY602+DZ602)+DT602)/2)/(1000*0.61365*exp(17.502*W602/(240.97+W602))/(DY602+DZ602)-DT602)</f>
        <v>0</v>
      </c>
      <c r="T602">
        <f>1/((DM602+1)/(Q602/1.6)+1/(R602/1.37)) + DM602/((DM602+1)/(Q602/1.6) + DM602/(R602/1.37))</f>
        <v>0</v>
      </c>
      <c r="U602">
        <f>(DH602*DK602)</f>
        <v>0</v>
      </c>
      <c r="V602">
        <f>(EA602+(U602+2*0.95*5.67E-8*(((EA602+$B$7)+273)^4-(EA602+273)^4)-44100*J602)/(1.84*29.3*R602+8*0.95*5.67E-8*(EA602+273)^3))</f>
        <v>0</v>
      </c>
      <c r="W602">
        <f>($C$7*EB602+$D$7*EC602+$E$7*V602)</f>
        <v>0</v>
      </c>
      <c r="X602">
        <f>0.61365*exp(17.502*W602/(240.97+W602))</f>
        <v>0</v>
      </c>
      <c r="Y602">
        <f>(Z602/AA602*100)</f>
        <v>0</v>
      </c>
      <c r="Z602">
        <f>DT602*(DY602+DZ602)/1000</f>
        <v>0</v>
      </c>
      <c r="AA602">
        <f>0.61365*exp(17.502*EA602/(240.97+EA602))</f>
        <v>0</v>
      </c>
      <c r="AB602">
        <f>(X602-DT602*(DY602+DZ602)/1000)</f>
        <v>0</v>
      </c>
      <c r="AC602">
        <f>(-J602*44100)</f>
        <v>0</v>
      </c>
      <c r="AD602">
        <f>2*29.3*R602*0.92*(EA602-W602)</f>
        <v>0</v>
      </c>
      <c r="AE602">
        <f>2*0.95*5.67E-8*(((EA602+$B$7)+273)^4-(W602+273)^4)</f>
        <v>0</v>
      </c>
      <c r="AF602">
        <f>U602+AE602+AC602+AD602</f>
        <v>0</v>
      </c>
      <c r="AG602">
        <f>DX602*AU602*(DS602-DR602*(1000-AU602*DU602)/(1000-AU602*DT602))/(100*DL602)</f>
        <v>0</v>
      </c>
      <c r="AH602">
        <f>1000*DX602*AU602*(DT602-DU602)/(100*DL602*(1000-AU602*DT602))</f>
        <v>0</v>
      </c>
      <c r="AI602">
        <f>(AJ602 - AK602 - DY602*1E3/(8.314*(EA602+273.15)) * AM602/DX602 * AL602) * DX602/(100*DL602) * (1000 - DU602)/1000</f>
        <v>0</v>
      </c>
      <c r="AJ602">
        <v>307.1697031445436</v>
      </c>
      <c r="AK602">
        <v>319.3491999999999</v>
      </c>
      <c r="AL602">
        <v>-3.328554466020228</v>
      </c>
      <c r="AM602">
        <v>65.50956561991086</v>
      </c>
      <c r="AN602">
        <f>(AP602 - AO602 + DY602*1E3/(8.314*(EA602+273.15)) * AR602/DX602 * AQ602) * DX602/(100*DL602) * 1000/(1000 - AP602)</f>
        <v>0</v>
      </c>
      <c r="AO602">
        <v>22.29635011956469</v>
      </c>
      <c r="AP602">
        <v>22.97669757575757</v>
      </c>
      <c r="AQ602">
        <v>2.463842201081973E-05</v>
      </c>
      <c r="AR602">
        <v>120.4134206838578</v>
      </c>
      <c r="AS602">
        <v>5</v>
      </c>
      <c r="AT602">
        <v>1</v>
      </c>
      <c r="AU602">
        <f>IF(AS602*$H$13&gt;=AW602,1.0,(AW602/(AW602-AS602*$H$13)))</f>
        <v>0</v>
      </c>
      <c r="AV602">
        <f>(AU602-1)*100</f>
        <v>0</v>
      </c>
      <c r="AW602">
        <f>MAX(0,($B$13+$C$13*EF602)/(1+$D$13*EF602)*DY602/(EA602+273)*$E$13)</f>
        <v>0</v>
      </c>
      <c r="AX602" t="s">
        <v>437</v>
      </c>
      <c r="AY602" t="s">
        <v>437</v>
      </c>
      <c r="AZ602">
        <v>0</v>
      </c>
      <c r="BA602">
        <v>0</v>
      </c>
      <c r="BB602">
        <f>1-AZ602/BA602</f>
        <v>0</v>
      </c>
      <c r="BC602">
        <v>0</v>
      </c>
      <c r="BD602" t="s">
        <v>437</v>
      </c>
      <c r="BE602" t="s">
        <v>437</v>
      </c>
      <c r="BF602">
        <v>0</v>
      </c>
      <c r="BG602">
        <v>0</v>
      </c>
      <c r="BH602">
        <f>1-BF602/BG602</f>
        <v>0</v>
      </c>
      <c r="BI602">
        <v>0.5</v>
      </c>
      <c r="BJ602">
        <f>DI602</f>
        <v>0</v>
      </c>
      <c r="BK602">
        <f>L602</f>
        <v>0</v>
      </c>
      <c r="BL602">
        <f>BH602*BI602*BJ602</f>
        <v>0</v>
      </c>
      <c r="BM602">
        <f>(BK602-BC602)/BJ602</f>
        <v>0</v>
      </c>
      <c r="BN602">
        <f>(BA602-BG602)/BG602</f>
        <v>0</v>
      </c>
      <c r="BO602">
        <f>AZ602/(BB602+AZ602/BG602)</f>
        <v>0</v>
      </c>
      <c r="BP602" t="s">
        <v>437</v>
      </c>
      <c r="BQ602">
        <v>0</v>
      </c>
      <c r="BR602">
        <f>IF(BQ602&lt;&gt;0, BQ602, BO602)</f>
        <v>0</v>
      </c>
      <c r="BS602">
        <f>1-BR602/BG602</f>
        <v>0</v>
      </c>
      <c r="BT602">
        <f>(BG602-BF602)/(BG602-BR602)</f>
        <v>0</v>
      </c>
      <c r="BU602">
        <f>(BA602-BG602)/(BA602-BR602)</f>
        <v>0</v>
      </c>
      <c r="BV602">
        <f>(BG602-BF602)/(BG602-AZ602)</f>
        <v>0</v>
      </c>
      <c r="BW602">
        <f>(BA602-BG602)/(BA602-AZ602)</f>
        <v>0</v>
      </c>
      <c r="BX602">
        <f>(BT602*BR602/BF602)</f>
        <v>0</v>
      </c>
      <c r="BY602">
        <f>(1-BX602)</f>
        <v>0</v>
      </c>
      <c r="DH602">
        <f>$B$11*EG602+$C$11*EH602+$F$11*ES602*(1-EV602)</f>
        <v>0</v>
      </c>
      <c r="DI602">
        <f>DH602*DJ602</f>
        <v>0</v>
      </c>
      <c r="DJ602">
        <f>($B$11*$D$9+$C$11*$D$9+$F$11*((FF602+EX602)/MAX(FF602+EX602+FG602, 0.1)*$I$9+FG602/MAX(FF602+EX602+FG602, 0.1)*$J$9))/($B$11+$C$11+$F$11)</f>
        <v>0</v>
      </c>
      <c r="DK602">
        <f>($B$11*$K$9+$C$11*$K$9+$F$11*((FF602+EX602)/MAX(FF602+EX602+FG602, 0.1)*$P$9+FG602/MAX(FF602+EX602+FG602, 0.1)*$Q$9))/($B$11+$C$11+$F$11)</f>
        <v>0</v>
      </c>
      <c r="DL602">
        <v>2.44</v>
      </c>
      <c r="DM602">
        <v>0.5</v>
      </c>
      <c r="DN602" t="s">
        <v>438</v>
      </c>
      <c r="DO602">
        <v>2</v>
      </c>
      <c r="DP602" t="b">
        <v>1</v>
      </c>
      <c r="DQ602">
        <v>1759262983.1</v>
      </c>
      <c r="DR602">
        <v>334.6071111111111</v>
      </c>
      <c r="DS602">
        <v>314.9518148148148</v>
      </c>
      <c r="DT602">
        <v>22.97333703703703</v>
      </c>
      <c r="DU602">
        <v>22.28819259259259</v>
      </c>
      <c r="DV602">
        <v>334.3385555555556</v>
      </c>
      <c r="DW602">
        <v>22.75242962962963</v>
      </c>
      <c r="DX602">
        <v>500.0224074074075</v>
      </c>
      <c r="DY602">
        <v>90.63777037037036</v>
      </c>
      <c r="DZ602">
        <v>0.04985623333333333</v>
      </c>
      <c r="EA602">
        <v>29.60052962962963</v>
      </c>
      <c r="EB602">
        <v>29.99397777777778</v>
      </c>
      <c r="EC602">
        <v>999.9000000000001</v>
      </c>
      <c r="ED602">
        <v>0</v>
      </c>
      <c r="EE602">
        <v>0</v>
      </c>
      <c r="EF602">
        <v>10014.72148148148</v>
      </c>
      <c r="EG602">
        <v>0</v>
      </c>
      <c r="EH602">
        <v>11.419</v>
      </c>
      <c r="EI602">
        <v>19.6552</v>
      </c>
      <c r="EJ602">
        <v>342.4748518518519</v>
      </c>
      <c r="EK602">
        <v>322.1314444444445</v>
      </c>
      <c r="EL602">
        <v>0.685153037037037</v>
      </c>
      <c r="EM602">
        <v>314.9518148148148</v>
      </c>
      <c r="EN602">
        <v>22.28819259259259</v>
      </c>
      <c r="EO602">
        <v>2.082253703703703</v>
      </c>
      <c r="EP602">
        <v>2.020151851851852</v>
      </c>
      <c r="EQ602">
        <v>18.08406666666666</v>
      </c>
      <c r="ER602">
        <v>17.60317037037037</v>
      </c>
      <c r="ES602">
        <v>2000.033333333333</v>
      </c>
      <c r="ET602">
        <v>0.9800068888888889</v>
      </c>
      <c r="EU602">
        <v>0.01999311111111111</v>
      </c>
      <c r="EV602">
        <v>0</v>
      </c>
      <c r="EW602">
        <v>239.5561111111111</v>
      </c>
      <c r="EX602">
        <v>5.000560000000001</v>
      </c>
      <c r="EY602">
        <v>4961.095185185185</v>
      </c>
      <c r="EZ602">
        <v>17295.20740740741</v>
      </c>
      <c r="FA602">
        <v>41.125</v>
      </c>
      <c r="FB602">
        <v>41.25</v>
      </c>
      <c r="FC602">
        <v>40.81199999999999</v>
      </c>
      <c r="FD602">
        <v>40.43699999999999</v>
      </c>
      <c r="FE602">
        <v>41.875</v>
      </c>
      <c r="FF602">
        <v>1955.143333333333</v>
      </c>
      <c r="FG602">
        <v>39.89000000000001</v>
      </c>
      <c r="FH602">
        <v>0</v>
      </c>
      <c r="FI602">
        <v>1759263004.6</v>
      </c>
      <c r="FJ602">
        <v>0</v>
      </c>
      <c r="FK602">
        <v>239.53328</v>
      </c>
      <c r="FL602">
        <v>0.5553846232816471</v>
      </c>
      <c r="FM602">
        <v>-2.576923072700021</v>
      </c>
      <c r="FN602">
        <v>4961.063599999999</v>
      </c>
      <c r="FO602">
        <v>15</v>
      </c>
      <c r="FP602">
        <v>0</v>
      </c>
      <c r="FQ602" t="s">
        <v>439</v>
      </c>
      <c r="FR602">
        <v>1747148579.5</v>
      </c>
      <c r="FS602">
        <v>1747148584.5</v>
      </c>
      <c r="FT602">
        <v>0</v>
      </c>
      <c r="FU602">
        <v>0.162</v>
      </c>
      <c r="FV602">
        <v>-0.001</v>
      </c>
      <c r="FW602">
        <v>0.139</v>
      </c>
      <c r="FX602">
        <v>0.058</v>
      </c>
      <c r="FY602">
        <v>420</v>
      </c>
      <c r="FZ602">
        <v>16</v>
      </c>
      <c r="GA602">
        <v>0.19</v>
      </c>
      <c r="GB602">
        <v>0.02</v>
      </c>
      <c r="GC602">
        <v>19.24470487804878</v>
      </c>
      <c r="GD602">
        <v>6.91909547038328</v>
      </c>
      <c r="GE602">
        <v>0.6864846950672466</v>
      </c>
      <c r="GF602">
        <v>0</v>
      </c>
      <c r="GG602">
        <v>239.5511470588235</v>
      </c>
      <c r="GH602">
        <v>-0.06974789569907835</v>
      </c>
      <c r="GI602">
        <v>0.2398340274578319</v>
      </c>
      <c r="GJ602">
        <v>1</v>
      </c>
      <c r="GK602">
        <v>0.6839940731707317</v>
      </c>
      <c r="GL602">
        <v>0.009461895470383563</v>
      </c>
      <c r="GM602">
        <v>0.005485217991044667</v>
      </c>
      <c r="GN602">
        <v>1</v>
      </c>
      <c r="GO602">
        <v>2</v>
      </c>
      <c r="GP602">
        <v>3</v>
      </c>
      <c r="GQ602" t="s">
        <v>446</v>
      </c>
      <c r="GR602">
        <v>3.1276</v>
      </c>
      <c r="GS602">
        <v>2.72769</v>
      </c>
      <c r="GT602">
        <v>0.06787260000000001</v>
      </c>
      <c r="GU602">
        <v>0.064577</v>
      </c>
      <c r="GV602">
        <v>0.104064</v>
      </c>
      <c r="GW602">
        <v>0.102471</v>
      </c>
      <c r="GX602">
        <v>27979.6</v>
      </c>
      <c r="GY602">
        <v>27210.2</v>
      </c>
      <c r="GZ602">
        <v>30556.6</v>
      </c>
      <c r="HA602">
        <v>29341</v>
      </c>
      <c r="HB602">
        <v>37775.4</v>
      </c>
      <c r="HC602">
        <v>34635.3</v>
      </c>
      <c r="HD602">
        <v>46740.7</v>
      </c>
      <c r="HE602">
        <v>43588.4</v>
      </c>
      <c r="HF602">
        <v>1.82555</v>
      </c>
      <c r="HG602">
        <v>1.8495</v>
      </c>
      <c r="HH602">
        <v>0.107251</v>
      </c>
      <c r="HI602">
        <v>0</v>
      </c>
      <c r="HJ602">
        <v>28.2244</v>
      </c>
      <c r="HK602">
        <v>999.9</v>
      </c>
      <c r="HL602">
        <v>51.3</v>
      </c>
      <c r="HM602">
        <v>31.2</v>
      </c>
      <c r="HN602">
        <v>25.827</v>
      </c>
      <c r="HO602">
        <v>62.5797</v>
      </c>
      <c r="HP602">
        <v>16.9471</v>
      </c>
      <c r="HQ602">
        <v>1</v>
      </c>
      <c r="HR602">
        <v>0.108626</v>
      </c>
      <c r="HS602">
        <v>-0.389357</v>
      </c>
      <c r="HT602">
        <v>20.2011</v>
      </c>
      <c r="HU602">
        <v>5.22807</v>
      </c>
      <c r="HV602">
        <v>11.974</v>
      </c>
      <c r="HW602">
        <v>4.9694</v>
      </c>
      <c r="HX602">
        <v>3.28948</v>
      </c>
      <c r="HY602">
        <v>9999</v>
      </c>
      <c r="HZ602">
        <v>9999</v>
      </c>
      <c r="IA602">
        <v>9999</v>
      </c>
      <c r="IB602">
        <v>21.9</v>
      </c>
      <c r="IC602">
        <v>4.97291</v>
      </c>
      <c r="ID602">
        <v>1.87716</v>
      </c>
      <c r="IE602">
        <v>1.87525</v>
      </c>
      <c r="IF602">
        <v>1.87805</v>
      </c>
      <c r="IG602">
        <v>1.87484</v>
      </c>
      <c r="IH602">
        <v>1.87836</v>
      </c>
      <c r="II602">
        <v>1.87547</v>
      </c>
      <c r="IJ602">
        <v>1.87667</v>
      </c>
      <c r="IK602">
        <v>0</v>
      </c>
      <c r="IL602">
        <v>0</v>
      </c>
      <c r="IM602">
        <v>0</v>
      </c>
      <c r="IN602">
        <v>0</v>
      </c>
      <c r="IO602" t="s">
        <v>441</v>
      </c>
      <c r="IP602" t="s">
        <v>442</v>
      </c>
      <c r="IQ602" t="s">
        <v>443</v>
      </c>
      <c r="IR602" t="s">
        <v>443</v>
      </c>
      <c r="IS602" t="s">
        <v>443</v>
      </c>
      <c r="IT602" t="s">
        <v>443</v>
      </c>
      <c r="IU602">
        <v>0</v>
      </c>
      <c r="IV602">
        <v>100</v>
      </c>
      <c r="IW602">
        <v>100</v>
      </c>
      <c r="IX602">
        <v>0.243</v>
      </c>
      <c r="IY602">
        <v>0.221</v>
      </c>
      <c r="IZ602">
        <v>-0.1222274518627452</v>
      </c>
      <c r="JA602">
        <v>0.001328938755811441</v>
      </c>
      <c r="JB602">
        <v>-5.633165956792918E-07</v>
      </c>
      <c r="JC602">
        <v>2.510553891376428E-10</v>
      </c>
      <c r="JD602">
        <v>-0.04678033270444259</v>
      </c>
      <c r="JE602">
        <v>-0.0009625096320519332</v>
      </c>
      <c r="JF602">
        <v>0.0006953178313022573</v>
      </c>
      <c r="JG602">
        <v>-5.973937232829655E-06</v>
      </c>
      <c r="JH602">
        <v>1</v>
      </c>
      <c r="JI602">
        <v>2112</v>
      </c>
      <c r="JJ602">
        <v>1</v>
      </c>
      <c r="JK602">
        <v>26</v>
      </c>
      <c r="JL602">
        <v>201906.9</v>
      </c>
      <c r="JM602">
        <v>201906.8</v>
      </c>
      <c r="JN602">
        <v>0.787354</v>
      </c>
      <c r="JO602">
        <v>2.55859</v>
      </c>
      <c r="JP602">
        <v>1.39893</v>
      </c>
      <c r="JQ602">
        <v>2.33398</v>
      </c>
      <c r="JR602">
        <v>1.44897</v>
      </c>
      <c r="JS602">
        <v>2.52441</v>
      </c>
      <c r="JT602">
        <v>36.908</v>
      </c>
      <c r="JU602">
        <v>23.9737</v>
      </c>
      <c r="JV602">
        <v>18</v>
      </c>
      <c r="JW602">
        <v>476.234</v>
      </c>
      <c r="JX602">
        <v>460.668</v>
      </c>
      <c r="JY602">
        <v>28.1795</v>
      </c>
      <c r="JZ602">
        <v>28.5997</v>
      </c>
      <c r="KA602">
        <v>30</v>
      </c>
      <c r="KB602">
        <v>28.3133</v>
      </c>
      <c r="KC602">
        <v>28.3825</v>
      </c>
      <c r="KD602">
        <v>15.7868</v>
      </c>
      <c r="KE602">
        <v>23.5162</v>
      </c>
      <c r="KF602">
        <v>72.05929999999999</v>
      </c>
      <c r="KG602">
        <v>28.1806</v>
      </c>
      <c r="KH602">
        <v>266.079</v>
      </c>
      <c r="KI602">
        <v>22.3148</v>
      </c>
      <c r="KJ602">
        <v>101.013</v>
      </c>
      <c r="KK602">
        <v>100.271</v>
      </c>
    </row>
    <row r="603" spans="1:297">
      <c r="A603">
        <v>587</v>
      </c>
      <c r="B603">
        <v>1759262995.1</v>
      </c>
      <c r="C603">
        <v>16179.5</v>
      </c>
      <c r="D603" t="s">
        <v>1623</v>
      </c>
      <c r="E603" t="s">
        <v>1624</v>
      </c>
      <c r="F603">
        <v>5</v>
      </c>
      <c r="G603" t="s">
        <v>1604</v>
      </c>
      <c r="H603" t="s">
        <v>436</v>
      </c>
      <c r="I603">
        <v>1759262987.544444</v>
      </c>
      <c r="J603">
        <f>(K603)/1000</f>
        <v>0</v>
      </c>
      <c r="K603">
        <f>IF(DP603, AN603, AH603)</f>
        <v>0</v>
      </c>
      <c r="L603">
        <f>IF(DP603, AI603, AG603)</f>
        <v>0</v>
      </c>
      <c r="M603">
        <f>DR603 - IF(AU603&gt;1, L603*DL603*100.0/(AW603), 0)</f>
        <v>0</v>
      </c>
      <c r="N603">
        <f>((T603-J603/2)*M603-L603)/(T603+J603/2)</f>
        <v>0</v>
      </c>
      <c r="O603">
        <f>N603*(DY603+DZ603)/1000.0</f>
        <v>0</v>
      </c>
      <c r="P603">
        <f>(DR603 - IF(AU603&gt;1, L603*DL603*100.0/(AW603), 0))*(DY603+DZ603)/1000.0</f>
        <v>0</v>
      </c>
      <c r="Q603">
        <f>2.0/((1/S603-1/R603)+SIGN(S603)*SQRT((1/S603-1/R603)*(1/S603-1/R603) + 4*DM603/((DM603+1)*(DM603+1))*(2*1/S603*1/R603-1/R603*1/R603)))</f>
        <v>0</v>
      </c>
      <c r="R603">
        <f>IF(LEFT(DN603,1)&lt;&gt;"0",IF(LEFT(DN603,1)="1",3.0,DO603),$D$5+$E$5*(EF603*DY603/($K$5*1000))+$F$5*(EF603*DY603/($K$5*1000))*MAX(MIN(DL603,$J$5),$I$5)*MAX(MIN(DL603,$J$5),$I$5)+$G$5*MAX(MIN(DL603,$J$5),$I$5)*(EF603*DY603/($K$5*1000))+$H$5*(EF603*DY603/($K$5*1000))*(EF603*DY603/($K$5*1000)))</f>
        <v>0</v>
      </c>
      <c r="S603">
        <f>J603*(1000-(1000*0.61365*exp(17.502*W603/(240.97+W603))/(DY603+DZ603)+DT603)/2)/(1000*0.61365*exp(17.502*W603/(240.97+W603))/(DY603+DZ603)-DT603)</f>
        <v>0</v>
      </c>
      <c r="T603">
        <f>1/((DM603+1)/(Q603/1.6)+1/(R603/1.37)) + DM603/((DM603+1)/(Q603/1.6) + DM603/(R603/1.37))</f>
        <v>0</v>
      </c>
      <c r="U603">
        <f>(DH603*DK603)</f>
        <v>0</v>
      </c>
      <c r="V603">
        <f>(EA603+(U603+2*0.95*5.67E-8*(((EA603+$B$7)+273)^4-(EA603+273)^4)-44100*J603)/(1.84*29.3*R603+8*0.95*5.67E-8*(EA603+273)^3))</f>
        <v>0</v>
      </c>
      <c r="W603">
        <f>($C$7*EB603+$D$7*EC603+$E$7*V603)</f>
        <v>0</v>
      </c>
      <c r="X603">
        <f>0.61365*exp(17.502*W603/(240.97+W603))</f>
        <v>0</v>
      </c>
      <c r="Y603">
        <f>(Z603/AA603*100)</f>
        <v>0</v>
      </c>
      <c r="Z603">
        <f>DT603*(DY603+DZ603)/1000</f>
        <v>0</v>
      </c>
      <c r="AA603">
        <f>0.61365*exp(17.502*EA603/(240.97+EA603))</f>
        <v>0</v>
      </c>
      <c r="AB603">
        <f>(X603-DT603*(DY603+DZ603)/1000)</f>
        <v>0</v>
      </c>
      <c r="AC603">
        <f>(-J603*44100)</f>
        <v>0</v>
      </c>
      <c r="AD603">
        <f>2*29.3*R603*0.92*(EA603-W603)</f>
        <v>0</v>
      </c>
      <c r="AE603">
        <f>2*0.95*5.67E-8*(((EA603+$B$7)+273)^4-(W603+273)^4)</f>
        <v>0</v>
      </c>
      <c r="AF603">
        <f>U603+AE603+AC603+AD603</f>
        <v>0</v>
      </c>
      <c r="AG603">
        <f>DX603*AU603*(DS603-DR603*(1000-AU603*DU603)/(1000-AU603*DT603))/(100*DL603)</f>
        <v>0</v>
      </c>
      <c r="AH603">
        <f>1000*DX603*AU603*(DT603-DU603)/(100*DL603*(1000-AU603*DT603))</f>
        <v>0</v>
      </c>
      <c r="AI603">
        <f>(AJ603 - AK603 - DY603*1E3/(8.314*(EA603+273.15)) * AM603/DX603 * AL603) * DX603/(100*DL603) * (1000 - DU603)/1000</f>
        <v>0</v>
      </c>
      <c r="AJ603">
        <v>291.8394549247215</v>
      </c>
      <c r="AK603">
        <v>304.3160060606061</v>
      </c>
      <c r="AL603">
        <v>-3.340940128310805</v>
      </c>
      <c r="AM603">
        <v>65.50956561991086</v>
      </c>
      <c r="AN603">
        <f>(AP603 - AO603 + DY603*1E3/(8.314*(EA603+273.15)) * AR603/DX603 * AQ603) * DX603/(100*DL603) * 1000/(1000 - AP603)</f>
        <v>0</v>
      </c>
      <c r="AO603">
        <v>22.2995104326386</v>
      </c>
      <c r="AP603">
        <v>22.97884424242424</v>
      </c>
      <c r="AQ603">
        <v>1.203944845154957E-05</v>
      </c>
      <c r="AR603">
        <v>120.4134206838578</v>
      </c>
      <c r="AS603">
        <v>6</v>
      </c>
      <c r="AT603">
        <v>1</v>
      </c>
      <c r="AU603">
        <f>IF(AS603*$H$13&gt;=AW603,1.0,(AW603/(AW603-AS603*$H$13)))</f>
        <v>0</v>
      </c>
      <c r="AV603">
        <f>(AU603-1)*100</f>
        <v>0</v>
      </c>
      <c r="AW603">
        <f>MAX(0,($B$13+$C$13*EF603)/(1+$D$13*EF603)*DY603/(EA603+273)*$E$13)</f>
        <v>0</v>
      </c>
      <c r="AX603" t="s">
        <v>437</v>
      </c>
      <c r="AY603" t="s">
        <v>437</v>
      </c>
      <c r="AZ603">
        <v>0</v>
      </c>
      <c r="BA603">
        <v>0</v>
      </c>
      <c r="BB603">
        <f>1-AZ603/BA603</f>
        <v>0</v>
      </c>
      <c r="BC603">
        <v>0</v>
      </c>
      <c r="BD603" t="s">
        <v>437</v>
      </c>
      <c r="BE603" t="s">
        <v>437</v>
      </c>
      <c r="BF603">
        <v>0</v>
      </c>
      <c r="BG603">
        <v>0</v>
      </c>
      <c r="BH603">
        <f>1-BF603/BG603</f>
        <v>0</v>
      </c>
      <c r="BI603">
        <v>0.5</v>
      </c>
      <c r="BJ603">
        <f>DI603</f>
        <v>0</v>
      </c>
      <c r="BK603">
        <f>L603</f>
        <v>0</v>
      </c>
      <c r="BL603">
        <f>BH603*BI603*BJ603</f>
        <v>0</v>
      </c>
      <c r="BM603">
        <f>(BK603-BC603)/BJ603</f>
        <v>0</v>
      </c>
      <c r="BN603">
        <f>(BA603-BG603)/BG603</f>
        <v>0</v>
      </c>
      <c r="BO603">
        <f>AZ603/(BB603+AZ603/BG603)</f>
        <v>0</v>
      </c>
      <c r="BP603" t="s">
        <v>437</v>
      </c>
      <c r="BQ603">
        <v>0</v>
      </c>
      <c r="BR603">
        <f>IF(BQ603&lt;&gt;0, BQ603, BO603)</f>
        <v>0</v>
      </c>
      <c r="BS603">
        <f>1-BR603/BG603</f>
        <v>0</v>
      </c>
      <c r="BT603">
        <f>(BG603-BF603)/(BG603-BR603)</f>
        <v>0</v>
      </c>
      <c r="BU603">
        <f>(BA603-BG603)/(BA603-BR603)</f>
        <v>0</v>
      </c>
      <c r="BV603">
        <f>(BG603-BF603)/(BG603-AZ603)</f>
        <v>0</v>
      </c>
      <c r="BW603">
        <f>(BA603-BG603)/(BA603-AZ603)</f>
        <v>0</v>
      </c>
      <c r="BX603">
        <f>(BT603*BR603/BF603)</f>
        <v>0</v>
      </c>
      <c r="BY603">
        <f>(1-BX603)</f>
        <v>0</v>
      </c>
      <c r="DH603">
        <f>$B$11*EG603+$C$11*EH603+$F$11*ES603*(1-EV603)</f>
        <v>0</v>
      </c>
      <c r="DI603">
        <f>DH603*DJ603</f>
        <v>0</v>
      </c>
      <c r="DJ603">
        <f>($B$11*$D$9+$C$11*$D$9+$F$11*((FF603+EX603)/MAX(FF603+EX603+FG603, 0.1)*$I$9+FG603/MAX(FF603+EX603+FG603, 0.1)*$J$9))/($B$11+$C$11+$F$11)</f>
        <v>0</v>
      </c>
      <c r="DK603">
        <f>($B$11*$K$9+$C$11*$K$9+$F$11*((FF603+EX603)/MAX(FF603+EX603+FG603, 0.1)*$P$9+FG603/MAX(FF603+EX603+FG603, 0.1)*$Q$9))/($B$11+$C$11+$F$11)</f>
        <v>0</v>
      </c>
      <c r="DL603">
        <v>2.44</v>
      </c>
      <c r="DM603">
        <v>0.5</v>
      </c>
      <c r="DN603" t="s">
        <v>438</v>
      </c>
      <c r="DO603">
        <v>2</v>
      </c>
      <c r="DP603" t="b">
        <v>1</v>
      </c>
      <c r="DQ603">
        <v>1759262987.544444</v>
      </c>
      <c r="DR603">
        <v>320.2875925925925</v>
      </c>
      <c r="DS603">
        <v>300.2255925925926</v>
      </c>
      <c r="DT603">
        <v>22.97506296296297</v>
      </c>
      <c r="DU603">
        <v>22.29172962962963</v>
      </c>
      <c r="DV603">
        <v>320.0339259259259</v>
      </c>
      <c r="DW603">
        <v>22.75411481481482</v>
      </c>
      <c r="DX603">
        <v>500.0258518518518</v>
      </c>
      <c r="DY603">
        <v>90.6382037037037</v>
      </c>
      <c r="DZ603">
        <v>0.04985061111111112</v>
      </c>
      <c r="EA603">
        <v>29.6004</v>
      </c>
      <c r="EB603">
        <v>29.99179259259259</v>
      </c>
      <c r="EC603">
        <v>999.9000000000001</v>
      </c>
      <c r="ED603">
        <v>0</v>
      </c>
      <c r="EE603">
        <v>0</v>
      </c>
      <c r="EF603">
        <v>10010.0437037037</v>
      </c>
      <c r="EG603">
        <v>0</v>
      </c>
      <c r="EH603">
        <v>11.419</v>
      </c>
      <c r="EI603">
        <v>20.06192962962963</v>
      </c>
      <c r="EJ603">
        <v>327.8190740740741</v>
      </c>
      <c r="EK603">
        <v>307.0705925925926</v>
      </c>
      <c r="EL603">
        <v>0.6833386296296295</v>
      </c>
      <c r="EM603">
        <v>300.2255925925926</v>
      </c>
      <c r="EN603">
        <v>22.29172962962963</v>
      </c>
      <c r="EO603">
        <v>2.08242</v>
      </c>
      <c r="EP603">
        <v>2.020481851851851</v>
      </c>
      <c r="EQ603">
        <v>18.08533333333333</v>
      </c>
      <c r="ER603">
        <v>17.60576296296296</v>
      </c>
      <c r="ES603">
        <v>2000.037777777778</v>
      </c>
      <c r="ET603">
        <v>0.9800068888888889</v>
      </c>
      <c r="EU603">
        <v>0.01999311111111111</v>
      </c>
      <c r="EV603">
        <v>0</v>
      </c>
      <c r="EW603">
        <v>239.5663703703704</v>
      </c>
      <c r="EX603">
        <v>5.000560000000001</v>
      </c>
      <c r="EY603">
        <v>4961.095925925926</v>
      </c>
      <c r="EZ603">
        <v>17295.23703703703</v>
      </c>
      <c r="FA603">
        <v>41.125</v>
      </c>
      <c r="FB603">
        <v>41.25</v>
      </c>
      <c r="FC603">
        <v>40.81199999999999</v>
      </c>
      <c r="FD603">
        <v>40.43699999999999</v>
      </c>
      <c r="FE603">
        <v>41.875</v>
      </c>
      <c r="FF603">
        <v>1955.147777777777</v>
      </c>
      <c r="FG603">
        <v>39.89000000000001</v>
      </c>
      <c r="FH603">
        <v>0</v>
      </c>
      <c r="FI603">
        <v>1759263009.4</v>
      </c>
      <c r="FJ603">
        <v>0</v>
      </c>
      <c r="FK603">
        <v>239.55592</v>
      </c>
      <c r="FL603">
        <v>1.200461539475541</v>
      </c>
      <c r="FM603">
        <v>1.523076966065392</v>
      </c>
      <c r="FN603">
        <v>4961.0756</v>
      </c>
      <c r="FO603">
        <v>15</v>
      </c>
      <c r="FP603">
        <v>0</v>
      </c>
      <c r="FQ603" t="s">
        <v>439</v>
      </c>
      <c r="FR603">
        <v>1747148579.5</v>
      </c>
      <c r="FS603">
        <v>1747148584.5</v>
      </c>
      <c r="FT603">
        <v>0</v>
      </c>
      <c r="FU603">
        <v>0.162</v>
      </c>
      <c r="FV603">
        <v>-0.001</v>
      </c>
      <c r="FW603">
        <v>0.139</v>
      </c>
      <c r="FX603">
        <v>0.058</v>
      </c>
      <c r="FY603">
        <v>420</v>
      </c>
      <c r="FZ603">
        <v>16</v>
      </c>
      <c r="GA603">
        <v>0.19</v>
      </c>
      <c r="GB603">
        <v>0.02</v>
      </c>
      <c r="GC603">
        <v>19.65409268292683</v>
      </c>
      <c r="GD603">
        <v>6.12280348432061</v>
      </c>
      <c r="GE603">
        <v>0.61404067927143</v>
      </c>
      <c r="GF603">
        <v>0</v>
      </c>
      <c r="GG603">
        <v>239.5652352941176</v>
      </c>
      <c r="GH603">
        <v>0.2719938886470626</v>
      </c>
      <c r="GI603">
        <v>0.2318015199188275</v>
      </c>
      <c r="GJ603">
        <v>1</v>
      </c>
      <c r="GK603">
        <v>0.6831780243902439</v>
      </c>
      <c r="GL603">
        <v>-0.01304937282229904</v>
      </c>
      <c r="GM603">
        <v>0.005516538135407479</v>
      </c>
      <c r="GN603">
        <v>1</v>
      </c>
      <c r="GO603">
        <v>2</v>
      </c>
      <c r="GP603">
        <v>3</v>
      </c>
      <c r="GQ603" t="s">
        <v>446</v>
      </c>
      <c r="GR603">
        <v>3.12767</v>
      </c>
      <c r="GS603">
        <v>2.72773</v>
      </c>
      <c r="GT603">
        <v>0.0652533</v>
      </c>
      <c r="GU603">
        <v>0.0618421</v>
      </c>
      <c r="GV603">
        <v>0.104071</v>
      </c>
      <c r="GW603">
        <v>0.102473</v>
      </c>
      <c r="GX603">
        <v>28058.3</v>
      </c>
      <c r="GY603">
        <v>27289.3</v>
      </c>
      <c r="GZ603">
        <v>30556.7</v>
      </c>
      <c r="HA603">
        <v>29340.6</v>
      </c>
      <c r="HB603">
        <v>37774.8</v>
      </c>
      <c r="HC603">
        <v>34634.3</v>
      </c>
      <c r="HD603">
        <v>46740.6</v>
      </c>
      <c r="HE603">
        <v>43587.5</v>
      </c>
      <c r="HF603">
        <v>1.82535</v>
      </c>
      <c r="HG603">
        <v>1.8498</v>
      </c>
      <c r="HH603">
        <v>0.108387</v>
      </c>
      <c r="HI603">
        <v>0</v>
      </c>
      <c r="HJ603">
        <v>28.2193</v>
      </c>
      <c r="HK603">
        <v>999.9</v>
      </c>
      <c r="HL603">
        <v>51.3</v>
      </c>
      <c r="HM603">
        <v>31.3</v>
      </c>
      <c r="HN603">
        <v>25.974</v>
      </c>
      <c r="HO603">
        <v>62.7697</v>
      </c>
      <c r="HP603">
        <v>16.7708</v>
      </c>
      <c r="HQ603">
        <v>1</v>
      </c>
      <c r="HR603">
        <v>0.10872</v>
      </c>
      <c r="HS603">
        <v>-0.46531</v>
      </c>
      <c r="HT603">
        <v>20.2011</v>
      </c>
      <c r="HU603">
        <v>5.22837</v>
      </c>
      <c r="HV603">
        <v>11.974</v>
      </c>
      <c r="HW603">
        <v>4.9694</v>
      </c>
      <c r="HX603">
        <v>3.28948</v>
      </c>
      <c r="HY603">
        <v>9999</v>
      </c>
      <c r="HZ603">
        <v>9999</v>
      </c>
      <c r="IA603">
        <v>9999</v>
      </c>
      <c r="IB603">
        <v>21.9</v>
      </c>
      <c r="IC603">
        <v>4.9729</v>
      </c>
      <c r="ID603">
        <v>1.8772</v>
      </c>
      <c r="IE603">
        <v>1.8753</v>
      </c>
      <c r="IF603">
        <v>1.87806</v>
      </c>
      <c r="IG603">
        <v>1.87485</v>
      </c>
      <c r="IH603">
        <v>1.87837</v>
      </c>
      <c r="II603">
        <v>1.87548</v>
      </c>
      <c r="IJ603">
        <v>1.87668</v>
      </c>
      <c r="IK603">
        <v>0</v>
      </c>
      <c r="IL603">
        <v>0</v>
      </c>
      <c r="IM603">
        <v>0</v>
      </c>
      <c r="IN603">
        <v>0</v>
      </c>
      <c r="IO603" t="s">
        <v>441</v>
      </c>
      <c r="IP603" t="s">
        <v>442</v>
      </c>
      <c r="IQ603" t="s">
        <v>443</v>
      </c>
      <c r="IR603" t="s">
        <v>443</v>
      </c>
      <c r="IS603" t="s">
        <v>443</v>
      </c>
      <c r="IT603" t="s">
        <v>443</v>
      </c>
      <c r="IU603">
        <v>0</v>
      </c>
      <c r="IV603">
        <v>100</v>
      </c>
      <c r="IW603">
        <v>100</v>
      </c>
      <c r="IX603">
        <v>0.228</v>
      </c>
      <c r="IY603">
        <v>0.221</v>
      </c>
      <c r="IZ603">
        <v>-0.1222274518627452</v>
      </c>
      <c r="JA603">
        <v>0.001328938755811441</v>
      </c>
      <c r="JB603">
        <v>-5.633165956792918E-07</v>
      </c>
      <c r="JC603">
        <v>2.510553891376428E-10</v>
      </c>
      <c r="JD603">
        <v>-0.04678033270444259</v>
      </c>
      <c r="JE603">
        <v>-0.0009625096320519332</v>
      </c>
      <c r="JF603">
        <v>0.0006953178313022573</v>
      </c>
      <c r="JG603">
        <v>-5.973937232829655E-06</v>
      </c>
      <c r="JH603">
        <v>1</v>
      </c>
      <c r="JI603">
        <v>2112</v>
      </c>
      <c r="JJ603">
        <v>1</v>
      </c>
      <c r="JK603">
        <v>26</v>
      </c>
      <c r="JL603">
        <v>201906.9</v>
      </c>
      <c r="JM603">
        <v>201906.8</v>
      </c>
      <c r="JN603">
        <v>0.754395</v>
      </c>
      <c r="JO603">
        <v>2.55249</v>
      </c>
      <c r="JP603">
        <v>1.39893</v>
      </c>
      <c r="JQ603">
        <v>2.33398</v>
      </c>
      <c r="JR603">
        <v>1.44897</v>
      </c>
      <c r="JS603">
        <v>2.52075</v>
      </c>
      <c r="JT603">
        <v>36.9317</v>
      </c>
      <c r="JU603">
        <v>23.9824</v>
      </c>
      <c r="JV603">
        <v>18</v>
      </c>
      <c r="JW603">
        <v>476.125</v>
      </c>
      <c r="JX603">
        <v>460.861</v>
      </c>
      <c r="JY603">
        <v>28.1768</v>
      </c>
      <c r="JZ603">
        <v>28.6006</v>
      </c>
      <c r="KA603">
        <v>30.0001</v>
      </c>
      <c r="KB603">
        <v>28.3133</v>
      </c>
      <c r="KC603">
        <v>28.3825</v>
      </c>
      <c r="KD603">
        <v>15.1398</v>
      </c>
      <c r="KE603">
        <v>23.5162</v>
      </c>
      <c r="KF603">
        <v>72.4448</v>
      </c>
      <c r="KG603">
        <v>28.1956</v>
      </c>
      <c r="KH603">
        <v>252.712</v>
      </c>
      <c r="KI603">
        <v>22.3148</v>
      </c>
      <c r="KJ603">
        <v>101.013</v>
      </c>
      <c r="KK603">
        <v>100.269</v>
      </c>
    </row>
    <row r="604" spans="1:297">
      <c r="A604">
        <v>588</v>
      </c>
      <c r="B604">
        <v>1759263000.1</v>
      </c>
      <c r="C604">
        <v>16184.5</v>
      </c>
      <c r="D604" t="s">
        <v>1625</v>
      </c>
      <c r="E604" t="s">
        <v>1626</v>
      </c>
      <c r="F604">
        <v>5</v>
      </c>
      <c r="G604" t="s">
        <v>1604</v>
      </c>
      <c r="H604" t="s">
        <v>436</v>
      </c>
      <c r="I604">
        <v>1759262992.562963</v>
      </c>
      <c r="J604">
        <f>(K604)/1000</f>
        <v>0</v>
      </c>
      <c r="K604">
        <f>IF(DP604, AN604, AH604)</f>
        <v>0</v>
      </c>
      <c r="L604">
        <f>IF(DP604, AI604, AG604)</f>
        <v>0</v>
      </c>
      <c r="M604">
        <f>DR604 - IF(AU604&gt;1, L604*DL604*100.0/(AW604), 0)</f>
        <v>0</v>
      </c>
      <c r="N604">
        <f>((T604-J604/2)*M604-L604)/(T604+J604/2)</f>
        <v>0</v>
      </c>
      <c r="O604">
        <f>N604*(DY604+DZ604)/1000.0</f>
        <v>0</v>
      </c>
      <c r="P604">
        <f>(DR604 - IF(AU604&gt;1, L604*DL604*100.0/(AW604), 0))*(DY604+DZ604)/1000.0</f>
        <v>0</v>
      </c>
      <c r="Q604">
        <f>2.0/((1/S604-1/R604)+SIGN(S604)*SQRT((1/S604-1/R604)*(1/S604-1/R604) + 4*DM604/((DM604+1)*(DM604+1))*(2*1/S604*1/R604-1/R604*1/R604)))</f>
        <v>0</v>
      </c>
      <c r="R604">
        <f>IF(LEFT(DN604,1)&lt;&gt;"0",IF(LEFT(DN604,1)="1",3.0,DO604),$D$5+$E$5*(EF604*DY604/($K$5*1000))+$F$5*(EF604*DY604/($K$5*1000))*MAX(MIN(DL604,$J$5),$I$5)*MAX(MIN(DL604,$J$5),$I$5)+$G$5*MAX(MIN(DL604,$J$5),$I$5)*(EF604*DY604/($K$5*1000))+$H$5*(EF604*DY604/($K$5*1000))*(EF604*DY604/($K$5*1000)))</f>
        <v>0</v>
      </c>
      <c r="S604">
        <f>J604*(1000-(1000*0.61365*exp(17.502*W604/(240.97+W604))/(DY604+DZ604)+DT604)/2)/(1000*0.61365*exp(17.502*W604/(240.97+W604))/(DY604+DZ604)-DT604)</f>
        <v>0</v>
      </c>
      <c r="T604">
        <f>1/((DM604+1)/(Q604/1.6)+1/(R604/1.37)) + DM604/((DM604+1)/(Q604/1.6) + DM604/(R604/1.37))</f>
        <v>0</v>
      </c>
      <c r="U604">
        <f>(DH604*DK604)</f>
        <v>0</v>
      </c>
      <c r="V604">
        <f>(EA604+(U604+2*0.95*5.67E-8*(((EA604+$B$7)+273)^4-(EA604+273)^4)-44100*J604)/(1.84*29.3*R604+8*0.95*5.67E-8*(EA604+273)^3))</f>
        <v>0</v>
      </c>
      <c r="W604">
        <f>($C$7*EB604+$D$7*EC604+$E$7*V604)</f>
        <v>0</v>
      </c>
      <c r="X604">
        <f>0.61365*exp(17.502*W604/(240.97+W604))</f>
        <v>0</v>
      </c>
      <c r="Y604">
        <f>(Z604/AA604*100)</f>
        <v>0</v>
      </c>
      <c r="Z604">
        <f>DT604*(DY604+DZ604)/1000</f>
        <v>0</v>
      </c>
      <c r="AA604">
        <f>0.61365*exp(17.502*EA604/(240.97+EA604))</f>
        <v>0</v>
      </c>
      <c r="AB604">
        <f>(X604-DT604*(DY604+DZ604)/1000)</f>
        <v>0</v>
      </c>
      <c r="AC604">
        <f>(-J604*44100)</f>
        <v>0</v>
      </c>
      <c r="AD604">
        <f>2*29.3*R604*0.92*(EA604-W604)</f>
        <v>0</v>
      </c>
      <c r="AE604">
        <f>2*0.95*5.67E-8*(((EA604+$B$7)+273)^4-(W604+273)^4)</f>
        <v>0</v>
      </c>
      <c r="AF604">
        <f>U604+AE604+AC604+AD604</f>
        <v>0</v>
      </c>
      <c r="AG604">
        <f>DX604*AU604*(DS604-DR604*(1000-AU604*DU604)/(1000-AU604*DT604))/(100*DL604)</f>
        <v>0</v>
      </c>
      <c r="AH604">
        <f>1000*DX604*AU604*(DT604-DU604)/(100*DL604*(1000-AU604*DT604))</f>
        <v>0</v>
      </c>
      <c r="AI604">
        <f>(AJ604 - AK604 - DY604*1E3/(8.314*(EA604+273.15)) * AM604/DX604 * AL604) * DX604/(100*DL604) * (1000 - DU604)/1000</f>
        <v>0</v>
      </c>
      <c r="AJ604">
        <v>274.987473827213</v>
      </c>
      <c r="AK604">
        <v>287.4994303030304</v>
      </c>
      <c r="AL604">
        <v>-3.366231809736211</v>
      </c>
      <c r="AM604">
        <v>65.50956561991086</v>
      </c>
      <c r="AN604">
        <f>(AP604 - AO604 + DY604*1E3/(8.314*(EA604+273.15)) * AR604/DX604 * AQ604) * DX604/(100*DL604) * 1000/(1000 - AP604)</f>
        <v>0</v>
      </c>
      <c r="AO604">
        <v>22.31349474157326</v>
      </c>
      <c r="AP604">
        <v>22.98453333333333</v>
      </c>
      <c r="AQ604">
        <v>3.245942520053033E-05</v>
      </c>
      <c r="AR604">
        <v>120.4134206838578</v>
      </c>
      <c r="AS604">
        <v>5</v>
      </c>
      <c r="AT604">
        <v>1</v>
      </c>
      <c r="AU604">
        <f>IF(AS604*$H$13&gt;=AW604,1.0,(AW604/(AW604-AS604*$H$13)))</f>
        <v>0</v>
      </c>
      <c r="AV604">
        <f>(AU604-1)*100</f>
        <v>0</v>
      </c>
      <c r="AW604">
        <f>MAX(0,($B$13+$C$13*EF604)/(1+$D$13*EF604)*DY604/(EA604+273)*$E$13)</f>
        <v>0</v>
      </c>
      <c r="AX604" t="s">
        <v>437</v>
      </c>
      <c r="AY604" t="s">
        <v>437</v>
      </c>
      <c r="AZ604">
        <v>0</v>
      </c>
      <c r="BA604">
        <v>0</v>
      </c>
      <c r="BB604">
        <f>1-AZ604/BA604</f>
        <v>0</v>
      </c>
      <c r="BC604">
        <v>0</v>
      </c>
      <c r="BD604" t="s">
        <v>437</v>
      </c>
      <c r="BE604" t="s">
        <v>437</v>
      </c>
      <c r="BF604">
        <v>0</v>
      </c>
      <c r="BG604">
        <v>0</v>
      </c>
      <c r="BH604">
        <f>1-BF604/BG604</f>
        <v>0</v>
      </c>
      <c r="BI604">
        <v>0.5</v>
      </c>
      <c r="BJ604">
        <f>DI604</f>
        <v>0</v>
      </c>
      <c r="BK604">
        <f>L604</f>
        <v>0</v>
      </c>
      <c r="BL604">
        <f>BH604*BI604*BJ604</f>
        <v>0</v>
      </c>
      <c r="BM604">
        <f>(BK604-BC604)/BJ604</f>
        <v>0</v>
      </c>
      <c r="BN604">
        <f>(BA604-BG604)/BG604</f>
        <v>0</v>
      </c>
      <c r="BO604">
        <f>AZ604/(BB604+AZ604/BG604)</f>
        <v>0</v>
      </c>
      <c r="BP604" t="s">
        <v>437</v>
      </c>
      <c r="BQ604">
        <v>0</v>
      </c>
      <c r="BR604">
        <f>IF(BQ604&lt;&gt;0, BQ604, BO604)</f>
        <v>0</v>
      </c>
      <c r="BS604">
        <f>1-BR604/BG604</f>
        <v>0</v>
      </c>
      <c r="BT604">
        <f>(BG604-BF604)/(BG604-BR604)</f>
        <v>0</v>
      </c>
      <c r="BU604">
        <f>(BA604-BG604)/(BA604-BR604)</f>
        <v>0</v>
      </c>
      <c r="BV604">
        <f>(BG604-BF604)/(BG604-AZ604)</f>
        <v>0</v>
      </c>
      <c r="BW604">
        <f>(BA604-BG604)/(BA604-AZ604)</f>
        <v>0</v>
      </c>
      <c r="BX604">
        <f>(BT604*BR604/BF604)</f>
        <v>0</v>
      </c>
      <c r="BY604">
        <f>(1-BX604)</f>
        <v>0</v>
      </c>
      <c r="DH604">
        <f>$B$11*EG604+$C$11*EH604+$F$11*ES604*(1-EV604)</f>
        <v>0</v>
      </c>
      <c r="DI604">
        <f>DH604*DJ604</f>
        <v>0</v>
      </c>
      <c r="DJ604">
        <f>($B$11*$D$9+$C$11*$D$9+$F$11*((FF604+EX604)/MAX(FF604+EX604+FG604, 0.1)*$I$9+FG604/MAX(FF604+EX604+FG604, 0.1)*$J$9))/($B$11+$C$11+$F$11)</f>
        <v>0</v>
      </c>
      <c r="DK604">
        <f>($B$11*$K$9+$C$11*$K$9+$F$11*((FF604+EX604)/MAX(FF604+EX604+FG604, 0.1)*$P$9+FG604/MAX(FF604+EX604+FG604, 0.1)*$Q$9))/($B$11+$C$11+$F$11)</f>
        <v>0</v>
      </c>
      <c r="DL604">
        <v>2.44</v>
      </c>
      <c r="DM604">
        <v>0.5</v>
      </c>
      <c r="DN604" t="s">
        <v>438</v>
      </c>
      <c r="DO604">
        <v>2</v>
      </c>
      <c r="DP604" t="b">
        <v>1</v>
      </c>
      <c r="DQ604">
        <v>1759262992.562963</v>
      </c>
      <c r="DR604">
        <v>303.9468148148148</v>
      </c>
      <c r="DS604">
        <v>283.5845555555556</v>
      </c>
      <c r="DT604">
        <v>22.97825925925926</v>
      </c>
      <c r="DU604">
        <v>22.30104814814815</v>
      </c>
      <c r="DV604">
        <v>303.7103703703704</v>
      </c>
      <c r="DW604">
        <v>22.75725185185185</v>
      </c>
      <c r="DX604">
        <v>500.0350370370371</v>
      </c>
      <c r="DY604">
        <v>90.6384222222222</v>
      </c>
      <c r="DZ604">
        <v>0.04974488148148149</v>
      </c>
      <c r="EA604">
        <v>29.59844444444445</v>
      </c>
      <c r="EB604">
        <v>29.98107407407408</v>
      </c>
      <c r="EC604">
        <v>999.9000000000001</v>
      </c>
      <c r="ED604">
        <v>0</v>
      </c>
      <c r="EE604">
        <v>0</v>
      </c>
      <c r="EF604">
        <v>10013.97777777778</v>
      </c>
      <c r="EG604">
        <v>0</v>
      </c>
      <c r="EH604">
        <v>11.419</v>
      </c>
      <c r="EI604">
        <v>20.36223703703704</v>
      </c>
      <c r="EJ604">
        <v>311.095074074074</v>
      </c>
      <c r="EK604">
        <v>290.0529259259259</v>
      </c>
      <c r="EL604">
        <v>0.6772271111111111</v>
      </c>
      <c r="EM604">
        <v>283.5845555555556</v>
      </c>
      <c r="EN604">
        <v>22.30104814814815</v>
      </c>
      <c r="EO604">
        <v>2.082714444444445</v>
      </c>
      <c r="EP604">
        <v>2.021330370370371</v>
      </c>
      <c r="EQ604">
        <v>18.08758888888889</v>
      </c>
      <c r="ER604">
        <v>17.61242592592593</v>
      </c>
      <c r="ES604">
        <v>2000.031481481481</v>
      </c>
      <c r="ET604">
        <v>0.9800067777777778</v>
      </c>
      <c r="EU604">
        <v>0.01999322222222222</v>
      </c>
      <c r="EV604">
        <v>0</v>
      </c>
      <c r="EW604">
        <v>239.6278518518518</v>
      </c>
      <c r="EX604">
        <v>5.000560000000001</v>
      </c>
      <c r="EY604">
        <v>4961.440000000001</v>
      </c>
      <c r="EZ604">
        <v>17295.18888888889</v>
      </c>
      <c r="FA604">
        <v>41.125</v>
      </c>
      <c r="FB604">
        <v>41.25</v>
      </c>
      <c r="FC604">
        <v>40.81199999999999</v>
      </c>
      <c r="FD604">
        <v>40.43699999999999</v>
      </c>
      <c r="FE604">
        <v>41.875</v>
      </c>
      <c r="FF604">
        <v>1955.141481481481</v>
      </c>
      <c r="FG604">
        <v>39.89000000000001</v>
      </c>
      <c r="FH604">
        <v>0</v>
      </c>
      <c r="FI604">
        <v>1759263014.2</v>
      </c>
      <c r="FJ604">
        <v>0</v>
      </c>
      <c r="FK604">
        <v>239.64136</v>
      </c>
      <c r="FL604">
        <v>0.2868461482032162</v>
      </c>
      <c r="FM604">
        <v>7.346923134272536</v>
      </c>
      <c r="FN604">
        <v>4961.3864</v>
      </c>
      <c r="FO604">
        <v>15</v>
      </c>
      <c r="FP604">
        <v>0</v>
      </c>
      <c r="FQ604" t="s">
        <v>439</v>
      </c>
      <c r="FR604">
        <v>1747148579.5</v>
      </c>
      <c r="FS604">
        <v>1747148584.5</v>
      </c>
      <c r="FT604">
        <v>0</v>
      </c>
      <c r="FU604">
        <v>0.162</v>
      </c>
      <c r="FV604">
        <v>-0.001</v>
      </c>
      <c r="FW604">
        <v>0.139</v>
      </c>
      <c r="FX604">
        <v>0.058</v>
      </c>
      <c r="FY604">
        <v>420</v>
      </c>
      <c r="FZ604">
        <v>16</v>
      </c>
      <c r="GA604">
        <v>0.19</v>
      </c>
      <c r="GB604">
        <v>0.02</v>
      </c>
      <c r="GC604">
        <v>20.1422625</v>
      </c>
      <c r="GD604">
        <v>3.818369606003752</v>
      </c>
      <c r="GE604">
        <v>0.3776804996869044</v>
      </c>
      <c r="GF604">
        <v>0</v>
      </c>
      <c r="GG604">
        <v>239.5876764705882</v>
      </c>
      <c r="GH604">
        <v>0.9752024480454625</v>
      </c>
      <c r="GI604">
        <v>0.224699894053253</v>
      </c>
      <c r="GJ604">
        <v>1</v>
      </c>
      <c r="GK604">
        <v>0.6812749250000001</v>
      </c>
      <c r="GL604">
        <v>-0.06466661538461752</v>
      </c>
      <c r="GM604">
        <v>0.006900393993778539</v>
      </c>
      <c r="GN604">
        <v>1</v>
      </c>
      <c r="GO604">
        <v>2</v>
      </c>
      <c r="GP604">
        <v>3</v>
      </c>
      <c r="GQ604" t="s">
        <v>446</v>
      </c>
      <c r="GR604">
        <v>3.1276</v>
      </c>
      <c r="GS604">
        <v>2.72755</v>
      </c>
      <c r="GT604">
        <v>0.0622639</v>
      </c>
      <c r="GU604">
        <v>0.058694</v>
      </c>
      <c r="GV604">
        <v>0.104086</v>
      </c>
      <c r="GW604">
        <v>0.10252</v>
      </c>
      <c r="GX604">
        <v>28147.3</v>
      </c>
      <c r="GY604">
        <v>27380.6</v>
      </c>
      <c r="GZ604">
        <v>30555.9</v>
      </c>
      <c r="HA604">
        <v>29340.2</v>
      </c>
      <c r="HB604">
        <v>37773.2</v>
      </c>
      <c r="HC604">
        <v>34632.6</v>
      </c>
      <c r="HD604">
        <v>46739.7</v>
      </c>
      <c r="HE604">
        <v>43587.9</v>
      </c>
      <c r="HF604">
        <v>1.82533</v>
      </c>
      <c r="HG604">
        <v>1.84985</v>
      </c>
      <c r="HH604">
        <v>0.108555</v>
      </c>
      <c r="HI604">
        <v>0</v>
      </c>
      <c r="HJ604">
        <v>28.2151</v>
      </c>
      <c r="HK604">
        <v>999.9</v>
      </c>
      <c r="HL604">
        <v>51.4</v>
      </c>
      <c r="HM604">
        <v>31.3</v>
      </c>
      <c r="HN604">
        <v>26.0288</v>
      </c>
      <c r="HO604">
        <v>62.6897</v>
      </c>
      <c r="HP604">
        <v>16.847</v>
      </c>
      <c r="HQ604">
        <v>1</v>
      </c>
      <c r="HR604">
        <v>0.108684</v>
      </c>
      <c r="HS604">
        <v>-0.518105</v>
      </c>
      <c r="HT604">
        <v>20.2008</v>
      </c>
      <c r="HU604">
        <v>5.22852</v>
      </c>
      <c r="HV604">
        <v>11.974</v>
      </c>
      <c r="HW604">
        <v>4.9695</v>
      </c>
      <c r="HX604">
        <v>3.28955</v>
      </c>
      <c r="HY604">
        <v>9999</v>
      </c>
      <c r="HZ604">
        <v>9999</v>
      </c>
      <c r="IA604">
        <v>9999</v>
      </c>
      <c r="IB604">
        <v>21.9</v>
      </c>
      <c r="IC604">
        <v>4.9729</v>
      </c>
      <c r="ID604">
        <v>1.8772</v>
      </c>
      <c r="IE604">
        <v>1.87527</v>
      </c>
      <c r="IF604">
        <v>1.87805</v>
      </c>
      <c r="IG604">
        <v>1.87485</v>
      </c>
      <c r="IH604">
        <v>1.87838</v>
      </c>
      <c r="II604">
        <v>1.87548</v>
      </c>
      <c r="IJ604">
        <v>1.87667</v>
      </c>
      <c r="IK604">
        <v>0</v>
      </c>
      <c r="IL604">
        <v>0</v>
      </c>
      <c r="IM604">
        <v>0</v>
      </c>
      <c r="IN604">
        <v>0</v>
      </c>
      <c r="IO604" t="s">
        <v>441</v>
      </c>
      <c r="IP604" t="s">
        <v>442</v>
      </c>
      <c r="IQ604" t="s">
        <v>443</v>
      </c>
      <c r="IR604" t="s">
        <v>443</v>
      </c>
      <c r="IS604" t="s">
        <v>443</v>
      </c>
      <c r="IT604" t="s">
        <v>443</v>
      </c>
      <c r="IU604">
        <v>0</v>
      </c>
      <c r="IV604">
        <v>100</v>
      </c>
      <c r="IW604">
        <v>100</v>
      </c>
      <c r="IX604">
        <v>0.21</v>
      </c>
      <c r="IY604">
        <v>0.2211</v>
      </c>
      <c r="IZ604">
        <v>-0.1222274518627452</v>
      </c>
      <c r="JA604">
        <v>0.001328938755811441</v>
      </c>
      <c r="JB604">
        <v>-5.633165956792918E-07</v>
      </c>
      <c r="JC604">
        <v>2.510553891376428E-10</v>
      </c>
      <c r="JD604">
        <v>-0.04678033270444259</v>
      </c>
      <c r="JE604">
        <v>-0.0009625096320519332</v>
      </c>
      <c r="JF604">
        <v>0.0006953178313022573</v>
      </c>
      <c r="JG604">
        <v>-5.973937232829655E-06</v>
      </c>
      <c r="JH604">
        <v>1</v>
      </c>
      <c r="JI604">
        <v>2112</v>
      </c>
      <c r="JJ604">
        <v>1</v>
      </c>
      <c r="JK604">
        <v>26</v>
      </c>
      <c r="JL604">
        <v>201907</v>
      </c>
      <c r="JM604">
        <v>201906.9</v>
      </c>
      <c r="JN604">
        <v>0.715332</v>
      </c>
      <c r="JO604">
        <v>2.54761</v>
      </c>
      <c r="JP604">
        <v>1.39893</v>
      </c>
      <c r="JQ604">
        <v>2.33398</v>
      </c>
      <c r="JR604">
        <v>1.44897</v>
      </c>
      <c r="JS604">
        <v>2.57202</v>
      </c>
      <c r="JT604">
        <v>36.908</v>
      </c>
      <c r="JU604">
        <v>23.9737</v>
      </c>
      <c r="JV604">
        <v>18</v>
      </c>
      <c r="JW604">
        <v>476.112</v>
      </c>
      <c r="JX604">
        <v>460.893</v>
      </c>
      <c r="JY604">
        <v>28.1893</v>
      </c>
      <c r="JZ604">
        <v>28.6022</v>
      </c>
      <c r="KA604">
        <v>30.0001</v>
      </c>
      <c r="KB604">
        <v>28.3133</v>
      </c>
      <c r="KC604">
        <v>28.3825</v>
      </c>
      <c r="KD604">
        <v>14.3725</v>
      </c>
      <c r="KE604">
        <v>23.5162</v>
      </c>
      <c r="KF604">
        <v>72.4448</v>
      </c>
      <c r="KG604">
        <v>28.2059</v>
      </c>
      <c r="KH604">
        <v>232.675</v>
      </c>
      <c r="KI604">
        <v>22.3148</v>
      </c>
      <c r="KJ604">
        <v>101.011</v>
      </c>
      <c r="KK604">
        <v>100.269</v>
      </c>
    </row>
    <row r="605" spans="1:297">
      <c r="A605">
        <v>589</v>
      </c>
      <c r="B605">
        <v>1759263005.1</v>
      </c>
      <c r="C605">
        <v>16189.5</v>
      </c>
      <c r="D605" t="s">
        <v>1627</v>
      </c>
      <c r="E605" t="s">
        <v>1628</v>
      </c>
      <c r="F605">
        <v>5</v>
      </c>
      <c r="G605" t="s">
        <v>1604</v>
      </c>
      <c r="H605" t="s">
        <v>436</v>
      </c>
      <c r="I605">
        <v>1759262997.581481</v>
      </c>
      <c r="J605">
        <f>(K605)/1000</f>
        <v>0</v>
      </c>
      <c r="K605">
        <f>IF(DP605, AN605, AH605)</f>
        <v>0</v>
      </c>
      <c r="L605">
        <f>IF(DP605, AI605, AG605)</f>
        <v>0</v>
      </c>
      <c r="M605">
        <f>DR605 - IF(AU605&gt;1, L605*DL605*100.0/(AW605), 0)</f>
        <v>0</v>
      </c>
      <c r="N605">
        <f>((T605-J605/2)*M605-L605)/(T605+J605/2)</f>
        <v>0</v>
      </c>
      <c r="O605">
        <f>N605*(DY605+DZ605)/1000.0</f>
        <v>0</v>
      </c>
      <c r="P605">
        <f>(DR605 - IF(AU605&gt;1, L605*DL605*100.0/(AW605), 0))*(DY605+DZ605)/1000.0</f>
        <v>0</v>
      </c>
      <c r="Q605">
        <f>2.0/((1/S605-1/R605)+SIGN(S605)*SQRT((1/S605-1/R605)*(1/S605-1/R605) + 4*DM605/((DM605+1)*(DM605+1))*(2*1/S605*1/R605-1/R605*1/R605)))</f>
        <v>0</v>
      </c>
      <c r="R605">
        <f>IF(LEFT(DN605,1)&lt;&gt;"0",IF(LEFT(DN605,1)="1",3.0,DO605),$D$5+$E$5*(EF605*DY605/($K$5*1000))+$F$5*(EF605*DY605/($K$5*1000))*MAX(MIN(DL605,$J$5),$I$5)*MAX(MIN(DL605,$J$5),$I$5)+$G$5*MAX(MIN(DL605,$J$5),$I$5)*(EF605*DY605/($K$5*1000))+$H$5*(EF605*DY605/($K$5*1000))*(EF605*DY605/($K$5*1000)))</f>
        <v>0</v>
      </c>
      <c r="S605">
        <f>J605*(1000-(1000*0.61365*exp(17.502*W605/(240.97+W605))/(DY605+DZ605)+DT605)/2)/(1000*0.61365*exp(17.502*W605/(240.97+W605))/(DY605+DZ605)-DT605)</f>
        <v>0</v>
      </c>
      <c r="T605">
        <f>1/((DM605+1)/(Q605/1.6)+1/(R605/1.37)) + DM605/((DM605+1)/(Q605/1.6) + DM605/(R605/1.37))</f>
        <v>0</v>
      </c>
      <c r="U605">
        <f>(DH605*DK605)</f>
        <v>0</v>
      </c>
      <c r="V605">
        <f>(EA605+(U605+2*0.95*5.67E-8*(((EA605+$B$7)+273)^4-(EA605+273)^4)-44100*J605)/(1.84*29.3*R605+8*0.95*5.67E-8*(EA605+273)^3))</f>
        <v>0</v>
      </c>
      <c r="W605">
        <f>($C$7*EB605+$D$7*EC605+$E$7*V605)</f>
        <v>0</v>
      </c>
      <c r="X605">
        <f>0.61365*exp(17.502*W605/(240.97+W605))</f>
        <v>0</v>
      </c>
      <c r="Y605">
        <f>(Z605/AA605*100)</f>
        <v>0</v>
      </c>
      <c r="Z605">
        <f>DT605*(DY605+DZ605)/1000</f>
        <v>0</v>
      </c>
      <c r="AA605">
        <f>0.61365*exp(17.502*EA605/(240.97+EA605))</f>
        <v>0</v>
      </c>
      <c r="AB605">
        <f>(X605-DT605*(DY605+DZ605)/1000)</f>
        <v>0</v>
      </c>
      <c r="AC605">
        <f>(-J605*44100)</f>
        <v>0</v>
      </c>
      <c r="AD605">
        <f>2*29.3*R605*0.92*(EA605-W605)</f>
        <v>0</v>
      </c>
      <c r="AE605">
        <f>2*0.95*5.67E-8*(((EA605+$B$7)+273)^4-(W605+273)^4)</f>
        <v>0</v>
      </c>
      <c r="AF605">
        <f>U605+AE605+AC605+AD605</f>
        <v>0</v>
      </c>
      <c r="AG605">
        <f>DX605*AU605*(DS605-DR605*(1000-AU605*DU605)/(1000-AU605*DT605))/(100*DL605)</f>
        <v>0</v>
      </c>
      <c r="AH605">
        <f>1000*DX605*AU605*(DT605-DU605)/(100*DL605*(1000-AU605*DT605))</f>
        <v>0</v>
      </c>
      <c r="AI605">
        <f>(AJ605 - AK605 - DY605*1E3/(8.314*(EA605+273.15)) * AM605/DX605 * AL605) * DX605/(100*DL605) * (1000 - DU605)/1000</f>
        <v>0</v>
      </c>
      <c r="AJ605">
        <v>257.9854975255808</v>
      </c>
      <c r="AK605">
        <v>270.8404787878787</v>
      </c>
      <c r="AL605">
        <v>-3.324808780476039</v>
      </c>
      <c r="AM605">
        <v>65.50956561991086</v>
      </c>
      <c r="AN605">
        <f>(AP605 - AO605 + DY605*1E3/(8.314*(EA605+273.15)) * AR605/DX605 * AQ605) * DX605/(100*DL605) * 1000/(1000 - AP605)</f>
        <v>0</v>
      </c>
      <c r="AO605">
        <v>22.31231260204673</v>
      </c>
      <c r="AP605">
        <v>22.99637999999999</v>
      </c>
      <c r="AQ605">
        <v>6.271463008711096E-05</v>
      </c>
      <c r="AR605">
        <v>120.4134206838578</v>
      </c>
      <c r="AS605">
        <v>5</v>
      </c>
      <c r="AT605">
        <v>1</v>
      </c>
      <c r="AU605">
        <f>IF(AS605*$H$13&gt;=AW605,1.0,(AW605/(AW605-AS605*$H$13)))</f>
        <v>0</v>
      </c>
      <c r="AV605">
        <f>(AU605-1)*100</f>
        <v>0</v>
      </c>
      <c r="AW605">
        <f>MAX(0,($B$13+$C$13*EF605)/(1+$D$13*EF605)*DY605/(EA605+273)*$E$13)</f>
        <v>0</v>
      </c>
      <c r="AX605" t="s">
        <v>437</v>
      </c>
      <c r="AY605" t="s">
        <v>437</v>
      </c>
      <c r="AZ605">
        <v>0</v>
      </c>
      <c r="BA605">
        <v>0</v>
      </c>
      <c r="BB605">
        <f>1-AZ605/BA605</f>
        <v>0</v>
      </c>
      <c r="BC605">
        <v>0</v>
      </c>
      <c r="BD605" t="s">
        <v>437</v>
      </c>
      <c r="BE605" t="s">
        <v>437</v>
      </c>
      <c r="BF605">
        <v>0</v>
      </c>
      <c r="BG605">
        <v>0</v>
      </c>
      <c r="BH605">
        <f>1-BF605/BG605</f>
        <v>0</v>
      </c>
      <c r="BI605">
        <v>0.5</v>
      </c>
      <c r="BJ605">
        <f>DI605</f>
        <v>0</v>
      </c>
      <c r="BK605">
        <f>L605</f>
        <v>0</v>
      </c>
      <c r="BL605">
        <f>BH605*BI605*BJ605</f>
        <v>0</v>
      </c>
      <c r="BM605">
        <f>(BK605-BC605)/BJ605</f>
        <v>0</v>
      </c>
      <c r="BN605">
        <f>(BA605-BG605)/BG605</f>
        <v>0</v>
      </c>
      <c r="BO605">
        <f>AZ605/(BB605+AZ605/BG605)</f>
        <v>0</v>
      </c>
      <c r="BP605" t="s">
        <v>437</v>
      </c>
      <c r="BQ605">
        <v>0</v>
      </c>
      <c r="BR605">
        <f>IF(BQ605&lt;&gt;0, BQ605, BO605)</f>
        <v>0</v>
      </c>
      <c r="BS605">
        <f>1-BR605/BG605</f>
        <v>0</v>
      </c>
      <c r="BT605">
        <f>(BG605-BF605)/(BG605-BR605)</f>
        <v>0</v>
      </c>
      <c r="BU605">
        <f>(BA605-BG605)/(BA605-BR605)</f>
        <v>0</v>
      </c>
      <c r="BV605">
        <f>(BG605-BF605)/(BG605-AZ605)</f>
        <v>0</v>
      </c>
      <c r="BW605">
        <f>(BA605-BG605)/(BA605-AZ605)</f>
        <v>0</v>
      </c>
      <c r="BX605">
        <f>(BT605*BR605/BF605)</f>
        <v>0</v>
      </c>
      <c r="BY605">
        <f>(1-BX605)</f>
        <v>0</v>
      </c>
      <c r="DH605">
        <f>$B$11*EG605+$C$11*EH605+$F$11*ES605*(1-EV605)</f>
        <v>0</v>
      </c>
      <c r="DI605">
        <f>DH605*DJ605</f>
        <v>0</v>
      </c>
      <c r="DJ605">
        <f>($B$11*$D$9+$C$11*$D$9+$F$11*((FF605+EX605)/MAX(FF605+EX605+FG605, 0.1)*$I$9+FG605/MAX(FF605+EX605+FG605, 0.1)*$J$9))/($B$11+$C$11+$F$11)</f>
        <v>0</v>
      </c>
      <c r="DK605">
        <f>($B$11*$K$9+$C$11*$K$9+$F$11*((FF605+EX605)/MAX(FF605+EX605+FG605, 0.1)*$P$9+FG605/MAX(FF605+EX605+FG605, 0.1)*$Q$9))/($B$11+$C$11+$F$11)</f>
        <v>0</v>
      </c>
      <c r="DL605">
        <v>2.44</v>
      </c>
      <c r="DM605">
        <v>0.5</v>
      </c>
      <c r="DN605" t="s">
        <v>438</v>
      </c>
      <c r="DO605">
        <v>2</v>
      </c>
      <c r="DP605" t="b">
        <v>1</v>
      </c>
      <c r="DQ605">
        <v>1759262997.581481</v>
      </c>
      <c r="DR605">
        <v>287.5387777777777</v>
      </c>
      <c r="DS605">
        <v>266.9562222222222</v>
      </c>
      <c r="DT605">
        <v>22.984</v>
      </c>
      <c r="DU605">
        <v>22.30801851851852</v>
      </c>
      <c r="DV605">
        <v>287.3198518518519</v>
      </c>
      <c r="DW605">
        <v>22.76287407407407</v>
      </c>
      <c r="DX605">
        <v>500.0264074074074</v>
      </c>
      <c r="DY605">
        <v>90.63791481481479</v>
      </c>
      <c r="DZ605">
        <v>0.04977568148148149</v>
      </c>
      <c r="EA605">
        <v>29.59841111111111</v>
      </c>
      <c r="EB605">
        <v>29.98088148148149</v>
      </c>
      <c r="EC605">
        <v>999.9000000000001</v>
      </c>
      <c r="ED605">
        <v>0</v>
      </c>
      <c r="EE605">
        <v>0</v>
      </c>
      <c r="EF605">
        <v>10007.6637037037</v>
      </c>
      <c r="EG605">
        <v>0</v>
      </c>
      <c r="EH605">
        <v>11.419</v>
      </c>
      <c r="EI605">
        <v>20.58254444444444</v>
      </c>
      <c r="EJ605">
        <v>294.3028888888889</v>
      </c>
      <c r="EK605">
        <v>273.0472962962963</v>
      </c>
      <c r="EL605">
        <v>0.6759925555555556</v>
      </c>
      <c r="EM605">
        <v>266.9562222222222</v>
      </c>
      <c r="EN605">
        <v>22.30801851851852</v>
      </c>
      <c r="EO605">
        <v>2.083222592592593</v>
      </c>
      <c r="EP605">
        <v>2.021952962962963</v>
      </c>
      <c r="EQ605">
        <v>18.09147407407407</v>
      </c>
      <c r="ER605">
        <v>17.61729259259259</v>
      </c>
      <c r="ES605">
        <v>1999.992592592593</v>
      </c>
      <c r="ET605">
        <v>0.9800063333333333</v>
      </c>
      <c r="EU605">
        <v>0.01999366666666666</v>
      </c>
      <c r="EV605">
        <v>0</v>
      </c>
      <c r="EW605">
        <v>239.6671481481482</v>
      </c>
      <c r="EX605">
        <v>5.000560000000001</v>
      </c>
      <c r="EY605">
        <v>4962.468518518518</v>
      </c>
      <c r="EZ605">
        <v>17294.84074074074</v>
      </c>
      <c r="FA605">
        <v>41.125</v>
      </c>
      <c r="FB605">
        <v>41.25</v>
      </c>
      <c r="FC605">
        <v>40.81199999999999</v>
      </c>
      <c r="FD605">
        <v>40.43699999999999</v>
      </c>
      <c r="FE605">
        <v>41.875</v>
      </c>
      <c r="FF605">
        <v>1955.102592592592</v>
      </c>
      <c r="FG605">
        <v>39.89000000000001</v>
      </c>
      <c r="FH605">
        <v>0</v>
      </c>
      <c r="FI605">
        <v>1759263019.6</v>
      </c>
      <c r="FJ605">
        <v>0</v>
      </c>
      <c r="FK605">
        <v>239.6789615384616</v>
      </c>
      <c r="FL605">
        <v>0.5263931616317572</v>
      </c>
      <c r="FM605">
        <v>16.00376069292943</v>
      </c>
      <c r="FN605">
        <v>4962.485000000001</v>
      </c>
      <c r="FO605">
        <v>15</v>
      </c>
      <c r="FP605">
        <v>0</v>
      </c>
      <c r="FQ605" t="s">
        <v>439</v>
      </c>
      <c r="FR605">
        <v>1747148579.5</v>
      </c>
      <c r="FS605">
        <v>1747148584.5</v>
      </c>
      <c r="FT605">
        <v>0</v>
      </c>
      <c r="FU605">
        <v>0.162</v>
      </c>
      <c r="FV605">
        <v>-0.001</v>
      </c>
      <c r="FW605">
        <v>0.139</v>
      </c>
      <c r="FX605">
        <v>0.058</v>
      </c>
      <c r="FY605">
        <v>420</v>
      </c>
      <c r="FZ605">
        <v>16</v>
      </c>
      <c r="GA605">
        <v>0.19</v>
      </c>
      <c r="GB605">
        <v>0.02</v>
      </c>
      <c r="GC605">
        <v>20.43930487804878</v>
      </c>
      <c r="GD605">
        <v>2.653701742160287</v>
      </c>
      <c r="GE605">
        <v>0.2675602753620471</v>
      </c>
      <c r="GF605">
        <v>0</v>
      </c>
      <c r="GG605">
        <v>239.6559705882353</v>
      </c>
      <c r="GH605">
        <v>0.4397708166030674</v>
      </c>
      <c r="GI605">
        <v>0.1755672295051806</v>
      </c>
      <c r="GJ605">
        <v>1</v>
      </c>
      <c r="GK605">
        <v>0.6777468292682927</v>
      </c>
      <c r="GL605">
        <v>-0.0292458188153313</v>
      </c>
      <c r="GM605">
        <v>0.005765154091831202</v>
      </c>
      <c r="GN605">
        <v>1</v>
      </c>
      <c r="GO605">
        <v>2</v>
      </c>
      <c r="GP605">
        <v>3</v>
      </c>
      <c r="GQ605" t="s">
        <v>446</v>
      </c>
      <c r="GR605">
        <v>3.12767</v>
      </c>
      <c r="GS605">
        <v>2.72742</v>
      </c>
      <c r="GT605">
        <v>0.0592364</v>
      </c>
      <c r="GU605">
        <v>0.0555435</v>
      </c>
      <c r="GV605">
        <v>0.104124</v>
      </c>
      <c r="GW605">
        <v>0.1025</v>
      </c>
      <c r="GX605">
        <v>28238.9</v>
      </c>
      <c r="GY605">
        <v>27472.5</v>
      </c>
      <c r="GZ605">
        <v>30556.7</v>
      </c>
      <c r="HA605">
        <v>29340.5</v>
      </c>
      <c r="HB605">
        <v>37772.2</v>
      </c>
      <c r="HC605">
        <v>34633</v>
      </c>
      <c r="HD605">
        <v>46740.7</v>
      </c>
      <c r="HE605">
        <v>43587.7</v>
      </c>
      <c r="HF605">
        <v>1.82563</v>
      </c>
      <c r="HG605">
        <v>1.84947</v>
      </c>
      <c r="HH605">
        <v>0.108033</v>
      </c>
      <c r="HI605">
        <v>0</v>
      </c>
      <c r="HJ605">
        <v>28.2115</v>
      </c>
      <c r="HK605">
        <v>999.9</v>
      </c>
      <c r="HL605">
        <v>51.4</v>
      </c>
      <c r="HM605">
        <v>31.2</v>
      </c>
      <c r="HN605">
        <v>25.8787</v>
      </c>
      <c r="HO605">
        <v>62.8197</v>
      </c>
      <c r="HP605">
        <v>16.9631</v>
      </c>
      <c r="HQ605">
        <v>1</v>
      </c>
      <c r="HR605">
        <v>0.108709</v>
      </c>
      <c r="HS605">
        <v>-0.541002</v>
      </c>
      <c r="HT605">
        <v>20.2007</v>
      </c>
      <c r="HU605">
        <v>5.22927</v>
      </c>
      <c r="HV605">
        <v>11.974</v>
      </c>
      <c r="HW605">
        <v>4.9699</v>
      </c>
      <c r="HX605">
        <v>3.2897</v>
      </c>
      <c r="HY605">
        <v>9999</v>
      </c>
      <c r="HZ605">
        <v>9999</v>
      </c>
      <c r="IA605">
        <v>9999</v>
      </c>
      <c r="IB605">
        <v>21.9</v>
      </c>
      <c r="IC605">
        <v>4.9729</v>
      </c>
      <c r="ID605">
        <v>1.87717</v>
      </c>
      <c r="IE605">
        <v>1.87524</v>
      </c>
      <c r="IF605">
        <v>1.87805</v>
      </c>
      <c r="IG605">
        <v>1.87485</v>
      </c>
      <c r="IH605">
        <v>1.87836</v>
      </c>
      <c r="II605">
        <v>1.87547</v>
      </c>
      <c r="IJ605">
        <v>1.87667</v>
      </c>
      <c r="IK605">
        <v>0</v>
      </c>
      <c r="IL605">
        <v>0</v>
      </c>
      <c r="IM605">
        <v>0</v>
      </c>
      <c r="IN605">
        <v>0</v>
      </c>
      <c r="IO605" t="s">
        <v>441</v>
      </c>
      <c r="IP605" t="s">
        <v>442</v>
      </c>
      <c r="IQ605" t="s">
        <v>443</v>
      </c>
      <c r="IR605" t="s">
        <v>443</v>
      </c>
      <c r="IS605" t="s">
        <v>443</v>
      </c>
      <c r="IT605" t="s">
        <v>443</v>
      </c>
      <c r="IU605">
        <v>0</v>
      </c>
      <c r="IV605">
        <v>100</v>
      </c>
      <c r="IW605">
        <v>100</v>
      </c>
      <c r="IX605">
        <v>0.192</v>
      </c>
      <c r="IY605">
        <v>0.2214</v>
      </c>
      <c r="IZ605">
        <v>-0.1222274518627452</v>
      </c>
      <c r="JA605">
        <v>0.001328938755811441</v>
      </c>
      <c r="JB605">
        <v>-5.633165956792918E-07</v>
      </c>
      <c r="JC605">
        <v>2.510553891376428E-10</v>
      </c>
      <c r="JD605">
        <v>-0.04678033270444259</v>
      </c>
      <c r="JE605">
        <v>-0.0009625096320519332</v>
      </c>
      <c r="JF605">
        <v>0.0006953178313022573</v>
      </c>
      <c r="JG605">
        <v>-5.973937232829655E-06</v>
      </c>
      <c r="JH605">
        <v>1</v>
      </c>
      <c r="JI605">
        <v>2112</v>
      </c>
      <c r="JJ605">
        <v>1</v>
      </c>
      <c r="JK605">
        <v>26</v>
      </c>
      <c r="JL605">
        <v>201907.1</v>
      </c>
      <c r="JM605">
        <v>201907</v>
      </c>
      <c r="JN605">
        <v>0.679932</v>
      </c>
      <c r="JO605">
        <v>2.55493</v>
      </c>
      <c r="JP605">
        <v>1.39893</v>
      </c>
      <c r="JQ605">
        <v>2.33398</v>
      </c>
      <c r="JR605">
        <v>1.44897</v>
      </c>
      <c r="JS605">
        <v>2.60254</v>
      </c>
      <c r="JT605">
        <v>36.9317</v>
      </c>
      <c r="JU605">
        <v>23.9824</v>
      </c>
      <c r="JV605">
        <v>18</v>
      </c>
      <c r="JW605">
        <v>476.275</v>
      </c>
      <c r="JX605">
        <v>460.652</v>
      </c>
      <c r="JY605">
        <v>28.2035</v>
      </c>
      <c r="JZ605">
        <v>28.6022</v>
      </c>
      <c r="KA605">
        <v>30.0001</v>
      </c>
      <c r="KB605">
        <v>28.3133</v>
      </c>
      <c r="KC605">
        <v>28.3825</v>
      </c>
      <c r="KD605">
        <v>13.6452</v>
      </c>
      <c r="KE605">
        <v>23.5162</v>
      </c>
      <c r="KF605">
        <v>72.4448</v>
      </c>
      <c r="KG605">
        <v>28.2204</v>
      </c>
      <c r="KH605">
        <v>219.313</v>
      </c>
      <c r="KI605">
        <v>22.3148</v>
      </c>
      <c r="KJ605">
        <v>101.014</v>
      </c>
      <c r="KK605">
        <v>100.269</v>
      </c>
    </row>
    <row r="606" spans="1:297">
      <c r="A606">
        <v>590</v>
      </c>
      <c r="B606">
        <v>1759263010.1</v>
      </c>
      <c r="C606">
        <v>16194.5</v>
      </c>
      <c r="D606" t="s">
        <v>1629</v>
      </c>
      <c r="E606" t="s">
        <v>1630</v>
      </c>
      <c r="F606">
        <v>5</v>
      </c>
      <c r="G606" t="s">
        <v>1604</v>
      </c>
      <c r="H606" t="s">
        <v>436</v>
      </c>
      <c r="I606">
        <v>1759263002.6</v>
      </c>
      <c r="J606">
        <f>(K606)/1000</f>
        <v>0</v>
      </c>
      <c r="K606">
        <f>IF(DP606, AN606, AH606)</f>
        <v>0</v>
      </c>
      <c r="L606">
        <f>IF(DP606, AI606, AG606)</f>
        <v>0</v>
      </c>
      <c r="M606">
        <f>DR606 - IF(AU606&gt;1, L606*DL606*100.0/(AW606), 0)</f>
        <v>0</v>
      </c>
      <c r="N606">
        <f>((T606-J606/2)*M606-L606)/(T606+J606/2)</f>
        <v>0</v>
      </c>
      <c r="O606">
        <f>N606*(DY606+DZ606)/1000.0</f>
        <v>0</v>
      </c>
      <c r="P606">
        <f>(DR606 - IF(AU606&gt;1, L606*DL606*100.0/(AW606), 0))*(DY606+DZ606)/1000.0</f>
        <v>0</v>
      </c>
      <c r="Q606">
        <f>2.0/((1/S606-1/R606)+SIGN(S606)*SQRT((1/S606-1/R606)*(1/S606-1/R606) + 4*DM606/((DM606+1)*(DM606+1))*(2*1/S606*1/R606-1/R606*1/R606)))</f>
        <v>0</v>
      </c>
      <c r="R606">
        <f>IF(LEFT(DN606,1)&lt;&gt;"0",IF(LEFT(DN606,1)="1",3.0,DO606),$D$5+$E$5*(EF606*DY606/($K$5*1000))+$F$5*(EF606*DY606/($K$5*1000))*MAX(MIN(DL606,$J$5),$I$5)*MAX(MIN(DL606,$J$5),$I$5)+$G$5*MAX(MIN(DL606,$J$5),$I$5)*(EF606*DY606/($K$5*1000))+$H$5*(EF606*DY606/($K$5*1000))*(EF606*DY606/($K$5*1000)))</f>
        <v>0</v>
      </c>
      <c r="S606">
        <f>J606*(1000-(1000*0.61365*exp(17.502*W606/(240.97+W606))/(DY606+DZ606)+DT606)/2)/(1000*0.61365*exp(17.502*W606/(240.97+W606))/(DY606+DZ606)-DT606)</f>
        <v>0</v>
      </c>
      <c r="T606">
        <f>1/((DM606+1)/(Q606/1.6)+1/(R606/1.37)) + DM606/((DM606+1)/(Q606/1.6) + DM606/(R606/1.37))</f>
        <v>0</v>
      </c>
      <c r="U606">
        <f>(DH606*DK606)</f>
        <v>0</v>
      </c>
      <c r="V606">
        <f>(EA606+(U606+2*0.95*5.67E-8*(((EA606+$B$7)+273)^4-(EA606+273)^4)-44100*J606)/(1.84*29.3*R606+8*0.95*5.67E-8*(EA606+273)^3))</f>
        <v>0</v>
      </c>
      <c r="W606">
        <f>($C$7*EB606+$D$7*EC606+$E$7*V606)</f>
        <v>0</v>
      </c>
      <c r="X606">
        <f>0.61365*exp(17.502*W606/(240.97+W606))</f>
        <v>0</v>
      </c>
      <c r="Y606">
        <f>(Z606/AA606*100)</f>
        <v>0</v>
      </c>
      <c r="Z606">
        <f>DT606*(DY606+DZ606)/1000</f>
        <v>0</v>
      </c>
      <c r="AA606">
        <f>0.61365*exp(17.502*EA606/(240.97+EA606))</f>
        <v>0</v>
      </c>
      <c r="AB606">
        <f>(X606-DT606*(DY606+DZ606)/1000)</f>
        <v>0</v>
      </c>
      <c r="AC606">
        <f>(-J606*44100)</f>
        <v>0</v>
      </c>
      <c r="AD606">
        <f>2*29.3*R606*0.92*(EA606-W606)</f>
        <v>0</v>
      </c>
      <c r="AE606">
        <f>2*0.95*5.67E-8*(((EA606+$B$7)+273)^4-(W606+273)^4)</f>
        <v>0</v>
      </c>
      <c r="AF606">
        <f>U606+AE606+AC606+AD606</f>
        <v>0</v>
      </c>
      <c r="AG606">
        <f>DX606*AU606*(DS606-DR606*(1000-AU606*DU606)/(1000-AU606*DT606))/(100*DL606)</f>
        <v>0</v>
      </c>
      <c r="AH606">
        <f>1000*DX606*AU606*(DT606-DU606)/(100*DL606*(1000-AU606*DT606))</f>
        <v>0</v>
      </c>
      <c r="AI606">
        <f>(AJ606 - AK606 - DY606*1E3/(8.314*(EA606+273.15)) * AM606/DX606 * AL606) * DX606/(100*DL606) * (1000 - DU606)/1000</f>
        <v>0</v>
      </c>
      <c r="AJ606">
        <v>241.1829903088625</v>
      </c>
      <c r="AK606">
        <v>254.1134242424243</v>
      </c>
      <c r="AL606">
        <v>-3.340902403838352</v>
      </c>
      <c r="AM606">
        <v>65.50956561991086</v>
      </c>
      <c r="AN606">
        <f>(AP606 - AO606 + DY606*1E3/(8.314*(EA606+273.15)) * AR606/DX606 * AQ606) * DX606/(100*DL606) * 1000/(1000 - AP606)</f>
        <v>0</v>
      </c>
      <c r="AO606">
        <v>22.30801215041731</v>
      </c>
      <c r="AP606">
        <v>23.00038242424242</v>
      </c>
      <c r="AQ606">
        <v>1.85499006831222E-05</v>
      </c>
      <c r="AR606">
        <v>120.4134206838578</v>
      </c>
      <c r="AS606">
        <v>5</v>
      </c>
      <c r="AT606">
        <v>1</v>
      </c>
      <c r="AU606">
        <f>IF(AS606*$H$13&gt;=AW606,1.0,(AW606/(AW606-AS606*$H$13)))</f>
        <v>0</v>
      </c>
      <c r="AV606">
        <f>(AU606-1)*100</f>
        <v>0</v>
      </c>
      <c r="AW606">
        <f>MAX(0,($B$13+$C$13*EF606)/(1+$D$13*EF606)*DY606/(EA606+273)*$E$13)</f>
        <v>0</v>
      </c>
      <c r="AX606" t="s">
        <v>437</v>
      </c>
      <c r="AY606" t="s">
        <v>437</v>
      </c>
      <c r="AZ606">
        <v>0</v>
      </c>
      <c r="BA606">
        <v>0</v>
      </c>
      <c r="BB606">
        <f>1-AZ606/BA606</f>
        <v>0</v>
      </c>
      <c r="BC606">
        <v>0</v>
      </c>
      <c r="BD606" t="s">
        <v>437</v>
      </c>
      <c r="BE606" t="s">
        <v>437</v>
      </c>
      <c r="BF606">
        <v>0</v>
      </c>
      <c r="BG606">
        <v>0</v>
      </c>
      <c r="BH606">
        <f>1-BF606/BG606</f>
        <v>0</v>
      </c>
      <c r="BI606">
        <v>0.5</v>
      </c>
      <c r="BJ606">
        <f>DI606</f>
        <v>0</v>
      </c>
      <c r="BK606">
        <f>L606</f>
        <v>0</v>
      </c>
      <c r="BL606">
        <f>BH606*BI606*BJ606</f>
        <v>0</v>
      </c>
      <c r="BM606">
        <f>(BK606-BC606)/BJ606</f>
        <v>0</v>
      </c>
      <c r="BN606">
        <f>(BA606-BG606)/BG606</f>
        <v>0</v>
      </c>
      <c r="BO606">
        <f>AZ606/(BB606+AZ606/BG606)</f>
        <v>0</v>
      </c>
      <c r="BP606" t="s">
        <v>437</v>
      </c>
      <c r="BQ606">
        <v>0</v>
      </c>
      <c r="BR606">
        <f>IF(BQ606&lt;&gt;0, BQ606, BO606)</f>
        <v>0</v>
      </c>
      <c r="BS606">
        <f>1-BR606/BG606</f>
        <v>0</v>
      </c>
      <c r="BT606">
        <f>(BG606-BF606)/(BG606-BR606)</f>
        <v>0</v>
      </c>
      <c r="BU606">
        <f>(BA606-BG606)/(BA606-BR606)</f>
        <v>0</v>
      </c>
      <c r="BV606">
        <f>(BG606-BF606)/(BG606-AZ606)</f>
        <v>0</v>
      </c>
      <c r="BW606">
        <f>(BA606-BG606)/(BA606-AZ606)</f>
        <v>0</v>
      </c>
      <c r="BX606">
        <f>(BT606*BR606/BF606)</f>
        <v>0</v>
      </c>
      <c r="BY606">
        <f>(1-BX606)</f>
        <v>0</v>
      </c>
      <c r="DH606">
        <f>$B$11*EG606+$C$11*EH606+$F$11*ES606*(1-EV606)</f>
        <v>0</v>
      </c>
      <c r="DI606">
        <f>DH606*DJ606</f>
        <v>0</v>
      </c>
      <c r="DJ606">
        <f>($B$11*$D$9+$C$11*$D$9+$F$11*((FF606+EX606)/MAX(FF606+EX606+FG606, 0.1)*$I$9+FG606/MAX(FF606+EX606+FG606, 0.1)*$J$9))/($B$11+$C$11+$F$11)</f>
        <v>0</v>
      </c>
      <c r="DK606">
        <f>($B$11*$K$9+$C$11*$K$9+$F$11*((FF606+EX606)/MAX(FF606+EX606+FG606, 0.1)*$P$9+FG606/MAX(FF606+EX606+FG606, 0.1)*$Q$9))/($B$11+$C$11+$F$11)</f>
        <v>0</v>
      </c>
      <c r="DL606">
        <v>2.44</v>
      </c>
      <c r="DM606">
        <v>0.5</v>
      </c>
      <c r="DN606" t="s">
        <v>438</v>
      </c>
      <c r="DO606">
        <v>2</v>
      </c>
      <c r="DP606" t="b">
        <v>1</v>
      </c>
      <c r="DQ606">
        <v>1759263002.6</v>
      </c>
      <c r="DR606">
        <v>271.129962962963</v>
      </c>
      <c r="DS606">
        <v>250.3739259259259</v>
      </c>
      <c r="DT606">
        <v>22.99100740740741</v>
      </c>
      <c r="DU606">
        <v>22.31082222222222</v>
      </c>
      <c r="DV606">
        <v>270.9286666666666</v>
      </c>
      <c r="DW606">
        <v>22.76972962962963</v>
      </c>
      <c r="DX606">
        <v>500.0255925925925</v>
      </c>
      <c r="DY606">
        <v>90.63657037037038</v>
      </c>
      <c r="DZ606">
        <v>0.04980483333333333</v>
      </c>
      <c r="EA606">
        <v>29.5990037037037</v>
      </c>
      <c r="EB606">
        <v>29.97948148148148</v>
      </c>
      <c r="EC606">
        <v>999.9000000000001</v>
      </c>
      <c r="ED606">
        <v>0</v>
      </c>
      <c r="EE606">
        <v>0</v>
      </c>
      <c r="EF606">
        <v>10001.41703703704</v>
      </c>
      <c r="EG606">
        <v>0</v>
      </c>
      <c r="EH606">
        <v>11.419</v>
      </c>
      <c r="EI606">
        <v>20.75602962962963</v>
      </c>
      <c r="EJ606">
        <v>277.5100740740741</v>
      </c>
      <c r="EK606">
        <v>256.0874814814815</v>
      </c>
      <c r="EL606">
        <v>0.6801878518518519</v>
      </c>
      <c r="EM606">
        <v>250.3739259259259</v>
      </c>
      <c r="EN606">
        <v>22.31082222222222</v>
      </c>
      <c r="EO606">
        <v>2.083825555555556</v>
      </c>
      <c r="EP606">
        <v>2.022177777777778</v>
      </c>
      <c r="EQ606">
        <v>18.09607777777778</v>
      </c>
      <c r="ER606">
        <v>17.61905185185185</v>
      </c>
      <c r="ES606">
        <v>1999.992592592593</v>
      </c>
      <c r="ET606">
        <v>0.9800063333333334</v>
      </c>
      <c r="EU606">
        <v>0.01999366666666667</v>
      </c>
      <c r="EV606">
        <v>0</v>
      </c>
      <c r="EW606">
        <v>239.7636296296296</v>
      </c>
      <c r="EX606">
        <v>5.000560000000001</v>
      </c>
      <c r="EY606">
        <v>4964.062962962963</v>
      </c>
      <c r="EZ606">
        <v>17294.83703703704</v>
      </c>
      <c r="FA606">
        <v>41.125</v>
      </c>
      <c r="FB606">
        <v>41.25</v>
      </c>
      <c r="FC606">
        <v>40.81199999999999</v>
      </c>
      <c r="FD606">
        <v>40.43699999999999</v>
      </c>
      <c r="FE606">
        <v>41.875</v>
      </c>
      <c r="FF606">
        <v>1955.102592592592</v>
      </c>
      <c r="FG606">
        <v>39.89000000000001</v>
      </c>
      <c r="FH606">
        <v>0</v>
      </c>
      <c r="FI606">
        <v>1759263024.4</v>
      </c>
      <c r="FJ606">
        <v>0</v>
      </c>
      <c r="FK606">
        <v>239.7549230769231</v>
      </c>
      <c r="FL606">
        <v>0.741059834087425</v>
      </c>
      <c r="FM606">
        <v>23.64820516888922</v>
      </c>
      <c r="FN606">
        <v>4964.031923076923</v>
      </c>
      <c r="FO606">
        <v>15</v>
      </c>
      <c r="FP606">
        <v>0</v>
      </c>
      <c r="FQ606" t="s">
        <v>439</v>
      </c>
      <c r="FR606">
        <v>1747148579.5</v>
      </c>
      <c r="FS606">
        <v>1747148584.5</v>
      </c>
      <c r="FT606">
        <v>0</v>
      </c>
      <c r="FU606">
        <v>0.162</v>
      </c>
      <c r="FV606">
        <v>-0.001</v>
      </c>
      <c r="FW606">
        <v>0.139</v>
      </c>
      <c r="FX606">
        <v>0.058</v>
      </c>
      <c r="FY606">
        <v>420</v>
      </c>
      <c r="FZ606">
        <v>16</v>
      </c>
      <c r="GA606">
        <v>0.19</v>
      </c>
      <c r="GB606">
        <v>0.02</v>
      </c>
      <c r="GC606">
        <v>20.64976585365853</v>
      </c>
      <c r="GD606">
        <v>2.117134494773496</v>
      </c>
      <c r="GE606">
        <v>0.2124459215088271</v>
      </c>
      <c r="GF606">
        <v>0</v>
      </c>
      <c r="GG606">
        <v>239.7184705882353</v>
      </c>
      <c r="GH606">
        <v>0.7869824294103216</v>
      </c>
      <c r="GI606">
        <v>0.2107805152416513</v>
      </c>
      <c r="GJ606">
        <v>1</v>
      </c>
      <c r="GK606">
        <v>0.6794586585365854</v>
      </c>
      <c r="GL606">
        <v>0.04698645993031347</v>
      </c>
      <c r="GM606">
        <v>0.007462992140440775</v>
      </c>
      <c r="GN606">
        <v>1</v>
      </c>
      <c r="GO606">
        <v>2</v>
      </c>
      <c r="GP606">
        <v>3</v>
      </c>
      <c r="GQ606" t="s">
        <v>446</v>
      </c>
      <c r="GR606">
        <v>3.12734</v>
      </c>
      <c r="GS606">
        <v>2.72795</v>
      </c>
      <c r="GT606">
        <v>0.0561345</v>
      </c>
      <c r="GU606">
        <v>0.0522623</v>
      </c>
      <c r="GV606">
        <v>0.104132</v>
      </c>
      <c r="GW606">
        <v>0.102485</v>
      </c>
      <c r="GX606">
        <v>28331.4</v>
      </c>
      <c r="GY606">
        <v>27567.5</v>
      </c>
      <c r="GZ606">
        <v>30556</v>
      </c>
      <c r="HA606">
        <v>29340.1</v>
      </c>
      <c r="HB606">
        <v>37771.2</v>
      </c>
      <c r="HC606">
        <v>34633.2</v>
      </c>
      <c r="HD606">
        <v>46740.1</v>
      </c>
      <c r="HE606">
        <v>43587.4</v>
      </c>
      <c r="HF606">
        <v>1.82485</v>
      </c>
      <c r="HG606">
        <v>1.84982</v>
      </c>
      <c r="HH606">
        <v>0.108778</v>
      </c>
      <c r="HI606">
        <v>0</v>
      </c>
      <c r="HJ606">
        <v>28.209</v>
      </c>
      <c r="HK606">
        <v>999.9</v>
      </c>
      <c r="HL606">
        <v>51.4</v>
      </c>
      <c r="HM606">
        <v>31.2</v>
      </c>
      <c r="HN606">
        <v>25.8793</v>
      </c>
      <c r="HO606">
        <v>62.7397</v>
      </c>
      <c r="HP606">
        <v>17.0793</v>
      </c>
      <c r="HQ606">
        <v>1</v>
      </c>
      <c r="HR606">
        <v>0.10878</v>
      </c>
      <c r="HS606">
        <v>-0.561354</v>
      </c>
      <c r="HT606">
        <v>20.2006</v>
      </c>
      <c r="HU606">
        <v>5.22852</v>
      </c>
      <c r="HV606">
        <v>11.974</v>
      </c>
      <c r="HW606">
        <v>4.96975</v>
      </c>
      <c r="HX606">
        <v>3.2895</v>
      </c>
      <c r="HY606">
        <v>9999</v>
      </c>
      <c r="HZ606">
        <v>9999</v>
      </c>
      <c r="IA606">
        <v>9999</v>
      </c>
      <c r="IB606">
        <v>21.9</v>
      </c>
      <c r="IC606">
        <v>4.97291</v>
      </c>
      <c r="ID606">
        <v>1.87718</v>
      </c>
      <c r="IE606">
        <v>1.87523</v>
      </c>
      <c r="IF606">
        <v>1.87805</v>
      </c>
      <c r="IG606">
        <v>1.87485</v>
      </c>
      <c r="IH606">
        <v>1.87836</v>
      </c>
      <c r="II606">
        <v>1.87546</v>
      </c>
      <c r="IJ606">
        <v>1.87667</v>
      </c>
      <c r="IK606">
        <v>0</v>
      </c>
      <c r="IL606">
        <v>0</v>
      </c>
      <c r="IM606">
        <v>0</v>
      </c>
      <c r="IN606">
        <v>0</v>
      </c>
      <c r="IO606" t="s">
        <v>441</v>
      </c>
      <c r="IP606" t="s">
        <v>442</v>
      </c>
      <c r="IQ606" t="s">
        <v>443</v>
      </c>
      <c r="IR606" t="s">
        <v>443</v>
      </c>
      <c r="IS606" t="s">
        <v>443</v>
      </c>
      <c r="IT606" t="s">
        <v>443</v>
      </c>
      <c r="IU606">
        <v>0</v>
      </c>
      <c r="IV606">
        <v>100</v>
      </c>
      <c r="IW606">
        <v>100</v>
      </c>
      <c r="IX606">
        <v>0.174</v>
      </c>
      <c r="IY606">
        <v>0.2215</v>
      </c>
      <c r="IZ606">
        <v>-0.1222274518627452</v>
      </c>
      <c r="JA606">
        <v>0.001328938755811441</v>
      </c>
      <c r="JB606">
        <v>-5.633165956792918E-07</v>
      </c>
      <c r="JC606">
        <v>2.510553891376428E-10</v>
      </c>
      <c r="JD606">
        <v>-0.04678033270444259</v>
      </c>
      <c r="JE606">
        <v>-0.0009625096320519332</v>
      </c>
      <c r="JF606">
        <v>0.0006953178313022573</v>
      </c>
      <c r="JG606">
        <v>-5.973937232829655E-06</v>
      </c>
      <c r="JH606">
        <v>1</v>
      </c>
      <c r="JI606">
        <v>2112</v>
      </c>
      <c r="JJ606">
        <v>1</v>
      </c>
      <c r="JK606">
        <v>26</v>
      </c>
      <c r="JL606">
        <v>201907.2</v>
      </c>
      <c r="JM606">
        <v>201907.1</v>
      </c>
      <c r="JN606">
        <v>0.646973</v>
      </c>
      <c r="JO606">
        <v>2.56714</v>
      </c>
      <c r="JP606">
        <v>1.39893</v>
      </c>
      <c r="JQ606">
        <v>2.33398</v>
      </c>
      <c r="JR606">
        <v>1.44897</v>
      </c>
      <c r="JS606">
        <v>2.58423</v>
      </c>
      <c r="JT606">
        <v>36.9317</v>
      </c>
      <c r="JU606">
        <v>23.9649</v>
      </c>
      <c r="JV606">
        <v>18</v>
      </c>
      <c r="JW606">
        <v>475.853</v>
      </c>
      <c r="JX606">
        <v>460.877</v>
      </c>
      <c r="JY606">
        <v>28.2203</v>
      </c>
      <c r="JZ606">
        <v>28.6025</v>
      </c>
      <c r="KA606">
        <v>30.0002</v>
      </c>
      <c r="KB606">
        <v>28.3133</v>
      </c>
      <c r="KC606">
        <v>28.3825</v>
      </c>
      <c r="KD606">
        <v>12.8572</v>
      </c>
      <c r="KE606">
        <v>23.5162</v>
      </c>
      <c r="KF606">
        <v>72.8168</v>
      </c>
      <c r="KG606">
        <v>28.2379</v>
      </c>
      <c r="KH606">
        <v>199.275</v>
      </c>
      <c r="KI606">
        <v>22.3148</v>
      </c>
      <c r="KJ606">
        <v>101.012</v>
      </c>
      <c r="KK606">
        <v>100.268</v>
      </c>
    </row>
    <row r="607" spans="1:297">
      <c r="A607">
        <v>591</v>
      </c>
      <c r="B607">
        <v>1759263015.1</v>
      </c>
      <c r="C607">
        <v>16199.5</v>
      </c>
      <c r="D607" t="s">
        <v>1631</v>
      </c>
      <c r="E607" t="s">
        <v>1632</v>
      </c>
      <c r="F607">
        <v>5</v>
      </c>
      <c r="G607" t="s">
        <v>1604</v>
      </c>
      <c r="H607" t="s">
        <v>436</v>
      </c>
      <c r="I607">
        <v>1759263007.314285</v>
      </c>
      <c r="J607">
        <f>(K607)/1000</f>
        <v>0</v>
      </c>
      <c r="K607">
        <f>IF(DP607, AN607, AH607)</f>
        <v>0</v>
      </c>
      <c r="L607">
        <f>IF(DP607, AI607, AG607)</f>
        <v>0</v>
      </c>
      <c r="M607">
        <f>DR607 - IF(AU607&gt;1, L607*DL607*100.0/(AW607), 0)</f>
        <v>0</v>
      </c>
      <c r="N607">
        <f>((T607-J607/2)*M607-L607)/(T607+J607/2)</f>
        <v>0</v>
      </c>
      <c r="O607">
        <f>N607*(DY607+DZ607)/1000.0</f>
        <v>0</v>
      </c>
      <c r="P607">
        <f>(DR607 - IF(AU607&gt;1, L607*DL607*100.0/(AW607), 0))*(DY607+DZ607)/1000.0</f>
        <v>0</v>
      </c>
      <c r="Q607">
        <f>2.0/((1/S607-1/R607)+SIGN(S607)*SQRT((1/S607-1/R607)*(1/S607-1/R607) + 4*DM607/((DM607+1)*(DM607+1))*(2*1/S607*1/R607-1/R607*1/R607)))</f>
        <v>0</v>
      </c>
      <c r="R607">
        <f>IF(LEFT(DN607,1)&lt;&gt;"0",IF(LEFT(DN607,1)="1",3.0,DO607),$D$5+$E$5*(EF607*DY607/($K$5*1000))+$F$5*(EF607*DY607/($K$5*1000))*MAX(MIN(DL607,$J$5),$I$5)*MAX(MIN(DL607,$J$5),$I$5)+$G$5*MAX(MIN(DL607,$J$5),$I$5)*(EF607*DY607/($K$5*1000))+$H$5*(EF607*DY607/($K$5*1000))*(EF607*DY607/($K$5*1000)))</f>
        <v>0</v>
      </c>
      <c r="S607">
        <f>J607*(1000-(1000*0.61365*exp(17.502*W607/(240.97+W607))/(DY607+DZ607)+DT607)/2)/(1000*0.61365*exp(17.502*W607/(240.97+W607))/(DY607+DZ607)-DT607)</f>
        <v>0</v>
      </c>
      <c r="T607">
        <f>1/((DM607+1)/(Q607/1.6)+1/(R607/1.37)) + DM607/((DM607+1)/(Q607/1.6) + DM607/(R607/1.37))</f>
        <v>0</v>
      </c>
      <c r="U607">
        <f>(DH607*DK607)</f>
        <v>0</v>
      </c>
      <c r="V607">
        <f>(EA607+(U607+2*0.95*5.67E-8*(((EA607+$B$7)+273)^4-(EA607+273)^4)-44100*J607)/(1.84*29.3*R607+8*0.95*5.67E-8*(EA607+273)^3))</f>
        <v>0</v>
      </c>
      <c r="W607">
        <f>($C$7*EB607+$D$7*EC607+$E$7*V607)</f>
        <v>0</v>
      </c>
      <c r="X607">
        <f>0.61365*exp(17.502*W607/(240.97+W607))</f>
        <v>0</v>
      </c>
      <c r="Y607">
        <f>(Z607/AA607*100)</f>
        <v>0</v>
      </c>
      <c r="Z607">
        <f>DT607*(DY607+DZ607)/1000</f>
        <v>0</v>
      </c>
      <c r="AA607">
        <f>0.61365*exp(17.502*EA607/(240.97+EA607))</f>
        <v>0</v>
      </c>
      <c r="AB607">
        <f>(X607-DT607*(DY607+DZ607)/1000)</f>
        <v>0</v>
      </c>
      <c r="AC607">
        <f>(-J607*44100)</f>
        <v>0</v>
      </c>
      <c r="AD607">
        <f>2*29.3*R607*0.92*(EA607-W607)</f>
        <v>0</v>
      </c>
      <c r="AE607">
        <f>2*0.95*5.67E-8*(((EA607+$B$7)+273)^4-(W607+273)^4)</f>
        <v>0</v>
      </c>
      <c r="AF607">
        <f>U607+AE607+AC607+AD607</f>
        <v>0</v>
      </c>
      <c r="AG607">
        <f>DX607*AU607*(DS607-DR607*(1000-AU607*DU607)/(1000-AU607*DT607))/(100*DL607)</f>
        <v>0</v>
      </c>
      <c r="AH607">
        <f>1000*DX607*AU607*(DT607-DU607)/(100*DL607*(1000-AU607*DT607))</f>
        <v>0</v>
      </c>
      <c r="AI607">
        <f>(AJ607 - AK607 - DY607*1E3/(8.314*(EA607+273.15)) * AM607/DX607 * AL607) * DX607/(100*DL607) * (1000 - DU607)/1000</f>
        <v>0</v>
      </c>
      <c r="AJ607">
        <v>224.1885962459514</v>
      </c>
      <c r="AK607">
        <v>237.3930969696969</v>
      </c>
      <c r="AL607">
        <v>-3.351250693753153</v>
      </c>
      <c r="AM607">
        <v>65.50956561991086</v>
      </c>
      <c r="AN607">
        <f>(AP607 - AO607 + DY607*1E3/(8.314*(EA607+273.15)) * AR607/DX607 * AQ607) * DX607/(100*DL607) * 1000/(1000 - AP607)</f>
        <v>0</v>
      </c>
      <c r="AO607">
        <v>22.31066140965068</v>
      </c>
      <c r="AP607">
        <v>23.00338666666666</v>
      </c>
      <c r="AQ607">
        <v>1.253357211720177E-05</v>
      </c>
      <c r="AR607">
        <v>120.4134206838578</v>
      </c>
      <c r="AS607">
        <v>6</v>
      </c>
      <c r="AT607">
        <v>1</v>
      </c>
      <c r="AU607">
        <f>IF(AS607*$H$13&gt;=AW607,1.0,(AW607/(AW607-AS607*$H$13)))</f>
        <v>0</v>
      </c>
      <c r="AV607">
        <f>(AU607-1)*100</f>
        <v>0</v>
      </c>
      <c r="AW607">
        <f>MAX(0,($B$13+$C$13*EF607)/(1+$D$13*EF607)*DY607/(EA607+273)*$E$13)</f>
        <v>0</v>
      </c>
      <c r="AX607" t="s">
        <v>437</v>
      </c>
      <c r="AY607" t="s">
        <v>437</v>
      </c>
      <c r="AZ607">
        <v>0</v>
      </c>
      <c r="BA607">
        <v>0</v>
      </c>
      <c r="BB607">
        <f>1-AZ607/BA607</f>
        <v>0</v>
      </c>
      <c r="BC607">
        <v>0</v>
      </c>
      <c r="BD607" t="s">
        <v>437</v>
      </c>
      <c r="BE607" t="s">
        <v>437</v>
      </c>
      <c r="BF607">
        <v>0</v>
      </c>
      <c r="BG607">
        <v>0</v>
      </c>
      <c r="BH607">
        <f>1-BF607/BG607</f>
        <v>0</v>
      </c>
      <c r="BI607">
        <v>0.5</v>
      </c>
      <c r="BJ607">
        <f>DI607</f>
        <v>0</v>
      </c>
      <c r="BK607">
        <f>L607</f>
        <v>0</v>
      </c>
      <c r="BL607">
        <f>BH607*BI607*BJ607</f>
        <v>0</v>
      </c>
      <c r="BM607">
        <f>(BK607-BC607)/BJ607</f>
        <v>0</v>
      </c>
      <c r="BN607">
        <f>(BA607-BG607)/BG607</f>
        <v>0</v>
      </c>
      <c r="BO607">
        <f>AZ607/(BB607+AZ607/BG607)</f>
        <v>0</v>
      </c>
      <c r="BP607" t="s">
        <v>437</v>
      </c>
      <c r="BQ607">
        <v>0</v>
      </c>
      <c r="BR607">
        <f>IF(BQ607&lt;&gt;0, BQ607, BO607)</f>
        <v>0</v>
      </c>
      <c r="BS607">
        <f>1-BR607/BG607</f>
        <v>0</v>
      </c>
      <c r="BT607">
        <f>(BG607-BF607)/(BG607-BR607)</f>
        <v>0</v>
      </c>
      <c r="BU607">
        <f>(BA607-BG607)/(BA607-BR607)</f>
        <v>0</v>
      </c>
      <c r="BV607">
        <f>(BG607-BF607)/(BG607-AZ607)</f>
        <v>0</v>
      </c>
      <c r="BW607">
        <f>(BA607-BG607)/(BA607-AZ607)</f>
        <v>0</v>
      </c>
      <c r="BX607">
        <f>(BT607*BR607/BF607)</f>
        <v>0</v>
      </c>
      <c r="BY607">
        <f>(1-BX607)</f>
        <v>0</v>
      </c>
      <c r="DH607">
        <f>$B$11*EG607+$C$11*EH607+$F$11*ES607*(1-EV607)</f>
        <v>0</v>
      </c>
      <c r="DI607">
        <f>DH607*DJ607</f>
        <v>0</v>
      </c>
      <c r="DJ607">
        <f>($B$11*$D$9+$C$11*$D$9+$F$11*((FF607+EX607)/MAX(FF607+EX607+FG607, 0.1)*$I$9+FG607/MAX(FF607+EX607+FG607, 0.1)*$J$9))/($B$11+$C$11+$F$11)</f>
        <v>0</v>
      </c>
      <c r="DK607">
        <f>($B$11*$K$9+$C$11*$K$9+$F$11*((FF607+EX607)/MAX(FF607+EX607+FG607, 0.1)*$P$9+FG607/MAX(FF607+EX607+FG607, 0.1)*$Q$9))/($B$11+$C$11+$F$11)</f>
        <v>0</v>
      </c>
      <c r="DL607">
        <v>2.44</v>
      </c>
      <c r="DM607">
        <v>0.5</v>
      </c>
      <c r="DN607" t="s">
        <v>438</v>
      </c>
      <c r="DO607">
        <v>2</v>
      </c>
      <c r="DP607" t="b">
        <v>1</v>
      </c>
      <c r="DQ607">
        <v>1759263007.314285</v>
      </c>
      <c r="DR607">
        <v>255.7316071428571</v>
      </c>
      <c r="DS607">
        <v>234.7754642857143</v>
      </c>
      <c r="DT607">
        <v>22.9968</v>
      </c>
      <c r="DU607">
        <v>22.31083214285714</v>
      </c>
      <c r="DV607">
        <v>255.547</v>
      </c>
      <c r="DW607">
        <v>22.77540357142857</v>
      </c>
      <c r="DX607">
        <v>500.0063214285714</v>
      </c>
      <c r="DY607">
        <v>90.6353892857143</v>
      </c>
      <c r="DZ607">
        <v>0.04998242142857143</v>
      </c>
      <c r="EA607">
        <v>29.60090714285714</v>
      </c>
      <c r="EB607">
        <v>29.97936785714285</v>
      </c>
      <c r="EC607">
        <v>999.9000000000002</v>
      </c>
      <c r="ED607">
        <v>0</v>
      </c>
      <c r="EE607">
        <v>0</v>
      </c>
      <c r="EF607">
        <v>9993.441785714285</v>
      </c>
      <c r="EG607">
        <v>0</v>
      </c>
      <c r="EH607">
        <v>11.419</v>
      </c>
      <c r="EI607">
        <v>20.95608571428572</v>
      </c>
      <c r="EJ607">
        <v>261.751</v>
      </c>
      <c r="EK607">
        <v>240.1331071428572</v>
      </c>
      <c r="EL607">
        <v>0.6859621785714287</v>
      </c>
      <c r="EM607">
        <v>234.7754642857143</v>
      </c>
      <c r="EN607">
        <v>22.31083214285714</v>
      </c>
      <c r="EO607">
        <v>2.084323214285714</v>
      </c>
      <c r="EP607">
        <v>2.022152857142857</v>
      </c>
      <c r="EQ607">
        <v>18.09988214285714</v>
      </c>
      <c r="ER607">
        <v>17.61885714285714</v>
      </c>
      <c r="ES607">
        <v>1999.995</v>
      </c>
      <c r="ET607">
        <v>0.9800063928571427</v>
      </c>
      <c r="EU607">
        <v>0.01999360714285714</v>
      </c>
      <c r="EV607">
        <v>0</v>
      </c>
      <c r="EW607">
        <v>239.8379642857142</v>
      </c>
      <c r="EX607">
        <v>5.000560000000001</v>
      </c>
      <c r="EY607">
        <v>4966.294642857142</v>
      </c>
      <c r="EZ607">
        <v>17294.85714285714</v>
      </c>
      <c r="FA607">
        <v>41.125</v>
      </c>
      <c r="FB607">
        <v>41.25</v>
      </c>
      <c r="FC607">
        <v>40.81199999999999</v>
      </c>
      <c r="FD607">
        <v>40.43035714285713</v>
      </c>
      <c r="FE607">
        <v>41.875</v>
      </c>
      <c r="FF607">
        <v>1955.105</v>
      </c>
      <c r="FG607">
        <v>39.89000000000001</v>
      </c>
      <c r="FH607">
        <v>0</v>
      </c>
      <c r="FI607">
        <v>1759263029.2</v>
      </c>
      <c r="FJ607">
        <v>0</v>
      </c>
      <c r="FK607">
        <v>239.8111153846154</v>
      </c>
      <c r="FL607">
        <v>1.36099146828404</v>
      </c>
      <c r="FM607">
        <v>29.59384619381723</v>
      </c>
      <c r="FN607">
        <v>4966.253076923077</v>
      </c>
      <c r="FO607">
        <v>15</v>
      </c>
      <c r="FP607">
        <v>0</v>
      </c>
      <c r="FQ607" t="s">
        <v>439</v>
      </c>
      <c r="FR607">
        <v>1747148579.5</v>
      </c>
      <c r="FS607">
        <v>1747148584.5</v>
      </c>
      <c r="FT607">
        <v>0</v>
      </c>
      <c r="FU607">
        <v>0.162</v>
      </c>
      <c r="FV607">
        <v>-0.001</v>
      </c>
      <c r="FW607">
        <v>0.139</v>
      </c>
      <c r="FX607">
        <v>0.058</v>
      </c>
      <c r="FY607">
        <v>420</v>
      </c>
      <c r="FZ607">
        <v>16</v>
      </c>
      <c r="GA607">
        <v>0.19</v>
      </c>
      <c r="GB607">
        <v>0.02</v>
      </c>
      <c r="GC607">
        <v>20.81183170731707</v>
      </c>
      <c r="GD607">
        <v>2.431703832752609</v>
      </c>
      <c r="GE607">
        <v>0.2449964603418015</v>
      </c>
      <c r="GF607">
        <v>0</v>
      </c>
      <c r="GG607">
        <v>239.7731470588235</v>
      </c>
      <c r="GH607">
        <v>1.076684499253937</v>
      </c>
      <c r="GI607">
        <v>0.21978493931608</v>
      </c>
      <c r="GJ607">
        <v>0</v>
      </c>
      <c r="GK607">
        <v>0.6824506341463414</v>
      </c>
      <c r="GL607">
        <v>0.07583420905923285</v>
      </c>
      <c r="GM607">
        <v>0.009074975744793486</v>
      </c>
      <c r="GN607">
        <v>1</v>
      </c>
      <c r="GO607">
        <v>1</v>
      </c>
      <c r="GP607">
        <v>3</v>
      </c>
      <c r="GQ607" t="s">
        <v>463</v>
      </c>
      <c r="GR607">
        <v>3.12756</v>
      </c>
      <c r="GS607">
        <v>2.72814</v>
      </c>
      <c r="GT607">
        <v>0.0529524</v>
      </c>
      <c r="GU607">
        <v>0.0489404</v>
      </c>
      <c r="GV607">
        <v>0.104142</v>
      </c>
      <c r="GW607">
        <v>0.102529</v>
      </c>
      <c r="GX607">
        <v>28427.4</v>
      </c>
      <c r="GY607">
        <v>27664.6</v>
      </c>
      <c r="GZ607">
        <v>30556.7</v>
      </c>
      <c r="HA607">
        <v>29340.6</v>
      </c>
      <c r="HB607">
        <v>37771</v>
      </c>
      <c r="HC607">
        <v>34631.4</v>
      </c>
      <c r="HD607">
        <v>46740.7</v>
      </c>
      <c r="HE607">
        <v>43587.7</v>
      </c>
      <c r="HF607">
        <v>1.82515</v>
      </c>
      <c r="HG607">
        <v>1.84962</v>
      </c>
      <c r="HH607">
        <v>0.109207</v>
      </c>
      <c r="HI607">
        <v>0</v>
      </c>
      <c r="HJ607">
        <v>28.2062</v>
      </c>
      <c r="HK607">
        <v>999.9</v>
      </c>
      <c r="HL607">
        <v>51.4</v>
      </c>
      <c r="HM607">
        <v>31.2</v>
      </c>
      <c r="HN607">
        <v>25.8765</v>
      </c>
      <c r="HO607">
        <v>62.9297</v>
      </c>
      <c r="HP607">
        <v>16.883</v>
      </c>
      <c r="HQ607">
        <v>1</v>
      </c>
      <c r="HR607">
        <v>0.108796</v>
      </c>
      <c r="HS607">
        <v>-0.571528</v>
      </c>
      <c r="HT607">
        <v>20.2008</v>
      </c>
      <c r="HU607">
        <v>5.22897</v>
      </c>
      <c r="HV607">
        <v>11.974</v>
      </c>
      <c r="HW607">
        <v>4.96985</v>
      </c>
      <c r="HX607">
        <v>3.28958</v>
      </c>
      <c r="HY607">
        <v>9999</v>
      </c>
      <c r="HZ607">
        <v>9999</v>
      </c>
      <c r="IA607">
        <v>9999</v>
      </c>
      <c r="IB607">
        <v>21.9</v>
      </c>
      <c r="IC607">
        <v>4.9729</v>
      </c>
      <c r="ID607">
        <v>1.87718</v>
      </c>
      <c r="IE607">
        <v>1.87529</v>
      </c>
      <c r="IF607">
        <v>1.87805</v>
      </c>
      <c r="IG607">
        <v>1.87485</v>
      </c>
      <c r="IH607">
        <v>1.87836</v>
      </c>
      <c r="II607">
        <v>1.87547</v>
      </c>
      <c r="IJ607">
        <v>1.87667</v>
      </c>
      <c r="IK607">
        <v>0</v>
      </c>
      <c r="IL607">
        <v>0</v>
      </c>
      <c r="IM607">
        <v>0</v>
      </c>
      <c r="IN607">
        <v>0</v>
      </c>
      <c r="IO607" t="s">
        <v>441</v>
      </c>
      <c r="IP607" t="s">
        <v>442</v>
      </c>
      <c r="IQ607" t="s">
        <v>443</v>
      </c>
      <c r="IR607" t="s">
        <v>443</v>
      </c>
      <c r="IS607" t="s">
        <v>443</v>
      </c>
      <c r="IT607" t="s">
        <v>443</v>
      </c>
      <c r="IU607">
        <v>0</v>
      </c>
      <c r="IV607">
        <v>100</v>
      </c>
      <c r="IW607">
        <v>100</v>
      </c>
      <c r="IX607">
        <v>0.157</v>
      </c>
      <c r="IY607">
        <v>0.2215</v>
      </c>
      <c r="IZ607">
        <v>-0.1222274518627452</v>
      </c>
      <c r="JA607">
        <v>0.001328938755811441</v>
      </c>
      <c r="JB607">
        <v>-5.633165956792918E-07</v>
      </c>
      <c r="JC607">
        <v>2.510553891376428E-10</v>
      </c>
      <c r="JD607">
        <v>-0.04678033270444259</v>
      </c>
      <c r="JE607">
        <v>-0.0009625096320519332</v>
      </c>
      <c r="JF607">
        <v>0.0006953178313022573</v>
      </c>
      <c r="JG607">
        <v>-5.973937232829655E-06</v>
      </c>
      <c r="JH607">
        <v>1</v>
      </c>
      <c r="JI607">
        <v>2112</v>
      </c>
      <c r="JJ607">
        <v>1</v>
      </c>
      <c r="JK607">
        <v>26</v>
      </c>
      <c r="JL607">
        <v>201907.3</v>
      </c>
      <c r="JM607">
        <v>201907.2</v>
      </c>
      <c r="JN607">
        <v>0.604248</v>
      </c>
      <c r="JO607">
        <v>2.5708</v>
      </c>
      <c r="JP607">
        <v>1.39893</v>
      </c>
      <c r="JQ607">
        <v>2.33398</v>
      </c>
      <c r="JR607">
        <v>1.44897</v>
      </c>
      <c r="JS607">
        <v>2.49146</v>
      </c>
      <c r="JT607">
        <v>36.9317</v>
      </c>
      <c r="JU607">
        <v>23.9737</v>
      </c>
      <c r="JV607">
        <v>18</v>
      </c>
      <c r="JW607">
        <v>476.016</v>
      </c>
      <c r="JX607">
        <v>460.749</v>
      </c>
      <c r="JY607">
        <v>28.2391</v>
      </c>
      <c r="JZ607">
        <v>28.6046</v>
      </c>
      <c r="KA607">
        <v>30.0002</v>
      </c>
      <c r="KB607">
        <v>28.3133</v>
      </c>
      <c r="KC607">
        <v>28.3825</v>
      </c>
      <c r="KD607">
        <v>12.1215</v>
      </c>
      <c r="KE607">
        <v>23.5162</v>
      </c>
      <c r="KF607">
        <v>72.8168</v>
      </c>
      <c r="KG607">
        <v>28.2497</v>
      </c>
      <c r="KH607">
        <v>185.918</v>
      </c>
      <c r="KI607">
        <v>22.3148</v>
      </c>
      <c r="KJ607">
        <v>101.014</v>
      </c>
      <c r="KK607">
        <v>100.269</v>
      </c>
    </row>
    <row r="608" spans="1:297">
      <c r="A608">
        <v>592</v>
      </c>
      <c r="B608">
        <v>1759263020.1</v>
      </c>
      <c r="C608">
        <v>16204.5</v>
      </c>
      <c r="D608" t="s">
        <v>1633</v>
      </c>
      <c r="E608" t="s">
        <v>1634</v>
      </c>
      <c r="F608">
        <v>5</v>
      </c>
      <c r="G608" t="s">
        <v>1604</v>
      </c>
      <c r="H608" t="s">
        <v>436</v>
      </c>
      <c r="I608">
        <v>1759263012.6</v>
      </c>
      <c r="J608">
        <f>(K608)/1000</f>
        <v>0</v>
      </c>
      <c r="K608">
        <f>IF(DP608, AN608, AH608)</f>
        <v>0</v>
      </c>
      <c r="L608">
        <f>IF(DP608, AI608, AG608)</f>
        <v>0</v>
      </c>
      <c r="M608">
        <f>DR608 - IF(AU608&gt;1, L608*DL608*100.0/(AW608), 0)</f>
        <v>0</v>
      </c>
      <c r="N608">
        <f>((T608-J608/2)*M608-L608)/(T608+J608/2)</f>
        <v>0</v>
      </c>
      <c r="O608">
        <f>N608*(DY608+DZ608)/1000.0</f>
        <v>0</v>
      </c>
      <c r="P608">
        <f>(DR608 - IF(AU608&gt;1, L608*DL608*100.0/(AW608), 0))*(DY608+DZ608)/1000.0</f>
        <v>0</v>
      </c>
      <c r="Q608">
        <f>2.0/((1/S608-1/R608)+SIGN(S608)*SQRT((1/S608-1/R608)*(1/S608-1/R608) + 4*DM608/((DM608+1)*(DM608+1))*(2*1/S608*1/R608-1/R608*1/R608)))</f>
        <v>0</v>
      </c>
      <c r="R608">
        <f>IF(LEFT(DN608,1)&lt;&gt;"0",IF(LEFT(DN608,1)="1",3.0,DO608),$D$5+$E$5*(EF608*DY608/($K$5*1000))+$F$5*(EF608*DY608/($K$5*1000))*MAX(MIN(DL608,$J$5),$I$5)*MAX(MIN(DL608,$J$5),$I$5)+$G$5*MAX(MIN(DL608,$J$5),$I$5)*(EF608*DY608/($K$5*1000))+$H$5*(EF608*DY608/($K$5*1000))*(EF608*DY608/($K$5*1000)))</f>
        <v>0</v>
      </c>
      <c r="S608">
        <f>J608*(1000-(1000*0.61365*exp(17.502*W608/(240.97+W608))/(DY608+DZ608)+DT608)/2)/(1000*0.61365*exp(17.502*W608/(240.97+W608))/(DY608+DZ608)-DT608)</f>
        <v>0</v>
      </c>
      <c r="T608">
        <f>1/((DM608+1)/(Q608/1.6)+1/(R608/1.37)) + DM608/((DM608+1)/(Q608/1.6) + DM608/(R608/1.37))</f>
        <v>0</v>
      </c>
      <c r="U608">
        <f>(DH608*DK608)</f>
        <v>0</v>
      </c>
      <c r="V608">
        <f>(EA608+(U608+2*0.95*5.67E-8*(((EA608+$B$7)+273)^4-(EA608+273)^4)-44100*J608)/(1.84*29.3*R608+8*0.95*5.67E-8*(EA608+273)^3))</f>
        <v>0</v>
      </c>
      <c r="W608">
        <f>($C$7*EB608+$D$7*EC608+$E$7*V608)</f>
        <v>0</v>
      </c>
      <c r="X608">
        <f>0.61365*exp(17.502*W608/(240.97+W608))</f>
        <v>0</v>
      </c>
      <c r="Y608">
        <f>(Z608/AA608*100)</f>
        <v>0</v>
      </c>
      <c r="Z608">
        <f>DT608*(DY608+DZ608)/1000</f>
        <v>0</v>
      </c>
      <c r="AA608">
        <f>0.61365*exp(17.502*EA608/(240.97+EA608))</f>
        <v>0</v>
      </c>
      <c r="AB608">
        <f>(X608-DT608*(DY608+DZ608)/1000)</f>
        <v>0</v>
      </c>
      <c r="AC608">
        <f>(-J608*44100)</f>
        <v>0</v>
      </c>
      <c r="AD608">
        <f>2*29.3*R608*0.92*(EA608-W608)</f>
        <v>0</v>
      </c>
      <c r="AE608">
        <f>2*0.95*5.67E-8*(((EA608+$B$7)+273)^4-(W608+273)^4)</f>
        <v>0</v>
      </c>
      <c r="AF608">
        <f>U608+AE608+AC608+AD608</f>
        <v>0</v>
      </c>
      <c r="AG608">
        <f>DX608*AU608*(DS608-DR608*(1000-AU608*DU608)/(1000-AU608*DT608))/(100*DL608)</f>
        <v>0</v>
      </c>
      <c r="AH608">
        <f>1000*DX608*AU608*(DT608-DU608)/(100*DL608*(1000-AU608*DT608))</f>
        <v>0</v>
      </c>
      <c r="AI608">
        <f>(AJ608 - AK608 - DY608*1E3/(8.314*(EA608+273.15)) * AM608/DX608 * AL608) * DX608/(100*DL608) * (1000 - DU608)/1000</f>
        <v>0</v>
      </c>
      <c r="AJ608">
        <v>207.226498372238</v>
      </c>
      <c r="AK608">
        <v>220.6182848484848</v>
      </c>
      <c r="AL608">
        <v>-3.353231149104693</v>
      </c>
      <c r="AM608">
        <v>65.50956561991086</v>
      </c>
      <c r="AN608">
        <f>(AP608 - AO608 + DY608*1E3/(8.314*(EA608+273.15)) * AR608/DX608 * AQ608) * DX608/(100*DL608) * 1000/(1000 - AP608)</f>
        <v>0</v>
      </c>
      <c r="AO608">
        <v>22.32234952369078</v>
      </c>
      <c r="AP608">
        <v>23.00864787878787</v>
      </c>
      <c r="AQ608">
        <v>1.609141800972177E-05</v>
      </c>
      <c r="AR608">
        <v>120.4134206838578</v>
      </c>
      <c r="AS608">
        <v>6</v>
      </c>
      <c r="AT608">
        <v>1</v>
      </c>
      <c r="AU608">
        <f>IF(AS608*$H$13&gt;=AW608,1.0,(AW608/(AW608-AS608*$H$13)))</f>
        <v>0</v>
      </c>
      <c r="AV608">
        <f>(AU608-1)*100</f>
        <v>0</v>
      </c>
      <c r="AW608">
        <f>MAX(0,($B$13+$C$13*EF608)/(1+$D$13*EF608)*DY608/(EA608+273)*$E$13)</f>
        <v>0</v>
      </c>
      <c r="AX608" t="s">
        <v>437</v>
      </c>
      <c r="AY608" t="s">
        <v>437</v>
      </c>
      <c r="AZ608">
        <v>0</v>
      </c>
      <c r="BA608">
        <v>0</v>
      </c>
      <c r="BB608">
        <f>1-AZ608/BA608</f>
        <v>0</v>
      </c>
      <c r="BC608">
        <v>0</v>
      </c>
      <c r="BD608" t="s">
        <v>437</v>
      </c>
      <c r="BE608" t="s">
        <v>437</v>
      </c>
      <c r="BF608">
        <v>0</v>
      </c>
      <c r="BG608">
        <v>0</v>
      </c>
      <c r="BH608">
        <f>1-BF608/BG608</f>
        <v>0</v>
      </c>
      <c r="BI608">
        <v>0.5</v>
      </c>
      <c r="BJ608">
        <f>DI608</f>
        <v>0</v>
      </c>
      <c r="BK608">
        <f>L608</f>
        <v>0</v>
      </c>
      <c r="BL608">
        <f>BH608*BI608*BJ608</f>
        <v>0</v>
      </c>
      <c r="BM608">
        <f>(BK608-BC608)/BJ608</f>
        <v>0</v>
      </c>
      <c r="BN608">
        <f>(BA608-BG608)/BG608</f>
        <v>0</v>
      </c>
      <c r="BO608">
        <f>AZ608/(BB608+AZ608/BG608)</f>
        <v>0</v>
      </c>
      <c r="BP608" t="s">
        <v>437</v>
      </c>
      <c r="BQ608">
        <v>0</v>
      </c>
      <c r="BR608">
        <f>IF(BQ608&lt;&gt;0, BQ608, BO608)</f>
        <v>0</v>
      </c>
      <c r="BS608">
        <f>1-BR608/BG608</f>
        <v>0</v>
      </c>
      <c r="BT608">
        <f>(BG608-BF608)/(BG608-BR608)</f>
        <v>0</v>
      </c>
      <c r="BU608">
        <f>(BA608-BG608)/(BA608-BR608)</f>
        <v>0</v>
      </c>
      <c r="BV608">
        <f>(BG608-BF608)/(BG608-AZ608)</f>
        <v>0</v>
      </c>
      <c r="BW608">
        <f>(BA608-BG608)/(BA608-AZ608)</f>
        <v>0</v>
      </c>
      <c r="BX608">
        <f>(BT608*BR608/BF608)</f>
        <v>0</v>
      </c>
      <c r="BY608">
        <f>(1-BX608)</f>
        <v>0</v>
      </c>
      <c r="DH608">
        <f>$B$11*EG608+$C$11*EH608+$F$11*ES608*(1-EV608)</f>
        <v>0</v>
      </c>
      <c r="DI608">
        <f>DH608*DJ608</f>
        <v>0</v>
      </c>
      <c r="DJ608">
        <f>($B$11*$D$9+$C$11*$D$9+$F$11*((FF608+EX608)/MAX(FF608+EX608+FG608, 0.1)*$I$9+FG608/MAX(FF608+EX608+FG608, 0.1)*$J$9))/($B$11+$C$11+$F$11)</f>
        <v>0</v>
      </c>
      <c r="DK608">
        <f>($B$11*$K$9+$C$11*$K$9+$F$11*((FF608+EX608)/MAX(FF608+EX608+FG608, 0.1)*$P$9+FG608/MAX(FF608+EX608+FG608, 0.1)*$Q$9))/($B$11+$C$11+$F$11)</f>
        <v>0</v>
      </c>
      <c r="DL608">
        <v>2.44</v>
      </c>
      <c r="DM608">
        <v>0.5</v>
      </c>
      <c r="DN608" t="s">
        <v>438</v>
      </c>
      <c r="DO608">
        <v>2</v>
      </c>
      <c r="DP608" t="b">
        <v>1</v>
      </c>
      <c r="DQ608">
        <v>1759263012.6</v>
      </c>
      <c r="DR608">
        <v>238.4627407407407</v>
      </c>
      <c r="DS608">
        <v>217.2813703703704</v>
      </c>
      <c r="DT608">
        <v>23.00260740740741</v>
      </c>
      <c r="DU608">
        <v>22.31367037037037</v>
      </c>
      <c r="DV608">
        <v>238.2969629629629</v>
      </c>
      <c r="DW608">
        <v>22.78108888888889</v>
      </c>
      <c r="DX608">
        <v>500.0106666666667</v>
      </c>
      <c r="DY608">
        <v>90.63514444444445</v>
      </c>
      <c r="DZ608">
        <v>0.05014625925925926</v>
      </c>
      <c r="EA608">
        <v>29.60327407407408</v>
      </c>
      <c r="EB608">
        <v>29.9822962962963</v>
      </c>
      <c r="EC608">
        <v>999.9000000000001</v>
      </c>
      <c r="ED608">
        <v>0</v>
      </c>
      <c r="EE608">
        <v>0</v>
      </c>
      <c r="EF608">
        <v>9989.516296296297</v>
      </c>
      <c r="EG608">
        <v>0</v>
      </c>
      <c r="EH608">
        <v>11.419</v>
      </c>
      <c r="EI608">
        <v>21.18131851851852</v>
      </c>
      <c r="EJ608">
        <v>244.0771481481481</v>
      </c>
      <c r="EK608">
        <v>222.2402962962963</v>
      </c>
      <c r="EL608">
        <v>0.6889322962962963</v>
      </c>
      <c r="EM608">
        <v>217.2813703703704</v>
      </c>
      <c r="EN608">
        <v>22.31367037037037</v>
      </c>
      <c r="EO608">
        <v>2.084843703703704</v>
      </c>
      <c r="EP608">
        <v>2.022403333333334</v>
      </c>
      <c r="EQ608">
        <v>18.10386296296296</v>
      </c>
      <c r="ER608">
        <v>17.62082592592593</v>
      </c>
      <c r="ES608">
        <v>1999.991111111111</v>
      </c>
      <c r="ET608">
        <v>0.9800064444444445</v>
      </c>
      <c r="EU608">
        <v>0.01999355555555556</v>
      </c>
      <c r="EV608">
        <v>0</v>
      </c>
      <c r="EW608">
        <v>240.005</v>
      </c>
      <c r="EX608">
        <v>5.000560000000001</v>
      </c>
      <c r="EY608">
        <v>4968.994074074074</v>
      </c>
      <c r="EZ608">
        <v>17294.83333333333</v>
      </c>
      <c r="FA608">
        <v>41.125</v>
      </c>
      <c r="FB608">
        <v>41.25</v>
      </c>
      <c r="FC608">
        <v>40.81199999999999</v>
      </c>
      <c r="FD608">
        <v>40.41633333333333</v>
      </c>
      <c r="FE608">
        <v>41.875</v>
      </c>
      <c r="FF608">
        <v>1955.101111111111</v>
      </c>
      <c r="FG608">
        <v>39.89000000000001</v>
      </c>
      <c r="FH608">
        <v>0</v>
      </c>
      <c r="FI608">
        <v>1759263034.6</v>
      </c>
      <c r="FJ608">
        <v>0</v>
      </c>
      <c r="FK608">
        <v>239.98512</v>
      </c>
      <c r="FL608">
        <v>1.839307705748172</v>
      </c>
      <c r="FM608">
        <v>34.40461545560433</v>
      </c>
      <c r="FN608">
        <v>4969.2336</v>
      </c>
      <c r="FO608">
        <v>15</v>
      </c>
      <c r="FP608">
        <v>0</v>
      </c>
      <c r="FQ608" t="s">
        <v>439</v>
      </c>
      <c r="FR608">
        <v>1747148579.5</v>
      </c>
      <c r="FS608">
        <v>1747148584.5</v>
      </c>
      <c r="FT608">
        <v>0</v>
      </c>
      <c r="FU608">
        <v>0.162</v>
      </c>
      <c r="FV608">
        <v>-0.001</v>
      </c>
      <c r="FW608">
        <v>0.139</v>
      </c>
      <c r="FX608">
        <v>0.058</v>
      </c>
      <c r="FY608">
        <v>420</v>
      </c>
      <c r="FZ608">
        <v>16</v>
      </c>
      <c r="GA608">
        <v>0.19</v>
      </c>
      <c r="GB608">
        <v>0.02</v>
      </c>
      <c r="GC608">
        <v>21.047655</v>
      </c>
      <c r="GD608">
        <v>2.5524945590994</v>
      </c>
      <c r="GE608">
        <v>0.2510002678783429</v>
      </c>
      <c r="GF608">
        <v>0</v>
      </c>
      <c r="GG608">
        <v>239.885794117647</v>
      </c>
      <c r="GH608">
        <v>1.640565319638675</v>
      </c>
      <c r="GI608">
        <v>0.2501019532595092</v>
      </c>
      <c r="GJ608">
        <v>0</v>
      </c>
      <c r="GK608">
        <v>0.6853461</v>
      </c>
      <c r="GL608">
        <v>0.03851419136960667</v>
      </c>
      <c r="GM608">
        <v>0.007439509462323439</v>
      </c>
      <c r="GN608">
        <v>1</v>
      </c>
      <c r="GO608">
        <v>1</v>
      </c>
      <c r="GP608">
        <v>3</v>
      </c>
      <c r="GQ608" t="s">
        <v>463</v>
      </c>
      <c r="GR608">
        <v>3.1277</v>
      </c>
      <c r="GS608">
        <v>2.72788</v>
      </c>
      <c r="GT608">
        <v>0.0496896</v>
      </c>
      <c r="GU608">
        <v>0.0455111</v>
      </c>
      <c r="GV608">
        <v>0.10416</v>
      </c>
      <c r="GW608">
        <v>0.102535</v>
      </c>
      <c r="GX608">
        <v>28524.8</v>
      </c>
      <c r="GY608">
        <v>27763.3</v>
      </c>
      <c r="GZ608">
        <v>30556.1</v>
      </c>
      <c r="HA608">
        <v>29339.6</v>
      </c>
      <c r="HB608">
        <v>37769</v>
      </c>
      <c r="HC608">
        <v>34630.1</v>
      </c>
      <c r="HD608">
        <v>46739.4</v>
      </c>
      <c r="HE608">
        <v>43586.5</v>
      </c>
      <c r="HF608">
        <v>1.82528</v>
      </c>
      <c r="HG608">
        <v>1.8495</v>
      </c>
      <c r="HH608">
        <v>0.109393</v>
      </c>
      <c r="HI608">
        <v>0</v>
      </c>
      <c r="HJ608">
        <v>28.2042</v>
      </c>
      <c r="HK608">
        <v>999.9</v>
      </c>
      <c r="HL608">
        <v>51.4</v>
      </c>
      <c r="HM608">
        <v>31.2</v>
      </c>
      <c r="HN608">
        <v>25.8768</v>
      </c>
      <c r="HO608">
        <v>63.0897</v>
      </c>
      <c r="HP608">
        <v>16.7829</v>
      </c>
      <c r="HQ608">
        <v>1</v>
      </c>
      <c r="HR608">
        <v>0.109004</v>
      </c>
      <c r="HS608">
        <v>-0.563638</v>
      </c>
      <c r="HT608">
        <v>20.2009</v>
      </c>
      <c r="HU608">
        <v>5.22807</v>
      </c>
      <c r="HV608">
        <v>11.974</v>
      </c>
      <c r="HW608">
        <v>4.96965</v>
      </c>
      <c r="HX608">
        <v>3.2895</v>
      </c>
      <c r="HY608">
        <v>9999</v>
      </c>
      <c r="HZ608">
        <v>9999</v>
      </c>
      <c r="IA608">
        <v>9999</v>
      </c>
      <c r="IB608">
        <v>21.9</v>
      </c>
      <c r="IC608">
        <v>4.97288</v>
      </c>
      <c r="ID608">
        <v>1.87718</v>
      </c>
      <c r="IE608">
        <v>1.87522</v>
      </c>
      <c r="IF608">
        <v>1.87805</v>
      </c>
      <c r="IG608">
        <v>1.87485</v>
      </c>
      <c r="IH608">
        <v>1.87836</v>
      </c>
      <c r="II608">
        <v>1.87546</v>
      </c>
      <c r="IJ608">
        <v>1.87667</v>
      </c>
      <c r="IK608">
        <v>0</v>
      </c>
      <c r="IL608">
        <v>0</v>
      </c>
      <c r="IM608">
        <v>0</v>
      </c>
      <c r="IN608">
        <v>0</v>
      </c>
      <c r="IO608" t="s">
        <v>441</v>
      </c>
      <c r="IP608" t="s">
        <v>442</v>
      </c>
      <c r="IQ608" t="s">
        <v>443</v>
      </c>
      <c r="IR608" t="s">
        <v>443</v>
      </c>
      <c r="IS608" t="s">
        <v>443</v>
      </c>
      <c r="IT608" t="s">
        <v>443</v>
      </c>
      <c r="IU608">
        <v>0</v>
      </c>
      <c r="IV608">
        <v>100</v>
      </c>
      <c r="IW608">
        <v>100</v>
      </c>
      <c r="IX608">
        <v>0.139</v>
      </c>
      <c r="IY608">
        <v>0.2216</v>
      </c>
      <c r="IZ608">
        <v>-0.1222274518627452</v>
      </c>
      <c r="JA608">
        <v>0.001328938755811441</v>
      </c>
      <c r="JB608">
        <v>-5.633165956792918E-07</v>
      </c>
      <c r="JC608">
        <v>2.510553891376428E-10</v>
      </c>
      <c r="JD608">
        <v>-0.04678033270444259</v>
      </c>
      <c r="JE608">
        <v>-0.0009625096320519332</v>
      </c>
      <c r="JF608">
        <v>0.0006953178313022573</v>
      </c>
      <c r="JG608">
        <v>-5.973937232829655E-06</v>
      </c>
      <c r="JH608">
        <v>1</v>
      </c>
      <c r="JI608">
        <v>2112</v>
      </c>
      <c r="JJ608">
        <v>1</v>
      </c>
      <c r="JK608">
        <v>26</v>
      </c>
      <c r="JL608">
        <v>201907.3</v>
      </c>
      <c r="JM608">
        <v>201907.3</v>
      </c>
      <c r="JN608">
        <v>0.563965</v>
      </c>
      <c r="JO608">
        <v>2.56104</v>
      </c>
      <c r="JP608">
        <v>1.39893</v>
      </c>
      <c r="JQ608">
        <v>2.33398</v>
      </c>
      <c r="JR608">
        <v>1.44897</v>
      </c>
      <c r="JS608">
        <v>2.46094</v>
      </c>
      <c r="JT608">
        <v>36.908</v>
      </c>
      <c r="JU608">
        <v>23.9649</v>
      </c>
      <c r="JV608">
        <v>18</v>
      </c>
      <c r="JW608">
        <v>476.084</v>
      </c>
      <c r="JX608">
        <v>460.669</v>
      </c>
      <c r="JY608">
        <v>28.253</v>
      </c>
      <c r="JZ608">
        <v>28.6046</v>
      </c>
      <c r="KA608">
        <v>30.0003</v>
      </c>
      <c r="KB608">
        <v>28.3133</v>
      </c>
      <c r="KC608">
        <v>28.3825</v>
      </c>
      <c r="KD608">
        <v>11.3235</v>
      </c>
      <c r="KE608">
        <v>23.5162</v>
      </c>
      <c r="KF608">
        <v>72.8168</v>
      </c>
      <c r="KG608">
        <v>28.2593</v>
      </c>
      <c r="KH608">
        <v>165.88</v>
      </c>
      <c r="KI608">
        <v>22.3148</v>
      </c>
      <c r="KJ608">
        <v>101.011</v>
      </c>
      <c r="KK608">
        <v>100.266</v>
      </c>
    </row>
    <row r="609" spans="1:297">
      <c r="A609">
        <v>593</v>
      </c>
      <c r="B609">
        <v>1759263025.1</v>
      </c>
      <c r="C609">
        <v>16209.5</v>
      </c>
      <c r="D609" t="s">
        <v>1635</v>
      </c>
      <c r="E609" t="s">
        <v>1636</v>
      </c>
      <c r="F609">
        <v>5</v>
      </c>
      <c r="G609" t="s">
        <v>1604</v>
      </c>
      <c r="H609" t="s">
        <v>436</v>
      </c>
      <c r="I609">
        <v>1759263017.314285</v>
      </c>
      <c r="J609">
        <f>(K609)/1000</f>
        <v>0</v>
      </c>
      <c r="K609">
        <f>IF(DP609, AN609, AH609)</f>
        <v>0</v>
      </c>
      <c r="L609">
        <f>IF(DP609, AI609, AG609)</f>
        <v>0</v>
      </c>
      <c r="M609">
        <f>DR609 - IF(AU609&gt;1, L609*DL609*100.0/(AW609), 0)</f>
        <v>0</v>
      </c>
      <c r="N609">
        <f>((T609-J609/2)*M609-L609)/(T609+J609/2)</f>
        <v>0</v>
      </c>
      <c r="O609">
        <f>N609*(DY609+DZ609)/1000.0</f>
        <v>0</v>
      </c>
      <c r="P609">
        <f>(DR609 - IF(AU609&gt;1, L609*DL609*100.0/(AW609), 0))*(DY609+DZ609)/1000.0</f>
        <v>0</v>
      </c>
      <c r="Q609">
        <f>2.0/((1/S609-1/R609)+SIGN(S609)*SQRT((1/S609-1/R609)*(1/S609-1/R609) + 4*DM609/((DM609+1)*(DM609+1))*(2*1/S609*1/R609-1/R609*1/R609)))</f>
        <v>0</v>
      </c>
      <c r="R609">
        <f>IF(LEFT(DN609,1)&lt;&gt;"0",IF(LEFT(DN609,1)="1",3.0,DO609),$D$5+$E$5*(EF609*DY609/($K$5*1000))+$F$5*(EF609*DY609/($K$5*1000))*MAX(MIN(DL609,$J$5),$I$5)*MAX(MIN(DL609,$J$5),$I$5)+$G$5*MAX(MIN(DL609,$J$5),$I$5)*(EF609*DY609/($K$5*1000))+$H$5*(EF609*DY609/($K$5*1000))*(EF609*DY609/($K$5*1000)))</f>
        <v>0</v>
      </c>
      <c r="S609">
        <f>J609*(1000-(1000*0.61365*exp(17.502*W609/(240.97+W609))/(DY609+DZ609)+DT609)/2)/(1000*0.61365*exp(17.502*W609/(240.97+W609))/(DY609+DZ609)-DT609)</f>
        <v>0</v>
      </c>
      <c r="T609">
        <f>1/((DM609+1)/(Q609/1.6)+1/(R609/1.37)) + DM609/((DM609+1)/(Q609/1.6) + DM609/(R609/1.37))</f>
        <v>0</v>
      </c>
      <c r="U609">
        <f>(DH609*DK609)</f>
        <v>0</v>
      </c>
      <c r="V609">
        <f>(EA609+(U609+2*0.95*5.67E-8*(((EA609+$B$7)+273)^4-(EA609+273)^4)-44100*J609)/(1.84*29.3*R609+8*0.95*5.67E-8*(EA609+273)^3))</f>
        <v>0</v>
      </c>
      <c r="W609">
        <f>($C$7*EB609+$D$7*EC609+$E$7*V609)</f>
        <v>0</v>
      </c>
      <c r="X609">
        <f>0.61365*exp(17.502*W609/(240.97+W609))</f>
        <v>0</v>
      </c>
      <c r="Y609">
        <f>(Z609/AA609*100)</f>
        <v>0</v>
      </c>
      <c r="Z609">
        <f>DT609*(DY609+DZ609)/1000</f>
        <v>0</v>
      </c>
      <c r="AA609">
        <f>0.61365*exp(17.502*EA609/(240.97+EA609))</f>
        <v>0</v>
      </c>
      <c r="AB609">
        <f>(X609-DT609*(DY609+DZ609)/1000)</f>
        <v>0</v>
      </c>
      <c r="AC609">
        <f>(-J609*44100)</f>
        <v>0</v>
      </c>
      <c r="AD609">
        <f>2*29.3*R609*0.92*(EA609-W609)</f>
        <v>0</v>
      </c>
      <c r="AE609">
        <f>2*0.95*5.67E-8*(((EA609+$B$7)+273)^4-(W609+273)^4)</f>
        <v>0</v>
      </c>
      <c r="AF609">
        <f>U609+AE609+AC609+AD609</f>
        <v>0</v>
      </c>
      <c r="AG609">
        <f>DX609*AU609*(DS609-DR609*(1000-AU609*DU609)/(1000-AU609*DT609))/(100*DL609)</f>
        <v>0</v>
      </c>
      <c r="AH609">
        <f>1000*DX609*AU609*(DT609-DU609)/(100*DL609*(1000-AU609*DT609))</f>
        <v>0</v>
      </c>
      <c r="AI609">
        <f>(AJ609 - AK609 - DY609*1E3/(8.314*(EA609+273.15)) * AM609/DX609 * AL609) * DX609/(100*DL609) * (1000 - DU609)/1000</f>
        <v>0</v>
      </c>
      <c r="AJ609">
        <v>190.4932337240974</v>
      </c>
      <c r="AK609">
        <v>203.9577575757576</v>
      </c>
      <c r="AL609">
        <v>-3.331743482237941</v>
      </c>
      <c r="AM609">
        <v>65.50956561991086</v>
      </c>
      <c r="AN609">
        <f>(AP609 - AO609 + DY609*1E3/(8.314*(EA609+273.15)) * AR609/DX609 * AQ609) * DX609/(100*DL609) * 1000/(1000 - AP609)</f>
        <v>0</v>
      </c>
      <c r="AO609">
        <v>22.31932809340956</v>
      </c>
      <c r="AP609">
        <v>23.01848787878787</v>
      </c>
      <c r="AQ609">
        <v>3.752382915083962E-05</v>
      </c>
      <c r="AR609">
        <v>120.4134206838578</v>
      </c>
      <c r="AS609">
        <v>6</v>
      </c>
      <c r="AT609">
        <v>1</v>
      </c>
      <c r="AU609">
        <f>IF(AS609*$H$13&gt;=AW609,1.0,(AW609/(AW609-AS609*$H$13)))</f>
        <v>0</v>
      </c>
      <c r="AV609">
        <f>(AU609-1)*100</f>
        <v>0</v>
      </c>
      <c r="AW609">
        <f>MAX(0,($B$13+$C$13*EF609)/(1+$D$13*EF609)*DY609/(EA609+273)*$E$13)</f>
        <v>0</v>
      </c>
      <c r="AX609" t="s">
        <v>437</v>
      </c>
      <c r="AY609" t="s">
        <v>437</v>
      </c>
      <c r="AZ609">
        <v>0</v>
      </c>
      <c r="BA609">
        <v>0</v>
      </c>
      <c r="BB609">
        <f>1-AZ609/BA609</f>
        <v>0</v>
      </c>
      <c r="BC609">
        <v>0</v>
      </c>
      <c r="BD609" t="s">
        <v>437</v>
      </c>
      <c r="BE609" t="s">
        <v>437</v>
      </c>
      <c r="BF609">
        <v>0</v>
      </c>
      <c r="BG609">
        <v>0</v>
      </c>
      <c r="BH609">
        <f>1-BF609/BG609</f>
        <v>0</v>
      </c>
      <c r="BI609">
        <v>0.5</v>
      </c>
      <c r="BJ609">
        <f>DI609</f>
        <v>0</v>
      </c>
      <c r="BK609">
        <f>L609</f>
        <v>0</v>
      </c>
      <c r="BL609">
        <f>BH609*BI609*BJ609</f>
        <v>0</v>
      </c>
      <c r="BM609">
        <f>(BK609-BC609)/BJ609</f>
        <v>0</v>
      </c>
      <c r="BN609">
        <f>(BA609-BG609)/BG609</f>
        <v>0</v>
      </c>
      <c r="BO609">
        <f>AZ609/(BB609+AZ609/BG609)</f>
        <v>0</v>
      </c>
      <c r="BP609" t="s">
        <v>437</v>
      </c>
      <c r="BQ609">
        <v>0</v>
      </c>
      <c r="BR609">
        <f>IF(BQ609&lt;&gt;0, BQ609, BO609)</f>
        <v>0</v>
      </c>
      <c r="BS609">
        <f>1-BR609/BG609</f>
        <v>0</v>
      </c>
      <c r="BT609">
        <f>(BG609-BF609)/(BG609-BR609)</f>
        <v>0</v>
      </c>
      <c r="BU609">
        <f>(BA609-BG609)/(BA609-BR609)</f>
        <v>0</v>
      </c>
      <c r="BV609">
        <f>(BG609-BF609)/(BG609-AZ609)</f>
        <v>0</v>
      </c>
      <c r="BW609">
        <f>(BA609-BG609)/(BA609-AZ609)</f>
        <v>0</v>
      </c>
      <c r="BX609">
        <f>(BT609*BR609/BF609)</f>
        <v>0</v>
      </c>
      <c r="BY609">
        <f>(1-BX609)</f>
        <v>0</v>
      </c>
      <c r="DH609">
        <f>$B$11*EG609+$C$11*EH609+$F$11*ES609*(1-EV609)</f>
        <v>0</v>
      </c>
      <c r="DI609">
        <f>DH609*DJ609</f>
        <v>0</v>
      </c>
      <c r="DJ609">
        <f>($B$11*$D$9+$C$11*$D$9+$F$11*((FF609+EX609)/MAX(FF609+EX609+FG609, 0.1)*$I$9+FG609/MAX(FF609+EX609+FG609, 0.1)*$J$9))/($B$11+$C$11+$F$11)</f>
        <v>0</v>
      </c>
      <c r="DK609">
        <f>($B$11*$K$9+$C$11*$K$9+$F$11*((FF609+EX609)/MAX(FF609+EX609+FG609, 0.1)*$P$9+FG609/MAX(FF609+EX609+FG609, 0.1)*$Q$9))/($B$11+$C$11+$F$11)</f>
        <v>0</v>
      </c>
      <c r="DL609">
        <v>2.44</v>
      </c>
      <c r="DM609">
        <v>0.5</v>
      </c>
      <c r="DN609" t="s">
        <v>438</v>
      </c>
      <c r="DO609">
        <v>2</v>
      </c>
      <c r="DP609" t="b">
        <v>1</v>
      </c>
      <c r="DQ609">
        <v>1759263017.314285</v>
      </c>
      <c r="DR609">
        <v>223.0515357142858</v>
      </c>
      <c r="DS609">
        <v>201.7061428571429</v>
      </c>
      <c r="DT609">
        <v>23.00790714285714</v>
      </c>
      <c r="DU609">
        <v>22.31708571428571</v>
      </c>
      <c r="DV609">
        <v>222.9027142857143</v>
      </c>
      <c r="DW609">
        <v>22.78628214285714</v>
      </c>
      <c r="DX609">
        <v>500.0009642857142</v>
      </c>
      <c r="DY609">
        <v>90.63518214285715</v>
      </c>
      <c r="DZ609">
        <v>0.05016041785714286</v>
      </c>
      <c r="EA609">
        <v>29.60428571428571</v>
      </c>
      <c r="EB609">
        <v>29.98545000000001</v>
      </c>
      <c r="EC609">
        <v>999.9000000000002</v>
      </c>
      <c r="ED609">
        <v>0</v>
      </c>
      <c r="EE609">
        <v>0</v>
      </c>
      <c r="EF609">
        <v>10001.76892857143</v>
      </c>
      <c r="EG609">
        <v>0</v>
      </c>
      <c r="EH609">
        <v>11.419</v>
      </c>
      <c r="EI609">
        <v>21.34531071428571</v>
      </c>
      <c r="EJ609">
        <v>228.30425</v>
      </c>
      <c r="EK609">
        <v>206.3103571428571</v>
      </c>
      <c r="EL609">
        <v>0.6908268214285714</v>
      </c>
      <c r="EM609">
        <v>201.7061428571429</v>
      </c>
      <c r="EN609">
        <v>22.31708571428571</v>
      </c>
      <c r="EO609">
        <v>2.085325714285714</v>
      </c>
      <c r="EP609">
        <v>2.0227125</v>
      </c>
      <c r="EQ609">
        <v>18.10753928571429</v>
      </c>
      <c r="ER609">
        <v>17.62326071428571</v>
      </c>
      <c r="ES609">
        <v>1999.983928571428</v>
      </c>
      <c r="ET609">
        <v>0.9800063928571429</v>
      </c>
      <c r="EU609">
        <v>0.01999360714285714</v>
      </c>
      <c r="EV609">
        <v>0</v>
      </c>
      <c r="EW609">
        <v>240.1411428571428</v>
      </c>
      <c r="EX609">
        <v>5.000560000000001</v>
      </c>
      <c r="EY609">
        <v>4971.849999999999</v>
      </c>
      <c r="EZ609">
        <v>17294.77857142857</v>
      </c>
      <c r="FA609">
        <v>41.125</v>
      </c>
      <c r="FB609">
        <v>41.25</v>
      </c>
      <c r="FC609">
        <v>40.81199999999999</v>
      </c>
      <c r="FD609">
        <v>40.41042857142856</v>
      </c>
      <c r="FE609">
        <v>41.875</v>
      </c>
      <c r="FF609">
        <v>1955.093928571428</v>
      </c>
      <c r="FG609">
        <v>39.89000000000001</v>
      </c>
      <c r="FH609">
        <v>0</v>
      </c>
      <c r="FI609">
        <v>1759263039.4</v>
      </c>
      <c r="FJ609">
        <v>0</v>
      </c>
      <c r="FK609">
        <v>240.14496</v>
      </c>
      <c r="FL609">
        <v>2.387230772118628</v>
      </c>
      <c r="FM609">
        <v>38.6192306837774</v>
      </c>
      <c r="FN609">
        <v>4972.2252</v>
      </c>
      <c r="FO609">
        <v>15</v>
      </c>
      <c r="FP609">
        <v>0</v>
      </c>
      <c r="FQ609" t="s">
        <v>439</v>
      </c>
      <c r="FR609">
        <v>1747148579.5</v>
      </c>
      <c r="FS609">
        <v>1747148584.5</v>
      </c>
      <c r="FT609">
        <v>0</v>
      </c>
      <c r="FU609">
        <v>0.162</v>
      </c>
      <c r="FV609">
        <v>-0.001</v>
      </c>
      <c r="FW609">
        <v>0.139</v>
      </c>
      <c r="FX609">
        <v>0.058</v>
      </c>
      <c r="FY609">
        <v>420</v>
      </c>
      <c r="FZ609">
        <v>16</v>
      </c>
      <c r="GA609">
        <v>0.19</v>
      </c>
      <c r="GB609">
        <v>0.02</v>
      </c>
      <c r="GC609">
        <v>21.22981707317073</v>
      </c>
      <c r="GD609">
        <v>2.2155303135889</v>
      </c>
      <c r="GE609">
        <v>0.2291037542169741</v>
      </c>
      <c r="GF609">
        <v>0</v>
      </c>
      <c r="GG609">
        <v>240.0422647058823</v>
      </c>
      <c r="GH609">
        <v>1.978808253731492</v>
      </c>
      <c r="GI609">
        <v>0.2664532084320554</v>
      </c>
      <c r="GJ609">
        <v>0</v>
      </c>
      <c r="GK609">
        <v>0.6903667804878049</v>
      </c>
      <c r="GL609">
        <v>0.01341056445992939</v>
      </c>
      <c r="GM609">
        <v>0.00509319709604208</v>
      </c>
      <c r="GN609">
        <v>1</v>
      </c>
      <c r="GO609">
        <v>1</v>
      </c>
      <c r="GP609">
        <v>3</v>
      </c>
      <c r="GQ609" t="s">
        <v>463</v>
      </c>
      <c r="GR609">
        <v>3.12765</v>
      </c>
      <c r="GS609">
        <v>2.7279</v>
      </c>
      <c r="GT609">
        <v>0.0463735</v>
      </c>
      <c r="GU609">
        <v>0.0420423</v>
      </c>
      <c r="GV609">
        <v>0.104191</v>
      </c>
      <c r="GW609">
        <v>0.102518</v>
      </c>
      <c r="GX609">
        <v>28625.1</v>
      </c>
      <c r="GY609">
        <v>27864.5</v>
      </c>
      <c r="GZ609">
        <v>30556.9</v>
      </c>
      <c r="HA609">
        <v>29339.9</v>
      </c>
      <c r="HB609">
        <v>37768.4</v>
      </c>
      <c r="HC609">
        <v>34630.6</v>
      </c>
      <c r="HD609">
        <v>46740.7</v>
      </c>
      <c r="HE609">
        <v>43586.7</v>
      </c>
      <c r="HF609">
        <v>1.8253</v>
      </c>
      <c r="HG609">
        <v>1.84965</v>
      </c>
      <c r="HH609">
        <v>0.109412</v>
      </c>
      <c r="HI609">
        <v>0</v>
      </c>
      <c r="HJ609">
        <v>28.2018</v>
      </c>
      <c r="HK609">
        <v>999.9</v>
      </c>
      <c r="HL609">
        <v>51.5</v>
      </c>
      <c r="HM609">
        <v>31.2</v>
      </c>
      <c r="HN609">
        <v>25.9287</v>
      </c>
      <c r="HO609">
        <v>62.9197</v>
      </c>
      <c r="HP609">
        <v>16.8269</v>
      </c>
      <c r="HQ609">
        <v>1</v>
      </c>
      <c r="HR609">
        <v>0.108956</v>
      </c>
      <c r="HS609">
        <v>-0.558459</v>
      </c>
      <c r="HT609">
        <v>20.2007</v>
      </c>
      <c r="HU609">
        <v>5.22837</v>
      </c>
      <c r="HV609">
        <v>11.974</v>
      </c>
      <c r="HW609">
        <v>4.9696</v>
      </c>
      <c r="HX609">
        <v>3.28953</v>
      </c>
      <c r="HY609">
        <v>9999</v>
      </c>
      <c r="HZ609">
        <v>9999</v>
      </c>
      <c r="IA609">
        <v>9999</v>
      </c>
      <c r="IB609">
        <v>21.9</v>
      </c>
      <c r="IC609">
        <v>4.97289</v>
      </c>
      <c r="ID609">
        <v>1.87718</v>
      </c>
      <c r="IE609">
        <v>1.87526</v>
      </c>
      <c r="IF609">
        <v>1.87805</v>
      </c>
      <c r="IG609">
        <v>1.87485</v>
      </c>
      <c r="IH609">
        <v>1.87838</v>
      </c>
      <c r="II609">
        <v>1.87548</v>
      </c>
      <c r="IJ609">
        <v>1.87665</v>
      </c>
      <c r="IK609">
        <v>0</v>
      </c>
      <c r="IL609">
        <v>0</v>
      </c>
      <c r="IM609">
        <v>0</v>
      </c>
      <c r="IN609">
        <v>0</v>
      </c>
      <c r="IO609" t="s">
        <v>441</v>
      </c>
      <c r="IP609" t="s">
        <v>442</v>
      </c>
      <c r="IQ609" t="s">
        <v>443</v>
      </c>
      <c r="IR609" t="s">
        <v>443</v>
      </c>
      <c r="IS609" t="s">
        <v>443</v>
      </c>
      <c r="IT609" t="s">
        <v>443</v>
      </c>
      <c r="IU609">
        <v>0</v>
      </c>
      <c r="IV609">
        <v>100</v>
      </c>
      <c r="IW609">
        <v>100</v>
      </c>
      <c r="IX609">
        <v>0.12</v>
      </c>
      <c r="IY609">
        <v>0.2218</v>
      </c>
      <c r="IZ609">
        <v>-0.1222274518627452</v>
      </c>
      <c r="JA609">
        <v>0.001328938755811441</v>
      </c>
      <c r="JB609">
        <v>-5.633165956792918E-07</v>
      </c>
      <c r="JC609">
        <v>2.510553891376428E-10</v>
      </c>
      <c r="JD609">
        <v>-0.04678033270444259</v>
      </c>
      <c r="JE609">
        <v>-0.0009625096320519332</v>
      </c>
      <c r="JF609">
        <v>0.0006953178313022573</v>
      </c>
      <c r="JG609">
        <v>-5.973937232829655E-06</v>
      </c>
      <c r="JH609">
        <v>1</v>
      </c>
      <c r="JI609">
        <v>2112</v>
      </c>
      <c r="JJ609">
        <v>1</v>
      </c>
      <c r="JK609">
        <v>26</v>
      </c>
      <c r="JL609">
        <v>201907.4</v>
      </c>
      <c r="JM609">
        <v>201907.3</v>
      </c>
      <c r="JN609">
        <v>0.526123</v>
      </c>
      <c r="JO609">
        <v>2.56714</v>
      </c>
      <c r="JP609">
        <v>1.39893</v>
      </c>
      <c r="JQ609">
        <v>2.33398</v>
      </c>
      <c r="JR609">
        <v>1.44897</v>
      </c>
      <c r="JS609">
        <v>2.55737</v>
      </c>
      <c r="JT609">
        <v>36.908</v>
      </c>
      <c r="JU609">
        <v>23.9824</v>
      </c>
      <c r="JV609">
        <v>18</v>
      </c>
      <c r="JW609">
        <v>476.098</v>
      </c>
      <c r="JX609">
        <v>460.765</v>
      </c>
      <c r="JY609">
        <v>28.263</v>
      </c>
      <c r="JZ609">
        <v>28.6046</v>
      </c>
      <c r="KA609">
        <v>30.0002</v>
      </c>
      <c r="KB609">
        <v>28.3133</v>
      </c>
      <c r="KC609">
        <v>28.3825</v>
      </c>
      <c r="KD609">
        <v>10.572</v>
      </c>
      <c r="KE609">
        <v>23.5162</v>
      </c>
      <c r="KF609">
        <v>73.19450000000001</v>
      </c>
      <c r="KG609">
        <v>28.2686</v>
      </c>
      <c r="KH609">
        <v>152.52</v>
      </c>
      <c r="KI609">
        <v>22.3148</v>
      </c>
      <c r="KJ609">
        <v>101.014</v>
      </c>
      <c r="KK609">
        <v>100.267</v>
      </c>
    </row>
    <row r="610" spans="1:297">
      <c r="A610">
        <v>594</v>
      </c>
      <c r="B610">
        <v>1759263030.1</v>
      </c>
      <c r="C610">
        <v>16214.5</v>
      </c>
      <c r="D610" t="s">
        <v>1637</v>
      </c>
      <c r="E610" t="s">
        <v>1638</v>
      </c>
      <c r="F610">
        <v>5</v>
      </c>
      <c r="G610" t="s">
        <v>1604</v>
      </c>
      <c r="H610" t="s">
        <v>436</v>
      </c>
      <c r="I610">
        <v>1759263022.6</v>
      </c>
      <c r="J610">
        <f>(K610)/1000</f>
        <v>0</v>
      </c>
      <c r="K610">
        <f>IF(DP610, AN610, AH610)</f>
        <v>0</v>
      </c>
      <c r="L610">
        <f>IF(DP610, AI610, AG610)</f>
        <v>0</v>
      </c>
      <c r="M610">
        <f>DR610 - IF(AU610&gt;1, L610*DL610*100.0/(AW610), 0)</f>
        <v>0</v>
      </c>
      <c r="N610">
        <f>((T610-J610/2)*M610-L610)/(T610+J610/2)</f>
        <v>0</v>
      </c>
      <c r="O610">
        <f>N610*(DY610+DZ610)/1000.0</f>
        <v>0</v>
      </c>
      <c r="P610">
        <f>(DR610 - IF(AU610&gt;1, L610*DL610*100.0/(AW610), 0))*(DY610+DZ610)/1000.0</f>
        <v>0</v>
      </c>
      <c r="Q610">
        <f>2.0/((1/S610-1/R610)+SIGN(S610)*SQRT((1/S610-1/R610)*(1/S610-1/R610) + 4*DM610/((DM610+1)*(DM610+1))*(2*1/S610*1/R610-1/R610*1/R610)))</f>
        <v>0</v>
      </c>
      <c r="R610">
        <f>IF(LEFT(DN610,1)&lt;&gt;"0",IF(LEFT(DN610,1)="1",3.0,DO610),$D$5+$E$5*(EF610*DY610/($K$5*1000))+$F$5*(EF610*DY610/($K$5*1000))*MAX(MIN(DL610,$J$5),$I$5)*MAX(MIN(DL610,$J$5),$I$5)+$G$5*MAX(MIN(DL610,$J$5),$I$5)*(EF610*DY610/($K$5*1000))+$H$5*(EF610*DY610/($K$5*1000))*(EF610*DY610/($K$5*1000)))</f>
        <v>0</v>
      </c>
      <c r="S610">
        <f>J610*(1000-(1000*0.61365*exp(17.502*W610/(240.97+W610))/(DY610+DZ610)+DT610)/2)/(1000*0.61365*exp(17.502*W610/(240.97+W610))/(DY610+DZ610)-DT610)</f>
        <v>0</v>
      </c>
      <c r="T610">
        <f>1/((DM610+1)/(Q610/1.6)+1/(R610/1.37)) + DM610/((DM610+1)/(Q610/1.6) + DM610/(R610/1.37))</f>
        <v>0</v>
      </c>
      <c r="U610">
        <f>(DH610*DK610)</f>
        <v>0</v>
      </c>
      <c r="V610">
        <f>(EA610+(U610+2*0.95*5.67E-8*(((EA610+$B$7)+273)^4-(EA610+273)^4)-44100*J610)/(1.84*29.3*R610+8*0.95*5.67E-8*(EA610+273)^3))</f>
        <v>0</v>
      </c>
      <c r="W610">
        <f>($C$7*EB610+$D$7*EC610+$E$7*V610)</f>
        <v>0</v>
      </c>
      <c r="X610">
        <f>0.61365*exp(17.502*W610/(240.97+W610))</f>
        <v>0</v>
      </c>
      <c r="Y610">
        <f>(Z610/AA610*100)</f>
        <v>0</v>
      </c>
      <c r="Z610">
        <f>DT610*(DY610+DZ610)/1000</f>
        <v>0</v>
      </c>
      <c r="AA610">
        <f>0.61365*exp(17.502*EA610/(240.97+EA610))</f>
        <v>0</v>
      </c>
      <c r="AB610">
        <f>(X610-DT610*(DY610+DZ610)/1000)</f>
        <v>0</v>
      </c>
      <c r="AC610">
        <f>(-J610*44100)</f>
        <v>0</v>
      </c>
      <c r="AD610">
        <f>2*29.3*R610*0.92*(EA610-W610)</f>
        <v>0</v>
      </c>
      <c r="AE610">
        <f>2*0.95*5.67E-8*(((EA610+$B$7)+273)^4-(W610+273)^4)</f>
        <v>0</v>
      </c>
      <c r="AF610">
        <f>U610+AE610+AC610+AD610</f>
        <v>0</v>
      </c>
      <c r="AG610">
        <f>DX610*AU610*(DS610-DR610*(1000-AU610*DU610)/(1000-AU610*DT610))/(100*DL610)</f>
        <v>0</v>
      </c>
      <c r="AH610">
        <f>1000*DX610*AU610*(DT610-DU610)/(100*DL610*(1000-AU610*DT610))</f>
        <v>0</v>
      </c>
      <c r="AI610">
        <f>(AJ610 - AK610 - DY610*1E3/(8.314*(EA610+273.15)) * AM610/DX610 * AL610) * DX610/(100*DL610) * (1000 - DU610)/1000</f>
        <v>0</v>
      </c>
      <c r="AJ610">
        <v>173.5017345394434</v>
      </c>
      <c r="AK610">
        <v>187.1894242424242</v>
      </c>
      <c r="AL610">
        <v>-3.362296137005714</v>
      </c>
      <c r="AM610">
        <v>65.50956561991086</v>
      </c>
      <c r="AN610">
        <f>(AP610 - AO610 + DY610*1E3/(8.314*(EA610+273.15)) * AR610/DX610 * AQ610) * DX610/(100*DL610) * 1000/(1000 - AP610)</f>
        <v>0</v>
      </c>
      <c r="AO610">
        <v>22.3271295841264</v>
      </c>
      <c r="AP610">
        <v>23.02653636363635</v>
      </c>
      <c r="AQ610">
        <v>2.900795622310919E-05</v>
      </c>
      <c r="AR610">
        <v>120.4134206838578</v>
      </c>
      <c r="AS610">
        <v>6</v>
      </c>
      <c r="AT610">
        <v>1</v>
      </c>
      <c r="AU610">
        <f>IF(AS610*$H$13&gt;=AW610,1.0,(AW610/(AW610-AS610*$H$13)))</f>
        <v>0</v>
      </c>
      <c r="AV610">
        <f>(AU610-1)*100</f>
        <v>0</v>
      </c>
      <c r="AW610">
        <f>MAX(0,($B$13+$C$13*EF610)/(1+$D$13*EF610)*DY610/(EA610+273)*$E$13)</f>
        <v>0</v>
      </c>
      <c r="AX610" t="s">
        <v>437</v>
      </c>
      <c r="AY610" t="s">
        <v>437</v>
      </c>
      <c r="AZ610">
        <v>0</v>
      </c>
      <c r="BA610">
        <v>0</v>
      </c>
      <c r="BB610">
        <f>1-AZ610/BA610</f>
        <v>0</v>
      </c>
      <c r="BC610">
        <v>0</v>
      </c>
      <c r="BD610" t="s">
        <v>437</v>
      </c>
      <c r="BE610" t="s">
        <v>437</v>
      </c>
      <c r="BF610">
        <v>0</v>
      </c>
      <c r="BG610">
        <v>0</v>
      </c>
      <c r="BH610">
        <f>1-BF610/BG610</f>
        <v>0</v>
      </c>
      <c r="BI610">
        <v>0.5</v>
      </c>
      <c r="BJ610">
        <f>DI610</f>
        <v>0</v>
      </c>
      <c r="BK610">
        <f>L610</f>
        <v>0</v>
      </c>
      <c r="BL610">
        <f>BH610*BI610*BJ610</f>
        <v>0</v>
      </c>
      <c r="BM610">
        <f>(BK610-BC610)/BJ610</f>
        <v>0</v>
      </c>
      <c r="BN610">
        <f>(BA610-BG610)/BG610</f>
        <v>0</v>
      </c>
      <c r="BO610">
        <f>AZ610/(BB610+AZ610/BG610)</f>
        <v>0</v>
      </c>
      <c r="BP610" t="s">
        <v>437</v>
      </c>
      <c r="BQ610">
        <v>0</v>
      </c>
      <c r="BR610">
        <f>IF(BQ610&lt;&gt;0, BQ610, BO610)</f>
        <v>0</v>
      </c>
      <c r="BS610">
        <f>1-BR610/BG610</f>
        <v>0</v>
      </c>
      <c r="BT610">
        <f>(BG610-BF610)/(BG610-BR610)</f>
        <v>0</v>
      </c>
      <c r="BU610">
        <f>(BA610-BG610)/(BA610-BR610)</f>
        <v>0</v>
      </c>
      <c r="BV610">
        <f>(BG610-BF610)/(BG610-AZ610)</f>
        <v>0</v>
      </c>
      <c r="BW610">
        <f>(BA610-BG610)/(BA610-AZ610)</f>
        <v>0</v>
      </c>
      <c r="BX610">
        <f>(BT610*BR610/BF610)</f>
        <v>0</v>
      </c>
      <c r="BY610">
        <f>(1-BX610)</f>
        <v>0</v>
      </c>
      <c r="DH610">
        <f>$B$11*EG610+$C$11*EH610+$F$11*ES610*(1-EV610)</f>
        <v>0</v>
      </c>
      <c r="DI610">
        <f>DH610*DJ610</f>
        <v>0</v>
      </c>
      <c r="DJ610">
        <f>($B$11*$D$9+$C$11*$D$9+$F$11*((FF610+EX610)/MAX(FF610+EX610+FG610, 0.1)*$I$9+FG610/MAX(FF610+EX610+FG610, 0.1)*$J$9))/($B$11+$C$11+$F$11)</f>
        <v>0</v>
      </c>
      <c r="DK610">
        <f>($B$11*$K$9+$C$11*$K$9+$F$11*((FF610+EX610)/MAX(FF610+EX610+FG610, 0.1)*$P$9+FG610/MAX(FF610+EX610+FG610, 0.1)*$Q$9))/($B$11+$C$11+$F$11)</f>
        <v>0</v>
      </c>
      <c r="DL610">
        <v>2.44</v>
      </c>
      <c r="DM610">
        <v>0.5</v>
      </c>
      <c r="DN610" t="s">
        <v>438</v>
      </c>
      <c r="DO610">
        <v>2</v>
      </c>
      <c r="DP610" t="b">
        <v>1</v>
      </c>
      <c r="DQ610">
        <v>1759263022.6</v>
      </c>
      <c r="DR610">
        <v>205.7765925925926</v>
      </c>
      <c r="DS610">
        <v>184.2294074074074</v>
      </c>
      <c r="DT610">
        <v>23.01478148148148</v>
      </c>
      <c r="DU610">
        <v>22.32237037037037</v>
      </c>
      <c r="DV610">
        <v>205.6471111111111</v>
      </c>
      <c r="DW610">
        <v>22.79301481481481</v>
      </c>
      <c r="DX610">
        <v>499.9732962962963</v>
      </c>
      <c r="DY610">
        <v>90.63506296296293</v>
      </c>
      <c r="DZ610">
        <v>0.05012785185185184</v>
      </c>
      <c r="EA610">
        <v>29.60534814814815</v>
      </c>
      <c r="EB610">
        <v>29.98582592592592</v>
      </c>
      <c r="EC610">
        <v>999.9000000000001</v>
      </c>
      <c r="ED610">
        <v>0</v>
      </c>
      <c r="EE610">
        <v>0</v>
      </c>
      <c r="EF610">
        <v>10010.04592592593</v>
      </c>
      <c r="EG610">
        <v>0</v>
      </c>
      <c r="EH610">
        <v>11.419</v>
      </c>
      <c r="EI610">
        <v>21.54711481481481</v>
      </c>
      <c r="EJ610">
        <v>210.6238518518519</v>
      </c>
      <c r="EK610">
        <v>188.4357407407408</v>
      </c>
      <c r="EL610">
        <v>0.6924202592592594</v>
      </c>
      <c r="EM610">
        <v>184.2294074074074</v>
      </c>
      <c r="EN610">
        <v>22.32237037037037</v>
      </c>
      <c r="EO610">
        <v>2.085946666666667</v>
      </c>
      <c r="EP610">
        <v>2.023188888888888</v>
      </c>
      <c r="EQ610">
        <v>18.11227407407407</v>
      </c>
      <c r="ER610">
        <v>17.62698888888889</v>
      </c>
      <c r="ES610">
        <v>1999.991111111111</v>
      </c>
      <c r="ET610">
        <v>0.9800064444444445</v>
      </c>
      <c r="EU610">
        <v>0.01999355555555555</v>
      </c>
      <c r="EV610">
        <v>0</v>
      </c>
      <c r="EW610">
        <v>240.3071111111111</v>
      </c>
      <c r="EX610">
        <v>5.000560000000001</v>
      </c>
      <c r="EY610">
        <v>4975.632962962963</v>
      </c>
      <c r="EZ610">
        <v>17294.84074074074</v>
      </c>
      <c r="FA610">
        <v>41.125</v>
      </c>
      <c r="FB610">
        <v>41.25</v>
      </c>
      <c r="FC610">
        <v>40.81199999999999</v>
      </c>
      <c r="FD610">
        <v>40.41174074074074</v>
      </c>
      <c r="FE610">
        <v>41.875</v>
      </c>
      <c r="FF610">
        <v>1955.101111111111</v>
      </c>
      <c r="FG610">
        <v>39.89000000000001</v>
      </c>
      <c r="FH610">
        <v>0</v>
      </c>
      <c r="FI610">
        <v>1759263044.2</v>
      </c>
      <c r="FJ610">
        <v>0</v>
      </c>
      <c r="FK610">
        <v>240.3164</v>
      </c>
      <c r="FL610">
        <v>1.657307689434284</v>
      </c>
      <c r="FM610">
        <v>48.57153843641593</v>
      </c>
      <c r="FN610">
        <v>4975.726</v>
      </c>
      <c r="FO610">
        <v>15</v>
      </c>
      <c r="FP610">
        <v>0</v>
      </c>
      <c r="FQ610" t="s">
        <v>439</v>
      </c>
      <c r="FR610">
        <v>1747148579.5</v>
      </c>
      <c r="FS610">
        <v>1747148584.5</v>
      </c>
      <c r="FT610">
        <v>0</v>
      </c>
      <c r="FU610">
        <v>0.162</v>
      </c>
      <c r="FV610">
        <v>-0.001</v>
      </c>
      <c r="FW610">
        <v>0.139</v>
      </c>
      <c r="FX610">
        <v>0.058</v>
      </c>
      <c r="FY610">
        <v>420</v>
      </c>
      <c r="FZ610">
        <v>16</v>
      </c>
      <c r="GA610">
        <v>0.19</v>
      </c>
      <c r="GB610">
        <v>0.02</v>
      </c>
      <c r="GC610">
        <v>21.44241219512195</v>
      </c>
      <c r="GD610">
        <v>2.134053658536562</v>
      </c>
      <c r="GE610">
        <v>0.2206011279575812</v>
      </c>
      <c r="GF610">
        <v>0</v>
      </c>
      <c r="GG610">
        <v>240.2174411764706</v>
      </c>
      <c r="GH610">
        <v>1.92447670527368</v>
      </c>
      <c r="GI610">
        <v>0.2489063361725657</v>
      </c>
      <c r="GJ610">
        <v>0</v>
      </c>
      <c r="GK610">
        <v>0.6921745121951219</v>
      </c>
      <c r="GL610">
        <v>0.02745928222996531</v>
      </c>
      <c r="GM610">
        <v>0.006048314440149788</v>
      </c>
      <c r="GN610">
        <v>1</v>
      </c>
      <c r="GO610">
        <v>1</v>
      </c>
      <c r="GP610">
        <v>3</v>
      </c>
      <c r="GQ610" t="s">
        <v>463</v>
      </c>
      <c r="GR610">
        <v>3.12766</v>
      </c>
      <c r="GS610">
        <v>2.72799</v>
      </c>
      <c r="GT610">
        <v>0.0429486</v>
      </c>
      <c r="GU610">
        <v>0.038419</v>
      </c>
      <c r="GV610">
        <v>0.10422</v>
      </c>
      <c r="GW610">
        <v>0.102578</v>
      </c>
      <c r="GX610">
        <v>28726.9</v>
      </c>
      <c r="GY610">
        <v>27970</v>
      </c>
      <c r="GZ610">
        <v>30555.8</v>
      </c>
      <c r="HA610">
        <v>29340.1</v>
      </c>
      <c r="HB610">
        <v>37765.7</v>
      </c>
      <c r="HC610">
        <v>34628.2</v>
      </c>
      <c r="HD610">
        <v>46739.2</v>
      </c>
      <c r="HE610">
        <v>43586.9</v>
      </c>
      <c r="HF610">
        <v>1.82523</v>
      </c>
      <c r="HG610">
        <v>1.84967</v>
      </c>
      <c r="HH610">
        <v>0.109654</v>
      </c>
      <c r="HI610">
        <v>0</v>
      </c>
      <c r="HJ610">
        <v>28.1995</v>
      </c>
      <c r="HK610">
        <v>999.9</v>
      </c>
      <c r="HL610">
        <v>51.5</v>
      </c>
      <c r="HM610">
        <v>31.2</v>
      </c>
      <c r="HN610">
        <v>25.928</v>
      </c>
      <c r="HO610">
        <v>63.3497</v>
      </c>
      <c r="HP610">
        <v>16.9872</v>
      </c>
      <c r="HQ610">
        <v>1</v>
      </c>
      <c r="HR610">
        <v>0.108961</v>
      </c>
      <c r="HS610">
        <v>-0.561046</v>
      </c>
      <c r="HT610">
        <v>20.2007</v>
      </c>
      <c r="HU610">
        <v>5.22792</v>
      </c>
      <c r="HV610">
        <v>11.974</v>
      </c>
      <c r="HW610">
        <v>4.9696</v>
      </c>
      <c r="HX610">
        <v>3.28953</v>
      </c>
      <c r="HY610">
        <v>9999</v>
      </c>
      <c r="HZ610">
        <v>9999</v>
      </c>
      <c r="IA610">
        <v>9999</v>
      </c>
      <c r="IB610">
        <v>21.9</v>
      </c>
      <c r="IC610">
        <v>4.9729</v>
      </c>
      <c r="ID610">
        <v>1.87717</v>
      </c>
      <c r="IE610">
        <v>1.87523</v>
      </c>
      <c r="IF610">
        <v>1.87805</v>
      </c>
      <c r="IG610">
        <v>1.87485</v>
      </c>
      <c r="IH610">
        <v>1.87836</v>
      </c>
      <c r="II610">
        <v>1.87546</v>
      </c>
      <c r="IJ610">
        <v>1.87665</v>
      </c>
      <c r="IK610">
        <v>0</v>
      </c>
      <c r="IL610">
        <v>0</v>
      </c>
      <c r="IM610">
        <v>0</v>
      </c>
      <c r="IN610">
        <v>0</v>
      </c>
      <c r="IO610" t="s">
        <v>441</v>
      </c>
      <c r="IP610" t="s">
        <v>442</v>
      </c>
      <c r="IQ610" t="s">
        <v>443</v>
      </c>
      <c r="IR610" t="s">
        <v>443</v>
      </c>
      <c r="IS610" t="s">
        <v>443</v>
      </c>
      <c r="IT610" t="s">
        <v>443</v>
      </c>
      <c r="IU610">
        <v>0</v>
      </c>
      <c r="IV610">
        <v>100</v>
      </c>
      <c r="IW610">
        <v>100</v>
      </c>
      <c r="IX610">
        <v>0.102</v>
      </c>
      <c r="IY610">
        <v>0.2221</v>
      </c>
      <c r="IZ610">
        <v>-0.1222274518627452</v>
      </c>
      <c r="JA610">
        <v>0.001328938755811441</v>
      </c>
      <c r="JB610">
        <v>-5.633165956792918E-07</v>
      </c>
      <c r="JC610">
        <v>2.510553891376428E-10</v>
      </c>
      <c r="JD610">
        <v>-0.04678033270444259</v>
      </c>
      <c r="JE610">
        <v>-0.0009625096320519332</v>
      </c>
      <c r="JF610">
        <v>0.0006953178313022573</v>
      </c>
      <c r="JG610">
        <v>-5.973937232829655E-06</v>
      </c>
      <c r="JH610">
        <v>1</v>
      </c>
      <c r="JI610">
        <v>2112</v>
      </c>
      <c r="JJ610">
        <v>1</v>
      </c>
      <c r="JK610">
        <v>26</v>
      </c>
      <c r="JL610">
        <v>201907.5</v>
      </c>
      <c r="JM610">
        <v>201907.4</v>
      </c>
      <c r="JN610">
        <v>0.48584</v>
      </c>
      <c r="JO610">
        <v>2.57202</v>
      </c>
      <c r="JP610">
        <v>1.39893</v>
      </c>
      <c r="JQ610">
        <v>2.33398</v>
      </c>
      <c r="JR610">
        <v>1.44897</v>
      </c>
      <c r="JS610">
        <v>2.60132</v>
      </c>
      <c r="JT610">
        <v>36.908</v>
      </c>
      <c r="JU610">
        <v>23.9649</v>
      </c>
      <c r="JV610">
        <v>18</v>
      </c>
      <c r="JW610">
        <v>476.057</v>
      </c>
      <c r="JX610">
        <v>460.781</v>
      </c>
      <c r="JY610">
        <v>28.2716</v>
      </c>
      <c r="JZ610">
        <v>28.607</v>
      </c>
      <c r="KA610">
        <v>30</v>
      </c>
      <c r="KB610">
        <v>28.3133</v>
      </c>
      <c r="KC610">
        <v>28.3825</v>
      </c>
      <c r="KD610">
        <v>9.76272</v>
      </c>
      <c r="KE610">
        <v>23.5162</v>
      </c>
      <c r="KF610">
        <v>73.19450000000001</v>
      </c>
      <c r="KG610">
        <v>28.2794</v>
      </c>
      <c r="KH610">
        <v>132.485</v>
      </c>
      <c r="KI610">
        <v>22.3102</v>
      </c>
      <c r="KJ610">
        <v>101.01</v>
      </c>
      <c r="KK610">
        <v>100.267</v>
      </c>
    </row>
    <row r="611" spans="1:297">
      <c r="A611">
        <v>595</v>
      </c>
      <c r="B611">
        <v>1759263035.1</v>
      </c>
      <c r="C611">
        <v>16219.5</v>
      </c>
      <c r="D611" t="s">
        <v>1639</v>
      </c>
      <c r="E611" t="s">
        <v>1640</v>
      </c>
      <c r="F611">
        <v>5</v>
      </c>
      <c r="G611" t="s">
        <v>1604</v>
      </c>
      <c r="H611" t="s">
        <v>436</v>
      </c>
      <c r="I611">
        <v>1759263027.314285</v>
      </c>
      <c r="J611">
        <f>(K611)/1000</f>
        <v>0</v>
      </c>
      <c r="K611">
        <f>IF(DP611, AN611, AH611)</f>
        <v>0</v>
      </c>
      <c r="L611">
        <f>IF(DP611, AI611, AG611)</f>
        <v>0</v>
      </c>
      <c r="M611">
        <f>DR611 - IF(AU611&gt;1, L611*DL611*100.0/(AW611), 0)</f>
        <v>0</v>
      </c>
      <c r="N611">
        <f>((T611-J611/2)*M611-L611)/(T611+J611/2)</f>
        <v>0</v>
      </c>
      <c r="O611">
        <f>N611*(DY611+DZ611)/1000.0</f>
        <v>0</v>
      </c>
      <c r="P611">
        <f>(DR611 - IF(AU611&gt;1, L611*DL611*100.0/(AW611), 0))*(DY611+DZ611)/1000.0</f>
        <v>0</v>
      </c>
      <c r="Q611">
        <f>2.0/((1/S611-1/R611)+SIGN(S611)*SQRT((1/S611-1/R611)*(1/S611-1/R611) + 4*DM611/((DM611+1)*(DM611+1))*(2*1/S611*1/R611-1/R611*1/R611)))</f>
        <v>0</v>
      </c>
      <c r="R611">
        <f>IF(LEFT(DN611,1)&lt;&gt;"0",IF(LEFT(DN611,1)="1",3.0,DO611),$D$5+$E$5*(EF611*DY611/($K$5*1000))+$F$5*(EF611*DY611/($K$5*1000))*MAX(MIN(DL611,$J$5),$I$5)*MAX(MIN(DL611,$J$5),$I$5)+$G$5*MAX(MIN(DL611,$J$5),$I$5)*(EF611*DY611/($K$5*1000))+$H$5*(EF611*DY611/($K$5*1000))*(EF611*DY611/($K$5*1000)))</f>
        <v>0</v>
      </c>
      <c r="S611">
        <f>J611*(1000-(1000*0.61365*exp(17.502*W611/(240.97+W611))/(DY611+DZ611)+DT611)/2)/(1000*0.61365*exp(17.502*W611/(240.97+W611))/(DY611+DZ611)-DT611)</f>
        <v>0</v>
      </c>
      <c r="T611">
        <f>1/((DM611+1)/(Q611/1.6)+1/(R611/1.37)) + DM611/((DM611+1)/(Q611/1.6) + DM611/(R611/1.37))</f>
        <v>0</v>
      </c>
      <c r="U611">
        <f>(DH611*DK611)</f>
        <v>0</v>
      </c>
      <c r="V611">
        <f>(EA611+(U611+2*0.95*5.67E-8*(((EA611+$B$7)+273)^4-(EA611+273)^4)-44100*J611)/(1.84*29.3*R611+8*0.95*5.67E-8*(EA611+273)^3))</f>
        <v>0</v>
      </c>
      <c r="W611">
        <f>($C$7*EB611+$D$7*EC611+$E$7*V611)</f>
        <v>0</v>
      </c>
      <c r="X611">
        <f>0.61365*exp(17.502*W611/(240.97+W611))</f>
        <v>0</v>
      </c>
      <c r="Y611">
        <f>(Z611/AA611*100)</f>
        <v>0</v>
      </c>
      <c r="Z611">
        <f>DT611*(DY611+DZ611)/1000</f>
        <v>0</v>
      </c>
      <c r="AA611">
        <f>0.61365*exp(17.502*EA611/(240.97+EA611))</f>
        <v>0</v>
      </c>
      <c r="AB611">
        <f>(X611-DT611*(DY611+DZ611)/1000)</f>
        <v>0</v>
      </c>
      <c r="AC611">
        <f>(-J611*44100)</f>
        <v>0</v>
      </c>
      <c r="AD611">
        <f>2*29.3*R611*0.92*(EA611-W611)</f>
        <v>0</v>
      </c>
      <c r="AE611">
        <f>2*0.95*5.67E-8*(((EA611+$B$7)+273)^4-(W611+273)^4)</f>
        <v>0</v>
      </c>
      <c r="AF611">
        <f>U611+AE611+AC611+AD611</f>
        <v>0</v>
      </c>
      <c r="AG611">
        <f>DX611*AU611*(DS611-DR611*(1000-AU611*DU611)/(1000-AU611*DT611))/(100*DL611)</f>
        <v>0</v>
      </c>
      <c r="AH611">
        <f>1000*DX611*AU611*(DT611-DU611)/(100*DL611*(1000-AU611*DT611))</f>
        <v>0</v>
      </c>
      <c r="AI611">
        <f>(AJ611 - AK611 - DY611*1E3/(8.314*(EA611+273.15)) * AM611/DX611 * AL611) * DX611/(100*DL611) * (1000 - DU611)/1000</f>
        <v>0</v>
      </c>
      <c r="AJ611">
        <v>156.4194937417657</v>
      </c>
      <c r="AK611">
        <v>170.3517333333333</v>
      </c>
      <c r="AL611">
        <v>-3.364926670842614</v>
      </c>
      <c r="AM611">
        <v>65.50956561991086</v>
      </c>
      <c r="AN611">
        <f>(AP611 - AO611 + DY611*1E3/(8.314*(EA611+273.15)) * AR611/DX611 * AQ611) * DX611/(100*DL611) * 1000/(1000 - AP611)</f>
        <v>0</v>
      </c>
      <c r="AO611">
        <v>22.33530525778003</v>
      </c>
      <c r="AP611">
        <v>23.04192969696969</v>
      </c>
      <c r="AQ611">
        <v>4.826463450299476E-05</v>
      </c>
      <c r="AR611">
        <v>120.4134206838578</v>
      </c>
      <c r="AS611">
        <v>6</v>
      </c>
      <c r="AT611">
        <v>1</v>
      </c>
      <c r="AU611">
        <f>IF(AS611*$H$13&gt;=AW611,1.0,(AW611/(AW611-AS611*$H$13)))</f>
        <v>0</v>
      </c>
      <c r="AV611">
        <f>(AU611-1)*100</f>
        <v>0</v>
      </c>
      <c r="AW611">
        <f>MAX(0,($B$13+$C$13*EF611)/(1+$D$13*EF611)*DY611/(EA611+273)*$E$13)</f>
        <v>0</v>
      </c>
      <c r="AX611" t="s">
        <v>437</v>
      </c>
      <c r="AY611" t="s">
        <v>437</v>
      </c>
      <c r="AZ611">
        <v>0</v>
      </c>
      <c r="BA611">
        <v>0</v>
      </c>
      <c r="BB611">
        <f>1-AZ611/BA611</f>
        <v>0</v>
      </c>
      <c r="BC611">
        <v>0</v>
      </c>
      <c r="BD611" t="s">
        <v>437</v>
      </c>
      <c r="BE611" t="s">
        <v>437</v>
      </c>
      <c r="BF611">
        <v>0</v>
      </c>
      <c r="BG611">
        <v>0</v>
      </c>
      <c r="BH611">
        <f>1-BF611/BG611</f>
        <v>0</v>
      </c>
      <c r="BI611">
        <v>0.5</v>
      </c>
      <c r="BJ611">
        <f>DI611</f>
        <v>0</v>
      </c>
      <c r="BK611">
        <f>L611</f>
        <v>0</v>
      </c>
      <c r="BL611">
        <f>BH611*BI611*BJ611</f>
        <v>0</v>
      </c>
      <c r="BM611">
        <f>(BK611-BC611)/BJ611</f>
        <v>0</v>
      </c>
      <c r="BN611">
        <f>(BA611-BG611)/BG611</f>
        <v>0</v>
      </c>
      <c r="BO611">
        <f>AZ611/(BB611+AZ611/BG611)</f>
        <v>0</v>
      </c>
      <c r="BP611" t="s">
        <v>437</v>
      </c>
      <c r="BQ611">
        <v>0</v>
      </c>
      <c r="BR611">
        <f>IF(BQ611&lt;&gt;0, BQ611, BO611)</f>
        <v>0</v>
      </c>
      <c r="BS611">
        <f>1-BR611/BG611</f>
        <v>0</v>
      </c>
      <c r="BT611">
        <f>(BG611-BF611)/(BG611-BR611)</f>
        <v>0</v>
      </c>
      <c r="BU611">
        <f>(BA611-BG611)/(BA611-BR611)</f>
        <v>0</v>
      </c>
      <c r="BV611">
        <f>(BG611-BF611)/(BG611-AZ611)</f>
        <v>0</v>
      </c>
      <c r="BW611">
        <f>(BA611-BG611)/(BA611-AZ611)</f>
        <v>0</v>
      </c>
      <c r="BX611">
        <f>(BT611*BR611/BF611)</f>
        <v>0</v>
      </c>
      <c r="BY611">
        <f>(1-BX611)</f>
        <v>0</v>
      </c>
      <c r="DH611">
        <f>$B$11*EG611+$C$11*EH611+$F$11*ES611*(1-EV611)</f>
        <v>0</v>
      </c>
      <c r="DI611">
        <f>DH611*DJ611</f>
        <v>0</v>
      </c>
      <c r="DJ611">
        <f>($B$11*$D$9+$C$11*$D$9+$F$11*((FF611+EX611)/MAX(FF611+EX611+FG611, 0.1)*$I$9+FG611/MAX(FF611+EX611+FG611, 0.1)*$J$9))/($B$11+$C$11+$F$11)</f>
        <v>0</v>
      </c>
      <c r="DK611">
        <f>($B$11*$K$9+$C$11*$K$9+$F$11*((FF611+EX611)/MAX(FF611+EX611+FG611, 0.1)*$P$9+FG611/MAX(FF611+EX611+FG611, 0.1)*$Q$9))/($B$11+$C$11+$F$11)</f>
        <v>0</v>
      </c>
      <c r="DL611">
        <v>2.44</v>
      </c>
      <c r="DM611">
        <v>0.5</v>
      </c>
      <c r="DN611" t="s">
        <v>438</v>
      </c>
      <c r="DO611">
        <v>2</v>
      </c>
      <c r="DP611" t="b">
        <v>1</v>
      </c>
      <c r="DQ611">
        <v>1759263027.314285</v>
      </c>
      <c r="DR611">
        <v>190.3455357142857</v>
      </c>
      <c r="DS611">
        <v>168.6078928571428</v>
      </c>
      <c r="DT611">
        <v>23.02425714285714</v>
      </c>
      <c r="DU611">
        <v>22.32656428571428</v>
      </c>
      <c r="DV611">
        <v>190.2336785714286</v>
      </c>
      <c r="DW611">
        <v>22.80228928571428</v>
      </c>
      <c r="DX611">
        <v>499.9602142857143</v>
      </c>
      <c r="DY611">
        <v>90.63393928571428</v>
      </c>
      <c r="DZ611">
        <v>0.05008868928571429</v>
      </c>
      <c r="EA611">
        <v>29.606175</v>
      </c>
      <c r="EB611">
        <v>29.98450714285714</v>
      </c>
      <c r="EC611">
        <v>999.9000000000002</v>
      </c>
      <c r="ED611">
        <v>0</v>
      </c>
      <c r="EE611">
        <v>0</v>
      </c>
      <c r="EF611">
        <v>10015.57785714286</v>
      </c>
      <c r="EG611">
        <v>0</v>
      </c>
      <c r="EH611">
        <v>11.42204285714286</v>
      </c>
      <c r="EI611">
        <v>21.7376</v>
      </c>
      <c r="EJ611">
        <v>194.8311071428572</v>
      </c>
      <c r="EK611">
        <v>172.4582857142857</v>
      </c>
      <c r="EL611">
        <v>0.697699892857143</v>
      </c>
      <c r="EM611">
        <v>168.6078928571428</v>
      </c>
      <c r="EN611">
        <v>22.32656428571428</v>
      </c>
      <c r="EO611">
        <v>2.086779285714286</v>
      </c>
      <c r="EP611">
        <v>2.023543928571429</v>
      </c>
      <c r="EQ611">
        <v>18.11862142857143</v>
      </c>
      <c r="ER611">
        <v>17.629775</v>
      </c>
      <c r="ES611">
        <v>2000.002857142857</v>
      </c>
      <c r="ET611">
        <v>0.9800065000000001</v>
      </c>
      <c r="EU611">
        <v>0.0199935</v>
      </c>
      <c r="EV611">
        <v>0</v>
      </c>
      <c r="EW611">
        <v>240.4656785714286</v>
      </c>
      <c r="EX611">
        <v>5.000560000000001</v>
      </c>
      <c r="EY611">
        <v>4979.501428571429</v>
      </c>
      <c r="EZ611">
        <v>17294.93571428571</v>
      </c>
      <c r="FA611">
        <v>41.125</v>
      </c>
      <c r="FB611">
        <v>41.25</v>
      </c>
      <c r="FC611">
        <v>40.81199999999999</v>
      </c>
      <c r="FD611">
        <v>40.41707142857142</v>
      </c>
      <c r="FE611">
        <v>41.875</v>
      </c>
      <c r="FF611">
        <v>1955.112857142857</v>
      </c>
      <c r="FG611">
        <v>39.89000000000001</v>
      </c>
      <c r="FH611">
        <v>0</v>
      </c>
      <c r="FI611">
        <v>1759263049.6</v>
      </c>
      <c r="FJ611">
        <v>0</v>
      </c>
      <c r="FK611">
        <v>240.4941153846154</v>
      </c>
      <c r="FL611">
        <v>2.153811968013431</v>
      </c>
      <c r="FM611">
        <v>51.51863249394008</v>
      </c>
      <c r="FN611">
        <v>4979.899230769231</v>
      </c>
      <c r="FO611">
        <v>15</v>
      </c>
      <c r="FP611">
        <v>0</v>
      </c>
      <c r="FQ611" t="s">
        <v>439</v>
      </c>
      <c r="FR611">
        <v>1747148579.5</v>
      </c>
      <c r="FS611">
        <v>1747148584.5</v>
      </c>
      <c r="FT611">
        <v>0</v>
      </c>
      <c r="FU611">
        <v>0.162</v>
      </c>
      <c r="FV611">
        <v>-0.001</v>
      </c>
      <c r="FW611">
        <v>0.139</v>
      </c>
      <c r="FX611">
        <v>0.058</v>
      </c>
      <c r="FY611">
        <v>420</v>
      </c>
      <c r="FZ611">
        <v>16</v>
      </c>
      <c r="GA611">
        <v>0.19</v>
      </c>
      <c r="GB611">
        <v>0.02</v>
      </c>
      <c r="GC611">
        <v>21.6001512195122</v>
      </c>
      <c r="GD611">
        <v>2.476576306620239</v>
      </c>
      <c r="GE611">
        <v>0.2534459735780054</v>
      </c>
      <c r="GF611">
        <v>0</v>
      </c>
      <c r="GG611">
        <v>240.3356764705882</v>
      </c>
      <c r="GH611">
        <v>2.319831932783843</v>
      </c>
      <c r="GI611">
        <v>0.2620032241144489</v>
      </c>
      <c r="GJ611">
        <v>0</v>
      </c>
      <c r="GK611">
        <v>0.6932470975609756</v>
      </c>
      <c r="GL611">
        <v>0.05359492682926972</v>
      </c>
      <c r="GM611">
        <v>0.006841578839337606</v>
      </c>
      <c r="GN611">
        <v>1</v>
      </c>
      <c r="GO611">
        <v>1</v>
      </c>
      <c r="GP611">
        <v>3</v>
      </c>
      <c r="GQ611" t="s">
        <v>463</v>
      </c>
      <c r="GR611">
        <v>3.12753</v>
      </c>
      <c r="GS611">
        <v>2.72804</v>
      </c>
      <c r="GT611">
        <v>0.0394316</v>
      </c>
      <c r="GU611">
        <v>0.0347245</v>
      </c>
      <c r="GV611">
        <v>0.104264</v>
      </c>
      <c r="GW611">
        <v>0.10257</v>
      </c>
      <c r="GX611">
        <v>28832</v>
      </c>
      <c r="GY611">
        <v>28077</v>
      </c>
      <c r="GZ611">
        <v>30555.4</v>
      </c>
      <c r="HA611">
        <v>29339.7</v>
      </c>
      <c r="HB611">
        <v>37763.4</v>
      </c>
      <c r="HC611">
        <v>34627.8</v>
      </c>
      <c r="HD611">
        <v>46738.9</v>
      </c>
      <c r="HE611">
        <v>43586.3</v>
      </c>
      <c r="HF611">
        <v>1.82507</v>
      </c>
      <c r="HG611">
        <v>1.84958</v>
      </c>
      <c r="HH611">
        <v>0.109561</v>
      </c>
      <c r="HI611">
        <v>0</v>
      </c>
      <c r="HJ611">
        <v>28.197</v>
      </c>
      <c r="HK611">
        <v>999.9</v>
      </c>
      <c r="HL611">
        <v>51.5</v>
      </c>
      <c r="HM611">
        <v>31.2</v>
      </c>
      <c r="HN611">
        <v>25.9297</v>
      </c>
      <c r="HO611">
        <v>63.0597</v>
      </c>
      <c r="HP611">
        <v>17.0793</v>
      </c>
      <c r="HQ611">
        <v>1</v>
      </c>
      <c r="HR611">
        <v>0.109294</v>
      </c>
      <c r="HS611">
        <v>-0.5730499999999999</v>
      </c>
      <c r="HT611">
        <v>20.2008</v>
      </c>
      <c r="HU611">
        <v>5.22837</v>
      </c>
      <c r="HV611">
        <v>11.974</v>
      </c>
      <c r="HW611">
        <v>4.96995</v>
      </c>
      <c r="HX611">
        <v>3.2895</v>
      </c>
      <c r="HY611">
        <v>9999</v>
      </c>
      <c r="HZ611">
        <v>9999</v>
      </c>
      <c r="IA611">
        <v>9999</v>
      </c>
      <c r="IB611">
        <v>21.9</v>
      </c>
      <c r="IC611">
        <v>4.9729</v>
      </c>
      <c r="ID611">
        <v>1.87714</v>
      </c>
      <c r="IE611">
        <v>1.8752</v>
      </c>
      <c r="IF611">
        <v>1.87805</v>
      </c>
      <c r="IG611">
        <v>1.87482</v>
      </c>
      <c r="IH611">
        <v>1.87836</v>
      </c>
      <c r="II611">
        <v>1.87546</v>
      </c>
      <c r="IJ611">
        <v>1.87667</v>
      </c>
      <c r="IK611">
        <v>0</v>
      </c>
      <c r="IL611">
        <v>0</v>
      </c>
      <c r="IM611">
        <v>0</v>
      </c>
      <c r="IN611">
        <v>0</v>
      </c>
      <c r="IO611" t="s">
        <v>441</v>
      </c>
      <c r="IP611" t="s">
        <v>442</v>
      </c>
      <c r="IQ611" t="s">
        <v>443</v>
      </c>
      <c r="IR611" t="s">
        <v>443</v>
      </c>
      <c r="IS611" t="s">
        <v>443</v>
      </c>
      <c r="IT611" t="s">
        <v>443</v>
      </c>
      <c r="IU611">
        <v>0</v>
      </c>
      <c r="IV611">
        <v>100</v>
      </c>
      <c r="IW611">
        <v>100</v>
      </c>
      <c r="IX611">
        <v>0.082</v>
      </c>
      <c r="IY611">
        <v>0.2223</v>
      </c>
      <c r="IZ611">
        <v>-0.1222274518627452</v>
      </c>
      <c r="JA611">
        <v>0.001328938755811441</v>
      </c>
      <c r="JB611">
        <v>-5.633165956792918E-07</v>
      </c>
      <c r="JC611">
        <v>2.510553891376428E-10</v>
      </c>
      <c r="JD611">
        <v>-0.04678033270444259</v>
      </c>
      <c r="JE611">
        <v>-0.0009625096320519332</v>
      </c>
      <c r="JF611">
        <v>0.0006953178313022573</v>
      </c>
      <c r="JG611">
        <v>-5.973937232829655E-06</v>
      </c>
      <c r="JH611">
        <v>1</v>
      </c>
      <c r="JI611">
        <v>2112</v>
      </c>
      <c r="JJ611">
        <v>1</v>
      </c>
      <c r="JK611">
        <v>26</v>
      </c>
      <c r="JL611">
        <v>201907.6</v>
      </c>
      <c r="JM611">
        <v>201907.5</v>
      </c>
      <c r="JN611">
        <v>0.447998</v>
      </c>
      <c r="JO611">
        <v>2.5769</v>
      </c>
      <c r="JP611">
        <v>1.39893</v>
      </c>
      <c r="JQ611">
        <v>2.33521</v>
      </c>
      <c r="JR611">
        <v>1.44897</v>
      </c>
      <c r="JS611">
        <v>2.56348</v>
      </c>
      <c r="JT611">
        <v>36.908</v>
      </c>
      <c r="JU611">
        <v>23.9737</v>
      </c>
      <c r="JV611">
        <v>18</v>
      </c>
      <c r="JW611">
        <v>475.976</v>
      </c>
      <c r="JX611">
        <v>460.717</v>
      </c>
      <c r="JY611">
        <v>28.2811</v>
      </c>
      <c r="JZ611">
        <v>28.607</v>
      </c>
      <c r="KA611">
        <v>30.0001</v>
      </c>
      <c r="KB611">
        <v>28.3133</v>
      </c>
      <c r="KC611">
        <v>28.3825</v>
      </c>
      <c r="KD611">
        <v>9.010059999999999</v>
      </c>
      <c r="KE611">
        <v>23.5162</v>
      </c>
      <c r="KF611">
        <v>73.19450000000001</v>
      </c>
      <c r="KG611">
        <v>28.2913</v>
      </c>
      <c r="KH611">
        <v>119.129</v>
      </c>
      <c r="KI611">
        <v>22.3024</v>
      </c>
      <c r="KJ611">
        <v>101.01</v>
      </c>
      <c r="KK611">
        <v>100.266</v>
      </c>
    </row>
    <row r="612" spans="1:297">
      <c r="A612">
        <v>596</v>
      </c>
      <c r="B612">
        <v>1759263040.1</v>
      </c>
      <c r="C612">
        <v>16224.5</v>
      </c>
      <c r="D612" t="s">
        <v>1641</v>
      </c>
      <c r="E612" t="s">
        <v>1642</v>
      </c>
      <c r="F612">
        <v>5</v>
      </c>
      <c r="G612" t="s">
        <v>1604</v>
      </c>
      <c r="H612" t="s">
        <v>436</v>
      </c>
      <c r="I612">
        <v>1759263032.6</v>
      </c>
      <c r="J612">
        <f>(K612)/1000</f>
        <v>0</v>
      </c>
      <c r="K612">
        <f>IF(DP612, AN612, AH612)</f>
        <v>0</v>
      </c>
      <c r="L612">
        <f>IF(DP612, AI612, AG612)</f>
        <v>0</v>
      </c>
      <c r="M612">
        <f>DR612 - IF(AU612&gt;1, L612*DL612*100.0/(AW612), 0)</f>
        <v>0</v>
      </c>
      <c r="N612">
        <f>((T612-J612/2)*M612-L612)/(T612+J612/2)</f>
        <v>0</v>
      </c>
      <c r="O612">
        <f>N612*(DY612+DZ612)/1000.0</f>
        <v>0</v>
      </c>
      <c r="P612">
        <f>(DR612 - IF(AU612&gt;1, L612*DL612*100.0/(AW612), 0))*(DY612+DZ612)/1000.0</f>
        <v>0</v>
      </c>
      <c r="Q612">
        <f>2.0/((1/S612-1/R612)+SIGN(S612)*SQRT((1/S612-1/R612)*(1/S612-1/R612) + 4*DM612/((DM612+1)*(DM612+1))*(2*1/S612*1/R612-1/R612*1/R612)))</f>
        <v>0</v>
      </c>
      <c r="R612">
        <f>IF(LEFT(DN612,1)&lt;&gt;"0",IF(LEFT(DN612,1)="1",3.0,DO612),$D$5+$E$5*(EF612*DY612/($K$5*1000))+$F$5*(EF612*DY612/($K$5*1000))*MAX(MIN(DL612,$J$5),$I$5)*MAX(MIN(DL612,$J$5),$I$5)+$G$5*MAX(MIN(DL612,$J$5),$I$5)*(EF612*DY612/($K$5*1000))+$H$5*(EF612*DY612/($K$5*1000))*(EF612*DY612/($K$5*1000)))</f>
        <v>0</v>
      </c>
      <c r="S612">
        <f>J612*(1000-(1000*0.61365*exp(17.502*W612/(240.97+W612))/(DY612+DZ612)+DT612)/2)/(1000*0.61365*exp(17.502*W612/(240.97+W612))/(DY612+DZ612)-DT612)</f>
        <v>0</v>
      </c>
      <c r="T612">
        <f>1/((DM612+1)/(Q612/1.6)+1/(R612/1.37)) + DM612/((DM612+1)/(Q612/1.6) + DM612/(R612/1.37))</f>
        <v>0</v>
      </c>
      <c r="U612">
        <f>(DH612*DK612)</f>
        <v>0</v>
      </c>
      <c r="V612">
        <f>(EA612+(U612+2*0.95*5.67E-8*(((EA612+$B$7)+273)^4-(EA612+273)^4)-44100*J612)/(1.84*29.3*R612+8*0.95*5.67E-8*(EA612+273)^3))</f>
        <v>0</v>
      </c>
      <c r="W612">
        <f>($C$7*EB612+$D$7*EC612+$E$7*V612)</f>
        <v>0</v>
      </c>
      <c r="X612">
        <f>0.61365*exp(17.502*W612/(240.97+W612))</f>
        <v>0</v>
      </c>
      <c r="Y612">
        <f>(Z612/AA612*100)</f>
        <v>0</v>
      </c>
      <c r="Z612">
        <f>DT612*(DY612+DZ612)/1000</f>
        <v>0</v>
      </c>
      <c r="AA612">
        <f>0.61365*exp(17.502*EA612/(240.97+EA612))</f>
        <v>0</v>
      </c>
      <c r="AB612">
        <f>(X612-DT612*(DY612+DZ612)/1000)</f>
        <v>0</v>
      </c>
      <c r="AC612">
        <f>(-J612*44100)</f>
        <v>0</v>
      </c>
      <c r="AD612">
        <f>2*29.3*R612*0.92*(EA612-W612)</f>
        <v>0</v>
      </c>
      <c r="AE612">
        <f>2*0.95*5.67E-8*(((EA612+$B$7)+273)^4-(W612+273)^4)</f>
        <v>0</v>
      </c>
      <c r="AF612">
        <f>U612+AE612+AC612+AD612</f>
        <v>0</v>
      </c>
      <c r="AG612">
        <f>DX612*AU612*(DS612-DR612*(1000-AU612*DU612)/(1000-AU612*DT612))/(100*DL612)</f>
        <v>0</v>
      </c>
      <c r="AH612">
        <f>1000*DX612*AU612*(DT612-DU612)/(100*DL612*(1000-AU612*DT612))</f>
        <v>0</v>
      </c>
      <c r="AI612">
        <f>(AJ612 - AK612 - DY612*1E3/(8.314*(EA612+273.15)) * AM612/DX612 * AL612) * DX612/(100*DL612) * (1000 - DU612)/1000</f>
        <v>0</v>
      </c>
      <c r="AJ612">
        <v>139.4324246669559</v>
      </c>
      <c r="AK612">
        <v>153.543606060606</v>
      </c>
      <c r="AL612">
        <v>-3.36062382598256</v>
      </c>
      <c r="AM612">
        <v>65.50956561991086</v>
      </c>
      <c r="AN612">
        <f>(AP612 - AO612 + DY612*1E3/(8.314*(EA612+273.15)) * AR612/DX612 * AQ612) * DX612/(100*DL612) * 1000/(1000 - AP612)</f>
        <v>0</v>
      </c>
      <c r="AO612">
        <v>22.33078341803219</v>
      </c>
      <c r="AP612">
        <v>23.05099212121211</v>
      </c>
      <c r="AQ612">
        <v>3.294620753773809E-05</v>
      </c>
      <c r="AR612">
        <v>120.4134206838578</v>
      </c>
      <c r="AS612">
        <v>6</v>
      </c>
      <c r="AT612">
        <v>1</v>
      </c>
      <c r="AU612">
        <f>IF(AS612*$H$13&gt;=AW612,1.0,(AW612/(AW612-AS612*$H$13)))</f>
        <v>0</v>
      </c>
      <c r="AV612">
        <f>(AU612-1)*100</f>
        <v>0</v>
      </c>
      <c r="AW612">
        <f>MAX(0,($B$13+$C$13*EF612)/(1+$D$13*EF612)*DY612/(EA612+273)*$E$13)</f>
        <v>0</v>
      </c>
      <c r="AX612" t="s">
        <v>437</v>
      </c>
      <c r="AY612" t="s">
        <v>437</v>
      </c>
      <c r="AZ612">
        <v>0</v>
      </c>
      <c r="BA612">
        <v>0</v>
      </c>
      <c r="BB612">
        <f>1-AZ612/BA612</f>
        <v>0</v>
      </c>
      <c r="BC612">
        <v>0</v>
      </c>
      <c r="BD612" t="s">
        <v>437</v>
      </c>
      <c r="BE612" t="s">
        <v>437</v>
      </c>
      <c r="BF612">
        <v>0</v>
      </c>
      <c r="BG612">
        <v>0</v>
      </c>
      <c r="BH612">
        <f>1-BF612/BG612</f>
        <v>0</v>
      </c>
      <c r="BI612">
        <v>0.5</v>
      </c>
      <c r="BJ612">
        <f>DI612</f>
        <v>0</v>
      </c>
      <c r="BK612">
        <f>L612</f>
        <v>0</v>
      </c>
      <c r="BL612">
        <f>BH612*BI612*BJ612</f>
        <v>0</v>
      </c>
      <c r="BM612">
        <f>(BK612-BC612)/BJ612</f>
        <v>0</v>
      </c>
      <c r="BN612">
        <f>(BA612-BG612)/BG612</f>
        <v>0</v>
      </c>
      <c r="BO612">
        <f>AZ612/(BB612+AZ612/BG612)</f>
        <v>0</v>
      </c>
      <c r="BP612" t="s">
        <v>437</v>
      </c>
      <c r="BQ612">
        <v>0</v>
      </c>
      <c r="BR612">
        <f>IF(BQ612&lt;&gt;0, BQ612, BO612)</f>
        <v>0</v>
      </c>
      <c r="BS612">
        <f>1-BR612/BG612</f>
        <v>0</v>
      </c>
      <c r="BT612">
        <f>(BG612-BF612)/(BG612-BR612)</f>
        <v>0</v>
      </c>
      <c r="BU612">
        <f>(BA612-BG612)/(BA612-BR612)</f>
        <v>0</v>
      </c>
      <c r="BV612">
        <f>(BG612-BF612)/(BG612-AZ612)</f>
        <v>0</v>
      </c>
      <c r="BW612">
        <f>(BA612-BG612)/(BA612-AZ612)</f>
        <v>0</v>
      </c>
      <c r="BX612">
        <f>(BT612*BR612/BF612)</f>
        <v>0</v>
      </c>
      <c r="BY612">
        <f>(1-BX612)</f>
        <v>0</v>
      </c>
      <c r="DH612">
        <f>$B$11*EG612+$C$11*EH612+$F$11*ES612*(1-EV612)</f>
        <v>0</v>
      </c>
      <c r="DI612">
        <f>DH612*DJ612</f>
        <v>0</v>
      </c>
      <c r="DJ612">
        <f>($B$11*$D$9+$C$11*$D$9+$F$11*((FF612+EX612)/MAX(FF612+EX612+FG612, 0.1)*$I$9+FG612/MAX(FF612+EX612+FG612, 0.1)*$J$9))/($B$11+$C$11+$F$11)</f>
        <v>0</v>
      </c>
      <c r="DK612">
        <f>($B$11*$K$9+$C$11*$K$9+$F$11*((FF612+EX612)/MAX(FF612+EX612+FG612, 0.1)*$P$9+FG612/MAX(FF612+EX612+FG612, 0.1)*$Q$9))/($B$11+$C$11+$F$11)</f>
        <v>0</v>
      </c>
      <c r="DL612">
        <v>2.44</v>
      </c>
      <c r="DM612">
        <v>0.5</v>
      </c>
      <c r="DN612" t="s">
        <v>438</v>
      </c>
      <c r="DO612">
        <v>2</v>
      </c>
      <c r="DP612" t="b">
        <v>1</v>
      </c>
      <c r="DQ612">
        <v>1759263032.6</v>
      </c>
      <c r="DR612">
        <v>173.0124444444444</v>
      </c>
      <c r="DS612">
        <v>151.0341481481481</v>
      </c>
      <c r="DT612">
        <v>23.03541481481481</v>
      </c>
      <c r="DU612">
        <v>22.3306037037037</v>
      </c>
      <c r="DV612">
        <v>172.9205555555556</v>
      </c>
      <c r="DW612">
        <v>22.81321111111111</v>
      </c>
      <c r="DX612">
        <v>499.9925185185185</v>
      </c>
      <c r="DY612">
        <v>90.6329962962963</v>
      </c>
      <c r="DZ612">
        <v>0.05011942962962963</v>
      </c>
      <c r="EA612">
        <v>29.60841481481481</v>
      </c>
      <c r="EB612">
        <v>29.98516296296296</v>
      </c>
      <c r="EC612">
        <v>999.9000000000001</v>
      </c>
      <c r="ED612">
        <v>0</v>
      </c>
      <c r="EE612">
        <v>0</v>
      </c>
      <c r="EF612">
        <v>10011.86888888889</v>
      </c>
      <c r="EG612">
        <v>0</v>
      </c>
      <c r="EH612">
        <v>11.42974074074074</v>
      </c>
      <c r="EI612">
        <v>21.97837407407408</v>
      </c>
      <c r="EJ612">
        <v>177.0916296296296</v>
      </c>
      <c r="EK612">
        <v>154.4838148148148</v>
      </c>
      <c r="EL612">
        <v>0.7048171481481482</v>
      </c>
      <c r="EM612">
        <v>151.0341481481481</v>
      </c>
      <c r="EN612">
        <v>22.3306037037037</v>
      </c>
      <c r="EO612">
        <v>2.087767777777778</v>
      </c>
      <c r="EP612">
        <v>2.023888518518518</v>
      </c>
      <c r="EQ612">
        <v>18.12617037037037</v>
      </c>
      <c r="ER612">
        <v>17.63247777777778</v>
      </c>
      <c r="ES612">
        <v>2000.011111111111</v>
      </c>
      <c r="ET612">
        <v>0.9800065555555556</v>
      </c>
      <c r="EU612">
        <v>0.01999344814814814</v>
      </c>
      <c r="EV612">
        <v>0</v>
      </c>
      <c r="EW612">
        <v>240.7087407407407</v>
      </c>
      <c r="EX612">
        <v>5.000560000000001</v>
      </c>
      <c r="EY612">
        <v>4984.095185185185</v>
      </c>
      <c r="EZ612">
        <v>17295</v>
      </c>
      <c r="FA612">
        <v>41.125</v>
      </c>
      <c r="FB612">
        <v>41.25</v>
      </c>
      <c r="FC612">
        <v>40.81199999999999</v>
      </c>
      <c r="FD612">
        <v>40.41862962962963</v>
      </c>
      <c r="FE612">
        <v>41.875</v>
      </c>
      <c r="FF612">
        <v>1955.121111111111</v>
      </c>
      <c r="FG612">
        <v>39.89000000000001</v>
      </c>
      <c r="FH612">
        <v>0</v>
      </c>
      <c r="FI612">
        <v>1759263054.4</v>
      </c>
      <c r="FJ612">
        <v>0</v>
      </c>
      <c r="FK612">
        <v>240.7066923076923</v>
      </c>
      <c r="FL612">
        <v>2.868512831872903</v>
      </c>
      <c r="FM612">
        <v>50.5186325222004</v>
      </c>
      <c r="FN612">
        <v>4984.085769230769</v>
      </c>
      <c r="FO612">
        <v>15</v>
      </c>
      <c r="FP612">
        <v>0</v>
      </c>
      <c r="FQ612" t="s">
        <v>439</v>
      </c>
      <c r="FR612">
        <v>1747148579.5</v>
      </c>
      <c r="FS612">
        <v>1747148584.5</v>
      </c>
      <c r="FT612">
        <v>0</v>
      </c>
      <c r="FU612">
        <v>0.162</v>
      </c>
      <c r="FV612">
        <v>-0.001</v>
      </c>
      <c r="FW612">
        <v>0.139</v>
      </c>
      <c r="FX612">
        <v>0.058</v>
      </c>
      <c r="FY612">
        <v>420</v>
      </c>
      <c r="FZ612">
        <v>16</v>
      </c>
      <c r="GA612">
        <v>0.19</v>
      </c>
      <c r="GB612">
        <v>0.02</v>
      </c>
      <c r="GC612">
        <v>21.8225625</v>
      </c>
      <c r="GD612">
        <v>2.731351969981198</v>
      </c>
      <c r="GE612">
        <v>0.2692777772927984</v>
      </c>
      <c r="GF612">
        <v>0</v>
      </c>
      <c r="GG612">
        <v>240.5576764705882</v>
      </c>
      <c r="GH612">
        <v>2.542383502331791</v>
      </c>
      <c r="GI612">
        <v>0.2806696530661067</v>
      </c>
      <c r="GJ612">
        <v>0</v>
      </c>
      <c r="GK612">
        <v>0.7013973499999999</v>
      </c>
      <c r="GL612">
        <v>0.07680648405253071</v>
      </c>
      <c r="GM612">
        <v>0.009001169817168218</v>
      </c>
      <c r="GN612">
        <v>1</v>
      </c>
      <c r="GO612">
        <v>1</v>
      </c>
      <c r="GP612">
        <v>3</v>
      </c>
      <c r="GQ612" t="s">
        <v>463</v>
      </c>
      <c r="GR612">
        <v>3.12775</v>
      </c>
      <c r="GS612">
        <v>2.72776</v>
      </c>
      <c r="GT612">
        <v>0.0358345</v>
      </c>
      <c r="GU612">
        <v>0.0309799</v>
      </c>
      <c r="GV612">
        <v>0.10429</v>
      </c>
      <c r="GW612">
        <v>0.102557</v>
      </c>
      <c r="GX612">
        <v>28939.9</v>
      </c>
      <c r="GY612">
        <v>28185.9</v>
      </c>
      <c r="GZ612">
        <v>30555.4</v>
      </c>
      <c r="HA612">
        <v>29339.7</v>
      </c>
      <c r="HB612">
        <v>37762</v>
      </c>
      <c r="HC612">
        <v>34628.2</v>
      </c>
      <c r="HD612">
        <v>46738.9</v>
      </c>
      <c r="HE612">
        <v>43586.5</v>
      </c>
      <c r="HF612">
        <v>1.82533</v>
      </c>
      <c r="HG612">
        <v>1.8492</v>
      </c>
      <c r="HH612">
        <v>0.110269</v>
      </c>
      <c r="HI612">
        <v>0</v>
      </c>
      <c r="HJ612">
        <v>28.1966</v>
      </c>
      <c r="HK612">
        <v>999.9</v>
      </c>
      <c r="HL612">
        <v>51.5</v>
      </c>
      <c r="HM612">
        <v>31.2</v>
      </c>
      <c r="HN612">
        <v>25.9291</v>
      </c>
      <c r="HO612">
        <v>63.2197</v>
      </c>
      <c r="HP612">
        <v>16.867</v>
      </c>
      <c r="HQ612">
        <v>1</v>
      </c>
      <c r="HR612">
        <v>0.109068</v>
      </c>
      <c r="HS612">
        <v>-0.5823390000000001</v>
      </c>
      <c r="HT612">
        <v>20.201</v>
      </c>
      <c r="HU612">
        <v>5.22792</v>
      </c>
      <c r="HV612">
        <v>11.974</v>
      </c>
      <c r="HW612">
        <v>4.96955</v>
      </c>
      <c r="HX612">
        <v>3.2895</v>
      </c>
      <c r="HY612">
        <v>9999</v>
      </c>
      <c r="HZ612">
        <v>9999</v>
      </c>
      <c r="IA612">
        <v>9999</v>
      </c>
      <c r="IB612">
        <v>21.9</v>
      </c>
      <c r="IC612">
        <v>4.97289</v>
      </c>
      <c r="ID612">
        <v>1.87717</v>
      </c>
      <c r="IE612">
        <v>1.87523</v>
      </c>
      <c r="IF612">
        <v>1.87805</v>
      </c>
      <c r="IG612">
        <v>1.87485</v>
      </c>
      <c r="IH612">
        <v>1.87836</v>
      </c>
      <c r="II612">
        <v>1.87547</v>
      </c>
      <c r="IJ612">
        <v>1.87668</v>
      </c>
      <c r="IK612">
        <v>0</v>
      </c>
      <c r="IL612">
        <v>0</v>
      </c>
      <c r="IM612">
        <v>0</v>
      </c>
      <c r="IN612">
        <v>0</v>
      </c>
      <c r="IO612" t="s">
        <v>441</v>
      </c>
      <c r="IP612" t="s">
        <v>442</v>
      </c>
      <c r="IQ612" t="s">
        <v>443</v>
      </c>
      <c r="IR612" t="s">
        <v>443</v>
      </c>
      <c r="IS612" t="s">
        <v>443</v>
      </c>
      <c r="IT612" t="s">
        <v>443</v>
      </c>
      <c r="IU612">
        <v>0</v>
      </c>
      <c r="IV612">
        <v>100</v>
      </c>
      <c r="IW612">
        <v>100</v>
      </c>
      <c r="IX612">
        <v>0.063</v>
      </c>
      <c r="IY612">
        <v>0.2226</v>
      </c>
      <c r="IZ612">
        <v>-0.1222274518627452</v>
      </c>
      <c r="JA612">
        <v>0.001328938755811441</v>
      </c>
      <c r="JB612">
        <v>-5.633165956792918E-07</v>
      </c>
      <c r="JC612">
        <v>2.510553891376428E-10</v>
      </c>
      <c r="JD612">
        <v>-0.04678033270444259</v>
      </c>
      <c r="JE612">
        <v>-0.0009625096320519332</v>
      </c>
      <c r="JF612">
        <v>0.0006953178313022573</v>
      </c>
      <c r="JG612">
        <v>-5.973937232829655E-06</v>
      </c>
      <c r="JH612">
        <v>1</v>
      </c>
      <c r="JI612">
        <v>2112</v>
      </c>
      <c r="JJ612">
        <v>1</v>
      </c>
      <c r="JK612">
        <v>26</v>
      </c>
      <c r="JL612">
        <v>201907.7</v>
      </c>
      <c r="JM612">
        <v>201907.6</v>
      </c>
      <c r="JN612">
        <v>0.407715</v>
      </c>
      <c r="JO612">
        <v>2.59155</v>
      </c>
      <c r="JP612">
        <v>1.39893</v>
      </c>
      <c r="JQ612">
        <v>2.33398</v>
      </c>
      <c r="JR612">
        <v>1.44897</v>
      </c>
      <c r="JS612">
        <v>2.48413</v>
      </c>
      <c r="JT612">
        <v>36.908</v>
      </c>
      <c r="JU612">
        <v>23.9387</v>
      </c>
      <c r="JV612">
        <v>18</v>
      </c>
      <c r="JW612">
        <v>476.112</v>
      </c>
      <c r="JX612">
        <v>460.476</v>
      </c>
      <c r="JY612">
        <v>28.2927</v>
      </c>
      <c r="JZ612">
        <v>28.607</v>
      </c>
      <c r="KA612">
        <v>30.0002</v>
      </c>
      <c r="KB612">
        <v>28.3133</v>
      </c>
      <c r="KC612">
        <v>28.3825</v>
      </c>
      <c r="KD612">
        <v>8.19204</v>
      </c>
      <c r="KE612">
        <v>23.5162</v>
      </c>
      <c r="KF612">
        <v>73.5719</v>
      </c>
      <c r="KG612">
        <v>28.3004</v>
      </c>
      <c r="KH612">
        <v>99.0699</v>
      </c>
      <c r="KI612">
        <v>22.2852</v>
      </c>
      <c r="KJ612">
        <v>101.009</v>
      </c>
      <c r="KK612">
        <v>100.266</v>
      </c>
    </row>
    <row r="613" spans="1:297">
      <c r="A613">
        <v>597</v>
      </c>
      <c r="B613">
        <v>1759263045.1</v>
      </c>
      <c r="C613">
        <v>16229.5</v>
      </c>
      <c r="D613" t="s">
        <v>1643</v>
      </c>
      <c r="E613" t="s">
        <v>1644</v>
      </c>
      <c r="F613">
        <v>5</v>
      </c>
      <c r="G613" t="s">
        <v>1604</v>
      </c>
      <c r="H613" t="s">
        <v>436</v>
      </c>
      <c r="I613">
        <v>1759263037.314285</v>
      </c>
      <c r="J613">
        <f>(K613)/1000</f>
        <v>0</v>
      </c>
      <c r="K613">
        <f>IF(DP613, AN613, AH613)</f>
        <v>0</v>
      </c>
      <c r="L613">
        <f>IF(DP613, AI613, AG613)</f>
        <v>0</v>
      </c>
      <c r="M613">
        <f>DR613 - IF(AU613&gt;1, L613*DL613*100.0/(AW613), 0)</f>
        <v>0</v>
      </c>
      <c r="N613">
        <f>((T613-J613/2)*M613-L613)/(T613+J613/2)</f>
        <v>0</v>
      </c>
      <c r="O613">
        <f>N613*(DY613+DZ613)/1000.0</f>
        <v>0</v>
      </c>
      <c r="P613">
        <f>(DR613 - IF(AU613&gt;1, L613*DL613*100.0/(AW613), 0))*(DY613+DZ613)/1000.0</f>
        <v>0</v>
      </c>
      <c r="Q613">
        <f>2.0/((1/S613-1/R613)+SIGN(S613)*SQRT((1/S613-1/R613)*(1/S613-1/R613) + 4*DM613/((DM613+1)*(DM613+1))*(2*1/S613*1/R613-1/R613*1/R613)))</f>
        <v>0</v>
      </c>
      <c r="R613">
        <f>IF(LEFT(DN613,1)&lt;&gt;"0",IF(LEFT(DN613,1)="1",3.0,DO613),$D$5+$E$5*(EF613*DY613/($K$5*1000))+$F$5*(EF613*DY613/($K$5*1000))*MAX(MIN(DL613,$J$5),$I$5)*MAX(MIN(DL613,$J$5),$I$5)+$G$5*MAX(MIN(DL613,$J$5),$I$5)*(EF613*DY613/($K$5*1000))+$H$5*(EF613*DY613/($K$5*1000))*(EF613*DY613/($K$5*1000)))</f>
        <v>0</v>
      </c>
      <c r="S613">
        <f>J613*(1000-(1000*0.61365*exp(17.502*W613/(240.97+W613))/(DY613+DZ613)+DT613)/2)/(1000*0.61365*exp(17.502*W613/(240.97+W613))/(DY613+DZ613)-DT613)</f>
        <v>0</v>
      </c>
      <c r="T613">
        <f>1/((DM613+1)/(Q613/1.6)+1/(R613/1.37)) + DM613/((DM613+1)/(Q613/1.6) + DM613/(R613/1.37))</f>
        <v>0</v>
      </c>
      <c r="U613">
        <f>(DH613*DK613)</f>
        <v>0</v>
      </c>
      <c r="V613">
        <f>(EA613+(U613+2*0.95*5.67E-8*(((EA613+$B$7)+273)^4-(EA613+273)^4)-44100*J613)/(1.84*29.3*R613+8*0.95*5.67E-8*(EA613+273)^3))</f>
        <v>0</v>
      </c>
      <c r="W613">
        <f>($C$7*EB613+$D$7*EC613+$E$7*V613)</f>
        <v>0</v>
      </c>
      <c r="X613">
        <f>0.61365*exp(17.502*W613/(240.97+W613))</f>
        <v>0</v>
      </c>
      <c r="Y613">
        <f>(Z613/AA613*100)</f>
        <v>0</v>
      </c>
      <c r="Z613">
        <f>DT613*(DY613+DZ613)/1000</f>
        <v>0</v>
      </c>
      <c r="AA613">
        <f>0.61365*exp(17.502*EA613/(240.97+EA613))</f>
        <v>0</v>
      </c>
      <c r="AB613">
        <f>(X613-DT613*(DY613+DZ613)/1000)</f>
        <v>0</v>
      </c>
      <c r="AC613">
        <f>(-J613*44100)</f>
        <v>0</v>
      </c>
      <c r="AD613">
        <f>2*29.3*R613*0.92*(EA613-W613)</f>
        <v>0</v>
      </c>
      <c r="AE613">
        <f>2*0.95*5.67E-8*(((EA613+$B$7)+273)^4-(W613+273)^4)</f>
        <v>0</v>
      </c>
      <c r="AF613">
        <f>U613+AE613+AC613+AD613</f>
        <v>0</v>
      </c>
      <c r="AG613">
        <f>DX613*AU613*(DS613-DR613*(1000-AU613*DU613)/(1000-AU613*DT613))/(100*DL613)</f>
        <v>0</v>
      </c>
      <c r="AH613">
        <f>1000*DX613*AU613*(DT613-DU613)/(100*DL613*(1000-AU613*DT613))</f>
        <v>0</v>
      </c>
      <c r="AI613">
        <f>(AJ613 - AK613 - DY613*1E3/(8.314*(EA613+273.15)) * AM613/DX613 * AL613) * DX613/(100*DL613) * (1000 - DU613)/1000</f>
        <v>0</v>
      </c>
      <c r="AJ613">
        <v>122.5049659957885</v>
      </c>
      <c r="AK613">
        <v>136.7926545454546</v>
      </c>
      <c r="AL613">
        <v>-3.351519347720444</v>
      </c>
      <c r="AM613">
        <v>65.50956561991086</v>
      </c>
      <c r="AN613">
        <f>(AP613 - AO613 + DY613*1E3/(8.314*(EA613+273.15)) * AR613/DX613 * AQ613) * DX613/(100*DL613) * 1000/(1000 - AP613)</f>
        <v>0</v>
      </c>
      <c r="AO613">
        <v>22.32843512518901</v>
      </c>
      <c r="AP613">
        <v>23.05860545454545</v>
      </c>
      <c r="AQ613">
        <v>2.630649690011655E-05</v>
      </c>
      <c r="AR613">
        <v>120.4134206838578</v>
      </c>
      <c r="AS613">
        <v>6</v>
      </c>
      <c r="AT613">
        <v>1</v>
      </c>
      <c r="AU613">
        <f>IF(AS613*$H$13&gt;=AW613,1.0,(AW613/(AW613-AS613*$H$13)))</f>
        <v>0</v>
      </c>
      <c r="AV613">
        <f>(AU613-1)*100</f>
        <v>0</v>
      </c>
      <c r="AW613">
        <f>MAX(0,($B$13+$C$13*EF613)/(1+$D$13*EF613)*DY613/(EA613+273)*$E$13)</f>
        <v>0</v>
      </c>
      <c r="AX613" t="s">
        <v>437</v>
      </c>
      <c r="AY613" t="s">
        <v>437</v>
      </c>
      <c r="AZ613">
        <v>0</v>
      </c>
      <c r="BA613">
        <v>0</v>
      </c>
      <c r="BB613">
        <f>1-AZ613/BA613</f>
        <v>0</v>
      </c>
      <c r="BC613">
        <v>0</v>
      </c>
      <c r="BD613" t="s">
        <v>437</v>
      </c>
      <c r="BE613" t="s">
        <v>437</v>
      </c>
      <c r="BF613">
        <v>0</v>
      </c>
      <c r="BG613">
        <v>0</v>
      </c>
      <c r="BH613">
        <f>1-BF613/BG613</f>
        <v>0</v>
      </c>
      <c r="BI613">
        <v>0.5</v>
      </c>
      <c r="BJ613">
        <f>DI613</f>
        <v>0</v>
      </c>
      <c r="BK613">
        <f>L613</f>
        <v>0</v>
      </c>
      <c r="BL613">
        <f>BH613*BI613*BJ613</f>
        <v>0</v>
      </c>
      <c r="BM613">
        <f>(BK613-BC613)/BJ613</f>
        <v>0</v>
      </c>
      <c r="BN613">
        <f>(BA613-BG613)/BG613</f>
        <v>0</v>
      </c>
      <c r="BO613">
        <f>AZ613/(BB613+AZ613/BG613)</f>
        <v>0</v>
      </c>
      <c r="BP613" t="s">
        <v>437</v>
      </c>
      <c r="BQ613">
        <v>0</v>
      </c>
      <c r="BR613">
        <f>IF(BQ613&lt;&gt;0, BQ613, BO613)</f>
        <v>0</v>
      </c>
      <c r="BS613">
        <f>1-BR613/BG613</f>
        <v>0</v>
      </c>
      <c r="BT613">
        <f>(BG613-BF613)/(BG613-BR613)</f>
        <v>0</v>
      </c>
      <c r="BU613">
        <f>(BA613-BG613)/(BA613-BR613)</f>
        <v>0</v>
      </c>
      <c r="BV613">
        <f>(BG613-BF613)/(BG613-AZ613)</f>
        <v>0</v>
      </c>
      <c r="BW613">
        <f>(BA613-BG613)/(BA613-AZ613)</f>
        <v>0</v>
      </c>
      <c r="BX613">
        <f>(BT613*BR613/BF613)</f>
        <v>0</v>
      </c>
      <c r="BY613">
        <f>(1-BX613)</f>
        <v>0</v>
      </c>
      <c r="DH613">
        <f>$B$11*EG613+$C$11*EH613+$F$11*ES613*(1-EV613)</f>
        <v>0</v>
      </c>
      <c r="DI613">
        <f>DH613*DJ613</f>
        <v>0</v>
      </c>
      <c r="DJ613">
        <f>($B$11*$D$9+$C$11*$D$9+$F$11*((FF613+EX613)/MAX(FF613+EX613+FG613, 0.1)*$I$9+FG613/MAX(FF613+EX613+FG613, 0.1)*$J$9))/($B$11+$C$11+$F$11)</f>
        <v>0</v>
      </c>
      <c r="DK613">
        <f>($B$11*$K$9+$C$11*$K$9+$F$11*((FF613+EX613)/MAX(FF613+EX613+FG613, 0.1)*$P$9+FG613/MAX(FF613+EX613+FG613, 0.1)*$Q$9))/($B$11+$C$11+$F$11)</f>
        <v>0</v>
      </c>
      <c r="DL613">
        <v>2.44</v>
      </c>
      <c r="DM613">
        <v>0.5</v>
      </c>
      <c r="DN613" t="s">
        <v>438</v>
      </c>
      <c r="DO613">
        <v>2</v>
      </c>
      <c r="DP613" t="b">
        <v>1</v>
      </c>
      <c r="DQ613">
        <v>1759263037.314285</v>
      </c>
      <c r="DR613">
        <v>157.5231785714286</v>
      </c>
      <c r="DS613">
        <v>135.3682857142857</v>
      </c>
      <c r="DT613">
        <v>23.04574285714286</v>
      </c>
      <c r="DU613">
        <v>22.33202142857143</v>
      </c>
      <c r="DV613">
        <v>157.44925</v>
      </c>
      <c r="DW613">
        <v>22.82332142857143</v>
      </c>
      <c r="DX613">
        <v>500.0125357142857</v>
      </c>
      <c r="DY613">
        <v>90.6323</v>
      </c>
      <c r="DZ613">
        <v>0.04999259285714286</v>
      </c>
      <c r="EA613">
        <v>29.61102142857143</v>
      </c>
      <c r="EB613">
        <v>29.98727142857143</v>
      </c>
      <c r="EC613">
        <v>999.9000000000002</v>
      </c>
      <c r="ED613">
        <v>0</v>
      </c>
      <c r="EE613">
        <v>0</v>
      </c>
      <c r="EF613">
        <v>10010.88428571428</v>
      </c>
      <c r="EG613">
        <v>0</v>
      </c>
      <c r="EH613">
        <v>11.43973214285715</v>
      </c>
      <c r="EI613">
        <v>22.155</v>
      </c>
      <c r="EJ613">
        <v>161.2388928571429</v>
      </c>
      <c r="EK613">
        <v>138.4603214285714</v>
      </c>
      <c r="EL613">
        <v>0.7137335714285715</v>
      </c>
      <c r="EM613">
        <v>135.3682857142857</v>
      </c>
      <c r="EN613">
        <v>22.33202142857143</v>
      </c>
      <c r="EO613">
        <v>2.088688214285714</v>
      </c>
      <c r="EP613">
        <v>2.024000714285714</v>
      </c>
      <c r="EQ613">
        <v>18.13318214285714</v>
      </c>
      <c r="ER613">
        <v>17.63336428571428</v>
      </c>
      <c r="ES613">
        <v>2000.014642857143</v>
      </c>
      <c r="ET613">
        <v>0.9800066071428573</v>
      </c>
      <c r="EU613">
        <v>0.01999339642857143</v>
      </c>
      <c r="EV613">
        <v>0</v>
      </c>
      <c r="EW613">
        <v>240.9521428571429</v>
      </c>
      <c r="EX613">
        <v>5.000560000000001</v>
      </c>
      <c r="EY613">
        <v>4988.391428571429</v>
      </c>
      <c r="EZ613">
        <v>17295.02857142857</v>
      </c>
      <c r="FA613">
        <v>41.125</v>
      </c>
      <c r="FB613">
        <v>41.25</v>
      </c>
      <c r="FC613">
        <v>40.81874999999999</v>
      </c>
      <c r="FD613">
        <v>40.41928571428571</v>
      </c>
      <c r="FE613">
        <v>41.875</v>
      </c>
      <c r="FF613">
        <v>1955.124642857143</v>
      </c>
      <c r="FG613">
        <v>39.89000000000001</v>
      </c>
      <c r="FH613">
        <v>0</v>
      </c>
      <c r="FI613">
        <v>1759263059.2</v>
      </c>
      <c r="FJ613">
        <v>0</v>
      </c>
      <c r="FK613">
        <v>240.9478846153847</v>
      </c>
      <c r="FL613">
        <v>3.508205136921862</v>
      </c>
      <c r="FM613">
        <v>54.78666673544624</v>
      </c>
      <c r="FN613">
        <v>4988.465</v>
      </c>
      <c r="FO613">
        <v>15</v>
      </c>
      <c r="FP613">
        <v>0</v>
      </c>
      <c r="FQ613" t="s">
        <v>439</v>
      </c>
      <c r="FR613">
        <v>1747148579.5</v>
      </c>
      <c r="FS613">
        <v>1747148584.5</v>
      </c>
      <c r="FT613">
        <v>0</v>
      </c>
      <c r="FU613">
        <v>0.162</v>
      </c>
      <c r="FV613">
        <v>-0.001</v>
      </c>
      <c r="FW613">
        <v>0.139</v>
      </c>
      <c r="FX613">
        <v>0.058</v>
      </c>
      <c r="FY613">
        <v>420</v>
      </c>
      <c r="FZ613">
        <v>16</v>
      </c>
      <c r="GA613">
        <v>0.19</v>
      </c>
      <c r="GB613">
        <v>0.02</v>
      </c>
      <c r="GC613">
        <v>22.04435609756098</v>
      </c>
      <c r="GD613">
        <v>2.281561672473863</v>
      </c>
      <c r="GE613">
        <v>0.2291902086283627</v>
      </c>
      <c r="GF613">
        <v>0</v>
      </c>
      <c r="GG613">
        <v>240.806205882353</v>
      </c>
      <c r="GH613">
        <v>2.755584419551506</v>
      </c>
      <c r="GI613">
        <v>0.3261782965524665</v>
      </c>
      <c r="GJ613">
        <v>0</v>
      </c>
      <c r="GK613">
        <v>0.709530756097561</v>
      </c>
      <c r="GL613">
        <v>0.1106107735191644</v>
      </c>
      <c r="GM613">
        <v>0.01192903359359412</v>
      </c>
      <c r="GN613">
        <v>0</v>
      </c>
      <c r="GO613">
        <v>0</v>
      </c>
      <c r="GP613">
        <v>3</v>
      </c>
      <c r="GQ613" t="s">
        <v>490</v>
      </c>
      <c r="GR613">
        <v>3.12764</v>
      </c>
      <c r="GS613">
        <v>2.72764</v>
      </c>
      <c r="GT613">
        <v>0.0321729</v>
      </c>
      <c r="GU613">
        <v>0.0271143</v>
      </c>
      <c r="GV613">
        <v>0.10431</v>
      </c>
      <c r="GW613">
        <v>0.102573</v>
      </c>
      <c r="GX613">
        <v>29049.8</v>
      </c>
      <c r="GY613">
        <v>28298.8</v>
      </c>
      <c r="GZ613">
        <v>30555.4</v>
      </c>
      <c r="HA613">
        <v>29340.2</v>
      </c>
      <c r="HB613">
        <v>37761</v>
      </c>
      <c r="HC613">
        <v>34627.8</v>
      </c>
      <c r="HD613">
        <v>46739.1</v>
      </c>
      <c r="HE613">
        <v>43587.1</v>
      </c>
      <c r="HF613">
        <v>1.82512</v>
      </c>
      <c r="HG613">
        <v>1.84962</v>
      </c>
      <c r="HH613">
        <v>0.109952</v>
      </c>
      <c r="HI613">
        <v>0</v>
      </c>
      <c r="HJ613">
        <v>28.1966</v>
      </c>
      <c r="HK613">
        <v>999.9</v>
      </c>
      <c r="HL613">
        <v>51.5</v>
      </c>
      <c r="HM613">
        <v>31.2</v>
      </c>
      <c r="HN613">
        <v>25.9305</v>
      </c>
      <c r="HO613">
        <v>63.1697</v>
      </c>
      <c r="HP613">
        <v>16.7909</v>
      </c>
      <c r="HQ613">
        <v>1</v>
      </c>
      <c r="HR613">
        <v>0.109253</v>
      </c>
      <c r="HS613">
        <v>-0.576441</v>
      </c>
      <c r="HT613">
        <v>20.2009</v>
      </c>
      <c r="HU613">
        <v>5.22852</v>
      </c>
      <c r="HV613">
        <v>11.974</v>
      </c>
      <c r="HW613">
        <v>4.96935</v>
      </c>
      <c r="HX613">
        <v>3.28948</v>
      </c>
      <c r="HY613">
        <v>9999</v>
      </c>
      <c r="HZ613">
        <v>9999</v>
      </c>
      <c r="IA613">
        <v>9999</v>
      </c>
      <c r="IB613">
        <v>21.9</v>
      </c>
      <c r="IC613">
        <v>4.9729</v>
      </c>
      <c r="ID613">
        <v>1.87716</v>
      </c>
      <c r="IE613">
        <v>1.8752</v>
      </c>
      <c r="IF613">
        <v>1.87805</v>
      </c>
      <c r="IG613">
        <v>1.87483</v>
      </c>
      <c r="IH613">
        <v>1.87836</v>
      </c>
      <c r="II613">
        <v>1.87546</v>
      </c>
      <c r="IJ613">
        <v>1.87665</v>
      </c>
      <c r="IK613">
        <v>0</v>
      </c>
      <c r="IL613">
        <v>0</v>
      </c>
      <c r="IM613">
        <v>0</v>
      </c>
      <c r="IN613">
        <v>0</v>
      </c>
      <c r="IO613" t="s">
        <v>441</v>
      </c>
      <c r="IP613" t="s">
        <v>442</v>
      </c>
      <c r="IQ613" t="s">
        <v>443</v>
      </c>
      <c r="IR613" t="s">
        <v>443</v>
      </c>
      <c r="IS613" t="s">
        <v>443</v>
      </c>
      <c r="IT613" t="s">
        <v>443</v>
      </c>
      <c r="IU613">
        <v>0</v>
      </c>
      <c r="IV613">
        <v>100</v>
      </c>
      <c r="IW613">
        <v>100</v>
      </c>
      <c r="IX613">
        <v>0.044</v>
      </c>
      <c r="IY613">
        <v>0.2227</v>
      </c>
      <c r="IZ613">
        <v>-0.1222274518627452</v>
      </c>
      <c r="JA613">
        <v>0.001328938755811441</v>
      </c>
      <c r="JB613">
        <v>-5.633165956792918E-07</v>
      </c>
      <c r="JC613">
        <v>2.510553891376428E-10</v>
      </c>
      <c r="JD613">
        <v>-0.04678033270444259</v>
      </c>
      <c r="JE613">
        <v>-0.0009625096320519332</v>
      </c>
      <c r="JF613">
        <v>0.0006953178313022573</v>
      </c>
      <c r="JG613">
        <v>-5.973937232829655E-06</v>
      </c>
      <c r="JH613">
        <v>1</v>
      </c>
      <c r="JI613">
        <v>2112</v>
      </c>
      <c r="JJ613">
        <v>1</v>
      </c>
      <c r="JK613">
        <v>26</v>
      </c>
      <c r="JL613">
        <v>201907.8</v>
      </c>
      <c r="JM613">
        <v>201907.7</v>
      </c>
      <c r="JN613">
        <v>0.368652</v>
      </c>
      <c r="JO613">
        <v>2.58911</v>
      </c>
      <c r="JP613">
        <v>1.39893</v>
      </c>
      <c r="JQ613">
        <v>2.33521</v>
      </c>
      <c r="JR613">
        <v>1.44897</v>
      </c>
      <c r="JS613">
        <v>2.51465</v>
      </c>
      <c r="JT613">
        <v>36.908</v>
      </c>
      <c r="JU613">
        <v>23.9824</v>
      </c>
      <c r="JV613">
        <v>18</v>
      </c>
      <c r="JW613">
        <v>476.003</v>
      </c>
      <c r="JX613">
        <v>460.749</v>
      </c>
      <c r="JY613">
        <v>28.3028</v>
      </c>
      <c r="JZ613">
        <v>28.6095</v>
      </c>
      <c r="KA613">
        <v>30</v>
      </c>
      <c r="KB613">
        <v>28.3133</v>
      </c>
      <c r="KC613">
        <v>28.3825</v>
      </c>
      <c r="KD613">
        <v>7.42915</v>
      </c>
      <c r="KE613">
        <v>23.5162</v>
      </c>
      <c r="KF613">
        <v>73.5719</v>
      </c>
      <c r="KG613">
        <v>28.3059</v>
      </c>
      <c r="KH613">
        <v>85.7122</v>
      </c>
      <c r="KI613">
        <v>22.2734</v>
      </c>
      <c r="KJ613">
        <v>101.01</v>
      </c>
      <c r="KK613">
        <v>100.268</v>
      </c>
    </row>
    <row r="614" spans="1:297">
      <c r="A614">
        <v>598</v>
      </c>
      <c r="B614">
        <v>1759263050.1</v>
      </c>
      <c r="C614">
        <v>16234.5</v>
      </c>
      <c r="D614" t="s">
        <v>1645</v>
      </c>
      <c r="E614" t="s">
        <v>1646</v>
      </c>
      <c r="F614">
        <v>5</v>
      </c>
      <c r="G614" t="s">
        <v>1604</v>
      </c>
      <c r="H614" t="s">
        <v>436</v>
      </c>
      <c r="I614">
        <v>1759263042.6</v>
      </c>
      <c r="J614">
        <f>(K614)/1000</f>
        <v>0</v>
      </c>
      <c r="K614">
        <f>IF(DP614, AN614, AH614)</f>
        <v>0</v>
      </c>
      <c r="L614">
        <f>IF(DP614, AI614, AG614)</f>
        <v>0</v>
      </c>
      <c r="M614">
        <f>DR614 - IF(AU614&gt;1, L614*DL614*100.0/(AW614), 0)</f>
        <v>0</v>
      </c>
      <c r="N614">
        <f>((T614-J614/2)*M614-L614)/(T614+J614/2)</f>
        <v>0</v>
      </c>
      <c r="O614">
        <f>N614*(DY614+DZ614)/1000.0</f>
        <v>0</v>
      </c>
      <c r="P614">
        <f>(DR614 - IF(AU614&gt;1, L614*DL614*100.0/(AW614), 0))*(DY614+DZ614)/1000.0</f>
        <v>0</v>
      </c>
      <c r="Q614">
        <f>2.0/((1/S614-1/R614)+SIGN(S614)*SQRT((1/S614-1/R614)*(1/S614-1/R614) + 4*DM614/((DM614+1)*(DM614+1))*(2*1/S614*1/R614-1/R614*1/R614)))</f>
        <v>0</v>
      </c>
      <c r="R614">
        <f>IF(LEFT(DN614,1)&lt;&gt;"0",IF(LEFT(DN614,1)="1",3.0,DO614),$D$5+$E$5*(EF614*DY614/($K$5*1000))+$F$5*(EF614*DY614/($K$5*1000))*MAX(MIN(DL614,$J$5),$I$5)*MAX(MIN(DL614,$J$5),$I$5)+$G$5*MAX(MIN(DL614,$J$5),$I$5)*(EF614*DY614/($K$5*1000))+$H$5*(EF614*DY614/($K$5*1000))*(EF614*DY614/($K$5*1000)))</f>
        <v>0</v>
      </c>
      <c r="S614">
        <f>J614*(1000-(1000*0.61365*exp(17.502*W614/(240.97+W614))/(DY614+DZ614)+DT614)/2)/(1000*0.61365*exp(17.502*W614/(240.97+W614))/(DY614+DZ614)-DT614)</f>
        <v>0</v>
      </c>
      <c r="T614">
        <f>1/((DM614+1)/(Q614/1.6)+1/(R614/1.37)) + DM614/((DM614+1)/(Q614/1.6) + DM614/(R614/1.37))</f>
        <v>0</v>
      </c>
      <c r="U614">
        <f>(DH614*DK614)</f>
        <v>0</v>
      </c>
      <c r="V614">
        <f>(EA614+(U614+2*0.95*5.67E-8*(((EA614+$B$7)+273)^4-(EA614+273)^4)-44100*J614)/(1.84*29.3*R614+8*0.95*5.67E-8*(EA614+273)^3))</f>
        <v>0</v>
      </c>
      <c r="W614">
        <f>($C$7*EB614+$D$7*EC614+$E$7*V614)</f>
        <v>0</v>
      </c>
      <c r="X614">
        <f>0.61365*exp(17.502*W614/(240.97+W614))</f>
        <v>0</v>
      </c>
      <c r="Y614">
        <f>(Z614/AA614*100)</f>
        <v>0</v>
      </c>
      <c r="Z614">
        <f>DT614*(DY614+DZ614)/1000</f>
        <v>0</v>
      </c>
      <c r="AA614">
        <f>0.61365*exp(17.502*EA614/(240.97+EA614))</f>
        <v>0</v>
      </c>
      <c r="AB614">
        <f>(X614-DT614*(DY614+DZ614)/1000)</f>
        <v>0</v>
      </c>
      <c r="AC614">
        <f>(-J614*44100)</f>
        <v>0</v>
      </c>
      <c r="AD614">
        <f>2*29.3*R614*0.92*(EA614-W614)</f>
        <v>0</v>
      </c>
      <c r="AE614">
        <f>2*0.95*5.67E-8*(((EA614+$B$7)+273)^4-(W614+273)^4)</f>
        <v>0</v>
      </c>
      <c r="AF614">
        <f>U614+AE614+AC614+AD614</f>
        <v>0</v>
      </c>
      <c r="AG614">
        <f>DX614*AU614*(DS614-DR614*(1000-AU614*DU614)/(1000-AU614*DT614))/(100*DL614)</f>
        <v>0</v>
      </c>
      <c r="AH614">
        <f>1000*DX614*AU614*(DT614-DU614)/(100*DL614*(1000-AU614*DT614))</f>
        <v>0</v>
      </c>
      <c r="AI614">
        <f>(AJ614 - AK614 - DY614*1E3/(8.314*(EA614+273.15)) * AM614/DX614 * AL614) * DX614/(100*DL614) * (1000 - DU614)/1000</f>
        <v>0</v>
      </c>
      <c r="AJ614">
        <v>105.4503859760746</v>
      </c>
      <c r="AK614">
        <v>119.9966727272727</v>
      </c>
      <c r="AL614">
        <v>-3.361249768148292</v>
      </c>
      <c r="AM614">
        <v>65.50956561991086</v>
      </c>
      <c r="AN614">
        <f>(AP614 - AO614 + DY614*1E3/(8.314*(EA614+273.15)) * AR614/DX614 * AQ614) * DX614/(100*DL614) * 1000/(1000 - AP614)</f>
        <v>0</v>
      </c>
      <c r="AO614">
        <v>22.34696160161538</v>
      </c>
      <c r="AP614">
        <v>23.06894666666666</v>
      </c>
      <c r="AQ614">
        <v>3.509402807375555E-05</v>
      </c>
      <c r="AR614">
        <v>120.4134206838578</v>
      </c>
      <c r="AS614">
        <v>6</v>
      </c>
      <c r="AT614">
        <v>1</v>
      </c>
      <c r="AU614">
        <f>IF(AS614*$H$13&gt;=AW614,1.0,(AW614/(AW614-AS614*$H$13)))</f>
        <v>0</v>
      </c>
      <c r="AV614">
        <f>(AU614-1)*100</f>
        <v>0</v>
      </c>
      <c r="AW614">
        <f>MAX(0,($B$13+$C$13*EF614)/(1+$D$13*EF614)*DY614/(EA614+273)*$E$13)</f>
        <v>0</v>
      </c>
      <c r="AX614" t="s">
        <v>437</v>
      </c>
      <c r="AY614" t="s">
        <v>437</v>
      </c>
      <c r="AZ614">
        <v>0</v>
      </c>
      <c r="BA614">
        <v>0</v>
      </c>
      <c r="BB614">
        <f>1-AZ614/BA614</f>
        <v>0</v>
      </c>
      <c r="BC614">
        <v>0</v>
      </c>
      <c r="BD614" t="s">
        <v>437</v>
      </c>
      <c r="BE614" t="s">
        <v>437</v>
      </c>
      <c r="BF614">
        <v>0</v>
      </c>
      <c r="BG614">
        <v>0</v>
      </c>
      <c r="BH614">
        <f>1-BF614/BG614</f>
        <v>0</v>
      </c>
      <c r="BI614">
        <v>0.5</v>
      </c>
      <c r="BJ614">
        <f>DI614</f>
        <v>0</v>
      </c>
      <c r="BK614">
        <f>L614</f>
        <v>0</v>
      </c>
      <c r="BL614">
        <f>BH614*BI614*BJ614</f>
        <v>0</v>
      </c>
      <c r="BM614">
        <f>(BK614-BC614)/BJ614</f>
        <v>0</v>
      </c>
      <c r="BN614">
        <f>(BA614-BG614)/BG614</f>
        <v>0</v>
      </c>
      <c r="BO614">
        <f>AZ614/(BB614+AZ614/BG614)</f>
        <v>0</v>
      </c>
      <c r="BP614" t="s">
        <v>437</v>
      </c>
      <c r="BQ614">
        <v>0</v>
      </c>
      <c r="BR614">
        <f>IF(BQ614&lt;&gt;0, BQ614, BO614)</f>
        <v>0</v>
      </c>
      <c r="BS614">
        <f>1-BR614/BG614</f>
        <v>0</v>
      </c>
      <c r="BT614">
        <f>(BG614-BF614)/(BG614-BR614)</f>
        <v>0</v>
      </c>
      <c r="BU614">
        <f>(BA614-BG614)/(BA614-BR614)</f>
        <v>0</v>
      </c>
      <c r="BV614">
        <f>(BG614-BF614)/(BG614-AZ614)</f>
        <v>0</v>
      </c>
      <c r="BW614">
        <f>(BA614-BG614)/(BA614-AZ614)</f>
        <v>0</v>
      </c>
      <c r="BX614">
        <f>(BT614*BR614/BF614)</f>
        <v>0</v>
      </c>
      <c r="BY614">
        <f>(1-BX614)</f>
        <v>0</v>
      </c>
      <c r="DH614">
        <f>$B$11*EG614+$C$11*EH614+$F$11*ES614*(1-EV614)</f>
        <v>0</v>
      </c>
      <c r="DI614">
        <f>DH614*DJ614</f>
        <v>0</v>
      </c>
      <c r="DJ614">
        <f>($B$11*$D$9+$C$11*$D$9+$F$11*((FF614+EX614)/MAX(FF614+EX614+FG614, 0.1)*$I$9+FG614/MAX(FF614+EX614+FG614, 0.1)*$J$9))/($B$11+$C$11+$F$11)</f>
        <v>0</v>
      </c>
      <c r="DK614">
        <f>($B$11*$K$9+$C$11*$K$9+$F$11*((FF614+EX614)/MAX(FF614+EX614+FG614, 0.1)*$P$9+FG614/MAX(FF614+EX614+FG614, 0.1)*$Q$9))/($B$11+$C$11+$F$11)</f>
        <v>0</v>
      </c>
      <c r="DL614">
        <v>2.44</v>
      </c>
      <c r="DM614">
        <v>0.5</v>
      </c>
      <c r="DN614" t="s">
        <v>438</v>
      </c>
      <c r="DO614">
        <v>2</v>
      </c>
      <c r="DP614" t="b">
        <v>1</v>
      </c>
      <c r="DQ614">
        <v>1759263042.6</v>
      </c>
      <c r="DR614">
        <v>140.1821851851852</v>
      </c>
      <c r="DS614">
        <v>117.8126259259259</v>
      </c>
      <c r="DT614">
        <v>23.05531111111111</v>
      </c>
      <c r="DU614">
        <v>22.33492962962963</v>
      </c>
      <c r="DV614">
        <v>140.1286296296296</v>
      </c>
      <c r="DW614">
        <v>22.83268518518519</v>
      </c>
      <c r="DX614">
        <v>499.9914814814815</v>
      </c>
      <c r="DY614">
        <v>90.63221851851853</v>
      </c>
      <c r="DZ614">
        <v>0.0500766962962963</v>
      </c>
      <c r="EA614">
        <v>29.61388518518519</v>
      </c>
      <c r="EB614">
        <v>29.99107407407407</v>
      </c>
      <c r="EC614">
        <v>999.9000000000001</v>
      </c>
      <c r="ED614">
        <v>0</v>
      </c>
      <c r="EE614">
        <v>0</v>
      </c>
      <c r="EF614">
        <v>10000.61777777778</v>
      </c>
      <c r="EG614">
        <v>0</v>
      </c>
      <c r="EH614">
        <v>11.44666666666667</v>
      </c>
      <c r="EI614">
        <v>22.36964814814815</v>
      </c>
      <c r="EJ614">
        <v>143.4902962962963</v>
      </c>
      <c r="EK614">
        <v>120.5038592592593</v>
      </c>
      <c r="EL614">
        <v>0.7203873703703705</v>
      </c>
      <c r="EM614">
        <v>117.8126259259259</v>
      </c>
      <c r="EN614">
        <v>22.33492962962963</v>
      </c>
      <c r="EO614">
        <v>2.089553703703704</v>
      </c>
      <c r="EP614">
        <v>2.024262962962963</v>
      </c>
      <c r="EQ614">
        <v>18.13977037037037</v>
      </c>
      <c r="ER614">
        <v>17.63541111111111</v>
      </c>
      <c r="ES614">
        <v>2000.015555555555</v>
      </c>
      <c r="ET614">
        <v>0.9800066666666667</v>
      </c>
      <c r="EU614">
        <v>0.01999333703703703</v>
      </c>
      <c r="EV614">
        <v>0</v>
      </c>
      <c r="EW614">
        <v>241.2373703703704</v>
      </c>
      <c r="EX614">
        <v>5.000560000000001</v>
      </c>
      <c r="EY614">
        <v>4993.528518518518</v>
      </c>
      <c r="EZ614">
        <v>17295.03703703704</v>
      </c>
      <c r="FA614">
        <v>41.125</v>
      </c>
      <c r="FB614">
        <v>41.25</v>
      </c>
      <c r="FC614">
        <v>40.819</v>
      </c>
      <c r="FD614">
        <v>40.42551851851852</v>
      </c>
      <c r="FE614">
        <v>41.875</v>
      </c>
      <c r="FF614">
        <v>1955.125555555556</v>
      </c>
      <c r="FG614">
        <v>39.89000000000001</v>
      </c>
      <c r="FH614">
        <v>0</v>
      </c>
      <c r="FI614">
        <v>1759263064.6</v>
      </c>
      <c r="FJ614">
        <v>0</v>
      </c>
      <c r="FK614">
        <v>241.2644</v>
      </c>
      <c r="FL614">
        <v>3.06830770819143</v>
      </c>
      <c r="FM614">
        <v>62.76769240908304</v>
      </c>
      <c r="FN614">
        <v>4994.0452</v>
      </c>
      <c r="FO614">
        <v>15</v>
      </c>
      <c r="FP614">
        <v>0</v>
      </c>
      <c r="FQ614" t="s">
        <v>439</v>
      </c>
      <c r="FR614">
        <v>1747148579.5</v>
      </c>
      <c r="FS614">
        <v>1747148584.5</v>
      </c>
      <c r="FT614">
        <v>0</v>
      </c>
      <c r="FU614">
        <v>0.162</v>
      </c>
      <c r="FV614">
        <v>-0.001</v>
      </c>
      <c r="FW614">
        <v>0.139</v>
      </c>
      <c r="FX614">
        <v>0.058</v>
      </c>
      <c r="FY614">
        <v>420</v>
      </c>
      <c r="FZ614">
        <v>16</v>
      </c>
      <c r="GA614">
        <v>0.19</v>
      </c>
      <c r="GB614">
        <v>0.02</v>
      </c>
      <c r="GC614">
        <v>22.26050487804878</v>
      </c>
      <c r="GD614">
        <v>2.396905923344891</v>
      </c>
      <c r="GE614">
        <v>0.2406981947414948</v>
      </c>
      <c r="GF614">
        <v>0</v>
      </c>
      <c r="GG614">
        <v>241.0704705882353</v>
      </c>
      <c r="GH614">
        <v>3.271352182751921</v>
      </c>
      <c r="GI614">
        <v>0.3702702697548897</v>
      </c>
      <c r="GJ614">
        <v>0</v>
      </c>
      <c r="GK614">
        <v>0.7147716829268292</v>
      </c>
      <c r="GL614">
        <v>0.08458906620209113</v>
      </c>
      <c r="GM614">
        <v>0.01023997756390222</v>
      </c>
      <c r="GN614">
        <v>1</v>
      </c>
      <c r="GO614">
        <v>1</v>
      </c>
      <c r="GP614">
        <v>3</v>
      </c>
      <c r="GQ614" t="s">
        <v>463</v>
      </c>
      <c r="GR614">
        <v>3.12763</v>
      </c>
      <c r="GS614">
        <v>2.72814</v>
      </c>
      <c r="GT614">
        <v>0.0284202</v>
      </c>
      <c r="GU614">
        <v>0.0231718</v>
      </c>
      <c r="GV614">
        <v>0.104353</v>
      </c>
      <c r="GW614">
        <v>0.102611</v>
      </c>
      <c r="GX614">
        <v>29162.4</v>
      </c>
      <c r="GY614">
        <v>28412.5</v>
      </c>
      <c r="GZ614">
        <v>30555.5</v>
      </c>
      <c r="HA614">
        <v>29339.3</v>
      </c>
      <c r="HB614">
        <v>37758.9</v>
      </c>
      <c r="HC614">
        <v>34624.7</v>
      </c>
      <c r="HD614">
        <v>46739.2</v>
      </c>
      <c r="HE614">
        <v>43585.4</v>
      </c>
      <c r="HF614">
        <v>1.82507</v>
      </c>
      <c r="HG614">
        <v>1.84958</v>
      </c>
      <c r="HH614">
        <v>0.110623</v>
      </c>
      <c r="HI614">
        <v>0</v>
      </c>
      <c r="HJ614">
        <v>28.1946</v>
      </c>
      <c r="HK614">
        <v>999.9</v>
      </c>
      <c r="HL614">
        <v>51.5</v>
      </c>
      <c r="HM614">
        <v>31.2</v>
      </c>
      <c r="HN614">
        <v>25.928</v>
      </c>
      <c r="HO614">
        <v>63.2397</v>
      </c>
      <c r="HP614">
        <v>16.9231</v>
      </c>
      <c r="HQ614">
        <v>1</v>
      </c>
      <c r="HR614">
        <v>0.109207</v>
      </c>
      <c r="HS614">
        <v>-0.568589</v>
      </c>
      <c r="HT614">
        <v>20.2009</v>
      </c>
      <c r="HU614">
        <v>5.22867</v>
      </c>
      <c r="HV614">
        <v>11.974</v>
      </c>
      <c r="HW614">
        <v>4.9699</v>
      </c>
      <c r="HX614">
        <v>3.2895</v>
      </c>
      <c r="HY614">
        <v>9999</v>
      </c>
      <c r="HZ614">
        <v>9999</v>
      </c>
      <c r="IA614">
        <v>9999</v>
      </c>
      <c r="IB614">
        <v>21.9</v>
      </c>
      <c r="IC614">
        <v>4.97289</v>
      </c>
      <c r="ID614">
        <v>1.87713</v>
      </c>
      <c r="IE614">
        <v>1.87516</v>
      </c>
      <c r="IF614">
        <v>1.87804</v>
      </c>
      <c r="IG614">
        <v>1.87474</v>
      </c>
      <c r="IH614">
        <v>1.87834</v>
      </c>
      <c r="II614">
        <v>1.87546</v>
      </c>
      <c r="IJ614">
        <v>1.87658</v>
      </c>
      <c r="IK614">
        <v>0</v>
      </c>
      <c r="IL614">
        <v>0</v>
      </c>
      <c r="IM614">
        <v>0</v>
      </c>
      <c r="IN614">
        <v>0</v>
      </c>
      <c r="IO614" t="s">
        <v>441</v>
      </c>
      <c r="IP614" t="s">
        <v>442</v>
      </c>
      <c r="IQ614" t="s">
        <v>443</v>
      </c>
      <c r="IR614" t="s">
        <v>443</v>
      </c>
      <c r="IS614" t="s">
        <v>443</v>
      </c>
      <c r="IT614" t="s">
        <v>443</v>
      </c>
      <c r="IU614">
        <v>0</v>
      </c>
      <c r="IV614">
        <v>100</v>
      </c>
      <c r="IW614">
        <v>100</v>
      </c>
      <c r="IX614">
        <v>0.025</v>
      </c>
      <c r="IY614">
        <v>0.2229</v>
      </c>
      <c r="IZ614">
        <v>-0.1222274518627452</v>
      </c>
      <c r="JA614">
        <v>0.001328938755811441</v>
      </c>
      <c r="JB614">
        <v>-5.633165956792918E-07</v>
      </c>
      <c r="JC614">
        <v>2.510553891376428E-10</v>
      </c>
      <c r="JD614">
        <v>-0.04678033270444259</v>
      </c>
      <c r="JE614">
        <v>-0.0009625096320519332</v>
      </c>
      <c r="JF614">
        <v>0.0006953178313022573</v>
      </c>
      <c r="JG614">
        <v>-5.973937232829655E-06</v>
      </c>
      <c r="JH614">
        <v>1</v>
      </c>
      <c r="JI614">
        <v>2112</v>
      </c>
      <c r="JJ614">
        <v>1</v>
      </c>
      <c r="JK614">
        <v>26</v>
      </c>
      <c r="JL614">
        <v>201907.8</v>
      </c>
      <c r="JM614">
        <v>201907.8</v>
      </c>
      <c r="JN614">
        <v>0.328369</v>
      </c>
      <c r="JO614">
        <v>2.59155</v>
      </c>
      <c r="JP614">
        <v>1.39893</v>
      </c>
      <c r="JQ614">
        <v>2.33398</v>
      </c>
      <c r="JR614">
        <v>1.44897</v>
      </c>
      <c r="JS614">
        <v>2.59399</v>
      </c>
      <c r="JT614">
        <v>36.908</v>
      </c>
      <c r="JU614">
        <v>23.9737</v>
      </c>
      <c r="JV614">
        <v>18</v>
      </c>
      <c r="JW614">
        <v>475.976</v>
      </c>
      <c r="JX614">
        <v>460.717</v>
      </c>
      <c r="JY614">
        <v>28.3089</v>
      </c>
      <c r="JZ614">
        <v>28.6095</v>
      </c>
      <c r="KA614">
        <v>30.0002</v>
      </c>
      <c r="KB614">
        <v>28.3133</v>
      </c>
      <c r="KC614">
        <v>28.3825</v>
      </c>
      <c r="KD614">
        <v>6.60697</v>
      </c>
      <c r="KE614">
        <v>23.5162</v>
      </c>
      <c r="KF614">
        <v>73.5719</v>
      </c>
      <c r="KG614">
        <v>28.3117</v>
      </c>
      <c r="KH614">
        <v>65.676</v>
      </c>
      <c r="KI614">
        <v>22.247</v>
      </c>
      <c r="KJ614">
        <v>101.01</v>
      </c>
      <c r="KK614">
        <v>100.264</v>
      </c>
    </row>
    <row r="615" spans="1:297">
      <c r="A615">
        <v>599</v>
      </c>
      <c r="B615">
        <v>1759263055.1</v>
      </c>
      <c r="C615">
        <v>16239.5</v>
      </c>
      <c r="D615" t="s">
        <v>1647</v>
      </c>
      <c r="E615" t="s">
        <v>1648</v>
      </c>
      <c r="F615">
        <v>5</v>
      </c>
      <c r="G615" t="s">
        <v>1604</v>
      </c>
      <c r="H615" t="s">
        <v>436</v>
      </c>
      <c r="I615">
        <v>1759263047.314285</v>
      </c>
      <c r="J615">
        <f>(K615)/1000</f>
        <v>0</v>
      </c>
      <c r="K615">
        <f>IF(DP615, AN615, AH615)</f>
        <v>0</v>
      </c>
      <c r="L615">
        <f>IF(DP615, AI615, AG615)</f>
        <v>0</v>
      </c>
      <c r="M615">
        <f>DR615 - IF(AU615&gt;1, L615*DL615*100.0/(AW615), 0)</f>
        <v>0</v>
      </c>
      <c r="N615">
        <f>((T615-J615/2)*M615-L615)/(T615+J615/2)</f>
        <v>0</v>
      </c>
      <c r="O615">
        <f>N615*(DY615+DZ615)/1000.0</f>
        <v>0</v>
      </c>
      <c r="P615">
        <f>(DR615 - IF(AU615&gt;1, L615*DL615*100.0/(AW615), 0))*(DY615+DZ615)/1000.0</f>
        <v>0</v>
      </c>
      <c r="Q615">
        <f>2.0/((1/S615-1/R615)+SIGN(S615)*SQRT((1/S615-1/R615)*(1/S615-1/R615) + 4*DM615/((DM615+1)*(DM615+1))*(2*1/S615*1/R615-1/R615*1/R615)))</f>
        <v>0</v>
      </c>
      <c r="R615">
        <f>IF(LEFT(DN615,1)&lt;&gt;"0",IF(LEFT(DN615,1)="1",3.0,DO615),$D$5+$E$5*(EF615*DY615/($K$5*1000))+$F$5*(EF615*DY615/($K$5*1000))*MAX(MIN(DL615,$J$5),$I$5)*MAX(MIN(DL615,$J$5),$I$5)+$G$5*MAX(MIN(DL615,$J$5),$I$5)*(EF615*DY615/($K$5*1000))+$H$5*(EF615*DY615/($K$5*1000))*(EF615*DY615/($K$5*1000)))</f>
        <v>0</v>
      </c>
      <c r="S615">
        <f>J615*(1000-(1000*0.61365*exp(17.502*W615/(240.97+W615))/(DY615+DZ615)+DT615)/2)/(1000*0.61365*exp(17.502*W615/(240.97+W615))/(DY615+DZ615)-DT615)</f>
        <v>0</v>
      </c>
      <c r="T615">
        <f>1/((DM615+1)/(Q615/1.6)+1/(R615/1.37)) + DM615/((DM615+1)/(Q615/1.6) + DM615/(R615/1.37))</f>
        <v>0</v>
      </c>
      <c r="U615">
        <f>(DH615*DK615)</f>
        <v>0</v>
      </c>
      <c r="V615">
        <f>(EA615+(U615+2*0.95*5.67E-8*(((EA615+$B$7)+273)^4-(EA615+273)^4)-44100*J615)/(1.84*29.3*R615+8*0.95*5.67E-8*(EA615+273)^3))</f>
        <v>0</v>
      </c>
      <c r="W615">
        <f>($C$7*EB615+$D$7*EC615+$E$7*V615)</f>
        <v>0</v>
      </c>
      <c r="X615">
        <f>0.61365*exp(17.502*W615/(240.97+W615))</f>
        <v>0</v>
      </c>
      <c r="Y615">
        <f>(Z615/AA615*100)</f>
        <v>0</v>
      </c>
      <c r="Z615">
        <f>DT615*(DY615+DZ615)/1000</f>
        <v>0</v>
      </c>
      <c r="AA615">
        <f>0.61365*exp(17.502*EA615/(240.97+EA615))</f>
        <v>0</v>
      </c>
      <c r="AB615">
        <f>(X615-DT615*(DY615+DZ615)/1000)</f>
        <v>0</v>
      </c>
      <c r="AC615">
        <f>(-J615*44100)</f>
        <v>0</v>
      </c>
      <c r="AD615">
        <f>2*29.3*R615*0.92*(EA615-W615)</f>
        <v>0</v>
      </c>
      <c r="AE615">
        <f>2*0.95*5.67E-8*(((EA615+$B$7)+273)^4-(W615+273)^4)</f>
        <v>0</v>
      </c>
      <c r="AF615">
        <f>U615+AE615+AC615+AD615</f>
        <v>0</v>
      </c>
      <c r="AG615">
        <f>DX615*AU615*(DS615-DR615*(1000-AU615*DU615)/(1000-AU615*DT615))/(100*DL615)</f>
        <v>0</v>
      </c>
      <c r="AH615">
        <f>1000*DX615*AU615*(DT615-DU615)/(100*DL615*(1000-AU615*DT615))</f>
        <v>0</v>
      </c>
      <c r="AI615">
        <f>(AJ615 - AK615 - DY615*1E3/(8.314*(EA615+273.15)) * AM615/DX615 * AL615) * DX615/(100*DL615) * (1000 - DU615)/1000</f>
        <v>0</v>
      </c>
      <c r="AJ615">
        <v>88.39851375440202</v>
      </c>
      <c r="AK615">
        <v>103.2641696969696</v>
      </c>
      <c r="AL615">
        <v>-3.346943788970822</v>
      </c>
      <c r="AM615">
        <v>65.50956561991086</v>
      </c>
      <c r="AN615">
        <f>(AP615 - AO615 + DY615*1E3/(8.314*(EA615+273.15)) * AR615/DX615 * AQ615) * DX615/(100*DL615) * 1000/(1000 - AP615)</f>
        <v>0</v>
      </c>
      <c r="AO615">
        <v>22.34354142718524</v>
      </c>
      <c r="AP615">
        <v>23.08185515151514</v>
      </c>
      <c r="AQ615">
        <v>3.443749097532551E-05</v>
      </c>
      <c r="AR615">
        <v>120.4134206838578</v>
      </c>
      <c r="AS615">
        <v>6</v>
      </c>
      <c r="AT615">
        <v>1</v>
      </c>
      <c r="AU615">
        <f>IF(AS615*$H$13&gt;=AW615,1.0,(AW615/(AW615-AS615*$H$13)))</f>
        <v>0</v>
      </c>
      <c r="AV615">
        <f>(AU615-1)*100</f>
        <v>0</v>
      </c>
      <c r="AW615">
        <f>MAX(0,($B$13+$C$13*EF615)/(1+$D$13*EF615)*DY615/(EA615+273)*$E$13)</f>
        <v>0</v>
      </c>
      <c r="AX615" t="s">
        <v>437</v>
      </c>
      <c r="AY615" t="s">
        <v>437</v>
      </c>
      <c r="AZ615">
        <v>0</v>
      </c>
      <c r="BA615">
        <v>0</v>
      </c>
      <c r="BB615">
        <f>1-AZ615/BA615</f>
        <v>0</v>
      </c>
      <c r="BC615">
        <v>0</v>
      </c>
      <c r="BD615" t="s">
        <v>437</v>
      </c>
      <c r="BE615" t="s">
        <v>437</v>
      </c>
      <c r="BF615">
        <v>0</v>
      </c>
      <c r="BG615">
        <v>0</v>
      </c>
      <c r="BH615">
        <f>1-BF615/BG615</f>
        <v>0</v>
      </c>
      <c r="BI615">
        <v>0.5</v>
      </c>
      <c r="BJ615">
        <f>DI615</f>
        <v>0</v>
      </c>
      <c r="BK615">
        <f>L615</f>
        <v>0</v>
      </c>
      <c r="BL615">
        <f>BH615*BI615*BJ615</f>
        <v>0</v>
      </c>
      <c r="BM615">
        <f>(BK615-BC615)/BJ615</f>
        <v>0</v>
      </c>
      <c r="BN615">
        <f>(BA615-BG615)/BG615</f>
        <v>0</v>
      </c>
      <c r="BO615">
        <f>AZ615/(BB615+AZ615/BG615)</f>
        <v>0</v>
      </c>
      <c r="BP615" t="s">
        <v>437</v>
      </c>
      <c r="BQ615">
        <v>0</v>
      </c>
      <c r="BR615">
        <f>IF(BQ615&lt;&gt;0, BQ615, BO615)</f>
        <v>0</v>
      </c>
      <c r="BS615">
        <f>1-BR615/BG615</f>
        <v>0</v>
      </c>
      <c r="BT615">
        <f>(BG615-BF615)/(BG615-BR615)</f>
        <v>0</v>
      </c>
      <c r="BU615">
        <f>(BA615-BG615)/(BA615-BR615)</f>
        <v>0</v>
      </c>
      <c r="BV615">
        <f>(BG615-BF615)/(BG615-AZ615)</f>
        <v>0</v>
      </c>
      <c r="BW615">
        <f>(BA615-BG615)/(BA615-AZ615)</f>
        <v>0</v>
      </c>
      <c r="BX615">
        <f>(BT615*BR615/BF615)</f>
        <v>0</v>
      </c>
      <c r="BY615">
        <f>(1-BX615)</f>
        <v>0</v>
      </c>
      <c r="DH615">
        <f>$B$11*EG615+$C$11*EH615+$F$11*ES615*(1-EV615)</f>
        <v>0</v>
      </c>
      <c r="DI615">
        <f>DH615*DJ615</f>
        <v>0</v>
      </c>
      <c r="DJ615">
        <f>($B$11*$D$9+$C$11*$D$9+$F$11*((FF615+EX615)/MAX(FF615+EX615+FG615, 0.1)*$I$9+FG615/MAX(FF615+EX615+FG615, 0.1)*$J$9))/($B$11+$C$11+$F$11)</f>
        <v>0</v>
      </c>
      <c r="DK615">
        <f>($B$11*$K$9+$C$11*$K$9+$F$11*((FF615+EX615)/MAX(FF615+EX615+FG615, 0.1)*$P$9+FG615/MAX(FF615+EX615+FG615, 0.1)*$Q$9))/($B$11+$C$11+$F$11)</f>
        <v>0</v>
      </c>
      <c r="DL615">
        <v>2.44</v>
      </c>
      <c r="DM615">
        <v>0.5</v>
      </c>
      <c r="DN615" t="s">
        <v>438</v>
      </c>
      <c r="DO615">
        <v>2</v>
      </c>
      <c r="DP615" t="b">
        <v>1</v>
      </c>
      <c r="DQ615">
        <v>1759263047.314285</v>
      </c>
      <c r="DR615">
        <v>124.7385714285715</v>
      </c>
      <c r="DS615">
        <v>102.1249428571429</v>
      </c>
      <c r="DT615">
        <v>23.06486785714285</v>
      </c>
      <c r="DU615">
        <v>22.33878214285714</v>
      </c>
      <c r="DV615">
        <v>124.7033928571428</v>
      </c>
      <c r="DW615">
        <v>22.84204642857143</v>
      </c>
      <c r="DX615">
        <v>499.9688571428571</v>
      </c>
      <c r="DY615">
        <v>90.63222142857144</v>
      </c>
      <c r="DZ615">
        <v>0.05023705357142857</v>
      </c>
      <c r="EA615">
        <v>29.61479285714286</v>
      </c>
      <c r="EB615">
        <v>29.99459285714286</v>
      </c>
      <c r="EC615">
        <v>999.9000000000002</v>
      </c>
      <c r="ED615">
        <v>0</v>
      </c>
      <c r="EE615">
        <v>0</v>
      </c>
      <c r="EF615">
        <v>9996.712857142858</v>
      </c>
      <c r="EG615">
        <v>0</v>
      </c>
      <c r="EH615">
        <v>11.45262857142857</v>
      </c>
      <c r="EI615">
        <v>22.61365</v>
      </c>
      <c r="EJ615">
        <v>127.6834285714286</v>
      </c>
      <c r="EK615">
        <v>104.4582642857143</v>
      </c>
      <c r="EL615">
        <v>0.7260836785714285</v>
      </c>
      <c r="EM615">
        <v>102.1249428571429</v>
      </c>
      <c r="EN615">
        <v>22.33878214285714</v>
      </c>
      <c r="EO615">
        <v>2.09042</v>
      </c>
      <c r="EP615">
        <v>2.024612857142857</v>
      </c>
      <c r="EQ615">
        <v>18.14636428571428</v>
      </c>
      <c r="ER615">
        <v>17.63815357142857</v>
      </c>
      <c r="ES615">
        <v>2000.015714285714</v>
      </c>
      <c r="ET615">
        <v>0.9800067142857144</v>
      </c>
      <c r="EU615">
        <v>0.01999328571428571</v>
      </c>
      <c r="EV615">
        <v>0</v>
      </c>
      <c r="EW615">
        <v>241.4735357142857</v>
      </c>
      <c r="EX615">
        <v>5.000560000000001</v>
      </c>
      <c r="EY615">
        <v>4998.602142857143</v>
      </c>
      <c r="EZ615">
        <v>17295.04285714286</v>
      </c>
      <c r="FA615">
        <v>41.125</v>
      </c>
      <c r="FB615">
        <v>41.25221428571428</v>
      </c>
      <c r="FC615">
        <v>40.81874999999999</v>
      </c>
      <c r="FD615">
        <v>40.42371428571429</v>
      </c>
      <c r="FE615">
        <v>41.875</v>
      </c>
      <c r="FF615">
        <v>1955.125714285714</v>
      </c>
      <c r="FG615">
        <v>39.89000000000001</v>
      </c>
      <c r="FH615">
        <v>0</v>
      </c>
      <c r="FI615">
        <v>1759263069.4</v>
      </c>
      <c r="FJ615">
        <v>0</v>
      </c>
      <c r="FK615">
        <v>241.50672</v>
      </c>
      <c r="FL615">
        <v>3.117692302704969</v>
      </c>
      <c r="FM615">
        <v>67.28307682074248</v>
      </c>
      <c r="FN615">
        <v>4999.2464</v>
      </c>
      <c r="FO615">
        <v>15</v>
      </c>
      <c r="FP615">
        <v>0</v>
      </c>
      <c r="FQ615" t="s">
        <v>439</v>
      </c>
      <c r="FR615">
        <v>1747148579.5</v>
      </c>
      <c r="FS615">
        <v>1747148584.5</v>
      </c>
      <c r="FT615">
        <v>0</v>
      </c>
      <c r="FU615">
        <v>0.162</v>
      </c>
      <c r="FV615">
        <v>-0.001</v>
      </c>
      <c r="FW615">
        <v>0.139</v>
      </c>
      <c r="FX615">
        <v>0.058</v>
      </c>
      <c r="FY615">
        <v>420</v>
      </c>
      <c r="FZ615">
        <v>16</v>
      </c>
      <c r="GA615">
        <v>0.19</v>
      </c>
      <c r="GB615">
        <v>0.02</v>
      </c>
      <c r="GC615">
        <v>22.44013658536586</v>
      </c>
      <c r="GD615">
        <v>2.876749128919911</v>
      </c>
      <c r="GE615">
        <v>0.2886986273642445</v>
      </c>
      <c r="GF615">
        <v>0</v>
      </c>
      <c r="GG615">
        <v>241.2984705882353</v>
      </c>
      <c r="GH615">
        <v>3.169045078473055</v>
      </c>
      <c r="GI615">
        <v>0.3602468300300678</v>
      </c>
      <c r="GJ615">
        <v>0</v>
      </c>
      <c r="GK615">
        <v>0.7214382926829269</v>
      </c>
      <c r="GL615">
        <v>0.06041889198606392</v>
      </c>
      <c r="GM615">
        <v>0.007597849032083796</v>
      </c>
      <c r="GN615">
        <v>1</v>
      </c>
      <c r="GO615">
        <v>1</v>
      </c>
      <c r="GP615">
        <v>3</v>
      </c>
      <c r="GQ615" t="s">
        <v>463</v>
      </c>
      <c r="GR615">
        <v>3.12759</v>
      </c>
      <c r="GS615">
        <v>2.72847</v>
      </c>
      <c r="GT615">
        <v>0.0245955</v>
      </c>
      <c r="GU615">
        <v>0.0191416</v>
      </c>
      <c r="GV615">
        <v>0.104387</v>
      </c>
      <c r="GW615">
        <v>0.102587</v>
      </c>
      <c r="GX615">
        <v>29277.6</v>
      </c>
      <c r="GY615">
        <v>28529.4</v>
      </c>
      <c r="GZ615">
        <v>30555.9</v>
      </c>
      <c r="HA615">
        <v>29339</v>
      </c>
      <c r="HB615">
        <v>37757.5</v>
      </c>
      <c r="HC615">
        <v>34625.3</v>
      </c>
      <c r="HD615">
        <v>46739.5</v>
      </c>
      <c r="HE615">
        <v>43585.4</v>
      </c>
      <c r="HF615">
        <v>1.8252</v>
      </c>
      <c r="HG615">
        <v>1.8495</v>
      </c>
      <c r="HH615">
        <v>0.110716</v>
      </c>
      <c r="HI615">
        <v>0</v>
      </c>
      <c r="HJ615">
        <v>28.194</v>
      </c>
      <c r="HK615">
        <v>999.9</v>
      </c>
      <c r="HL615">
        <v>51.6</v>
      </c>
      <c r="HM615">
        <v>31.2</v>
      </c>
      <c r="HN615">
        <v>25.9808</v>
      </c>
      <c r="HO615">
        <v>63.0697</v>
      </c>
      <c r="HP615">
        <v>17.1114</v>
      </c>
      <c r="HQ615">
        <v>1</v>
      </c>
      <c r="HR615">
        <v>0.109294</v>
      </c>
      <c r="HS615">
        <v>-0.562293</v>
      </c>
      <c r="HT615">
        <v>20.2009</v>
      </c>
      <c r="HU615">
        <v>5.22807</v>
      </c>
      <c r="HV615">
        <v>11.974</v>
      </c>
      <c r="HW615">
        <v>4.97005</v>
      </c>
      <c r="HX615">
        <v>3.28958</v>
      </c>
      <c r="HY615">
        <v>9999</v>
      </c>
      <c r="HZ615">
        <v>9999</v>
      </c>
      <c r="IA615">
        <v>9999</v>
      </c>
      <c r="IB615">
        <v>21.9</v>
      </c>
      <c r="IC615">
        <v>4.97291</v>
      </c>
      <c r="ID615">
        <v>1.87714</v>
      </c>
      <c r="IE615">
        <v>1.87517</v>
      </c>
      <c r="IF615">
        <v>1.87805</v>
      </c>
      <c r="IG615">
        <v>1.87481</v>
      </c>
      <c r="IH615">
        <v>1.87835</v>
      </c>
      <c r="II615">
        <v>1.87546</v>
      </c>
      <c r="IJ615">
        <v>1.8766</v>
      </c>
      <c r="IK615">
        <v>0</v>
      </c>
      <c r="IL615">
        <v>0</v>
      </c>
      <c r="IM615">
        <v>0</v>
      </c>
      <c r="IN615">
        <v>0</v>
      </c>
      <c r="IO615" t="s">
        <v>441</v>
      </c>
      <c r="IP615" t="s">
        <v>442</v>
      </c>
      <c r="IQ615" t="s">
        <v>443</v>
      </c>
      <c r="IR615" t="s">
        <v>443</v>
      </c>
      <c r="IS615" t="s">
        <v>443</v>
      </c>
      <c r="IT615" t="s">
        <v>443</v>
      </c>
      <c r="IU615">
        <v>0</v>
      </c>
      <c r="IV615">
        <v>100</v>
      </c>
      <c r="IW615">
        <v>100</v>
      </c>
      <c r="IX615">
        <v>0.004</v>
      </c>
      <c r="IY615">
        <v>0.2232</v>
      </c>
      <c r="IZ615">
        <v>-0.1222274518627452</v>
      </c>
      <c r="JA615">
        <v>0.001328938755811441</v>
      </c>
      <c r="JB615">
        <v>-5.633165956792918E-07</v>
      </c>
      <c r="JC615">
        <v>2.510553891376428E-10</v>
      </c>
      <c r="JD615">
        <v>-0.04678033270444259</v>
      </c>
      <c r="JE615">
        <v>-0.0009625096320519332</v>
      </c>
      <c r="JF615">
        <v>0.0006953178313022573</v>
      </c>
      <c r="JG615">
        <v>-5.973937232829655E-06</v>
      </c>
      <c r="JH615">
        <v>1</v>
      </c>
      <c r="JI615">
        <v>2112</v>
      </c>
      <c r="JJ615">
        <v>1</v>
      </c>
      <c r="JK615">
        <v>26</v>
      </c>
      <c r="JL615">
        <v>201907.9</v>
      </c>
      <c r="JM615">
        <v>201907.8</v>
      </c>
      <c r="JN615">
        <v>0.290527</v>
      </c>
      <c r="JO615">
        <v>2.6001</v>
      </c>
      <c r="JP615">
        <v>1.39893</v>
      </c>
      <c r="JQ615">
        <v>2.33521</v>
      </c>
      <c r="JR615">
        <v>1.44897</v>
      </c>
      <c r="JS615">
        <v>2.61108</v>
      </c>
      <c r="JT615">
        <v>36.908</v>
      </c>
      <c r="JU615">
        <v>23.9824</v>
      </c>
      <c r="JV615">
        <v>18</v>
      </c>
      <c r="JW615">
        <v>476.044</v>
      </c>
      <c r="JX615">
        <v>460.668</v>
      </c>
      <c r="JY615">
        <v>28.3138</v>
      </c>
      <c r="JZ615">
        <v>28.6095</v>
      </c>
      <c r="KA615">
        <v>30.0001</v>
      </c>
      <c r="KB615">
        <v>28.3133</v>
      </c>
      <c r="KC615">
        <v>28.3825</v>
      </c>
      <c r="KD615">
        <v>5.84223</v>
      </c>
      <c r="KE615">
        <v>23.8075</v>
      </c>
      <c r="KF615">
        <v>73.5719</v>
      </c>
      <c r="KG615">
        <v>28.3124</v>
      </c>
      <c r="KH615">
        <v>52.3195</v>
      </c>
      <c r="KI615">
        <v>22.2276</v>
      </c>
      <c r="KJ615">
        <v>101.011</v>
      </c>
      <c r="KK615">
        <v>100.264</v>
      </c>
    </row>
    <row r="616" spans="1:297">
      <c r="A616">
        <v>600</v>
      </c>
      <c r="B616">
        <v>1759263060.1</v>
      </c>
      <c r="C616">
        <v>16244.5</v>
      </c>
      <c r="D616" t="s">
        <v>1649</v>
      </c>
      <c r="E616" t="s">
        <v>1650</v>
      </c>
      <c r="F616">
        <v>5</v>
      </c>
      <c r="G616" t="s">
        <v>1604</v>
      </c>
      <c r="H616" t="s">
        <v>436</v>
      </c>
      <c r="I616">
        <v>1759263052.6</v>
      </c>
      <c r="J616">
        <f>(K616)/1000</f>
        <v>0</v>
      </c>
      <c r="K616">
        <f>IF(DP616, AN616, AH616)</f>
        <v>0</v>
      </c>
      <c r="L616">
        <f>IF(DP616, AI616, AG616)</f>
        <v>0</v>
      </c>
      <c r="M616">
        <f>DR616 - IF(AU616&gt;1, L616*DL616*100.0/(AW616), 0)</f>
        <v>0</v>
      </c>
      <c r="N616">
        <f>((T616-J616/2)*M616-L616)/(T616+J616/2)</f>
        <v>0</v>
      </c>
      <c r="O616">
        <f>N616*(DY616+DZ616)/1000.0</f>
        <v>0</v>
      </c>
      <c r="P616">
        <f>(DR616 - IF(AU616&gt;1, L616*DL616*100.0/(AW616), 0))*(DY616+DZ616)/1000.0</f>
        <v>0</v>
      </c>
      <c r="Q616">
        <f>2.0/((1/S616-1/R616)+SIGN(S616)*SQRT((1/S616-1/R616)*(1/S616-1/R616) + 4*DM616/((DM616+1)*(DM616+1))*(2*1/S616*1/R616-1/R616*1/R616)))</f>
        <v>0</v>
      </c>
      <c r="R616">
        <f>IF(LEFT(DN616,1)&lt;&gt;"0",IF(LEFT(DN616,1)="1",3.0,DO616),$D$5+$E$5*(EF616*DY616/($K$5*1000))+$F$5*(EF616*DY616/($K$5*1000))*MAX(MIN(DL616,$J$5),$I$5)*MAX(MIN(DL616,$J$5),$I$5)+$G$5*MAX(MIN(DL616,$J$5),$I$5)*(EF616*DY616/($K$5*1000))+$H$5*(EF616*DY616/($K$5*1000))*(EF616*DY616/($K$5*1000)))</f>
        <v>0</v>
      </c>
      <c r="S616">
        <f>J616*(1000-(1000*0.61365*exp(17.502*W616/(240.97+W616))/(DY616+DZ616)+DT616)/2)/(1000*0.61365*exp(17.502*W616/(240.97+W616))/(DY616+DZ616)-DT616)</f>
        <v>0</v>
      </c>
      <c r="T616">
        <f>1/((DM616+1)/(Q616/1.6)+1/(R616/1.37)) + DM616/((DM616+1)/(Q616/1.6) + DM616/(R616/1.37))</f>
        <v>0</v>
      </c>
      <c r="U616">
        <f>(DH616*DK616)</f>
        <v>0</v>
      </c>
      <c r="V616">
        <f>(EA616+(U616+2*0.95*5.67E-8*(((EA616+$B$7)+273)^4-(EA616+273)^4)-44100*J616)/(1.84*29.3*R616+8*0.95*5.67E-8*(EA616+273)^3))</f>
        <v>0</v>
      </c>
      <c r="W616">
        <f>($C$7*EB616+$D$7*EC616+$E$7*V616)</f>
        <v>0</v>
      </c>
      <c r="X616">
        <f>0.61365*exp(17.502*W616/(240.97+W616))</f>
        <v>0</v>
      </c>
      <c r="Y616">
        <f>(Z616/AA616*100)</f>
        <v>0</v>
      </c>
      <c r="Z616">
        <f>DT616*(DY616+DZ616)/1000</f>
        <v>0</v>
      </c>
      <c r="AA616">
        <f>0.61365*exp(17.502*EA616/(240.97+EA616))</f>
        <v>0</v>
      </c>
      <c r="AB616">
        <f>(X616-DT616*(DY616+DZ616)/1000)</f>
        <v>0</v>
      </c>
      <c r="AC616">
        <f>(-J616*44100)</f>
        <v>0</v>
      </c>
      <c r="AD616">
        <f>2*29.3*R616*0.92*(EA616-W616)</f>
        <v>0</v>
      </c>
      <c r="AE616">
        <f>2*0.95*5.67E-8*(((EA616+$B$7)+273)^4-(W616+273)^4)</f>
        <v>0</v>
      </c>
      <c r="AF616">
        <f>U616+AE616+AC616+AD616</f>
        <v>0</v>
      </c>
      <c r="AG616">
        <f>DX616*AU616*(DS616-DR616*(1000-AU616*DU616)/(1000-AU616*DT616))/(100*DL616)</f>
        <v>0</v>
      </c>
      <c r="AH616">
        <f>1000*DX616*AU616*(DT616-DU616)/(100*DL616*(1000-AU616*DT616))</f>
        <v>0</v>
      </c>
      <c r="AI616">
        <f>(AJ616 - AK616 - DY616*1E3/(8.314*(EA616+273.15)) * AM616/DX616 * AL616) * DX616/(100*DL616) * (1000 - DU616)/1000</f>
        <v>0</v>
      </c>
      <c r="AJ616">
        <v>71.37276690339543</v>
      </c>
      <c r="AK616">
        <v>86.54272303030301</v>
      </c>
      <c r="AL616">
        <v>-3.34778480076659</v>
      </c>
      <c r="AM616">
        <v>65.50956561991086</v>
      </c>
      <c r="AN616">
        <f>(AP616 - AO616 + DY616*1E3/(8.314*(EA616+273.15)) * AR616/DX616 * AQ616) * DX616/(100*DL616) * 1000/(1000 - AP616)</f>
        <v>0</v>
      </c>
      <c r="AO616">
        <v>22.31468974995486</v>
      </c>
      <c r="AP616">
        <v>23.08835878787878</v>
      </c>
      <c r="AQ616">
        <v>1.655001716559932E-05</v>
      </c>
      <c r="AR616">
        <v>120.4134206838578</v>
      </c>
      <c r="AS616">
        <v>6</v>
      </c>
      <c r="AT616">
        <v>1</v>
      </c>
      <c r="AU616">
        <f>IF(AS616*$H$13&gt;=AW616,1.0,(AW616/(AW616-AS616*$H$13)))</f>
        <v>0</v>
      </c>
      <c r="AV616">
        <f>(AU616-1)*100</f>
        <v>0</v>
      </c>
      <c r="AW616">
        <f>MAX(0,($B$13+$C$13*EF616)/(1+$D$13*EF616)*DY616/(EA616+273)*$E$13)</f>
        <v>0</v>
      </c>
      <c r="AX616" t="s">
        <v>437</v>
      </c>
      <c r="AY616" t="s">
        <v>437</v>
      </c>
      <c r="AZ616">
        <v>0</v>
      </c>
      <c r="BA616">
        <v>0</v>
      </c>
      <c r="BB616">
        <f>1-AZ616/BA616</f>
        <v>0</v>
      </c>
      <c r="BC616">
        <v>0</v>
      </c>
      <c r="BD616" t="s">
        <v>437</v>
      </c>
      <c r="BE616" t="s">
        <v>437</v>
      </c>
      <c r="BF616">
        <v>0</v>
      </c>
      <c r="BG616">
        <v>0</v>
      </c>
      <c r="BH616">
        <f>1-BF616/BG616</f>
        <v>0</v>
      </c>
      <c r="BI616">
        <v>0.5</v>
      </c>
      <c r="BJ616">
        <f>DI616</f>
        <v>0</v>
      </c>
      <c r="BK616">
        <f>L616</f>
        <v>0</v>
      </c>
      <c r="BL616">
        <f>BH616*BI616*BJ616</f>
        <v>0</v>
      </c>
      <c r="BM616">
        <f>(BK616-BC616)/BJ616</f>
        <v>0</v>
      </c>
      <c r="BN616">
        <f>(BA616-BG616)/BG616</f>
        <v>0</v>
      </c>
      <c r="BO616">
        <f>AZ616/(BB616+AZ616/BG616)</f>
        <v>0</v>
      </c>
      <c r="BP616" t="s">
        <v>437</v>
      </c>
      <c r="BQ616">
        <v>0</v>
      </c>
      <c r="BR616">
        <f>IF(BQ616&lt;&gt;0, BQ616, BO616)</f>
        <v>0</v>
      </c>
      <c r="BS616">
        <f>1-BR616/BG616</f>
        <v>0</v>
      </c>
      <c r="BT616">
        <f>(BG616-BF616)/(BG616-BR616)</f>
        <v>0</v>
      </c>
      <c r="BU616">
        <f>(BA616-BG616)/(BA616-BR616)</f>
        <v>0</v>
      </c>
      <c r="BV616">
        <f>(BG616-BF616)/(BG616-AZ616)</f>
        <v>0</v>
      </c>
      <c r="BW616">
        <f>(BA616-BG616)/(BA616-AZ616)</f>
        <v>0</v>
      </c>
      <c r="BX616">
        <f>(BT616*BR616/BF616)</f>
        <v>0</v>
      </c>
      <c r="BY616">
        <f>(1-BX616)</f>
        <v>0</v>
      </c>
      <c r="DH616">
        <f>$B$11*EG616+$C$11*EH616+$F$11*ES616*(1-EV616)</f>
        <v>0</v>
      </c>
      <c r="DI616">
        <f>DH616*DJ616</f>
        <v>0</v>
      </c>
      <c r="DJ616">
        <f>($B$11*$D$9+$C$11*$D$9+$F$11*((FF616+EX616)/MAX(FF616+EX616+FG616, 0.1)*$I$9+FG616/MAX(FF616+EX616+FG616, 0.1)*$J$9))/($B$11+$C$11+$F$11)</f>
        <v>0</v>
      </c>
      <c r="DK616">
        <f>($B$11*$K$9+$C$11*$K$9+$F$11*((FF616+EX616)/MAX(FF616+EX616+FG616, 0.1)*$P$9+FG616/MAX(FF616+EX616+FG616, 0.1)*$Q$9))/($B$11+$C$11+$F$11)</f>
        <v>0</v>
      </c>
      <c r="DL616">
        <v>2.44</v>
      </c>
      <c r="DM616">
        <v>0.5</v>
      </c>
      <c r="DN616" t="s">
        <v>438</v>
      </c>
      <c r="DO616">
        <v>2</v>
      </c>
      <c r="DP616" t="b">
        <v>1</v>
      </c>
      <c r="DQ616">
        <v>1759263052.6</v>
      </c>
      <c r="DR616">
        <v>107.4362037037037</v>
      </c>
      <c r="DS616">
        <v>84.50398148148149</v>
      </c>
      <c r="DT616">
        <v>23.07607777777778</v>
      </c>
      <c r="DU616">
        <v>22.33558518518518</v>
      </c>
      <c r="DV616">
        <v>107.4219444444445</v>
      </c>
      <c r="DW616">
        <v>22.85302222222222</v>
      </c>
      <c r="DX616">
        <v>500.0032592592593</v>
      </c>
      <c r="DY616">
        <v>90.63193333333332</v>
      </c>
      <c r="DZ616">
        <v>0.05037525555555556</v>
      </c>
      <c r="EA616">
        <v>29.6161</v>
      </c>
      <c r="EB616">
        <v>29.99674074074074</v>
      </c>
      <c r="EC616">
        <v>999.9000000000001</v>
      </c>
      <c r="ED616">
        <v>0</v>
      </c>
      <c r="EE616">
        <v>0</v>
      </c>
      <c r="EF616">
        <v>10000.85777777778</v>
      </c>
      <c r="EG616">
        <v>0</v>
      </c>
      <c r="EH616">
        <v>11.46097407407408</v>
      </c>
      <c r="EI616">
        <v>22.93225185185186</v>
      </c>
      <c r="EJ616">
        <v>109.9738555555555</v>
      </c>
      <c r="EK616">
        <v>86.43468518518517</v>
      </c>
      <c r="EL616">
        <v>0.740489074074074</v>
      </c>
      <c r="EM616">
        <v>84.50398148148149</v>
      </c>
      <c r="EN616">
        <v>22.33558518518518</v>
      </c>
      <c r="EO616">
        <v>2.091428888888889</v>
      </c>
      <c r="EP616">
        <v>2.024316296296296</v>
      </c>
      <c r="EQ616">
        <v>18.15405185185185</v>
      </c>
      <c r="ER616">
        <v>17.63582592592592</v>
      </c>
      <c r="ES616">
        <v>1999.993333333334</v>
      </c>
      <c r="ET616">
        <v>0.9800065555555556</v>
      </c>
      <c r="EU616">
        <v>0.01999344444444444</v>
      </c>
      <c r="EV616">
        <v>0</v>
      </c>
      <c r="EW616">
        <v>241.7732962962963</v>
      </c>
      <c r="EX616">
        <v>5.000560000000001</v>
      </c>
      <c r="EY616">
        <v>5004.691481481481</v>
      </c>
      <c r="EZ616">
        <v>17294.85925925926</v>
      </c>
      <c r="FA616">
        <v>41.125</v>
      </c>
      <c r="FB616">
        <v>41.25229629629629</v>
      </c>
      <c r="FC616">
        <v>40.81199999999999</v>
      </c>
      <c r="FD616">
        <v>40.42092592592593</v>
      </c>
      <c r="FE616">
        <v>41.875</v>
      </c>
      <c r="FF616">
        <v>1955.103333333334</v>
      </c>
      <c r="FG616">
        <v>39.89000000000001</v>
      </c>
      <c r="FH616">
        <v>0</v>
      </c>
      <c r="FI616">
        <v>1759263074.2</v>
      </c>
      <c r="FJ616">
        <v>0</v>
      </c>
      <c r="FK616">
        <v>241.7682</v>
      </c>
      <c r="FL616">
        <v>3.423923081924421</v>
      </c>
      <c r="FM616">
        <v>73.11923079307853</v>
      </c>
      <c r="FN616">
        <v>5004.8392</v>
      </c>
      <c r="FO616">
        <v>15</v>
      </c>
      <c r="FP616">
        <v>0</v>
      </c>
      <c r="FQ616" t="s">
        <v>439</v>
      </c>
      <c r="FR616">
        <v>1747148579.5</v>
      </c>
      <c r="FS616">
        <v>1747148584.5</v>
      </c>
      <c r="FT616">
        <v>0</v>
      </c>
      <c r="FU616">
        <v>0.162</v>
      </c>
      <c r="FV616">
        <v>-0.001</v>
      </c>
      <c r="FW616">
        <v>0.139</v>
      </c>
      <c r="FX616">
        <v>0.058</v>
      </c>
      <c r="FY616">
        <v>420</v>
      </c>
      <c r="FZ616">
        <v>16</v>
      </c>
      <c r="GA616">
        <v>0.19</v>
      </c>
      <c r="GB616">
        <v>0.02</v>
      </c>
      <c r="GC616">
        <v>22.7369975</v>
      </c>
      <c r="GD616">
        <v>3.585851031894913</v>
      </c>
      <c r="GE616">
        <v>0.3455064308283567</v>
      </c>
      <c r="GF616">
        <v>0</v>
      </c>
      <c r="GG616">
        <v>241.5933235294118</v>
      </c>
      <c r="GH616">
        <v>3.22568373223563</v>
      </c>
      <c r="GI616">
        <v>0.3763151620797037</v>
      </c>
      <c r="GJ616">
        <v>0</v>
      </c>
      <c r="GK616">
        <v>0.7343361749999999</v>
      </c>
      <c r="GL616">
        <v>0.1483956810506553</v>
      </c>
      <c r="GM616">
        <v>0.01784546854650712</v>
      </c>
      <c r="GN616">
        <v>0</v>
      </c>
      <c r="GO616">
        <v>0</v>
      </c>
      <c r="GP616">
        <v>3</v>
      </c>
      <c r="GQ616" t="s">
        <v>490</v>
      </c>
      <c r="GR616">
        <v>3.12752</v>
      </c>
      <c r="GS616">
        <v>2.72821</v>
      </c>
      <c r="GT616">
        <v>0.020692</v>
      </c>
      <c r="GU616">
        <v>0.0150256</v>
      </c>
      <c r="GV616">
        <v>0.104403</v>
      </c>
      <c r="GW616">
        <v>0.102461</v>
      </c>
      <c r="GX616">
        <v>29394.7</v>
      </c>
      <c r="GY616">
        <v>28649.3</v>
      </c>
      <c r="GZ616">
        <v>30555.9</v>
      </c>
      <c r="HA616">
        <v>29339.2</v>
      </c>
      <c r="HB616">
        <v>37756.6</v>
      </c>
      <c r="HC616">
        <v>34630</v>
      </c>
      <c r="HD616">
        <v>46739.6</v>
      </c>
      <c r="HE616">
        <v>43585.5</v>
      </c>
      <c r="HF616">
        <v>1.82498</v>
      </c>
      <c r="HG616">
        <v>1.84958</v>
      </c>
      <c r="HH616">
        <v>0.110865</v>
      </c>
      <c r="HI616">
        <v>0</v>
      </c>
      <c r="HJ616">
        <v>28.1918</v>
      </c>
      <c r="HK616">
        <v>999.9</v>
      </c>
      <c r="HL616">
        <v>51.5</v>
      </c>
      <c r="HM616">
        <v>31.2</v>
      </c>
      <c r="HN616">
        <v>25.9313</v>
      </c>
      <c r="HO616">
        <v>62.6897</v>
      </c>
      <c r="HP616">
        <v>16.9872</v>
      </c>
      <c r="HQ616">
        <v>1</v>
      </c>
      <c r="HR616">
        <v>0.109416</v>
      </c>
      <c r="HS616">
        <v>-0.5503</v>
      </c>
      <c r="HT616">
        <v>20.201</v>
      </c>
      <c r="HU616">
        <v>5.22807</v>
      </c>
      <c r="HV616">
        <v>11.974</v>
      </c>
      <c r="HW616">
        <v>4.9701</v>
      </c>
      <c r="HX616">
        <v>3.28968</v>
      </c>
      <c r="HY616">
        <v>9999</v>
      </c>
      <c r="HZ616">
        <v>9999</v>
      </c>
      <c r="IA616">
        <v>9999</v>
      </c>
      <c r="IB616">
        <v>21.9</v>
      </c>
      <c r="IC616">
        <v>4.97291</v>
      </c>
      <c r="ID616">
        <v>1.87714</v>
      </c>
      <c r="IE616">
        <v>1.87516</v>
      </c>
      <c r="IF616">
        <v>1.87804</v>
      </c>
      <c r="IG616">
        <v>1.87479</v>
      </c>
      <c r="IH616">
        <v>1.87835</v>
      </c>
      <c r="II616">
        <v>1.87546</v>
      </c>
      <c r="IJ616">
        <v>1.87662</v>
      </c>
      <c r="IK616">
        <v>0</v>
      </c>
      <c r="IL616">
        <v>0</v>
      </c>
      <c r="IM616">
        <v>0</v>
      </c>
      <c r="IN616">
        <v>0</v>
      </c>
      <c r="IO616" t="s">
        <v>441</v>
      </c>
      <c r="IP616" t="s">
        <v>442</v>
      </c>
      <c r="IQ616" t="s">
        <v>443</v>
      </c>
      <c r="IR616" t="s">
        <v>443</v>
      </c>
      <c r="IS616" t="s">
        <v>443</v>
      </c>
      <c r="IT616" t="s">
        <v>443</v>
      </c>
      <c r="IU616">
        <v>0</v>
      </c>
      <c r="IV616">
        <v>100</v>
      </c>
      <c r="IW616">
        <v>100</v>
      </c>
      <c r="IX616">
        <v>-0.016</v>
      </c>
      <c r="IY616">
        <v>0.2233</v>
      </c>
      <c r="IZ616">
        <v>-0.1222274518627452</v>
      </c>
      <c r="JA616">
        <v>0.001328938755811441</v>
      </c>
      <c r="JB616">
        <v>-5.633165956792918E-07</v>
      </c>
      <c r="JC616">
        <v>2.510553891376428E-10</v>
      </c>
      <c r="JD616">
        <v>-0.04678033270444259</v>
      </c>
      <c r="JE616">
        <v>-0.0009625096320519332</v>
      </c>
      <c r="JF616">
        <v>0.0006953178313022573</v>
      </c>
      <c r="JG616">
        <v>-5.973937232829655E-06</v>
      </c>
      <c r="JH616">
        <v>1</v>
      </c>
      <c r="JI616">
        <v>2112</v>
      </c>
      <c r="JJ616">
        <v>1</v>
      </c>
      <c r="JK616">
        <v>26</v>
      </c>
      <c r="JL616">
        <v>201908</v>
      </c>
      <c r="JM616">
        <v>201907.9</v>
      </c>
      <c r="JN616">
        <v>0.249023</v>
      </c>
      <c r="JO616">
        <v>2.6416</v>
      </c>
      <c r="JP616">
        <v>1.39893</v>
      </c>
      <c r="JQ616">
        <v>2.33521</v>
      </c>
      <c r="JR616">
        <v>1.44897</v>
      </c>
      <c r="JS616">
        <v>2.50854</v>
      </c>
      <c r="JT616">
        <v>36.908</v>
      </c>
      <c r="JU616">
        <v>23.9211</v>
      </c>
      <c r="JV616">
        <v>18</v>
      </c>
      <c r="JW616">
        <v>475.934</v>
      </c>
      <c r="JX616">
        <v>460.717</v>
      </c>
      <c r="JY616">
        <v>28.315</v>
      </c>
      <c r="JZ616">
        <v>28.6116</v>
      </c>
      <c r="KA616">
        <v>30.0002</v>
      </c>
      <c r="KB616">
        <v>28.3154</v>
      </c>
      <c r="KC616">
        <v>28.3825</v>
      </c>
      <c r="KD616">
        <v>5.02116</v>
      </c>
      <c r="KE616">
        <v>24.0843</v>
      </c>
      <c r="KF616">
        <v>73.5719</v>
      </c>
      <c r="KG616">
        <v>28.3141</v>
      </c>
      <c r="KH616">
        <v>32.2843</v>
      </c>
      <c r="KI616">
        <v>22.2048</v>
      </c>
      <c r="KJ616">
        <v>101.011</v>
      </c>
      <c r="KK616">
        <v>100.264</v>
      </c>
    </row>
    <row r="617" spans="1:297">
      <c r="A617">
        <v>601</v>
      </c>
      <c r="B617">
        <v>1759263157.1</v>
      </c>
      <c r="C617">
        <v>16341.5</v>
      </c>
      <c r="D617" t="s">
        <v>1651</v>
      </c>
      <c r="E617" t="s">
        <v>1652</v>
      </c>
      <c r="F617">
        <v>5</v>
      </c>
      <c r="G617" t="s">
        <v>1604</v>
      </c>
      <c r="H617" t="s">
        <v>436</v>
      </c>
      <c r="I617">
        <v>1759263149.099999</v>
      </c>
      <c r="J617">
        <f>(K617)/1000</f>
        <v>0</v>
      </c>
      <c r="K617">
        <f>IF(DP617, AN617, AH617)</f>
        <v>0</v>
      </c>
      <c r="L617">
        <f>IF(DP617, AI617, AG617)</f>
        <v>0</v>
      </c>
      <c r="M617">
        <f>DR617 - IF(AU617&gt;1, L617*DL617*100.0/(AW617), 0)</f>
        <v>0</v>
      </c>
      <c r="N617">
        <f>((T617-J617/2)*M617-L617)/(T617+J617/2)</f>
        <v>0</v>
      </c>
      <c r="O617">
        <f>N617*(DY617+DZ617)/1000.0</f>
        <v>0</v>
      </c>
      <c r="P617">
        <f>(DR617 - IF(AU617&gt;1, L617*DL617*100.0/(AW617), 0))*(DY617+DZ617)/1000.0</f>
        <v>0</v>
      </c>
      <c r="Q617">
        <f>2.0/((1/S617-1/R617)+SIGN(S617)*SQRT((1/S617-1/R617)*(1/S617-1/R617) + 4*DM617/((DM617+1)*(DM617+1))*(2*1/S617*1/R617-1/R617*1/R617)))</f>
        <v>0</v>
      </c>
      <c r="R617">
        <f>IF(LEFT(DN617,1)&lt;&gt;"0",IF(LEFT(DN617,1)="1",3.0,DO617),$D$5+$E$5*(EF617*DY617/($K$5*1000))+$F$5*(EF617*DY617/($K$5*1000))*MAX(MIN(DL617,$J$5),$I$5)*MAX(MIN(DL617,$J$5),$I$5)+$G$5*MAX(MIN(DL617,$J$5),$I$5)*(EF617*DY617/($K$5*1000))+$H$5*(EF617*DY617/($K$5*1000))*(EF617*DY617/($K$5*1000)))</f>
        <v>0</v>
      </c>
      <c r="S617">
        <f>J617*(1000-(1000*0.61365*exp(17.502*W617/(240.97+W617))/(DY617+DZ617)+DT617)/2)/(1000*0.61365*exp(17.502*W617/(240.97+W617))/(DY617+DZ617)-DT617)</f>
        <v>0</v>
      </c>
      <c r="T617">
        <f>1/((DM617+1)/(Q617/1.6)+1/(R617/1.37)) + DM617/((DM617+1)/(Q617/1.6) + DM617/(R617/1.37))</f>
        <v>0</v>
      </c>
      <c r="U617">
        <f>(DH617*DK617)</f>
        <v>0</v>
      </c>
      <c r="V617">
        <f>(EA617+(U617+2*0.95*5.67E-8*(((EA617+$B$7)+273)^4-(EA617+273)^4)-44100*J617)/(1.84*29.3*R617+8*0.95*5.67E-8*(EA617+273)^3))</f>
        <v>0</v>
      </c>
      <c r="W617">
        <f>($C$7*EB617+$D$7*EC617+$E$7*V617)</f>
        <v>0</v>
      </c>
      <c r="X617">
        <f>0.61365*exp(17.502*W617/(240.97+W617))</f>
        <v>0</v>
      </c>
      <c r="Y617">
        <f>(Z617/AA617*100)</f>
        <v>0</v>
      </c>
      <c r="Z617">
        <f>DT617*(DY617+DZ617)/1000</f>
        <v>0</v>
      </c>
      <c r="AA617">
        <f>0.61365*exp(17.502*EA617/(240.97+EA617))</f>
        <v>0</v>
      </c>
      <c r="AB617">
        <f>(X617-DT617*(DY617+DZ617)/1000)</f>
        <v>0</v>
      </c>
      <c r="AC617">
        <f>(-J617*44100)</f>
        <v>0</v>
      </c>
      <c r="AD617">
        <f>2*29.3*R617*0.92*(EA617-W617)</f>
        <v>0</v>
      </c>
      <c r="AE617">
        <f>2*0.95*5.67E-8*(((EA617+$B$7)+273)^4-(W617+273)^4)</f>
        <v>0</v>
      </c>
      <c r="AF617">
        <f>U617+AE617+AC617+AD617</f>
        <v>0</v>
      </c>
      <c r="AG617">
        <f>DX617*AU617*(DS617-DR617*(1000-AU617*DU617)/(1000-AU617*DT617))/(100*DL617)</f>
        <v>0</v>
      </c>
      <c r="AH617">
        <f>1000*DX617*AU617*(DT617-DU617)/(100*DL617*(1000-AU617*DT617))</f>
        <v>0</v>
      </c>
      <c r="AI617">
        <f>(AJ617 - AK617 - DY617*1E3/(8.314*(EA617+273.15)) * AM617/DX617 * AL617) * DX617/(100*DL617) * (1000 - DU617)/1000</f>
        <v>0</v>
      </c>
      <c r="AJ617">
        <v>429.563358498808</v>
      </c>
      <c r="AK617">
        <v>425.9207515151515</v>
      </c>
      <c r="AL617">
        <v>-0.005235222153314418</v>
      </c>
      <c r="AM617">
        <v>65.50956561991086</v>
      </c>
      <c r="AN617">
        <f>(AP617 - AO617 + DY617*1E3/(8.314*(EA617+273.15)) * AR617/DX617 * AQ617) * DX617/(100*DL617) * 1000/(1000 - AP617)</f>
        <v>0</v>
      </c>
      <c r="AO617">
        <v>22.09139539826265</v>
      </c>
      <c r="AP617">
        <v>23.01087212121211</v>
      </c>
      <c r="AQ617">
        <v>1.618946600377673E-05</v>
      </c>
      <c r="AR617">
        <v>120.4134206838578</v>
      </c>
      <c r="AS617">
        <v>5</v>
      </c>
      <c r="AT617">
        <v>1</v>
      </c>
      <c r="AU617">
        <f>IF(AS617*$H$13&gt;=AW617,1.0,(AW617/(AW617-AS617*$H$13)))</f>
        <v>0</v>
      </c>
      <c r="AV617">
        <f>(AU617-1)*100</f>
        <v>0</v>
      </c>
      <c r="AW617">
        <f>MAX(0,($B$13+$C$13*EF617)/(1+$D$13*EF617)*DY617/(EA617+273)*$E$13)</f>
        <v>0</v>
      </c>
      <c r="AX617" t="s">
        <v>437</v>
      </c>
      <c r="AY617" t="s">
        <v>437</v>
      </c>
      <c r="AZ617">
        <v>0</v>
      </c>
      <c r="BA617">
        <v>0</v>
      </c>
      <c r="BB617">
        <f>1-AZ617/BA617</f>
        <v>0</v>
      </c>
      <c r="BC617">
        <v>0</v>
      </c>
      <c r="BD617" t="s">
        <v>437</v>
      </c>
      <c r="BE617" t="s">
        <v>437</v>
      </c>
      <c r="BF617">
        <v>0</v>
      </c>
      <c r="BG617">
        <v>0</v>
      </c>
      <c r="BH617">
        <f>1-BF617/BG617</f>
        <v>0</v>
      </c>
      <c r="BI617">
        <v>0.5</v>
      </c>
      <c r="BJ617">
        <f>DI617</f>
        <v>0</v>
      </c>
      <c r="BK617">
        <f>L617</f>
        <v>0</v>
      </c>
      <c r="BL617">
        <f>BH617*BI617*BJ617</f>
        <v>0</v>
      </c>
      <c r="BM617">
        <f>(BK617-BC617)/BJ617</f>
        <v>0</v>
      </c>
      <c r="BN617">
        <f>(BA617-BG617)/BG617</f>
        <v>0</v>
      </c>
      <c r="BO617">
        <f>AZ617/(BB617+AZ617/BG617)</f>
        <v>0</v>
      </c>
      <c r="BP617" t="s">
        <v>437</v>
      </c>
      <c r="BQ617">
        <v>0</v>
      </c>
      <c r="BR617">
        <f>IF(BQ617&lt;&gt;0, BQ617, BO617)</f>
        <v>0</v>
      </c>
      <c r="BS617">
        <f>1-BR617/BG617</f>
        <v>0</v>
      </c>
      <c r="BT617">
        <f>(BG617-BF617)/(BG617-BR617)</f>
        <v>0</v>
      </c>
      <c r="BU617">
        <f>(BA617-BG617)/(BA617-BR617)</f>
        <v>0</v>
      </c>
      <c r="BV617">
        <f>(BG617-BF617)/(BG617-AZ617)</f>
        <v>0</v>
      </c>
      <c r="BW617">
        <f>(BA617-BG617)/(BA617-AZ617)</f>
        <v>0</v>
      </c>
      <c r="BX617">
        <f>(BT617*BR617/BF617)</f>
        <v>0</v>
      </c>
      <c r="BY617">
        <f>(1-BX617)</f>
        <v>0</v>
      </c>
      <c r="DH617">
        <f>$B$11*EG617+$C$11*EH617+$F$11*ES617*(1-EV617)</f>
        <v>0</v>
      </c>
      <c r="DI617">
        <f>DH617*DJ617</f>
        <v>0</v>
      </c>
      <c r="DJ617">
        <f>($B$11*$D$9+$C$11*$D$9+$F$11*((FF617+EX617)/MAX(FF617+EX617+FG617, 0.1)*$I$9+FG617/MAX(FF617+EX617+FG617, 0.1)*$J$9))/($B$11+$C$11+$F$11)</f>
        <v>0</v>
      </c>
      <c r="DK617">
        <f>($B$11*$K$9+$C$11*$K$9+$F$11*((FF617+EX617)/MAX(FF617+EX617+FG617, 0.1)*$P$9+FG617/MAX(FF617+EX617+FG617, 0.1)*$Q$9))/($B$11+$C$11+$F$11)</f>
        <v>0</v>
      </c>
      <c r="DL617">
        <v>2.44</v>
      </c>
      <c r="DM617">
        <v>0.5</v>
      </c>
      <c r="DN617" t="s">
        <v>438</v>
      </c>
      <c r="DO617">
        <v>2</v>
      </c>
      <c r="DP617" t="b">
        <v>1</v>
      </c>
      <c r="DQ617">
        <v>1759263149.099999</v>
      </c>
      <c r="DR617">
        <v>416.2470967741936</v>
      </c>
      <c r="DS617">
        <v>420.0443548387098</v>
      </c>
      <c r="DT617">
        <v>23.0081</v>
      </c>
      <c r="DU617">
        <v>22.09416774193548</v>
      </c>
      <c r="DV617">
        <v>415.895935483871</v>
      </c>
      <c r="DW617">
        <v>22.78647419354839</v>
      </c>
      <c r="DX617">
        <v>499.998129032258</v>
      </c>
      <c r="DY617">
        <v>90.63415483870969</v>
      </c>
      <c r="DZ617">
        <v>0.05153356129032258</v>
      </c>
      <c r="EA617">
        <v>29.62114516129033</v>
      </c>
      <c r="EB617">
        <v>30.02380967741935</v>
      </c>
      <c r="EC617">
        <v>999.9000000000003</v>
      </c>
      <c r="ED617">
        <v>0</v>
      </c>
      <c r="EE617">
        <v>0</v>
      </c>
      <c r="EF617">
        <v>10000.92677419355</v>
      </c>
      <c r="EG617">
        <v>0</v>
      </c>
      <c r="EH617">
        <v>11.42253548387097</v>
      </c>
      <c r="EI617">
        <v>-3.79732</v>
      </c>
      <c r="EJ617">
        <v>426.0496774193547</v>
      </c>
      <c r="EK617">
        <v>429.5345483870968</v>
      </c>
      <c r="EL617">
        <v>0.9139297741935483</v>
      </c>
      <c r="EM617">
        <v>420.0443548387098</v>
      </c>
      <c r="EN617">
        <v>22.09416774193548</v>
      </c>
      <c r="EO617">
        <v>2.085319677419355</v>
      </c>
      <c r="EP617">
        <v>2.002486451612903</v>
      </c>
      <c r="EQ617">
        <v>18.10748064516129</v>
      </c>
      <c r="ER617">
        <v>17.46401612903226</v>
      </c>
      <c r="ES617">
        <v>1999.996774193548</v>
      </c>
      <c r="ET617">
        <v>0.9800067419354838</v>
      </c>
      <c r="EU617">
        <v>0.01999325806451612</v>
      </c>
      <c r="EV617">
        <v>0</v>
      </c>
      <c r="EW617">
        <v>235.2487096774194</v>
      </c>
      <c r="EX617">
        <v>5.000560000000002</v>
      </c>
      <c r="EY617">
        <v>4875.599677419355</v>
      </c>
      <c r="EZ617">
        <v>17294.88387096775</v>
      </c>
      <c r="FA617">
        <v>41.145</v>
      </c>
      <c r="FB617">
        <v>41.30399999999999</v>
      </c>
      <c r="FC617">
        <v>40.8262258064516</v>
      </c>
      <c r="FD617">
        <v>40.46545161290321</v>
      </c>
      <c r="FE617">
        <v>41.907</v>
      </c>
      <c r="FF617">
        <v>1955.106774193548</v>
      </c>
      <c r="FG617">
        <v>39.89000000000002</v>
      </c>
      <c r="FH617">
        <v>0</v>
      </c>
      <c r="FI617">
        <v>1759263171.4</v>
      </c>
      <c r="FJ617">
        <v>0</v>
      </c>
      <c r="FK617">
        <v>235.25356</v>
      </c>
      <c r="FL617">
        <v>-1.353999978449985</v>
      </c>
      <c r="FM617">
        <v>-51.42923066031101</v>
      </c>
      <c r="FN617">
        <v>4874.9356</v>
      </c>
      <c r="FO617">
        <v>15</v>
      </c>
      <c r="FP617">
        <v>0</v>
      </c>
      <c r="FQ617" t="s">
        <v>439</v>
      </c>
      <c r="FR617">
        <v>1747148579.5</v>
      </c>
      <c r="FS617">
        <v>1747148584.5</v>
      </c>
      <c r="FT617">
        <v>0</v>
      </c>
      <c r="FU617">
        <v>0.162</v>
      </c>
      <c r="FV617">
        <v>-0.001</v>
      </c>
      <c r="FW617">
        <v>0.139</v>
      </c>
      <c r="FX617">
        <v>0.058</v>
      </c>
      <c r="FY617">
        <v>420</v>
      </c>
      <c r="FZ617">
        <v>16</v>
      </c>
      <c r="GA617">
        <v>0.19</v>
      </c>
      <c r="GB617">
        <v>0.02</v>
      </c>
      <c r="GC617">
        <v>-3.757449</v>
      </c>
      <c r="GD617">
        <v>-0.953955196998113</v>
      </c>
      <c r="GE617">
        <v>0.0986356752093278</v>
      </c>
      <c r="GF617">
        <v>0</v>
      </c>
      <c r="GG617">
        <v>235.428</v>
      </c>
      <c r="GH617">
        <v>-2.450725740296414</v>
      </c>
      <c r="GI617">
        <v>0.3225450264965305</v>
      </c>
      <c r="GJ617">
        <v>0</v>
      </c>
      <c r="GK617">
        <v>0.91165475</v>
      </c>
      <c r="GL617">
        <v>0.047524682926825</v>
      </c>
      <c r="GM617">
        <v>0.004634101524297895</v>
      </c>
      <c r="GN617">
        <v>1</v>
      </c>
      <c r="GO617">
        <v>1</v>
      </c>
      <c r="GP617">
        <v>3</v>
      </c>
      <c r="GQ617" t="s">
        <v>463</v>
      </c>
      <c r="GR617">
        <v>3.12766</v>
      </c>
      <c r="GS617">
        <v>2.72878</v>
      </c>
      <c r="GT617">
        <v>0.0853544</v>
      </c>
      <c r="GU617">
        <v>0.08645509999999999</v>
      </c>
      <c r="GV617">
        <v>0.104169</v>
      </c>
      <c r="GW617">
        <v>0.101793</v>
      </c>
      <c r="GX617">
        <v>27453.1</v>
      </c>
      <c r="GY617">
        <v>26572.2</v>
      </c>
      <c r="GZ617">
        <v>30554.7</v>
      </c>
      <c r="HA617">
        <v>29339.3</v>
      </c>
      <c r="HB617">
        <v>37770.3</v>
      </c>
      <c r="HC617">
        <v>34661.4</v>
      </c>
      <c r="HD617">
        <v>46738.2</v>
      </c>
      <c r="HE617">
        <v>43586</v>
      </c>
      <c r="HF617">
        <v>1.82568</v>
      </c>
      <c r="HG617">
        <v>1.85035</v>
      </c>
      <c r="HH617">
        <v>0.111982</v>
      </c>
      <c r="HI617">
        <v>0</v>
      </c>
      <c r="HJ617">
        <v>28.1629</v>
      </c>
      <c r="HK617">
        <v>999.9</v>
      </c>
      <c r="HL617">
        <v>51.8</v>
      </c>
      <c r="HM617">
        <v>31.2</v>
      </c>
      <c r="HN617">
        <v>26.0791</v>
      </c>
      <c r="HO617">
        <v>62.8597</v>
      </c>
      <c r="HP617">
        <v>16.9551</v>
      </c>
      <c r="HQ617">
        <v>1</v>
      </c>
      <c r="HR617">
        <v>0.110046</v>
      </c>
      <c r="HS617">
        <v>-0.522151</v>
      </c>
      <c r="HT617">
        <v>20.2014</v>
      </c>
      <c r="HU617">
        <v>5.23286</v>
      </c>
      <c r="HV617">
        <v>11.974</v>
      </c>
      <c r="HW617">
        <v>4.97115</v>
      </c>
      <c r="HX617">
        <v>3.29033</v>
      </c>
      <c r="HY617">
        <v>9999</v>
      </c>
      <c r="HZ617">
        <v>9999</v>
      </c>
      <c r="IA617">
        <v>9999</v>
      </c>
      <c r="IB617">
        <v>22</v>
      </c>
      <c r="IC617">
        <v>4.97289</v>
      </c>
      <c r="ID617">
        <v>1.87714</v>
      </c>
      <c r="IE617">
        <v>1.8752</v>
      </c>
      <c r="IF617">
        <v>1.87805</v>
      </c>
      <c r="IG617">
        <v>1.87478</v>
      </c>
      <c r="IH617">
        <v>1.87836</v>
      </c>
      <c r="II617">
        <v>1.87544</v>
      </c>
      <c r="IJ617">
        <v>1.87663</v>
      </c>
      <c r="IK617">
        <v>0</v>
      </c>
      <c r="IL617">
        <v>0</v>
      </c>
      <c r="IM617">
        <v>0</v>
      </c>
      <c r="IN617">
        <v>0</v>
      </c>
      <c r="IO617" t="s">
        <v>441</v>
      </c>
      <c r="IP617" t="s">
        <v>442</v>
      </c>
      <c r="IQ617" t="s">
        <v>443</v>
      </c>
      <c r="IR617" t="s">
        <v>443</v>
      </c>
      <c r="IS617" t="s">
        <v>443</v>
      </c>
      <c r="IT617" t="s">
        <v>443</v>
      </c>
      <c r="IU617">
        <v>0</v>
      </c>
      <c r="IV617">
        <v>100</v>
      </c>
      <c r="IW617">
        <v>100</v>
      </c>
      <c r="IX617">
        <v>0.351</v>
      </c>
      <c r="IY617">
        <v>0.2217</v>
      </c>
      <c r="IZ617">
        <v>-0.1222274518627452</v>
      </c>
      <c r="JA617">
        <v>0.001328938755811441</v>
      </c>
      <c r="JB617">
        <v>-5.633165956792918E-07</v>
      </c>
      <c r="JC617">
        <v>2.510553891376428E-10</v>
      </c>
      <c r="JD617">
        <v>-0.04678033270444259</v>
      </c>
      <c r="JE617">
        <v>-0.0009625096320519332</v>
      </c>
      <c r="JF617">
        <v>0.0006953178313022573</v>
      </c>
      <c r="JG617">
        <v>-5.973937232829655E-06</v>
      </c>
      <c r="JH617">
        <v>1</v>
      </c>
      <c r="JI617">
        <v>2112</v>
      </c>
      <c r="JJ617">
        <v>1</v>
      </c>
      <c r="JK617">
        <v>26</v>
      </c>
      <c r="JL617">
        <v>201909.6</v>
      </c>
      <c r="JM617">
        <v>201909.5</v>
      </c>
      <c r="JN617">
        <v>1.09741</v>
      </c>
      <c r="JO617">
        <v>2.55615</v>
      </c>
      <c r="JP617">
        <v>1.39893</v>
      </c>
      <c r="JQ617">
        <v>2.33521</v>
      </c>
      <c r="JR617">
        <v>1.44897</v>
      </c>
      <c r="JS617">
        <v>2.54883</v>
      </c>
      <c r="JT617">
        <v>36.8842</v>
      </c>
      <c r="JU617">
        <v>23.9649</v>
      </c>
      <c r="JV617">
        <v>18</v>
      </c>
      <c r="JW617">
        <v>476.334</v>
      </c>
      <c r="JX617">
        <v>461.233</v>
      </c>
      <c r="JY617">
        <v>28.2336</v>
      </c>
      <c r="JZ617">
        <v>28.6193</v>
      </c>
      <c r="KA617">
        <v>30.0001</v>
      </c>
      <c r="KB617">
        <v>28.3182</v>
      </c>
      <c r="KC617">
        <v>28.3849</v>
      </c>
      <c r="KD617">
        <v>22.0162</v>
      </c>
      <c r="KE617">
        <v>24.6351</v>
      </c>
      <c r="KF617">
        <v>75.0616</v>
      </c>
      <c r="KG617">
        <v>28.2643</v>
      </c>
      <c r="KH617">
        <v>426.732</v>
      </c>
      <c r="KI617">
        <v>22.1334</v>
      </c>
      <c r="KJ617">
        <v>101.008</v>
      </c>
      <c r="KK617">
        <v>100.265</v>
      </c>
    </row>
    <row r="618" spans="1:297">
      <c r="A618">
        <v>602</v>
      </c>
      <c r="B618">
        <v>1759263162.1</v>
      </c>
      <c r="C618">
        <v>16346.5</v>
      </c>
      <c r="D618" t="s">
        <v>1653</v>
      </c>
      <c r="E618" t="s">
        <v>1654</v>
      </c>
      <c r="F618">
        <v>5</v>
      </c>
      <c r="G618" t="s">
        <v>1604</v>
      </c>
      <c r="H618" t="s">
        <v>436</v>
      </c>
      <c r="I618">
        <v>1759263154.255172</v>
      </c>
      <c r="J618">
        <f>(K618)/1000</f>
        <v>0</v>
      </c>
      <c r="K618">
        <f>IF(DP618, AN618, AH618)</f>
        <v>0</v>
      </c>
      <c r="L618">
        <f>IF(DP618, AI618, AG618)</f>
        <v>0</v>
      </c>
      <c r="M618">
        <f>DR618 - IF(AU618&gt;1, L618*DL618*100.0/(AW618), 0)</f>
        <v>0</v>
      </c>
      <c r="N618">
        <f>((T618-J618/2)*M618-L618)/(T618+J618/2)</f>
        <v>0</v>
      </c>
      <c r="O618">
        <f>N618*(DY618+DZ618)/1000.0</f>
        <v>0</v>
      </c>
      <c r="P618">
        <f>(DR618 - IF(AU618&gt;1, L618*DL618*100.0/(AW618), 0))*(DY618+DZ618)/1000.0</f>
        <v>0</v>
      </c>
      <c r="Q618">
        <f>2.0/((1/S618-1/R618)+SIGN(S618)*SQRT((1/S618-1/R618)*(1/S618-1/R618) + 4*DM618/((DM618+1)*(DM618+1))*(2*1/S618*1/R618-1/R618*1/R618)))</f>
        <v>0</v>
      </c>
      <c r="R618">
        <f>IF(LEFT(DN618,1)&lt;&gt;"0",IF(LEFT(DN618,1)="1",3.0,DO618),$D$5+$E$5*(EF618*DY618/($K$5*1000))+$F$5*(EF618*DY618/($K$5*1000))*MAX(MIN(DL618,$J$5),$I$5)*MAX(MIN(DL618,$J$5),$I$5)+$G$5*MAX(MIN(DL618,$J$5),$I$5)*(EF618*DY618/($K$5*1000))+$H$5*(EF618*DY618/($K$5*1000))*(EF618*DY618/($K$5*1000)))</f>
        <v>0</v>
      </c>
      <c r="S618">
        <f>J618*(1000-(1000*0.61365*exp(17.502*W618/(240.97+W618))/(DY618+DZ618)+DT618)/2)/(1000*0.61365*exp(17.502*W618/(240.97+W618))/(DY618+DZ618)-DT618)</f>
        <v>0</v>
      </c>
      <c r="T618">
        <f>1/((DM618+1)/(Q618/1.6)+1/(R618/1.37)) + DM618/((DM618+1)/(Q618/1.6) + DM618/(R618/1.37))</f>
        <v>0</v>
      </c>
      <c r="U618">
        <f>(DH618*DK618)</f>
        <v>0</v>
      </c>
      <c r="V618">
        <f>(EA618+(U618+2*0.95*5.67E-8*(((EA618+$B$7)+273)^4-(EA618+273)^4)-44100*J618)/(1.84*29.3*R618+8*0.95*5.67E-8*(EA618+273)^3))</f>
        <v>0</v>
      </c>
      <c r="W618">
        <f>($C$7*EB618+$D$7*EC618+$E$7*V618)</f>
        <v>0</v>
      </c>
      <c r="X618">
        <f>0.61365*exp(17.502*W618/(240.97+W618))</f>
        <v>0</v>
      </c>
      <c r="Y618">
        <f>(Z618/AA618*100)</f>
        <v>0</v>
      </c>
      <c r="Z618">
        <f>DT618*(DY618+DZ618)/1000</f>
        <v>0</v>
      </c>
      <c r="AA618">
        <f>0.61365*exp(17.502*EA618/(240.97+EA618))</f>
        <v>0</v>
      </c>
      <c r="AB618">
        <f>(X618-DT618*(DY618+DZ618)/1000)</f>
        <v>0</v>
      </c>
      <c r="AC618">
        <f>(-J618*44100)</f>
        <v>0</v>
      </c>
      <c r="AD618">
        <f>2*29.3*R618*0.92*(EA618-W618)</f>
        <v>0</v>
      </c>
      <c r="AE618">
        <f>2*0.95*5.67E-8*(((EA618+$B$7)+273)^4-(W618+273)^4)</f>
        <v>0</v>
      </c>
      <c r="AF618">
        <f>U618+AE618+AC618+AD618</f>
        <v>0</v>
      </c>
      <c r="AG618">
        <f>DX618*AU618*(DS618-DR618*(1000-AU618*DU618)/(1000-AU618*DT618))/(100*DL618)</f>
        <v>0</v>
      </c>
      <c r="AH618">
        <f>1000*DX618*AU618*(DT618-DU618)/(100*DL618*(1000-AU618*DT618))</f>
        <v>0</v>
      </c>
      <c r="AI618">
        <f>(AJ618 - AK618 - DY618*1E3/(8.314*(EA618+273.15)) * AM618/DX618 * AL618) * DX618/(100*DL618) * (1000 - DU618)/1000</f>
        <v>0</v>
      </c>
      <c r="AJ618">
        <v>429.4718465574861</v>
      </c>
      <c r="AK618">
        <v>425.9685575757576</v>
      </c>
      <c r="AL618">
        <v>0.00110052067958649</v>
      </c>
      <c r="AM618">
        <v>65.50956561991086</v>
      </c>
      <c r="AN618">
        <f>(AP618 - AO618 + DY618*1E3/(8.314*(EA618+273.15)) * AR618/DX618 * AQ618) * DX618/(100*DL618) * 1000/(1000 - AP618)</f>
        <v>0</v>
      </c>
      <c r="AO618">
        <v>22.08999235255652</v>
      </c>
      <c r="AP618">
        <v>23.01394545454545</v>
      </c>
      <c r="AQ618">
        <v>1.22139028751874E-05</v>
      </c>
      <c r="AR618">
        <v>120.4134206838578</v>
      </c>
      <c r="AS618">
        <v>5</v>
      </c>
      <c r="AT618">
        <v>1</v>
      </c>
      <c r="AU618">
        <f>IF(AS618*$H$13&gt;=AW618,1.0,(AW618/(AW618-AS618*$H$13)))</f>
        <v>0</v>
      </c>
      <c r="AV618">
        <f>(AU618-1)*100</f>
        <v>0</v>
      </c>
      <c r="AW618">
        <f>MAX(0,($B$13+$C$13*EF618)/(1+$D$13*EF618)*DY618/(EA618+273)*$E$13)</f>
        <v>0</v>
      </c>
      <c r="AX618" t="s">
        <v>437</v>
      </c>
      <c r="AY618" t="s">
        <v>437</v>
      </c>
      <c r="AZ618">
        <v>0</v>
      </c>
      <c r="BA618">
        <v>0</v>
      </c>
      <c r="BB618">
        <f>1-AZ618/BA618</f>
        <v>0</v>
      </c>
      <c r="BC618">
        <v>0</v>
      </c>
      <c r="BD618" t="s">
        <v>437</v>
      </c>
      <c r="BE618" t="s">
        <v>437</v>
      </c>
      <c r="BF618">
        <v>0</v>
      </c>
      <c r="BG618">
        <v>0</v>
      </c>
      <c r="BH618">
        <f>1-BF618/BG618</f>
        <v>0</v>
      </c>
      <c r="BI618">
        <v>0.5</v>
      </c>
      <c r="BJ618">
        <f>DI618</f>
        <v>0</v>
      </c>
      <c r="BK618">
        <f>L618</f>
        <v>0</v>
      </c>
      <c r="BL618">
        <f>BH618*BI618*BJ618</f>
        <v>0</v>
      </c>
      <c r="BM618">
        <f>(BK618-BC618)/BJ618</f>
        <v>0</v>
      </c>
      <c r="BN618">
        <f>(BA618-BG618)/BG618</f>
        <v>0</v>
      </c>
      <c r="BO618">
        <f>AZ618/(BB618+AZ618/BG618)</f>
        <v>0</v>
      </c>
      <c r="BP618" t="s">
        <v>437</v>
      </c>
      <c r="BQ618">
        <v>0</v>
      </c>
      <c r="BR618">
        <f>IF(BQ618&lt;&gt;0, BQ618, BO618)</f>
        <v>0</v>
      </c>
      <c r="BS618">
        <f>1-BR618/BG618</f>
        <v>0</v>
      </c>
      <c r="BT618">
        <f>(BG618-BF618)/(BG618-BR618)</f>
        <v>0</v>
      </c>
      <c r="BU618">
        <f>(BA618-BG618)/(BA618-BR618)</f>
        <v>0</v>
      </c>
      <c r="BV618">
        <f>(BG618-BF618)/(BG618-AZ618)</f>
        <v>0</v>
      </c>
      <c r="BW618">
        <f>(BA618-BG618)/(BA618-AZ618)</f>
        <v>0</v>
      </c>
      <c r="BX618">
        <f>(BT618*BR618/BF618)</f>
        <v>0</v>
      </c>
      <c r="BY618">
        <f>(1-BX618)</f>
        <v>0</v>
      </c>
      <c r="DH618">
        <f>$B$11*EG618+$C$11*EH618+$F$11*ES618*(1-EV618)</f>
        <v>0</v>
      </c>
      <c r="DI618">
        <f>DH618*DJ618</f>
        <v>0</v>
      </c>
      <c r="DJ618">
        <f>($B$11*$D$9+$C$11*$D$9+$F$11*((FF618+EX618)/MAX(FF618+EX618+FG618, 0.1)*$I$9+FG618/MAX(FF618+EX618+FG618, 0.1)*$J$9))/($B$11+$C$11+$F$11)</f>
        <v>0</v>
      </c>
      <c r="DK618">
        <f>($B$11*$K$9+$C$11*$K$9+$F$11*((FF618+EX618)/MAX(FF618+EX618+FG618, 0.1)*$P$9+FG618/MAX(FF618+EX618+FG618, 0.1)*$Q$9))/($B$11+$C$11+$F$11)</f>
        <v>0</v>
      </c>
      <c r="DL618">
        <v>2.44</v>
      </c>
      <c r="DM618">
        <v>0.5</v>
      </c>
      <c r="DN618" t="s">
        <v>438</v>
      </c>
      <c r="DO618">
        <v>2</v>
      </c>
      <c r="DP618" t="b">
        <v>1</v>
      </c>
      <c r="DQ618">
        <v>1759263154.255172</v>
      </c>
      <c r="DR618">
        <v>416.1823793103449</v>
      </c>
      <c r="DS618">
        <v>420.17</v>
      </c>
      <c r="DT618">
        <v>23.0101724137931</v>
      </c>
      <c r="DU618">
        <v>22.09198275862069</v>
      </c>
      <c r="DV618">
        <v>415.8313103448276</v>
      </c>
      <c r="DW618">
        <v>22.78849655172413</v>
      </c>
      <c r="DX618">
        <v>500.0052068965517</v>
      </c>
      <c r="DY618">
        <v>90.63432758620687</v>
      </c>
      <c r="DZ618">
        <v>0.0511353275862069</v>
      </c>
      <c r="EA618">
        <v>29.61894137931035</v>
      </c>
      <c r="EB618">
        <v>29.99755517241379</v>
      </c>
      <c r="EC618">
        <v>999.9000000000002</v>
      </c>
      <c r="ED618">
        <v>0</v>
      </c>
      <c r="EE618">
        <v>0</v>
      </c>
      <c r="EF618">
        <v>10002.53793103448</v>
      </c>
      <c r="EG618">
        <v>0</v>
      </c>
      <c r="EH618">
        <v>11.42613448275862</v>
      </c>
      <c r="EI618">
        <v>-3.987645862068965</v>
      </c>
      <c r="EJ618">
        <v>425.9844137931034</v>
      </c>
      <c r="EK618">
        <v>429.662</v>
      </c>
      <c r="EL618">
        <v>0.9181816896551722</v>
      </c>
      <c r="EM618">
        <v>420.17</v>
      </c>
      <c r="EN618">
        <v>22.09198275862069</v>
      </c>
      <c r="EO618">
        <v>2.085511724137931</v>
      </c>
      <c r="EP618">
        <v>2.00229275862069</v>
      </c>
      <c r="EQ618">
        <v>18.10894482758621</v>
      </c>
      <c r="ER618">
        <v>17.46247931034483</v>
      </c>
      <c r="ES618">
        <v>2000.002413793103</v>
      </c>
      <c r="ET618">
        <v>0.9800067586206896</v>
      </c>
      <c r="EU618">
        <v>0.01999324137931034</v>
      </c>
      <c r="EV618">
        <v>0</v>
      </c>
      <c r="EW618">
        <v>235.0924482758621</v>
      </c>
      <c r="EX618">
        <v>5.000560000000001</v>
      </c>
      <c r="EY618">
        <v>4871.384482758621</v>
      </c>
      <c r="EZ618">
        <v>17294.9275862069</v>
      </c>
      <c r="FA618">
        <v>41.14210344827585</v>
      </c>
      <c r="FB618">
        <v>41.29917241379309</v>
      </c>
      <c r="FC618">
        <v>40.82286206896551</v>
      </c>
      <c r="FD618">
        <v>40.45872413793103</v>
      </c>
      <c r="FE618">
        <v>41.90706896551723</v>
      </c>
      <c r="FF618">
        <v>1955.112413793104</v>
      </c>
      <c r="FG618">
        <v>39.89000000000001</v>
      </c>
      <c r="FH618">
        <v>0</v>
      </c>
      <c r="FI618">
        <v>1759263176.2</v>
      </c>
      <c r="FJ618">
        <v>0</v>
      </c>
      <c r="FK618">
        <v>235.10216</v>
      </c>
      <c r="FL618">
        <v>-2.153615366464393</v>
      </c>
      <c r="FM618">
        <v>-47.80923075858941</v>
      </c>
      <c r="FN618">
        <v>4870.9716</v>
      </c>
      <c r="FO618">
        <v>15</v>
      </c>
      <c r="FP618">
        <v>0</v>
      </c>
      <c r="FQ618" t="s">
        <v>439</v>
      </c>
      <c r="FR618">
        <v>1747148579.5</v>
      </c>
      <c r="FS618">
        <v>1747148584.5</v>
      </c>
      <c r="FT618">
        <v>0</v>
      </c>
      <c r="FU618">
        <v>0.162</v>
      </c>
      <c r="FV618">
        <v>-0.001</v>
      </c>
      <c r="FW618">
        <v>0.139</v>
      </c>
      <c r="FX618">
        <v>0.058</v>
      </c>
      <c r="FY618">
        <v>420</v>
      </c>
      <c r="FZ618">
        <v>16</v>
      </c>
      <c r="GA618">
        <v>0.19</v>
      </c>
      <c r="GB618">
        <v>0.02</v>
      </c>
      <c r="GC618">
        <v>-3.871032</v>
      </c>
      <c r="GD618">
        <v>-1.68779212007505</v>
      </c>
      <c r="GE618">
        <v>0.2389340815287765</v>
      </c>
      <c r="GF618">
        <v>0</v>
      </c>
      <c r="GG618">
        <v>235.1810588235294</v>
      </c>
      <c r="GH618">
        <v>-1.73271198775357</v>
      </c>
      <c r="GI618">
        <v>0.2626649555855016</v>
      </c>
      <c r="GJ618">
        <v>0</v>
      </c>
      <c r="GK618">
        <v>0.9160168499999999</v>
      </c>
      <c r="GL618">
        <v>0.05106657410881282</v>
      </c>
      <c r="GM618">
        <v>0.005076631538480995</v>
      </c>
      <c r="GN618">
        <v>1</v>
      </c>
      <c r="GO618">
        <v>1</v>
      </c>
      <c r="GP618">
        <v>3</v>
      </c>
      <c r="GQ618" t="s">
        <v>463</v>
      </c>
      <c r="GR618">
        <v>3.12753</v>
      </c>
      <c r="GS618">
        <v>2.72797</v>
      </c>
      <c r="GT618">
        <v>0.0853672</v>
      </c>
      <c r="GU618">
        <v>0.0868477</v>
      </c>
      <c r="GV618">
        <v>0.104177</v>
      </c>
      <c r="GW618">
        <v>0.101823</v>
      </c>
      <c r="GX618">
        <v>27452.9</v>
      </c>
      <c r="GY618">
        <v>26560.7</v>
      </c>
      <c r="GZ618">
        <v>30555</v>
      </c>
      <c r="HA618">
        <v>29339.1</v>
      </c>
      <c r="HB618">
        <v>37770.3</v>
      </c>
      <c r="HC618">
        <v>34660</v>
      </c>
      <c r="HD618">
        <v>46738.7</v>
      </c>
      <c r="HE618">
        <v>43585.7</v>
      </c>
      <c r="HF618">
        <v>1.82555</v>
      </c>
      <c r="HG618">
        <v>1.85075</v>
      </c>
      <c r="HH618">
        <v>0.112392</v>
      </c>
      <c r="HI618">
        <v>0</v>
      </c>
      <c r="HJ618">
        <v>28.1609</v>
      </c>
      <c r="HK618">
        <v>999.9</v>
      </c>
      <c r="HL618">
        <v>51.8</v>
      </c>
      <c r="HM618">
        <v>31.2</v>
      </c>
      <c r="HN618">
        <v>26.0775</v>
      </c>
      <c r="HO618">
        <v>63.0197</v>
      </c>
      <c r="HP618">
        <v>17.0353</v>
      </c>
      <c r="HQ618">
        <v>1</v>
      </c>
      <c r="HR618">
        <v>0.11013</v>
      </c>
      <c r="HS618">
        <v>-0.5497300000000001</v>
      </c>
      <c r="HT618">
        <v>20.2008</v>
      </c>
      <c r="HU618">
        <v>5.22942</v>
      </c>
      <c r="HV618">
        <v>11.974</v>
      </c>
      <c r="HW618">
        <v>4.9702</v>
      </c>
      <c r="HX618">
        <v>3.28965</v>
      </c>
      <c r="HY618">
        <v>9999</v>
      </c>
      <c r="HZ618">
        <v>9999</v>
      </c>
      <c r="IA618">
        <v>9999</v>
      </c>
      <c r="IB618">
        <v>22</v>
      </c>
      <c r="IC618">
        <v>4.9729</v>
      </c>
      <c r="ID618">
        <v>1.87714</v>
      </c>
      <c r="IE618">
        <v>1.87517</v>
      </c>
      <c r="IF618">
        <v>1.87804</v>
      </c>
      <c r="IG618">
        <v>1.87475</v>
      </c>
      <c r="IH618">
        <v>1.87835</v>
      </c>
      <c r="II618">
        <v>1.87542</v>
      </c>
      <c r="IJ618">
        <v>1.87662</v>
      </c>
      <c r="IK618">
        <v>0</v>
      </c>
      <c r="IL618">
        <v>0</v>
      </c>
      <c r="IM618">
        <v>0</v>
      </c>
      <c r="IN618">
        <v>0</v>
      </c>
      <c r="IO618" t="s">
        <v>441</v>
      </c>
      <c r="IP618" t="s">
        <v>442</v>
      </c>
      <c r="IQ618" t="s">
        <v>443</v>
      </c>
      <c r="IR618" t="s">
        <v>443</v>
      </c>
      <c r="IS618" t="s">
        <v>443</v>
      </c>
      <c r="IT618" t="s">
        <v>443</v>
      </c>
      <c r="IU618">
        <v>0</v>
      </c>
      <c r="IV618">
        <v>100</v>
      </c>
      <c r="IW618">
        <v>100</v>
      </c>
      <c r="IX618">
        <v>0.351</v>
      </c>
      <c r="IY618">
        <v>0.2218</v>
      </c>
      <c r="IZ618">
        <v>-0.1222274518627452</v>
      </c>
      <c r="JA618">
        <v>0.001328938755811441</v>
      </c>
      <c r="JB618">
        <v>-5.633165956792918E-07</v>
      </c>
      <c r="JC618">
        <v>2.510553891376428E-10</v>
      </c>
      <c r="JD618">
        <v>-0.04678033270444259</v>
      </c>
      <c r="JE618">
        <v>-0.0009625096320519332</v>
      </c>
      <c r="JF618">
        <v>0.0006953178313022573</v>
      </c>
      <c r="JG618">
        <v>-5.973937232829655E-06</v>
      </c>
      <c r="JH618">
        <v>1</v>
      </c>
      <c r="JI618">
        <v>2112</v>
      </c>
      <c r="JJ618">
        <v>1</v>
      </c>
      <c r="JK618">
        <v>26</v>
      </c>
      <c r="JL618">
        <v>201909.7</v>
      </c>
      <c r="JM618">
        <v>201909.6</v>
      </c>
      <c r="JN618">
        <v>1.12549</v>
      </c>
      <c r="JO618">
        <v>2.56226</v>
      </c>
      <c r="JP618">
        <v>1.39893</v>
      </c>
      <c r="JQ618">
        <v>2.33521</v>
      </c>
      <c r="JR618">
        <v>1.44897</v>
      </c>
      <c r="JS618">
        <v>2.59399</v>
      </c>
      <c r="JT618">
        <v>36.8842</v>
      </c>
      <c r="JU618">
        <v>23.9824</v>
      </c>
      <c r="JV618">
        <v>18</v>
      </c>
      <c r="JW618">
        <v>476.265</v>
      </c>
      <c r="JX618">
        <v>461.49</v>
      </c>
      <c r="JY618">
        <v>28.2593</v>
      </c>
      <c r="JZ618">
        <v>28.6199</v>
      </c>
      <c r="KA618">
        <v>30</v>
      </c>
      <c r="KB618">
        <v>28.3182</v>
      </c>
      <c r="KC618">
        <v>28.3849</v>
      </c>
      <c r="KD618">
        <v>22.5503</v>
      </c>
      <c r="KE618">
        <v>24.6351</v>
      </c>
      <c r="KF618">
        <v>75.0616</v>
      </c>
      <c r="KG618">
        <v>28.2721</v>
      </c>
      <c r="KH618">
        <v>440.101</v>
      </c>
      <c r="KI618">
        <v>22.1334</v>
      </c>
      <c r="KJ618">
        <v>101.009</v>
      </c>
      <c r="KK618">
        <v>100.264</v>
      </c>
    </row>
    <row r="619" spans="1:297">
      <c r="A619">
        <v>603</v>
      </c>
      <c r="B619">
        <v>1759263167.1</v>
      </c>
      <c r="C619">
        <v>16351.5</v>
      </c>
      <c r="D619" t="s">
        <v>1655</v>
      </c>
      <c r="E619" t="s">
        <v>1656</v>
      </c>
      <c r="F619">
        <v>5</v>
      </c>
      <c r="G619" t="s">
        <v>1604</v>
      </c>
      <c r="H619" t="s">
        <v>436</v>
      </c>
      <c r="I619">
        <v>1759263159.332142</v>
      </c>
      <c r="J619">
        <f>(K619)/1000</f>
        <v>0</v>
      </c>
      <c r="K619">
        <f>IF(DP619, AN619, AH619)</f>
        <v>0</v>
      </c>
      <c r="L619">
        <f>IF(DP619, AI619, AG619)</f>
        <v>0</v>
      </c>
      <c r="M619">
        <f>DR619 - IF(AU619&gt;1, L619*DL619*100.0/(AW619), 0)</f>
        <v>0</v>
      </c>
      <c r="N619">
        <f>((T619-J619/2)*M619-L619)/(T619+J619/2)</f>
        <v>0</v>
      </c>
      <c r="O619">
        <f>N619*(DY619+DZ619)/1000.0</f>
        <v>0</v>
      </c>
      <c r="P619">
        <f>(DR619 - IF(AU619&gt;1, L619*DL619*100.0/(AW619), 0))*(DY619+DZ619)/1000.0</f>
        <v>0</v>
      </c>
      <c r="Q619">
        <f>2.0/((1/S619-1/R619)+SIGN(S619)*SQRT((1/S619-1/R619)*(1/S619-1/R619) + 4*DM619/((DM619+1)*(DM619+1))*(2*1/S619*1/R619-1/R619*1/R619)))</f>
        <v>0</v>
      </c>
      <c r="R619">
        <f>IF(LEFT(DN619,1)&lt;&gt;"0",IF(LEFT(DN619,1)="1",3.0,DO619),$D$5+$E$5*(EF619*DY619/($K$5*1000))+$F$5*(EF619*DY619/($K$5*1000))*MAX(MIN(DL619,$J$5),$I$5)*MAX(MIN(DL619,$J$5),$I$5)+$G$5*MAX(MIN(DL619,$J$5),$I$5)*(EF619*DY619/($K$5*1000))+$H$5*(EF619*DY619/($K$5*1000))*(EF619*DY619/($K$5*1000)))</f>
        <v>0</v>
      </c>
      <c r="S619">
        <f>J619*(1000-(1000*0.61365*exp(17.502*W619/(240.97+W619))/(DY619+DZ619)+DT619)/2)/(1000*0.61365*exp(17.502*W619/(240.97+W619))/(DY619+DZ619)-DT619)</f>
        <v>0</v>
      </c>
      <c r="T619">
        <f>1/((DM619+1)/(Q619/1.6)+1/(R619/1.37)) + DM619/((DM619+1)/(Q619/1.6) + DM619/(R619/1.37))</f>
        <v>0</v>
      </c>
      <c r="U619">
        <f>(DH619*DK619)</f>
        <v>0</v>
      </c>
      <c r="V619">
        <f>(EA619+(U619+2*0.95*5.67E-8*(((EA619+$B$7)+273)^4-(EA619+273)^4)-44100*J619)/(1.84*29.3*R619+8*0.95*5.67E-8*(EA619+273)^3))</f>
        <v>0</v>
      </c>
      <c r="W619">
        <f>($C$7*EB619+$D$7*EC619+$E$7*V619)</f>
        <v>0</v>
      </c>
      <c r="X619">
        <f>0.61365*exp(17.502*W619/(240.97+W619))</f>
        <v>0</v>
      </c>
      <c r="Y619">
        <f>(Z619/AA619*100)</f>
        <v>0</v>
      </c>
      <c r="Z619">
        <f>DT619*(DY619+DZ619)/1000</f>
        <v>0</v>
      </c>
      <c r="AA619">
        <f>0.61365*exp(17.502*EA619/(240.97+EA619))</f>
        <v>0</v>
      </c>
      <c r="AB619">
        <f>(X619-DT619*(DY619+DZ619)/1000)</f>
        <v>0</v>
      </c>
      <c r="AC619">
        <f>(-J619*44100)</f>
        <v>0</v>
      </c>
      <c r="AD619">
        <f>2*29.3*R619*0.92*(EA619-W619)</f>
        <v>0</v>
      </c>
      <c r="AE619">
        <f>2*0.95*5.67E-8*(((EA619+$B$7)+273)^4-(W619+273)^4)</f>
        <v>0</v>
      </c>
      <c r="AF619">
        <f>U619+AE619+AC619+AD619</f>
        <v>0</v>
      </c>
      <c r="AG619">
        <f>DX619*AU619*(DS619-DR619*(1000-AU619*DU619)/(1000-AU619*DT619))/(100*DL619)</f>
        <v>0</v>
      </c>
      <c r="AH619">
        <f>1000*DX619*AU619*(DT619-DU619)/(100*DL619*(1000-AU619*DT619))</f>
        <v>0</v>
      </c>
      <c r="AI619">
        <f>(AJ619 - AK619 - DY619*1E3/(8.314*(EA619+273.15)) * AM619/DX619 * AL619) * DX619/(100*DL619) * (1000 - DU619)/1000</f>
        <v>0</v>
      </c>
      <c r="AJ619">
        <v>436.2934169024787</v>
      </c>
      <c r="AK619">
        <v>429.0379818181818</v>
      </c>
      <c r="AL619">
        <v>0.7528391875437744</v>
      </c>
      <c r="AM619">
        <v>65.50956561991086</v>
      </c>
      <c r="AN619">
        <f>(AP619 - AO619 + DY619*1E3/(8.314*(EA619+273.15)) * AR619/DX619 * AQ619) * DX619/(100*DL619) * 1000/(1000 - AP619)</f>
        <v>0</v>
      </c>
      <c r="AO619">
        <v>22.11111698464703</v>
      </c>
      <c r="AP619">
        <v>23.02588727272727</v>
      </c>
      <c r="AQ619">
        <v>7.727274270002765E-05</v>
      </c>
      <c r="AR619">
        <v>120.4134206838578</v>
      </c>
      <c r="AS619">
        <v>5</v>
      </c>
      <c r="AT619">
        <v>1</v>
      </c>
      <c r="AU619">
        <f>IF(AS619*$H$13&gt;=AW619,1.0,(AW619/(AW619-AS619*$H$13)))</f>
        <v>0</v>
      </c>
      <c r="AV619">
        <f>(AU619-1)*100</f>
        <v>0</v>
      </c>
      <c r="AW619">
        <f>MAX(0,($B$13+$C$13*EF619)/(1+$D$13*EF619)*DY619/(EA619+273)*$E$13)</f>
        <v>0</v>
      </c>
      <c r="AX619" t="s">
        <v>437</v>
      </c>
      <c r="AY619" t="s">
        <v>437</v>
      </c>
      <c r="AZ619">
        <v>0</v>
      </c>
      <c r="BA619">
        <v>0</v>
      </c>
      <c r="BB619">
        <f>1-AZ619/BA619</f>
        <v>0</v>
      </c>
      <c r="BC619">
        <v>0</v>
      </c>
      <c r="BD619" t="s">
        <v>437</v>
      </c>
      <c r="BE619" t="s">
        <v>437</v>
      </c>
      <c r="BF619">
        <v>0</v>
      </c>
      <c r="BG619">
        <v>0</v>
      </c>
      <c r="BH619">
        <f>1-BF619/BG619</f>
        <v>0</v>
      </c>
      <c r="BI619">
        <v>0.5</v>
      </c>
      <c r="BJ619">
        <f>DI619</f>
        <v>0</v>
      </c>
      <c r="BK619">
        <f>L619</f>
        <v>0</v>
      </c>
      <c r="BL619">
        <f>BH619*BI619*BJ619</f>
        <v>0</v>
      </c>
      <c r="BM619">
        <f>(BK619-BC619)/BJ619</f>
        <v>0</v>
      </c>
      <c r="BN619">
        <f>(BA619-BG619)/BG619</f>
        <v>0</v>
      </c>
      <c r="BO619">
        <f>AZ619/(BB619+AZ619/BG619)</f>
        <v>0</v>
      </c>
      <c r="BP619" t="s">
        <v>437</v>
      </c>
      <c r="BQ619">
        <v>0</v>
      </c>
      <c r="BR619">
        <f>IF(BQ619&lt;&gt;0, BQ619, BO619)</f>
        <v>0</v>
      </c>
      <c r="BS619">
        <f>1-BR619/BG619</f>
        <v>0</v>
      </c>
      <c r="BT619">
        <f>(BG619-BF619)/(BG619-BR619)</f>
        <v>0</v>
      </c>
      <c r="BU619">
        <f>(BA619-BG619)/(BA619-BR619)</f>
        <v>0</v>
      </c>
      <c r="BV619">
        <f>(BG619-BF619)/(BG619-AZ619)</f>
        <v>0</v>
      </c>
      <c r="BW619">
        <f>(BA619-BG619)/(BA619-AZ619)</f>
        <v>0</v>
      </c>
      <c r="BX619">
        <f>(BT619*BR619/BF619)</f>
        <v>0</v>
      </c>
      <c r="BY619">
        <f>(1-BX619)</f>
        <v>0</v>
      </c>
      <c r="DH619">
        <f>$B$11*EG619+$C$11*EH619+$F$11*ES619*(1-EV619)</f>
        <v>0</v>
      </c>
      <c r="DI619">
        <f>DH619*DJ619</f>
        <v>0</v>
      </c>
      <c r="DJ619">
        <f>($B$11*$D$9+$C$11*$D$9+$F$11*((FF619+EX619)/MAX(FF619+EX619+FG619, 0.1)*$I$9+FG619/MAX(FF619+EX619+FG619, 0.1)*$J$9))/($B$11+$C$11+$F$11)</f>
        <v>0</v>
      </c>
      <c r="DK619">
        <f>($B$11*$K$9+$C$11*$K$9+$F$11*((FF619+EX619)/MAX(FF619+EX619+FG619, 0.1)*$P$9+FG619/MAX(FF619+EX619+FG619, 0.1)*$Q$9))/($B$11+$C$11+$F$11)</f>
        <v>0</v>
      </c>
      <c r="DL619">
        <v>2.44</v>
      </c>
      <c r="DM619">
        <v>0.5</v>
      </c>
      <c r="DN619" t="s">
        <v>438</v>
      </c>
      <c r="DO619">
        <v>2</v>
      </c>
      <c r="DP619" t="b">
        <v>1</v>
      </c>
      <c r="DQ619">
        <v>1759263159.332142</v>
      </c>
      <c r="DR619">
        <v>416.5623571428571</v>
      </c>
      <c r="DS619">
        <v>422.8206428571429</v>
      </c>
      <c r="DT619">
        <v>23.01413571428571</v>
      </c>
      <c r="DU619">
        <v>22.09680357142857</v>
      </c>
      <c r="DV619">
        <v>416.2108928571428</v>
      </c>
      <c r="DW619">
        <v>22.79237857142857</v>
      </c>
      <c r="DX619">
        <v>499.9963928571428</v>
      </c>
      <c r="DY619">
        <v>90.6347642857143</v>
      </c>
      <c r="DZ619">
        <v>0.05066568214285715</v>
      </c>
      <c r="EA619">
        <v>29.61814642857143</v>
      </c>
      <c r="EB619">
        <v>29.99</v>
      </c>
      <c r="EC619">
        <v>999.9000000000002</v>
      </c>
      <c r="ED619">
        <v>0</v>
      </c>
      <c r="EE619">
        <v>0</v>
      </c>
      <c r="EF619">
        <v>10006.51071428571</v>
      </c>
      <c r="EG619">
        <v>0</v>
      </c>
      <c r="EH619">
        <v>11.43079285714286</v>
      </c>
      <c r="EI619">
        <v>-6.258298214285715</v>
      </c>
      <c r="EJ619">
        <v>426.3751785714286</v>
      </c>
      <c r="EK619">
        <v>432.3746785714285</v>
      </c>
      <c r="EL619">
        <v>0.9173231785714288</v>
      </c>
      <c r="EM619">
        <v>422.8206428571429</v>
      </c>
      <c r="EN619">
        <v>22.09680357142857</v>
      </c>
      <c r="EO619">
        <v>2.085881428571429</v>
      </c>
      <c r="EP619">
        <v>2.002739285714286</v>
      </c>
      <c r="EQ619">
        <v>18.11176428571429</v>
      </c>
      <c r="ER619">
        <v>17.46601428571428</v>
      </c>
      <c r="ES619">
        <v>2000.017857142857</v>
      </c>
      <c r="ET619">
        <v>0.9800069285714285</v>
      </c>
      <c r="EU619">
        <v>0.01999307142857143</v>
      </c>
      <c r="EV619">
        <v>0</v>
      </c>
      <c r="EW619">
        <v>234.9105357142857</v>
      </c>
      <c r="EX619">
        <v>5.000560000000001</v>
      </c>
      <c r="EY619">
        <v>4867.550357142857</v>
      </c>
      <c r="EZ619">
        <v>17295.06785714286</v>
      </c>
      <c r="FA619">
        <v>41.12942857142857</v>
      </c>
      <c r="FB619">
        <v>41.29649999999999</v>
      </c>
      <c r="FC619">
        <v>40.8345</v>
      </c>
      <c r="FD619">
        <v>40.45274999999999</v>
      </c>
      <c r="FE619">
        <v>41.90821428571427</v>
      </c>
      <c r="FF619">
        <v>1955.127857142857</v>
      </c>
      <c r="FG619">
        <v>39.89000000000001</v>
      </c>
      <c r="FH619">
        <v>0</v>
      </c>
      <c r="FI619">
        <v>1759263181.6</v>
      </c>
      <c r="FJ619">
        <v>0</v>
      </c>
      <c r="FK619">
        <v>234.9047307692308</v>
      </c>
      <c r="FL619">
        <v>-2.247897428618972</v>
      </c>
      <c r="FM619">
        <v>-42.85743587747277</v>
      </c>
      <c r="FN619">
        <v>4867.173076923077</v>
      </c>
      <c r="FO619">
        <v>15</v>
      </c>
      <c r="FP619">
        <v>0</v>
      </c>
      <c r="FQ619" t="s">
        <v>439</v>
      </c>
      <c r="FR619">
        <v>1747148579.5</v>
      </c>
      <c r="FS619">
        <v>1747148584.5</v>
      </c>
      <c r="FT619">
        <v>0</v>
      </c>
      <c r="FU619">
        <v>0.162</v>
      </c>
      <c r="FV619">
        <v>-0.001</v>
      </c>
      <c r="FW619">
        <v>0.139</v>
      </c>
      <c r="FX619">
        <v>0.058</v>
      </c>
      <c r="FY619">
        <v>420</v>
      </c>
      <c r="FZ619">
        <v>16</v>
      </c>
      <c r="GA619">
        <v>0.19</v>
      </c>
      <c r="GB619">
        <v>0.02</v>
      </c>
      <c r="GC619">
        <v>-5.537977073170732</v>
      </c>
      <c r="GD619">
        <v>-23.65165923344947</v>
      </c>
      <c r="GE619">
        <v>3.050181322267335</v>
      </c>
      <c r="GF619">
        <v>0</v>
      </c>
      <c r="GG619">
        <v>235.0090294117647</v>
      </c>
      <c r="GH619">
        <v>-2.046096250139662</v>
      </c>
      <c r="GI619">
        <v>0.2888563132825446</v>
      </c>
      <c r="GJ619">
        <v>0</v>
      </c>
      <c r="GK619">
        <v>0.9166645853658538</v>
      </c>
      <c r="GL619">
        <v>-0.0014559303135881</v>
      </c>
      <c r="GM619">
        <v>0.004341432021673286</v>
      </c>
      <c r="GN619">
        <v>1</v>
      </c>
      <c r="GO619">
        <v>1</v>
      </c>
      <c r="GP619">
        <v>3</v>
      </c>
      <c r="GQ619" t="s">
        <v>463</v>
      </c>
      <c r="GR619">
        <v>3.12764</v>
      </c>
      <c r="GS619">
        <v>2.72797</v>
      </c>
      <c r="GT619">
        <v>0.0859224</v>
      </c>
      <c r="GU619">
        <v>0.0887709</v>
      </c>
      <c r="GV619">
        <v>0.104216</v>
      </c>
      <c r="GW619">
        <v>0.10187</v>
      </c>
      <c r="GX619">
        <v>27436.3</v>
      </c>
      <c r="GY619">
        <v>26504.8</v>
      </c>
      <c r="GZ619">
        <v>30555</v>
      </c>
      <c r="HA619">
        <v>29339.3</v>
      </c>
      <c r="HB619">
        <v>37768.6</v>
      </c>
      <c r="HC619">
        <v>34658.6</v>
      </c>
      <c r="HD619">
        <v>46738.6</v>
      </c>
      <c r="HE619">
        <v>43586.1</v>
      </c>
      <c r="HF619">
        <v>1.8256</v>
      </c>
      <c r="HG619">
        <v>1.8507</v>
      </c>
      <c r="HH619">
        <v>0.111975</v>
      </c>
      <c r="HI619">
        <v>0</v>
      </c>
      <c r="HJ619">
        <v>28.1605</v>
      </c>
      <c r="HK619">
        <v>999.9</v>
      </c>
      <c r="HL619">
        <v>51.8</v>
      </c>
      <c r="HM619">
        <v>31.1</v>
      </c>
      <c r="HN619">
        <v>25.9327</v>
      </c>
      <c r="HO619">
        <v>63.2397</v>
      </c>
      <c r="HP619">
        <v>16.9992</v>
      </c>
      <c r="HQ619">
        <v>1</v>
      </c>
      <c r="HR619">
        <v>0.11014</v>
      </c>
      <c r="HS619">
        <v>-0.551914</v>
      </c>
      <c r="HT619">
        <v>20.2008</v>
      </c>
      <c r="HU619">
        <v>5.22957</v>
      </c>
      <c r="HV619">
        <v>11.974</v>
      </c>
      <c r="HW619">
        <v>4.9701</v>
      </c>
      <c r="HX619">
        <v>3.28968</v>
      </c>
      <c r="HY619">
        <v>9999</v>
      </c>
      <c r="HZ619">
        <v>9999</v>
      </c>
      <c r="IA619">
        <v>9999</v>
      </c>
      <c r="IB619">
        <v>22</v>
      </c>
      <c r="IC619">
        <v>4.97289</v>
      </c>
      <c r="ID619">
        <v>1.87714</v>
      </c>
      <c r="IE619">
        <v>1.87516</v>
      </c>
      <c r="IF619">
        <v>1.87805</v>
      </c>
      <c r="IG619">
        <v>1.87475</v>
      </c>
      <c r="IH619">
        <v>1.87834</v>
      </c>
      <c r="II619">
        <v>1.87539</v>
      </c>
      <c r="IJ619">
        <v>1.87659</v>
      </c>
      <c r="IK619">
        <v>0</v>
      </c>
      <c r="IL619">
        <v>0</v>
      </c>
      <c r="IM619">
        <v>0</v>
      </c>
      <c r="IN619">
        <v>0</v>
      </c>
      <c r="IO619" t="s">
        <v>441</v>
      </c>
      <c r="IP619" t="s">
        <v>442</v>
      </c>
      <c r="IQ619" t="s">
        <v>443</v>
      </c>
      <c r="IR619" t="s">
        <v>443</v>
      </c>
      <c r="IS619" t="s">
        <v>443</v>
      </c>
      <c r="IT619" t="s">
        <v>443</v>
      </c>
      <c r="IU619">
        <v>0</v>
      </c>
      <c r="IV619">
        <v>100</v>
      </c>
      <c r="IW619">
        <v>100</v>
      </c>
      <c r="IX619">
        <v>0.355</v>
      </c>
      <c r="IY619">
        <v>0.2221</v>
      </c>
      <c r="IZ619">
        <v>-0.1222274518627452</v>
      </c>
      <c r="JA619">
        <v>0.001328938755811441</v>
      </c>
      <c r="JB619">
        <v>-5.633165956792918E-07</v>
      </c>
      <c r="JC619">
        <v>2.510553891376428E-10</v>
      </c>
      <c r="JD619">
        <v>-0.04678033270444259</v>
      </c>
      <c r="JE619">
        <v>-0.0009625096320519332</v>
      </c>
      <c r="JF619">
        <v>0.0006953178313022573</v>
      </c>
      <c r="JG619">
        <v>-5.973937232829655E-06</v>
      </c>
      <c r="JH619">
        <v>1</v>
      </c>
      <c r="JI619">
        <v>2112</v>
      </c>
      <c r="JJ619">
        <v>1</v>
      </c>
      <c r="JK619">
        <v>26</v>
      </c>
      <c r="JL619">
        <v>201909.8</v>
      </c>
      <c r="JM619">
        <v>201909.7</v>
      </c>
      <c r="JN619">
        <v>1.15601</v>
      </c>
      <c r="JO619">
        <v>2.5708</v>
      </c>
      <c r="JP619">
        <v>1.39893</v>
      </c>
      <c r="JQ619">
        <v>2.33521</v>
      </c>
      <c r="JR619">
        <v>1.44897</v>
      </c>
      <c r="JS619">
        <v>2.48169</v>
      </c>
      <c r="JT619">
        <v>36.8842</v>
      </c>
      <c r="JU619">
        <v>23.9737</v>
      </c>
      <c r="JV619">
        <v>18</v>
      </c>
      <c r="JW619">
        <v>476.293</v>
      </c>
      <c r="JX619">
        <v>461.458</v>
      </c>
      <c r="JY619">
        <v>28.272</v>
      </c>
      <c r="JZ619">
        <v>28.6207</v>
      </c>
      <c r="KA619">
        <v>30.0002</v>
      </c>
      <c r="KB619">
        <v>28.3182</v>
      </c>
      <c r="KC619">
        <v>28.3849</v>
      </c>
      <c r="KD619">
        <v>23.1607</v>
      </c>
      <c r="KE619">
        <v>24.6351</v>
      </c>
      <c r="KF619">
        <v>75.0616</v>
      </c>
      <c r="KG619">
        <v>28.2777</v>
      </c>
      <c r="KH619">
        <v>460.137</v>
      </c>
      <c r="KI619">
        <v>22.1308</v>
      </c>
      <c r="KJ619">
        <v>101.009</v>
      </c>
      <c r="KK619">
        <v>100.265</v>
      </c>
    </row>
    <row r="620" spans="1:297">
      <c r="A620">
        <v>604</v>
      </c>
      <c r="B620">
        <v>1759263172.1</v>
      </c>
      <c r="C620">
        <v>16356.5</v>
      </c>
      <c r="D620" t="s">
        <v>1657</v>
      </c>
      <c r="E620" t="s">
        <v>1658</v>
      </c>
      <c r="F620">
        <v>5</v>
      </c>
      <c r="G620" t="s">
        <v>1604</v>
      </c>
      <c r="H620" t="s">
        <v>436</v>
      </c>
      <c r="I620">
        <v>1759263164.6</v>
      </c>
      <c r="J620">
        <f>(K620)/1000</f>
        <v>0</v>
      </c>
      <c r="K620">
        <f>IF(DP620, AN620, AH620)</f>
        <v>0</v>
      </c>
      <c r="L620">
        <f>IF(DP620, AI620, AG620)</f>
        <v>0</v>
      </c>
      <c r="M620">
        <f>DR620 - IF(AU620&gt;1, L620*DL620*100.0/(AW620), 0)</f>
        <v>0</v>
      </c>
      <c r="N620">
        <f>((T620-J620/2)*M620-L620)/(T620+J620/2)</f>
        <v>0</v>
      </c>
      <c r="O620">
        <f>N620*(DY620+DZ620)/1000.0</f>
        <v>0</v>
      </c>
      <c r="P620">
        <f>(DR620 - IF(AU620&gt;1, L620*DL620*100.0/(AW620), 0))*(DY620+DZ620)/1000.0</f>
        <v>0</v>
      </c>
      <c r="Q620">
        <f>2.0/((1/S620-1/R620)+SIGN(S620)*SQRT((1/S620-1/R620)*(1/S620-1/R620) + 4*DM620/((DM620+1)*(DM620+1))*(2*1/S620*1/R620-1/R620*1/R620)))</f>
        <v>0</v>
      </c>
      <c r="R620">
        <f>IF(LEFT(DN620,1)&lt;&gt;"0",IF(LEFT(DN620,1)="1",3.0,DO620),$D$5+$E$5*(EF620*DY620/($K$5*1000))+$F$5*(EF620*DY620/($K$5*1000))*MAX(MIN(DL620,$J$5),$I$5)*MAX(MIN(DL620,$J$5),$I$5)+$G$5*MAX(MIN(DL620,$J$5),$I$5)*(EF620*DY620/($K$5*1000))+$H$5*(EF620*DY620/($K$5*1000))*(EF620*DY620/($K$5*1000)))</f>
        <v>0</v>
      </c>
      <c r="S620">
        <f>J620*(1000-(1000*0.61365*exp(17.502*W620/(240.97+W620))/(DY620+DZ620)+DT620)/2)/(1000*0.61365*exp(17.502*W620/(240.97+W620))/(DY620+DZ620)-DT620)</f>
        <v>0</v>
      </c>
      <c r="T620">
        <f>1/((DM620+1)/(Q620/1.6)+1/(R620/1.37)) + DM620/((DM620+1)/(Q620/1.6) + DM620/(R620/1.37))</f>
        <v>0</v>
      </c>
      <c r="U620">
        <f>(DH620*DK620)</f>
        <v>0</v>
      </c>
      <c r="V620">
        <f>(EA620+(U620+2*0.95*5.67E-8*(((EA620+$B$7)+273)^4-(EA620+273)^4)-44100*J620)/(1.84*29.3*R620+8*0.95*5.67E-8*(EA620+273)^3))</f>
        <v>0</v>
      </c>
      <c r="W620">
        <f>($C$7*EB620+$D$7*EC620+$E$7*V620)</f>
        <v>0</v>
      </c>
      <c r="X620">
        <f>0.61365*exp(17.502*W620/(240.97+W620))</f>
        <v>0</v>
      </c>
      <c r="Y620">
        <f>(Z620/AA620*100)</f>
        <v>0</v>
      </c>
      <c r="Z620">
        <f>DT620*(DY620+DZ620)/1000</f>
        <v>0</v>
      </c>
      <c r="AA620">
        <f>0.61365*exp(17.502*EA620/(240.97+EA620))</f>
        <v>0</v>
      </c>
      <c r="AB620">
        <f>(X620-DT620*(DY620+DZ620)/1000)</f>
        <v>0</v>
      </c>
      <c r="AC620">
        <f>(-J620*44100)</f>
        <v>0</v>
      </c>
      <c r="AD620">
        <f>2*29.3*R620*0.92*(EA620-W620)</f>
        <v>0</v>
      </c>
      <c r="AE620">
        <f>2*0.95*5.67E-8*(((EA620+$B$7)+273)^4-(W620+273)^4)</f>
        <v>0</v>
      </c>
      <c r="AF620">
        <f>U620+AE620+AC620+AD620</f>
        <v>0</v>
      </c>
      <c r="AG620">
        <f>DX620*AU620*(DS620-DR620*(1000-AU620*DU620)/(1000-AU620*DT620))/(100*DL620)</f>
        <v>0</v>
      </c>
      <c r="AH620">
        <f>1000*DX620*AU620*(DT620-DU620)/(100*DL620*(1000-AU620*DT620))</f>
        <v>0</v>
      </c>
      <c r="AI620">
        <f>(AJ620 - AK620 - DY620*1E3/(8.314*(EA620+273.15)) * AM620/DX620 * AL620) * DX620/(100*DL620) * (1000 - DU620)/1000</f>
        <v>0</v>
      </c>
      <c r="AJ620">
        <v>450.906281289529</v>
      </c>
      <c r="AK620">
        <v>438.1063333333334</v>
      </c>
      <c r="AL620">
        <v>1.941552718463609</v>
      </c>
      <c r="AM620">
        <v>65.50956561991086</v>
      </c>
      <c r="AN620">
        <f>(AP620 - AO620 + DY620*1E3/(8.314*(EA620+273.15)) * AR620/DX620 * AQ620) * DX620/(100*DL620) * 1000/(1000 - AP620)</f>
        <v>0</v>
      </c>
      <c r="AO620">
        <v>22.11419884084276</v>
      </c>
      <c r="AP620">
        <v>23.03692303030303</v>
      </c>
      <c r="AQ620">
        <v>5.587015247551577E-05</v>
      </c>
      <c r="AR620">
        <v>120.4134206838578</v>
      </c>
      <c r="AS620">
        <v>5</v>
      </c>
      <c r="AT620">
        <v>1</v>
      </c>
      <c r="AU620">
        <f>IF(AS620*$H$13&gt;=AW620,1.0,(AW620/(AW620-AS620*$H$13)))</f>
        <v>0</v>
      </c>
      <c r="AV620">
        <f>(AU620-1)*100</f>
        <v>0</v>
      </c>
      <c r="AW620">
        <f>MAX(0,($B$13+$C$13*EF620)/(1+$D$13*EF620)*DY620/(EA620+273)*$E$13)</f>
        <v>0</v>
      </c>
      <c r="AX620" t="s">
        <v>437</v>
      </c>
      <c r="AY620" t="s">
        <v>437</v>
      </c>
      <c r="AZ620">
        <v>0</v>
      </c>
      <c r="BA620">
        <v>0</v>
      </c>
      <c r="BB620">
        <f>1-AZ620/BA620</f>
        <v>0</v>
      </c>
      <c r="BC620">
        <v>0</v>
      </c>
      <c r="BD620" t="s">
        <v>437</v>
      </c>
      <c r="BE620" t="s">
        <v>437</v>
      </c>
      <c r="BF620">
        <v>0</v>
      </c>
      <c r="BG620">
        <v>0</v>
      </c>
      <c r="BH620">
        <f>1-BF620/BG620</f>
        <v>0</v>
      </c>
      <c r="BI620">
        <v>0.5</v>
      </c>
      <c r="BJ620">
        <f>DI620</f>
        <v>0</v>
      </c>
      <c r="BK620">
        <f>L620</f>
        <v>0</v>
      </c>
      <c r="BL620">
        <f>BH620*BI620*BJ620</f>
        <v>0</v>
      </c>
      <c r="BM620">
        <f>(BK620-BC620)/BJ620</f>
        <v>0</v>
      </c>
      <c r="BN620">
        <f>(BA620-BG620)/BG620</f>
        <v>0</v>
      </c>
      <c r="BO620">
        <f>AZ620/(BB620+AZ620/BG620)</f>
        <v>0</v>
      </c>
      <c r="BP620" t="s">
        <v>437</v>
      </c>
      <c r="BQ620">
        <v>0</v>
      </c>
      <c r="BR620">
        <f>IF(BQ620&lt;&gt;0, BQ620, BO620)</f>
        <v>0</v>
      </c>
      <c r="BS620">
        <f>1-BR620/BG620</f>
        <v>0</v>
      </c>
      <c r="BT620">
        <f>(BG620-BF620)/(BG620-BR620)</f>
        <v>0</v>
      </c>
      <c r="BU620">
        <f>(BA620-BG620)/(BA620-BR620)</f>
        <v>0</v>
      </c>
      <c r="BV620">
        <f>(BG620-BF620)/(BG620-AZ620)</f>
        <v>0</v>
      </c>
      <c r="BW620">
        <f>(BA620-BG620)/(BA620-AZ620)</f>
        <v>0</v>
      </c>
      <c r="BX620">
        <f>(BT620*BR620/BF620)</f>
        <v>0</v>
      </c>
      <c r="BY620">
        <f>(1-BX620)</f>
        <v>0</v>
      </c>
      <c r="DH620">
        <f>$B$11*EG620+$C$11*EH620+$F$11*ES620*(1-EV620)</f>
        <v>0</v>
      </c>
      <c r="DI620">
        <f>DH620*DJ620</f>
        <v>0</v>
      </c>
      <c r="DJ620">
        <f>($B$11*$D$9+$C$11*$D$9+$F$11*((FF620+EX620)/MAX(FF620+EX620+FG620, 0.1)*$I$9+FG620/MAX(FF620+EX620+FG620, 0.1)*$J$9))/($B$11+$C$11+$F$11)</f>
        <v>0</v>
      </c>
      <c r="DK620">
        <f>($B$11*$K$9+$C$11*$K$9+$F$11*((FF620+EX620)/MAX(FF620+EX620+FG620, 0.1)*$P$9+FG620/MAX(FF620+EX620+FG620, 0.1)*$Q$9))/($B$11+$C$11+$F$11)</f>
        <v>0</v>
      </c>
      <c r="DL620">
        <v>2.44</v>
      </c>
      <c r="DM620">
        <v>0.5</v>
      </c>
      <c r="DN620" t="s">
        <v>438</v>
      </c>
      <c r="DO620">
        <v>2</v>
      </c>
      <c r="DP620" t="b">
        <v>1</v>
      </c>
      <c r="DQ620">
        <v>1759263164.6</v>
      </c>
      <c r="DR620">
        <v>419.1989259259259</v>
      </c>
      <c r="DS620">
        <v>430.5084444444444</v>
      </c>
      <c r="DT620">
        <v>23.02239629629629</v>
      </c>
      <c r="DU620">
        <v>22.10453333333333</v>
      </c>
      <c r="DV620">
        <v>418.8448148148149</v>
      </c>
      <c r="DW620">
        <v>22.80045925925926</v>
      </c>
      <c r="DX620">
        <v>500.0028148148148</v>
      </c>
      <c r="DY620">
        <v>90.63428518518521</v>
      </c>
      <c r="DZ620">
        <v>0.05023728888888888</v>
      </c>
      <c r="EA620">
        <v>29.61927037037037</v>
      </c>
      <c r="EB620">
        <v>29.99142222222222</v>
      </c>
      <c r="EC620">
        <v>999.9000000000001</v>
      </c>
      <c r="ED620">
        <v>0</v>
      </c>
      <c r="EE620">
        <v>0</v>
      </c>
      <c r="EF620">
        <v>10007.8</v>
      </c>
      <c r="EG620">
        <v>0</v>
      </c>
      <c r="EH620">
        <v>11.43537037037038</v>
      </c>
      <c r="EI620">
        <v>-11.30951296296296</v>
      </c>
      <c r="EJ620">
        <v>429.0774074074074</v>
      </c>
      <c r="EK620">
        <v>440.2397037037036</v>
      </c>
      <c r="EL620">
        <v>0.9178638888888889</v>
      </c>
      <c r="EM620">
        <v>430.5084444444444</v>
      </c>
      <c r="EN620">
        <v>22.10453333333333</v>
      </c>
      <c r="EO620">
        <v>2.086619259259259</v>
      </c>
      <c r="EP620">
        <v>2.003428888888889</v>
      </c>
      <c r="EQ620">
        <v>18.1173962962963</v>
      </c>
      <c r="ER620">
        <v>17.47146296296297</v>
      </c>
      <c r="ES620">
        <v>2000.011111111111</v>
      </c>
      <c r="ET620">
        <v>0.9800068888888889</v>
      </c>
      <c r="EU620">
        <v>0.01999311111111111</v>
      </c>
      <c r="EV620">
        <v>0</v>
      </c>
      <c r="EW620">
        <v>234.7846666666667</v>
      </c>
      <c r="EX620">
        <v>5.000560000000001</v>
      </c>
      <c r="EY620">
        <v>4863.598148148148</v>
      </c>
      <c r="EZ620">
        <v>17295.00740740741</v>
      </c>
      <c r="FA620">
        <v>41.12959259259259</v>
      </c>
      <c r="FB620">
        <v>41.30051851851851</v>
      </c>
      <c r="FC620">
        <v>40.83066666666667</v>
      </c>
      <c r="FD620">
        <v>40.458</v>
      </c>
      <c r="FE620">
        <v>41.90714814814815</v>
      </c>
      <c r="FF620">
        <v>1955.121111111111</v>
      </c>
      <c r="FG620">
        <v>39.89000000000001</v>
      </c>
      <c r="FH620">
        <v>0</v>
      </c>
      <c r="FI620">
        <v>1759263186.4</v>
      </c>
      <c r="FJ620">
        <v>0</v>
      </c>
      <c r="FK620">
        <v>234.7766538461539</v>
      </c>
      <c r="FL620">
        <v>-1.146017097529895</v>
      </c>
      <c r="FM620">
        <v>-43.83658118263184</v>
      </c>
      <c r="FN620">
        <v>4863.596923076923</v>
      </c>
      <c r="FO620">
        <v>15</v>
      </c>
      <c r="FP620">
        <v>0</v>
      </c>
      <c r="FQ620" t="s">
        <v>439</v>
      </c>
      <c r="FR620">
        <v>1747148579.5</v>
      </c>
      <c r="FS620">
        <v>1747148584.5</v>
      </c>
      <c r="FT620">
        <v>0</v>
      </c>
      <c r="FU620">
        <v>0.162</v>
      </c>
      <c r="FV620">
        <v>-0.001</v>
      </c>
      <c r="FW620">
        <v>0.139</v>
      </c>
      <c r="FX620">
        <v>0.058</v>
      </c>
      <c r="FY620">
        <v>420</v>
      </c>
      <c r="FZ620">
        <v>16</v>
      </c>
      <c r="GA620">
        <v>0.19</v>
      </c>
      <c r="GB620">
        <v>0.02</v>
      </c>
      <c r="GC620">
        <v>-8.273661463414633</v>
      </c>
      <c r="GD620">
        <v>-50.90233735191637</v>
      </c>
      <c r="GE620">
        <v>5.573027581322234</v>
      </c>
      <c r="GF620">
        <v>0</v>
      </c>
      <c r="GG620">
        <v>234.9154411764706</v>
      </c>
      <c r="GH620">
        <v>-1.946111532495008</v>
      </c>
      <c r="GI620">
        <v>0.2673725305060403</v>
      </c>
      <c r="GJ620">
        <v>0</v>
      </c>
      <c r="GK620">
        <v>0.9174632926829269</v>
      </c>
      <c r="GL620">
        <v>-0.007745958188154684</v>
      </c>
      <c r="GM620">
        <v>0.004270468628216415</v>
      </c>
      <c r="GN620">
        <v>1</v>
      </c>
      <c r="GO620">
        <v>1</v>
      </c>
      <c r="GP620">
        <v>3</v>
      </c>
      <c r="GQ620" t="s">
        <v>463</v>
      </c>
      <c r="GR620">
        <v>3.12766</v>
      </c>
      <c r="GS620">
        <v>2.72815</v>
      </c>
      <c r="GT620">
        <v>0.0873564</v>
      </c>
      <c r="GU620">
        <v>0.09117939999999999</v>
      </c>
      <c r="GV620">
        <v>0.104246</v>
      </c>
      <c r="GW620">
        <v>0.101873</v>
      </c>
      <c r="GX620">
        <v>27393.4</v>
      </c>
      <c r="GY620">
        <v>26435.4</v>
      </c>
      <c r="GZ620">
        <v>30555.2</v>
      </c>
      <c r="HA620">
        <v>29340</v>
      </c>
      <c r="HB620">
        <v>37767.5</v>
      </c>
      <c r="HC620">
        <v>34659.3</v>
      </c>
      <c r="HD620">
        <v>46738.7</v>
      </c>
      <c r="HE620">
        <v>43586.9</v>
      </c>
      <c r="HF620">
        <v>1.82545</v>
      </c>
      <c r="HG620">
        <v>1.8508</v>
      </c>
      <c r="HH620">
        <v>0.112709</v>
      </c>
      <c r="HI620">
        <v>0</v>
      </c>
      <c r="HJ620">
        <v>28.1605</v>
      </c>
      <c r="HK620">
        <v>999.9</v>
      </c>
      <c r="HL620">
        <v>51.8</v>
      </c>
      <c r="HM620">
        <v>31.2</v>
      </c>
      <c r="HN620">
        <v>26.0769</v>
      </c>
      <c r="HO620">
        <v>62.7997</v>
      </c>
      <c r="HP620">
        <v>16.7708</v>
      </c>
      <c r="HQ620">
        <v>1</v>
      </c>
      <c r="HR620">
        <v>0.109977</v>
      </c>
      <c r="HS620">
        <v>-0.559877</v>
      </c>
      <c r="HT620">
        <v>20.2008</v>
      </c>
      <c r="HU620">
        <v>5.22957</v>
      </c>
      <c r="HV620">
        <v>11.974</v>
      </c>
      <c r="HW620">
        <v>4.97</v>
      </c>
      <c r="HX620">
        <v>3.28968</v>
      </c>
      <c r="HY620">
        <v>9999</v>
      </c>
      <c r="HZ620">
        <v>9999</v>
      </c>
      <c r="IA620">
        <v>9999</v>
      </c>
      <c r="IB620">
        <v>22</v>
      </c>
      <c r="IC620">
        <v>4.9729</v>
      </c>
      <c r="ID620">
        <v>1.87714</v>
      </c>
      <c r="IE620">
        <v>1.87515</v>
      </c>
      <c r="IF620">
        <v>1.87801</v>
      </c>
      <c r="IG620">
        <v>1.87472</v>
      </c>
      <c r="IH620">
        <v>1.87831</v>
      </c>
      <c r="II620">
        <v>1.87539</v>
      </c>
      <c r="IJ620">
        <v>1.87659</v>
      </c>
      <c r="IK620">
        <v>0</v>
      </c>
      <c r="IL620">
        <v>0</v>
      </c>
      <c r="IM620">
        <v>0</v>
      </c>
      <c r="IN620">
        <v>0</v>
      </c>
      <c r="IO620" t="s">
        <v>441</v>
      </c>
      <c r="IP620" t="s">
        <v>442</v>
      </c>
      <c r="IQ620" t="s">
        <v>443</v>
      </c>
      <c r="IR620" t="s">
        <v>443</v>
      </c>
      <c r="IS620" t="s">
        <v>443</v>
      </c>
      <c r="IT620" t="s">
        <v>443</v>
      </c>
      <c r="IU620">
        <v>0</v>
      </c>
      <c r="IV620">
        <v>100</v>
      </c>
      <c r="IW620">
        <v>100</v>
      </c>
      <c r="IX620">
        <v>0.363</v>
      </c>
      <c r="IY620">
        <v>0.2223</v>
      </c>
      <c r="IZ620">
        <v>-0.1222274518627452</v>
      </c>
      <c r="JA620">
        <v>0.001328938755811441</v>
      </c>
      <c r="JB620">
        <v>-5.633165956792918E-07</v>
      </c>
      <c r="JC620">
        <v>2.510553891376428E-10</v>
      </c>
      <c r="JD620">
        <v>-0.04678033270444259</v>
      </c>
      <c r="JE620">
        <v>-0.0009625096320519332</v>
      </c>
      <c r="JF620">
        <v>0.0006953178313022573</v>
      </c>
      <c r="JG620">
        <v>-5.973937232829655E-06</v>
      </c>
      <c r="JH620">
        <v>1</v>
      </c>
      <c r="JI620">
        <v>2112</v>
      </c>
      <c r="JJ620">
        <v>1</v>
      </c>
      <c r="JK620">
        <v>26</v>
      </c>
      <c r="JL620">
        <v>201909.9</v>
      </c>
      <c r="JM620">
        <v>201909.8</v>
      </c>
      <c r="JN620">
        <v>1.19141</v>
      </c>
      <c r="JO620">
        <v>2.56104</v>
      </c>
      <c r="JP620">
        <v>1.39893</v>
      </c>
      <c r="JQ620">
        <v>2.33521</v>
      </c>
      <c r="JR620">
        <v>1.44897</v>
      </c>
      <c r="JS620">
        <v>2.5354</v>
      </c>
      <c r="JT620">
        <v>36.8842</v>
      </c>
      <c r="JU620">
        <v>23.9824</v>
      </c>
      <c r="JV620">
        <v>18</v>
      </c>
      <c r="JW620">
        <v>476.211</v>
      </c>
      <c r="JX620">
        <v>461.522</v>
      </c>
      <c r="JY620">
        <v>28.2806</v>
      </c>
      <c r="JZ620">
        <v>28.6217</v>
      </c>
      <c r="KA620">
        <v>30.0001</v>
      </c>
      <c r="KB620">
        <v>28.3182</v>
      </c>
      <c r="KC620">
        <v>28.3849</v>
      </c>
      <c r="KD620">
        <v>23.8789</v>
      </c>
      <c r="KE620">
        <v>24.6351</v>
      </c>
      <c r="KF620">
        <v>75.0616</v>
      </c>
      <c r="KG620">
        <v>28.2867</v>
      </c>
      <c r="KH620">
        <v>473.494</v>
      </c>
      <c r="KI620">
        <v>22.1252</v>
      </c>
      <c r="KJ620">
        <v>101.009</v>
      </c>
      <c r="KK620">
        <v>100.267</v>
      </c>
    </row>
    <row r="621" spans="1:297">
      <c r="A621">
        <v>605</v>
      </c>
      <c r="B621">
        <v>1759263177.1</v>
      </c>
      <c r="C621">
        <v>16361.5</v>
      </c>
      <c r="D621" t="s">
        <v>1659</v>
      </c>
      <c r="E621" t="s">
        <v>1660</v>
      </c>
      <c r="F621">
        <v>5</v>
      </c>
      <c r="G621" t="s">
        <v>1604</v>
      </c>
      <c r="H621" t="s">
        <v>436</v>
      </c>
      <c r="I621">
        <v>1759263169.314285</v>
      </c>
      <c r="J621">
        <f>(K621)/1000</f>
        <v>0</v>
      </c>
      <c r="K621">
        <f>IF(DP621, AN621, AH621)</f>
        <v>0</v>
      </c>
      <c r="L621">
        <f>IF(DP621, AI621, AG621)</f>
        <v>0</v>
      </c>
      <c r="M621">
        <f>DR621 - IF(AU621&gt;1, L621*DL621*100.0/(AW621), 0)</f>
        <v>0</v>
      </c>
      <c r="N621">
        <f>((T621-J621/2)*M621-L621)/(T621+J621/2)</f>
        <v>0</v>
      </c>
      <c r="O621">
        <f>N621*(DY621+DZ621)/1000.0</f>
        <v>0</v>
      </c>
      <c r="P621">
        <f>(DR621 - IF(AU621&gt;1, L621*DL621*100.0/(AW621), 0))*(DY621+DZ621)/1000.0</f>
        <v>0</v>
      </c>
      <c r="Q621">
        <f>2.0/((1/S621-1/R621)+SIGN(S621)*SQRT((1/S621-1/R621)*(1/S621-1/R621) + 4*DM621/((DM621+1)*(DM621+1))*(2*1/S621*1/R621-1/R621*1/R621)))</f>
        <v>0</v>
      </c>
      <c r="R621">
        <f>IF(LEFT(DN621,1)&lt;&gt;"0",IF(LEFT(DN621,1)="1",3.0,DO621),$D$5+$E$5*(EF621*DY621/($K$5*1000))+$F$5*(EF621*DY621/($K$5*1000))*MAX(MIN(DL621,$J$5),$I$5)*MAX(MIN(DL621,$J$5),$I$5)+$G$5*MAX(MIN(DL621,$J$5),$I$5)*(EF621*DY621/($K$5*1000))+$H$5*(EF621*DY621/($K$5*1000))*(EF621*DY621/($K$5*1000)))</f>
        <v>0</v>
      </c>
      <c r="S621">
        <f>J621*(1000-(1000*0.61365*exp(17.502*W621/(240.97+W621))/(DY621+DZ621)+DT621)/2)/(1000*0.61365*exp(17.502*W621/(240.97+W621))/(DY621+DZ621)-DT621)</f>
        <v>0</v>
      </c>
      <c r="T621">
        <f>1/((DM621+1)/(Q621/1.6)+1/(R621/1.37)) + DM621/((DM621+1)/(Q621/1.6) + DM621/(R621/1.37))</f>
        <v>0</v>
      </c>
      <c r="U621">
        <f>(DH621*DK621)</f>
        <v>0</v>
      </c>
      <c r="V621">
        <f>(EA621+(U621+2*0.95*5.67E-8*(((EA621+$B$7)+273)^4-(EA621+273)^4)-44100*J621)/(1.84*29.3*R621+8*0.95*5.67E-8*(EA621+273)^3))</f>
        <v>0</v>
      </c>
      <c r="W621">
        <f>($C$7*EB621+$D$7*EC621+$E$7*V621)</f>
        <v>0</v>
      </c>
      <c r="X621">
        <f>0.61365*exp(17.502*W621/(240.97+W621))</f>
        <v>0</v>
      </c>
      <c r="Y621">
        <f>(Z621/AA621*100)</f>
        <v>0</v>
      </c>
      <c r="Z621">
        <f>DT621*(DY621+DZ621)/1000</f>
        <v>0</v>
      </c>
      <c r="AA621">
        <f>0.61365*exp(17.502*EA621/(240.97+EA621))</f>
        <v>0</v>
      </c>
      <c r="AB621">
        <f>(X621-DT621*(DY621+DZ621)/1000)</f>
        <v>0</v>
      </c>
      <c r="AC621">
        <f>(-J621*44100)</f>
        <v>0</v>
      </c>
      <c r="AD621">
        <f>2*29.3*R621*0.92*(EA621-W621)</f>
        <v>0</v>
      </c>
      <c r="AE621">
        <f>2*0.95*5.67E-8*(((EA621+$B$7)+273)^4-(W621+273)^4)</f>
        <v>0</v>
      </c>
      <c r="AF621">
        <f>U621+AE621+AC621+AD621</f>
        <v>0</v>
      </c>
      <c r="AG621">
        <f>DX621*AU621*(DS621-DR621*(1000-AU621*DU621)/(1000-AU621*DT621))/(100*DL621)</f>
        <v>0</v>
      </c>
      <c r="AH621">
        <f>1000*DX621*AU621*(DT621-DU621)/(100*DL621*(1000-AU621*DT621))</f>
        <v>0</v>
      </c>
      <c r="AI621">
        <f>(AJ621 - AK621 - DY621*1E3/(8.314*(EA621+273.15)) * AM621/DX621 * AL621) * DX621/(100*DL621) * (1000 - DU621)/1000</f>
        <v>0</v>
      </c>
      <c r="AJ621">
        <v>467.4379473509403</v>
      </c>
      <c r="AK621">
        <v>451.1158909090911</v>
      </c>
      <c r="AL621">
        <v>2.677307903093523</v>
      </c>
      <c r="AM621">
        <v>65.50956561991086</v>
      </c>
      <c r="AN621">
        <f>(AP621 - AO621 + DY621*1E3/(8.314*(EA621+273.15)) * AR621/DX621 * AQ621) * DX621/(100*DL621) * 1000/(1000 - AP621)</f>
        <v>0</v>
      </c>
      <c r="AO621">
        <v>22.11274577968038</v>
      </c>
      <c r="AP621">
        <v>23.0446709090909</v>
      </c>
      <c r="AQ621">
        <v>3.588049440879943E-05</v>
      </c>
      <c r="AR621">
        <v>120.4134206838578</v>
      </c>
      <c r="AS621">
        <v>5</v>
      </c>
      <c r="AT621">
        <v>1</v>
      </c>
      <c r="AU621">
        <f>IF(AS621*$H$13&gt;=AW621,1.0,(AW621/(AW621-AS621*$H$13)))</f>
        <v>0</v>
      </c>
      <c r="AV621">
        <f>(AU621-1)*100</f>
        <v>0</v>
      </c>
      <c r="AW621">
        <f>MAX(0,($B$13+$C$13*EF621)/(1+$D$13*EF621)*DY621/(EA621+273)*$E$13)</f>
        <v>0</v>
      </c>
      <c r="AX621" t="s">
        <v>437</v>
      </c>
      <c r="AY621" t="s">
        <v>437</v>
      </c>
      <c r="AZ621">
        <v>0</v>
      </c>
      <c r="BA621">
        <v>0</v>
      </c>
      <c r="BB621">
        <f>1-AZ621/BA621</f>
        <v>0</v>
      </c>
      <c r="BC621">
        <v>0</v>
      </c>
      <c r="BD621" t="s">
        <v>437</v>
      </c>
      <c r="BE621" t="s">
        <v>437</v>
      </c>
      <c r="BF621">
        <v>0</v>
      </c>
      <c r="BG621">
        <v>0</v>
      </c>
      <c r="BH621">
        <f>1-BF621/BG621</f>
        <v>0</v>
      </c>
      <c r="BI621">
        <v>0.5</v>
      </c>
      <c r="BJ621">
        <f>DI621</f>
        <v>0</v>
      </c>
      <c r="BK621">
        <f>L621</f>
        <v>0</v>
      </c>
      <c r="BL621">
        <f>BH621*BI621*BJ621</f>
        <v>0</v>
      </c>
      <c r="BM621">
        <f>(BK621-BC621)/BJ621</f>
        <v>0</v>
      </c>
      <c r="BN621">
        <f>(BA621-BG621)/BG621</f>
        <v>0</v>
      </c>
      <c r="BO621">
        <f>AZ621/(BB621+AZ621/BG621)</f>
        <v>0</v>
      </c>
      <c r="BP621" t="s">
        <v>437</v>
      </c>
      <c r="BQ621">
        <v>0</v>
      </c>
      <c r="BR621">
        <f>IF(BQ621&lt;&gt;0, BQ621, BO621)</f>
        <v>0</v>
      </c>
      <c r="BS621">
        <f>1-BR621/BG621</f>
        <v>0</v>
      </c>
      <c r="BT621">
        <f>(BG621-BF621)/(BG621-BR621)</f>
        <v>0</v>
      </c>
      <c r="BU621">
        <f>(BA621-BG621)/(BA621-BR621)</f>
        <v>0</v>
      </c>
      <c r="BV621">
        <f>(BG621-BF621)/(BG621-AZ621)</f>
        <v>0</v>
      </c>
      <c r="BW621">
        <f>(BA621-BG621)/(BA621-AZ621)</f>
        <v>0</v>
      </c>
      <c r="BX621">
        <f>(BT621*BR621/BF621)</f>
        <v>0</v>
      </c>
      <c r="BY621">
        <f>(1-BX621)</f>
        <v>0</v>
      </c>
      <c r="DH621">
        <f>$B$11*EG621+$C$11*EH621+$F$11*ES621*(1-EV621)</f>
        <v>0</v>
      </c>
      <c r="DI621">
        <f>DH621*DJ621</f>
        <v>0</v>
      </c>
      <c r="DJ621">
        <f>($B$11*$D$9+$C$11*$D$9+$F$11*((FF621+EX621)/MAX(FF621+EX621+FG621, 0.1)*$I$9+FG621/MAX(FF621+EX621+FG621, 0.1)*$J$9))/($B$11+$C$11+$F$11)</f>
        <v>0</v>
      </c>
      <c r="DK621">
        <f>($B$11*$K$9+$C$11*$K$9+$F$11*((FF621+EX621)/MAX(FF621+EX621+FG621, 0.1)*$P$9+FG621/MAX(FF621+EX621+FG621, 0.1)*$Q$9))/($B$11+$C$11+$F$11)</f>
        <v>0</v>
      </c>
      <c r="DL621">
        <v>2.44</v>
      </c>
      <c r="DM621">
        <v>0.5</v>
      </c>
      <c r="DN621" t="s">
        <v>438</v>
      </c>
      <c r="DO621">
        <v>2</v>
      </c>
      <c r="DP621" t="b">
        <v>1</v>
      </c>
      <c r="DQ621">
        <v>1759263169.314285</v>
      </c>
      <c r="DR621">
        <v>425.2696428571429</v>
      </c>
      <c r="DS621">
        <v>442.5992142857144</v>
      </c>
      <c r="DT621">
        <v>23.03126071428571</v>
      </c>
      <c r="DU621">
        <v>22.11157142857143</v>
      </c>
      <c r="DV621">
        <v>424.9095714285714</v>
      </c>
      <c r="DW621">
        <v>22.80913928571429</v>
      </c>
      <c r="DX621">
        <v>500.0318571428571</v>
      </c>
      <c r="DY621">
        <v>90.63445714285716</v>
      </c>
      <c r="DZ621">
        <v>0.05015049642857143</v>
      </c>
      <c r="EA621">
        <v>29.62116785714286</v>
      </c>
      <c r="EB621">
        <v>29.99301071428571</v>
      </c>
      <c r="EC621">
        <v>999.9000000000002</v>
      </c>
      <c r="ED621">
        <v>0</v>
      </c>
      <c r="EE621">
        <v>0</v>
      </c>
      <c r="EF621">
        <v>10008.68571428572</v>
      </c>
      <c r="EG621">
        <v>0</v>
      </c>
      <c r="EH621">
        <v>11.44158214285714</v>
      </c>
      <c r="EI621">
        <v>-17.32957892857143</v>
      </c>
      <c r="EJ621">
        <v>435.2951428571429</v>
      </c>
      <c r="EK621">
        <v>452.6070357142858</v>
      </c>
      <c r="EL621">
        <v>0.9196962857142855</v>
      </c>
      <c r="EM621">
        <v>442.5992142857144</v>
      </c>
      <c r="EN621">
        <v>22.11157142857143</v>
      </c>
      <c r="EO621">
        <v>2.087426428571428</v>
      </c>
      <c r="EP621">
        <v>2.004070714285714</v>
      </c>
      <c r="EQ621">
        <v>18.12356071428571</v>
      </c>
      <c r="ER621">
        <v>17.47653928571428</v>
      </c>
      <c r="ES621">
        <v>2000.020357142857</v>
      </c>
      <c r="ET621">
        <v>0.9800070357142857</v>
      </c>
      <c r="EU621">
        <v>0.01999296428571428</v>
      </c>
      <c r="EV621">
        <v>0</v>
      </c>
      <c r="EW621">
        <v>234.6064642857143</v>
      </c>
      <c r="EX621">
        <v>5.000560000000001</v>
      </c>
      <c r="EY621">
        <v>4860.066785714286</v>
      </c>
      <c r="EZ621">
        <v>17295.09285714286</v>
      </c>
      <c r="FA621">
        <v>41.125</v>
      </c>
      <c r="FB621">
        <v>41.30535714285713</v>
      </c>
      <c r="FC621">
        <v>40.82324999999999</v>
      </c>
      <c r="FD621">
        <v>40.46175</v>
      </c>
      <c r="FE621">
        <v>41.90821428571428</v>
      </c>
      <c r="FF621">
        <v>1955.130357142858</v>
      </c>
      <c r="FG621">
        <v>39.89000000000001</v>
      </c>
      <c r="FH621">
        <v>0</v>
      </c>
      <c r="FI621">
        <v>1759263191.8</v>
      </c>
      <c r="FJ621">
        <v>0</v>
      </c>
      <c r="FK621">
        <v>234.57348</v>
      </c>
      <c r="FL621">
        <v>-2.385076930134727</v>
      </c>
      <c r="FM621">
        <v>-48.86000007041868</v>
      </c>
      <c r="FN621">
        <v>4859.3</v>
      </c>
      <c r="FO621">
        <v>15</v>
      </c>
      <c r="FP621">
        <v>0</v>
      </c>
      <c r="FQ621" t="s">
        <v>439</v>
      </c>
      <c r="FR621">
        <v>1747148579.5</v>
      </c>
      <c r="FS621">
        <v>1747148584.5</v>
      </c>
      <c r="FT621">
        <v>0</v>
      </c>
      <c r="FU621">
        <v>0.162</v>
      </c>
      <c r="FV621">
        <v>-0.001</v>
      </c>
      <c r="FW621">
        <v>0.139</v>
      </c>
      <c r="FX621">
        <v>0.058</v>
      </c>
      <c r="FY621">
        <v>420</v>
      </c>
      <c r="FZ621">
        <v>16</v>
      </c>
      <c r="GA621">
        <v>0.19</v>
      </c>
      <c r="GB621">
        <v>0.02</v>
      </c>
      <c r="GC621">
        <v>-13.6108365</v>
      </c>
      <c r="GD621">
        <v>-77.35511504690432</v>
      </c>
      <c r="GE621">
        <v>7.529935394784457</v>
      </c>
      <c r="GF621">
        <v>0</v>
      </c>
      <c r="GG621">
        <v>234.6991764705882</v>
      </c>
      <c r="GH621">
        <v>-1.88531703830905</v>
      </c>
      <c r="GI621">
        <v>0.2596305599918071</v>
      </c>
      <c r="GJ621">
        <v>0</v>
      </c>
      <c r="GK621">
        <v>0.9200930249999999</v>
      </c>
      <c r="GL621">
        <v>0.02147339212007554</v>
      </c>
      <c r="GM621">
        <v>0.006017738493352387</v>
      </c>
      <c r="GN621">
        <v>1</v>
      </c>
      <c r="GO621">
        <v>1</v>
      </c>
      <c r="GP621">
        <v>3</v>
      </c>
      <c r="GQ621" t="s">
        <v>463</v>
      </c>
      <c r="GR621">
        <v>3.12765</v>
      </c>
      <c r="GS621">
        <v>2.72772</v>
      </c>
      <c r="GT621">
        <v>0.0893357</v>
      </c>
      <c r="GU621">
        <v>0.0936649</v>
      </c>
      <c r="GV621">
        <v>0.104271</v>
      </c>
      <c r="GW621">
        <v>0.101873</v>
      </c>
      <c r="GX621">
        <v>27333.9</v>
      </c>
      <c r="GY621">
        <v>26362.6</v>
      </c>
      <c r="GZ621">
        <v>30555</v>
      </c>
      <c r="HA621">
        <v>29339.4</v>
      </c>
      <c r="HB621">
        <v>37766.2</v>
      </c>
      <c r="HC621">
        <v>34658.8</v>
      </c>
      <c r="HD621">
        <v>46738.2</v>
      </c>
      <c r="HE621">
        <v>43585.9</v>
      </c>
      <c r="HF621">
        <v>1.8257</v>
      </c>
      <c r="HG621">
        <v>1.8506</v>
      </c>
      <c r="HH621">
        <v>0.112385</v>
      </c>
      <c r="HI621">
        <v>0</v>
      </c>
      <c r="HJ621">
        <v>28.1605</v>
      </c>
      <c r="HK621">
        <v>999.9</v>
      </c>
      <c r="HL621">
        <v>51.8</v>
      </c>
      <c r="HM621">
        <v>31.1</v>
      </c>
      <c r="HN621">
        <v>25.9322</v>
      </c>
      <c r="HO621">
        <v>63.2297</v>
      </c>
      <c r="HP621">
        <v>16.9551</v>
      </c>
      <c r="HQ621">
        <v>1</v>
      </c>
      <c r="HR621">
        <v>0.110079</v>
      </c>
      <c r="HS621">
        <v>-0.543369</v>
      </c>
      <c r="HT621">
        <v>20.2007</v>
      </c>
      <c r="HU621">
        <v>5.22837</v>
      </c>
      <c r="HV621">
        <v>11.974</v>
      </c>
      <c r="HW621">
        <v>4.97005</v>
      </c>
      <c r="HX621">
        <v>3.2895</v>
      </c>
      <c r="HY621">
        <v>9999</v>
      </c>
      <c r="HZ621">
        <v>9999</v>
      </c>
      <c r="IA621">
        <v>9999</v>
      </c>
      <c r="IB621">
        <v>22</v>
      </c>
      <c r="IC621">
        <v>4.9729</v>
      </c>
      <c r="ID621">
        <v>1.87711</v>
      </c>
      <c r="IE621">
        <v>1.87515</v>
      </c>
      <c r="IF621">
        <v>1.87798</v>
      </c>
      <c r="IG621">
        <v>1.87472</v>
      </c>
      <c r="IH621">
        <v>1.8783</v>
      </c>
      <c r="II621">
        <v>1.8754</v>
      </c>
      <c r="IJ621">
        <v>1.87655</v>
      </c>
      <c r="IK621">
        <v>0</v>
      </c>
      <c r="IL621">
        <v>0</v>
      </c>
      <c r="IM621">
        <v>0</v>
      </c>
      <c r="IN621">
        <v>0</v>
      </c>
      <c r="IO621" t="s">
        <v>441</v>
      </c>
      <c r="IP621" t="s">
        <v>442</v>
      </c>
      <c r="IQ621" t="s">
        <v>443</v>
      </c>
      <c r="IR621" t="s">
        <v>443</v>
      </c>
      <c r="IS621" t="s">
        <v>443</v>
      </c>
      <c r="IT621" t="s">
        <v>443</v>
      </c>
      <c r="IU621">
        <v>0</v>
      </c>
      <c r="IV621">
        <v>100</v>
      </c>
      <c r="IW621">
        <v>100</v>
      </c>
      <c r="IX621">
        <v>0.377</v>
      </c>
      <c r="IY621">
        <v>0.2224</v>
      </c>
      <c r="IZ621">
        <v>-0.1222274518627452</v>
      </c>
      <c r="JA621">
        <v>0.001328938755811441</v>
      </c>
      <c r="JB621">
        <v>-5.633165956792918E-07</v>
      </c>
      <c r="JC621">
        <v>2.510553891376428E-10</v>
      </c>
      <c r="JD621">
        <v>-0.04678033270444259</v>
      </c>
      <c r="JE621">
        <v>-0.0009625096320519332</v>
      </c>
      <c r="JF621">
        <v>0.0006953178313022573</v>
      </c>
      <c r="JG621">
        <v>-5.973937232829655E-06</v>
      </c>
      <c r="JH621">
        <v>1</v>
      </c>
      <c r="JI621">
        <v>2112</v>
      </c>
      <c r="JJ621">
        <v>1</v>
      </c>
      <c r="JK621">
        <v>26</v>
      </c>
      <c r="JL621">
        <v>201910</v>
      </c>
      <c r="JM621">
        <v>201909.9</v>
      </c>
      <c r="JN621">
        <v>1.22437</v>
      </c>
      <c r="JO621">
        <v>2.56226</v>
      </c>
      <c r="JP621">
        <v>1.39893</v>
      </c>
      <c r="JQ621">
        <v>2.33521</v>
      </c>
      <c r="JR621">
        <v>1.44897</v>
      </c>
      <c r="JS621">
        <v>2.61353</v>
      </c>
      <c r="JT621">
        <v>36.8842</v>
      </c>
      <c r="JU621">
        <v>23.9824</v>
      </c>
      <c r="JV621">
        <v>18</v>
      </c>
      <c r="JW621">
        <v>476.347</v>
      </c>
      <c r="JX621">
        <v>461.394</v>
      </c>
      <c r="JY621">
        <v>28.2893</v>
      </c>
      <c r="JZ621">
        <v>28.6217</v>
      </c>
      <c r="KA621">
        <v>30.0001</v>
      </c>
      <c r="KB621">
        <v>28.3182</v>
      </c>
      <c r="KC621">
        <v>28.3849</v>
      </c>
      <c r="KD621">
        <v>24.5228</v>
      </c>
      <c r="KE621">
        <v>24.6351</v>
      </c>
      <c r="KF621">
        <v>75.43340000000001</v>
      </c>
      <c r="KG621">
        <v>28.2883</v>
      </c>
      <c r="KH621">
        <v>493.53</v>
      </c>
      <c r="KI621">
        <v>22.1147</v>
      </c>
      <c r="KJ621">
        <v>101.008</v>
      </c>
      <c r="KK621">
        <v>100.265</v>
      </c>
    </row>
    <row r="622" spans="1:297">
      <c r="A622">
        <v>606</v>
      </c>
      <c r="B622">
        <v>1759263182.1</v>
      </c>
      <c r="C622">
        <v>16366.5</v>
      </c>
      <c r="D622" t="s">
        <v>1661</v>
      </c>
      <c r="E622" t="s">
        <v>1662</v>
      </c>
      <c r="F622">
        <v>5</v>
      </c>
      <c r="G622" t="s">
        <v>1604</v>
      </c>
      <c r="H622" t="s">
        <v>436</v>
      </c>
      <c r="I622">
        <v>1759263174.6</v>
      </c>
      <c r="J622">
        <f>(K622)/1000</f>
        <v>0</v>
      </c>
      <c r="K622">
        <f>IF(DP622, AN622, AH622)</f>
        <v>0</v>
      </c>
      <c r="L622">
        <f>IF(DP622, AI622, AG622)</f>
        <v>0</v>
      </c>
      <c r="M622">
        <f>DR622 - IF(AU622&gt;1, L622*DL622*100.0/(AW622), 0)</f>
        <v>0</v>
      </c>
      <c r="N622">
        <f>((T622-J622/2)*M622-L622)/(T622+J622/2)</f>
        <v>0</v>
      </c>
      <c r="O622">
        <f>N622*(DY622+DZ622)/1000.0</f>
        <v>0</v>
      </c>
      <c r="P622">
        <f>(DR622 - IF(AU622&gt;1, L622*DL622*100.0/(AW622), 0))*(DY622+DZ622)/1000.0</f>
        <v>0</v>
      </c>
      <c r="Q622">
        <f>2.0/((1/S622-1/R622)+SIGN(S622)*SQRT((1/S622-1/R622)*(1/S622-1/R622) + 4*DM622/((DM622+1)*(DM622+1))*(2*1/S622*1/R622-1/R622*1/R622)))</f>
        <v>0</v>
      </c>
      <c r="R622">
        <f>IF(LEFT(DN622,1)&lt;&gt;"0",IF(LEFT(DN622,1)="1",3.0,DO622),$D$5+$E$5*(EF622*DY622/($K$5*1000))+$F$5*(EF622*DY622/($K$5*1000))*MAX(MIN(DL622,$J$5),$I$5)*MAX(MIN(DL622,$J$5),$I$5)+$G$5*MAX(MIN(DL622,$J$5),$I$5)*(EF622*DY622/($K$5*1000))+$H$5*(EF622*DY622/($K$5*1000))*(EF622*DY622/($K$5*1000)))</f>
        <v>0</v>
      </c>
      <c r="S622">
        <f>J622*(1000-(1000*0.61365*exp(17.502*W622/(240.97+W622))/(DY622+DZ622)+DT622)/2)/(1000*0.61365*exp(17.502*W622/(240.97+W622))/(DY622+DZ622)-DT622)</f>
        <v>0</v>
      </c>
      <c r="T622">
        <f>1/((DM622+1)/(Q622/1.6)+1/(R622/1.37)) + DM622/((DM622+1)/(Q622/1.6) + DM622/(R622/1.37))</f>
        <v>0</v>
      </c>
      <c r="U622">
        <f>(DH622*DK622)</f>
        <v>0</v>
      </c>
      <c r="V622">
        <f>(EA622+(U622+2*0.95*5.67E-8*(((EA622+$B$7)+273)^4-(EA622+273)^4)-44100*J622)/(1.84*29.3*R622+8*0.95*5.67E-8*(EA622+273)^3))</f>
        <v>0</v>
      </c>
      <c r="W622">
        <f>($C$7*EB622+$D$7*EC622+$E$7*V622)</f>
        <v>0</v>
      </c>
      <c r="X622">
        <f>0.61365*exp(17.502*W622/(240.97+W622))</f>
        <v>0</v>
      </c>
      <c r="Y622">
        <f>(Z622/AA622*100)</f>
        <v>0</v>
      </c>
      <c r="Z622">
        <f>DT622*(DY622+DZ622)/1000</f>
        <v>0</v>
      </c>
      <c r="AA622">
        <f>0.61365*exp(17.502*EA622/(240.97+EA622))</f>
        <v>0</v>
      </c>
      <c r="AB622">
        <f>(X622-DT622*(DY622+DZ622)/1000)</f>
        <v>0</v>
      </c>
      <c r="AC622">
        <f>(-J622*44100)</f>
        <v>0</v>
      </c>
      <c r="AD622">
        <f>2*29.3*R622*0.92*(EA622-W622)</f>
        <v>0</v>
      </c>
      <c r="AE622">
        <f>2*0.95*5.67E-8*(((EA622+$B$7)+273)^4-(W622+273)^4)</f>
        <v>0</v>
      </c>
      <c r="AF622">
        <f>U622+AE622+AC622+AD622</f>
        <v>0</v>
      </c>
      <c r="AG622">
        <f>DX622*AU622*(DS622-DR622*(1000-AU622*DU622)/(1000-AU622*DT622))/(100*DL622)</f>
        <v>0</v>
      </c>
      <c r="AH622">
        <f>1000*DX622*AU622*(DT622-DU622)/(100*DL622*(1000-AU622*DT622))</f>
        <v>0</v>
      </c>
      <c r="AI622">
        <f>(AJ622 - AK622 - DY622*1E3/(8.314*(EA622+273.15)) * AM622/DX622 * AL622) * DX622/(100*DL622) * (1000 - DU622)/1000</f>
        <v>0</v>
      </c>
      <c r="AJ622">
        <v>484.6006889160188</v>
      </c>
      <c r="AK622">
        <v>466.2693575757574</v>
      </c>
      <c r="AL622">
        <v>3.062147752759383</v>
      </c>
      <c r="AM622">
        <v>65.50956561991086</v>
      </c>
      <c r="AN622">
        <f>(AP622 - AO622 + DY622*1E3/(8.314*(EA622+273.15)) * AR622/DX622 * AQ622) * DX622/(100*DL622) * 1000/(1000 - AP622)</f>
        <v>0</v>
      </c>
      <c r="AO622">
        <v>22.12962801644733</v>
      </c>
      <c r="AP622">
        <v>23.05310848484848</v>
      </c>
      <c r="AQ622">
        <v>4.168154874568898E-05</v>
      </c>
      <c r="AR622">
        <v>120.4134206838578</v>
      </c>
      <c r="AS622">
        <v>5</v>
      </c>
      <c r="AT622">
        <v>1</v>
      </c>
      <c r="AU622">
        <f>IF(AS622*$H$13&gt;=AW622,1.0,(AW622/(AW622-AS622*$H$13)))</f>
        <v>0</v>
      </c>
      <c r="AV622">
        <f>(AU622-1)*100</f>
        <v>0</v>
      </c>
      <c r="AW622">
        <f>MAX(0,($B$13+$C$13*EF622)/(1+$D$13*EF622)*DY622/(EA622+273)*$E$13)</f>
        <v>0</v>
      </c>
      <c r="AX622" t="s">
        <v>437</v>
      </c>
      <c r="AY622" t="s">
        <v>437</v>
      </c>
      <c r="AZ622">
        <v>0</v>
      </c>
      <c r="BA622">
        <v>0</v>
      </c>
      <c r="BB622">
        <f>1-AZ622/BA622</f>
        <v>0</v>
      </c>
      <c r="BC622">
        <v>0</v>
      </c>
      <c r="BD622" t="s">
        <v>437</v>
      </c>
      <c r="BE622" t="s">
        <v>437</v>
      </c>
      <c r="BF622">
        <v>0</v>
      </c>
      <c r="BG622">
        <v>0</v>
      </c>
      <c r="BH622">
        <f>1-BF622/BG622</f>
        <v>0</v>
      </c>
      <c r="BI622">
        <v>0.5</v>
      </c>
      <c r="BJ622">
        <f>DI622</f>
        <v>0</v>
      </c>
      <c r="BK622">
        <f>L622</f>
        <v>0</v>
      </c>
      <c r="BL622">
        <f>BH622*BI622*BJ622</f>
        <v>0</v>
      </c>
      <c r="BM622">
        <f>(BK622-BC622)/BJ622</f>
        <v>0</v>
      </c>
      <c r="BN622">
        <f>(BA622-BG622)/BG622</f>
        <v>0</v>
      </c>
      <c r="BO622">
        <f>AZ622/(BB622+AZ622/BG622)</f>
        <v>0</v>
      </c>
      <c r="BP622" t="s">
        <v>437</v>
      </c>
      <c r="BQ622">
        <v>0</v>
      </c>
      <c r="BR622">
        <f>IF(BQ622&lt;&gt;0, BQ622, BO622)</f>
        <v>0</v>
      </c>
      <c r="BS622">
        <f>1-BR622/BG622</f>
        <v>0</v>
      </c>
      <c r="BT622">
        <f>(BG622-BF622)/(BG622-BR622)</f>
        <v>0</v>
      </c>
      <c r="BU622">
        <f>(BA622-BG622)/(BA622-BR622)</f>
        <v>0</v>
      </c>
      <c r="BV622">
        <f>(BG622-BF622)/(BG622-AZ622)</f>
        <v>0</v>
      </c>
      <c r="BW622">
        <f>(BA622-BG622)/(BA622-AZ622)</f>
        <v>0</v>
      </c>
      <c r="BX622">
        <f>(BT622*BR622/BF622)</f>
        <v>0</v>
      </c>
      <c r="BY622">
        <f>(1-BX622)</f>
        <v>0</v>
      </c>
      <c r="DH622">
        <f>$B$11*EG622+$C$11*EH622+$F$11*ES622*(1-EV622)</f>
        <v>0</v>
      </c>
      <c r="DI622">
        <f>DH622*DJ622</f>
        <v>0</v>
      </c>
      <c r="DJ622">
        <f>($B$11*$D$9+$C$11*$D$9+$F$11*((FF622+EX622)/MAX(FF622+EX622+FG622, 0.1)*$I$9+FG622/MAX(FF622+EX622+FG622, 0.1)*$J$9))/($B$11+$C$11+$F$11)</f>
        <v>0</v>
      </c>
      <c r="DK622">
        <f>($B$11*$K$9+$C$11*$K$9+$F$11*((FF622+EX622)/MAX(FF622+EX622+FG622, 0.1)*$P$9+FG622/MAX(FF622+EX622+FG622, 0.1)*$Q$9))/($B$11+$C$11+$F$11)</f>
        <v>0</v>
      </c>
      <c r="DL622">
        <v>2.44</v>
      </c>
      <c r="DM622">
        <v>0.5</v>
      </c>
      <c r="DN622" t="s">
        <v>438</v>
      </c>
      <c r="DO622">
        <v>2</v>
      </c>
      <c r="DP622" t="b">
        <v>1</v>
      </c>
      <c r="DQ622">
        <v>1759263174.6</v>
      </c>
      <c r="DR622">
        <v>436.2898148148147</v>
      </c>
      <c r="DS622">
        <v>459.2149999999999</v>
      </c>
      <c r="DT622">
        <v>23.04151481481481</v>
      </c>
      <c r="DU622">
        <v>22.11837407407407</v>
      </c>
      <c r="DV622">
        <v>435.918962962963</v>
      </c>
      <c r="DW622">
        <v>22.81917777777778</v>
      </c>
      <c r="DX622">
        <v>500.0139259259259</v>
      </c>
      <c r="DY622">
        <v>90.63440370370373</v>
      </c>
      <c r="DZ622">
        <v>0.0501732074074074</v>
      </c>
      <c r="EA622">
        <v>29.62227407407408</v>
      </c>
      <c r="EB622">
        <v>29.99258888888889</v>
      </c>
      <c r="EC622">
        <v>999.9000000000001</v>
      </c>
      <c r="ED622">
        <v>0</v>
      </c>
      <c r="EE622">
        <v>0</v>
      </c>
      <c r="EF622">
        <v>9999.054074074074</v>
      </c>
      <c r="EG622">
        <v>0</v>
      </c>
      <c r="EH622">
        <v>11.4481</v>
      </c>
      <c r="EI622">
        <v>-22.92510370370371</v>
      </c>
      <c r="EJ622">
        <v>446.5797407407408</v>
      </c>
      <c r="EK622">
        <v>469.6018148148149</v>
      </c>
      <c r="EL622">
        <v>0.9231531851851853</v>
      </c>
      <c r="EM622">
        <v>459.2149999999999</v>
      </c>
      <c r="EN622">
        <v>22.11837407407407</v>
      </c>
      <c r="EO622">
        <v>2.088353703703703</v>
      </c>
      <c r="EP622">
        <v>2.004685555555556</v>
      </c>
      <c r="EQ622">
        <v>18.13063333333334</v>
      </c>
      <c r="ER622">
        <v>17.4813962962963</v>
      </c>
      <c r="ES622">
        <v>2000.011481481482</v>
      </c>
      <c r="ET622">
        <v>0.980007</v>
      </c>
      <c r="EU622">
        <v>0.019993</v>
      </c>
      <c r="EV622">
        <v>0</v>
      </c>
      <c r="EW622">
        <v>234.4263333333334</v>
      </c>
      <c r="EX622">
        <v>5.000560000000001</v>
      </c>
      <c r="EY622">
        <v>4855.922962962964</v>
      </c>
      <c r="EZ622">
        <v>17295.01851851852</v>
      </c>
      <c r="FA622">
        <v>41.125</v>
      </c>
      <c r="FB622">
        <v>41.30970370370369</v>
      </c>
      <c r="FC622">
        <v>40.819</v>
      </c>
      <c r="FD622">
        <v>40.47666666666666</v>
      </c>
      <c r="FE622">
        <v>41.90714814814814</v>
      </c>
      <c r="FF622">
        <v>1955.121481481482</v>
      </c>
      <c r="FG622">
        <v>39.89000000000001</v>
      </c>
      <c r="FH622">
        <v>0</v>
      </c>
      <c r="FI622">
        <v>1759263196.6</v>
      </c>
      <c r="FJ622">
        <v>0</v>
      </c>
      <c r="FK622">
        <v>234.38892</v>
      </c>
      <c r="FL622">
        <v>-3.410615393835585</v>
      </c>
      <c r="FM622">
        <v>-45.77230773825094</v>
      </c>
      <c r="FN622">
        <v>4855.544800000001</v>
      </c>
      <c r="FO622">
        <v>15</v>
      </c>
      <c r="FP622">
        <v>0</v>
      </c>
      <c r="FQ622" t="s">
        <v>439</v>
      </c>
      <c r="FR622">
        <v>1747148579.5</v>
      </c>
      <c r="FS622">
        <v>1747148584.5</v>
      </c>
      <c r="FT622">
        <v>0</v>
      </c>
      <c r="FU622">
        <v>0.162</v>
      </c>
      <c r="FV622">
        <v>-0.001</v>
      </c>
      <c r="FW622">
        <v>0.139</v>
      </c>
      <c r="FX622">
        <v>0.058</v>
      </c>
      <c r="FY622">
        <v>420</v>
      </c>
      <c r="FZ622">
        <v>16</v>
      </c>
      <c r="GA622">
        <v>0.19</v>
      </c>
      <c r="GB622">
        <v>0.02</v>
      </c>
      <c r="GC622">
        <v>-19.090076</v>
      </c>
      <c r="GD622">
        <v>-65.90210926829269</v>
      </c>
      <c r="GE622">
        <v>6.527247000930331</v>
      </c>
      <c r="GF622">
        <v>0</v>
      </c>
      <c r="GG622">
        <v>234.5270294117647</v>
      </c>
      <c r="GH622">
        <v>-2.198273489840296</v>
      </c>
      <c r="GI622">
        <v>0.2725201002078542</v>
      </c>
      <c r="GJ622">
        <v>0</v>
      </c>
      <c r="GK622">
        <v>0.92041435</v>
      </c>
      <c r="GL622">
        <v>0.04867807879925019</v>
      </c>
      <c r="GM622">
        <v>0.006762352895072846</v>
      </c>
      <c r="GN622">
        <v>1</v>
      </c>
      <c r="GO622">
        <v>1</v>
      </c>
      <c r="GP622">
        <v>3</v>
      </c>
      <c r="GQ622" t="s">
        <v>463</v>
      </c>
      <c r="GR622">
        <v>3.12757</v>
      </c>
      <c r="GS622">
        <v>2.72798</v>
      </c>
      <c r="GT622">
        <v>0.0915736</v>
      </c>
      <c r="GU622">
        <v>0.0961124</v>
      </c>
      <c r="GV622">
        <v>0.104302</v>
      </c>
      <c r="GW622">
        <v>0.101958</v>
      </c>
      <c r="GX622">
        <v>27266.7</v>
      </c>
      <c r="GY622">
        <v>26291.4</v>
      </c>
      <c r="GZ622">
        <v>30555</v>
      </c>
      <c r="HA622">
        <v>29339.3</v>
      </c>
      <c r="HB622">
        <v>37765.4</v>
      </c>
      <c r="HC622">
        <v>34655.8</v>
      </c>
      <c r="HD622">
        <v>46738.7</v>
      </c>
      <c r="HE622">
        <v>43586.1</v>
      </c>
      <c r="HF622">
        <v>1.8258</v>
      </c>
      <c r="HG622">
        <v>1.85095</v>
      </c>
      <c r="HH622">
        <v>0.112057</v>
      </c>
      <c r="HI622">
        <v>0</v>
      </c>
      <c r="HJ622">
        <v>28.1605</v>
      </c>
      <c r="HK622">
        <v>999.9</v>
      </c>
      <c r="HL622">
        <v>51.9</v>
      </c>
      <c r="HM622">
        <v>31.1</v>
      </c>
      <c r="HN622">
        <v>25.9825</v>
      </c>
      <c r="HO622">
        <v>63.0597</v>
      </c>
      <c r="HP622">
        <v>16.8429</v>
      </c>
      <c r="HQ622">
        <v>1</v>
      </c>
      <c r="HR622">
        <v>0.110165</v>
      </c>
      <c r="HS622">
        <v>-0.544167</v>
      </c>
      <c r="HT622">
        <v>20.2009</v>
      </c>
      <c r="HU622">
        <v>5.22852</v>
      </c>
      <c r="HV622">
        <v>11.974</v>
      </c>
      <c r="HW622">
        <v>4.97</v>
      </c>
      <c r="HX622">
        <v>3.28958</v>
      </c>
      <c r="HY622">
        <v>9999</v>
      </c>
      <c r="HZ622">
        <v>9999</v>
      </c>
      <c r="IA622">
        <v>9999</v>
      </c>
      <c r="IB622">
        <v>22</v>
      </c>
      <c r="IC622">
        <v>4.97291</v>
      </c>
      <c r="ID622">
        <v>1.87714</v>
      </c>
      <c r="IE622">
        <v>1.87516</v>
      </c>
      <c r="IF622">
        <v>1.87798</v>
      </c>
      <c r="IG622">
        <v>1.87473</v>
      </c>
      <c r="IH622">
        <v>1.87831</v>
      </c>
      <c r="II622">
        <v>1.87539</v>
      </c>
      <c r="IJ622">
        <v>1.87658</v>
      </c>
      <c r="IK622">
        <v>0</v>
      </c>
      <c r="IL622">
        <v>0</v>
      </c>
      <c r="IM622">
        <v>0</v>
      </c>
      <c r="IN622">
        <v>0</v>
      </c>
      <c r="IO622" t="s">
        <v>441</v>
      </c>
      <c r="IP622" t="s">
        <v>442</v>
      </c>
      <c r="IQ622" t="s">
        <v>443</v>
      </c>
      <c r="IR622" t="s">
        <v>443</v>
      </c>
      <c r="IS622" t="s">
        <v>443</v>
      </c>
      <c r="IT622" t="s">
        <v>443</v>
      </c>
      <c r="IU622">
        <v>0</v>
      </c>
      <c r="IV622">
        <v>100</v>
      </c>
      <c r="IW622">
        <v>100</v>
      </c>
      <c r="IX622">
        <v>0.391</v>
      </c>
      <c r="IY622">
        <v>0.2226</v>
      </c>
      <c r="IZ622">
        <v>-0.1222274518627452</v>
      </c>
      <c r="JA622">
        <v>0.001328938755811441</v>
      </c>
      <c r="JB622">
        <v>-5.633165956792918E-07</v>
      </c>
      <c r="JC622">
        <v>2.510553891376428E-10</v>
      </c>
      <c r="JD622">
        <v>-0.04678033270444259</v>
      </c>
      <c r="JE622">
        <v>-0.0009625096320519332</v>
      </c>
      <c r="JF622">
        <v>0.0006953178313022573</v>
      </c>
      <c r="JG622">
        <v>-5.973937232829655E-06</v>
      </c>
      <c r="JH622">
        <v>1</v>
      </c>
      <c r="JI622">
        <v>2112</v>
      </c>
      <c r="JJ622">
        <v>1</v>
      </c>
      <c r="JK622">
        <v>26</v>
      </c>
      <c r="JL622">
        <v>201910</v>
      </c>
      <c r="JM622">
        <v>201910</v>
      </c>
      <c r="JN622">
        <v>1.26099</v>
      </c>
      <c r="JO622">
        <v>2.56226</v>
      </c>
      <c r="JP622">
        <v>1.39893</v>
      </c>
      <c r="JQ622">
        <v>2.33521</v>
      </c>
      <c r="JR622">
        <v>1.44897</v>
      </c>
      <c r="JS622">
        <v>2.50732</v>
      </c>
      <c r="JT622">
        <v>36.8604</v>
      </c>
      <c r="JU622">
        <v>23.9649</v>
      </c>
      <c r="JV622">
        <v>18</v>
      </c>
      <c r="JW622">
        <v>476.402</v>
      </c>
      <c r="JX622">
        <v>461.618</v>
      </c>
      <c r="JY622">
        <v>28.2923</v>
      </c>
      <c r="JZ622">
        <v>28.6217</v>
      </c>
      <c r="KA622">
        <v>30.0002</v>
      </c>
      <c r="KB622">
        <v>28.3182</v>
      </c>
      <c r="KC622">
        <v>28.3849</v>
      </c>
      <c r="KD622">
        <v>25.2483</v>
      </c>
      <c r="KE622">
        <v>24.6351</v>
      </c>
      <c r="KF622">
        <v>75.43340000000001</v>
      </c>
      <c r="KG622">
        <v>28.2937</v>
      </c>
      <c r="KH622">
        <v>506.891</v>
      </c>
      <c r="KI622">
        <v>22.0985</v>
      </c>
      <c r="KJ622">
        <v>101.009</v>
      </c>
      <c r="KK622">
        <v>100.265</v>
      </c>
    </row>
    <row r="623" spans="1:297">
      <c r="A623">
        <v>607</v>
      </c>
      <c r="B623">
        <v>1759263187.1</v>
      </c>
      <c r="C623">
        <v>16371.5</v>
      </c>
      <c r="D623" t="s">
        <v>1663</v>
      </c>
      <c r="E623" t="s">
        <v>1664</v>
      </c>
      <c r="F623">
        <v>5</v>
      </c>
      <c r="G623" t="s">
        <v>1604</v>
      </c>
      <c r="H623" t="s">
        <v>436</v>
      </c>
      <c r="I623">
        <v>1759263179.314285</v>
      </c>
      <c r="J623">
        <f>(K623)/1000</f>
        <v>0</v>
      </c>
      <c r="K623">
        <f>IF(DP623, AN623, AH623)</f>
        <v>0</v>
      </c>
      <c r="L623">
        <f>IF(DP623, AI623, AG623)</f>
        <v>0</v>
      </c>
      <c r="M623">
        <f>DR623 - IF(AU623&gt;1, L623*DL623*100.0/(AW623), 0)</f>
        <v>0</v>
      </c>
      <c r="N623">
        <f>((T623-J623/2)*M623-L623)/(T623+J623/2)</f>
        <v>0</v>
      </c>
      <c r="O623">
        <f>N623*(DY623+DZ623)/1000.0</f>
        <v>0</v>
      </c>
      <c r="P623">
        <f>(DR623 - IF(AU623&gt;1, L623*DL623*100.0/(AW623), 0))*(DY623+DZ623)/1000.0</f>
        <v>0</v>
      </c>
      <c r="Q623">
        <f>2.0/((1/S623-1/R623)+SIGN(S623)*SQRT((1/S623-1/R623)*(1/S623-1/R623) + 4*DM623/((DM623+1)*(DM623+1))*(2*1/S623*1/R623-1/R623*1/R623)))</f>
        <v>0</v>
      </c>
      <c r="R623">
        <f>IF(LEFT(DN623,1)&lt;&gt;"0",IF(LEFT(DN623,1)="1",3.0,DO623),$D$5+$E$5*(EF623*DY623/($K$5*1000))+$F$5*(EF623*DY623/($K$5*1000))*MAX(MIN(DL623,$J$5),$I$5)*MAX(MIN(DL623,$J$5),$I$5)+$G$5*MAX(MIN(DL623,$J$5),$I$5)*(EF623*DY623/($K$5*1000))+$H$5*(EF623*DY623/($K$5*1000))*(EF623*DY623/($K$5*1000)))</f>
        <v>0</v>
      </c>
      <c r="S623">
        <f>J623*(1000-(1000*0.61365*exp(17.502*W623/(240.97+W623))/(DY623+DZ623)+DT623)/2)/(1000*0.61365*exp(17.502*W623/(240.97+W623))/(DY623+DZ623)-DT623)</f>
        <v>0</v>
      </c>
      <c r="T623">
        <f>1/((DM623+1)/(Q623/1.6)+1/(R623/1.37)) + DM623/((DM623+1)/(Q623/1.6) + DM623/(R623/1.37))</f>
        <v>0</v>
      </c>
      <c r="U623">
        <f>(DH623*DK623)</f>
        <v>0</v>
      </c>
      <c r="V623">
        <f>(EA623+(U623+2*0.95*5.67E-8*(((EA623+$B$7)+273)^4-(EA623+273)^4)-44100*J623)/(1.84*29.3*R623+8*0.95*5.67E-8*(EA623+273)^3))</f>
        <v>0</v>
      </c>
      <c r="W623">
        <f>($C$7*EB623+$D$7*EC623+$E$7*V623)</f>
        <v>0</v>
      </c>
      <c r="X623">
        <f>0.61365*exp(17.502*W623/(240.97+W623))</f>
        <v>0</v>
      </c>
      <c r="Y623">
        <f>(Z623/AA623*100)</f>
        <v>0</v>
      </c>
      <c r="Z623">
        <f>DT623*(DY623+DZ623)/1000</f>
        <v>0</v>
      </c>
      <c r="AA623">
        <f>0.61365*exp(17.502*EA623/(240.97+EA623))</f>
        <v>0</v>
      </c>
      <c r="AB623">
        <f>(X623-DT623*(DY623+DZ623)/1000)</f>
        <v>0</v>
      </c>
      <c r="AC623">
        <f>(-J623*44100)</f>
        <v>0</v>
      </c>
      <c r="AD623">
        <f>2*29.3*R623*0.92*(EA623-W623)</f>
        <v>0</v>
      </c>
      <c r="AE623">
        <f>2*0.95*5.67E-8*(((EA623+$B$7)+273)^4-(W623+273)^4)</f>
        <v>0</v>
      </c>
      <c r="AF623">
        <f>U623+AE623+AC623+AD623</f>
        <v>0</v>
      </c>
      <c r="AG623">
        <f>DX623*AU623*(DS623-DR623*(1000-AU623*DU623)/(1000-AU623*DT623))/(100*DL623)</f>
        <v>0</v>
      </c>
      <c r="AH623">
        <f>1000*DX623*AU623*(DT623-DU623)/(100*DL623*(1000-AU623*DT623))</f>
        <v>0</v>
      </c>
      <c r="AI623">
        <f>(AJ623 - AK623 - DY623*1E3/(8.314*(EA623+273.15)) * AM623/DX623 * AL623) * DX623/(100*DL623) * (1000 - DU623)/1000</f>
        <v>0</v>
      </c>
      <c r="AJ623">
        <v>501.6282900049216</v>
      </c>
      <c r="AK623">
        <v>482.500818181818</v>
      </c>
      <c r="AL623">
        <v>3.260508534580161</v>
      </c>
      <c r="AM623">
        <v>65.50956561991086</v>
      </c>
      <c r="AN623">
        <f>(AP623 - AO623 + DY623*1E3/(8.314*(EA623+273.15)) * AR623/DX623 * AQ623) * DX623/(100*DL623) * 1000/(1000 - AP623)</f>
        <v>0</v>
      </c>
      <c r="AO623">
        <v>22.14410909410861</v>
      </c>
      <c r="AP623">
        <v>23.06759999999999</v>
      </c>
      <c r="AQ623">
        <v>6.648719915735409E-05</v>
      </c>
      <c r="AR623">
        <v>120.4134206838578</v>
      </c>
      <c r="AS623">
        <v>5</v>
      </c>
      <c r="AT623">
        <v>1</v>
      </c>
      <c r="AU623">
        <f>IF(AS623*$H$13&gt;=AW623,1.0,(AW623/(AW623-AS623*$H$13)))</f>
        <v>0</v>
      </c>
      <c r="AV623">
        <f>(AU623-1)*100</f>
        <v>0</v>
      </c>
      <c r="AW623">
        <f>MAX(0,($B$13+$C$13*EF623)/(1+$D$13*EF623)*DY623/(EA623+273)*$E$13)</f>
        <v>0</v>
      </c>
      <c r="AX623" t="s">
        <v>437</v>
      </c>
      <c r="AY623" t="s">
        <v>437</v>
      </c>
      <c r="AZ623">
        <v>0</v>
      </c>
      <c r="BA623">
        <v>0</v>
      </c>
      <c r="BB623">
        <f>1-AZ623/BA623</f>
        <v>0</v>
      </c>
      <c r="BC623">
        <v>0</v>
      </c>
      <c r="BD623" t="s">
        <v>437</v>
      </c>
      <c r="BE623" t="s">
        <v>437</v>
      </c>
      <c r="BF623">
        <v>0</v>
      </c>
      <c r="BG623">
        <v>0</v>
      </c>
      <c r="BH623">
        <f>1-BF623/BG623</f>
        <v>0</v>
      </c>
      <c r="BI623">
        <v>0.5</v>
      </c>
      <c r="BJ623">
        <f>DI623</f>
        <v>0</v>
      </c>
      <c r="BK623">
        <f>L623</f>
        <v>0</v>
      </c>
      <c r="BL623">
        <f>BH623*BI623*BJ623</f>
        <v>0</v>
      </c>
      <c r="BM623">
        <f>(BK623-BC623)/BJ623</f>
        <v>0</v>
      </c>
      <c r="BN623">
        <f>(BA623-BG623)/BG623</f>
        <v>0</v>
      </c>
      <c r="BO623">
        <f>AZ623/(BB623+AZ623/BG623)</f>
        <v>0</v>
      </c>
      <c r="BP623" t="s">
        <v>437</v>
      </c>
      <c r="BQ623">
        <v>0</v>
      </c>
      <c r="BR623">
        <f>IF(BQ623&lt;&gt;0, BQ623, BO623)</f>
        <v>0</v>
      </c>
      <c r="BS623">
        <f>1-BR623/BG623</f>
        <v>0</v>
      </c>
      <c r="BT623">
        <f>(BG623-BF623)/(BG623-BR623)</f>
        <v>0</v>
      </c>
      <c r="BU623">
        <f>(BA623-BG623)/(BA623-BR623)</f>
        <v>0</v>
      </c>
      <c r="BV623">
        <f>(BG623-BF623)/(BG623-AZ623)</f>
        <v>0</v>
      </c>
      <c r="BW623">
        <f>(BA623-BG623)/(BA623-AZ623)</f>
        <v>0</v>
      </c>
      <c r="BX623">
        <f>(BT623*BR623/BF623)</f>
        <v>0</v>
      </c>
      <c r="BY623">
        <f>(1-BX623)</f>
        <v>0</v>
      </c>
      <c r="DH623">
        <f>$B$11*EG623+$C$11*EH623+$F$11*ES623*(1-EV623)</f>
        <v>0</v>
      </c>
      <c r="DI623">
        <f>DH623*DJ623</f>
        <v>0</v>
      </c>
      <c r="DJ623">
        <f>($B$11*$D$9+$C$11*$D$9+$F$11*((FF623+EX623)/MAX(FF623+EX623+FG623, 0.1)*$I$9+FG623/MAX(FF623+EX623+FG623, 0.1)*$J$9))/($B$11+$C$11+$F$11)</f>
        <v>0</v>
      </c>
      <c r="DK623">
        <f>($B$11*$K$9+$C$11*$K$9+$F$11*((FF623+EX623)/MAX(FF623+EX623+FG623, 0.1)*$P$9+FG623/MAX(FF623+EX623+FG623, 0.1)*$Q$9))/($B$11+$C$11+$F$11)</f>
        <v>0</v>
      </c>
      <c r="DL623">
        <v>2.44</v>
      </c>
      <c r="DM623">
        <v>0.5</v>
      </c>
      <c r="DN623" t="s">
        <v>438</v>
      </c>
      <c r="DO623">
        <v>2</v>
      </c>
      <c r="DP623" t="b">
        <v>1</v>
      </c>
      <c r="DQ623">
        <v>1759263179.314285</v>
      </c>
      <c r="DR623">
        <v>449.1605714285715</v>
      </c>
      <c r="DS623">
        <v>474.8204642857142</v>
      </c>
      <c r="DT623">
        <v>23.05052857142857</v>
      </c>
      <c r="DU623">
        <v>22.12779642857143</v>
      </c>
      <c r="DV623">
        <v>448.77725</v>
      </c>
      <c r="DW623">
        <v>22.82800714285714</v>
      </c>
      <c r="DX623">
        <v>500.0440357142858</v>
      </c>
      <c r="DY623">
        <v>90.63458571428571</v>
      </c>
      <c r="DZ623">
        <v>0.05010971071428572</v>
      </c>
      <c r="EA623">
        <v>29.62166785714286</v>
      </c>
      <c r="EB623">
        <v>29.99069642857143</v>
      </c>
      <c r="EC623">
        <v>999.9000000000002</v>
      </c>
      <c r="ED623">
        <v>0</v>
      </c>
      <c r="EE623">
        <v>0</v>
      </c>
      <c r="EF623">
        <v>9998.642142857143</v>
      </c>
      <c r="EG623">
        <v>0</v>
      </c>
      <c r="EH623">
        <v>11.45341071428572</v>
      </c>
      <c r="EI623">
        <v>-25.659825</v>
      </c>
      <c r="EJ623">
        <v>459.7583928571428</v>
      </c>
      <c r="EK623">
        <v>485.5650714285715</v>
      </c>
      <c r="EL623">
        <v>0.9227410000000001</v>
      </c>
      <c r="EM623">
        <v>474.8204642857142</v>
      </c>
      <c r="EN623">
        <v>22.12779642857143</v>
      </c>
      <c r="EO623">
        <v>2.089174642857143</v>
      </c>
      <c r="EP623">
        <v>2.005543928571428</v>
      </c>
      <c r="EQ623">
        <v>18.13688571428571</v>
      </c>
      <c r="ER623">
        <v>17.48816785714286</v>
      </c>
      <c r="ES623">
        <v>2000.011785714286</v>
      </c>
      <c r="ET623">
        <v>0.9800070357142855</v>
      </c>
      <c r="EU623">
        <v>0.01999296428571428</v>
      </c>
      <c r="EV623">
        <v>0</v>
      </c>
      <c r="EW623">
        <v>234.167</v>
      </c>
      <c r="EX623">
        <v>5.000560000000001</v>
      </c>
      <c r="EY623">
        <v>4852.270357142858</v>
      </c>
      <c r="EZ623">
        <v>17295.025</v>
      </c>
      <c r="FA623">
        <v>41.125</v>
      </c>
      <c r="FB623">
        <v>41.30757142857141</v>
      </c>
      <c r="FC623">
        <v>40.82324999999999</v>
      </c>
      <c r="FD623">
        <v>40.48875</v>
      </c>
      <c r="FE623">
        <v>41.9192857142857</v>
      </c>
      <c r="FF623">
        <v>1955.121785714286</v>
      </c>
      <c r="FG623">
        <v>39.89000000000001</v>
      </c>
      <c r="FH623">
        <v>0</v>
      </c>
      <c r="FI623">
        <v>1759263201.4</v>
      </c>
      <c r="FJ623">
        <v>0</v>
      </c>
      <c r="FK623">
        <v>234.13016</v>
      </c>
      <c r="FL623">
        <v>-2.604076914872269</v>
      </c>
      <c r="FM623">
        <v>-46.67076917166295</v>
      </c>
      <c r="FN623">
        <v>4851.785599999999</v>
      </c>
      <c r="FO623">
        <v>15</v>
      </c>
      <c r="FP623">
        <v>0</v>
      </c>
      <c r="FQ623" t="s">
        <v>439</v>
      </c>
      <c r="FR623">
        <v>1747148579.5</v>
      </c>
      <c r="FS623">
        <v>1747148584.5</v>
      </c>
      <c r="FT623">
        <v>0</v>
      </c>
      <c r="FU623">
        <v>0.162</v>
      </c>
      <c r="FV623">
        <v>-0.001</v>
      </c>
      <c r="FW623">
        <v>0.139</v>
      </c>
      <c r="FX623">
        <v>0.058</v>
      </c>
      <c r="FY623">
        <v>420</v>
      </c>
      <c r="FZ623">
        <v>16</v>
      </c>
      <c r="GA623">
        <v>0.19</v>
      </c>
      <c r="GB623">
        <v>0.02</v>
      </c>
      <c r="GC623">
        <v>-23.65840487804878</v>
      </c>
      <c r="GD623">
        <v>-37.32320905923339</v>
      </c>
      <c r="GE623">
        <v>3.886344756304342</v>
      </c>
      <c r="GF623">
        <v>0</v>
      </c>
      <c r="GG623">
        <v>234.3088235294118</v>
      </c>
      <c r="GH623">
        <v>-3.162627959785464</v>
      </c>
      <c r="GI623">
        <v>0.3503753844587292</v>
      </c>
      <c r="GJ623">
        <v>0</v>
      </c>
      <c r="GK623">
        <v>0.9215400975609757</v>
      </c>
      <c r="GL623">
        <v>-0.003192522648082591</v>
      </c>
      <c r="GM623">
        <v>0.005604267401938731</v>
      </c>
      <c r="GN623">
        <v>1</v>
      </c>
      <c r="GO623">
        <v>1</v>
      </c>
      <c r="GP623">
        <v>3</v>
      </c>
      <c r="GQ623" t="s">
        <v>463</v>
      </c>
      <c r="GR623">
        <v>3.12774</v>
      </c>
      <c r="GS623">
        <v>2.72766</v>
      </c>
      <c r="GT623">
        <v>0.0939173</v>
      </c>
      <c r="GU623">
        <v>0.0985393</v>
      </c>
      <c r="GV623">
        <v>0.104341</v>
      </c>
      <c r="GW623">
        <v>0.10197</v>
      </c>
      <c r="GX623">
        <v>27196.9</v>
      </c>
      <c r="GY623">
        <v>26220.9</v>
      </c>
      <c r="GZ623">
        <v>30555.7</v>
      </c>
      <c r="HA623">
        <v>29339.5</v>
      </c>
      <c r="HB623">
        <v>37764.5</v>
      </c>
      <c r="HC623">
        <v>34655.6</v>
      </c>
      <c r="HD623">
        <v>46739.3</v>
      </c>
      <c r="HE623">
        <v>43586.4</v>
      </c>
      <c r="HF623">
        <v>1.82582</v>
      </c>
      <c r="HG623">
        <v>1.85075</v>
      </c>
      <c r="HH623">
        <v>0.112243</v>
      </c>
      <c r="HI623">
        <v>0</v>
      </c>
      <c r="HJ623">
        <v>28.1605</v>
      </c>
      <c r="HK623">
        <v>999.9</v>
      </c>
      <c r="HL623">
        <v>51.9</v>
      </c>
      <c r="HM623">
        <v>31.1</v>
      </c>
      <c r="HN623">
        <v>25.9807</v>
      </c>
      <c r="HO623">
        <v>63.0397</v>
      </c>
      <c r="HP623">
        <v>16.9191</v>
      </c>
      <c r="HQ623">
        <v>1</v>
      </c>
      <c r="HR623">
        <v>0.109982</v>
      </c>
      <c r="HS623">
        <v>-0.559469</v>
      </c>
      <c r="HT623">
        <v>20.2008</v>
      </c>
      <c r="HU623">
        <v>5.22852</v>
      </c>
      <c r="HV623">
        <v>11.974</v>
      </c>
      <c r="HW623">
        <v>4.97005</v>
      </c>
      <c r="HX623">
        <v>3.2895</v>
      </c>
      <c r="HY623">
        <v>9999</v>
      </c>
      <c r="HZ623">
        <v>9999</v>
      </c>
      <c r="IA623">
        <v>9999</v>
      </c>
      <c r="IB623">
        <v>22</v>
      </c>
      <c r="IC623">
        <v>4.9729</v>
      </c>
      <c r="ID623">
        <v>1.87714</v>
      </c>
      <c r="IE623">
        <v>1.87515</v>
      </c>
      <c r="IF623">
        <v>1.87802</v>
      </c>
      <c r="IG623">
        <v>1.87471</v>
      </c>
      <c r="IH623">
        <v>1.87834</v>
      </c>
      <c r="II623">
        <v>1.8754</v>
      </c>
      <c r="IJ623">
        <v>1.87656</v>
      </c>
      <c r="IK623">
        <v>0</v>
      </c>
      <c r="IL623">
        <v>0</v>
      </c>
      <c r="IM623">
        <v>0</v>
      </c>
      <c r="IN623">
        <v>0</v>
      </c>
      <c r="IO623" t="s">
        <v>441</v>
      </c>
      <c r="IP623" t="s">
        <v>442</v>
      </c>
      <c r="IQ623" t="s">
        <v>443</v>
      </c>
      <c r="IR623" t="s">
        <v>443</v>
      </c>
      <c r="IS623" t="s">
        <v>443</v>
      </c>
      <c r="IT623" t="s">
        <v>443</v>
      </c>
      <c r="IU623">
        <v>0</v>
      </c>
      <c r="IV623">
        <v>100</v>
      </c>
      <c r="IW623">
        <v>100</v>
      </c>
      <c r="IX623">
        <v>0.406</v>
      </c>
      <c r="IY623">
        <v>0.2229</v>
      </c>
      <c r="IZ623">
        <v>-0.1222274518627452</v>
      </c>
      <c r="JA623">
        <v>0.001328938755811441</v>
      </c>
      <c r="JB623">
        <v>-5.633165956792918E-07</v>
      </c>
      <c r="JC623">
        <v>2.510553891376428E-10</v>
      </c>
      <c r="JD623">
        <v>-0.04678033270444259</v>
      </c>
      <c r="JE623">
        <v>-0.0009625096320519332</v>
      </c>
      <c r="JF623">
        <v>0.0006953178313022573</v>
      </c>
      <c r="JG623">
        <v>-5.973937232829655E-06</v>
      </c>
      <c r="JH623">
        <v>1</v>
      </c>
      <c r="JI623">
        <v>2112</v>
      </c>
      <c r="JJ623">
        <v>1</v>
      </c>
      <c r="JK623">
        <v>26</v>
      </c>
      <c r="JL623">
        <v>201910.1</v>
      </c>
      <c r="JM623">
        <v>201910</v>
      </c>
      <c r="JN623">
        <v>1.2915</v>
      </c>
      <c r="JO623">
        <v>2.55981</v>
      </c>
      <c r="JP623">
        <v>1.39893</v>
      </c>
      <c r="JQ623">
        <v>2.33521</v>
      </c>
      <c r="JR623">
        <v>1.44897</v>
      </c>
      <c r="JS623">
        <v>2.48657</v>
      </c>
      <c r="JT623">
        <v>36.8604</v>
      </c>
      <c r="JU623">
        <v>23.9824</v>
      </c>
      <c r="JV623">
        <v>18</v>
      </c>
      <c r="JW623">
        <v>476.415</v>
      </c>
      <c r="JX623">
        <v>461.49</v>
      </c>
      <c r="JY623">
        <v>28.2981</v>
      </c>
      <c r="JZ623">
        <v>28.6217</v>
      </c>
      <c r="KA623">
        <v>30</v>
      </c>
      <c r="KB623">
        <v>28.3182</v>
      </c>
      <c r="KC623">
        <v>28.3849</v>
      </c>
      <c r="KD623">
        <v>25.8903</v>
      </c>
      <c r="KE623">
        <v>24.6351</v>
      </c>
      <c r="KF623">
        <v>75.43340000000001</v>
      </c>
      <c r="KG623">
        <v>28.3032</v>
      </c>
      <c r="KH623">
        <v>526.934</v>
      </c>
      <c r="KI623">
        <v>22.0772</v>
      </c>
      <c r="KJ623">
        <v>101.01</v>
      </c>
      <c r="KK623">
        <v>100.266</v>
      </c>
    </row>
    <row r="624" spans="1:297">
      <c r="A624">
        <v>608</v>
      </c>
      <c r="B624">
        <v>1759263192.1</v>
      </c>
      <c r="C624">
        <v>16376.5</v>
      </c>
      <c r="D624" t="s">
        <v>1665</v>
      </c>
      <c r="E624" t="s">
        <v>1666</v>
      </c>
      <c r="F624">
        <v>5</v>
      </c>
      <c r="G624" t="s">
        <v>1604</v>
      </c>
      <c r="H624" t="s">
        <v>436</v>
      </c>
      <c r="I624">
        <v>1759263184.6</v>
      </c>
      <c r="J624">
        <f>(K624)/1000</f>
        <v>0</v>
      </c>
      <c r="K624">
        <f>IF(DP624, AN624, AH624)</f>
        <v>0</v>
      </c>
      <c r="L624">
        <f>IF(DP624, AI624, AG624)</f>
        <v>0</v>
      </c>
      <c r="M624">
        <f>DR624 - IF(AU624&gt;1, L624*DL624*100.0/(AW624), 0)</f>
        <v>0</v>
      </c>
      <c r="N624">
        <f>((T624-J624/2)*M624-L624)/(T624+J624/2)</f>
        <v>0</v>
      </c>
      <c r="O624">
        <f>N624*(DY624+DZ624)/1000.0</f>
        <v>0</v>
      </c>
      <c r="P624">
        <f>(DR624 - IF(AU624&gt;1, L624*DL624*100.0/(AW624), 0))*(DY624+DZ624)/1000.0</f>
        <v>0</v>
      </c>
      <c r="Q624">
        <f>2.0/((1/S624-1/R624)+SIGN(S624)*SQRT((1/S624-1/R624)*(1/S624-1/R624) + 4*DM624/((DM624+1)*(DM624+1))*(2*1/S624*1/R624-1/R624*1/R624)))</f>
        <v>0</v>
      </c>
      <c r="R624">
        <f>IF(LEFT(DN624,1)&lt;&gt;"0",IF(LEFT(DN624,1)="1",3.0,DO624),$D$5+$E$5*(EF624*DY624/($K$5*1000))+$F$5*(EF624*DY624/($K$5*1000))*MAX(MIN(DL624,$J$5),$I$5)*MAX(MIN(DL624,$J$5),$I$5)+$G$5*MAX(MIN(DL624,$J$5),$I$5)*(EF624*DY624/($K$5*1000))+$H$5*(EF624*DY624/($K$5*1000))*(EF624*DY624/($K$5*1000)))</f>
        <v>0</v>
      </c>
      <c r="S624">
        <f>J624*(1000-(1000*0.61365*exp(17.502*W624/(240.97+W624))/(DY624+DZ624)+DT624)/2)/(1000*0.61365*exp(17.502*W624/(240.97+W624))/(DY624+DZ624)-DT624)</f>
        <v>0</v>
      </c>
      <c r="T624">
        <f>1/((DM624+1)/(Q624/1.6)+1/(R624/1.37)) + DM624/((DM624+1)/(Q624/1.6) + DM624/(R624/1.37))</f>
        <v>0</v>
      </c>
      <c r="U624">
        <f>(DH624*DK624)</f>
        <v>0</v>
      </c>
      <c r="V624">
        <f>(EA624+(U624+2*0.95*5.67E-8*(((EA624+$B$7)+273)^4-(EA624+273)^4)-44100*J624)/(1.84*29.3*R624+8*0.95*5.67E-8*(EA624+273)^3))</f>
        <v>0</v>
      </c>
      <c r="W624">
        <f>($C$7*EB624+$D$7*EC624+$E$7*V624)</f>
        <v>0</v>
      </c>
      <c r="X624">
        <f>0.61365*exp(17.502*W624/(240.97+W624))</f>
        <v>0</v>
      </c>
      <c r="Y624">
        <f>(Z624/AA624*100)</f>
        <v>0</v>
      </c>
      <c r="Z624">
        <f>DT624*(DY624+DZ624)/1000</f>
        <v>0</v>
      </c>
      <c r="AA624">
        <f>0.61365*exp(17.502*EA624/(240.97+EA624))</f>
        <v>0</v>
      </c>
      <c r="AB624">
        <f>(X624-DT624*(DY624+DZ624)/1000)</f>
        <v>0</v>
      </c>
      <c r="AC624">
        <f>(-J624*44100)</f>
        <v>0</v>
      </c>
      <c r="AD624">
        <f>2*29.3*R624*0.92*(EA624-W624)</f>
        <v>0</v>
      </c>
      <c r="AE624">
        <f>2*0.95*5.67E-8*(((EA624+$B$7)+273)^4-(W624+273)^4)</f>
        <v>0</v>
      </c>
      <c r="AF624">
        <f>U624+AE624+AC624+AD624</f>
        <v>0</v>
      </c>
      <c r="AG624">
        <f>DX624*AU624*(DS624-DR624*(1000-AU624*DU624)/(1000-AU624*DT624))/(100*DL624)</f>
        <v>0</v>
      </c>
      <c r="AH624">
        <f>1000*DX624*AU624*(DT624-DU624)/(100*DL624*(1000-AU624*DT624))</f>
        <v>0</v>
      </c>
      <c r="AI624">
        <f>(AJ624 - AK624 - DY624*1E3/(8.314*(EA624+273.15)) * AM624/DX624 * AL624) * DX624/(100*DL624) * (1000 - DU624)/1000</f>
        <v>0</v>
      </c>
      <c r="AJ624">
        <v>518.8124202724777</v>
      </c>
      <c r="AK624">
        <v>499.1864727272727</v>
      </c>
      <c r="AL624">
        <v>3.342450252731374</v>
      </c>
      <c r="AM624">
        <v>65.50956561991086</v>
      </c>
      <c r="AN624">
        <f>(AP624 - AO624 + DY624*1E3/(8.314*(EA624+273.15)) * AR624/DX624 * AQ624) * DX624/(100*DL624) * 1000/(1000 - AP624)</f>
        <v>0</v>
      </c>
      <c r="AO624">
        <v>22.14707494947475</v>
      </c>
      <c r="AP624">
        <v>23.07561636363636</v>
      </c>
      <c r="AQ624">
        <v>3.608354120926364E-05</v>
      </c>
      <c r="AR624">
        <v>120.4134206838578</v>
      </c>
      <c r="AS624">
        <v>5</v>
      </c>
      <c r="AT624">
        <v>1</v>
      </c>
      <c r="AU624">
        <f>IF(AS624*$H$13&gt;=AW624,1.0,(AW624/(AW624-AS624*$H$13)))</f>
        <v>0</v>
      </c>
      <c r="AV624">
        <f>(AU624-1)*100</f>
        <v>0</v>
      </c>
      <c r="AW624">
        <f>MAX(0,($B$13+$C$13*EF624)/(1+$D$13*EF624)*DY624/(EA624+273)*$E$13)</f>
        <v>0</v>
      </c>
      <c r="AX624" t="s">
        <v>437</v>
      </c>
      <c r="AY624" t="s">
        <v>437</v>
      </c>
      <c r="AZ624">
        <v>0</v>
      </c>
      <c r="BA624">
        <v>0</v>
      </c>
      <c r="BB624">
        <f>1-AZ624/BA624</f>
        <v>0</v>
      </c>
      <c r="BC624">
        <v>0</v>
      </c>
      <c r="BD624" t="s">
        <v>437</v>
      </c>
      <c r="BE624" t="s">
        <v>437</v>
      </c>
      <c r="BF624">
        <v>0</v>
      </c>
      <c r="BG624">
        <v>0</v>
      </c>
      <c r="BH624">
        <f>1-BF624/BG624</f>
        <v>0</v>
      </c>
      <c r="BI624">
        <v>0.5</v>
      </c>
      <c r="BJ624">
        <f>DI624</f>
        <v>0</v>
      </c>
      <c r="BK624">
        <f>L624</f>
        <v>0</v>
      </c>
      <c r="BL624">
        <f>BH624*BI624*BJ624</f>
        <v>0</v>
      </c>
      <c r="BM624">
        <f>(BK624-BC624)/BJ624</f>
        <v>0</v>
      </c>
      <c r="BN624">
        <f>(BA624-BG624)/BG624</f>
        <v>0</v>
      </c>
      <c r="BO624">
        <f>AZ624/(BB624+AZ624/BG624)</f>
        <v>0</v>
      </c>
      <c r="BP624" t="s">
        <v>437</v>
      </c>
      <c r="BQ624">
        <v>0</v>
      </c>
      <c r="BR624">
        <f>IF(BQ624&lt;&gt;0, BQ624, BO624)</f>
        <v>0</v>
      </c>
      <c r="BS624">
        <f>1-BR624/BG624</f>
        <v>0</v>
      </c>
      <c r="BT624">
        <f>(BG624-BF624)/(BG624-BR624)</f>
        <v>0</v>
      </c>
      <c r="BU624">
        <f>(BA624-BG624)/(BA624-BR624)</f>
        <v>0</v>
      </c>
      <c r="BV624">
        <f>(BG624-BF624)/(BG624-AZ624)</f>
        <v>0</v>
      </c>
      <c r="BW624">
        <f>(BA624-BG624)/(BA624-AZ624)</f>
        <v>0</v>
      </c>
      <c r="BX624">
        <f>(BT624*BR624/BF624)</f>
        <v>0</v>
      </c>
      <c r="BY624">
        <f>(1-BX624)</f>
        <v>0</v>
      </c>
      <c r="DH624">
        <f>$B$11*EG624+$C$11*EH624+$F$11*ES624*(1-EV624)</f>
        <v>0</v>
      </c>
      <c r="DI624">
        <f>DH624*DJ624</f>
        <v>0</v>
      </c>
      <c r="DJ624">
        <f>($B$11*$D$9+$C$11*$D$9+$F$11*((FF624+EX624)/MAX(FF624+EX624+FG624, 0.1)*$I$9+FG624/MAX(FF624+EX624+FG624, 0.1)*$J$9))/($B$11+$C$11+$F$11)</f>
        <v>0</v>
      </c>
      <c r="DK624">
        <f>($B$11*$K$9+$C$11*$K$9+$F$11*((FF624+EX624)/MAX(FF624+EX624+FG624, 0.1)*$P$9+FG624/MAX(FF624+EX624+FG624, 0.1)*$Q$9))/($B$11+$C$11+$F$11)</f>
        <v>0</v>
      </c>
      <c r="DL624">
        <v>2.44</v>
      </c>
      <c r="DM624">
        <v>0.5</v>
      </c>
      <c r="DN624" t="s">
        <v>438</v>
      </c>
      <c r="DO624">
        <v>2</v>
      </c>
      <c r="DP624" t="b">
        <v>1</v>
      </c>
      <c r="DQ624">
        <v>1759263184.6</v>
      </c>
      <c r="DR624">
        <v>465.1979629629629</v>
      </c>
      <c r="DS624">
        <v>492.5026296296296</v>
      </c>
      <c r="DT624">
        <v>23.06136296296297</v>
      </c>
      <c r="DU624">
        <v>22.13942962962963</v>
      </c>
      <c r="DV624">
        <v>464.7991111111111</v>
      </c>
      <c r="DW624">
        <v>22.83861481481481</v>
      </c>
      <c r="DX624">
        <v>499.9820370370371</v>
      </c>
      <c r="DY624">
        <v>90.63374074074073</v>
      </c>
      <c r="DZ624">
        <v>0.0502633148148148</v>
      </c>
      <c r="EA624">
        <v>29.62077407407407</v>
      </c>
      <c r="EB624">
        <v>29.98805185185185</v>
      </c>
      <c r="EC624">
        <v>999.9000000000001</v>
      </c>
      <c r="ED624">
        <v>0</v>
      </c>
      <c r="EE624">
        <v>0</v>
      </c>
      <c r="EF624">
        <v>9984.286296296295</v>
      </c>
      <c r="EG624">
        <v>0</v>
      </c>
      <c r="EH624">
        <v>11.45672962962963</v>
      </c>
      <c r="EI624">
        <v>-27.30457777777778</v>
      </c>
      <c r="EJ624">
        <v>476.1795185185185</v>
      </c>
      <c r="EK624">
        <v>503.6532592592593</v>
      </c>
      <c r="EL624">
        <v>0.9219387037037038</v>
      </c>
      <c r="EM624">
        <v>492.5026296296296</v>
      </c>
      <c r="EN624">
        <v>22.13942962962963</v>
      </c>
      <c r="EO624">
        <v>2.090137407407407</v>
      </c>
      <c r="EP624">
        <v>2.00657962962963</v>
      </c>
      <c r="EQ624">
        <v>18.14421111111111</v>
      </c>
      <c r="ER624">
        <v>17.49634444444444</v>
      </c>
      <c r="ES624">
        <v>1999.970740740741</v>
      </c>
      <c r="ET624">
        <v>0.9800066666666667</v>
      </c>
      <c r="EU624">
        <v>0.01999333333333333</v>
      </c>
      <c r="EV624">
        <v>0</v>
      </c>
      <c r="EW624">
        <v>233.9634814814815</v>
      </c>
      <c r="EX624">
        <v>5.000560000000001</v>
      </c>
      <c r="EY624">
        <v>4848.154074074074</v>
      </c>
      <c r="EZ624">
        <v>17294.67407407408</v>
      </c>
      <c r="FA624">
        <v>41.13418518518518</v>
      </c>
      <c r="FB624">
        <v>41.3074074074074</v>
      </c>
      <c r="FC624">
        <v>40.833</v>
      </c>
      <c r="FD624">
        <v>40.48133333333333</v>
      </c>
      <c r="FE624">
        <v>41.92322222222222</v>
      </c>
      <c r="FF624">
        <v>1955.080740740741</v>
      </c>
      <c r="FG624">
        <v>39.89000000000001</v>
      </c>
      <c r="FH624">
        <v>0</v>
      </c>
      <c r="FI624">
        <v>1759263206.2</v>
      </c>
      <c r="FJ624">
        <v>0</v>
      </c>
      <c r="FK624">
        <v>233.95092</v>
      </c>
      <c r="FL624">
        <v>-2.219615379632525</v>
      </c>
      <c r="FM624">
        <v>-47.31153847436917</v>
      </c>
      <c r="FN624">
        <v>4848.0788</v>
      </c>
      <c r="FO624">
        <v>15</v>
      </c>
      <c r="FP624">
        <v>0</v>
      </c>
      <c r="FQ624" t="s">
        <v>439</v>
      </c>
      <c r="FR624">
        <v>1747148579.5</v>
      </c>
      <c r="FS624">
        <v>1747148584.5</v>
      </c>
      <c r="FT624">
        <v>0</v>
      </c>
      <c r="FU624">
        <v>0.162</v>
      </c>
      <c r="FV624">
        <v>-0.001</v>
      </c>
      <c r="FW624">
        <v>0.139</v>
      </c>
      <c r="FX624">
        <v>0.058</v>
      </c>
      <c r="FY624">
        <v>420</v>
      </c>
      <c r="FZ624">
        <v>16</v>
      </c>
      <c r="GA624">
        <v>0.19</v>
      </c>
      <c r="GB624">
        <v>0.02</v>
      </c>
      <c r="GC624">
        <v>-25.8023756097561</v>
      </c>
      <c r="GD624">
        <v>-21.89898606271776</v>
      </c>
      <c r="GE624">
        <v>2.298034988778242</v>
      </c>
      <c r="GF624">
        <v>0</v>
      </c>
      <c r="GG624">
        <v>234.1267352941177</v>
      </c>
      <c r="GH624">
        <v>-2.56322383385497</v>
      </c>
      <c r="GI624">
        <v>0.3044151875340382</v>
      </c>
      <c r="GJ624">
        <v>0</v>
      </c>
      <c r="GK624">
        <v>0.9230664390243903</v>
      </c>
      <c r="GL624">
        <v>-0.01332974216027823</v>
      </c>
      <c r="GM624">
        <v>0.005119718308984895</v>
      </c>
      <c r="GN624">
        <v>1</v>
      </c>
      <c r="GO624">
        <v>1</v>
      </c>
      <c r="GP624">
        <v>3</v>
      </c>
      <c r="GQ624" t="s">
        <v>463</v>
      </c>
      <c r="GR624">
        <v>3.12746</v>
      </c>
      <c r="GS624">
        <v>2.72833</v>
      </c>
      <c r="GT624">
        <v>0.0962833</v>
      </c>
      <c r="GU624">
        <v>0.100922</v>
      </c>
      <c r="GV624">
        <v>0.104366</v>
      </c>
      <c r="GW624">
        <v>0.101974</v>
      </c>
      <c r="GX624">
        <v>27125.5</v>
      </c>
      <c r="GY624">
        <v>26151.2</v>
      </c>
      <c r="GZ624">
        <v>30555.3</v>
      </c>
      <c r="HA624">
        <v>29339</v>
      </c>
      <c r="HB624">
        <v>37763.2</v>
      </c>
      <c r="HC624">
        <v>34655.1</v>
      </c>
      <c r="HD624">
        <v>46738.8</v>
      </c>
      <c r="HE624">
        <v>43585.6</v>
      </c>
      <c r="HF624">
        <v>1.8251</v>
      </c>
      <c r="HG624">
        <v>1.85142</v>
      </c>
      <c r="HH624">
        <v>0.111926</v>
      </c>
      <c r="HI624">
        <v>0</v>
      </c>
      <c r="HJ624">
        <v>28.1605</v>
      </c>
      <c r="HK624">
        <v>999.9</v>
      </c>
      <c r="HL624">
        <v>51.9</v>
      </c>
      <c r="HM624">
        <v>31.1</v>
      </c>
      <c r="HN624">
        <v>25.9812</v>
      </c>
      <c r="HO624">
        <v>62.6297</v>
      </c>
      <c r="HP624">
        <v>16.9752</v>
      </c>
      <c r="HQ624">
        <v>1</v>
      </c>
      <c r="HR624">
        <v>0.110394</v>
      </c>
      <c r="HS624">
        <v>-0.562132</v>
      </c>
      <c r="HT624">
        <v>20.2008</v>
      </c>
      <c r="HU624">
        <v>5.22807</v>
      </c>
      <c r="HV624">
        <v>11.974</v>
      </c>
      <c r="HW624">
        <v>4.97015</v>
      </c>
      <c r="HX624">
        <v>3.2896</v>
      </c>
      <c r="HY624">
        <v>9999</v>
      </c>
      <c r="HZ624">
        <v>9999</v>
      </c>
      <c r="IA624">
        <v>9999</v>
      </c>
      <c r="IB624">
        <v>22</v>
      </c>
      <c r="IC624">
        <v>4.97289</v>
      </c>
      <c r="ID624">
        <v>1.87714</v>
      </c>
      <c r="IE624">
        <v>1.87518</v>
      </c>
      <c r="IF624">
        <v>1.87804</v>
      </c>
      <c r="IG624">
        <v>1.87475</v>
      </c>
      <c r="IH624">
        <v>1.87836</v>
      </c>
      <c r="II624">
        <v>1.87546</v>
      </c>
      <c r="IJ624">
        <v>1.87663</v>
      </c>
      <c r="IK624">
        <v>0</v>
      </c>
      <c r="IL624">
        <v>0</v>
      </c>
      <c r="IM624">
        <v>0</v>
      </c>
      <c r="IN624">
        <v>0</v>
      </c>
      <c r="IO624" t="s">
        <v>441</v>
      </c>
      <c r="IP624" t="s">
        <v>442</v>
      </c>
      <c r="IQ624" t="s">
        <v>443</v>
      </c>
      <c r="IR624" t="s">
        <v>443</v>
      </c>
      <c r="IS624" t="s">
        <v>443</v>
      </c>
      <c r="IT624" t="s">
        <v>443</v>
      </c>
      <c r="IU624">
        <v>0</v>
      </c>
      <c r="IV624">
        <v>100</v>
      </c>
      <c r="IW624">
        <v>100</v>
      </c>
      <c r="IX624">
        <v>0.422</v>
      </c>
      <c r="IY624">
        <v>0.223</v>
      </c>
      <c r="IZ624">
        <v>-0.1222274518627452</v>
      </c>
      <c r="JA624">
        <v>0.001328938755811441</v>
      </c>
      <c r="JB624">
        <v>-5.633165956792918E-07</v>
      </c>
      <c r="JC624">
        <v>2.510553891376428E-10</v>
      </c>
      <c r="JD624">
        <v>-0.04678033270444259</v>
      </c>
      <c r="JE624">
        <v>-0.0009625096320519332</v>
      </c>
      <c r="JF624">
        <v>0.0006953178313022573</v>
      </c>
      <c r="JG624">
        <v>-5.973937232829655E-06</v>
      </c>
      <c r="JH624">
        <v>1</v>
      </c>
      <c r="JI624">
        <v>2112</v>
      </c>
      <c r="JJ624">
        <v>1</v>
      </c>
      <c r="JK624">
        <v>26</v>
      </c>
      <c r="JL624">
        <v>201910.2</v>
      </c>
      <c r="JM624">
        <v>201910.1</v>
      </c>
      <c r="JN624">
        <v>1.32812</v>
      </c>
      <c r="JO624">
        <v>2.55615</v>
      </c>
      <c r="JP624">
        <v>1.39893</v>
      </c>
      <c r="JQ624">
        <v>2.33521</v>
      </c>
      <c r="JR624">
        <v>1.44897</v>
      </c>
      <c r="JS624">
        <v>2.60376</v>
      </c>
      <c r="JT624">
        <v>36.8604</v>
      </c>
      <c r="JU624">
        <v>23.9824</v>
      </c>
      <c r="JV624">
        <v>18</v>
      </c>
      <c r="JW624">
        <v>476.021</v>
      </c>
      <c r="JX624">
        <v>461.924</v>
      </c>
      <c r="JY624">
        <v>28.3064</v>
      </c>
      <c r="JZ624">
        <v>28.6217</v>
      </c>
      <c r="KA624">
        <v>30.0001</v>
      </c>
      <c r="KB624">
        <v>28.3182</v>
      </c>
      <c r="KC624">
        <v>28.3849</v>
      </c>
      <c r="KD624">
        <v>26.6087</v>
      </c>
      <c r="KE624">
        <v>24.6351</v>
      </c>
      <c r="KF624">
        <v>75.43340000000001</v>
      </c>
      <c r="KG624">
        <v>28.3104</v>
      </c>
      <c r="KH624">
        <v>540.295</v>
      </c>
      <c r="KI624">
        <v>22.0578</v>
      </c>
      <c r="KJ624">
        <v>101.009</v>
      </c>
      <c r="KK624">
        <v>100.264</v>
      </c>
    </row>
    <row r="625" spans="1:297">
      <c r="A625">
        <v>609</v>
      </c>
      <c r="B625">
        <v>1759263197.1</v>
      </c>
      <c r="C625">
        <v>16381.5</v>
      </c>
      <c r="D625" t="s">
        <v>1667</v>
      </c>
      <c r="E625" t="s">
        <v>1668</v>
      </c>
      <c r="F625">
        <v>5</v>
      </c>
      <c r="G625" t="s">
        <v>1604</v>
      </c>
      <c r="H625" t="s">
        <v>436</v>
      </c>
      <c r="I625">
        <v>1759263189.314285</v>
      </c>
      <c r="J625">
        <f>(K625)/1000</f>
        <v>0</v>
      </c>
      <c r="K625">
        <f>IF(DP625, AN625, AH625)</f>
        <v>0</v>
      </c>
      <c r="L625">
        <f>IF(DP625, AI625, AG625)</f>
        <v>0</v>
      </c>
      <c r="M625">
        <f>DR625 - IF(AU625&gt;1, L625*DL625*100.0/(AW625), 0)</f>
        <v>0</v>
      </c>
      <c r="N625">
        <f>((T625-J625/2)*M625-L625)/(T625+J625/2)</f>
        <v>0</v>
      </c>
      <c r="O625">
        <f>N625*(DY625+DZ625)/1000.0</f>
        <v>0</v>
      </c>
      <c r="P625">
        <f>(DR625 - IF(AU625&gt;1, L625*DL625*100.0/(AW625), 0))*(DY625+DZ625)/1000.0</f>
        <v>0</v>
      </c>
      <c r="Q625">
        <f>2.0/((1/S625-1/R625)+SIGN(S625)*SQRT((1/S625-1/R625)*(1/S625-1/R625) + 4*DM625/((DM625+1)*(DM625+1))*(2*1/S625*1/R625-1/R625*1/R625)))</f>
        <v>0</v>
      </c>
      <c r="R625">
        <f>IF(LEFT(DN625,1)&lt;&gt;"0",IF(LEFT(DN625,1)="1",3.0,DO625),$D$5+$E$5*(EF625*DY625/($K$5*1000))+$F$5*(EF625*DY625/($K$5*1000))*MAX(MIN(DL625,$J$5),$I$5)*MAX(MIN(DL625,$J$5),$I$5)+$G$5*MAX(MIN(DL625,$J$5),$I$5)*(EF625*DY625/($K$5*1000))+$H$5*(EF625*DY625/($K$5*1000))*(EF625*DY625/($K$5*1000)))</f>
        <v>0</v>
      </c>
      <c r="S625">
        <f>J625*(1000-(1000*0.61365*exp(17.502*W625/(240.97+W625))/(DY625+DZ625)+DT625)/2)/(1000*0.61365*exp(17.502*W625/(240.97+W625))/(DY625+DZ625)-DT625)</f>
        <v>0</v>
      </c>
      <c r="T625">
        <f>1/((DM625+1)/(Q625/1.6)+1/(R625/1.37)) + DM625/((DM625+1)/(Q625/1.6) + DM625/(R625/1.37))</f>
        <v>0</v>
      </c>
      <c r="U625">
        <f>(DH625*DK625)</f>
        <v>0</v>
      </c>
      <c r="V625">
        <f>(EA625+(U625+2*0.95*5.67E-8*(((EA625+$B$7)+273)^4-(EA625+273)^4)-44100*J625)/(1.84*29.3*R625+8*0.95*5.67E-8*(EA625+273)^3))</f>
        <v>0</v>
      </c>
      <c r="W625">
        <f>($C$7*EB625+$D$7*EC625+$E$7*V625)</f>
        <v>0</v>
      </c>
      <c r="X625">
        <f>0.61365*exp(17.502*W625/(240.97+W625))</f>
        <v>0</v>
      </c>
      <c r="Y625">
        <f>(Z625/AA625*100)</f>
        <v>0</v>
      </c>
      <c r="Z625">
        <f>DT625*(DY625+DZ625)/1000</f>
        <v>0</v>
      </c>
      <c r="AA625">
        <f>0.61365*exp(17.502*EA625/(240.97+EA625))</f>
        <v>0</v>
      </c>
      <c r="AB625">
        <f>(X625-DT625*(DY625+DZ625)/1000)</f>
        <v>0</v>
      </c>
      <c r="AC625">
        <f>(-J625*44100)</f>
        <v>0</v>
      </c>
      <c r="AD625">
        <f>2*29.3*R625*0.92*(EA625-W625)</f>
        <v>0</v>
      </c>
      <c r="AE625">
        <f>2*0.95*5.67E-8*(((EA625+$B$7)+273)^4-(W625+273)^4)</f>
        <v>0</v>
      </c>
      <c r="AF625">
        <f>U625+AE625+AC625+AD625</f>
        <v>0</v>
      </c>
      <c r="AG625">
        <f>DX625*AU625*(DS625-DR625*(1000-AU625*DU625)/(1000-AU625*DT625))/(100*DL625)</f>
        <v>0</v>
      </c>
      <c r="AH625">
        <f>1000*DX625*AU625*(DT625-DU625)/(100*DL625*(1000-AU625*DT625))</f>
        <v>0</v>
      </c>
      <c r="AI625">
        <f>(AJ625 - AK625 - DY625*1E3/(8.314*(EA625+273.15)) * AM625/DX625 * AL625) * DX625/(100*DL625) * (1000 - DU625)/1000</f>
        <v>0</v>
      </c>
      <c r="AJ625">
        <v>536.0118909576427</v>
      </c>
      <c r="AK625">
        <v>516.1266909090908</v>
      </c>
      <c r="AL625">
        <v>3.391962097677264</v>
      </c>
      <c r="AM625">
        <v>65.50956561991086</v>
      </c>
      <c r="AN625">
        <f>(AP625 - AO625 + DY625*1E3/(8.314*(EA625+273.15)) * AR625/DX625 * AQ625) * DX625/(100*DL625) * 1000/(1000 - AP625)</f>
        <v>0</v>
      </c>
      <c r="AO625">
        <v>22.14534121428239</v>
      </c>
      <c r="AP625">
        <v>23.07862606060606</v>
      </c>
      <c r="AQ625">
        <v>1.217044148127663E-05</v>
      </c>
      <c r="AR625">
        <v>120.4134206838578</v>
      </c>
      <c r="AS625">
        <v>5</v>
      </c>
      <c r="AT625">
        <v>1</v>
      </c>
      <c r="AU625">
        <f>IF(AS625*$H$13&gt;=AW625,1.0,(AW625/(AW625-AS625*$H$13)))</f>
        <v>0</v>
      </c>
      <c r="AV625">
        <f>(AU625-1)*100</f>
        <v>0</v>
      </c>
      <c r="AW625">
        <f>MAX(0,($B$13+$C$13*EF625)/(1+$D$13*EF625)*DY625/(EA625+273)*$E$13)</f>
        <v>0</v>
      </c>
      <c r="AX625" t="s">
        <v>437</v>
      </c>
      <c r="AY625" t="s">
        <v>437</v>
      </c>
      <c r="AZ625">
        <v>0</v>
      </c>
      <c r="BA625">
        <v>0</v>
      </c>
      <c r="BB625">
        <f>1-AZ625/BA625</f>
        <v>0</v>
      </c>
      <c r="BC625">
        <v>0</v>
      </c>
      <c r="BD625" t="s">
        <v>437</v>
      </c>
      <c r="BE625" t="s">
        <v>437</v>
      </c>
      <c r="BF625">
        <v>0</v>
      </c>
      <c r="BG625">
        <v>0</v>
      </c>
      <c r="BH625">
        <f>1-BF625/BG625</f>
        <v>0</v>
      </c>
      <c r="BI625">
        <v>0.5</v>
      </c>
      <c r="BJ625">
        <f>DI625</f>
        <v>0</v>
      </c>
      <c r="BK625">
        <f>L625</f>
        <v>0</v>
      </c>
      <c r="BL625">
        <f>BH625*BI625*BJ625</f>
        <v>0</v>
      </c>
      <c r="BM625">
        <f>(BK625-BC625)/BJ625</f>
        <v>0</v>
      </c>
      <c r="BN625">
        <f>(BA625-BG625)/BG625</f>
        <v>0</v>
      </c>
      <c r="BO625">
        <f>AZ625/(BB625+AZ625/BG625)</f>
        <v>0</v>
      </c>
      <c r="BP625" t="s">
        <v>437</v>
      </c>
      <c r="BQ625">
        <v>0</v>
      </c>
      <c r="BR625">
        <f>IF(BQ625&lt;&gt;0, BQ625, BO625)</f>
        <v>0</v>
      </c>
      <c r="BS625">
        <f>1-BR625/BG625</f>
        <v>0</v>
      </c>
      <c r="BT625">
        <f>(BG625-BF625)/(BG625-BR625)</f>
        <v>0</v>
      </c>
      <c r="BU625">
        <f>(BA625-BG625)/(BA625-BR625)</f>
        <v>0</v>
      </c>
      <c r="BV625">
        <f>(BG625-BF625)/(BG625-AZ625)</f>
        <v>0</v>
      </c>
      <c r="BW625">
        <f>(BA625-BG625)/(BA625-AZ625)</f>
        <v>0</v>
      </c>
      <c r="BX625">
        <f>(BT625*BR625/BF625)</f>
        <v>0</v>
      </c>
      <c r="BY625">
        <f>(1-BX625)</f>
        <v>0</v>
      </c>
      <c r="DH625">
        <f>$B$11*EG625+$C$11*EH625+$F$11*ES625*(1-EV625)</f>
        <v>0</v>
      </c>
      <c r="DI625">
        <f>DH625*DJ625</f>
        <v>0</v>
      </c>
      <c r="DJ625">
        <f>($B$11*$D$9+$C$11*$D$9+$F$11*((FF625+EX625)/MAX(FF625+EX625+FG625, 0.1)*$I$9+FG625/MAX(FF625+EX625+FG625, 0.1)*$J$9))/($B$11+$C$11+$F$11)</f>
        <v>0</v>
      </c>
      <c r="DK625">
        <f>($B$11*$K$9+$C$11*$K$9+$F$11*((FF625+EX625)/MAX(FF625+EX625+FG625, 0.1)*$P$9+FG625/MAX(FF625+EX625+FG625, 0.1)*$Q$9))/($B$11+$C$11+$F$11)</f>
        <v>0</v>
      </c>
      <c r="DL625">
        <v>2.44</v>
      </c>
      <c r="DM625">
        <v>0.5</v>
      </c>
      <c r="DN625" t="s">
        <v>438</v>
      </c>
      <c r="DO625">
        <v>2</v>
      </c>
      <c r="DP625" t="b">
        <v>1</v>
      </c>
      <c r="DQ625">
        <v>1759263189.314285</v>
      </c>
      <c r="DR625">
        <v>480.3097142857142</v>
      </c>
      <c r="DS625">
        <v>508.30625</v>
      </c>
      <c r="DT625">
        <v>23.07013214285714</v>
      </c>
      <c r="DU625">
        <v>22.14513928571429</v>
      </c>
      <c r="DV625">
        <v>479.8961785714285</v>
      </c>
      <c r="DW625">
        <v>22.84719285714286</v>
      </c>
      <c r="DX625">
        <v>500.0290357142857</v>
      </c>
      <c r="DY625">
        <v>90.63356428571429</v>
      </c>
      <c r="DZ625">
        <v>0.05020476071428571</v>
      </c>
      <c r="EA625">
        <v>29.62065714285714</v>
      </c>
      <c r="EB625">
        <v>29.99165714285714</v>
      </c>
      <c r="EC625">
        <v>999.9000000000002</v>
      </c>
      <c r="ED625">
        <v>0</v>
      </c>
      <c r="EE625">
        <v>0</v>
      </c>
      <c r="EF625">
        <v>9998.243571428571</v>
      </c>
      <c r="EG625">
        <v>0</v>
      </c>
      <c r="EH625">
        <v>11.455325</v>
      </c>
      <c r="EI625">
        <v>-27.99656071428572</v>
      </c>
      <c r="EJ625">
        <v>491.6523214285714</v>
      </c>
      <c r="EK625">
        <v>519.8176785714286</v>
      </c>
      <c r="EL625">
        <v>0.9249867142857144</v>
      </c>
      <c r="EM625">
        <v>508.30625</v>
      </c>
      <c r="EN625">
        <v>22.14513928571429</v>
      </c>
      <c r="EO625">
        <v>2.090927857142857</v>
      </c>
      <c r="EP625">
        <v>2.007093571428571</v>
      </c>
      <c r="EQ625">
        <v>18.15022857142857</v>
      </c>
      <c r="ER625">
        <v>17.50040357142857</v>
      </c>
      <c r="ES625">
        <v>1999.945</v>
      </c>
      <c r="ET625">
        <v>0.9800063928571427</v>
      </c>
      <c r="EU625">
        <v>0.01999360714285714</v>
      </c>
      <c r="EV625">
        <v>0</v>
      </c>
      <c r="EW625">
        <v>233.7731071428572</v>
      </c>
      <c r="EX625">
        <v>5.000560000000001</v>
      </c>
      <c r="EY625">
        <v>4844.684642857143</v>
      </c>
      <c r="EZ625">
        <v>17294.45</v>
      </c>
      <c r="FA625">
        <v>41.13385714285715</v>
      </c>
      <c r="FB625">
        <v>41.3097857142857</v>
      </c>
      <c r="FC625">
        <v>40.83224999999999</v>
      </c>
      <c r="FD625">
        <v>40.47075</v>
      </c>
      <c r="FE625">
        <v>41.91485714285714</v>
      </c>
      <c r="FF625">
        <v>1955.055</v>
      </c>
      <c r="FG625">
        <v>39.89000000000001</v>
      </c>
      <c r="FH625">
        <v>0</v>
      </c>
      <c r="FI625">
        <v>1759263211.6</v>
      </c>
      <c r="FJ625">
        <v>0</v>
      </c>
      <c r="FK625">
        <v>233.7661923076923</v>
      </c>
      <c r="FL625">
        <v>-1.930837601853488</v>
      </c>
      <c r="FM625">
        <v>-42.07521370259831</v>
      </c>
      <c r="FN625">
        <v>4844.340769230768</v>
      </c>
      <c r="FO625">
        <v>15</v>
      </c>
      <c r="FP625">
        <v>0</v>
      </c>
      <c r="FQ625" t="s">
        <v>439</v>
      </c>
      <c r="FR625">
        <v>1747148579.5</v>
      </c>
      <c r="FS625">
        <v>1747148584.5</v>
      </c>
      <c r="FT625">
        <v>0</v>
      </c>
      <c r="FU625">
        <v>0.162</v>
      </c>
      <c r="FV625">
        <v>-0.001</v>
      </c>
      <c r="FW625">
        <v>0.139</v>
      </c>
      <c r="FX625">
        <v>0.058</v>
      </c>
      <c r="FY625">
        <v>420</v>
      </c>
      <c r="FZ625">
        <v>16</v>
      </c>
      <c r="GA625">
        <v>0.19</v>
      </c>
      <c r="GB625">
        <v>0.02</v>
      </c>
      <c r="GC625">
        <v>-27.47064749999999</v>
      </c>
      <c r="GD625">
        <v>-9.714467166979327</v>
      </c>
      <c r="GE625">
        <v>0.9817756176916139</v>
      </c>
      <c r="GF625">
        <v>0</v>
      </c>
      <c r="GG625">
        <v>233.9123235294118</v>
      </c>
      <c r="GH625">
        <v>-2.049365925625582</v>
      </c>
      <c r="GI625">
        <v>0.2586267718033584</v>
      </c>
      <c r="GJ625">
        <v>0</v>
      </c>
      <c r="GK625">
        <v>0.9243216000000001</v>
      </c>
      <c r="GL625">
        <v>0.032352360225138</v>
      </c>
      <c r="GM625">
        <v>0.006037093708068474</v>
      </c>
      <c r="GN625">
        <v>1</v>
      </c>
      <c r="GO625">
        <v>1</v>
      </c>
      <c r="GP625">
        <v>3</v>
      </c>
      <c r="GQ625" t="s">
        <v>463</v>
      </c>
      <c r="GR625">
        <v>3.12759</v>
      </c>
      <c r="GS625">
        <v>2.72781</v>
      </c>
      <c r="GT625">
        <v>0.0986509</v>
      </c>
      <c r="GU625">
        <v>0.103273</v>
      </c>
      <c r="GV625">
        <v>0.104376</v>
      </c>
      <c r="GW625">
        <v>0.101955</v>
      </c>
      <c r="GX625">
        <v>27054.4</v>
      </c>
      <c r="GY625">
        <v>26082.6</v>
      </c>
      <c r="GZ625">
        <v>30555.2</v>
      </c>
      <c r="HA625">
        <v>29338.8</v>
      </c>
      <c r="HB625">
        <v>37762.6</v>
      </c>
      <c r="HC625">
        <v>34655.8</v>
      </c>
      <c r="HD625">
        <v>46738.5</v>
      </c>
      <c r="HE625">
        <v>43585.4</v>
      </c>
      <c r="HF625">
        <v>1.8257</v>
      </c>
      <c r="HG625">
        <v>1.85117</v>
      </c>
      <c r="HH625">
        <v>0.113565</v>
      </c>
      <c r="HI625">
        <v>0</v>
      </c>
      <c r="HJ625">
        <v>28.1605</v>
      </c>
      <c r="HK625">
        <v>999.9</v>
      </c>
      <c r="HL625">
        <v>51.9</v>
      </c>
      <c r="HM625">
        <v>31.1</v>
      </c>
      <c r="HN625">
        <v>25.9791</v>
      </c>
      <c r="HO625">
        <v>62.8197</v>
      </c>
      <c r="HP625">
        <v>16.9271</v>
      </c>
      <c r="HQ625">
        <v>1</v>
      </c>
      <c r="HR625">
        <v>0.110183</v>
      </c>
      <c r="HS625">
        <v>-0.568682</v>
      </c>
      <c r="HT625">
        <v>20.2008</v>
      </c>
      <c r="HU625">
        <v>5.22792</v>
      </c>
      <c r="HV625">
        <v>11.974</v>
      </c>
      <c r="HW625">
        <v>4.9698</v>
      </c>
      <c r="HX625">
        <v>3.28948</v>
      </c>
      <c r="HY625">
        <v>9999</v>
      </c>
      <c r="HZ625">
        <v>9999</v>
      </c>
      <c r="IA625">
        <v>9999</v>
      </c>
      <c r="IB625">
        <v>22</v>
      </c>
      <c r="IC625">
        <v>4.97291</v>
      </c>
      <c r="ID625">
        <v>1.87714</v>
      </c>
      <c r="IE625">
        <v>1.87516</v>
      </c>
      <c r="IF625">
        <v>1.87805</v>
      </c>
      <c r="IG625">
        <v>1.87473</v>
      </c>
      <c r="IH625">
        <v>1.87835</v>
      </c>
      <c r="II625">
        <v>1.87546</v>
      </c>
      <c r="IJ625">
        <v>1.87665</v>
      </c>
      <c r="IK625">
        <v>0</v>
      </c>
      <c r="IL625">
        <v>0</v>
      </c>
      <c r="IM625">
        <v>0</v>
      </c>
      <c r="IN625">
        <v>0</v>
      </c>
      <c r="IO625" t="s">
        <v>441</v>
      </c>
      <c r="IP625" t="s">
        <v>442</v>
      </c>
      <c r="IQ625" t="s">
        <v>443</v>
      </c>
      <c r="IR625" t="s">
        <v>443</v>
      </c>
      <c r="IS625" t="s">
        <v>443</v>
      </c>
      <c r="IT625" t="s">
        <v>443</v>
      </c>
      <c r="IU625">
        <v>0</v>
      </c>
      <c r="IV625">
        <v>100</v>
      </c>
      <c r="IW625">
        <v>100</v>
      </c>
      <c r="IX625">
        <v>0.438</v>
      </c>
      <c r="IY625">
        <v>0.2231</v>
      </c>
      <c r="IZ625">
        <v>-0.1222274518627452</v>
      </c>
      <c r="JA625">
        <v>0.001328938755811441</v>
      </c>
      <c r="JB625">
        <v>-5.633165956792918E-07</v>
      </c>
      <c r="JC625">
        <v>2.510553891376428E-10</v>
      </c>
      <c r="JD625">
        <v>-0.04678033270444259</v>
      </c>
      <c r="JE625">
        <v>-0.0009625096320519332</v>
      </c>
      <c r="JF625">
        <v>0.0006953178313022573</v>
      </c>
      <c r="JG625">
        <v>-5.973937232829655E-06</v>
      </c>
      <c r="JH625">
        <v>1</v>
      </c>
      <c r="JI625">
        <v>2112</v>
      </c>
      <c r="JJ625">
        <v>1</v>
      </c>
      <c r="JK625">
        <v>26</v>
      </c>
      <c r="JL625">
        <v>201910.3</v>
      </c>
      <c r="JM625">
        <v>201910.2</v>
      </c>
      <c r="JN625">
        <v>1.35986</v>
      </c>
      <c r="JO625">
        <v>2.56348</v>
      </c>
      <c r="JP625">
        <v>1.39893</v>
      </c>
      <c r="JQ625">
        <v>2.33521</v>
      </c>
      <c r="JR625">
        <v>1.44897</v>
      </c>
      <c r="JS625">
        <v>2.56958</v>
      </c>
      <c r="JT625">
        <v>36.8604</v>
      </c>
      <c r="JU625">
        <v>23.9737</v>
      </c>
      <c r="JV625">
        <v>18</v>
      </c>
      <c r="JW625">
        <v>476.347</v>
      </c>
      <c r="JX625">
        <v>461.763</v>
      </c>
      <c r="JY625">
        <v>28.3142</v>
      </c>
      <c r="JZ625">
        <v>28.6217</v>
      </c>
      <c r="KA625">
        <v>30.0002</v>
      </c>
      <c r="KB625">
        <v>28.3182</v>
      </c>
      <c r="KC625">
        <v>28.3849</v>
      </c>
      <c r="KD625">
        <v>27.2446</v>
      </c>
      <c r="KE625">
        <v>24.9214</v>
      </c>
      <c r="KF625">
        <v>75.43340000000001</v>
      </c>
      <c r="KG625">
        <v>28.3179</v>
      </c>
      <c r="KH625">
        <v>553.653</v>
      </c>
      <c r="KI625">
        <v>22.0416</v>
      </c>
      <c r="KJ625">
        <v>101.009</v>
      </c>
      <c r="KK625">
        <v>100.263</v>
      </c>
    </row>
    <row r="626" spans="1:297">
      <c r="A626">
        <v>610</v>
      </c>
      <c r="B626">
        <v>1759263202.1</v>
      </c>
      <c r="C626">
        <v>16386.5</v>
      </c>
      <c r="D626" t="s">
        <v>1669</v>
      </c>
      <c r="E626" t="s">
        <v>1670</v>
      </c>
      <c r="F626">
        <v>5</v>
      </c>
      <c r="G626" t="s">
        <v>1604</v>
      </c>
      <c r="H626" t="s">
        <v>436</v>
      </c>
      <c r="I626">
        <v>1759263194.6</v>
      </c>
      <c r="J626">
        <f>(K626)/1000</f>
        <v>0</v>
      </c>
      <c r="K626">
        <f>IF(DP626, AN626, AH626)</f>
        <v>0</v>
      </c>
      <c r="L626">
        <f>IF(DP626, AI626, AG626)</f>
        <v>0</v>
      </c>
      <c r="M626">
        <f>DR626 - IF(AU626&gt;1, L626*DL626*100.0/(AW626), 0)</f>
        <v>0</v>
      </c>
      <c r="N626">
        <f>((T626-J626/2)*M626-L626)/(T626+J626/2)</f>
        <v>0</v>
      </c>
      <c r="O626">
        <f>N626*(DY626+DZ626)/1000.0</f>
        <v>0</v>
      </c>
      <c r="P626">
        <f>(DR626 - IF(AU626&gt;1, L626*DL626*100.0/(AW626), 0))*(DY626+DZ626)/1000.0</f>
        <v>0</v>
      </c>
      <c r="Q626">
        <f>2.0/((1/S626-1/R626)+SIGN(S626)*SQRT((1/S626-1/R626)*(1/S626-1/R626) + 4*DM626/((DM626+1)*(DM626+1))*(2*1/S626*1/R626-1/R626*1/R626)))</f>
        <v>0</v>
      </c>
      <c r="R626">
        <f>IF(LEFT(DN626,1)&lt;&gt;"0",IF(LEFT(DN626,1)="1",3.0,DO626),$D$5+$E$5*(EF626*DY626/($K$5*1000))+$F$5*(EF626*DY626/($K$5*1000))*MAX(MIN(DL626,$J$5),$I$5)*MAX(MIN(DL626,$J$5),$I$5)+$G$5*MAX(MIN(DL626,$J$5),$I$5)*(EF626*DY626/($K$5*1000))+$H$5*(EF626*DY626/($K$5*1000))*(EF626*DY626/($K$5*1000)))</f>
        <v>0</v>
      </c>
      <c r="S626">
        <f>J626*(1000-(1000*0.61365*exp(17.502*W626/(240.97+W626))/(DY626+DZ626)+DT626)/2)/(1000*0.61365*exp(17.502*W626/(240.97+W626))/(DY626+DZ626)-DT626)</f>
        <v>0</v>
      </c>
      <c r="T626">
        <f>1/((DM626+1)/(Q626/1.6)+1/(R626/1.37)) + DM626/((DM626+1)/(Q626/1.6) + DM626/(R626/1.37))</f>
        <v>0</v>
      </c>
      <c r="U626">
        <f>(DH626*DK626)</f>
        <v>0</v>
      </c>
      <c r="V626">
        <f>(EA626+(U626+2*0.95*5.67E-8*(((EA626+$B$7)+273)^4-(EA626+273)^4)-44100*J626)/(1.84*29.3*R626+8*0.95*5.67E-8*(EA626+273)^3))</f>
        <v>0</v>
      </c>
      <c r="W626">
        <f>($C$7*EB626+$D$7*EC626+$E$7*V626)</f>
        <v>0</v>
      </c>
      <c r="X626">
        <f>0.61365*exp(17.502*W626/(240.97+W626))</f>
        <v>0</v>
      </c>
      <c r="Y626">
        <f>(Z626/AA626*100)</f>
        <v>0</v>
      </c>
      <c r="Z626">
        <f>DT626*(DY626+DZ626)/1000</f>
        <v>0</v>
      </c>
      <c r="AA626">
        <f>0.61365*exp(17.502*EA626/(240.97+EA626))</f>
        <v>0</v>
      </c>
      <c r="AB626">
        <f>(X626-DT626*(DY626+DZ626)/1000)</f>
        <v>0</v>
      </c>
      <c r="AC626">
        <f>(-J626*44100)</f>
        <v>0</v>
      </c>
      <c r="AD626">
        <f>2*29.3*R626*0.92*(EA626-W626)</f>
        <v>0</v>
      </c>
      <c r="AE626">
        <f>2*0.95*5.67E-8*(((EA626+$B$7)+273)^4-(W626+273)^4)</f>
        <v>0</v>
      </c>
      <c r="AF626">
        <f>U626+AE626+AC626+AD626</f>
        <v>0</v>
      </c>
      <c r="AG626">
        <f>DX626*AU626*(DS626-DR626*(1000-AU626*DU626)/(1000-AU626*DT626))/(100*DL626)</f>
        <v>0</v>
      </c>
      <c r="AH626">
        <f>1000*DX626*AU626*(DT626-DU626)/(100*DL626*(1000-AU626*DT626))</f>
        <v>0</v>
      </c>
      <c r="AI626">
        <f>(AJ626 - AK626 - DY626*1E3/(8.314*(EA626+273.15)) * AM626/DX626 * AL626) * DX626/(100*DL626) * (1000 - DU626)/1000</f>
        <v>0</v>
      </c>
      <c r="AJ626">
        <v>553.1976075872942</v>
      </c>
      <c r="AK626">
        <v>533.2276606060603</v>
      </c>
      <c r="AL626">
        <v>3.425489035295329</v>
      </c>
      <c r="AM626">
        <v>65.50956561991086</v>
      </c>
      <c r="AN626">
        <f>(AP626 - AO626 + DY626*1E3/(8.314*(EA626+273.15)) * AR626/DX626 * AQ626) * DX626/(100*DL626) * 1000/(1000 - AP626)</f>
        <v>0</v>
      </c>
      <c r="AO626">
        <v>22.11735198224259</v>
      </c>
      <c r="AP626">
        <v>23.07156545454545</v>
      </c>
      <c r="AQ626">
        <v>-3.043212757409343E-05</v>
      </c>
      <c r="AR626">
        <v>120.4134206838578</v>
      </c>
      <c r="AS626">
        <v>5</v>
      </c>
      <c r="AT626">
        <v>1</v>
      </c>
      <c r="AU626">
        <f>IF(AS626*$H$13&gt;=AW626,1.0,(AW626/(AW626-AS626*$H$13)))</f>
        <v>0</v>
      </c>
      <c r="AV626">
        <f>(AU626-1)*100</f>
        <v>0</v>
      </c>
      <c r="AW626">
        <f>MAX(0,($B$13+$C$13*EF626)/(1+$D$13*EF626)*DY626/(EA626+273)*$E$13)</f>
        <v>0</v>
      </c>
      <c r="AX626" t="s">
        <v>437</v>
      </c>
      <c r="AY626" t="s">
        <v>437</v>
      </c>
      <c r="AZ626">
        <v>0</v>
      </c>
      <c r="BA626">
        <v>0</v>
      </c>
      <c r="BB626">
        <f>1-AZ626/BA626</f>
        <v>0</v>
      </c>
      <c r="BC626">
        <v>0</v>
      </c>
      <c r="BD626" t="s">
        <v>437</v>
      </c>
      <c r="BE626" t="s">
        <v>437</v>
      </c>
      <c r="BF626">
        <v>0</v>
      </c>
      <c r="BG626">
        <v>0</v>
      </c>
      <c r="BH626">
        <f>1-BF626/BG626</f>
        <v>0</v>
      </c>
      <c r="BI626">
        <v>0.5</v>
      </c>
      <c r="BJ626">
        <f>DI626</f>
        <v>0</v>
      </c>
      <c r="BK626">
        <f>L626</f>
        <v>0</v>
      </c>
      <c r="BL626">
        <f>BH626*BI626*BJ626</f>
        <v>0</v>
      </c>
      <c r="BM626">
        <f>(BK626-BC626)/BJ626</f>
        <v>0</v>
      </c>
      <c r="BN626">
        <f>(BA626-BG626)/BG626</f>
        <v>0</v>
      </c>
      <c r="BO626">
        <f>AZ626/(BB626+AZ626/BG626)</f>
        <v>0</v>
      </c>
      <c r="BP626" t="s">
        <v>437</v>
      </c>
      <c r="BQ626">
        <v>0</v>
      </c>
      <c r="BR626">
        <f>IF(BQ626&lt;&gt;0, BQ626, BO626)</f>
        <v>0</v>
      </c>
      <c r="BS626">
        <f>1-BR626/BG626</f>
        <v>0</v>
      </c>
      <c r="BT626">
        <f>(BG626-BF626)/(BG626-BR626)</f>
        <v>0</v>
      </c>
      <c r="BU626">
        <f>(BA626-BG626)/(BA626-BR626)</f>
        <v>0</v>
      </c>
      <c r="BV626">
        <f>(BG626-BF626)/(BG626-AZ626)</f>
        <v>0</v>
      </c>
      <c r="BW626">
        <f>(BA626-BG626)/(BA626-AZ626)</f>
        <v>0</v>
      </c>
      <c r="BX626">
        <f>(BT626*BR626/BF626)</f>
        <v>0</v>
      </c>
      <c r="BY626">
        <f>(1-BX626)</f>
        <v>0</v>
      </c>
      <c r="DH626">
        <f>$B$11*EG626+$C$11*EH626+$F$11*ES626*(1-EV626)</f>
        <v>0</v>
      </c>
      <c r="DI626">
        <f>DH626*DJ626</f>
        <v>0</v>
      </c>
      <c r="DJ626">
        <f>($B$11*$D$9+$C$11*$D$9+$F$11*((FF626+EX626)/MAX(FF626+EX626+FG626, 0.1)*$I$9+FG626/MAX(FF626+EX626+FG626, 0.1)*$J$9))/($B$11+$C$11+$F$11)</f>
        <v>0</v>
      </c>
      <c r="DK626">
        <f>($B$11*$K$9+$C$11*$K$9+$F$11*((FF626+EX626)/MAX(FF626+EX626+FG626, 0.1)*$P$9+FG626/MAX(FF626+EX626+FG626, 0.1)*$Q$9))/($B$11+$C$11+$F$11)</f>
        <v>0</v>
      </c>
      <c r="DL626">
        <v>2.44</v>
      </c>
      <c r="DM626">
        <v>0.5</v>
      </c>
      <c r="DN626" t="s">
        <v>438</v>
      </c>
      <c r="DO626">
        <v>2</v>
      </c>
      <c r="DP626" t="b">
        <v>1</v>
      </c>
      <c r="DQ626">
        <v>1759263194.6</v>
      </c>
      <c r="DR626">
        <v>497.6422592592593</v>
      </c>
      <c r="DS626">
        <v>526.0805555555555</v>
      </c>
      <c r="DT626">
        <v>23.07542592592593</v>
      </c>
      <c r="DU626">
        <v>22.13780370370371</v>
      </c>
      <c r="DV626">
        <v>497.2121851851851</v>
      </c>
      <c r="DW626">
        <v>22.85237037037037</v>
      </c>
      <c r="DX626">
        <v>499.9972592592592</v>
      </c>
      <c r="DY626">
        <v>90.6332888888889</v>
      </c>
      <c r="DZ626">
        <v>0.05023744444444445</v>
      </c>
      <c r="EA626">
        <v>29.62391111111112</v>
      </c>
      <c r="EB626">
        <v>29.99712962962963</v>
      </c>
      <c r="EC626">
        <v>999.9000000000001</v>
      </c>
      <c r="ED626">
        <v>0</v>
      </c>
      <c r="EE626">
        <v>0</v>
      </c>
      <c r="EF626">
        <v>10002.10925925926</v>
      </c>
      <c r="EG626">
        <v>0</v>
      </c>
      <c r="EH626">
        <v>11.45110740740741</v>
      </c>
      <c r="EI626">
        <v>-28.4383037037037</v>
      </c>
      <c r="EJ626">
        <v>509.3968888888889</v>
      </c>
      <c r="EK626">
        <v>537.9903703703703</v>
      </c>
      <c r="EL626">
        <v>0.9376111481481481</v>
      </c>
      <c r="EM626">
        <v>526.0805555555555</v>
      </c>
      <c r="EN626">
        <v>22.13780370370371</v>
      </c>
      <c r="EO626">
        <v>2.091401481481481</v>
      </c>
      <c r="EP626">
        <v>2.006422962962963</v>
      </c>
      <c r="EQ626">
        <v>18.15383333333333</v>
      </c>
      <c r="ER626">
        <v>17.49511481481482</v>
      </c>
      <c r="ES626">
        <v>1999.976666666667</v>
      </c>
      <c r="ET626">
        <v>0.9800066666666667</v>
      </c>
      <c r="EU626">
        <v>0.01999333333333333</v>
      </c>
      <c r="EV626">
        <v>0</v>
      </c>
      <c r="EW626">
        <v>233.5751481481481</v>
      </c>
      <c r="EX626">
        <v>5.000560000000001</v>
      </c>
      <c r="EY626">
        <v>4841.006296296296</v>
      </c>
      <c r="EZ626">
        <v>17294.72222222222</v>
      </c>
      <c r="FA626">
        <v>41.13877777777777</v>
      </c>
      <c r="FB626">
        <v>41.31199999999999</v>
      </c>
      <c r="FC626">
        <v>40.82599999999999</v>
      </c>
      <c r="FD626">
        <v>40.45799999999999</v>
      </c>
      <c r="FE626">
        <v>41.91174074074073</v>
      </c>
      <c r="FF626">
        <v>1955.086666666667</v>
      </c>
      <c r="FG626">
        <v>39.89000000000001</v>
      </c>
      <c r="FH626">
        <v>0</v>
      </c>
      <c r="FI626">
        <v>1759263216.4</v>
      </c>
      <c r="FJ626">
        <v>0</v>
      </c>
      <c r="FK626">
        <v>233.5846538461539</v>
      </c>
      <c r="FL626">
        <v>-2.89261538409003</v>
      </c>
      <c r="FM626">
        <v>-38.66837607916655</v>
      </c>
      <c r="FN626">
        <v>4840.984230769231</v>
      </c>
      <c r="FO626">
        <v>15</v>
      </c>
      <c r="FP626">
        <v>0</v>
      </c>
      <c r="FQ626" t="s">
        <v>439</v>
      </c>
      <c r="FR626">
        <v>1747148579.5</v>
      </c>
      <c r="FS626">
        <v>1747148584.5</v>
      </c>
      <c r="FT626">
        <v>0</v>
      </c>
      <c r="FU626">
        <v>0.162</v>
      </c>
      <c r="FV626">
        <v>-0.001</v>
      </c>
      <c r="FW626">
        <v>0.139</v>
      </c>
      <c r="FX626">
        <v>0.058</v>
      </c>
      <c r="FY626">
        <v>420</v>
      </c>
      <c r="FZ626">
        <v>16</v>
      </c>
      <c r="GA626">
        <v>0.19</v>
      </c>
      <c r="GB626">
        <v>0.02</v>
      </c>
      <c r="GC626">
        <v>-28.14520487804878</v>
      </c>
      <c r="GD626">
        <v>-5.118591637630698</v>
      </c>
      <c r="GE626">
        <v>0.5286996357614159</v>
      </c>
      <c r="GF626">
        <v>0</v>
      </c>
      <c r="GG626">
        <v>233.6777647058823</v>
      </c>
      <c r="GH626">
        <v>-2.232268905521696</v>
      </c>
      <c r="GI626">
        <v>0.2761671551395194</v>
      </c>
      <c r="GJ626">
        <v>0</v>
      </c>
      <c r="GK626">
        <v>0.9316730000000001</v>
      </c>
      <c r="GL626">
        <v>0.1342038188153304</v>
      </c>
      <c r="GM626">
        <v>0.01407481430627408</v>
      </c>
      <c r="GN626">
        <v>0</v>
      </c>
      <c r="GO626">
        <v>0</v>
      </c>
      <c r="GP626">
        <v>3</v>
      </c>
      <c r="GQ626" t="s">
        <v>490</v>
      </c>
      <c r="GR626">
        <v>3.12758</v>
      </c>
      <c r="GS626">
        <v>2.72822</v>
      </c>
      <c r="GT626">
        <v>0.100997</v>
      </c>
      <c r="GU626">
        <v>0.105605</v>
      </c>
      <c r="GV626">
        <v>0.104346</v>
      </c>
      <c r="GW626">
        <v>0.101855</v>
      </c>
      <c r="GX626">
        <v>26983.8</v>
      </c>
      <c r="GY626">
        <v>26014.8</v>
      </c>
      <c r="GZ626">
        <v>30555.1</v>
      </c>
      <c r="HA626">
        <v>29338.9</v>
      </c>
      <c r="HB626">
        <v>37763.9</v>
      </c>
      <c r="HC626">
        <v>34659.9</v>
      </c>
      <c r="HD626">
        <v>46738.3</v>
      </c>
      <c r="HE626">
        <v>43585.4</v>
      </c>
      <c r="HF626">
        <v>1.82547</v>
      </c>
      <c r="HG626">
        <v>1.85122</v>
      </c>
      <c r="HH626">
        <v>0.112709</v>
      </c>
      <c r="HI626">
        <v>0</v>
      </c>
      <c r="HJ626">
        <v>28.1605</v>
      </c>
      <c r="HK626">
        <v>999.9</v>
      </c>
      <c r="HL626">
        <v>51.9</v>
      </c>
      <c r="HM626">
        <v>31.1</v>
      </c>
      <c r="HN626">
        <v>25.9818</v>
      </c>
      <c r="HO626">
        <v>62.6197</v>
      </c>
      <c r="HP626">
        <v>16.7308</v>
      </c>
      <c r="HQ626">
        <v>1</v>
      </c>
      <c r="HR626">
        <v>0.110071</v>
      </c>
      <c r="HS626">
        <v>-0.460052</v>
      </c>
      <c r="HT626">
        <v>20.2012</v>
      </c>
      <c r="HU626">
        <v>5.22972</v>
      </c>
      <c r="HV626">
        <v>11.974</v>
      </c>
      <c r="HW626">
        <v>4.9703</v>
      </c>
      <c r="HX626">
        <v>3.28965</v>
      </c>
      <c r="HY626">
        <v>9999</v>
      </c>
      <c r="HZ626">
        <v>9999</v>
      </c>
      <c r="IA626">
        <v>9999</v>
      </c>
      <c r="IB626">
        <v>22</v>
      </c>
      <c r="IC626">
        <v>4.9729</v>
      </c>
      <c r="ID626">
        <v>1.87714</v>
      </c>
      <c r="IE626">
        <v>1.87519</v>
      </c>
      <c r="IF626">
        <v>1.87805</v>
      </c>
      <c r="IG626">
        <v>1.87478</v>
      </c>
      <c r="IH626">
        <v>1.87836</v>
      </c>
      <c r="II626">
        <v>1.87546</v>
      </c>
      <c r="IJ626">
        <v>1.87664</v>
      </c>
      <c r="IK626">
        <v>0</v>
      </c>
      <c r="IL626">
        <v>0</v>
      </c>
      <c r="IM626">
        <v>0</v>
      </c>
      <c r="IN626">
        <v>0</v>
      </c>
      <c r="IO626" t="s">
        <v>441</v>
      </c>
      <c r="IP626" t="s">
        <v>442</v>
      </c>
      <c r="IQ626" t="s">
        <v>443</v>
      </c>
      <c r="IR626" t="s">
        <v>443</v>
      </c>
      <c r="IS626" t="s">
        <v>443</v>
      </c>
      <c r="IT626" t="s">
        <v>443</v>
      </c>
      <c r="IU626">
        <v>0</v>
      </c>
      <c r="IV626">
        <v>100</v>
      </c>
      <c r="IW626">
        <v>100</v>
      </c>
      <c r="IX626">
        <v>0.454</v>
      </c>
      <c r="IY626">
        <v>0.223</v>
      </c>
      <c r="IZ626">
        <v>-0.1222274518627452</v>
      </c>
      <c r="JA626">
        <v>0.001328938755811441</v>
      </c>
      <c r="JB626">
        <v>-5.633165956792918E-07</v>
      </c>
      <c r="JC626">
        <v>2.510553891376428E-10</v>
      </c>
      <c r="JD626">
        <v>-0.04678033270444259</v>
      </c>
      <c r="JE626">
        <v>-0.0009625096320519332</v>
      </c>
      <c r="JF626">
        <v>0.0006953178313022573</v>
      </c>
      <c r="JG626">
        <v>-5.973937232829655E-06</v>
      </c>
      <c r="JH626">
        <v>1</v>
      </c>
      <c r="JI626">
        <v>2112</v>
      </c>
      <c r="JJ626">
        <v>1</v>
      </c>
      <c r="JK626">
        <v>26</v>
      </c>
      <c r="JL626">
        <v>201910.4</v>
      </c>
      <c r="JM626">
        <v>201910.3</v>
      </c>
      <c r="JN626">
        <v>1.39526</v>
      </c>
      <c r="JO626">
        <v>2.55737</v>
      </c>
      <c r="JP626">
        <v>1.39893</v>
      </c>
      <c r="JQ626">
        <v>2.33521</v>
      </c>
      <c r="JR626">
        <v>1.44897</v>
      </c>
      <c r="JS626">
        <v>2.48047</v>
      </c>
      <c r="JT626">
        <v>36.8604</v>
      </c>
      <c r="JU626">
        <v>23.9737</v>
      </c>
      <c r="JV626">
        <v>18</v>
      </c>
      <c r="JW626">
        <v>476.225</v>
      </c>
      <c r="JX626">
        <v>461.795</v>
      </c>
      <c r="JY626">
        <v>28.3144</v>
      </c>
      <c r="JZ626">
        <v>28.6233</v>
      </c>
      <c r="KA626">
        <v>30</v>
      </c>
      <c r="KB626">
        <v>28.3182</v>
      </c>
      <c r="KC626">
        <v>28.3849</v>
      </c>
      <c r="KD626">
        <v>27.9496</v>
      </c>
      <c r="KE626">
        <v>24.9214</v>
      </c>
      <c r="KF626">
        <v>75.43340000000001</v>
      </c>
      <c r="KG626">
        <v>28.291</v>
      </c>
      <c r="KH626">
        <v>573.689</v>
      </c>
      <c r="KI626">
        <v>22.0373</v>
      </c>
      <c r="KJ626">
        <v>101.008</v>
      </c>
      <c r="KK626">
        <v>100.264</v>
      </c>
    </row>
    <row r="627" spans="1:297">
      <c r="A627">
        <v>611</v>
      </c>
      <c r="B627">
        <v>1759263207.1</v>
      </c>
      <c r="C627">
        <v>16391.5</v>
      </c>
      <c r="D627" t="s">
        <v>1671</v>
      </c>
      <c r="E627" t="s">
        <v>1672</v>
      </c>
      <c r="F627">
        <v>5</v>
      </c>
      <c r="G627" t="s">
        <v>1604</v>
      </c>
      <c r="H627" t="s">
        <v>436</v>
      </c>
      <c r="I627">
        <v>1759263199.314285</v>
      </c>
      <c r="J627">
        <f>(K627)/1000</f>
        <v>0</v>
      </c>
      <c r="K627">
        <f>IF(DP627, AN627, AH627)</f>
        <v>0</v>
      </c>
      <c r="L627">
        <f>IF(DP627, AI627, AG627)</f>
        <v>0</v>
      </c>
      <c r="M627">
        <f>DR627 - IF(AU627&gt;1, L627*DL627*100.0/(AW627), 0)</f>
        <v>0</v>
      </c>
      <c r="N627">
        <f>((T627-J627/2)*M627-L627)/(T627+J627/2)</f>
        <v>0</v>
      </c>
      <c r="O627">
        <f>N627*(DY627+DZ627)/1000.0</f>
        <v>0</v>
      </c>
      <c r="P627">
        <f>(DR627 - IF(AU627&gt;1, L627*DL627*100.0/(AW627), 0))*(DY627+DZ627)/1000.0</f>
        <v>0</v>
      </c>
      <c r="Q627">
        <f>2.0/((1/S627-1/R627)+SIGN(S627)*SQRT((1/S627-1/R627)*(1/S627-1/R627) + 4*DM627/((DM627+1)*(DM627+1))*(2*1/S627*1/R627-1/R627*1/R627)))</f>
        <v>0</v>
      </c>
      <c r="R627">
        <f>IF(LEFT(DN627,1)&lt;&gt;"0",IF(LEFT(DN627,1)="1",3.0,DO627),$D$5+$E$5*(EF627*DY627/($K$5*1000))+$F$5*(EF627*DY627/($K$5*1000))*MAX(MIN(DL627,$J$5),$I$5)*MAX(MIN(DL627,$J$5),$I$5)+$G$5*MAX(MIN(DL627,$J$5),$I$5)*(EF627*DY627/($K$5*1000))+$H$5*(EF627*DY627/($K$5*1000))*(EF627*DY627/($K$5*1000)))</f>
        <v>0</v>
      </c>
      <c r="S627">
        <f>J627*(1000-(1000*0.61365*exp(17.502*W627/(240.97+W627))/(DY627+DZ627)+DT627)/2)/(1000*0.61365*exp(17.502*W627/(240.97+W627))/(DY627+DZ627)-DT627)</f>
        <v>0</v>
      </c>
      <c r="T627">
        <f>1/((DM627+1)/(Q627/1.6)+1/(R627/1.37)) + DM627/((DM627+1)/(Q627/1.6) + DM627/(R627/1.37))</f>
        <v>0</v>
      </c>
      <c r="U627">
        <f>(DH627*DK627)</f>
        <v>0</v>
      </c>
      <c r="V627">
        <f>(EA627+(U627+2*0.95*5.67E-8*(((EA627+$B$7)+273)^4-(EA627+273)^4)-44100*J627)/(1.84*29.3*R627+8*0.95*5.67E-8*(EA627+273)^3))</f>
        <v>0</v>
      </c>
      <c r="W627">
        <f>($C$7*EB627+$D$7*EC627+$E$7*V627)</f>
        <v>0</v>
      </c>
      <c r="X627">
        <f>0.61365*exp(17.502*W627/(240.97+W627))</f>
        <v>0</v>
      </c>
      <c r="Y627">
        <f>(Z627/AA627*100)</f>
        <v>0</v>
      </c>
      <c r="Z627">
        <f>DT627*(DY627+DZ627)/1000</f>
        <v>0</v>
      </c>
      <c r="AA627">
        <f>0.61365*exp(17.502*EA627/(240.97+EA627))</f>
        <v>0</v>
      </c>
      <c r="AB627">
        <f>(X627-DT627*(DY627+DZ627)/1000)</f>
        <v>0</v>
      </c>
      <c r="AC627">
        <f>(-J627*44100)</f>
        <v>0</v>
      </c>
      <c r="AD627">
        <f>2*29.3*R627*0.92*(EA627-W627)</f>
        <v>0</v>
      </c>
      <c r="AE627">
        <f>2*0.95*5.67E-8*(((EA627+$B$7)+273)^4-(W627+273)^4)</f>
        <v>0</v>
      </c>
      <c r="AF627">
        <f>U627+AE627+AC627+AD627</f>
        <v>0</v>
      </c>
      <c r="AG627">
        <f>DX627*AU627*(DS627-DR627*(1000-AU627*DU627)/(1000-AU627*DT627))/(100*DL627)</f>
        <v>0</v>
      </c>
      <c r="AH627">
        <f>1000*DX627*AU627*(DT627-DU627)/(100*DL627*(1000-AU627*DT627))</f>
        <v>0</v>
      </c>
      <c r="AI627">
        <f>(AJ627 - AK627 - DY627*1E3/(8.314*(EA627+273.15)) * AM627/DX627 * AL627) * DX627/(100*DL627) * (1000 - DU627)/1000</f>
        <v>0</v>
      </c>
      <c r="AJ627">
        <v>570.3865713670715</v>
      </c>
      <c r="AK627">
        <v>550.2953090909089</v>
      </c>
      <c r="AL627">
        <v>3.417083165922785</v>
      </c>
      <c r="AM627">
        <v>65.50956561991086</v>
      </c>
      <c r="AN627">
        <f>(AP627 - AO627 + DY627*1E3/(8.314*(EA627+273.15)) * AR627/DX627 * AQ627) * DX627/(100*DL627) * 1000/(1000 - AP627)</f>
        <v>0</v>
      </c>
      <c r="AO627">
        <v>22.1057148200128</v>
      </c>
      <c r="AP627">
        <v>23.0525515151515</v>
      </c>
      <c r="AQ627">
        <v>-7.32186356730373E-05</v>
      </c>
      <c r="AR627">
        <v>120.4134206838578</v>
      </c>
      <c r="AS627">
        <v>5</v>
      </c>
      <c r="AT627">
        <v>1</v>
      </c>
      <c r="AU627">
        <f>IF(AS627*$H$13&gt;=AW627,1.0,(AW627/(AW627-AS627*$H$13)))</f>
        <v>0</v>
      </c>
      <c r="AV627">
        <f>(AU627-1)*100</f>
        <v>0</v>
      </c>
      <c r="AW627">
        <f>MAX(0,($B$13+$C$13*EF627)/(1+$D$13*EF627)*DY627/(EA627+273)*$E$13)</f>
        <v>0</v>
      </c>
      <c r="AX627" t="s">
        <v>437</v>
      </c>
      <c r="AY627" t="s">
        <v>437</v>
      </c>
      <c r="AZ627">
        <v>0</v>
      </c>
      <c r="BA627">
        <v>0</v>
      </c>
      <c r="BB627">
        <f>1-AZ627/BA627</f>
        <v>0</v>
      </c>
      <c r="BC627">
        <v>0</v>
      </c>
      <c r="BD627" t="s">
        <v>437</v>
      </c>
      <c r="BE627" t="s">
        <v>437</v>
      </c>
      <c r="BF627">
        <v>0</v>
      </c>
      <c r="BG627">
        <v>0</v>
      </c>
      <c r="BH627">
        <f>1-BF627/BG627</f>
        <v>0</v>
      </c>
      <c r="BI627">
        <v>0.5</v>
      </c>
      <c r="BJ627">
        <f>DI627</f>
        <v>0</v>
      </c>
      <c r="BK627">
        <f>L627</f>
        <v>0</v>
      </c>
      <c r="BL627">
        <f>BH627*BI627*BJ627</f>
        <v>0</v>
      </c>
      <c r="BM627">
        <f>(BK627-BC627)/BJ627</f>
        <v>0</v>
      </c>
      <c r="BN627">
        <f>(BA627-BG627)/BG627</f>
        <v>0</v>
      </c>
      <c r="BO627">
        <f>AZ627/(BB627+AZ627/BG627)</f>
        <v>0</v>
      </c>
      <c r="BP627" t="s">
        <v>437</v>
      </c>
      <c r="BQ627">
        <v>0</v>
      </c>
      <c r="BR627">
        <f>IF(BQ627&lt;&gt;0, BQ627, BO627)</f>
        <v>0</v>
      </c>
      <c r="BS627">
        <f>1-BR627/BG627</f>
        <v>0</v>
      </c>
      <c r="BT627">
        <f>(BG627-BF627)/(BG627-BR627)</f>
        <v>0</v>
      </c>
      <c r="BU627">
        <f>(BA627-BG627)/(BA627-BR627)</f>
        <v>0</v>
      </c>
      <c r="BV627">
        <f>(BG627-BF627)/(BG627-AZ627)</f>
        <v>0</v>
      </c>
      <c r="BW627">
        <f>(BA627-BG627)/(BA627-AZ627)</f>
        <v>0</v>
      </c>
      <c r="BX627">
        <f>(BT627*BR627/BF627)</f>
        <v>0</v>
      </c>
      <c r="BY627">
        <f>(1-BX627)</f>
        <v>0</v>
      </c>
      <c r="DH627">
        <f>$B$11*EG627+$C$11*EH627+$F$11*ES627*(1-EV627)</f>
        <v>0</v>
      </c>
      <c r="DI627">
        <f>DH627*DJ627</f>
        <v>0</v>
      </c>
      <c r="DJ627">
        <f>($B$11*$D$9+$C$11*$D$9+$F$11*((FF627+EX627)/MAX(FF627+EX627+FG627, 0.1)*$I$9+FG627/MAX(FF627+EX627+FG627, 0.1)*$J$9))/($B$11+$C$11+$F$11)</f>
        <v>0</v>
      </c>
      <c r="DK627">
        <f>($B$11*$K$9+$C$11*$K$9+$F$11*((FF627+EX627)/MAX(FF627+EX627+FG627, 0.1)*$P$9+FG627/MAX(FF627+EX627+FG627, 0.1)*$Q$9))/($B$11+$C$11+$F$11)</f>
        <v>0</v>
      </c>
      <c r="DL627">
        <v>2.44</v>
      </c>
      <c r="DM627">
        <v>0.5</v>
      </c>
      <c r="DN627" t="s">
        <v>438</v>
      </c>
      <c r="DO627">
        <v>2</v>
      </c>
      <c r="DP627" t="b">
        <v>1</v>
      </c>
      <c r="DQ627">
        <v>1759263199.314285</v>
      </c>
      <c r="DR627">
        <v>513.2878214285714</v>
      </c>
      <c r="DS627">
        <v>541.94275</v>
      </c>
      <c r="DT627">
        <v>23.07144285714285</v>
      </c>
      <c r="DU627">
        <v>22.125125</v>
      </c>
      <c r="DV627">
        <v>512.8428214285715</v>
      </c>
      <c r="DW627">
        <v>22.848475</v>
      </c>
      <c r="DX627">
        <v>500.0251071428571</v>
      </c>
      <c r="DY627">
        <v>90.633275</v>
      </c>
      <c r="DZ627">
        <v>0.0502107607142857</v>
      </c>
      <c r="EA627">
        <v>29.6267</v>
      </c>
      <c r="EB627">
        <v>30.0009</v>
      </c>
      <c r="EC627">
        <v>999.9000000000002</v>
      </c>
      <c r="ED627">
        <v>0</v>
      </c>
      <c r="EE627">
        <v>0</v>
      </c>
      <c r="EF627">
        <v>10007.88571428571</v>
      </c>
      <c r="EG627">
        <v>0</v>
      </c>
      <c r="EH627">
        <v>11.45158214285715</v>
      </c>
      <c r="EI627">
        <v>-28.65501071428572</v>
      </c>
      <c r="EJ627">
        <v>525.4096785714286</v>
      </c>
      <c r="EK627">
        <v>554.2044642857143</v>
      </c>
      <c r="EL627">
        <v>0.9463129642857142</v>
      </c>
      <c r="EM627">
        <v>541.94275</v>
      </c>
      <c r="EN627">
        <v>22.125125</v>
      </c>
      <c r="EO627">
        <v>2.091040357142857</v>
      </c>
      <c r="EP627">
        <v>2.005273214285714</v>
      </c>
      <c r="EQ627">
        <v>18.15108571428571</v>
      </c>
      <c r="ER627">
        <v>17.48603214285714</v>
      </c>
      <c r="ES627">
        <v>2000.006071428572</v>
      </c>
      <c r="ET627">
        <v>0.9800069285714287</v>
      </c>
      <c r="EU627">
        <v>0.01999307142857143</v>
      </c>
      <c r="EV627">
        <v>0</v>
      </c>
      <c r="EW627">
        <v>233.3678214285714</v>
      </c>
      <c r="EX627">
        <v>5.000560000000001</v>
      </c>
      <c r="EY627">
        <v>4837.873928571428</v>
      </c>
      <c r="EZ627">
        <v>17294.96785714286</v>
      </c>
      <c r="FA627">
        <v>41.13164285714286</v>
      </c>
      <c r="FB627">
        <v>41.31199999999999</v>
      </c>
      <c r="FC627">
        <v>40.82774999999999</v>
      </c>
      <c r="FD627">
        <v>40.46849999999999</v>
      </c>
      <c r="FE627">
        <v>41.91707142857142</v>
      </c>
      <c r="FF627">
        <v>1955.116071428572</v>
      </c>
      <c r="FG627">
        <v>39.89000000000001</v>
      </c>
      <c r="FH627">
        <v>0</v>
      </c>
      <c r="FI627">
        <v>1759263221.2</v>
      </c>
      <c r="FJ627">
        <v>0</v>
      </c>
      <c r="FK627">
        <v>233.3873076923077</v>
      </c>
      <c r="FL627">
        <v>-2.700923078964243</v>
      </c>
      <c r="FM627">
        <v>-40.01470086710547</v>
      </c>
      <c r="FN627">
        <v>4837.779615384615</v>
      </c>
      <c r="FO627">
        <v>15</v>
      </c>
      <c r="FP627">
        <v>0</v>
      </c>
      <c r="FQ627" t="s">
        <v>439</v>
      </c>
      <c r="FR627">
        <v>1747148579.5</v>
      </c>
      <c r="FS627">
        <v>1747148584.5</v>
      </c>
      <c r="FT627">
        <v>0</v>
      </c>
      <c r="FU627">
        <v>0.162</v>
      </c>
      <c r="FV627">
        <v>-0.001</v>
      </c>
      <c r="FW627">
        <v>0.139</v>
      </c>
      <c r="FX627">
        <v>0.058</v>
      </c>
      <c r="FY627">
        <v>420</v>
      </c>
      <c r="FZ627">
        <v>16</v>
      </c>
      <c r="GA627">
        <v>0.19</v>
      </c>
      <c r="GB627">
        <v>0.02</v>
      </c>
      <c r="GC627">
        <v>-28.4927675</v>
      </c>
      <c r="GD627">
        <v>-2.927701688555272</v>
      </c>
      <c r="GE627">
        <v>0.2917676433289856</v>
      </c>
      <c r="GF627">
        <v>0</v>
      </c>
      <c r="GG627">
        <v>233.5051176470588</v>
      </c>
      <c r="GH627">
        <v>-2.514713521817034</v>
      </c>
      <c r="GI627">
        <v>0.2912242682100251</v>
      </c>
      <c r="GJ627">
        <v>0</v>
      </c>
      <c r="GK627">
        <v>0.9406511500000001</v>
      </c>
      <c r="GL627">
        <v>0.1329341313320825</v>
      </c>
      <c r="GM627">
        <v>0.01399649783079682</v>
      </c>
      <c r="GN627">
        <v>0</v>
      </c>
      <c r="GO627">
        <v>0</v>
      </c>
      <c r="GP627">
        <v>3</v>
      </c>
      <c r="GQ627" t="s">
        <v>490</v>
      </c>
      <c r="GR627">
        <v>3.12768</v>
      </c>
      <c r="GS627">
        <v>2.7279</v>
      </c>
      <c r="GT627">
        <v>0.103308</v>
      </c>
      <c r="GU627">
        <v>0.107888</v>
      </c>
      <c r="GV627">
        <v>0.104285</v>
      </c>
      <c r="GW627">
        <v>0.101844</v>
      </c>
      <c r="GX627">
        <v>26914.1</v>
      </c>
      <c r="GY627">
        <v>25948.6</v>
      </c>
      <c r="GZ627">
        <v>30554.6</v>
      </c>
      <c r="HA627">
        <v>29339.1</v>
      </c>
      <c r="HB627">
        <v>37765.9</v>
      </c>
      <c r="HC627">
        <v>34660.8</v>
      </c>
      <c r="HD627">
        <v>46737.2</v>
      </c>
      <c r="HE627">
        <v>43585.9</v>
      </c>
      <c r="HF627">
        <v>1.82537</v>
      </c>
      <c r="HG627">
        <v>1.85122</v>
      </c>
      <c r="HH627">
        <v>0.112988</v>
      </c>
      <c r="HI627">
        <v>0</v>
      </c>
      <c r="HJ627">
        <v>28.1619</v>
      </c>
      <c r="HK627">
        <v>999.9</v>
      </c>
      <c r="HL627">
        <v>51.9</v>
      </c>
      <c r="HM627">
        <v>31.1</v>
      </c>
      <c r="HN627">
        <v>25.9817</v>
      </c>
      <c r="HO627">
        <v>62.9297</v>
      </c>
      <c r="HP627">
        <v>16.851</v>
      </c>
      <c r="HQ627">
        <v>1</v>
      </c>
      <c r="HR627">
        <v>0.11047</v>
      </c>
      <c r="HS627">
        <v>-0.502097</v>
      </c>
      <c r="HT627">
        <v>20.2012</v>
      </c>
      <c r="HU627">
        <v>5.22942</v>
      </c>
      <c r="HV627">
        <v>11.974</v>
      </c>
      <c r="HW627">
        <v>4.97035</v>
      </c>
      <c r="HX627">
        <v>3.28968</v>
      </c>
      <c r="HY627">
        <v>9999</v>
      </c>
      <c r="HZ627">
        <v>9999</v>
      </c>
      <c r="IA627">
        <v>9999</v>
      </c>
      <c r="IB627">
        <v>22</v>
      </c>
      <c r="IC627">
        <v>4.9729</v>
      </c>
      <c r="ID627">
        <v>1.87712</v>
      </c>
      <c r="IE627">
        <v>1.87515</v>
      </c>
      <c r="IF627">
        <v>1.87799</v>
      </c>
      <c r="IG627">
        <v>1.8747</v>
      </c>
      <c r="IH627">
        <v>1.87828</v>
      </c>
      <c r="II627">
        <v>1.87535</v>
      </c>
      <c r="IJ627">
        <v>1.87655</v>
      </c>
      <c r="IK627">
        <v>0</v>
      </c>
      <c r="IL627">
        <v>0</v>
      </c>
      <c r="IM627">
        <v>0</v>
      </c>
      <c r="IN627">
        <v>0</v>
      </c>
      <c r="IO627" t="s">
        <v>441</v>
      </c>
      <c r="IP627" t="s">
        <v>442</v>
      </c>
      <c r="IQ627" t="s">
        <v>443</v>
      </c>
      <c r="IR627" t="s">
        <v>443</v>
      </c>
      <c r="IS627" t="s">
        <v>443</v>
      </c>
      <c r="IT627" t="s">
        <v>443</v>
      </c>
      <c r="IU627">
        <v>0</v>
      </c>
      <c r="IV627">
        <v>100</v>
      </c>
      <c r="IW627">
        <v>100</v>
      </c>
      <c r="IX627">
        <v>0.47</v>
      </c>
      <c r="IY627">
        <v>0.2226</v>
      </c>
      <c r="IZ627">
        <v>-0.1222274518627452</v>
      </c>
      <c r="JA627">
        <v>0.001328938755811441</v>
      </c>
      <c r="JB627">
        <v>-5.633165956792918E-07</v>
      </c>
      <c r="JC627">
        <v>2.510553891376428E-10</v>
      </c>
      <c r="JD627">
        <v>-0.04678033270444259</v>
      </c>
      <c r="JE627">
        <v>-0.0009625096320519332</v>
      </c>
      <c r="JF627">
        <v>0.0006953178313022573</v>
      </c>
      <c r="JG627">
        <v>-5.973937232829655E-06</v>
      </c>
      <c r="JH627">
        <v>1</v>
      </c>
      <c r="JI627">
        <v>2112</v>
      </c>
      <c r="JJ627">
        <v>1</v>
      </c>
      <c r="JK627">
        <v>26</v>
      </c>
      <c r="JL627">
        <v>201910.5</v>
      </c>
      <c r="JM627">
        <v>201910.4</v>
      </c>
      <c r="JN627">
        <v>1.42578</v>
      </c>
      <c r="JO627">
        <v>2.54883</v>
      </c>
      <c r="JP627">
        <v>1.39893</v>
      </c>
      <c r="JQ627">
        <v>2.33521</v>
      </c>
      <c r="JR627">
        <v>1.44897</v>
      </c>
      <c r="JS627">
        <v>2.58179</v>
      </c>
      <c r="JT627">
        <v>36.8604</v>
      </c>
      <c r="JU627">
        <v>23.9824</v>
      </c>
      <c r="JV627">
        <v>18</v>
      </c>
      <c r="JW627">
        <v>476.17</v>
      </c>
      <c r="JX627">
        <v>461.801</v>
      </c>
      <c r="JY627">
        <v>28.294</v>
      </c>
      <c r="JZ627">
        <v>28.6242</v>
      </c>
      <c r="KA627">
        <v>30.0001</v>
      </c>
      <c r="KB627">
        <v>28.3182</v>
      </c>
      <c r="KC627">
        <v>28.3857</v>
      </c>
      <c r="KD627">
        <v>28.5711</v>
      </c>
      <c r="KE627">
        <v>24.9214</v>
      </c>
      <c r="KF627">
        <v>75.43340000000001</v>
      </c>
      <c r="KG627">
        <v>28.2969</v>
      </c>
      <c r="KH627">
        <v>587.046</v>
      </c>
      <c r="KI627">
        <v>22.0424</v>
      </c>
      <c r="KJ627">
        <v>101.006</v>
      </c>
      <c r="KK627">
        <v>100.265</v>
      </c>
    </row>
    <row r="628" spans="1:297">
      <c r="A628">
        <v>612</v>
      </c>
      <c r="B628">
        <v>1759263212.1</v>
      </c>
      <c r="C628">
        <v>16396.5</v>
      </c>
      <c r="D628" t="s">
        <v>1673</v>
      </c>
      <c r="E628" t="s">
        <v>1674</v>
      </c>
      <c r="F628">
        <v>5</v>
      </c>
      <c r="G628" t="s">
        <v>1604</v>
      </c>
      <c r="H628" t="s">
        <v>436</v>
      </c>
      <c r="I628">
        <v>1759263204.6</v>
      </c>
      <c r="J628">
        <f>(K628)/1000</f>
        <v>0</v>
      </c>
      <c r="K628">
        <f>IF(DP628, AN628, AH628)</f>
        <v>0</v>
      </c>
      <c r="L628">
        <f>IF(DP628, AI628, AG628)</f>
        <v>0</v>
      </c>
      <c r="M628">
        <f>DR628 - IF(AU628&gt;1, L628*DL628*100.0/(AW628), 0)</f>
        <v>0</v>
      </c>
      <c r="N628">
        <f>((T628-J628/2)*M628-L628)/(T628+J628/2)</f>
        <v>0</v>
      </c>
      <c r="O628">
        <f>N628*(DY628+DZ628)/1000.0</f>
        <v>0</v>
      </c>
      <c r="P628">
        <f>(DR628 - IF(AU628&gt;1, L628*DL628*100.0/(AW628), 0))*(DY628+DZ628)/1000.0</f>
        <v>0</v>
      </c>
      <c r="Q628">
        <f>2.0/((1/S628-1/R628)+SIGN(S628)*SQRT((1/S628-1/R628)*(1/S628-1/R628) + 4*DM628/((DM628+1)*(DM628+1))*(2*1/S628*1/R628-1/R628*1/R628)))</f>
        <v>0</v>
      </c>
      <c r="R628">
        <f>IF(LEFT(DN628,1)&lt;&gt;"0",IF(LEFT(DN628,1)="1",3.0,DO628),$D$5+$E$5*(EF628*DY628/($K$5*1000))+$F$5*(EF628*DY628/($K$5*1000))*MAX(MIN(DL628,$J$5),$I$5)*MAX(MIN(DL628,$J$5),$I$5)+$G$5*MAX(MIN(DL628,$J$5),$I$5)*(EF628*DY628/($K$5*1000))+$H$5*(EF628*DY628/($K$5*1000))*(EF628*DY628/($K$5*1000)))</f>
        <v>0</v>
      </c>
      <c r="S628">
        <f>J628*(1000-(1000*0.61365*exp(17.502*W628/(240.97+W628))/(DY628+DZ628)+DT628)/2)/(1000*0.61365*exp(17.502*W628/(240.97+W628))/(DY628+DZ628)-DT628)</f>
        <v>0</v>
      </c>
      <c r="T628">
        <f>1/((DM628+1)/(Q628/1.6)+1/(R628/1.37)) + DM628/((DM628+1)/(Q628/1.6) + DM628/(R628/1.37))</f>
        <v>0</v>
      </c>
      <c r="U628">
        <f>(DH628*DK628)</f>
        <v>0</v>
      </c>
      <c r="V628">
        <f>(EA628+(U628+2*0.95*5.67E-8*(((EA628+$B$7)+273)^4-(EA628+273)^4)-44100*J628)/(1.84*29.3*R628+8*0.95*5.67E-8*(EA628+273)^3))</f>
        <v>0</v>
      </c>
      <c r="W628">
        <f>($C$7*EB628+$D$7*EC628+$E$7*V628)</f>
        <v>0</v>
      </c>
      <c r="X628">
        <f>0.61365*exp(17.502*W628/(240.97+W628))</f>
        <v>0</v>
      </c>
      <c r="Y628">
        <f>(Z628/AA628*100)</f>
        <v>0</v>
      </c>
      <c r="Z628">
        <f>DT628*(DY628+DZ628)/1000</f>
        <v>0</v>
      </c>
      <c r="AA628">
        <f>0.61365*exp(17.502*EA628/(240.97+EA628))</f>
        <v>0</v>
      </c>
      <c r="AB628">
        <f>(X628-DT628*(DY628+DZ628)/1000)</f>
        <v>0</v>
      </c>
      <c r="AC628">
        <f>(-J628*44100)</f>
        <v>0</v>
      </c>
      <c r="AD628">
        <f>2*29.3*R628*0.92*(EA628-W628)</f>
        <v>0</v>
      </c>
      <c r="AE628">
        <f>2*0.95*5.67E-8*(((EA628+$B$7)+273)^4-(W628+273)^4)</f>
        <v>0</v>
      </c>
      <c r="AF628">
        <f>U628+AE628+AC628+AD628</f>
        <v>0</v>
      </c>
      <c r="AG628">
        <f>DX628*AU628*(DS628-DR628*(1000-AU628*DU628)/(1000-AU628*DT628))/(100*DL628)</f>
        <v>0</v>
      </c>
      <c r="AH628">
        <f>1000*DX628*AU628*(DT628-DU628)/(100*DL628*(1000-AU628*DT628))</f>
        <v>0</v>
      </c>
      <c r="AI628">
        <f>(AJ628 - AK628 - DY628*1E3/(8.314*(EA628+273.15)) * AM628/DX628 * AL628) * DX628/(100*DL628) * (1000 - DU628)/1000</f>
        <v>0</v>
      </c>
      <c r="AJ628">
        <v>587.5990584442216</v>
      </c>
      <c r="AK628">
        <v>567.4701090909091</v>
      </c>
      <c r="AL628">
        <v>3.432271693953215</v>
      </c>
      <c r="AM628">
        <v>65.50956561991086</v>
      </c>
      <c r="AN628">
        <f>(AP628 - AO628 + DY628*1E3/(8.314*(EA628+273.15)) * AR628/DX628 * AQ628) * DX628/(100*DL628) * 1000/(1000 - AP628)</f>
        <v>0</v>
      </c>
      <c r="AO628">
        <v>22.10493444764904</v>
      </c>
      <c r="AP628">
        <v>23.03794848484847</v>
      </c>
      <c r="AQ628">
        <v>-4.87404665987663E-05</v>
      </c>
      <c r="AR628">
        <v>120.4134206838578</v>
      </c>
      <c r="AS628">
        <v>5</v>
      </c>
      <c r="AT628">
        <v>1</v>
      </c>
      <c r="AU628">
        <f>IF(AS628*$H$13&gt;=AW628,1.0,(AW628/(AW628-AS628*$H$13)))</f>
        <v>0</v>
      </c>
      <c r="AV628">
        <f>(AU628-1)*100</f>
        <v>0</v>
      </c>
      <c r="AW628">
        <f>MAX(0,($B$13+$C$13*EF628)/(1+$D$13*EF628)*DY628/(EA628+273)*$E$13)</f>
        <v>0</v>
      </c>
      <c r="AX628" t="s">
        <v>437</v>
      </c>
      <c r="AY628" t="s">
        <v>437</v>
      </c>
      <c r="AZ628">
        <v>0</v>
      </c>
      <c r="BA628">
        <v>0</v>
      </c>
      <c r="BB628">
        <f>1-AZ628/BA628</f>
        <v>0</v>
      </c>
      <c r="BC628">
        <v>0</v>
      </c>
      <c r="BD628" t="s">
        <v>437</v>
      </c>
      <c r="BE628" t="s">
        <v>437</v>
      </c>
      <c r="BF628">
        <v>0</v>
      </c>
      <c r="BG628">
        <v>0</v>
      </c>
      <c r="BH628">
        <f>1-BF628/BG628</f>
        <v>0</v>
      </c>
      <c r="BI628">
        <v>0.5</v>
      </c>
      <c r="BJ628">
        <f>DI628</f>
        <v>0</v>
      </c>
      <c r="BK628">
        <f>L628</f>
        <v>0</v>
      </c>
      <c r="BL628">
        <f>BH628*BI628*BJ628</f>
        <v>0</v>
      </c>
      <c r="BM628">
        <f>(BK628-BC628)/BJ628</f>
        <v>0</v>
      </c>
      <c r="BN628">
        <f>(BA628-BG628)/BG628</f>
        <v>0</v>
      </c>
      <c r="BO628">
        <f>AZ628/(BB628+AZ628/BG628)</f>
        <v>0</v>
      </c>
      <c r="BP628" t="s">
        <v>437</v>
      </c>
      <c r="BQ628">
        <v>0</v>
      </c>
      <c r="BR628">
        <f>IF(BQ628&lt;&gt;0, BQ628, BO628)</f>
        <v>0</v>
      </c>
      <c r="BS628">
        <f>1-BR628/BG628</f>
        <v>0</v>
      </c>
      <c r="BT628">
        <f>(BG628-BF628)/(BG628-BR628)</f>
        <v>0</v>
      </c>
      <c r="BU628">
        <f>(BA628-BG628)/(BA628-BR628)</f>
        <v>0</v>
      </c>
      <c r="BV628">
        <f>(BG628-BF628)/(BG628-AZ628)</f>
        <v>0</v>
      </c>
      <c r="BW628">
        <f>(BA628-BG628)/(BA628-AZ628)</f>
        <v>0</v>
      </c>
      <c r="BX628">
        <f>(BT628*BR628/BF628)</f>
        <v>0</v>
      </c>
      <c r="BY628">
        <f>(1-BX628)</f>
        <v>0</v>
      </c>
      <c r="DH628">
        <f>$B$11*EG628+$C$11*EH628+$F$11*ES628*(1-EV628)</f>
        <v>0</v>
      </c>
      <c r="DI628">
        <f>DH628*DJ628</f>
        <v>0</v>
      </c>
      <c r="DJ628">
        <f>($B$11*$D$9+$C$11*$D$9+$F$11*((FF628+EX628)/MAX(FF628+EX628+FG628, 0.1)*$I$9+FG628/MAX(FF628+EX628+FG628, 0.1)*$J$9))/($B$11+$C$11+$F$11)</f>
        <v>0</v>
      </c>
      <c r="DK628">
        <f>($B$11*$K$9+$C$11*$K$9+$F$11*((FF628+EX628)/MAX(FF628+EX628+FG628, 0.1)*$P$9+FG628/MAX(FF628+EX628+FG628, 0.1)*$Q$9))/($B$11+$C$11+$F$11)</f>
        <v>0</v>
      </c>
      <c r="DL628">
        <v>2.44</v>
      </c>
      <c r="DM628">
        <v>0.5</v>
      </c>
      <c r="DN628" t="s">
        <v>438</v>
      </c>
      <c r="DO628">
        <v>2</v>
      </c>
      <c r="DP628" t="b">
        <v>1</v>
      </c>
      <c r="DQ628">
        <v>1759263204.6</v>
      </c>
      <c r="DR628">
        <v>530.9364074074074</v>
      </c>
      <c r="DS628">
        <v>559.7314074074075</v>
      </c>
      <c r="DT628">
        <v>23.05981481481481</v>
      </c>
      <c r="DU628">
        <v>22.11093333333333</v>
      </c>
      <c r="DV628">
        <v>530.4748148148147</v>
      </c>
      <c r="DW628">
        <v>22.83709629629629</v>
      </c>
      <c r="DX628">
        <v>500.0031111111111</v>
      </c>
      <c r="DY628">
        <v>90.63298148148149</v>
      </c>
      <c r="DZ628">
        <v>0.05023732222222222</v>
      </c>
      <c r="EA628">
        <v>29.62991111111111</v>
      </c>
      <c r="EB628">
        <v>30.00234814814814</v>
      </c>
      <c r="EC628">
        <v>999.9000000000001</v>
      </c>
      <c r="ED628">
        <v>0</v>
      </c>
      <c r="EE628">
        <v>0</v>
      </c>
      <c r="EF628">
        <v>9997.292592592594</v>
      </c>
      <c r="EG628">
        <v>0</v>
      </c>
      <c r="EH628">
        <v>11.45626666666667</v>
      </c>
      <c r="EI628">
        <v>-28.79511111111111</v>
      </c>
      <c r="EJ628">
        <v>543.4685185185185</v>
      </c>
      <c r="EK628">
        <v>572.3874444444444</v>
      </c>
      <c r="EL628">
        <v>0.9488760000000001</v>
      </c>
      <c r="EM628">
        <v>559.7314074074075</v>
      </c>
      <c r="EN628">
        <v>22.11093333333333</v>
      </c>
      <c r="EO628">
        <v>2.089979259259259</v>
      </c>
      <c r="EP628">
        <v>2.003981481481481</v>
      </c>
      <c r="EQ628">
        <v>18.14301851851852</v>
      </c>
      <c r="ER628">
        <v>17.47582592592592</v>
      </c>
      <c r="ES628">
        <v>2000.032592592592</v>
      </c>
      <c r="ET628">
        <v>0.9800072222222224</v>
      </c>
      <c r="EU628">
        <v>0.01999277777777778</v>
      </c>
      <c r="EV628">
        <v>0</v>
      </c>
      <c r="EW628">
        <v>233.2000740740741</v>
      </c>
      <c r="EX628">
        <v>5.000560000000001</v>
      </c>
      <c r="EY628">
        <v>4834.236296296296</v>
      </c>
      <c r="EZ628">
        <v>17295.1962962963</v>
      </c>
      <c r="FA628">
        <v>41.12959259259259</v>
      </c>
      <c r="FB628">
        <v>41.31199999999999</v>
      </c>
      <c r="FC628">
        <v>40.83066666666667</v>
      </c>
      <c r="FD628">
        <v>40.48133333333334</v>
      </c>
      <c r="FE628">
        <v>41.9324074074074</v>
      </c>
      <c r="FF628">
        <v>1955.142592592593</v>
      </c>
      <c r="FG628">
        <v>39.89000000000001</v>
      </c>
      <c r="FH628">
        <v>0</v>
      </c>
      <c r="FI628">
        <v>1759263226.6</v>
      </c>
      <c r="FJ628">
        <v>0</v>
      </c>
      <c r="FK628">
        <v>233.20756</v>
      </c>
      <c r="FL628">
        <v>-1.255615382712832</v>
      </c>
      <c r="FM628">
        <v>-40.18000004311018</v>
      </c>
      <c r="FN628">
        <v>4833.9092</v>
      </c>
      <c r="FO628">
        <v>15</v>
      </c>
      <c r="FP628">
        <v>0</v>
      </c>
      <c r="FQ628" t="s">
        <v>439</v>
      </c>
      <c r="FR628">
        <v>1747148579.5</v>
      </c>
      <c r="FS628">
        <v>1747148584.5</v>
      </c>
      <c r="FT628">
        <v>0</v>
      </c>
      <c r="FU628">
        <v>0.162</v>
      </c>
      <c r="FV628">
        <v>-0.001</v>
      </c>
      <c r="FW628">
        <v>0.139</v>
      </c>
      <c r="FX628">
        <v>0.058</v>
      </c>
      <c r="FY628">
        <v>420</v>
      </c>
      <c r="FZ628">
        <v>16</v>
      </c>
      <c r="GA628">
        <v>0.19</v>
      </c>
      <c r="GB628">
        <v>0.02</v>
      </c>
      <c r="GC628">
        <v>-28.70170487804878</v>
      </c>
      <c r="GD628">
        <v>-1.657323344947734</v>
      </c>
      <c r="GE628">
        <v>0.1711855275841196</v>
      </c>
      <c r="GF628">
        <v>0</v>
      </c>
      <c r="GG628">
        <v>233.329705882353</v>
      </c>
      <c r="GH628">
        <v>-1.988113061907107</v>
      </c>
      <c r="GI628">
        <v>0.2532736870534187</v>
      </c>
      <c r="GJ628">
        <v>0</v>
      </c>
      <c r="GK628">
        <v>0.9441440243902439</v>
      </c>
      <c r="GL628">
        <v>0.03026571428571575</v>
      </c>
      <c r="GM628">
        <v>0.01100731731010144</v>
      </c>
      <c r="GN628">
        <v>1</v>
      </c>
      <c r="GO628">
        <v>1</v>
      </c>
      <c r="GP628">
        <v>3</v>
      </c>
      <c r="GQ628" t="s">
        <v>463</v>
      </c>
      <c r="GR628">
        <v>3.12761</v>
      </c>
      <c r="GS628">
        <v>2.72774</v>
      </c>
      <c r="GT628">
        <v>0.105595</v>
      </c>
      <c r="GU628">
        <v>0.110135</v>
      </c>
      <c r="GV628">
        <v>0.104242</v>
      </c>
      <c r="GW628">
        <v>0.101835</v>
      </c>
      <c r="GX628">
        <v>26845.8</v>
      </c>
      <c r="GY628">
        <v>25883</v>
      </c>
      <c r="GZ628">
        <v>30555</v>
      </c>
      <c r="HA628">
        <v>29338.8</v>
      </c>
      <c r="HB628">
        <v>37768.6</v>
      </c>
      <c r="HC628">
        <v>34661</v>
      </c>
      <c r="HD628">
        <v>46738.1</v>
      </c>
      <c r="HE628">
        <v>43585.4</v>
      </c>
      <c r="HF628">
        <v>1.8253</v>
      </c>
      <c r="HG628">
        <v>1.85113</v>
      </c>
      <c r="HH628">
        <v>0.1131</v>
      </c>
      <c r="HI628">
        <v>0</v>
      </c>
      <c r="HJ628">
        <v>28.1629</v>
      </c>
      <c r="HK628">
        <v>999.9</v>
      </c>
      <c r="HL628">
        <v>51.9</v>
      </c>
      <c r="HM628">
        <v>31.1</v>
      </c>
      <c r="HN628">
        <v>25.9799</v>
      </c>
      <c r="HO628">
        <v>63.1197</v>
      </c>
      <c r="HP628">
        <v>16.9191</v>
      </c>
      <c r="HQ628">
        <v>1</v>
      </c>
      <c r="HR628">
        <v>0.110399</v>
      </c>
      <c r="HS628">
        <v>-0.508674</v>
      </c>
      <c r="HT628">
        <v>20.201</v>
      </c>
      <c r="HU628">
        <v>5.22927</v>
      </c>
      <c r="HV628">
        <v>11.974</v>
      </c>
      <c r="HW628">
        <v>4.9704</v>
      </c>
      <c r="HX628">
        <v>3.28958</v>
      </c>
      <c r="HY628">
        <v>9999</v>
      </c>
      <c r="HZ628">
        <v>9999</v>
      </c>
      <c r="IA628">
        <v>9999</v>
      </c>
      <c r="IB628">
        <v>22</v>
      </c>
      <c r="IC628">
        <v>4.97291</v>
      </c>
      <c r="ID628">
        <v>1.87713</v>
      </c>
      <c r="IE628">
        <v>1.87515</v>
      </c>
      <c r="IF628">
        <v>1.87804</v>
      </c>
      <c r="IG628">
        <v>1.87473</v>
      </c>
      <c r="IH628">
        <v>1.87832</v>
      </c>
      <c r="II628">
        <v>1.87539</v>
      </c>
      <c r="IJ628">
        <v>1.87658</v>
      </c>
      <c r="IK628">
        <v>0</v>
      </c>
      <c r="IL628">
        <v>0</v>
      </c>
      <c r="IM628">
        <v>0</v>
      </c>
      <c r="IN628">
        <v>0</v>
      </c>
      <c r="IO628" t="s">
        <v>441</v>
      </c>
      <c r="IP628" t="s">
        <v>442</v>
      </c>
      <c r="IQ628" t="s">
        <v>443</v>
      </c>
      <c r="IR628" t="s">
        <v>443</v>
      </c>
      <c r="IS628" t="s">
        <v>443</v>
      </c>
      <c r="IT628" t="s">
        <v>443</v>
      </c>
      <c r="IU628">
        <v>0</v>
      </c>
      <c r="IV628">
        <v>100</v>
      </c>
      <c r="IW628">
        <v>100</v>
      </c>
      <c r="IX628">
        <v>0.486</v>
      </c>
      <c r="IY628">
        <v>0.2222</v>
      </c>
      <c r="IZ628">
        <v>-0.1222274518627452</v>
      </c>
      <c r="JA628">
        <v>0.001328938755811441</v>
      </c>
      <c r="JB628">
        <v>-5.633165956792918E-07</v>
      </c>
      <c r="JC628">
        <v>2.510553891376428E-10</v>
      </c>
      <c r="JD628">
        <v>-0.04678033270444259</v>
      </c>
      <c r="JE628">
        <v>-0.0009625096320519332</v>
      </c>
      <c r="JF628">
        <v>0.0006953178313022573</v>
      </c>
      <c r="JG628">
        <v>-5.973937232829655E-06</v>
      </c>
      <c r="JH628">
        <v>1</v>
      </c>
      <c r="JI628">
        <v>2112</v>
      </c>
      <c r="JJ628">
        <v>1</v>
      </c>
      <c r="JK628">
        <v>26</v>
      </c>
      <c r="JL628">
        <v>201910.5</v>
      </c>
      <c r="JM628">
        <v>201910.5</v>
      </c>
      <c r="JN628">
        <v>1.4624</v>
      </c>
      <c r="JO628">
        <v>2.55859</v>
      </c>
      <c r="JP628">
        <v>1.39893</v>
      </c>
      <c r="JQ628">
        <v>2.33521</v>
      </c>
      <c r="JR628">
        <v>1.44897</v>
      </c>
      <c r="JS628">
        <v>2.56714</v>
      </c>
      <c r="JT628">
        <v>36.8604</v>
      </c>
      <c r="JU628">
        <v>23.9737</v>
      </c>
      <c r="JV628">
        <v>18</v>
      </c>
      <c r="JW628">
        <v>476.13</v>
      </c>
      <c r="JX628">
        <v>461.75</v>
      </c>
      <c r="JY628">
        <v>28.295</v>
      </c>
      <c r="JZ628">
        <v>28.6242</v>
      </c>
      <c r="KA628">
        <v>30.0002</v>
      </c>
      <c r="KB628">
        <v>28.3182</v>
      </c>
      <c r="KC628">
        <v>28.3873</v>
      </c>
      <c r="KD628">
        <v>29.2712</v>
      </c>
      <c r="KE628">
        <v>24.9214</v>
      </c>
      <c r="KF628">
        <v>75.43340000000001</v>
      </c>
      <c r="KG628">
        <v>28.2958</v>
      </c>
      <c r="KH628">
        <v>607.083</v>
      </c>
      <c r="KI628">
        <v>22.0503</v>
      </c>
      <c r="KJ628">
        <v>101.008</v>
      </c>
      <c r="KK628">
        <v>100.263</v>
      </c>
    </row>
    <row r="629" spans="1:297">
      <c r="A629">
        <v>613</v>
      </c>
      <c r="B629">
        <v>1759263217.1</v>
      </c>
      <c r="C629">
        <v>16401.5</v>
      </c>
      <c r="D629" t="s">
        <v>1675</v>
      </c>
      <c r="E629" t="s">
        <v>1676</v>
      </c>
      <c r="F629">
        <v>5</v>
      </c>
      <c r="G629" t="s">
        <v>1604</v>
      </c>
      <c r="H629" t="s">
        <v>436</v>
      </c>
      <c r="I629">
        <v>1759263209.314285</v>
      </c>
      <c r="J629">
        <f>(K629)/1000</f>
        <v>0</v>
      </c>
      <c r="K629">
        <f>IF(DP629, AN629, AH629)</f>
        <v>0</v>
      </c>
      <c r="L629">
        <f>IF(DP629, AI629, AG629)</f>
        <v>0</v>
      </c>
      <c r="M629">
        <f>DR629 - IF(AU629&gt;1, L629*DL629*100.0/(AW629), 0)</f>
        <v>0</v>
      </c>
      <c r="N629">
        <f>((T629-J629/2)*M629-L629)/(T629+J629/2)</f>
        <v>0</v>
      </c>
      <c r="O629">
        <f>N629*(DY629+DZ629)/1000.0</f>
        <v>0</v>
      </c>
      <c r="P629">
        <f>(DR629 - IF(AU629&gt;1, L629*DL629*100.0/(AW629), 0))*(DY629+DZ629)/1000.0</f>
        <v>0</v>
      </c>
      <c r="Q629">
        <f>2.0/((1/S629-1/R629)+SIGN(S629)*SQRT((1/S629-1/R629)*(1/S629-1/R629) + 4*DM629/((DM629+1)*(DM629+1))*(2*1/S629*1/R629-1/R629*1/R629)))</f>
        <v>0</v>
      </c>
      <c r="R629">
        <f>IF(LEFT(DN629,1)&lt;&gt;"0",IF(LEFT(DN629,1)="1",3.0,DO629),$D$5+$E$5*(EF629*DY629/($K$5*1000))+$F$5*(EF629*DY629/($K$5*1000))*MAX(MIN(DL629,$J$5),$I$5)*MAX(MIN(DL629,$J$5),$I$5)+$G$5*MAX(MIN(DL629,$J$5),$I$5)*(EF629*DY629/($K$5*1000))+$H$5*(EF629*DY629/($K$5*1000))*(EF629*DY629/($K$5*1000)))</f>
        <v>0</v>
      </c>
      <c r="S629">
        <f>J629*(1000-(1000*0.61365*exp(17.502*W629/(240.97+W629))/(DY629+DZ629)+DT629)/2)/(1000*0.61365*exp(17.502*W629/(240.97+W629))/(DY629+DZ629)-DT629)</f>
        <v>0</v>
      </c>
      <c r="T629">
        <f>1/((DM629+1)/(Q629/1.6)+1/(R629/1.37)) + DM629/((DM629+1)/(Q629/1.6) + DM629/(R629/1.37))</f>
        <v>0</v>
      </c>
      <c r="U629">
        <f>(DH629*DK629)</f>
        <v>0</v>
      </c>
      <c r="V629">
        <f>(EA629+(U629+2*0.95*5.67E-8*(((EA629+$B$7)+273)^4-(EA629+273)^4)-44100*J629)/(1.84*29.3*R629+8*0.95*5.67E-8*(EA629+273)^3))</f>
        <v>0</v>
      </c>
      <c r="W629">
        <f>($C$7*EB629+$D$7*EC629+$E$7*V629)</f>
        <v>0</v>
      </c>
      <c r="X629">
        <f>0.61365*exp(17.502*W629/(240.97+W629))</f>
        <v>0</v>
      </c>
      <c r="Y629">
        <f>(Z629/AA629*100)</f>
        <v>0</v>
      </c>
      <c r="Z629">
        <f>DT629*(DY629+DZ629)/1000</f>
        <v>0</v>
      </c>
      <c r="AA629">
        <f>0.61365*exp(17.502*EA629/(240.97+EA629))</f>
        <v>0</v>
      </c>
      <c r="AB629">
        <f>(X629-DT629*(DY629+DZ629)/1000)</f>
        <v>0</v>
      </c>
      <c r="AC629">
        <f>(-J629*44100)</f>
        <v>0</v>
      </c>
      <c r="AD629">
        <f>2*29.3*R629*0.92*(EA629-W629)</f>
        <v>0</v>
      </c>
      <c r="AE629">
        <f>2*0.95*5.67E-8*(((EA629+$B$7)+273)^4-(W629+273)^4)</f>
        <v>0</v>
      </c>
      <c r="AF629">
        <f>U629+AE629+AC629+AD629</f>
        <v>0</v>
      </c>
      <c r="AG629">
        <f>DX629*AU629*(DS629-DR629*(1000-AU629*DU629)/(1000-AU629*DT629))/(100*DL629)</f>
        <v>0</v>
      </c>
      <c r="AH629">
        <f>1000*DX629*AU629*(DT629-DU629)/(100*DL629*(1000-AU629*DT629))</f>
        <v>0</v>
      </c>
      <c r="AI629">
        <f>(AJ629 - AK629 - DY629*1E3/(8.314*(EA629+273.15)) * AM629/DX629 * AL629) * DX629/(100*DL629) * (1000 - DU629)/1000</f>
        <v>0</v>
      </c>
      <c r="AJ629">
        <v>604.7177262437241</v>
      </c>
      <c r="AK629">
        <v>584.5424242424241</v>
      </c>
      <c r="AL629">
        <v>3.406543879698074</v>
      </c>
      <c r="AM629">
        <v>65.50956561991086</v>
      </c>
      <c r="AN629">
        <f>(AP629 - AO629 + DY629*1E3/(8.314*(EA629+273.15)) * AR629/DX629 * AQ629) * DX629/(100*DL629) * 1000/(1000 - AP629)</f>
        <v>0</v>
      </c>
      <c r="AO629">
        <v>22.10258663028249</v>
      </c>
      <c r="AP629">
        <v>23.02309757575758</v>
      </c>
      <c r="AQ629">
        <v>-5.021111800132916E-05</v>
      </c>
      <c r="AR629">
        <v>120.4134206838578</v>
      </c>
      <c r="AS629">
        <v>5</v>
      </c>
      <c r="AT629">
        <v>1</v>
      </c>
      <c r="AU629">
        <f>IF(AS629*$H$13&gt;=AW629,1.0,(AW629/(AW629-AS629*$H$13)))</f>
        <v>0</v>
      </c>
      <c r="AV629">
        <f>(AU629-1)*100</f>
        <v>0</v>
      </c>
      <c r="AW629">
        <f>MAX(0,($B$13+$C$13*EF629)/(1+$D$13*EF629)*DY629/(EA629+273)*$E$13)</f>
        <v>0</v>
      </c>
      <c r="AX629" t="s">
        <v>437</v>
      </c>
      <c r="AY629" t="s">
        <v>437</v>
      </c>
      <c r="AZ629">
        <v>0</v>
      </c>
      <c r="BA629">
        <v>0</v>
      </c>
      <c r="BB629">
        <f>1-AZ629/BA629</f>
        <v>0</v>
      </c>
      <c r="BC629">
        <v>0</v>
      </c>
      <c r="BD629" t="s">
        <v>437</v>
      </c>
      <c r="BE629" t="s">
        <v>437</v>
      </c>
      <c r="BF629">
        <v>0</v>
      </c>
      <c r="BG629">
        <v>0</v>
      </c>
      <c r="BH629">
        <f>1-BF629/BG629</f>
        <v>0</v>
      </c>
      <c r="BI629">
        <v>0.5</v>
      </c>
      <c r="BJ629">
        <f>DI629</f>
        <v>0</v>
      </c>
      <c r="BK629">
        <f>L629</f>
        <v>0</v>
      </c>
      <c r="BL629">
        <f>BH629*BI629*BJ629</f>
        <v>0</v>
      </c>
      <c r="BM629">
        <f>(BK629-BC629)/BJ629</f>
        <v>0</v>
      </c>
      <c r="BN629">
        <f>(BA629-BG629)/BG629</f>
        <v>0</v>
      </c>
      <c r="BO629">
        <f>AZ629/(BB629+AZ629/BG629)</f>
        <v>0</v>
      </c>
      <c r="BP629" t="s">
        <v>437</v>
      </c>
      <c r="BQ629">
        <v>0</v>
      </c>
      <c r="BR629">
        <f>IF(BQ629&lt;&gt;0, BQ629, BO629)</f>
        <v>0</v>
      </c>
      <c r="BS629">
        <f>1-BR629/BG629</f>
        <v>0</v>
      </c>
      <c r="BT629">
        <f>(BG629-BF629)/(BG629-BR629)</f>
        <v>0</v>
      </c>
      <c r="BU629">
        <f>(BA629-BG629)/(BA629-BR629)</f>
        <v>0</v>
      </c>
      <c r="BV629">
        <f>(BG629-BF629)/(BG629-AZ629)</f>
        <v>0</v>
      </c>
      <c r="BW629">
        <f>(BA629-BG629)/(BA629-AZ629)</f>
        <v>0</v>
      </c>
      <c r="BX629">
        <f>(BT629*BR629/BF629)</f>
        <v>0</v>
      </c>
      <c r="BY629">
        <f>(1-BX629)</f>
        <v>0</v>
      </c>
      <c r="DH629">
        <f>$B$11*EG629+$C$11*EH629+$F$11*ES629*(1-EV629)</f>
        <v>0</v>
      </c>
      <c r="DI629">
        <f>DH629*DJ629</f>
        <v>0</v>
      </c>
      <c r="DJ629">
        <f>($B$11*$D$9+$C$11*$D$9+$F$11*((FF629+EX629)/MAX(FF629+EX629+FG629, 0.1)*$I$9+FG629/MAX(FF629+EX629+FG629, 0.1)*$J$9))/($B$11+$C$11+$F$11)</f>
        <v>0</v>
      </c>
      <c r="DK629">
        <f>($B$11*$K$9+$C$11*$K$9+$F$11*((FF629+EX629)/MAX(FF629+EX629+FG629, 0.1)*$P$9+FG629/MAX(FF629+EX629+FG629, 0.1)*$Q$9))/($B$11+$C$11+$F$11)</f>
        <v>0</v>
      </c>
      <c r="DL629">
        <v>2.44</v>
      </c>
      <c r="DM629">
        <v>0.5</v>
      </c>
      <c r="DN629" t="s">
        <v>438</v>
      </c>
      <c r="DO629">
        <v>2</v>
      </c>
      <c r="DP629" t="b">
        <v>1</v>
      </c>
      <c r="DQ629">
        <v>1759263209.314285</v>
      </c>
      <c r="DR629">
        <v>546.7179642857143</v>
      </c>
      <c r="DS629">
        <v>575.5707857142858</v>
      </c>
      <c r="DT629">
        <v>23.04508571428571</v>
      </c>
      <c r="DU629">
        <v>22.10493214285714</v>
      </c>
      <c r="DV629">
        <v>546.2415</v>
      </c>
      <c r="DW629">
        <v>22.82268214285714</v>
      </c>
      <c r="DX629">
        <v>500.011</v>
      </c>
      <c r="DY629">
        <v>90.63323928571427</v>
      </c>
      <c r="DZ629">
        <v>0.05024280357142857</v>
      </c>
      <c r="EA629">
        <v>29.63057857142857</v>
      </c>
      <c r="EB629">
        <v>30.00308571428571</v>
      </c>
      <c r="EC629">
        <v>999.9000000000002</v>
      </c>
      <c r="ED629">
        <v>0</v>
      </c>
      <c r="EE629">
        <v>0</v>
      </c>
      <c r="EF629">
        <v>9989.800714285715</v>
      </c>
      <c r="EG629">
        <v>0</v>
      </c>
      <c r="EH629">
        <v>11.45670714285714</v>
      </c>
      <c r="EI629">
        <v>-28.85293571428571</v>
      </c>
      <c r="EJ629">
        <v>559.6141071428572</v>
      </c>
      <c r="EK629">
        <v>588.5813214285714</v>
      </c>
      <c r="EL629">
        <v>0.9401533214285716</v>
      </c>
      <c r="EM629">
        <v>575.5707857142858</v>
      </c>
      <c r="EN629">
        <v>22.10493214285714</v>
      </c>
      <c r="EO629">
        <v>2.088650714285714</v>
      </c>
      <c r="EP629">
        <v>2.003443214285714</v>
      </c>
      <c r="EQ629">
        <v>18.13289642857143</v>
      </c>
      <c r="ER629">
        <v>17.47157142857143</v>
      </c>
      <c r="ES629">
        <v>2000.009642857143</v>
      </c>
      <c r="ET629">
        <v>0.9800070357142857</v>
      </c>
      <c r="EU629">
        <v>0.01999296428571428</v>
      </c>
      <c r="EV629">
        <v>0</v>
      </c>
      <c r="EW629">
        <v>233.0990714285714</v>
      </c>
      <c r="EX629">
        <v>5.000560000000001</v>
      </c>
      <c r="EY629">
        <v>4831.178214285714</v>
      </c>
      <c r="EZ629">
        <v>17294.99642857143</v>
      </c>
      <c r="FA629">
        <v>41.13607142857143</v>
      </c>
      <c r="FB629">
        <v>41.31199999999999</v>
      </c>
      <c r="FC629">
        <v>40.8435</v>
      </c>
      <c r="FD629">
        <v>40.49325</v>
      </c>
      <c r="FE629">
        <v>41.9347857142857</v>
      </c>
      <c r="FF629">
        <v>1955.119642857143</v>
      </c>
      <c r="FG629">
        <v>39.89000000000001</v>
      </c>
      <c r="FH629">
        <v>0</v>
      </c>
      <c r="FI629">
        <v>1759263231.4</v>
      </c>
      <c r="FJ629">
        <v>0</v>
      </c>
      <c r="FK629">
        <v>233.089</v>
      </c>
      <c r="FL629">
        <v>-1.713692301010428</v>
      </c>
      <c r="FM629">
        <v>-37.91384609595945</v>
      </c>
      <c r="FN629">
        <v>4830.740000000001</v>
      </c>
      <c r="FO629">
        <v>15</v>
      </c>
      <c r="FP629">
        <v>0</v>
      </c>
      <c r="FQ629" t="s">
        <v>439</v>
      </c>
      <c r="FR629">
        <v>1747148579.5</v>
      </c>
      <c r="FS629">
        <v>1747148584.5</v>
      </c>
      <c r="FT629">
        <v>0</v>
      </c>
      <c r="FU629">
        <v>0.162</v>
      </c>
      <c r="FV629">
        <v>-0.001</v>
      </c>
      <c r="FW629">
        <v>0.139</v>
      </c>
      <c r="FX629">
        <v>0.058</v>
      </c>
      <c r="FY629">
        <v>420</v>
      </c>
      <c r="FZ629">
        <v>16</v>
      </c>
      <c r="GA629">
        <v>0.19</v>
      </c>
      <c r="GB629">
        <v>0.02</v>
      </c>
      <c r="GC629">
        <v>-28.798045</v>
      </c>
      <c r="GD629">
        <v>-0.8733095684802611</v>
      </c>
      <c r="GE629">
        <v>0.09838251102203065</v>
      </c>
      <c r="GF629">
        <v>0</v>
      </c>
      <c r="GG629">
        <v>233.1956764705882</v>
      </c>
      <c r="GH629">
        <v>-1.446707407257273</v>
      </c>
      <c r="GI629">
        <v>0.2079603639537559</v>
      </c>
      <c r="GJ629">
        <v>0</v>
      </c>
      <c r="GK629">
        <v>0.94373615</v>
      </c>
      <c r="GL629">
        <v>-0.09478104315197129</v>
      </c>
      <c r="GM629">
        <v>0.01199526944580654</v>
      </c>
      <c r="GN629">
        <v>1</v>
      </c>
      <c r="GO629">
        <v>1</v>
      </c>
      <c r="GP629">
        <v>3</v>
      </c>
      <c r="GQ629" t="s">
        <v>463</v>
      </c>
      <c r="GR629">
        <v>3.12765</v>
      </c>
      <c r="GS629">
        <v>2.72817</v>
      </c>
      <c r="GT629">
        <v>0.107828</v>
      </c>
      <c r="GU629">
        <v>0.112351</v>
      </c>
      <c r="GV629">
        <v>0.104194</v>
      </c>
      <c r="GW629">
        <v>0.101834</v>
      </c>
      <c r="GX629">
        <v>26778.2</v>
      </c>
      <c r="GY629">
        <v>25818.6</v>
      </c>
      <c r="GZ629">
        <v>30554.4</v>
      </c>
      <c r="HA629">
        <v>29338.9</v>
      </c>
      <c r="HB629">
        <v>37770.3</v>
      </c>
      <c r="HC629">
        <v>34661.2</v>
      </c>
      <c r="HD629">
        <v>46737.5</v>
      </c>
      <c r="HE629">
        <v>43585.4</v>
      </c>
      <c r="HF629">
        <v>1.82577</v>
      </c>
      <c r="HG629">
        <v>1.8512</v>
      </c>
      <c r="HH629">
        <v>0.112839</v>
      </c>
      <c r="HI629">
        <v>0</v>
      </c>
      <c r="HJ629">
        <v>28.1653</v>
      </c>
      <c r="HK629">
        <v>999.9</v>
      </c>
      <c r="HL629">
        <v>52</v>
      </c>
      <c r="HM629">
        <v>31.1</v>
      </c>
      <c r="HN629">
        <v>26.03</v>
      </c>
      <c r="HO629">
        <v>63.1897</v>
      </c>
      <c r="HP629">
        <v>16.7668</v>
      </c>
      <c r="HQ629">
        <v>1</v>
      </c>
      <c r="HR629">
        <v>0.110097</v>
      </c>
      <c r="HS629">
        <v>-0.505591</v>
      </c>
      <c r="HT629">
        <v>20.2011</v>
      </c>
      <c r="HU629">
        <v>5.23002</v>
      </c>
      <c r="HV629">
        <v>11.974</v>
      </c>
      <c r="HW629">
        <v>4.9701</v>
      </c>
      <c r="HX629">
        <v>3.28965</v>
      </c>
      <c r="HY629">
        <v>9999</v>
      </c>
      <c r="HZ629">
        <v>9999</v>
      </c>
      <c r="IA629">
        <v>9999</v>
      </c>
      <c r="IB629">
        <v>22</v>
      </c>
      <c r="IC629">
        <v>4.9729</v>
      </c>
      <c r="ID629">
        <v>1.87714</v>
      </c>
      <c r="IE629">
        <v>1.87518</v>
      </c>
      <c r="IF629">
        <v>1.87804</v>
      </c>
      <c r="IG629">
        <v>1.87473</v>
      </c>
      <c r="IH629">
        <v>1.87834</v>
      </c>
      <c r="II629">
        <v>1.87543</v>
      </c>
      <c r="IJ629">
        <v>1.87659</v>
      </c>
      <c r="IK629">
        <v>0</v>
      </c>
      <c r="IL629">
        <v>0</v>
      </c>
      <c r="IM629">
        <v>0</v>
      </c>
      <c r="IN629">
        <v>0</v>
      </c>
      <c r="IO629" t="s">
        <v>441</v>
      </c>
      <c r="IP629" t="s">
        <v>442</v>
      </c>
      <c r="IQ629" t="s">
        <v>443</v>
      </c>
      <c r="IR629" t="s">
        <v>443</v>
      </c>
      <c r="IS629" t="s">
        <v>443</v>
      </c>
      <c r="IT629" t="s">
        <v>443</v>
      </c>
      <c r="IU629">
        <v>0</v>
      </c>
      <c r="IV629">
        <v>100</v>
      </c>
      <c r="IW629">
        <v>100</v>
      </c>
      <c r="IX629">
        <v>0.501</v>
      </c>
      <c r="IY629">
        <v>0.2219</v>
      </c>
      <c r="IZ629">
        <v>-0.1222274518627452</v>
      </c>
      <c r="JA629">
        <v>0.001328938755811441</v>
      </c>
      <c r="JB629">
        <v>-5.633165956792918E-07</v>
      </c>
      <c r="JC629">
        <v>2.510553891376428E-10</v>
      </c>
      <c r="JD629">
        <v>-0.04678033270444259</v>
      </c>
      <c r="JE629">
        <v>-0.0009625096320519332</v>
      </c>
      <c r="JF629">
        <v>0.0006953178313022573</v>
      </c>
      <c r="JG629">
        <v>-5.973937232829655E-06</v>
      </c>
      <c r="JH629">
        <v>1</v>
      </c>
      <c r="JI629">
        <v>2112</v>
      </c>
      <c r="JJ629">
        <v>1</v>
      </c>
      <c r="JK629">
        <v>26</v>
      </c>
      <c r="JL629">
        <v>201910.6</v>
      </c>
      <c r="JM629">
        <v>201910.5</v>
      </c>
      <c r="JN629">
        <v>1.4917</v>
      </c>
      <c r="JO629">
        <v>2.55859</v>
      </c>
      <c r="JP629">
        <v>1.39893</v>
      </c>
      <c r="JQ629">
        <v>2.33521</v>
      </c>
      <c r="JR629">
        <v>1.44897</v>
      </c>
      <c r="JS629">
        <v>2.45728</v>
      </c>
      <c r="JT629">
        <v>36.8604</v>
      </c>
      <c r="JU629">
        <v>23.9737</v>
      </c>
      <c r="JV629">
        <v>18</v>
      </c>
      <c r="JW629">
        <v>476.404</v>
      </c>
      <c r="JX629">
        <v>461.799</v>
      </c>
      <c r="JY629">
        <v>28.2938</v>
      </c>
      <c r="JZ629">
        <v>28.6242</v>
      </c>
      <c r="KA629">
        <v>30</v>
      </c>
      <c r="KB629">
        <v>28.3206</v>
      </c>
      <c r="KC629">
        <v>28.3873</v>
      </c>
      <c r="KD629">
        <v>29.8862</v>
      </c>
      <c r="KE629">
        <v>24.9214</v>
      </c>
      <c r="KF629">
        <v>75.43340000000001</v>
      </c>
      <c r="KG629">
        <v>28.2927</v>
      </c>
      <c r="KH629">
        <v>620.442</v>
      </c>
      <c r="KI629">
        <v>22.0504</v>
      </c>
      <c r="KJ629">
        <v>101.006</v>
      </c>
      <c r="KK629">
        <v>100.264</v>
      </c>
    </row>
    <row r="630" spans="1:297">
      <c r="A630">
        <v>614</v>
      </c>
      <c r="B630">
        <v>1759263222.1</v>
      </c>
      <c r="C630">
        <v>16406.5</v>
      </c>
      <c r="D630" t="s">
        <v>1677</v>
      </c>
      <c r="E630" t="s">
        <v>1678</v>
      </c>
      <c r="F630">
        <v>5</v>
      </c>
      <c r="G630" t="s">
        <v>1604</v>
      </c>
      <c r="H630" t="s">
        <v>436</v>
      </c>
      <c r="I630">
        <v>1759263214.6</v>
      </c>
      <c r="J630">
        <f>(K630)/1000</f>
        <v>0</v>
      </c>
      <c r="K630">
        <f>IF(DP630, AN630, AH630)</f>
        <v>0</v>
      </c>
      <c r="L630">
        <f>IF(DP630, AI630, AG630)</f>
        <v>0</v>
      </c>
      <c r="M630">
        <f>DR630 - IF(AU630&gt;1, L630*DL630*100.0/(AW630), 0)</f>
        <v>0</v>
      </c>
      <c r="N630">
        <f>((T630-J630/2)*M630-L630)/(T630+J630/2)</f>
        <v>0</v>
      </c>
      <c r="O630">
        <f>N630*(DY630+DZ630)/1000.0</f>
        <v>0</v>
      </c>
      <c r="P630">
        <f>(DR630 - IF(AU630&gt;1, L630*DL630*100.0/(AW630), 0))*(DY630+DZ630)/1000.0</f>
        <v>0</v>
      </c>
      <c r="Q630">
        <f>2.0/((1/S630-1/R630)+SIGN(S630)*SQRT((1/S630-1/R630)*(1/S630-1/R630) + 4*DM630/((DM630+1)*(DM630+1))*(2*1/S630*1/R630-1/R630*1/R630)))</f>
        <v>0</v>
      </c>
      <c r="R630">
        <f>IF(LEFT(DN630,1)&lt;&gt;"0",IF(LEFT(DN630,1)="1",3.0,DO630),$D$5+$E$5*(EF630*DY630/($K$5*1000))+$F$5*(EF630*DY630/($K$5*1000))*MAX(MIN(DL630,$J$5),$I$5)*MAX(MIN(DL630,$J$5),$I$5)+$G$5*MAX(MIN(DL630,$J$5),$I$5)*(EF630*DY630/($K$5*1000))+$H$5*(EF630*DY630/($K$5*1000))*(EF630*DY630/($K$5*1000)))</f>
        <v>0</v>
      </c>
      <c r="S630">
        <f>J630*(1000-(1000*0.61365*exp(17.502*W630/(240.97+W630))/(DY630+DZ630)+DT630)/2)/(1000*0.61365*exp(17.502*W630/(240.97+W630))/(DY630+DZ630)-DT630)</f>
        <v>0</v>
      </c>
      <c r="T630">
        <f>1/((DM630+1)/(Q630/1.6)+1/(R630/1.37)) + DM630/((DM630+1)/(Q630/1.6) + DM630/(R630/1.37))</f>
        <v>0</v>
      </c>
      <c r="U630">
        <f>(DH630*DK630)</f>
        <v>0</v>
      </c>
      <c r="V630">
        <f>(EA630+(U630+2*0.95*5.67E-8*(((EA630+$B$7)+273)^4-(EA630+273)^4)-44100*J630)/(1.84*29.3*R630+8*0.95*5.67E-8*(EA630+273)^3))</f>
        <v>0</v>
      </c>
      <c r="W630">
        <f>($C$7*EB630+$D$7*EC630+$E$7*V630)</f>
        <v>0</v>
      </c>
      <c r="X630">
        <f>0.61365*exp(17.502*W630/(240.97+W630))</f>
        <v>0</v>
      </c>
      <c r="Y630">
        <f>(Z630/AA630*100)</f>
        <v>0</v>
      </c>
      <c r="Z630">
        <f>DT630*(DY630+DZ630)/1000</f>
        <v>0</v>
      </c>
      <c r="AA630">
        <f>0.61365*exp(17.502*EA630/(240.97+EA630))</f>
        <v>0</v>
      </c>
      <c r="AB630">
        <f>(X630-DT630*(DY630+DZ630)/1000)</f>
        <v>0</v>
      </c>
      <c r="AC630">
        <f>(-J630*44100)</f>
        <v>0</v>
      </c>
      <c r="AD630">
        <f>2*29.3*R630*0.92*(EA630-W630)</f>
        <v>0</v>
      </c>
      <c r="AE630">
        <f>2*0.95*5.67E-8*(((EA630+$B$7)+273)^4-(W630+273)^4)</f>
        <v>0</v>
      </c>
      <c r="AF630">
        <f>U630+AE630+AC630+AD630</f>
        <v>0</v>
      </c>
      <c r="AG630">
        <f>DX630*AU630*(DS630-DR630*(1000-AU630*DU630)/(1000-AU630*DT630))/(100*DL630)</f>
        <v>0</v>
      </c>
      <c r="AH630">
        <f>1000*DX630*AU630*(DT630-DU630)/(100*DL630*(1000-AU630*DT630))</f>
        <v>0</v>
      </c>
      <c r="AI630">
        <f>(AJ630 - AK630 - DY630*1E3/(8.314*(EA630+273.15)) * AM630/DX630 * AL630) * DX630/(100*DL630) * (1000 - DU630)/1000</f>
        <v>0</v>
      </c>
      <c r="AJ630">
        <v>621.8255678733929</v>
      </c>
      <c r="AK630">
        <v>601.5908363636364</v>
      </c>
      <c r="AL630">
        <v>3.404811426605988</v>
      </c>
      <c r="AM630">
        <v>65.50956561991086</v>
      </c>
      <c r="AN630">
        <f>(AP630 - AO630 + DY630*1E3/(8.314*(EA630+273.15)) * AR630/DX630 * AQ630) * DX630/(100*DL630) * 1000/(1000 - AP630)</f>
        <v>0</v>
      </c>
      <c r="AO630">
        <v>22.10125986849821</v>
      </c>
      <c r="AP630">
        <v>23.00365333333332</v>
      </c>
      <c r="AQ630">
        <v>-6.377427034203446E-05</v>
      </c>
      <c r="AR630">
        <v>120.4134206838578</v>
      </c>
      <c r="AS630">
        <v>5</v>
      </c>
      <c r="AT630">
        <v>1</v>
      </c>
      <c r="AU630">
        <f>IF(AS630*$H$13&gt;=AW630,1.0,(AW630/(AW630-AS630*$H$13)))</f>
        <v>0</v>
      </c>
      <c r="AV630">
        <f>(AU630-1)*100</f>
        <v>0</v>
      </c>
      <c r="AW630">
        <f>MAX(0,($B$13+$C$13*EF630)/(1+$D$13*EF630)*DY630/(EA630+273)*$E$13)</f>
        <v>0</v>
      </c>
      <c r="AX630" t="s">
        <v>437</v>
      </c>
      <c r="AY630" t="s">
        <v>437</v>
      </c>
      <c r="AZ630">
        <v>0</v>
      </c>
      <c r="BA630">
        <v>0</v>
      </c>
      <c r="BB630">
        <f>1-AZ630/BA630</f>
        <v>0</v>
      </c>
      <c r="BC630">
        <v>0</v>
      </c>
      <c r="BD630" t="s">
        <v>437</v>
      </c>
      <c r="BE630" t="s">
        <v>437</v>
      </c>
      <c r="BF630">
        <v>0</v>
      </c>
      <c r="BG630">
        <v>0</v>
      </c>
      <c r="BH630">
        <f>1-BF630/BG630</f>
        <v>0</v>
      </c>
      <c r="BI630">
        <v>0.5</v>
      </c>
      <c r="BJ630">
        <f>DI630</f>
        <v>0</v>
      </c>
      <c r="BK630">
        <f>L630</f>
        <v>0</v>
      </c>
      <c r="BL630">
        <f>BH630*BI630*BJ630</f>
        <v>0</v>
      </c>
      <c r="BM630">
        <f>(BK630-BC630)/BJ630</f>
        <v>0</v>
      </c>
      <c r="BN630">
        <f>(BA630-BG630)/BG630</f>
        <v>0</v>
      </c>
      <c r="BO630">
        <f>AZ630/(BB630+AZ630/BG630)</f>
        <v>0</v>
      </c>
      <c r="BP630" t="s">
        <v>437</v>
      </c>
      <c r="BQ630">
        <v>0</v>
      </c>
      <c r="BR630">
        <f>IF(BQ630&lt;&gt;0, BQ630, BO630)</f>
        <v>0</v>
      </c>
      <c r="BS630">
        <f>1-BR630/BG630</f>
        <v>0</v>
      </c>
      <c r="BT630">
        <f>(BG630-BF630)/(BG630-BR630)</f>
        <v>0</v>
      </c>
      <c r="BU630">
        <f>(BA630-BG630)/(BA630-BR630)</f>
        <v>0</v>
      </c>
      <c r="BV630">
        <f>(BG630-BF630)/(BG630-AZ630)</f>
        <v>0</v>
      </c>
      <c r="BW630">
        <f>(BA630-BG630)/(BA630-AZ630)</f>
        <v>0</v>
      </c>
      <c r="BX630">
        <f>(BT630*BR630/BF630)</f>
        <v>0</v>
      </c>
      <c r="BY630">
        <f>(1-BX630)</f>
        <v>0</v>
      </c>
      <c r="DH630">
        <f>$B$11*EG630+$C$11*EH630+$F$11*ES630*(1-EV630)</f>
        <v>0</v>
      </c>
      <c r="DI630">
        <f>DH630*DJ630</f>
        <v>0</v>
      </c>
      <c r="DJ630">
        <f>($B$11*$D$9+$C$11*$D$9+$F$11*((FF630+EX630)/MAX(FF630+EX630+FG630, 0.1)*$I$9+FG630/MAX(FF630+EX630+FG630, 0.1)*$J$9))/($B$11+$C$11+$F$11)</f>
        <v>0</v>
      </c>
      <c r="DK630">
        <f>($B$11*$K$9+$C$11*$K$9+$F$11*((FF630+EX630)/MAX(FF630+EX630+FG630, 0.1)*$P$9+FG630/MAX(FF630+EX630+FG630, 0.1)*$Q$9))/($B$11+$C$11+$F$11)</f>
        <v>0</v>
      </c>
      <c r="DL630">
        <v>2.44</v>
      </c>
      <c r="DM630">
        <v>0.5</v>
      </c>
      <c r="DN630" t="s">
        <v>438</v>
      </c>
      <c r="DO630">
        <v>2</v>
      </c>
      <c r="DP630" t="b">
        <v>1</v>
      </c>
      <c r="DQ630">
        <v>1759263214.6</v>
      </c>
      <c r="DR630">
        <v>564.3981481481482</v>
      </c>
      <c r="DS630">
        <v>593.2614444444445</v>
      </c>
      <c r="DT630">
        <v>23.02791111111112</v>
      </c>
      <c r="DU630">
        <v>22.10313333333333</v>
      </c>
      <c r="DV630">
        <v>563.905037037037</v>
      </c>
      <c r="DW630">
        <v>22.80586296296296</v>
      </c>
      <c r="DX630">
        <v>500.0059629629629</v>
      </c>
      <c r="DY630">
        <v>90.63375555555558</v>
      </c>
      <c r="DZ630">
        <v>0.05019652592592592</v>
      </c>
      <c r="EA630">
        <v>29.6310037037037</v>
      </c>
      <c r="EB630">
        <v>30.00297407407407</v>
      </c>
      <c r="EC630">
        <v>999.9000000000001</v>
      </c>
      <c r="ED630">
        <v>0</v>
      </c>
      <c r="EE630">
        <v>0</v>
      </c>
      <c r="EF630">
        <v>9988.542592592594</v>
      </c>
      <c r="EG630">
        <v>0</v>
      </c>
      <c r="EH630">
        <v>11.45494074074074</v>
      </c>
      <c r="EI630">
        <v>-28.86336666666666</v>
      </c>
      <c r="EJ630">
        <v>577.7011111111112</v>
      </c>
      <c r="EK630">
        <v>606.6707037037037</v>
      </c>
      <c r="EL630">
        <v>0.9247685185185185</v>
      </c>
      <c r="EM630">
        <v>593.2614444444445</v>
      </c>
      <c r="EN630">
        <v>22.10313333333333</v>
      </c>
      <c r="EO630">
        <v>2.087105925925926</v>
      </c>
      <c r="EP630">
        <v>2.003292222222222</v>
      </c>
      <c r="EQ630">
        <v>18.12111851851852</v>
      </c>
      <c r="ER630">
        <v>17.47037407407408</v>
      </c>
      <c r="ES630">
        <v>2000.021111111111</v>
      </c>
      <c r="ET630">
        <v>0.9800072222222224</v>
      </c>
      <c r="EU630">
        <v>0.01999277777777778</v>
      </c>
      <c r="EV630">
        <v>0</v>
      </c>
      <c r="EW630">
        <v>232.937962962963</v>
      </c>
      <c r="EX630">
        <v>5.000560000000001</v>
      </c>
      <c r="EY630">
        <v>4827.884444444444</v>
      </c>
      <c r="EZ630">
        <v>17295.1</v>
      </c>
      <c r="FA630">
        <v>41.14796296296295</v>
      </c>
      <c r="FB630">
        <v>41.31199999999999</v>
      </c>
      <c r="FC630">
        <v>40.85633333333334</v>
      </c>
      <c r="FD630">
        <v>40.49533333333333</v>
      </c>
      <c r="FE630">
        <v>41.9301111111111</v>
      </c>
      <c r="FF630">
        <v>1955.131111111111</v>
      </c>
      <c r="FG630">
        <v>39.89000000000001</v>
      </c>
      <c r="FH630">
        <v>0</v>
      </c>
      <c r="FI630">
        <v>1759263236.2</v>
      </c>
      <c r="FJ630">
        <v>0</v>
      </c>
      <c r="FK630">
        <v>232.94768</v>
      </c>
      <c r="FL630">
        <v>-2.411923075701036</v>
      </c>
      <c r="FM630">
        <v>-36.2200000310638</v>
      </c>
      <c r="FN630">
        <v>4827.7488</v>
      </c>
      <c r="FO630">
        <v>15</v>
      </c>
      <c r="FP630">
        <v>0</v>
      </c>
      <c r="FQ630" t="s">
        <v>439</v>
      </c>
      <c r="FR630">
        <v>1747148579.5</v>
      </c>
      <c r="FS630">
        <v>1747148584.5</v>
      </c>
      <c r="FT630">
        <v>0</v>
      </c>
      <c r="FU630">
        <v>0.162</v>
      </c>
      <c r="FV630">
        <v>-0.001</v>
      </c>
      <c r="FW630">
        <v>0.139</v>
      </c>
      <c r="FX630">
        <v>0.058</v>
      </c>
      <c r="FY630">
        <v>420</v>
      </c>
      <c r="FZ630">
        <v>16</v>
      </c>
      <c r="GA630">
        <v>0.19</v>
      </c>
      <c r="GB630">
        <v>0.02</v>
      </c>
      <c r="GC630">
        <v>-28.8552075</v>
      </c>
      <c r="GD630">
        <v>-0.2677879924953017</v>
      </c>
      <c r="GE630">
        <v>0.06875619022131763</v>
      </c>
      <c r="GF630">
        <v>1</v>
      </c>
      <c r="GG630">
        <v>233.0382647058823</v>
      </c>
      <c r="GH630">
        <v>-1.804904507067014</v>
      </c>
      <c r="GI630">
        <v>0.2361020852018856</v>
      </c>
      <c r="GJ630">
        <v>0</v>
      </c>
      <c r="GK630">
        <v>0.9342027250000001</v>
      </c>
      <c r="GL630">
        <v>-0.1695279061913721</v>
      </c>
      <c r="GM630">
        <v>0.01636029488424261</v>
      </c>
      <c r="GN630">
        <v>0</v>
      </c>
      <c r="GO630">
        <v>1</v>
      </c>
      <c r="GP630">
        <v>3</v>
      </c>
      <c r="GQ630" t="s">
        <v>463</v>
      </c>
      <c r="GR630">
        <v>3.12783</v>
      </c>
      <c r="GS630">
        <v>2.72739</v>
      </c>
      <c r="GT630">
        <v>0.110032</v>
      </c>
      <c r="GU630">
        <v>0.114456</v>
      </c>
      <c r="GV630">
        <v>0.104136</v>
      </c>
      <c r="GW630">
        <v>0.101831</v>
      </c>
      <c r="GX630">
        <v>26712.2</v>
      </c>
      <c r="GY630">
        <v>25757.1</v>
      </c>
      <c r="GZ630">
        <v>30554.6</v>
      </c>
      <c r="HA630">
        <v>29338.6</v>
      </c>
      <c r="HB630">
        <v>37772.9</v>
      </c>
      <c r="HC630">
        <v>34661.2</v>
      </c>
      <c r="HD630">
        <v>46737.5</v>
      </c>
      <c r="HE630">
        <v>43585.1</v>
      </c>
      <c r="HF630">
        <v>1.82577</v>
      </c>
      <c r="HG630">
        <v>1.85098</v>
      </c>
      <c r="HH630">
        <v>0.113007</v>
      </c>
      <c r="HI630">
        <v>0</v>
      </c>
      <c r="HJ630">
        <v>28.1653</v>
      </c>
      <c r="HK630">
        <v>999.9</v>
      </c>
      <c r="HL630">
        <v>52</v>
      </c>
      <c r="HM630">
        <v>31.1</v>
      </c>
      <c r="HN630">
        <v>26.0332</v>
      </c>
      <c r="HO630">
        <v>61.9697</v>
      </c>
      <c r="HP630">
        <v>16.8029</v>
      </c>
      <c r="HQ630">
        <v>1</v>
      </c>
      <c r="HR630">
        <v>0.110605</v>
      </c>
      <c r="HS630">
        <v>-0.497609</v>
      </c>
      <c r="HT630">
        <v>20.2012</v>
      </c>
      <c r="HU630">
        <v>5.22852</v>
      </c>
      <c r="HV630">
        <v>11.974</v>
      </c>
      <c r="HW630">
        <v>4.9703</v>
      </c>
      <c r="HX630">
        <v>3.28958</v>
      </c>
      <c r="HY630">
        <v>9999</v>
      </c>
      <c r="HZ630">
        <v>9999</v>
      </c>
      <c r="IA630">
        <v>9999</v>
      </c>
      <c r="IB630">
        <v>22</v>
      </c>
      <c r="IC630">
        <v>4.97291</v>
      </c>
      <c r="ID630">
        <v>1.87714</v>
      </c>
      <c r="IE630">
        <v>1.87516</v>
      </c>
      <c r="IF630">
        <v>1.87804</v>
      </c>
      <c r="IG630">
        <v>1.87474</v>
      </c>
      <c r="IH630">
        <v>1.87835</v>
      </c>
      <c r="II630">
        <v>1.87544</v>
      </c>
      <c r="IJ630">
        <v>1.87661</v>
      </c>
      <c r="IK630">
        <v>0</v>
      </c>
      <c r="IL630">
        <v>0</v>
      </c>
      <c r="IM630">
        <v>0</v>
      </c>
      <c r="IN630">
        <v>0</v>
      </c>
      <c r="IO630" t="s">
        <v>441</v>
      </c>
      <c r="IP630" t="s">
        <v>442</v>
      </c>
      <c r="IQ630" t="s">
        <v>443</v>
      </c>
      <c r="IR630" t="s">
        <v>443</v>
      </c>
      <c r="IS630" t="s">
        <v>443</v>
      </c>
      <c r="IT630" t="s">
        <v>443</v>
      </c>
      <c r="IU630">
        <v>0</v>
      </c>
      <c r="IV630">
        <v>100</v>
      </c>
      <c r="IW630">
        <v>100</v>
      </c>
      <c r="IX630">
        <v>0.517</v>
      </c>
      <c r="IY630">
        <v>0.2215</v>
      </c>
      <c r="IZ630">
        <v>-0.1222274518627452</v>
      </c>
      <c r="JA630">
        <v>0.001328938755811441</v>
      </c>
      <c r="JB630">
        <v>-5.633165956792918E-07</v>
      </c>
      <c r="JC630">
        <v>2.510553891376428E-10</v>
      </c>
      <c r="JD630">
        <v>-0.04678033270444259</v>
      </c>
      <c r="JE630">
        <v>-0.0009625096320519332</v>
      </c>
      <c r="JF630">
        <v>0.0006953178313022573</v>
      </c>
      <c r="JG630">
        <v>-5.973937232829655E-06</v>
      </c>
      <c r="JH630">
        <v>1</v>
      </c>
      <c r="JI630">
        <v>2112</v>
      </c>
      <c r="JJ630">
        <v>1</v>
      </c>
      <c r="JK630">
        <v>26</v>
      </c>
      <c r="JL630">
        <v>201910.7</v>
      </c>
      <c r="JM630">
        <v>201910.6</v>
      </c>
      <c r="JN630">
        <v>1.52466</v>
      </c>
      <c r="JO630">
        <v>2.54517</v>
      </c>
      <c r="JP630">
        <v>1.39893</v>
      </c>
      <c r="JQ630">
        <v>2.33521</v>
      </c>
      <c r="JR630">
        <v>1.44897</v>
      </c>
      <c r="JS630">
        <v>2.54883</v>
      </c>
      <c r="JT630">
        <v>36.8604</v>
      </c>
      <c r="JU630">
        <v>23.9737</v>
      </c>
      <c r="JV630">
        <v>18</v>
      </c>
      <c r="JW630">
        <v>476.404</v>
      </c>
      <c r="JX630">
        <v>461.654</v>
      </c>
      <c r="JY630">
        <v>28.291</v>
      </c>
      <c r="JZ630">
        <v>28.6266</v>
      </c>
      <c r="KA630">
        <v>30.0002</v>
      </c>
      <c r="KB630">
        <v>28.3206</v>
      </c>
      <c r="KC630">
        <v>28.3873</v>
      </c>
      <c r="KD630">
        <v>30.5457</v>
      </c>
      <c r="KE630">
        <v>24.9214</v>
      </c>
      <c r="KF630">
        <v>75.8052</v>
      </c>
      <c r="KG630">
        <v>28.2886</v>
      </c>
      <c r="KH630">
        <v>641.187</v>
      </c>
      <c r="KI630">
        <v>22.0504</v>
      </c>
      <c r="KJ630">
        <v>101.007</v>
      </c>
      <c r="KK630">
        <v>100.263</v>
      </c>
    </row>
    <row r="631" spans="1:297">
      <c r="A631">
        <v>615</v>
      </c>
      <c r="B631">
        <v>1759263227.1</v>
      </c>
      <c r="C631">
        <v>16411.5</v>
      </c>
      <c r="D631" t="s">
        <v>1679</v>
      </c>
      <c r="E631" t="s">
        <v>1680</v>
      </c>
      <c r="F631">
        <v>5</v>
      </c>
      <c r="G631" t="s">
        <v>1604</v>
      </c>
      <c r="H631" t="s">
        <v>436</v>
      </c>
      <c r="I631">
        <v>1759263219.314285</v>
      </c>
      <c r="J631">
        <f>(K631)/1000</f>
        <v>0</v>
      </c>
      <c r="K631">
        <f>IF(DP631, AN631, AH631)</f>
        <v>0</v>
      </c>
      <c r="L631">
        <f>IF(DP631, AI631, AG631)</f>
        <v>0</v>
      </c>
      <c r="M631">
        <f>DR631 - IF(AU631&gt;1, L631*DL631*100.0/(AW631), 0)</f>
        <v>0</v>
      </c>
      <c r="N631">
        <f>((T631-J631/2)*M631-L631)/(T631+J631/2)</f>
        <v>0</v>
      </c>
      <c r="O631">
        <f>N631*(DY631+DZ631)/1000.0</f>
        <v>0</v>
      </c>
      <c r="P631">
        <f>(DR631 - IF(AU631&gt;1, L631*DL631*100.0/(AW631), 0))*(DY631+DZ631)/1000.0</f>
        <v>0</v>
      </c>
      <c r="Q631">
        <f>2.0/((1/S631-1/R631)+SIGN(S631)*SQRT((1/S631-1/R631)*(1/S631-1/R631) + 4*DM631/((DM631+1)*(DM631+1))*(2*1/S631*1/R631-1/R631*1/R631)))</f>
        <v>0</v>
      </c>
      <c r="R631">
        <f>IF(LEFT(DN631,1)&lt;&gt;"0",IF(LEFT(DN631,1)="1",3.0,DO631),$D$5+$E$5*(EF631*DY631/($K$5*1000))+$F$5*(EF631*DY631/($K$5*1000))*MAX(MIN(DL631,$J$5),$I$5)*MAX(MIN(DL631,$J$5),$I$5)+$G$5*MAX(MIN(DL631,$J$5),$I$5)*(EF631*DY631/($K$5*1000))+$H$5*(EF631*DY631/($K$5*1000))*(EF631*DY631/($K$5*1000)))</f>
        <v>0</v>
      </c>
      <c r="S631">
        <f>J631*(1000-(1000*0.61365*exp(17.502*W631/(240.97+W631))/(DY631+DZ631)+DT631)/2)/(1000*0.61365*exp(17.502*W631/(240.97+W631))/(DY631+DZ631)-DT631)</f>
        <v>0</v>
      </c>
      <c r="T631">
        <f>1/((DM631+1)/(Q631/1.6)+1/(R631/1.37)) + DM631/((DM631+1)/(Q631/1.6) + DM631/(R631/1.37))</f>
        <v>0</v>
      </c>
      <c r="U631">
        <f>(DH631*DK631)</f>
        <v>0</v>
      </c>
      <c r="V631">
        <f>(EA631+(U631+2*0.95*5.67E-8*(((EA631+$B$7)+273)^4-(EA631+273)^4)-44100*J631)/(1.84*29.3*R631+8*0.95*5.67E-8*(EA631+273)^3))</f>
        <v>0</v>
      </c>
      <c r="W631">
        <f>($C$7*EB631+$D$7*EC631+$E$7*V631)</f>
        <v>0</v>
      </c>
      <c r="X631">
        <f>0.61365*exp(17.502*W631/(240.97+W631))</f>
        <v>0</v>
      </c>
      <c r="Y631">
        <f>(Z631/AA631*100)</f>
        <v>0</v>
      </c>
      <c r="Z631">
        <f>DT631*(DY631+DZ631)/1000</f>
        <v>0</v>
      </c>
      <c r="AA631">
        <f>0.61365*exp(17.502*EA631/(240.97+EA631))</f>
        <v>0</v>
      </c>
      <c r="AB631">
        <f>(X631-DT631*(DY631+DZ631)/1000)</f>
        <v>0</v>
      </c>
      <c r="AC631">
        <f>(-J631*44100)</f>
        <v>0</v>
      </c>
      <c r="AD631">
        <f>2*29.3*R631*0.92*(EA631-W631)</f>
        <v>0</v>
      </c>
      <c r="AE631">
        <f>2*0.95*5.67E-8*(((EA631+$B$7)+273)^4-(W631+273)^4)</f>
        <v>0</v>
      </c>
      <c r="AF631">
        <f>U631+AE631+AC631+AD631</f>
        <v>0</v>
      </c>
      <c r="AG631">
        <f>DX631*AU631*(DS631-DR631*(1000-AU631*DU631)/(1000-AU631*DT631))/(100*DL631)</f>
        <v>0</v>
      </c>
      <c r="AH631">
        <f>1000*DX631*AU631*(DT631-DU631)/(100*DL631*(1000-AU631*DT631))</f>
        <v>0</v>
      </c>
      <c r="AI631">
        <f>(AJ631 - AK631 - DY631*1E3/(8.314*(EA631+273.15)) * AM631/DX631 * AL631) * DX631/(100*DL631) * (1000 - DU631)/1000</f>
        <v>0</v>
      </c>
      <c r="AJ631">
        <v>638.1235285867726</v>
      </c>
      <c r="AK631">
        <v>618.3387818181817</v>
      </c>
      <c r="AL631">
        <v>3.341633356015083</v>
      </c>
      <c r="AM631">
        <v>65.50956561991086</v>
      </c>
      <c r="AN631">
        <f>(AP631 - AO631 + DY631*1E3/(8.314*(EA631+273.15)) * AR631/DX631 * AQ631) * DX631/(100*DL631) * 1000/(1000 - AP631)</f>
        <v>0</v>
      </c>
      <c r="AO631">
        <v>22.10451826097032</v>
      </c>
      <c r="AP631">
        <v>22.98928303030302</v>
      </c>
      <c r="AQ631">
        <v>-4.430298381203737E-05</v>
      </c>
      <c r="AR631">
        <v>120.4134206838578</v>
      </c>
      <c r="AS631">
        <v>5</v>
      </c>
      <c r="AT631">
        <v>1</v>
      </c>
      <c r="AU631">
        <f>IF(AS631*$H$13&gt;=AW631,1.0,(AW631/(AW631-AS631*$H$13)))</f>
        <v>0</v>
      </c>
      <c r="AV631">
        <f>(AU631-1)*100</f>
        <v>0</v>
      </c>
      <c r="AW631">
        <f>MAX(0,($B$13+$C$13*EF631)/(1+$D$13*EF631)*DY631/(EA631+273)*$E$13)</f>
        <v>0</v>
      </c>
      <c r="AX631" t="s">
        <v>437</v>
      </c>
      <c r="AY631" t="s">
        <v>437</v>
      </c>
      <c r="AZ631">
        <v>0</v>
      </c>
      <c r="BA631">
        <v>0</v>
      </c>
      <c r="BB631">
        <f>1-AZ631/BA631</f>
        <v>0</v>
      </c>
      <c r="BC631">
        <v>0</v>
      </c>
      <c r="BD631" t="s">
        <v>437</v>
      </c>
      <c r="BE631" t="s">
        <v>437</v>
      </c>
      <c r="BF631">
        <v>0</v>
      </c>
      <c r="BG631">
        <v>0</v>
      </c>
      <c r="BH631">
        <f>1-BF631/BG631</f>
        <v>0</v>
      </c>
      <c r="BI631">
        <v>0.5</v>
      </c>
      <c r="BJ631">
        <f>DI631</f>
        <v>0</v>
      </c>
      <c r="BK631">
        <f>L631</f>
        <v>0</v>
      </c>
      <c r="BL631">
        <f>BH631*BI631*BJ631</f>
        <v>0</v>
      </c>
      <c r="BM631">
        <f>(BK631-BC631)/BJ631</f>
        <v>0</v>
      </c>
      <c r="BN631">
        <f>(BA631-BG631)/BG631</f>
        <v>0</v>
      </c>
      <c r="BO631">
        <f>AZ631/(BB631+AZ631/BG631)</f>
        <v>0</v>
      </c>
      <c r="BP631" t="s">
        <v>437</v>
      </c>
      <c r="BQ631">
        <v>0</v>
      </c>
      <c r="BR631">
        <f>IF(BQ631&lt;&gt;0, BQ631, BO631)</f>
        <v>0</v>
      </c>
      <c r="BS631">
        <f>1-BR631/BG631</f>
        <v>0</v>
      </c>
      <c r="BT631">
        <f>(BG631-BF631)/(BG631-BR631)</f>
        <v>0</v>
      </c>
      <c r="BU631">
        <f>(BA631-BG631)/(BA631-BR631)</f>
        <v>0</v>
      </c>
      <c r="BV631">
        <f>(BG631-BF631)/(BG631-AZ631)</f>
        <v>0</v>
      </c>
      <c r="BW631">
        <f>(BA631-BG631)/(BA631-AZ631)</f>
        <v>0</v>
      </c>
      <c r="BX631">
        <f>(BT631*BR631/BF631)</f>
        <v>0</v>
      </c>
      <c r="BY631">
        <f>(1-BX631)</f>
        <v>0</v>
      </c>
      <c r="DH631">
        <f>$B$11*EG631+$C$11*EH631+$F$11*ES631*(1-EV631)</f>
        <v>0</v>
      </c>
      <c r="DI631">
        <f>DH631*DJ631</f>
        <v>0</v>
      </c>
      <c r="DJ631">
        <f>($B$11*$D$9+$C$11*$D$9+$F$11*((FF631+EX631)/MAX(FF631+EX631+FG631, 0.1)*$I$9+FG631/MAX(FF631+EX631+FG631, 0.1)*$J$9))/($B$11+$C$11+$F$11)</f>
        <v>0</v>
      </c>
      <c r="DK631">
        <f>($B$11*$K$9+$C$11*$K$9+$F$11*((FF631+EX631)/MAX(FF631+EX631+FG631, 0.1)*$P$9+FG631/MAX(FF631+EX631+FG631, 0.1)*$Q$9))/($B$11+$C$11+$F$11)</f>
        <v>0</v>
      </c>
      <c r="DL631">
        <v>2.44</v>
      </c>
      <c r="DM631">
        <v>0.5</v>
      </c>
      <c r="DN631" t="s">
        <v>438</v>
      </c>
      <c r="DO631">
        <v>2</v>
      </c>
      <c r="DP631" t="b">
        <v>1</v>
      </c>
      <c r="DQ631">
        <v>1759263219.314285</v>
      </c>
      <c r="DR631">
        <v>580.0886785714285</v>
      </c>
      <c r="DS631">
        <v>608.7856428571429</v>
      </c>
      <c r="DT631">
        <v>23.01262142857143</v>
      </c>
      <c r="DU631">
        <v>22.10302142857143</v>
      </c>
      <c r="DV631">
        <v>579.581</v>
      </c>
      <c r="DW631">
        <v>22.79089642857143</v>
      </c>
      <c r="DX631">
        <v>500.02325</v>
      </c>
      <c r="DY631">
        <v>90.63381785714284</v>
      </c>
      <c r="DZ631">
        <v>0.05017283928571429</v>
      </c>
      <c r="EA631">
        <v>29.63169642857143</v>
      </c>
      <c r="EB631">
        <v>30.003525</v>
      </c>
      <c r="EC631">
        <v>999.9000000000002</v>
      </c>
      <c r="ED631">
        <v>0</v>
      </c>
      <c r="EE631">
        <v>0</v>
      </c>
      <c r="EF631">
        <v>9976.831428571428</v>
      </c>
      <c r="EG631">
        <v>0</v>
      </c>
      <c r="EH631">
        <v>11.45483928571429</v>
      </c>
      <c r="EI631">
        <v>-28.69700357142857</v>
      </c>
      <c r="EJ631">
        <v>593.7521428571428</v>
      </c>
      <c r="EK631">
        <v>622.5458214285712</v>
      </c>
      <c r="EL631">
        <v>0.9095987857142855</v>
      </c>
      <c r="EM631">
        <v>608.7856428571429</v>
      </c>
      <c r="EN631">
        <v>22.10302142857143</v>
      </c>
      <c r="EO631">
        <v>2.085721785714286</v>
      </c>
      <c r="EP631">
        <v>2.003282142857143</v>
      </c>
      <c r="EQ631">
        <v>18.11054642857143</v>
      </c>
      <c r="ER631">
        <v>17.4703</v>
      </c>
      <c r="ES631">
        <v>2000.015357142857</v>
      </c>
      <c r="ET631">
        <v>0.98000725</v>
      </c>
      <c r="EU631">
        <v>0.01999275</v>
      </c>
      <c r="EV631">
        <v>0</v>
      </c>
      <c r="EW631">
        <v>232.7888928571429</v>
      </c>
      <c r="EX631">
        <v>5.000560000000001</v>
      </c>
      <c r="EY631">
        <v>4824.945357142858</v>
      </c>
      <c r="EZ631">
        <v>17295.05357142857</v>
      </c>
      <c r="FA631">
        <v>41.15599999999999</v>
      </c>
      <c r="FB631">
        <v>41.31199999999999</v>
      </c>
      <c r="FC631">
        <v>40.86825</v>
      </c>
      <c r="FD631">
        <v>40.48425</v>
      </c>
      <c r="FE631">
        <v>41.93035714285713</v>
      </c>
      <c r="FF631">
        <v>1955.125357142857</v>
      </c>
      <c r="FG631">
        <v>39.89000000000001</v>
      </c>
      <c r="FH631">
        <v>0</v>
      </c>
      <c r="FI631">
        <v>1759263241.6</v>
      </c>
      <c r="FJ631">
        <v>0</v>
      </c>
      <c r="FK631">
        <v>232.7931153846154</v>
      </c>
      <c r="FL631">
        <v>-1.71039316734853</v>
      </c>
      <c r="FM631">
        <v>-37.65743592328482</v>
      </c>
      <c r="FN631">
        <v>4824.597692307692</v>
      </c>
      <c r="FO631">
        <v>15</v>
      </c>
      <c r="FP631">
        <v>0</v>
      </c>
      <c r="FQ631" t="s">
        <v>439</v>
      </c>
      <c r="FR631">
        <v>1747148579.5</v>
      </c>
      <c r="FS631">
        <v>1747148584.5</v>
      </c>
      <c r="FT631">
        <v>0</v>
      </c>
      <c r="FU631">
        <v>0.162</v>
      </c>
      <c r="FV631">
        <v>-0.001</v>
      </c>
      <c r="FW631">
        <v>0.139</v>
      </c>
      <c r="FX631">
        <v>0.058</v>
      </c>
      <c r="FY631">
        <v>420</v>
      </c>
      <c r="FZ631">
        <v>16</v>
      </c>
      <c r="GA631">
        <v>0.19</v>
      </c>
      <c r="GB631">
        <v>0.02</v>
      </c>
      <c r="GC631">
        <v>-28.74776341463415</v>
      </c>
      <c r="GD631">
        <v>1.665612543554064</v>
      </c>
      <c r="GE631">
        <v>0.2226587597550505</v>
      </c>
      <c r="GF631">
        <v>0</v>
      </c>
      <c r="GG631">
        <v>232.8869117647059</v>
      </c>
      <c r="GH631">
        <v>-1.941038961166816</v>
      </c>
      <c r="GI631">
        <v>0.2469955188504024</v>
      </c>
      <c r="GJ631">
        <v>0</v>
      </c>
      <c r="GK631">
        <v>0.9175266829268293</v>
      </c>
      <c r="GL631">
        <v>-0.1914208641114983</v>
      </c>
      <c r="GM631">
        <v>0.01908881240532805</v>
      </c>
      <c r="GN631">
        <v>0</v>
      </c>
      <c r="GO631">
        <v>0</v>
      </c>
      <c r="GP631">
        <v>3</v>
      </c>
      <c r="GQ631" t="s">
        <v>490</v>
      </c>
      <c r="GR631">
        <v>3.1274</v>
      </c>
      <c r="GS631">
        <v>2.72774</v>
      </c>
      <c r="GT631">
        <v>0.112159</v>
      </c>
      <c r="GU631">
        <v>0.116555</v>
      </c>
      <c r="GV631">
        <v>0.104088</v>
      </c>
      <c r="GW631">
        <v>0.101864</v>
      </c>
      <c r="GX631">
        <v>26648.4</v>
      </c>
      <c r="GY631">
        <v>25696</v>
      </c>
      <c r="GZ631">
        <v>30554.7</v>
      </c>
      <c r="HA631">
        <v>29338.6</v>
      </c>
      <c r="HB631">
        <v>37775.1</v>
      </c>
      <c r="HC631">
        <v>34659.9</v>
      </c>
      <c r="HD631">
        <v>46737.5</v>
      </c>
      <c r="HE631">
        <v>43584.9</v>
      </c>
      <c r="HF631">
        <v>1.82495</v>
      </c>
      <c r="HG631">
        <v>1.85163</v>
      </c>
      <c r="HH631">
        <v>0.112634</v>
      </c>
      <c r="HI631">
        <v>0</v>
      </c>
      <c r="HJ631">
        <v>28.1655</v>
      </c>
      <c r="HK631">
        <v>999.9</v>
      </c>
      <c r="HL631">
        <v>52</v>
      </c>
      <c r="HM631">
        <v>31.1</v>
      </c>
      <c r="HN631">
        <v>26.0324</v>
      </c>
      <c r="HO631">
        <v>63.0897</v>
      </c>
      <c r="HP631">
        <v>16.9671</v>
      </c>
      <c r="HQ631">
        <v>1</v>
      </c>
      <c r="HR631">
        <v>0.110488</v>
      </c>
      <c r="HS631">
        <v>-0.492936</v>
      </c>
      <c r="HT631">
        <v>20.2013</v>
      </c>
      <c r="HU631">
        <v>5.22822</v>
      </c>
      <c r="HV631">
        <v>11.974</v>
      </c>
      <c r="HW631">
        <v>4.9701</v>
      </c>
      <c r="HX631">
        <v>3.2895</v>
      </c>
      <c r="HY631">
        <v>9999</v>
      </c>
      <c r="HZ631">
        <v>9999</v>
      </c>
      <c r="IA631">
        <v>9999</v>
      </c>
      <c r="IB631">
        <v>22</v>
      </c>
      <c r="IC631">
        <v>4.97291</v>
      </c>
      <c r="ID631">
        <v>1.87709</v>
      </c>
      <c r="IE631">
        <v>1.87515</v>
      </c>
      <c r="IF631">
        <v>1.87799</v>
      </c>
      <c r="IG631">
        <v>1.87471</v>
      </c>
      <c r="IH631">
        <v>1.87826</v>
      </c>
      <c r="II631">
        <v>1.87537</v>
      </c>
      <c r="IJ631">
        <v>1.87653</v>
      </c>
      <c r="IK631">
        <v>0</v>
      </c>
      <c r="IL631">
        <v>0</v>
      </c>
      <c r="IM631">
        <v>0</v>
      </c>
      <c r="IN631">
        <v>0</v>
      </c>
      <c r="IO631" t="s">
        <v>441</v>
      </c>
      <c r="IP631" t="s">
        <v>442</v>
      </c>
      <c r="IQ631" t="s">
        <v>443</v>
      </c>
      <c r="IR631" t="s">
        <v>443</v>
      </c>
      <c r="IS631" t="s">
        <v>443</v>
      </c>
      <c r="IT631" t="s">
        <v>443</v>
      </c>
      <c r="IU631">
        <v>0</v>
      </c>
      <c r="IV631">
        <v>100</v>
      </c>
      <c r="IW631">
        <v>100</v>
      </c>
      <c r="IX631">
        <v>0.531</v>
      </c>
      <c r="IY631">
        <v>0.2212</v>
      </c>
      <c r="IZ631">
        <v>-0.1222274518627452</v>
      </c>
      <c r="JA631">
        <v>0.001328938755811441</v>
      </c>
      <c r="JB631">
        <v>-5.633165956792918E-07</v>
      </c>
      <c r="JC631">
        <v>2.510553891376428E-10</v>
      </c>
      <c r="JD631">
        <v>-0.04678033270444259</v>
      </c>
      <c r="JE631">
        <v>-0.0009625096320519332</v>
      </c>
      <c r="JF631">
        <v>0.0006953178313022573</v>
      </c>
      <c r="JG631">
        <v>-5.973937232829655E-06</v>
      </c>
      <c r="JH631">
        <v>1</v>
      </c>
      <c r="JI631">
        <v>2112</v>
      </c>
      <c r="JJ631">
        <v>1</v>
      </c>
      <c r="JK631">
        <v>26</v>
      </c>
      <c r="JL631">
        <v>201910.8</v>
      </c>
      <c r="JM631">
        <v>201910.7</v>
      </c>
      <c r="JN631">
        <v>1.5564</v>
      </c>
      <c r="JO631">
        <v>2.55737</v>
      </c>
      <c r="JP631">
        <v>1.39893</v>
      </c>
      <c r="JQ631">
        <v>2.33521</v>
      </c>
      <c r="JR631">
        <v>1.44897</v>
      </c>
      <c r="JS631">
        <v>2.6001</v>
      </c>
      <c r="JT631">
        <v>36.8604</v>
      </c>
      <c r="JU631">
        <v>23.9824</v>
      </c>
      <c r="JV631">
        <v>18</v>
      </c>
      <c r="JW631">
        <v>475.955</v>
      </c>
      <c r="JX631">
        <v>462.072</v>
      </c>
      <c r="JY631">
        <v>28.287</v>
      </c>
      <c r="JZ631">
        <v>28.6266</v>
      </c>
      <c r="KA631">
        <v>30.0001</v>
      </c>
      <c r="KB631">
        <v>28.3206</v>
      </c>
      <c r="KC631">
        <v>28.3873</v>
      </c>
      <c r="KD631">
        <v>31.1661</v>
      </c>
      <c r="KE631">
        <v>25.1954</v>
      </c>
      <c r="KF631">
        <v>75.8052</v>
      </c>
      <c r="KG631">
        <v>28.2847</v>
      </c>
      <c r="KH631">
        <v>654.559</v>
      </c>
      <c r="KI631">
        <v>22.0504</v>
      </c>
      <c r="KJ631">
        <v>101.007</v>
      </c>
      <c r="KK631">
        <v>100.262</v>
      </c>
    </row>
    <row r="632" spans="1:297">
      <c r="A632">
        <v>616</v>
      </c>
      <c r="B632">
        <v>1759263232.1</v>
      </c>
      <c r="C632">
        <v>16416.5</v>
      </c>
      <c r="D632" t="s">
        <v>1681</v>
      </c>
      <c r="E632" t="s">
        <v>1682</v>
      </c>
      <c r="F632">
        <v>5</v>
      </c>
      <c r="G632" t="s">
        <v>1604</v>
      </c>
      <c r="H632" t="s">
        <v>436</v>
      </c>
      <c r="I632">
        <v>1759263224.6</v>
      </c>
      <c r="J632">
        <f>(K632)/1000</f>
        <v>0</v>
      </c>
      <c r="K632">
        <f>IF(DP632, AN632, AH632)</f>
        <v>0</v>
      </c>
      <c r="L632">
        <f>IF(DP632, AI632, AG632)</f>
        <v>0</v>
      </c>
      <c r="M632">
        <f>DR632 - IF(AU632&gt;1, L632*DL632*100.0/(AW632), 0)</f>
        <v>0</v>
      </c>
      <c r="N632">
        <f>((T632-J632/2)*M632-L632)/(T632+J632/2)</f>
        <v>0</v>
      </c>
      <c r="O632">
        <f>N632*(DY632+DZ632)/1000.0</f>
        <v>0</v>
      </c>
      <c r="P632">
        <f>(DR632 - IF(AU632&gt;1, L632*DL632*100.0/(AW632), 0))*(DY632+DZ632)/1000.0</f>
        <v>0</v>
      </c>
      <c r="Q632">
        <f>2.0/((1/S632-1/R632)+SIGN(S632)*SQRT((1/S632-1/R632)*(1/S632-1/R632) + 4*DM632/((DM632+1)*(DM632+1))*(2*1/S632*1/R632-1/R632*1/R632)))</f>
        <v>0</v>
      </c>
      <c r="R632">
        <f>IF(LEFT(DN632,1)&lt;&gt;"0",IF(LEFT(DN632,1)="1",3.0,DO632),$D$5+$E$5*(EF632*DY632/($K$5*1000))+$F$5*(EF632*DY632/($K$5*1000))*MAX(MIN(DL632,$J$5),$I$5)*MAX(MIN(DL632,$J$5),$I$5)+$G$5*MAX(MIN(DL632,$J$5),$I$5)*(EF632*DY632/($K$5*1000))+$H$5*(EF632*DY632/($K$5*1000))*(EF632*DY632/($K$5*1000)))</f>
        <v>0</v>
      </c>
      <c r="S632">
        <f>J632*(1000-(1000*0.61365*exp(17.502*W632/(240.97+W632))/(DY632+DZ632)+DT632)/2)/(1000*0.61365*exp(17.502*W632/(240.97+W632))/(DY632+DZ632)-DT632)</f>
        <v>0</v>
      </c>
      <c r="T632">
        <f>1/((DM632+1)/(Q632/1.6)+1/(R632/1.37)) + DM632/((DM632+1)/(Q632/1.6) + DM632/(R632/1.37))</f>
        <v>0</v>
      </c>
      <c r="U632">
        <f>(DH632*DK632)</f>
        <v>0</v>
      </c>
      <c r="V632">
        <f>(EA632+(U632+2*0.95*5.67E-8*(((EA632+$B$7)+273)^4-(EA632+273)^4)-44100*J632)/(1.84*29.3*R632+8*0.95*5.67E-8*(EA632+273)^3))</f>
        <v>0</v>
      </c>
      <c r="W632">
        <f>($C$7*EB632+$D$7*EC632+$E$7*V632)</f>
        <v>0</v>
      </c>
      <c r="X632">
        <f>0.61365*exp(17.502*W632/(240.97+W632))</f>
        <v>0</v>
      </c>
      <c r="Y632">
        <f>(Z632/AA632*100)</f>
        <v>0</v>
      </c>
      <c r="Z632">
        <f>DT632*(DY632+DZ632)/1000</f>
        <v>0</v>
      </c>
      <c r="AA632">
        <f>0.61365*exp(17.502*EA632/(240.97+EA632))</f>
        <v>0</v>
      </c>
      <c r="AB632">
        <f>(X632-DT632*(DY632+DZ632)/1000)</f>
        <v>0</v>
      </c>
      <c r="AC632">
        <f>(-J632*44100)</f>
        <v>0</v>
      </c>
      <c r="AD632">
        <f>2*29.3*R632*0.92*(EA632-W632)</f>
        <v>0</v>
      </c>
      <c r="AE632">
        <f>2*0.95*5.67E-8*(((EA632+$B$7)+273)^4-(W632+273)^4)</f>
        <v>0</v>
      </c>
      <c r="AF632">
        <f>U632+AE632+AC632+AD632</f>
        <v>0</v>
      </c>
      <c r="AG632">
        <f>DX632*AU632*(DS632-DR632*(1000-AU632*DU632)/(1000-AU632*DT632))/(100*DL632)</f>
        <v>0</v>
      </c>
      <c r="AH632">
        <f>1000*DX632*AU632*(DT632-DU632)/(100*DL632*(1000-AU632*DT632))</f>
        <v>0</v>
      </c>
      <c r="AI632">
        <f>(AJ632 - AK632 - DY632*1E3/(8.314*(EA632+273.15)) * AM632/DX632 * AL632) * DX632/(100*DL632) * (1000 - DU632)/1000</f>
        <v>0</v>
      </c>
      <c r="AJ632">
        <v>655.2481073399714</v>
      </c>
      <c r="AK632">
        <v>635.1162666666667</v>
      </c>
      <c r="AL632">
        <v>3.35970077043634</v>
      </c>
      <c r="AM632">
        <v>65.50956561991086</v>
      </c>
      <c r="AN632">
        <f>(AP632 - AO632 + DY632*1E3/(8.314*(EA632+273.15)) * AR632/DX632 * AQ632) * DX632/(100*DL632) * 1000/(1000 - AP632)</f>
        <v>0</v>
      </c>
      <c r="AO632">
        <v>22.07411659472404</v>
      </c>
      <c r="AP632">
        <v>22.96812848484848</v>
      </c>
      <c r="AQ632">
        <v>-6.45215138148159E-05</v>
      </c>
      <c r="AR632">
        <v>120.4134206838578</v>
      </c>
      <c r="AS632">
        <v>5</v>
      </c>
      <c r="AT632">
        <v>1</v>
      </c>
      <c r="AU632">
        <f>IF(AS632*$H$13&gt;=AW632,1.0,(AW632/(AW632-AS632*$H$13)))</f>
        <v>0</v>
      </c>
      <c r="AV632">
        <f>(AU632-1)*100</f>
        <v>0</v>
      </c>
      <c r="AW632">
        <f>MAX(0,($B$13+$C$13*EF632)/(1+$D$13*EF632)*DY632/(EA632+273)*$E$13)</f>
        <v>0</v>
      </c>
      <c r="AX632" t="s">
        <v>437</v>
      </c>
      <c r="AY632" t="s">
        <v>437</v>
      </c>
      <c r="AZ632">
        <v>0</v>
      </c>
      <c r="BA632">
        <v>0</v>
      </c>
      <c r="BB632">
        <f>1-AZ632/BA632</f>
        <v>0</v>
      </c>
      <c r="BC632">
        <v>0</v>
      </c>
      <c r="BD632" t="s">
        <v>437</v>
      </c>
      <c r="BE632" t="s">
        <v>437</v>
      </c>
      <c r="BF632">
        <v>0</v>
      </c>
      <c r="BG632">
        <v>0</v>
      </c>
      <c r="BH632">
        <f>1-BF632/BG632</f>
        <v>0</v>
      </c>
      <c r="BI632">
        <v>0.5</v>
      </c>
      <c r="BJ632">
        <f>DI632</f>
        <v>0</v>
      </c>
      <c r="BK632">
        <f>L632</f>
        <v>0</v>
      </c>
      <c r="BL632">
        <f>BH632*BI632*BJ632</f>
        <v>0</v>
      </c>
      <c r="BM632">
        <f>(BK632-BC632)/BJ632</f>
        <v>0</v>
      </c>
      <c r="BN632">
        <f>(BA632-BG632)/BG632</f>
        <v>0</v>
      </c>
      <c r="BO632">
        <f>AZ632/(BB632+AZ632/BG632)</f>
        <v>0</v>
      </c>
      <c r="BP632" t="s">
        <v>437</v>
      </c>
      <c r="BQ632">
        <v>0</v>
      </c>
      <c r="BR632">
        <f>IF(BQ632&lt;&gt;0, BQ632, BO632)</f>
        <v>0</v>
      </c>
      <c r="BS632">
        <f>1-BR632/BG632</f>
        <v>0</v>
      </c>
      <c r="BT632">
        <f>(BG632-BF632)/(BG632-BR632)</f>
        <v>0</v>
      </c>
      <c r="BU632">
        <f>(BA632-BG632)/(BA632-BR632)</f>
        <v>0</v>
      </c>
      <c r="BV632">
        <f>(BG632-BF632)/(BG632-AZ632)</f>
        <v>0</v>
      </c>
      <c r="BW632">
        <f>(BA632-BG632)/(BA632-AZ632)</f>
        <v>0</v>
      </c>
      <c r="BX632">
        <f>(BT632*BR632/BF632)</f>
        <v>0</v>
      </c>
      <c r="BY632">
        <f>(1-BX632)</f>
        <v>0</v>
      </c>
      <c r="DH632">
        <f>$B$11*EG632+$C$11*EH632+$F$11*ES632*(1-EV632)</f>
        <v>0</v>
      </c>
      <c r="DI632">
        <f>DH632*DJ632</f>
        <v>0</v>
      </c>
      <c r="DJ632">
        <f>($B$11*$D$9+$C$11*$D$9+$F$11*((FF632+EX632)/MAX(FF632+EX632+FG632, 0.1)*$I$9+FG632/MAX(FF632+EX632+FG632, 0.1)*$J$9))/($B$11+$C$11+$F$11)</f>
        <v>0</v>
      </c>
      <c r="DK632">
        <f>($B$11*$K$9+$C$11*$K$9+$F$11*((FF632+EX632)/MAX(FF632+EX632+FG632, 0.1)*$P$9+FG632/MAX(FF632+EX632+FG632, 0.1)*$Q$9))/($B$11+$C$11+$F$11)</f>
        <v>0</v>
      </c>
      <c r="DL632">
        <v>2.44</v>
      </c>
      <c r="DM632">
        <v>0.5</v>
      </c>
      <c r="DN632" t="s">
        <v>438</v>
      </c>
      <c r="DO632">
        <v>2</v>
      </c>
      <c r="DP632" t="b">
        <v>1</v>
      </c>
      <c r="DQ632">
        <v>1759263224.6</v>
      </c>
      <c r="DR632">
        <v>597.5431851851853</v>
      </c>
      <c r="DS632">
        <v>626.1935185185184</v>
      </c>
      <c r="DT632">
        <v>22.99515185185185</v>
      </c>
      <c r="DU632">
        <v>22.09538518518518</v>
      </c>
      <c r="DV632">
        <v>597.0193333333334</v>
      </c>
      <c r="DW632">
        <v>22.77379259259259</v>
      </c>
      <c r="DX632">
        <v>499.9936666666667</v>
      </c>
      <c r="DY632">
        <v>90.63348518518521</v>
      </c>
      <c r="DZ632">
        <v>0.05019227777777777</v>
      </c>
      <c r="EA632">
        <v>29.63107777777778</v>
      </c>
      <c r="EB632">
        <v>30.00327407407407</v>
      </c>
      <c r="EC632">
        <v>999.9000000000001</v>
      </c>
      <c r="ED632">
        <v>0</v>
      </c>
      <c r="EE632">
        <v>0</v>
      </c>
      <c r="EF632">
        <v>9979.44925925926</v>
      </c>
      <c r="EG632">
        <v>0</v>
      </c>
      <c r="EH632">
        <v>11.45003703703704</v>
      </c>
      <c r="EI632">
        <v>-28.65034814814815</v>
      </c>
      <c r="EJ632">
        <v>611.606851851852</v>
      </c>
      <c r="EK632">
        <v>640.342037037037</v>
      </c>
      <c r="EL632">
        <v>0.8997678518518519</v>
      </c>
      <c r="EM632">
        <v>626.1935185185184</v>
      </c>
      <c r="EN632">
        <v>22.09538518518518</v>
      </c>
      <c r="EO632">
        <v>2.084131111111111</v>
      </c>
      <c r="EP632">
        <v>2.002582222222222</v>
      </c>
      <c r="EQ632">
        <v>18.0984037037037</v>
      </c>
      <c r="ER632">
        <v>17.46475925925926</v>
      </c>
      <c r="ES632">
        <v>2000.024074074074</v>
      </c>
      <c r="ET632">
        <v>0.9800074444444447</v>
      </c>
      <c r="EU632">
        <v>0.01999255555555555</v>
      </c>
      <c r="EV632">
        <v>0</v>
      </c>
      <c r="EW632">
        <v>232.6625185185185</v>
      </c>
      <c r="EX632">
        <v>5.000560000000001</v>
      </c>
      <c r="EY632">
        <v>4821.694074074075</v>
      </c>
      <c r="EZ632">
        <v>17295.12222222222</v>
      </c>
      <c r="FA632">
        <v>41.16633333333333</v>
      </c>
      <c r="FB632">
        <v>41.31199999999999</v>
      </c>
      <c r="FC632">
        <v>40.875</v>
      </c>
      <c r="FD632">
        <v>40.479</v>
      </c>
      <c r="FE632">
        <v>41.9301111111111</v>
      </c>
      <c r="FF632">
        <v>1955.134074074075</v>
      </c>
      <c r="FG632">
        <v>39.89000000000001</v>
      </c>
      <c r="FH632">
        <v>0</v>
      </c>
      <c r="FI632">
        <v>1759263246.4</v>
      </c>
      <c r="FJ632">
        <v>0</v>
      </c>
      <c r="FK632">
        <v>232.6440384615385</v>
      </c>
      <c r="FL632">
        <v>-1.215350440060615</v>
      </c>
      <c r="FM632">
        <v>-36.29435897923947</v>
      </c>
      <c r="FN632">
        <v>4821.698846153846</v>
      </c>
      <c r="FO632">
        <v>15</v>
      </c>
      <c r="FP632">
        <v>0</v>
      </c>
      <c r="FQ632" t="s">
        <v>439</v>
      </c>
      <c r="FR632">
        <v>1747148579.5</v>
      </c>
      <c r="FS632">
        <v>1747148584.5</v>
      </c>
      <c r="FT632">
        <v>0</v>
      </c>
      <c r="FU632">
        <v>0.162</v>
      </c>
      <c r="FV632">
        <v>-0.001</v>
      </c>
      <c r="FW632">
        <v>0.139</v>
      </c>
      <c r="FX632">
        <v>0.058</v>
      </c>
      <c r="FY632">
        <v>420</v>
      </c>
      <c r="FZ632">
        <v>16</v>
      </c>
      <c r="GA632">
        <v>0.19</v>
      </c>
      <c r="GB632">
        <v>0.02</v>
      </c>
      <c r="GC632">
        <v>-28.71172682926829</v>
      </c>
      <c r="GD632">
        <v>0.9791310104529407</v>
      </c>
      <c r="GE632">
        <v>0.215300440139106</v>
      </c>
      <c r="GF632">
        <v>0</v>
      </c>
      <c r="GG632">
        <v>232.7489411764706</v>
      </c>
      <c r="GH632">
        <v>-1.601955695219591</v>
      </c>
      <c r="GI632">
        <v>0.240155579619015</v>
      </c>
      <c r="GJ632">
        <v>0</v>
      </c>
      <c r="GK632">
        <v>0.9071621219512197</v>
      </c>
      <c r="GL632">
        <v>-0.1260132543553985</v>
      </c>
      <c r="GM632">
        <v>0.01761387209157313</v>
      </c>
      <c r="GN632">
        <v>0</v>
      </c>
      <c r="GO632">
        <v>0</v>
      </c>
      <c r="GP632">
        <v>3</v>
      </c>
      <c r="GQ632" t="s">
        <v>490</v>
      </c>
      <c r="GR632">
        <v>3.12769</v>
      </c>
      <c r="GS632">
        <v>2.72791</v>
      </c>
      <c r="GT632">
        <v>0.114278</v>
      </c>
      <c r="GU632">
        <v>0.118676</v>
      </c>
      <c r="GV632">
        <v>0.104016</v>
      </c>
      <c r="GW632">
        <v>0.101634</v>
      </c>
      <c r="GX632">
        <v>26584.7</v>
      </c>
      <c r="GY632">
        <v>25634.4</v>
      </c>
      <c r="GZ632">
        <v>30554.6</v>
      </c>
      <c r="HA632">
        <v>29338.7</v>
      </c>
      <c r="HB632">
        <v>37778.5</v>
      </c>
      <c r="HC632">
        <v>34669.2</v>
      </c>
      <c r="HD632">
        <v>46737.6</v>
      </c>
      <c r="HE632">
        <v>43585.1</v>
      </c>
      <c r="HF632">
        <v>1.8255</v>
      </c>
      <c r="HG632">
        <v>1.85107</v>
      </c>
      <c r="HH632">
        <v>0.112653</v>
      </c>
      <c r="HI632">
        <v>0</v>
      </c>
      <c r="HJ632">
        <v>28.1678</v>
      </c>
      <c r="HK632">
        <v>999.9</v>
      </c>
      <c r="HL632">
        <v>52</v>
      </c>
      <c r="HM632">
        <v>31.1</v>
      </c>
      <c r="HN632">
        <v>26.0322</v>
      </c>
      <c r="HO632">
        <v>63.4297</v>
      </c>
      <c r="HP632">
        <v>16.7588</v>
      </c>
      <c r="HQ632">
        <v>1</v>
      </c>
      <c r="HR632">
        <v>0.110554</v>
      </c>
      <c r="HS632">
        <v>-0.496337</v>
      </c>
      <c r="HT632">
        <v>20.2012</v>
      </c>
      <c r="HU632">
        <v>5.22807</v>
      </c>
      <c r="HV632">
        <v>11.974</v>
      </c>
      <c r="HW632">
        <v>4.9702</v>
      </c>
      <c r="HX632">
        <v>3.2895</v>
      </c>
      <c r="HY632">
        <v>9999</v>
      </c>
      <c r="HZ632">
        <v>9999</v>
      </c>
      <c r="IA632">
        <v>9999</v>
      </c>
      <c r="IB632">
        <v>22</v>
      </c>
      <c r="IC632">
        <v>4.9729</v>
      </c>
      <c r="ID632">
        <v>1.8771</v>
      </c>
      <c r="IE632">
        <v>1.87517</v>
      </c>
      <c r="IF632">
        <v>1.87802</v>
      </c>
      <c r="IG632">
        <v>1.87473</v>
      </c>
      <c r="IH632">
        <v>1.87834</v>
      </c>
      <c r="II632">
        <v>1.87539</v>
      </c>
      <c r="IJ632">
        <v>1.87658</v>
      </c>
      <c r="IK632">
        <v>0</v>
      </c>
      <c r="IL632">
        <v>0</v>
      </c>
      <c r="IM632">
        <v>0</v>
      </c>
      <c r="IN632">
        <v>0</v>
      </c>
      <c r="IO632" t="s">
        <v>441</v>
      </c>
      <c r="IP632" t="s">
        <v>442</v>
      </c>
      <c r="IQ632" t="s">
        <v>443</v>
      </c>
      <c r="IR632" t="s">
        <v>443</v>
      </c>
      <c r="IS632" t="s">
        <v>443</v>
      </c>
      <c r="IT632" t="s">
        <v>443</v>
      </c>
      <c r="IU632">
        <v>0</v>
      </c>
      <c r="IV632">
        <v>100</v>
      </c>
      <c r="IW632">
        <v>100</v>
      </c>
      <c r="IX632">
        <v>0.547</v>
      </c>
      <c r="IY632">
        <v>0.2207</v>
      </c>
      <c r="IZ632">
        <v>-0.1222274518627452</v>
      </c>
      <c r="JA632">
        <v>0.001328938755811441</v>
      </c>
      <c r="JB632">
        <v>-5.633165956792918E-07</v>
      </c>
      <c r="JC632">
        <v>2.510553891376428E-10</v>
      </c>
      <c r="JD632">
        <v>-0.04678033270444259</v>
      </c>
      <c r="JE632">
        <v>-0.0009625096320519332</v>
      </c>
      <c r="JF632">
        <v>0.0006953178313022573</v>
      </c>
      <c r="JG632">
        <v>-5.973937232829655E-06</v>
      </c>
      <c r="JH632">
        <v>1</v>
      </c>
      <c r="JI632">
        <v>2112</v>
      </c>
      <c r="JJ632">
        <v>1</v>
      </c>
      <c r="JK632">
        <v>26</v>
      </c>
      <c r="JL632">
        <v>201910.9</v>
      </c>
      <c r="JM632">
        <v>201910.8</v>
      </c>
      <c r="JN632">
        <v>1.59058</v>
      </c>
      <c r="JO632">
        <v>2.55249</v>
      </c>
      <c r="JP632">
        <v>1.39893</v>
      </c>
      <c r="JQ632">
        <v>2.33521</v>
      </c>
      <c r="JR632">
        <v>1.44897</v>
      </c>
      <c r="JS632">
        <v>2.50122</v>
      </c>
      <c r="JT632">
        <v>36.8604</v>
      </c>
      <c r="JU632">
        <v>23.9649</v>
      </c>
      <c r="JV632">
        <v>18</v>
      </c>
      <c r="JW632">
        <v>476.254</v>
      </c>
      <c r="JX632">
        <v>461.718</v>
      </c>
      <c r="JY632">
        <v>28.2836</v>
      </c>
      <c r="JZ632">
        <v>28.6266</v>
      </c>
      <c r="KA632">
        <v>30.0001</v>
      </c>
      <c r="KB632">
        <v>28.3206</v>
      </c>
      <c r="KC632">
        <v>28.3873</v>
      </c>
      <c r="KD632">
        <v>31.8438</v>
      </c>
      <c r="KE632">
        <v>25.1954</v>
      </c>
      <c r="KF632">
        <v>75.8052</v>
      </c>
      <c r="KG632">
        <v>28.2831</v>
      </c>
      <c r="KH632">
        <v>674.619</v>
      </c>
      <c r="KI632">
        <v>22.0647</v>
      </c>
      <c r="KJ632">
        <v>101.007</v>
      </c>
      <c r="KK632">
        <v>100.263</v>
      </c>
    </row>
    <row r="633" spans="1:297">
      <c r="A633">
        <v>617</v>
      </c>
      <c r="B633">
        <v>1759263237.1</v>
      </c>
      <c r="C633">
        <v>16421.5</v>
      </c>
      <c r="D633" t="s">
        <v>1683</v>
      </c>
      <c r="E633" t="s">
        <v>1684</v>
      </c>
      <c r="F633">
        <v>5</v>
      </c>
      <c r="G633" t="s">
        <v>1604</v>
      </c>
      <c r="H633" t="s">
        <v>436</v>
      </c>
      <c r="I633">
        <v>1759263229.314285</v>
      </c>
      <c r="J633">
        <f>(K633)/1000</f>
        <v>0</v>
      </c>
      <c r="K633">
        <f>IF(DP633, AN633, AH633)</f>
        <v>0</v>
      </c>
      <c r="L633">
        <f>IF(DP633, AI633, AG633)</f>
        <v>0</v>
      </c>
      <c r="M633">
        <f>DR633 - IF(AU633&gt;1, L633*DL633*100.0/(AW633), 0)</f>
        <v>0</v>
      </c>
      <c r="N633">
        <f>((T633-J633/2)*M633-L633)/(T633+J633/2)</f>
        <v>0</v>
      </c>
      <c r="O633">
        <f>N633*(DY633+DZ633)/1000.0</f>
        <v>0</v>
      </c>
      <c r="P633">
        <f>(DR633 - IF(AU633&gt;1, L633*DL633*100.0/(AW633), 0))*(DY633+DZ633)/1000.0</f>
        <v>0</v>
      </c>
      <c r="Q633">
        <f>2.0/((1/S633-1/R633)+SIGN(S633)*SQRT((1/S633-1/R633)*(1/S633-1/R633) + 4*DM633/((DM633+1)*(DM633+1))*(2*1/S633*1/R633-1/R633*1/R633)))</f>
        <v>0</v>
      </c>
      <c r="R633">
        <f>IF(LEFT(DN633,1)&lt;&gt;"0",IF(LEFT(DN633,1)="1",3.0,DO633),$D$5+$E$5*(EF633*DY633/($K$5*1000))+$F$5*(EF633*DY633/($K$5*1000))*MAX(MIN(DL633,$J$5),$I$5)*MAX(MIN(DL633,$J$5),$I$5)+$G$5*MAX(MIN(DL633,$J$5),$I$5)*(EF633*DY633/($K$5*1000))+$H$5*(EF633*DY633/($K$5*1000))*(EF633*DY633/($K$5*1000)))</f>
        <v>0</v>
      </c>
      <c r="S633">
        <f>J633*(1000-(1000*0.61365*exp(17.502*W633/(240.97+W633))/(DY633+DZ633)+DT633)/2)/(1000*0.61365*exp(17.502*W633/(240.97+W633))/(DY633+DZ633)-DT633)</f>
        <v>0</v>
      </c>
      <c r="T633">
        <f>1/((DM633+1)/(Q633/1.6)+1/(R633/1.37)) + DM633/((DM633+1)/(Q633/1.6) + DM633/(R633/1.37))</f>
        <v>0</v>
      </c>
      <c r="U633">
        <f>(DH633*DK633)</f>
        <v>0</v>
      </c>
      <c r="V633">
        <f>(EA633+(U633+2*0.95*5.67E-8*(((EA633+$B$7)+273)^4-(EA633+273)^4)-44100*J633)/(1.84*29.3*R633+8*0.95*5.67E-8*(EA633+273)^3))</f>
        <v>0</v>
      </c>
      <c r="W633">
        <f>($C$7*EB633+$D$7*EC633+$E$7*V633)</f>
        <v>0</v>
      </c>
      <c r="X633">
        <f>0.61365*exp(17.502*W633/(240.97+W633))</f>
        <v>0</v>
      </c>
      <c r="Y633">
        <f>(Z633/AA633*100)</f>
        <v>0</v>
      </c>
      <c r="Z633">
        <f>DT633*(DY633+DZ633)/1000</f>
        <v>0</v>
      </c>
      <c r="AA633">
        <f>0.61365*exp(17.502*EA633/(240.97+EA633))</f>
        <v>0</v>
      </c>
      <c r="AB633">
        <f>(X633-DT633*(DY633+DZ633)/1000)</f>
        <v>0</v>
      </c>
      <c r="AC633">
        <f>(-J633*44100)</f>
        <v>0</v>
      </c>
      <c r="AD633">
        <f>2*29.3*R633*0.92*(EA633-W633)</f>
        <v>0</v>
      </c>
      <c r="AE633">
        <f>2*0.95*5.67E-8*(((EA633+$B$7)+273)^4-(W633+273)^4)</f>
        <v>0</v>
      </c>
      <c r="AF633">
        <f>U633+AE633+AC633+AD633</f>
        <v>0</v>
      </c>
      <c r="AG633">
        <f>DX633*AU633*(DS633-DR633*(1000-AU633*DU633)/(1000-AU633*DT633))/(100*DL633)</f>
        <v>0</v>
      </c>
      <c r="AH633">
        <f>1000*DX633*AU633*(DT633-DU633)/(100*DL633*(1000-AU633*DT633))</f>
        <v>0</v>
      </c>
      <c r="AI633">
        <f>(AJ633 - AK633 - DY633*1E3/(8.314*(EA633+273.15)) * AM633/DX633 * AL633) * DX633/(100*DL633) * (1000 - DU633)/1000</f>
        <v>0</v>
      </c>
      <c r="AJ633">
        <v>672.3269043237859</v>
      </c>
      <c r="AK633">
        <v>652.1018787878788</v>
      </c>
      <c r="AL633">
        <v>3.397034546593367</v>
      </c>
      <c r="AM633">
        <v>65.50956561991086</v>
      </c>
      <c r="AN633">
        <f>(AP633 - AO633 + DY633*1E3/(8.314*(EA633+273.15)) * AR633/DX633 * AQ633) * DX633/(100*DL633) * 1000/(1000 - AP633)</f>
        <v>0</v>
      </c>
      <c r="AO633">
        <v>22.0307328790318</v>
      </c>
      <c r="AP633">
        <v>22.92257757575756</v>
      </c>
      <c r="AQ633">
        <v>-0.00911542341978407</v>
      </c>
      <c r="AR633">
        <v>120.4134206838578</v>
      </c>
      <c r="AS633">
        <v>5</v>
      </c>
      <c r="AT633">
        <v>1</v>
      </c>
      <c r="AU633">
        <f>IF(AS633*$H$13&gt;=AW633,1.0,(AW633/(AW633-AS633*$H$13)))</f>
        <v>0</v>
      </c>
      <c r="AV633">
        <f>(AU633-1)*100</f>
        <v>0</v>
      </c>
      <c r="AW633">
        <f>MAX(0,($B$13+$C$13*EF633)/(1+$D$13*EF633)*DY633/(EA633+273)*$E$13)</f>
        <v>0</v>
      </c>
      <c r="AX633" t="s">
        <v>437</v>
      </c>
      <c r="AY633" t="s">
        <v>437</v>
      </c>
      <c r="AZ633">
        <v>0</v>
      </c>
      <c r="BA633">
        <v>0</v>
      </c>
      <c r="BB633">
        <f>1-AZ633/BA633</f>
        <v>0</v>
      </c>
      <c r="BC633">
        <v>0</v>
      </c>
      <c r="BD633" t="s">
        <v>437</v>
      </c>
      <c r="BE633" t="s">
        <v>437</v>
      </c>
      <c r="BF633">
        <v>0</v>
      </c>
      <c r="BG633">
        <v>0</v>
      </c>
      <c r="BH633">
        <f>1-BF633/BG633</f>
        <v>0</v>
      </c>
      <c r="BI633">
        <v>0.5</v>
      </c>
      <c r="BJ633">
        <f>DI633</f>
        <v>0</v>
      </c>
      <c r="BK633">
        <f>L633</f>
        <v>0</v>
      </c>
      <c r="BL633">
        <f>BH633*BI633*BJ633</f>
        <v>0</v>
      </c>
      <c r="BM633">
        <f>(BK633-BC633)/BJ633</f>
        <v>0</v>
      </c>
      <c r="BN633">
        <f>(BA633-BG633)/BG633</f>
        <v>0</v>
      </c>
      <c r="BO633">
        <f>AZ633/(BB633+AZ633/BG633)</f>
        <v>0</v>
      </c>
      <c r="BP633" t="s">
        <v>437</v>
      </c>
      <c r="BQ633">
        <v>0</v>
      </c>
      <c r="BR633">
        <f>IF(BQ633&lt;&gt;0, BQ633, BO633)</f>
        <v>0</v>
      </c>
      <c r="BS633">
        <f>1-BR633/BG633</f>
        <v>0</v>
      </c>
      <c r="BT633">
        <f>(BG633-BF633)/(BG633-BR633)</f>
        <v>0</v>
      </c>
      <c r="BU633">
        <f>(BA633-BG633)/(BA633-BR633)</f>
        <v>0</v>
      </c>
      <c r="BV633">
        <f>(BG633-BF633)/(BG633-AZ633)</f>
        <v>0</v>
      </c>
      <c r="BW633">
        <f>(BA633-BG633)/(BA633-AZ633)</f>
        <v>0</v>
      </c>
      <c r="BX633">
        <f>(BT633*BR633/BF633)</f>
        <v>0</v>
      </c>
      <c r="BY633">
        <f>(1-BX633)</f>
        <v>0</v>
      </c>
      <c r="DH633">
        <f>$B$11*EG633+$C$11*EH633+$F$11*ES633*(1-EV633)</f>
        <v>0</v>
      </c>
      <c r="DI633">
        <f>DH633*DJ633</f>
        <v>0</v>
      </c>
      <c r="DJ633">
        <f>($B$11*$D$9+$C$11*$D$9+$F$11*((FF633+EX633)/MAX(FF633+EX633+FG633, 0.1)*$I$9+FG633/MAX(FF633+EX633+FG633, 0.1)*$J$9))/($B$11+$C$11+$F$11)</f>
        <v>0</v>
      </c>
      <c r="DK633">
        <f>($B$11*$K$9+$C$11*$K$9+$F$11*((FF633+EX633)/MAX(FF633+EX633+FG633, 0.1)*$P$9+FG633/MAX(FF633+EX633+FG633, 0.1)*$Q$9))/($B$11+$C$11+$F$11)</f>
        <v>0</v>
      </c>
      <c r="DL633">
        <v>2.44</v>
      </c>
      <c r="DM633">
        <v>0.5</v>
      </c>
      <c r="DN633" t="s">
        <v>438</v>
      </c>
      <c r="DO633">
        <v>2</v>
      </c>
      <c r="DP633" t="b">
        <v>1</v>
      </c>
      <c r="DQ633">
        <v>1759263229.314285</v>
      </c>
      <c r="DR633">
        <v>613.0761071428572</v>
      </c>
      <c r="DS633">
        <v>641.7667857142858</v>
      </c>
      <c r="DT633">
        <v>22.972525</v>
      </c>
      <c r="DU633">
        <v>22.07321071428572</v>
      </c>
      <c r="DV633">
        <v>612.5380000000001</v>
      </c>
      <c r="DW633">
        <v>22.75164642857143</v>
      </c>
      <c r="DX633">
        <v>499.9623214285715</v>
      </c>
      <c r="DY633">
        <v>90.63347499999999</v>
      </c>
      <c r="DZ633">
        <v>0.05020811428571429</v>
      </c>
      <c r="EA633">
        <v>29.63047500000001</v>
      </c>
      <c r="EB633">
        <v>30.00127142857144</v>
      </c>
      <c r="EC633">
        <v>999.9000000000002</v>
      </c>
      <c r="ED633">
        <v>0</v>
      </c>
      <c r="EE633">
        <v>0</v>
      </c>
      <c r="EF633">
        <v>9984.308214285713</v>
      </c>
      <c r="EG633">
        <v>0</v>
      </c>
      <c r="EH633">
        <v>11.44527857142857</v>
      </c>
      <c r="EI633">
        <v>-28.69065714285714</v>
      </c>
      <c r="EJ633">
        <v>627.4907857142858</v>
      </c>
      <c r="EK633">
        <v>656.2519642857143</v>
      </c>
      <c r="EL633">
        <v>0.8993240714285716</v>
      </c>
      <c r="EM633">
        <v>641.7667857142858</v>
      </c>
      <c r="EN633">
        <v>22.07321071428572</v>
      </c>
      <c r="EO633">
        <v>2.082080714285714</v>
      </c>
      <c r="EP633">
        <v>2.000572142857143</v>
      </c>
      <c r="EQ633">
        <v>18.08272857142857</v>
      </c>
      <c r="ER633">
        <v>17.44884285714286</v>
      </c>
      <c r="ES633">
        <v>2000.023928571429</v>
      </c>
      <c r="ET633">
        <v>0.9800074642857144</v>
      </c>
      <c r="EU633">
        <v>0.01999253571428571</v>
      </c>
      <c r="EV633">
        <v>0</v>
      </c>
      <c r="EW633">
        <v>232.5396428571429</v>
      </c>
      <c r="EX633">
        <v>5.000560000000001</v>
      </c>
      <c r="EY633">
        <v>4818.861428571428</v>
      </c>
      <c r="EZ633">
        <v>17295.11785714285</v>
      </c>
      <c r="FA633">
        <v>41.16707142857142</v>
      </c>
      <c r="FB633">
        <v>41.31199999999999</v>
      </c>
      <c r="FC633">
        <v>40.875</v>
      </c>
      <c r="FD633">
        <v>40.47746428571428</v>
      </c>
      <c r="FE633">
        <v>41.9347857142857</v>
      </c>
      <c r="FF633">
        <v>1955.133928571429</v>
      </c>
      <c r="FG633">
        <v>39.89000000000001</v>
      </c>
      <c r="FH633">
        <v>0</v>
      </c>
      <c r="FI633">
        <v>1759263251.2</v>
      </c>
      <c r="FJ633">
        <v>0</v>
      </c>
      <c r="FK633">
        <v>232.5113846153846</v>
      </c>
      <c r="FL633">
        <v>-1.777914536874901</v>
      </c>
      <c r="FM633">
        <v>-34.46222225518187</v>
      </c>
      <c r="FN633">
        <v>4818.80923076923</v>
      </c>
      <c r="FO633">
        <v>15</v>
      </c>
      <c r="FP633">
        <v>0</v>
      </c>
      <c r="FQ633" t="s">
        <v>439</v>
      </c>
      <c r="FR633">
        <v>1747148579.5</v>
      </c>
      <c r="FS633">
        <v>1747148584.5</v>
      </c>
      <c r="FT633">
        <v>0</v>
      </c>
      <c r="FU633">
        <v>0.162</v>
      </c>
      <c r="FV633">
        <v>-0.001</v>
      </c>
      <c r="FW633">
        <v>0.139</v>
      </c>
      <c r="FX633">
        <v>0.058</v>
      </c>
      <c r="FY633">
        <v>420</v>
      </c>
      <c r="FZ633">
        <v>16</v>
      </c>
      <c r="GA633">
        <v>0.19</v>
      </c>
      <c r="GB633">
        <v>0.02</v>
      </c>
      <c r="GC633">
        <v>-28.72679024390244</v>
      </c>
      <c r="GD633">
        <v>-0.1490801393727705</v>
      </c>
      <c r="GE633">
        <v>0.2274245345806136</v>
      </c>
      <c r="GF633">
        <v>1</v>
      </c>
      <c r="GG633">
        <v>232.6144117647059</v>
      </c>
      <c r="GH633">
        <v>-1.317891524622316</v>
      </c>
      <c r="GI633">
        <v>0.2290111887386152</v>
      </c>
      <c r="GJ633">
        <v>0</v>
      </c>
      <c r="GK633">
        <v>0.9039352926829268</v>
      </c>
      <c r="GL633">
        <v>-0.0163062857142847</v>
      </c>
      <c r="GM633">
        <v>0.01466652040174576</v>
      </c>
      <c r="GN633">
        <v>1</v>
      </c>
      <c r="GO633">
        <v>2</v>
      </c>
      <c r="GP633">
        <v>3</v>
      </c>
      <c r="GQ633" t="s">
        <v>446</v>
      </c>
      <c r="GR633">
        <v>3.12775</v>
      </c>
      <c r="GS633">
        <v>2.7282</v>
      </c>
      <c r="GT633">
        <v>0.116388</v>
      </c>
      <c r="GU633">
        <v>0.120789</v>
      </c>
      <c r="GV633">
        <v>0.103873</v>
      </c>
      <c r="GW633">
        <v>0.101599</v>
      </c>
      <c r="GX633">
        <v>26521.4</v>
      </c>
      <c r="GY633">
        <v>25572.6</v>
      </c>
      <c r="GZ633">
        <v>30554.6</v>
      </c>
      <c r="HA633">
        <v>29338.4</v>
      </c>
      <c r="HB633">
        <v>37784.6</v>
      </c>
      <c r="HC633">
        <v>34670.3</v>
      </c>
      <c r="HD633">
        <v>46737.5</v>
      </c>
      <c r="HE633">
        <v>43584.6</v>
      </c>
      <c r="HF633">
        <v>1.82547</v>
      </c>
      <c r="HG633">
        <v>1.85113</v>
      </c>
      <c r="HH633">
        <v>0.111684</v>
      </c>
      <c r="HI633">
        <v>0</v>
      </c>
      <c r="HJ633">
        <v>28.1678</v>
      </c>
      <c r="HK633">
        <v>999.9</v>
      </c>
      <c r="HL633">
        <v>52</v>
      </c>
      <c r="HM633">
        <v>31.1</v>
      </c>
      <c r="HN633">
        <v>26.0324</v>
      </c>
      <c r="HO633">
        <v>63.3197</v>
      </c>
      <c r="HP633">
        <v>16.7668</v>
      </c>
      <c r="HQ633">
        <v>1</v>
      </c>
      <c r="HR633">
        <v>0.110617</v>
      </c>
      <c r="HS633">
        <v>-0.483916</v>
      </c>
      <c r="HT633">
        <v>20.2012</v>
      </c>
      <c r="HU633">
        <v>5.22837</v>
      </c>
      <c r="HV633">
        <v>11.974</v>
      </c>
      <c r="HW633">
        <v>4.97</v>
      </c>
      <c r="HX633">
        <v>3.2895</v>
      </c>
      <c r="HY633">
        <v>9999</v>
      </c>
      <c r="HZ633">
        <v>9999</v>
      </c>
      <c r="IA633">
        <v>9999</v>
      </c>
      <c r="IB633">
        <v>22</v>
      </c>
      <c r="IC633">
        <v>4.9729</v>
      </c>
      <c r="ID633">
        <v>1.87714</v>
      </c>
      <c r="IE633">
        <v>1.87515</v>
      </c>
      <c r="IF633">
        <v>1.87805</v>
      </c>
      <c r="IG633">
        <v>1.87475</v>
      </c>
      <c r="IH633">
        <v>1.87836</v>
      </c>
      <c r="II633">
        <v>1.87544</v>
      </c>
      <c r="IJ633">
        <v>1.87659</v>
      </c>
      <c r="IK633">
        <v>0</v>
      </c>
      <c r="IL633">
        <v>0</v>
      </c>
      <c r="IM633">
        <v>0</v>
      </c>
      <c r="IN633">
        <v>0</v>
      </c>
      <c r="IO633" t="s">
        <v>441</v>
      </c>
      <c r="IP633" t="s">
        <v>442</v>
      </c>
      <c r="IQ633" t="s">
        <v>443</v>
      </c>
      <c r="IR633" t="s">
        <v>443</v>
      </c>
      <c r="IS633" t="s">
        <v>443</v>
      </c>
      <c r="IT633" t="s">
        <v>443</v>
      </c>
      <c r="IU633">
        <v>0</v>
      </c>
      <c r="IV633">
        <v>100</v>
      </c>
      <c r="IW633">
        <v>100</v>
      </c>
      <c r="IX633">
        <v>0.5620000000000001</v>
      </c>
      <c r="IY633">
        <v>0.2198</v>
      </c>
      <c r="IZ633">
        <v>-0.1222274518627452</v>
      </c>
      <c r="JA633">
        <v>0.001328938755811441</v>
      </c>
      <c r="JB633">
        <v>-5.633165956792918E-07</v>
      </c>
      <c r="JC633">
        <v>2.510553891376428E-10</v>
      </c>
      <c r="JD633">
        <v>-0.04678033270444259</v>
      </c>
      <c r="JE633">
        <v>-0.0009625096320519332</v>
      </c>
      <c r="JF633">
        <v>0.0006953178313022573</v>
      </c>
      <c r="JG633">
        <v>-5.973937232829655E-06</v>
      </c>
      <c r="JH633">
        <v>1</v>
      </c>
      <c r="JI633">
        <v>2112</v>
      </c>
      <c r="JJ633">
        <v>1</v>
      </c>
      <c r="JK633">
        <v>26</v>
      </c>
      <c r="JL633">
        <v>201911</v>
      </c>
      <c r="JM633">
        <v>201910.9</v>
      </c>
      <c r="JN633">
        <v>1.61987</v>
      </c>
      <c r="JO633">
        <v>2.55127</v>
      </c>
      <c r="JP633">
        <v>1.39893</v>
      </c>
      <c r="JQ633">
        <v>2.33643</v>
      </c>
      <c r="JR633">
        <v>1.44897</v>
      </c>
      <c r="JS633">
        <v>2.54028</v>
      </c>
      <c r="JT633">
        <v>36.8604</v>
      </c>
      <c r="JU633">
        <v>23.9824</v>
      </c>
      <c r="JV633">
        <v>18</v>
      </c>
      <c r="JW633">
        <v>476.24</v>
      </c>
      <c r="JX633">
        <v>461.75</v>
      </c>
      <c r="JY633">
        <v>28.282</v>
      </c>
      <c r="JZ633">
        <v>28.6288</v>
      </c>
      <c r="KA633">
        <v>30.0002</v>
      </c>
      <c r="KB633">
        <v>28.3206</v>
      </c>
      <c r="KC633">
        <v>28.3873</v>
      </c>
      <c r="KD633">
        <v>32.4568</v>
      </c>
      <c r="KE633">
        <v>25.1954</v>
      </c>
      <c r="KF633">
        <v>75.8052</v>
      </c>
      <c r="KG633">
        <v>28.2786</v>
      </c>
      <c r="KH633">
        <v>687.987</v>
      </c>
      <c r="KI633">
        <v>22.1144</v>
      </c>
      <c r="KJ633">
        <v>101.007</v>
      </c>
      <c r="KK633">
        <v>100.262</v>
      </c>
    </row>
    <row r="634" spans="1:297">
      <c r="A634">
        <v>618</v>
      </c>
      <c r="B634">
        <v>1759263242.1</v>
      </c>
      <c r="C634">
        <v>16426.5</v>
      </c>
      <c r="D634" t="s">
        <v>1685</v>
      </c>
      <c r="E634" t="s">
        <v>1686</v>
      </c>
      <c r="F634">
        <v>5</v>
      </c>
      <c r="G634" t="s">
        <v>1604</v>
      </c>
      <c r="H634" t="s">
        <v>436</v>
      </c>
      <c r="I634">
        <v>1759263234.6</v>
      </c>
      <c r="J634">
        <f>(K634)/1000</f>
        <v>0</v>
      </c>
      <c r="K634">
        <f>IF(DP634, AN634, AH634)</f>
        <v>0</v>
      </c>
      <c r="L634">
        <f>IF(DP634, AI634, AG634)</f>
        <v>0</v>
      </c>
      <c r="M634">
        <f>DR634 - IF(AU634&gt;1, L634*DL634*100.0/(AW634), 0)</f>
        <v>0</v>
      </c>
      <c r="N634">
        <f>((T634-J634/2)*M634-L634)/(T634+J634/2)</f>
        <v>0</v>
      </c>
      <c r="O634">
        <f>N634*(DY634+DZ634)/1000.0</f>
        <v>0</v>
      </c>
      <c r="P634">
        <f>(DR634 - IF(AU634&gt;1, L634*DL634*100.0/(AW634), 0))*(DY634+DZ634)/1000.0</f>
        <v>0</v>
      </c>
      <c r="Q634">
        <f>2.0/((1/S634-1/R634)+SIGN(S634)*SQRT((1/S634-1/R634)*(1/S634-1/R634) + 4*DM634/((DM634+1)*(DM634+1))*(2*1/S634*1/R634-1/R634*1/R634)))</f>
        <v>0</v>
      </c>
      <c r="R634">
        <f>IF(LEFT(DN634,1)&lt;&gt;"0",IF(LEFT(DN634,1)="1",3.0,DO634),$D$5+$E$5*(EF634*DY634/($K$5*1000))+$F$5*(EF634*DY634/($K$5*1000))*MAX(MIN(DL634,$J$5),$I$5)*MAX(MIN(DL634,$J$5),$I$5)+$G$5*MAX(MIN(DL634,$J$5),$I$5)*(EF634*DY634/($K$5*1000))+$H$5*(EF634*DY634/($K$5*1000))*(EF634*DY634/($K$5*1000)))</f>
        <v>0</v>
      </c>
      <c r="S634">
        <f>J634*(1000-(1000*0.61365*exp(17.502*W634/(240.97+W634))/(DY634+DZ634)+DT634)/2)/(1000*0.61365*exp(17.502*W634/(240.97+W634))/(DY634+DZ634)-DT634)</f>
        <v>0</v>
      </c>
      <c r="T634">
        <f>1/((DM634+1)/(Q634/1.6)+1/(R634/1.37)) + DM634/((DM634+1)/(Q634/1.6) + DM634/(R634/1.37))</f>
        <v>0</v>
      </c>
      <c r="U634">
        <f>(DH634*DK634)</f>
        <v>0</v>
      </c>
      <c r="V634">
        <f>(EA634+(U634+2*0.95*5.67E-8*(((EA634+$B$7)+273)^4-(EA634+273)^4)-44100*J634)/(1.84*29.3*R634+8*0.95*5.67E-8*(EA634+273)^3))</f>
        <v>0</v>
      </c>
      <c r="W634">
        <f>($C$7*EB634+$D$7*EC634+$E$7*V634)</f>
        <v>0</v>
      </c>
      <c r="X634">
        <f>0.61365*exp(17.502*W634/(240.97+W634))</f>
        <v>0</v>
      </c>
      <c r="Y634">
        <f>(Z634/AA634*100)</f>
        <v>0</v>
      </c>
      <c r="Z634">
        <f>DT634*(DY634+DZ634)/1000</f>
        <v>0</v>
      </c>
      <c r="AA634">
        <f>0.61365*exp(17.502*EA634/(240.97+EA634))</f>
        <v>0</v>
      </c>
      <c r="AB634">
        <f>(X634-DT634*(DY634+DZ634)/1000)</f>
        <v>0</v>
      </c>
      <c r="AC634">
        <f>(-J634*44100)</f>
        <v>0</v>
      </c>
      <c r="AD634">
        <f>2*29.3*R634*0.92*(EA634-W634)</f>
        <v>0</v>
      </c>
      <c r="AE634">
        <f>2*0.95*5.67E-8*(((EA634+$B$7)+273)^4-(W634+273)^4)</f>
        <v>0</v>
      </c>
      <c r="AF634">
        <f>U634+AE634+AC634+AD634</f>
        <v>0</v>
      </c>
      <c r="AG634">
        <f>DX634*AU634*(DS634-DR634*(1000-AU634*DU634)/(1000-AU634*DT634))/(100*DL634)</f>
        <v>0</v>
      </c>
      <c r="AH634">
        <f>1000*DX634*AU634*(DT634-DU634)/(100*DL634*(1000-AU634*DT634))</f>
        <v>0</v>
      </c>
      <c r="AI634">
        <f>(AJ634 - AK634 - DY634*1E3/(8.314*(EA634+273.15)) * AM634/DX634 * AL634) * DX634/(100*DL634) * (1000 - DU634)/1000</f>
        <v>0</v>
      </c>
      <c r="AJ634">
        <v>689.5460437358065</v>
      </c>
      <c r="AK634">
        <v>669.2189696969692</v>
      </c>
      <c r="AL634">
        <v>3.430309948372371</v>
      </c>
      <c r="AM634">
        <v>65.50956561991086</v>
      </c>
      <c r="AN634">
        <f>(AP634 - AO634 + DY634*1E3/(8.314*(EA634+273.15)) * AR634/DX634 * AQ634) * DX634/(100*DL634) * 1000/(1000 - AP634)</f>
        <v>0</v>
      </c>
      <c r="AO634">
        <v>22.02737997117588</v>
      </c>
      <c r="AP634">
        <v>22.88392</v>
      </c>
      <c r="AQ634">
        <v>-0.00755566354217271</v>
      </c>
      <c r="AR634">
        <v>120.4134206838578</v>
      </c>
      <c r="AS634">
        <v>5</v>
      </c>
      <c r="AT634">
        <v>1</v>
      </c>
      <c r="AU634">
        <f>IF(AS634*$H$13&gt;=AW634,1.0,(AW634/(AW634-AS634*$H$13)))</f>
        <v>0</v>
      </c>
      <c r="AV634">
        <f>(AU634-1)*100</f>
        <v>0</v>
      </c>
      <c r="AW634">
        <f>MAX(0,($B$13+$C$13*EF634)/(1+$D$13*EF634)*DY634/(EA634+273)*$E$13)</f>
        <v>0</v>
      </c>
      <c r="AX634" t="s">
        <v>437</v>
      </c>
      <c r="AY634" t="s">
        <v>437</v>
      </c>
      <c r="AZ634">
        <v>0</v>
      </c>
      <c r="BA634">
        <v>0</v>
      </c>
      <c r="BB634">
        <f>1-AZ634/BA634</f>
        <v>0</v>
      </c>
      <c r="BC634">
        <v>0</v>
      </c>
      <c r="BD634" t="s">
        <v>437</v>
      </c>
      <c r="BE634" t="s">
        <v>437</v>
      </c>
      <c r="BF634">
        <v>0</v>
      </c>
      <c r="BG634">
        <v>0</v>
      </c>
      <c r="BH634">
        <f>1-BF634/BG634</f>
        <v>0</v>
      </c>
      <c r="BI634">
        <v>0.5</v>
      </c>
      <c r="BJ634">
        <f>DI634</f>
        <v>0</v>
      </c>
      <c r="BK634">
        <f>L634</f>
        <v>0</v>
      </c>
      <c r="BL634">
        <f>BH634*BI634*BJ634</f>
        <v>0</v>
      </c>
      <c r="BM634">
        <f>(BK634-BC634)/BJ634</f>
        <v>0</v>
      </c>
      <c r="BN634">
        <f>(BA634-BG634)/BG634</f>
        <v>0</v>
      </c>
      <c r="BO634">
        <f>AZ634/(BB634+AZ634/BG634)</f>
        <v>0</v>
      </c>
      <c r="BP634" t="s">
        <v>437</v>
      </c>
      <c r="BQ634">
        <v>0</v>
      </c>
      <c r="BR634">
        <f>IF(BQ634&lt;&gt;0, BQ634, BO634)</f>
        <v>0</v>
      </c>
      <c r="BS634">
        <f>1-BR634/BG634</f>
        <v>0</v>
      </c>
      <c r="BT634">
        <f>(BG634-BF634)/(BG634-BR634)</f>
        <v>0</v>
      </c>
      <c r="BU634">
        <f>(BA634-BG634)/(BA634-BR634)</f>
        <v>0</v>
      </c>
      <c r="BV634">
        <f>(BG634-BF634)/(BG634-AZ634)</f>
        <v>0</v>
      </c>
      <c r="BW634">
        <f>(BA634-BG634)/(BA634-AZ634)</f>
        <v>0</v>
      </c>
      <c r="BX634">
        <f>(BT634*BR634/BF634)</f>
        <v>0</v>
      </c>
      <c r="BY634">
        <f>(1-BX634)</f>
        <v>0</v>
      </c>
      <c r="DH634">
        <f>$B$11*EG634+$C$11*EH634+$F$11*ES634*(1-EV634)</f>
        <v>0</v>
      </c>
      <c r="DI634">
        <f>DH634*DJ634</f>
        <v>0</v>
      </c>
      <c r="DJ634">
        <f>($B$11*$D$9+$C$11*$D$9+$F$11*((FF634+EX634)/MAX(FF634+EX634+FG634, 0.1)*$I$9+FG634/MAX(FF634+EX634+FG634, 0.1)*$J$9))/($B$11+$C$11+$F$11)</f>
        <v>0</v>
      </c>
      <c r="DK634">
        <f>($B$11*$K$9+$C$11*$K$9+$F$11*((FF634+EX634)/MAX(FF634+EX634+FG634, 0.1)*$P$9+FG634/MAX(FF634+EX634+FG634, 0.1)*$Q$9))/($B$11+$C$11+$F$11)</f>
        <v>0</v>
      </c>
      <c r="DL634">
        <v>2.44</v>
      </c>
      <c r="DM634">
        <v>0.5</v>
      </c>
      <c r="DN634" t="s">
        <v>438</v>
      </c>
      <c r="DO634">
        <v>2</v>
      </c>
      <c r="DP634" t="b">
        <v>1</v>
      </c>
      <c r="DQ634">
        <v>1759263234.6</v>
      </c>
      <c r="DR634">
        <v>630.5446296296296</v>
      </c>
      <c r="DS634">
        <v>659.477888888889</v>
      </c>
      <c r="DT634">
        <v>22.93924814814814</v>
      </c>
      <c r="DU634">
        <v>22.04650740740741</v>
      </c>
      <c r="DV634">
        <v>629.9903333333334</v>
      </c>
      <c r="DW634">
        <v>22.71906296296296</v>
      </c>
      <c r="DX634">
        <v>499.942037037037</v>
      </c>
      <c r="DY634">
        <v>90.63337407407407</v>
      </c>
      <c r="DZ634">
        <v>0.05033290000000001</v>
      </c>
      <c r="EA634">
        <v>29.63015925925927</v>
      </c>
      <c r="EB634">
        <v>29.9988</v>
      </c>
      <c r="EC634">
        <v>999.9000000000001</v>
      </c>
      <c r="ED634">
        <v>0</v>
      </c>
      <c r="EE634">
        <v>0</v>
      </c>
      <c r="EF634">
        <v>10001.59888888889</v>
      </c>
      <c r="EG634">
        <v>0</v>
      </c>
      <c r="EH634">
        <v>11.4339962962963</v>
      </c>
      <c r="EI634">
        <v>-28.9333</v>
      </c>
      <c r="EJ634">
        <v>645.3478518518517</v>
      </c>
      <c r="EK634">
        <v>674.3444814814815</v>
      </c>
      <c r="EL634">
        <v>0.8927542222222221</v>
      </c>
      <c r="EM634">
        <v>659.477888888889</v>
      </c>
      <c r="EN634">
        <v>22.04650740740741</v>
      </c>
      <c r="EO634">
        <v>2.079062592592593</v>
      </c>
      <c r="EP634">
        <v>1.998149259259259</v>
      </c>
      <c r="EQ634">
        <v>18.05964444444444</v>
      </c>
      <c r="ER634">
        <v>17.42965185185185</v>
      </c>
      <c r="ES634">
        <v>2000.009629629629</v>
      </c>
      <c r="ET634">
        <v>0.9800073333333335</v>
      </c>
      <c r="EU634">
        <v>0.01999266666666667</v>
      </c>
      <c r="EV634">
        <v>0</v>
      </c>
      <c r="EW634">
        <v>232.4078518518519</v>
      </c>
      <c r="EX634">
        <v>5.000560000000001</v>
      </c>
      <c r="EY634">
        <v>4815.592222222223</v>
      </c>
      <c r="EZ634">
        <v>17294.98888888889</v>
      </c>
      <c r="FA634">
        <v>41.1801111111111</v>
      </c>
      <c r="FB634">
        <v>41.31199999999999</v>
      </c>
      <c r="FC634">
        <v>40.875</v>
      </c>
      <c r="FD634">
        <v>40.47196296296296</v>
      </c>
      <c r="FE634">
        <v>41.93699999999999</v>
      </c>
      <c r="FF634">
        <v>1955.11962962963</v>
      </c>
      <c r="FG634">
        <v>39.89000000000001</v>
      </c>
      <c r="FH634">
        <v>0</v>
      </c>
      <c r="FI634">
        <v>1759263256.6</v>
      </c>
      <c r="FJ634">
        <v>0</v>
      </c>
      <c r="FK634">
        <v>232.35564</v>
      </c>
      <c r="FL634">
        <v>-1.877538462887814</v>
      </c>
      <c r="FM634">
        <v>-38.25384624522678</v>
      </c>
      <c r="FN634">
        <v>4815.2736</v>
      </c>
      <c r="FO634">
        <v>15</v>
      </c>
      <c r="FP634">
        <v>0</v>
      </c>
      <c r="FQ634" t="s">
        <v>439</v>
      </c>
      <c r="FR634">
        <v>1747148579.5</v>
      </c>
      <c r="FS634">
        <v>1747148584.5</v>
      </c>
      <c r="FT634">
        <v>0</v>
      </c>
      <c r="FU634">
        <v>0.162</v>
      </c>
      <c r="FV634">
        <v>-0.001</v>
      </c>
      <c r="FW634">
        <v>0.139</v>
      </c>
      <c r="FX634">
        <v>0.058</v>
      </c>
      <c r="FY634">
        <v>420</v>
      </c>
      <c r="FZ634">
        <v>16</v>
      </c>
      <c r="GA634">
        <v>0.19</v>
      </c>
      <c r="GB634">
        <v>0.02</v>
      </c>
      <c r="GC634">
        <v>-28.7751575</v>
      </c>
      <c r="GD634">
        <v>-2.669935834896733</v>
      </c>
      <c r="GE634">
        <v>0.2736711255206693</v>
      </c>
      <c r="GF634">
        <v>0</v>
      </c>
      <c r="GG634">
        <v>232.4775882352941</v>
      </c>
      <c r="GH634">
        <v>-1.656409473483529</v>
      </c>
      <c r="GI634">
        <v>0.2596489845073716</v>
      </c>
      <c r="GJ634">
        <v>0</v>
      </c>
      <c r="GK634">
        <v>0.8936362749999999</v>
      </c>
      <c r="GL634">
        <v>-0.04320978236397905</v>
      </c>
      <c r="GM634">
        <v>0.01733000561452232</v>
      </c>
      <c r="GN634">
        <v>1</v>
      </c>
      <c r="GO634">
        <v>1</v>
      </c>
      <c r="GP634">
        <v>3</v>
      </c>
      <c r="GQ634" t="s">
        <v>463</v>
      </c>
      <c r="GR634">
        <v>3.12774</v>
      </c>
      <c r="GS634">
        <v>2.72802</v>
      </c>
      <c r="GT634">
        <v>0.118485</v>
      </c>
      <c r="GU634">
        <v>0.122851</v>
      </c>
      <c r="GV634">
        <v>0.103755</v>
      </c>
      <c r="GW634">
        <v>0.101592</v>
      </c>
      <c r="GX634">
        <v>26458.9</v>
      </c>
      <c r="GY634">
        <v>25512.5</v>
      </c>
      <c r="GZ634">
        <v>30555.1</v>
      </c>
      <c r="HA634">
        <v>29338.2</v>
      </c>
      <c r="HB634">
        <v>37790.6</v>
      </c>
      <c r="HC634">
        <v>34670.6</v>
      </c>
      <c r="HD634">
        <v>46738.4</v>
      </c>
      <c r="HE634">
        <v>43584.5</v>
      </c>
      <c r="HF634">
        <v>1.82575</v>
      </c>
      <c r="HG634">
        <v>1.85105</v>
      </c>
      <c r="HH634">
        <v>0.112429</v>
      </c>
      <c r="HI634">
        <v>0</v>
      </c>
      <c r="HJ634">
        <v>28.1678</v>
      </c>
      <c r="HK634">
        <v>999.9</v>
      </c>
      <c r="HL634">
        <v>52</v>
      </c>
      <c r="HM634">
        <v>31.1</v>
      </c>
      <c r="HN634">
        <v>26.0308</v>
      </c>
      <c r="HO634">
        <v>63.0597</v>
      </c>
      <c r="HP634">
        <v>16.9311</v>
      </c>
      <c r="HQ634">
        <v>1</v>
      </c>
      <c r="HR634">
        <v>0.110709</v>
      </c>
      <c r="HS634">
        <v>-0.523641</v>
      </c>
      <c r="HT634">
        <v>20.201</v>
      </c>
      <c r="HU634">
        <v>5.22852</v>
      </c>
      <c r="HV634">
        <v>11.974</v>
      </c>
      <c r="HW634">
        <v>4.97005</v>
      </c>
      <c r="HX634">
        <v>3.28943</v>
      </c>
      <c r="HY634">
        <v>9999</v>
      </c>
      <c r="HZ634">
        <v>9999</v>
      </c>
      <c r="IA634">
        <v>9999</v>
      </c>
      <c r="IB634">
        <v>22</v>
      </c>
      <c r="IC634">
        <v>4.9729</v>
      </c>
      <c r="ID634">
        <v>1.8771</v>
      </c>
      <c r="IE634">
        <v>1.87515</v>
      </c>
      <c r="IF634">
        <v>1.87801</v>
      </c>
      <c r="IG634">
        <v>1.87473</v>
      </c>
      <c r="IH634">
        <v>1.87831</v>
      </c>
      <c r="II634">
        <v>1.87539</v>
      </c>
      <c r="IJ634">
        <v>1.87656</v>
      </c>
      <c r="IK634">
        <v>0</v>
      </c>
      <c r="IL634">
        <v>0</v>
      </c>
      <c r="IM634">
        <v>0</v>
      </c>
      <c r="IN634">
        <v>0</v>
      </c>
      <c r="IO634" t="s">
        <v>441</v>
      </c>
      <c r="IP634" t="s">
        <v>442</v>
      </c>
      <c r="IQ634" t="s">
        <v>443</v>
      </c>
      <c r="IR634" t="s">
        <v>443</v>
      </c>
      <c r="IS634" t="s">
        <v>443</v>
      </c>
      <c r="IT634" t="s">
        <v>443</v>
      </c>
      <c r="IU634">
        <v>0</v>
      </c>
      <c r="IV634">
        <v>100</v>
      </c>
      <c r="IW634">
        <v>100</v>
      </c>
      <c r="IX634">
        <v>0.577</v>
      </c>
      <c r="IY634">
        <v>0.219</v>
      </c>
      <c r="IZ634">
        <v>-0.1222274518627452</v>
      </c>
      <c r="JA634">
        <v>0.001328938755811441</v>
      </c>
      <c r="JB634">
        <v>-5.633165956792918E-07</v>
      </c>
      <c r="JC634">
        <v>2.510553891376428E-10</v>
      </c>
      <c r="JD634">
        <v>-0.04678033270444259</v>
      </c>
      <c r="JE634">
        <v>-0.0009625096320519332</v>
      </c>
      <c r="JF634">
        <v>0.0006953178313022573</v>
      </c>
      <c r="JG634">
        <v>-5.973937232829655E-06</v>
      </c>
      <c r="JH634">
        <v>1</v>
      </c>
      <c r="JI634">
        <v>2112</v>
      </c>
      <c r="JJ634">
        <v>1</v>
      </c>
      <c r="JK634">
        <v>26</v>
      </c>
      <c r="JL634">
        <v>201911</v>
      </c>
      <c r="JM634">
        <v>201911</v>
      </c>
      <c r="JN634">
        <v>1.65405</v>
      </c>
      <c r="JO634">
        <v>2.55005</v>
      </c>
      <c r="JP634">
        <v>1.39893</v>
      </c>
      <c r="JQ634">
        <v>2.33521</v>
      </c>
      <c r="JR634">
        <v>1.44897</v>
      </c>
      <c r="JS634">
        <v>2.61108</v>
      </c>
      <c r="JT634">
        <v>36.8604</v>
      </c>
      <c r="JU634">
        <v>23.9737</v>
      </c>
      <c r="JV634">
        <v>18</v>
      </c>
      <c r="JW634">
        <v>476.39</v>
      </c>
      <c r="JX634">
        <v>461.721</v>
      </c>
      <c r="JY634">
        <v>28.2798</v>
      </c>
      <c r="JZ634">
        <v>28.6291</v>
      </c>
      <c r="KA634">
        <v>30.0002</v>
      </c>
      <c r="KB634">
        <v>28.3206</v>
      </c>
      <c r="KC634">
        <v>28.3897</v>
      </c>
      <c r="KD634">
        <v>33.1287</v>
      </c>
      <c r="KE634">
        <v>24.9096</v>
      </c>
      <c r="KF634">
        <v>75.8052</v>
      </c>
      <c r="KG634">
        <v>28.288</v>
      </c>
      <c r="KH634">
        <v>708.028</v>
      </c>
      <c r="KI634">
        <v>22.1673</v>
      </c>
      <c r="KJ634">
        <v>101.009</v>
      </c>
      <c r="KK634">
        <v>100.261</v>
      </c>
    </row>
    <row r="635" spans="1:297">
      <c r="A635">
        <v>619</v>
      </c>
      <c r="B635">
        <v>1759263247.1</v>
      </c>
      <c r="C635">
        <v>16431.5</v>
      </c>
      <c r="D635" t="s">
        <v>1687</v>
      </c>
      <c r="E635" t="s">
        <v>1688</v>
      </c>
      <c r="F635">
        <v>5</v>
      </c>
      <c r="G635" t="s">
        <v>1604</v>
      </c>
      <c r="H635" t="s">
        <v>436</v>
      </c>
      <c r="I635">
        <v>1759263239.314285</v>
      </c>
      <c r="J635">
        <f>(K635)/1000</f>
        <v>0</v>
      </c>
      <c r="K635">
        <f>IF(DP635, AN635, AH635)</f>
        <v>0</v>
      </c>
      <c r="L635">
        <f>IF(DP635, AI635, AG635)</f>
        <v>0</v>
      </c>
      <c r="M635">
        <f>DR635 - IF(AU635&gt;1, L635*DL635*100.0/(AW635), 0)</f>
        <v>0</v>
      </c>
      <c r="N635">
        <f>((T635-J635/2)*M635-L635)/(T635+J635/2)</f>
        <v>0</v>
      </c>
      <c r="O635">
        <f>N635*(DY635+DZ635)/1000.0</f>
        <v>0</v>
      </c>
      <c r="P635">
        <f>(DR635 - IF(AU635&gt;1, L635*DL635*100.0/(AW635), 0))*(DY635+DZ635)/1000.0</f>
        <v>0</v>
      </c>
      <c r="Q635">
        <f>2.0/((1/S635-1/R635)+SIGN(S635)*SQRT((1/S635-1/R635)*(1/S635-1/R635) + 4*DM635/((DM635+1)*(DM635+1))*(2*1/S635*1/R635-1/R635*1/R635)))</f>
        <v>0</v>
      </c>
      <c r="R635">
        <f>IF(LEFT(DN635,1)&lt;&gt;"0",IF(LEFT(DN635,1)="1",3.0,DO635),$D$5+$E$5*(EF635*DY635/($K$5*1000))+$F$5*(EF635*DY635/($K$5*1000))*MAX(MIN(DL635,$J$5),$I$5)*MAX(MIN(DL635,$J$5),$I$5)+$G$5*MAX(MIN(DL635,$J$5),$I$5)*(EF635*DY635/($K$5*1000))+$H$5*(EF635*DY635/($K$5*1000))*(EF635*DY635/($K$5*1000)))</f>
        <v>0</v>
      </c>
      <c r="S635">
        <f>J635*(1000-(1000*0.61365*exp(17.502*W635/(240.97+W635))/(DY635+DZ635)+DT635)/2)/(1000*0.61365*exp(17.502*W635/(240.97+W635))/(DY635+DZ635)-DT635)</f>
        <v>0</v>
      </c>
      <c r="T635">
        <f>1/((DM635+1)/(Q635/1.6)+1/(R635/1.37)) + DM635/((DM635+1)/(Q635/1.6) + DM635/(R635/1.37))</f>
        <v>0</v>
      </c>
      <c r="U635">
        <f>(DH635*DK635)</f>
        <v>0</v>
      </c>
      <c r="V635">
        <f>(EA635+(U635+2*0.95*5.67E-8*(((EA635+$B$7)+273)^4-(EA635+273)^4)-44100*J635)/(1.84*29.3*R635+8*0.95*5.67E-8*(EA635+273)^3))</f>
        <v>0</v>
      </c>
      <c r="W635">
        <f>($C$7*EB635+$D$7*EC635+$E$7*V635)</f>
        <v>0</v>
      </c>
      <c r="X635">
        <f>0.61365*exp(17.502*W635/(240.97+W635))</f>
        <v>0</v>
      </c>
      <c r="Y635">
        <f>(Z635/AA635*100)</f>
        <v>0</v>
      </c>
      <c r="Z635">
        <f>DT635*(DY635+DZ635)/1000</f>
        <v>0</v>
      </c>
      <c r="AA635">
        <f>0.61365*exp(17.502*EA635/(240.97+EA635))</f>
        <v>0</v>
      </c>
      <c r="AB635">
        <f>(X635-DT635*(DY635+DZ635)/1000)</f>
        <v>0</v>
      </c>
      <c r="AC635">
        <f>(-J635*44100)</f>
        <v>0</v>
      </c>
      <c r="AD635">
        <f>2*29.3*R635*0.92*(EA635-W635)</f>
        <v>0</v>
      </c>
      <c r="AE635">
        <f>2*0.95*5.67E-8*(((EA635+$B$7)+273)^4-(W635+273)^4)</f>
        <v>0</v>
      </c>
      <c r="AF635">
        <f>U635+AE635+AC635+AD635</f>
        <v>0</v>
      </c>
      <c r="AG635">
        <f>DX635*AU635*(DS635-DR635*(1000-AU635*DU635)/(1000-AU635*DT635))/(100*DL635)</f>
        <v>0</v>
      </c>
      <c r="AH635">
        <f>1000*DX635*AU635*(DT635-DU635)/(100*DL635*(1000-AU635*DT635))</f>
        <v>0</v>
      </c>
      <c r="AI635">
        <f>(AJ635 - AK635 - DY635*1E3/(8.314*(EA635+273.15)) * AM635/DX635 * AL635) * DX635/(100*DL635) * (1000 - DU635)/1000</f>
        <v>0</v>
      </c>
      <c r="AJ635">
        <v>706.64032132331</v>
      </c>
      <c r="AK635">
        <v>686.24203030303</v>
      </c>
      <c r="AL635">
        <v>3.402045662862439</v>
      </c>
      <c r="AM635">
        <v>65.50956561991086</v>
      </c>
      <c r="AN635">
        <f>(AP635 - AO635 + DY635*1E3/(8.314*(EA635+273.15)) * AR635/DX635 * AQ635) * DX635/(100*DL635) * 1000/(1000 - AP635)</f>
        <v>0</v>
      </c>
      <c r="AO635">
        <v>22.03193511343575</v>
      </c>
      <c r="AP635">
        <v>22.85271575757575</v>
      </c>
      <c r="AQ635">
        <v>-0.006259054973255227</v>
      </c>
      <c r="AR635">
        <v>120.4134206838578</v>
      </c>
      <c r="AS635">
        <v>5</v>
      </c>
      <c r="AT635">
        <v>1</v>
      </c>
      <c r="AU635">
        <f>IF(AS635*$H$13&gt;=AW635,1.0,(AW635/(AW635-AS635*$H$13)))</f>
        <v>0</v>
      </c>
      <c r="AV635">
        <f>(AU635-1)*100</f>
        <v>0</v>
      </c>
      <c r="AW635">
        <f>MAX(0,($B$13+$C$13*EF635)/(1+$D$13*EF635)*DY635/(EA635+273)*$E$13)</f>
        <v>0</v>
      </c>
      <c r="AX635" t="s">
        <v>437</v>
      </c>
      <c r="AY635" t="s">
        <v>437</v>
      </c>
      <c r="AZ635">
        <v>0</v>
      </c>
      <c r="BA635">
        <v>0</v>
      </c>
      <c r="BB635">
        <f>1-AZ635/BA635</f>
        <v>0</v>
      </c>
      <c r="BC635">
        <v>0</v>
      </c>
      <c r="BD635" t="s">
        <v>437</v>
      </c>
      <c r="BE635" t="s">
        <v>437</v>
      </c>
      <c r="BF635">
        <v>0</v>
      </c>
      <c r="BG635">
        <v>0</v>
      </c>
      <c r="BH635">
        <f>1-BF635/BG635</f>
        <v>0</v>
      </c>
      <c r="BI635">
        <v>0.5</v>
      </c>
      <c r="BJ635">
        <f>DI635</f>
        <v>0</v>
      </c>
      <c r="BK635">
        <f>L635</f>
        <v>0</v>
      </c>
      <c r="BL635">
        <f>BH635*BI635*BJ635</f>
        <v>0</v>
      </c>
      <c r="BM635">
        <f>(BK635-BC635)/BJ635</f>
        <v>0</v>
      </c>
      <c r="BN635">
        <f>(BA635-BG635)/BG635</f>
        <v>0</v>
      </c>
      <c r="BO635">
        <f>AZ635/(BB635+AZ635/BG635)</f>
        <v>0</v>
      </c>
      <c r="BP635" t="s">
        <v>437</v>
      </c>
      <c r="BQ635">
        <v>0</v>
      </c>
      <c r="BR635">
        <f>IF(BQ635&lt;&gt;0, BQ635, BO635)</f>
        <v>0</v>
      </c>
      <c r="BS635">
        <f>1-BR635/BG635</f>
        <v>0</v>
      </c>
      <c r="BT635">
        <f>(BG635-BF635)/(BG635-BR635)</f>
        <v>0</v>
      </c>
      <c r="BU635">
        <f>(BA635-BG635)/(BA635-BR635)</f>
        <v>0</v>
      </c>
      <c r="BV635">
        <f>(BG635-BF635)/(BG635-AZ635)</f>
        <v>0</v>
      </c>
      <c r="BW635">
        <f>(BA635-BG635)/(BA635-AZ635)</f>
        <v>0</v>
      </c>
      <c r="BX635">
        <f>(BT635*BR635/BF635)</f>
        <v>0</v>
      </c>
      <c r="BY635">
        <f>(1-BX635)</f>
        <v>0</v>
      </c>
      <c r="DH635">
        <f>$B$11*EG635+$C$11*EH635+$F$11*ES635*(1-EV635)</f>
        <v>0</v>
      </c>
      <c r="DI635">
        <f>DH635*DJ635</f>
        <v>0</v>
      </c>
      <c r="DJ635">
        <f>($B$11*$D$9+$C$11*$D$9+$F$11*((FF635+EX635)/MAX(FF635+EX635+FG635, 0.1)*$I$9+FG635/MAX(FF635+EX635+FG635, 0.1)*$J$9))/($B$11+$C$11+$F$11)</f>
        <v>0</v>
      </c>
      <c r="DK635">
        <f>($B$11*$K$9+$C$11*$K$9+$F$11*((FF635+EX635)/MAX(FF635+EX635+FG635, 0.1)*$P$9+FG635/MAX(FF635+EX635+FG635, 0.1)*$Q$9))/($B$11+$C$11+$F$11)</f>
        <v>0</v>
      </c>
      <c r="DL635">
        <v>2.44</v>
      </c>
      <c r="DM635">
        <v>0.5</v>
      </c>
      <c r="DN635" t="s">
        <v>438</v>
      </c>
      <c r="DO635">
        <v>2</v>
      </c>
      <c r="DP635" t="b">
        <v>1</v>
      </c>
      <c r="DQ635">
        <v>1759263239.314285</v>
      </c>
      <c r="DR635">
        <v>646.2400357142857</v>
      </c>
      <c r="DS635">
        <v>675.2831785714285</v>
      </c>
      <c r="DT635">
        <v>22.90329642857143</v>
      </c>
      <c r="DU635">
        <v>22.03125714285715</v>
      </c>
      <c r="DV635">
        <v>645.6713928571428</v>
      </c>
      <c r="DW635">
        <v>22.68385357142857</v>
      </c>
      <c r="DX635">
        <v>499.9961785714286</v>
      </c>
      <c r="DY635">
        <v>90.63353571428573</v>
      </c>
      <c r="DZ635">
        <v>0.05028622857142857</v>
      </c>
      <c r="EA635">
        <v>29.63173571428572</v>
      </c>
      <c r="EB635">
        <v>29.99729642857143</v>
      </c>
      <c r="EC635">
        <v>999.9000000000002</v>
      </c>
      <c r="ED635">
        <v>0</v>
      </c>
      <c r="EE635">
        <v>0</v>
      </c>
      <c r="EF635">
        <v>10004.66785714286</v>
      </c>
      <c r="EG635">
        <v>0</v>
      </c>
      <c r="EH635">
        <v>11.42914642857143</v>
      </c>
      <c r="EI635">
        <v>-29.04316071428571</v>
      </c>
      <c r="EJ635">
        <v>661.3874285714285</v>
      </c>
      <c r="EK635">
        <v>690.4956071428571</v>
      </c>
      <c r="EL635">
        <v>0.8720473571428572</v>
      </c>
      <c r="EM635">
        <v>675.2831785714285</v>
      </c>
      <c r="EN635">
        <v>22.03125714285715</v>
      </c>
      <c r="EO635">
        <v>2.075807499999999</v>
      </c>
      <c r="EP635">
        <v>1.996771071428571</v>
      </c>
      <c r="EQ635">
        <v>18.03471428571428</v>
      </c>
      <c r="ER635">
        <v>17.41873571428571</v>
      </c>
      <c r="ES635">
        <v>2000.028214285714</v>
      </c>
      <c r="ET635">
        <v>0.9800063214285716</v>
      </c>
      <c r="EU635">
        <v>0.01999368928571429</v>
      </c>
      <c r="EV635">
        <v>0</v>
      </c>
      <c r="EW635">
        <v>232.1704285714286</v>
      </c>
      <c r="EX635">
        <v>5.000560000000001</v>
      </c>
      <c r="EY635">
        <v>4812.812500000001</v>
      </c>
      <c r="EZ635">
        <v>17295.14642857143</v>
      </c>
      <c r="FA635">
        <v>41.18035714285713</v>
      </c>
      <c r="FB635">
        <v>41.31199999999999</v>
      </c>
      <c r="FC635">
        <v>40.875</v>
      </c>
      <c r="FD635">
        <v>40.47296428571428</v>
      </c>
      <c r="FE635">
        <v>41.93699999999999</v>
      </c>
      <c r="FF635">
        <v>1955.136071428572</v>
      </c>
      <c r="FG635">
        <v>39.89214285714286</v>
      </c>
      <c r="FH635">
        <v>0</v>
      </c>
      <c r="FI635">
        <v>1759263261.4</v>
      </c>
      <c r="FJ635">
        <v>0</v>
      </c>
      <c r="FK635">
        <v>232.16412</v>
      </c>
      <c r="FL635">
        <v>-2.743230751846961</v>
      </c>
      <c r="FM635">
        <v>-37.02769229095862</v>
      </c>
      <c r="FN635">
        <v>4812.376</v>
      </c>
      <c r="FO635">
        <v>15</v>
      </c>
      <c r="FP635">
        <v>0</v>
      </c>
      <c r="FQ635" t="s">
        <v>439</v>
      </c>
      <c r="FR635">
        <v>1747148579.5</v>
      </c>
      <c r="FS635">
        <v>1747148584.5</v>
      </c>
      <c r="FT635">
        <v>0</v>
      </c>
      <c r="FU635">
        <v>0.162</v>
      </c>
      <c r="FV635">
        <v>-0.001</v>
      </c>
      <c r="FW635">
        <v>0.139</v>
      </c>
      <c r="FX635">
        <v>0.058</v>
      </c>
      <c r="FY635">
        <v>420</v>
      </c>
      <c r="FZ635">
        <v>16</v>
      </c>
      <c r="GA635">
        <v>0.19</v>
      </c>
      <c r="GB635">
        <v>0.02</v>
      </c>
      <c r="GC635">
        <v>-28.95322195121951</v>
      </c>
      <c r="GD635">
        <v>-1.618409059233448</v>
      </c>
      <c r="GE635">
        <v>0.17779425148077</v>
      </c>
      <c r="GF635">
        <v>0</v>
      </c>
      <c r="GG635">
        <v>232.2741470588235</v>
      </c>
      <c r="GH635">
        <v>-2.414377386550998</v>
      </c>
      <c r="GI635">
        <v>0.3182537955369947</v>
      </c>
      <c r="GJ635">
        <v>0</v>
      </c>
      <c r="GK635">
        <v>0.8782899756097561</v>
      </c>
      <c r="GL635">
        <v>-0.247495714285716</v>
      </c>
      <c r="GM635">
        <v>0.03155163956041943</v>
      </c>
      <c r="GN635">
        <v>0</v>
      </c>
      <c r="GO635">
        <v>0</v>
      </c>
      <c r="GP635">
        <v>3</v>
      </c>
      <c r="GQ635" t="s">
        <v>490</v>
      </c>
      <c r="GR635">
        <v>3.12763</v>
      </c>
      <c r="GS635">
        <v>2.72803</v>
      </c>
      <c r="GT635">
        <v>0.120541</v>
      </c>
      <c r="GU635">
        <v>0.12489</v>
      </c>
      <c r="GV635">
        <v>0.10366</v>
      </c>
      <c r="GW635">
        <v>0.101677</v>
      </c>
      <c r="GX635">
        <v>26396.4</v>
      </c>
      <c r="GY635">
        <v>25453.4</v>
      </c>
      <c r="GZ635">
        <v>30554.3</v>
      </c>
      <c r="HA635">
        <v>29338.4</v>
      </c>
      <c r="HB635">
        <v>37794</v>
      </c>
      <c r="HC635">
        <v>34667.8</v>
      </c>
      <c r="HD635">
        <v>46737.5</v>
      </c>
      <c r="HE635">
        <v>43585</v>
      </c>
      <c r="HF635">
        <v>1.82555</v>
      </c>
      <c r="HG635">
        <v>1.85157</v>
      </c>
      <c r="HH635">
        <v>0.112709</v>
      </c>
      <c r="HI635">
        <v>0</v>
      </c>
      <c r="HJ635">
        <v>28.1679</v>
      </c>
      <c r="HK635">
        <v>999.9</v>
      </c>
      <c r="HL635">
        <v>52</v>
      </c>
      <c r="HM635">
        <v>31.1</v>
      </c>
      <c r="HN635">
        <v>26.0306</v>
      </c>
      <c r="HO635">
        <v>62.9197</v>
      </c>
      <c r="HP635">
        <v>16.9992</v>
      </c>
      <c r="HQ635">
        <v>1</v>
      </c>
      <c r="HR635">
        <v>0.11077</v>
      </c>
      <c r="HS635">
        <v>-0.523028</v>
      </c>
      <c r="HT635">
        <v>20.2011</v>
      </c>
      <c r="HU635">
        <v>5.22822</v>
      </c>
      <c r="HV635">
        <v>11.974</v>
      </c>
      <c r="HW635">
        <v>4.97</v>
      </c>
      <c r="HX635">
        <v>3.28953</v>
      </c>
      <c r="HY635">
        <v>9999</v>
      </c>
      <c r="HZ635">
        <v>9999</v>
      </c>
      <c r="IA635">
        <v>9999</v>
      </c>
      <c r="IB635">
        <v>22</v>
      </c>
      <c r="IC635">
        <v>4.9729</v>
      </c>
      <c r="ID635">
        <v>1.87714</v>
      </c>
      <c r="IE635">
        <v>1.87516</v>
      </c>
      <c r="IF635">
        <v>1.87804</v>
      </c>
      <c r="IG635">
        <v>1.87477</v>
      </c>
      <c r="IH635">
        <v>1.87836</v>
      </c>
      <c r="II635">
        <v>1.87543</v>
      </c>
      <c r="IJ635">
        <v>1.87662</v>
      </c>
      <c r="IK635">
        <v>0</v>
      </c>
      <c r="IL635">
        <v>0</v>
      </c>
      <c r="IM635">
        <v>0</v>
      </c>
      <c r="IN635">
        <v>0</v>
      </c>
      <c r="IO635" t="s">
        <v>441</v>
      </c>
      <c r="IP635" t="s">
        <v>442</v>
      </c>
      <c r="IQ635" t="s">
        <v>443</v>
      </c>
      <c r="IR635" t="s">
        <v>443</v>
      </c>
      <c r="IS635" t="s">
        <v>443</v>
      </c>
      <c r="IT635" t="s">
        <v>443</v>
      </c>
      <c r="IU635">
        <v>0</v>
      </c>
      <c r="IV635">
        <v>100</v>
      </c>
      <c r="IW635">
        <v>100</v>
      </c>
      <c r="IX635">
        <v>0.592</v>
      </c>
      <c r="IY635">
        <v>0.2183</v>
      </c>
      <c r="IZ635">
        <v>-0.1222274518627452</v>
      </c>
      <c r="JA635">
        <v>0.001328938755811441</v>
      </c>
      <c r="JB635">
        <v>-5.633165956792918E-07</v>
      </c>
      <c r="JC635">
        <v>2.510553891376428E-10</v>
      </c>
      <c r="JD635">
        <v>-0.04678033270444259</v>
      </c>
      <c r="JE635">
        <v>-0.0009625096320519332</v>
      </c>
      <c r="JF635">
        <v>0.0006953178313022573</v>
      </c>
      <c r="JG635">
        <v>-5.973937232829655E-06</v>
      </c>
      <c r="JH635">
        <v>1</v>
      </c>
      <c r="JI635">
        <v>2112</v>
      </c>
      <c r="JJ635">
        <v>1</v>
      </c>
      <c r="JK635">
        <v>26</v>
      </c>
      <c r="JL635">
        <v>201911.1</v>
      </c>
      <c r="JM635">
        <v>201911</v>
      </c>
      <c r="JN635">
        <v>1.68579</v>
      </c>
      <c r="JO635">
        <v>2.54883</v>
      </c>
      <c r="JP635">
        <v>1.39893</v>
      </c>
      <c r="JQ635">
        <v>2.33521</v>
      </c>
      <c r="JR635">
        <v>1.44897</v>
      </c>
      <c r="JS635">
        <v>2.60498</v>
      </c>
      <c r="JT635">
        <v>36.8604</v>
      </c>
      <c r="JU635">
        <v>23.9824</v>
      </c>
      <c r="JV635">
        <v>18</v>
      </c>
      <c r="JW635">
        <v>476.297</v>
      </c>
      <c r="JX635">
        <v>462.058</v>
      </c>
      <c r="JY635">
        <v>28.287</v>
      </c>
      <c r="JZ635">
        <v>28.6291</v>
      </c>
      <c r="KA635">
        <v>30.0002</v>
      </c>
      <c r="KB635">
        <v>28.323</v>
      </c>
      <c r="KC635">
        <v>28.3897</v>
      </c>
      <c r="KD635">
        <v>33.7424</v>
      </c>
      <c r="KE635">
        <v>24.6034</v>
      </c>
      <c r="KF635">
        <v>76.1754</v>
      </c>
      <c r="KG635">
        <v>28.2887</v>
      </c>
      <c r="KH635">
        <v>721.385</v>
      </c>
      <c r="KI635">
        <v>22.2208</v>
      </c>
      <c r="KJ635">
        <v>101.006</v>
      </c>
      <c r="KK635">
        <v>100.262</v>
      </c>
    </row>
    <row r="636" spans="1:297">
      <c r="A636">
        <v>620</v>
      </c>
      <c r="B636">
        <v>1759263252.1</v>
      </c>
      <c r="C636">
        <v>16436.5</v>
      </c>
      <c r="D636" t="s">
        <v>1689</v>
      </c>
      <c r="E636" t="s">
        <v>1690</v>
      </c>
      <c r="F636">
        <v>5</v>
      </c>
      <c r="G636" t="s">
        <v>1604</v>
      </c>
      <c r="H636" t="s">
        <v>436</v>
      </c>
      <c r="I636">
        <v>1759263244.6</v>
      </c>
      <c r="J636">
        <f>(K636)/1000</f>
        <v>0</v>
      </c>
      <c r="K636">
        <f>IF(DP636, AN636, AH636)</f>
        <v>0</v>
      </c>
      <c r="L636">
        <f>IF(DP636, AI636, AG636)</f>
        <v>0</v>
      </c>
      <c r="M636">
        <f>DR636 - IF(AU636&gt;1, L636*DL636*100.0/(AW636), 0)</f>
        <v>0</v>
      </c>
      <c r="N636">
        <f>((T636-J636/2)*M636-L636)/(T636+J636/2)</f>
        <v>0</v>
      </c>
      <c r="O636">
        <f>N636*(DY636+DZ636)/1000.0</f>
        <v>0</v>
      </c>
      <c r="P636">
        <f>(DR636 - IF(AU636&gt;1, L636*DL636*100.0/(AW636), 0))*(DY636+DZ636)/1000.0</f>
        <v>0</v>
      </c>
      <c r="Q636">
        <f>2.0/((1/S636-1/R636)+SIGN(S636)*SQRT((1/S636-1/R636)*(1/S636-1/R636) + 4*DM636/((DM636+1)*(DM636+1))*(2*1/S636*1/R636-1/R636*1/R636)))</f>
        <v>0</v>
      </c>
      <c r="R636">
        <f>IF(LEFT(DN636,1)&lt;&gt;"0",IF(LEFT(DN636,1)="1",3.0,DO636),$D$5+$E$5*(EF636*DY636/($K$5*1000))+$F$5*(EF636*DY636/($K$5*1000))*MAX(MIN(DL636,$J$5),$I$5)*MAX(MIN(DL636,$J$5),$I$5)+$G$5*MAX(MIN(DL636,$J$5),$I$5)*(EF636*DY636/($K$5*1000))+$H$5*(EF636*DY636/($K$5*1000))*(EF636*DY636/($K$5*1000)))</f>
        <v>0</v>
      </c>
      <c r="S636">
        <f>J636*(1000-(1000*0.61365*exp(17.502*W636/(240.97+W636))/(DY636+DZ636)+DT636)/2)/(1000*0.61365*exp(17.502*W636/(240.97+W636))/(DY636+DZ636)-DT636)</f>
        <v>0</v>
      </c>
      <c r="T636">
        <f>1/((DM636+1)/(Q636/1.6)+1/(R636/1.37)) + DM636/((DM636+1)/(Q636/1.6) + DM636/(R636/1.37))</f>
        <v>0</v>
      </c>
      <c r="U636">
        <f>(DH636*DK636)</f>
        <v>0</v>
      </c>
      <c r="V636">
        <f>(EA636+(U636+2*0.95*5.67E-8*(((EA636+$B$7)+273)^4-(EA636+273)^4)-44100*J636)/(1.84*29.3*R636+8*0.95*5.67E-8*(EA636+273)^3))</f>
        <v>0</v>
      </c>
      <c r="W636">
        <f>($C$7*EB636+$D$7*EC636+$E$7*V636)</f>
        <v>0</v>
      </c>
      <c r="X636">
        <f>0.61365*exp(17.502*W636/(240.97+W636))</f>
        <v>0</v>
      </c>
      <c r="Y636">
        <f>(Z636/AA636*100)</f>
        <v>0</v>
      </c>
      <c r="Z636">
        <f>DT636*(DY636+DZ636)/1000</f>
        <v>0</v>
      </c>
      <c r="AA636">
        <f>0.61365*exp(17.502*EA636/(240.97+EA636))</f>
        <v>0</v>
      </c>
      <c r="AB636">
        <f>(X636-DT636*(DY636+DZ636)/1000)</f>
        <v>0</v>
      </c>
      <c r="AC636">
        <f>(-J636*44100)</f>
        <v>0</v>
      </c>
      <c r="AD636">
        <f>2*29.3*R636*0.92*(EA636-W636)</f>
        <v>0</v>
      </c>
      <c r="AE636">
        <f>2*0.95*5.67E-8*(((EA636+$B$7)+273)^4-(W636+273)^4)</f>
        <v>0</v>
      </c>
      <c r="AF636">
        <f>U636+AE636+AC636+AD636</f>
        <v>0</v>
      </c>
      <c r="AG636">
        <f>DX636*AU636*(DS636-DR636*(1000-AU636*DU636)/(1000-AU636*DT636))/(100*DL636)</f>
        <v>0</v>
      </c>
      <c r="AH636">
        <f>1000*DX636*AU636*(DT636-DU636)/(100*DL636*(1000-AU636*DT636))</f>
        <v>0</v>
      </c>
      <c r="AI636">
        <f>(AJ636 - AK636 - DY636*1E3/(8.314*(EA636+273.15)) * AM636/DX636 * AL636) * DX636/(100*DL636) * (1000 - DU636)/1000</f>
        <v>0</v>
      </c>
      <c r="AJ636">
        <v>723.7328089920899</v>
      </c>
      <c r="AK636">
        <v>703.3575696969696</v>
      </c>
      <c r="AL636">
        <v>3.421565143069393</v>
      </c>
      <c r="AM636">
        <v>65.50956561991086</v>
      </c>
      <c r="AN636">
        <f>(AP636 - AO636 + DY636*1E3/(8.314*(EA636+273.15)) * AR636/DX636 * AQ636) * DX636/(100*DL636) * 1000/(1000 - AP636)</f>
        <v>0</v>
      </c>
      <c r="AO636">
        <v>22.13909492834437</v>
      </c>
      <c r="AP636">
        <v>22.85366545454545</v>
      </c>
      <c r="AQ636">
        <v>0.0002883322661099693</v>
      </c>
      <c r="AR636">
        <v>120.4134206838578</v>
      </c>
      <c r="AS636">
        <v>5</v>
      </c>
      <c r="AT636">
        <v>1</v>
      </c>
      <c r="AU636">
        <f>IF(AS636*$H$13&gt;=AW636,1.0,(AW636/(AW636-AS636*$H$13)))</f>
        <v>0</v>
      </c>
      <c r="AV636">
        <f>(AU636-1)*100</f>
        <v>0</v>
      </c>
      <c r="AW636">
        <f>MAX(0,($B$13+$C$13*EF636)/(1+$D$13*EF636)*DY636/(EA636+273)*$E$13)</f>
        <v>0</v>
      </c>
      <c r="AX636" t="s">
        <v>437</v>
      </c>
      <c r="AY636" t="s">
        <v>437</v>
      </c>
      <c r="AZ636">
        <v>0</v>
      </c>
      <c r="BA636">
        <v>0</v>
      </c>
      <c r="BB636">
        <f>1-AZ636/BA636</f>
        <v>0</v>
      </c>
      <c r="BC636">
        <v>0</v>
      </c>
      <c r="BD636" t="s">
        <v>437</v>
      </c>
      <c r="BE636" t="s">
        <v>437</v>
      </c>
      <c r="BF636">
        <v>0</v>
      </c>
      <c r="BG636">
        <v>0</v>
      </c>
      <c r="BH636">
        <f>1-BF636/BG636</f>
        <v>0</v>
      </c>
      <c r="BI636">
        <v>0.5</v>
      </c>
      <c r="BJ636">
        <f>DI636</f>
        <v>0</v>
      </c>
      <c r="BK636">
        <f>L636</f>
        <v>0</v>
      </c>
      <c r="BL636">
        <f>BH636*BI636*BJ636</f>
        <v>0</v>
      </c>
      <c r="BM636">
        <f>(BK636-BC636)/BJ636</f>
        <v>0</v>
      </c>
      <c r="BN636">
        <f>(BA636-BG636)/BG636</f>
        <v>0</v>
      </c>
      <c r="BO636">
        <f>AZ636/(BB636+AZ636/BG636)</f>
        <v>0</v>
      </c>
      <c r="BP636" t="s">
        <v>437</v>
      </c>
      <c r="BQ636">
        <v>0</v>
      </c>
      <c r="BR636">
        <f>IF(BQ636&lt;&gt;0, BQ636, BO636)</f>
        <v>0</v>
      </c>
      <c r="BS636">
        <f>1-BR636/BG636</f>
        <v>0</v>
      </c>
      <c r="BT636">
        <f>(BG636-BF636)/(BG636-BR636)</f>
        <v>0</v>
      </c>
      <c r="BU636">
        <f>(BA636-BG636)/(BA636-BR636)</f>
        <v>0</v>
      </c>
      <c r="BV636">
        <f>(BG636-BF636)/(BG636-AZ636)</f>
        <v>0</v>
      </c>
      <c r="BW636">
        <f>(BA636-BG636)/(BA636-AZ636)</f>
        <v>0</v>
      </c>
      <c r="BX636">
        <f>(BT636*BR636/BF636)</f>
        <v>0</v>
      </c>
      <c r="BY636">
        <f>(1-BX636)</f>
        <v>0</v>
      </c>
      <c r="DH636">
        <f>$B$11*EG636+$C$11*EH636+$F$11*ES636*(1-EV636)</f>
        <v>0</v>
      </c>
      <c r="DI636">
        <f>DH636*DJ636</f>
        <v>0</v>
      </c>
      <c r="DJ636">
        <f>($B$11*$D$9+$C$11*$D$9+$F$11*((FF636+EX636)/MAX(FF636+EX636+FG636, 0.1)*$I$9+FG636/MAX(FF636+EX636+FG636, 0.1)*$J$9))/($B$11+$C$11+$F$11)</f>
        <v>0</v>
      </c>
      <c r="DK636">
        <f>($B$11*$K$9+$C$11*$K$9+$F$11*((FF636+EX636)/MAX(FF636+EX636+FG636, 0.1)*$P$9+FG636/MAX(FF636+EX636+FG636, 0.1)*$Q$9))/($B$11+$C$11+$F$11)</f>
        <v>0</v>
      </c>
      <c r="DL636">
        <v>2.44</v>
      </c>
      <c r="DM636">
        <v>0.5</v>
      </c>
      <c r="DN636" t="s">
        <v>438</v>
      </c>
      <c r="DO636">
        <v>2</v>
      </c>
      <c r="DP636" t="b">
        <v>1</v>
      </c>
      <c r="DQ636">
        <v>1759263244.6</v>
      </c>
      <c r="DR636">
        <v>663.8874444444444</v>
      </c>
      <c r="DS636">
        <v>692.986962962963</v>
      </c>
      <c r="DT636">
        <v>22.87012222222222</v>
      </c>
      <c r="DU636">
        <v>22.06174814814815</v>
      </c>
      <c r="DV636">
        <v>663.3027037037036</v>
      </c>
      <c r="DW636">
        <v>22.65137777777778</v>
      </c>
      <c r="DX636">
        <v>500.0355555555556</v>
      </c>
      <c r="DY636">
        <v>90.63303333333333</v>
      </c>
      <c r="DZ636">
        <v>0.05042326296296296</v>
      </c>
      <c r="EA636">
        <v>29.63467037037037</v>
      </c>
      <c r="EB636">
        <v>30.00058148148148</v>
      </c>
      <c r="EC636">
        <v>999.9000000000001</v>
      </c>
      <c r="ED636">
        <v>0</v>
      </c>
      <c r="EE636">
        <v>0</v>
      </c>
      <c r="EF636">
        <v>9994.447407407408</v>
      </c>
      <c r="EG636">
        <v>0</v>
      </c>
      <c r="EH636">
        <v>11.42947777777778</v>
      </c>
      <c r="EI636">
        <v>-29.09957777777779</v>
      </c>
      <c r="EJ636">
        <v>679.4256296296296</v>
      </c>
      <c r="EK636">
        <v>708.6209629629629</v>
      </c>
      <c r="EL636">
        <v>0.8083818888888887</v>
      </c>
      <c r="EM636">
        <v>692.986962962963</v>
      </c>
      <c r="EN636">
        <v>22.06174814814815</v>
      </c>
      <c r="EO636">
        <v>2.072788888888889</v>
      </c>
      <c r="EP636">
        <v>1.999523333333333</v>
      </c>
      <c r="EQ636">
        <v>18.01158888888889</v>
      </c>
      <c r="ER636">
        <v>17.44051111111111</v>
      </c>
      <c r="ES636">
        <v>2000.025925925926</v>
      </c>
      <c r="ET636">
        <v>0.9800062592592594</v>
      </c>
      <c r="EU636">
        <v>0.01999375185185185</v>
      </c>
      <c r="EV636">
        <v>0</v>
      </c>
      <c r="EW636">
        <v>231.9798888888889</v>
      </c>
      <c r="EX636">
        <v>5.000560000000001</v>
      </c>
      <c r="EY636">
        <v>4809.53037037037</v>
      </c>
      <c r="EZ636">
        <v>17295.12962962963</v>
      </c>
      <c r="FA636">
        <v>41.18699999999999</v>
      </c>
      <c r="FB636">
        <v>41.31199999999999</v>
      </c>
      <c r="FC636">
        <v>40.875</v>
      </c>
      <c r="FD636">
        <v>40.479</v>
      </c>
      <c r="FE636">
        <v>41.93699999999999</v>
      </c>
      <c r="FF636">
        <v>1955.133703703704</v>
      </c>
      <c r="FG636">
        <v>39.89222222222223</v>
      </c>
      <c r="FH636">
        <v>0</v>
      </c>
      <c r="FI636">
        <v>1759263266.2</v>
      </c>
      <c r="FJ636">
        <v>0</v>
      </c>
      <c r="FK636">
        <v>231.98712</v>
      </c>
      <c r="FL636">
        <v>-3.038615381748151</v>
      </c>
      <c r="FM636">
        <v>-33.65615385405049</v>
      </c>
      <c r="FN636">
        <v>4809.4492</v>
      </c>
      <c r="FO636">
        <v>15</v>
      </c>
      <c r="FP636">
        <v>0</v>
      </c>
      <c r="FQ636" t="s">
        <v>439</v>
      </c>
      <c r="FR636">
        <v>1747148579.5</v>
      </c>
      <c r="FS636">
        <v>1747148584.5</v>
      </c>
      <c r="FT636">
        <v>0</v>
      </c>
      <c r="FU636">
        <v>0.162</v>
      </c>
      <c r="FV636">
        <v>-0.001</v>
      </c>
      <c r="FW636">
        <v>0.139</v>
      </c>
      <c r="FX636">
        <v>0.058</v>
      </c>
      <c r="FY636">
        <v>420</v>
      </c>
      <c r="FZ636">
        <v>16</v>
      </c>
      <c r="GA636">
        <v>0.19</v>
      </c>
      <c r="GB636">
        <v>0.02</v>
      </c>
      <c r="GC636">
        <v>-29.05209512195122</v>
      </c>
      <c r="GD636">
        <v>-0.6919484320557147</v>
      </c>
      <c r="GE636">
        <v>0.09199477437762427</v>
      </c>
      <c r="GF636">
        <v>0</v>
      </c>
      <c r="GG636">
        <v>232.0756764705882</v>
      </c>
      <c r="GH636">
        <v>-2.390450724749949</v>
      </c>
      <c r="GI636">
        <v>0.3045465018668063</v>
      </c>
      <c r="GJ636">
        <v>0</v>
      </c>
      <c r="GK636">
        <v>0.8387340975609756</v>
      </c>
      <c r="GL636">
        <v>-0.6834614634146314</v>
      </c>
      <c r="GM636">
        <v>0.0709721602862545</v>
      </c>
      <c r="GN636">
        <v>0</v>
      </c>
      <c r="GO636">
        <v>0</v>
      </c>
      <c r="GP636">
        <v>3</v>
      </c>
      <c r="GQ636" t="s">
        <v>490</v>
      </c>
      <c r="GR636">
        <v>3.1275</v>
      </c>
      <c r="GS636">
        <v>2.72837</v>
      </c>
      <c r="GT636">
        <v>0.12258</v>
      </c>
      <c r="GU636">
        <v>0.126913</v>
      </c>
      <c r="GV636">
        <v>0.103679</v>
      </c>
      <c r="GW636">
        <v>0.102075</v>
      </c>
      <c r="GX636">
        <v>26335.4</v>
      </c>
      <c r="GY636">
        <v>25394.3</v>
      </c>
      <c r="GZ636">
        <v>30554.4</v>
      </c>
      <c r="HA636">
        <v>29338.2</v>
      </c>
      <c r="HB636">
        <v>37793.6</v>
      </c>
      <c r="HC636">
        <v>34652.2</v>
      </c>
      <c r="HD636">
        <v>46737.8</v>
      </c>
      <c r="HE636">
        <v>43584.7</v>
      </c>
      <c r="HF636">
        <v>1.82528</v>
      </c>
      <c r="HG636">
        <v>1.85198</v>
      </c>
      <c r="HH636">
        <v>0.112895</v>
      </c>
      <c r="HI636">
        <v>0</v>
      </c>
      <c r="HJ636">
        <v>28.1701</v>
      </c>
      <c r="HK636">
        <v>999.9</v>
      </c>
      <c r="HL636">
        <v>52.1</v>
      </c>
      <c r="HM636">
        <v>31.1</v>
      </c>
      <c r="HN636">
        <v>26.0791</v>
      </c>
      <c r="HO636">
        <v>63.0497</v>
      </c>
      <c r="HP636">
        <v>16.9191</v>
      </c>
      <c r="HQ636">
        <v>1</v>
      </c>
      <c r="HR636">
        <v>0.111153</v>
      </c>
      <c r="HS636">
        <v>-0.511029</v>
      </c>
      <c r="HT636">
        <v>20.2007</v>
      </c>
      <c r="HU636">
        <v>5.22942</v>
      </c>
      <c r="HV636">
        <v>11.974</v>
      </c>
      <c r="HW636">
        <v>4.97055</v>
      </c>
      <c r="HX636">
        <v>3.28965</v>
      </c>
      <c r="HY636">
        <v>9999</v>
      </c>
      <c r="HZ636">
        <v>9999</v>
      </c>
      <c r="IA636">
        <v>9999</v>
      </c>
      <c r="IB636">
        <v>22</v>
      </c>
      <c r="IC636">
        <v>4.9729</v>
      </c>
      <c r="ID636">
        <v>1.87714</v>
      </c>
      <c r="IE636">
        <v>1.87515</v>
      </c>
      <c r="IF636">
        <v>1.87804</v>
      </c>
      <c r="IG636">
        <v>1.87474</v>
      </c>
      <c r="IH636">
        <v>1.87834</v>
      </c>
      <c r="II636">
        <v>1.87538</v>
      </c>
      <c r="IJ636">
        <v>1.8766</v>
      </c>
      <c r="IK636">
        <v>0</v>
      </c>
      <c r="IL636">
        <v>0</v>
      </c>
      <c r="IM636">
        <v>0</v>
      </c>
      <c r="IN636">
        <v>0</v>
      </c>
      <c r="IO636" t="s">
        <v>441</v>
      </c>
      <c r="IP636" t="s">
        <v>442</v>
      </c>
      <c r="IQ636" t="s">
        <v>443</v>
      </c>
      <c r="IR636" t="s">
        <v>443</v>
      </c>
      <c r="IS636" t="s">
        <v>443</v>
      </c>
      <c r="IT636" t="s">
        <v>443</v>
      </c>
      <c r="IU636">
        <v>0</v>
      </c>
      <c r="IV636">
        <v>100</v>
      </c>
      <c r="IW636">
        <v>100</v>
      </c>
      <c r="IX636">
        <v>0.608</v>
      </c>
      <c r="IY636">
        <v>0.2185</v>
      </c>
      <c r="IZ636">
        <v>-0.1222274518627452</v>
      </c>
      <c r="JA636">
        <v>0.001328938755811441</v>
      </c>
      <c r="JB636">
        <v>-5.633165956792918E-07</v>
      </c>
      <c r="JC636">
        <v>2.510553891376428E-10</v>
      </c>
      <c r="JD636">
        <v>-0.04678033270444259</v>
      </c>
      <c r="JE636">
        <v>-0.0009625096320519332</v>
      </c>
      <c r="JF636">
        <v>0.0006953178313022573</v>
      </c>
      <c r="JG636">
        <v>-5.973937232829655E-06</v>
      </c>
      <c r="JH636">
        <v>1</v>
      </c>
      <c r="JI636">
        <v>2112</v>
      </c>
      <c r="JJ636">
        <v>1</v>
      </c>
      <c r="JK636">
        <v>26</v>
      </c>
      <c r="JL636">
        <v>201911.2</v>
      </c>
      <c r="JM636">
        <v>201911.1</v>
      </c>
      <c r="JN636">
        <v>1.71265</v>
      </c>
      <c r="JO636">
        <v>2.55737</v>
      </c>
      <c r="JP636">
        <v>1.39893</v>
      </c>
      <c r="JQ636">
        <v>2.33521</v>
      </c>
      <c r="JR636">
        <v>1.44897</v>
      </c>
      <c r="JS636">
        <v>2.52686</v>
      </c>
      <c r="JT636">
        <v>36.8604</v>
      </c>
      <c r="JU636">
        <v>23.9562</v>
      </c>
      <c r="JV636">
        <v>18</v>
      </c>
      <c r="JW636">
        <v>476.147</v>
      </c>
      <c r="JX636">
        <v>462.316</v>
      </c>
      <c r="JY636">
        <v>28.2895</v>
      </c>
      <c r="JZ636">
        <v>28.6315</v>
      </c>
      <c r="KA636">
        <v>30.0001</v>
      </c>
      <c r="KB636">
        <v>28.323</v>
      </c>
      <c r="KC636">
        <v>28.3897</v>
      </c>
      <c r="KD636">
        <v>34.4113</v>
      </c>
      <c r="KE636">
        <v>24.6034</v>
      </c>
      <c r="KF636">
        <v>76.1754</v>
      </c>
      <c r="KG636">
        <v>28.2882</v>
      </c>
      <c r="KH636">
        <v>741.421</v>
      </c>
      <c r="KI636">
        <v>22.2452</v>
      </c>
      <c r="KJ636">
        <v>101.007</v>
      </c>
      <c r="KK636">
        <v>100.262</v>
      </c>
    </row>
    <row r="637" spans="1:297">
      <c r="A637">
        <v>621</v>
      </c>
      <c r="B637">
        <v>1759263257.1</v>
      </c>
      <c r="C637">
        <v>16441.5</v>
      </c>
      <c r="D637" t="s">
        <v>1691</v>
      </c>
      <c r="E637" t="s">
        <v>1692</v>
      </c>
      <c r="F637">
        <v>5</v>
      </c>
      <c r="G637" t="s">
        <v>1604</v>
      </c>
      <c r="H637" t="s">
        <v>436</v>
      </c>
      <c r="I637">
        <v>1759263249.314285</v>
      </c>
      <c r="J637">
        <f>(K637)/1000</f>
        <v>0</v>
      </c>
      <c r="K637">
        <f>IF(DP637, AN637, AH637)</f>
        <v>0</v>
      </c>
      <c r="L637">
        <f>IF(DP637, AI637, AG637)</f>
        <v>0</v>
      </c>
      <c r="M637">
        <f>DR637 - IF(AU637&gt;1, L637*DL637*100.0/(AW637), 0)</f>
        <v>0</v>
      </c>
      <c r="N637">
        <f>((T637-J637/2)*M637-L637)/(T637+J637/2)</f>
        <v>0</v>
      </c>
      <c r="O637">
        <f>N637*(DY637+DZ637)/1000.0</f>
        <v>0</v>
      </c>
      <c r="P637">
        <f>(DR637 - IF(AU637&gt;1, L637*DL637*100.0/(AW637), 0))*(DY637+DZ637)/1000.0</f>
        <v>0</v>
      </c>
      <c r="Q637">
        <f>2.0/((1/S637-1/R637)+SIGN(S637)*SQRT((1/S637-1/R637)*(1/S637-1/R637) + 4*DM637/((DM637+1)*(DM637+1))*(2*1/S637*1/R637-1/R637*1/R637)))</f>
        <v>0</v>
      </c>
      <c r="R637">
        <f>IF(LEFT(DN637,1)&lt;&gt;"0",IF(LEFT(DN637,1)="1",3.0,DO637),$D$5+$E$5*(EF637*DY637/($K$5*1000))+$F$5*(EF637*DY637/($K$5*1000))*MAX(MIN(DL637,$J$5),$I$5)*MAX(MIN(DL637,$J$5),$I$5)+$G$5*MAX(MIN(DL637,$J$5),$I$5)*(EF637*DY637/($K$5*1000))+$H$5*(EF637*DY637/($K$5*1000))*(EF637*DY637/($K$5*1000)))</f>
        <v>0</v>
      </c>
      <c r="S637">
        <f>J637*(1000-(1000*0.61365*exp(17.502*W637/(240.97+W637))/(DY637+DZ637)+DT637)/2)/(1000*0.61365*exp(17.502*W637/(240.97+W637))/(DY637+DZ637)-DT637)</f>
        <v>0</v>
      </c>
      <c r="T637">
        <f>1/((DM637+1)/(Q637/1.6)+1/(R637/1.37)) + DM637/((DM637+1)/(Q637/1.6) + DM637/(R637/1.37))</f>
        <v>0</v>
      </c>
      <c r="U637">
        <f>(DH637*DK637)</f>
        <v>0</v>
      </c>
      <c r="V637">
        <f>(EA637+(U637+2*0.95*5.67E-8*(((EA637+$B$7)+273)^4-(EA637+273)^4)-44100*J637)/(1.84*29.3*R637+8*0.95*5.67E-8*(EA637+273)^3))</f>
        <v>0</v>
      </c>
      <c r="W637">
        <f>($C$7*EB637+$D$7*EC637+$E$7*V637)</f>
        <v>0</v>
      </c>
      <c r="X637">
        <f>0.61365*exp(17.502*W637/(240.97+W637))</f>
        <v>0</v>
      </c>
      <c r="Y637">
        <f>(Z637/AA637*100)</f>
        <v>0</v>
      </c>
      <c r="Z637">
        <f>DT637*(DY637+DZ637)/1000</f>
        <v>0</v>
      </c>
      <c r="AA637">
        <f>0.61365*exp(17.502*EA637/(240.97+EA637))</f>
        <v>0</v>
      </c>
      <c r="AB637">
        <f>(X637-DT637*(DY637+DZ637)/1000)</f>
        <v>0</v>
      </c>
      <c r="AC637">
        <f>(-J637*44100)</f>
        <v>0</v>
      </c>
      <c r="AD637">
        <f>2*29.3*R637*0.92*(EA637-W637)</f>
        <v>0</v>
      </c>
      <c r="AE637">
        <f>2*0.95*5.67E-8*(((EA637+$B$7)+273)^4-(W637+273)^4)</f>
        <v>0</v>
      </c>
      <c r="AF637">
        <f>U637+AE637+AC637+AD637</f>
        <v>0</v>
      </c>
      <c r="AG637">
        <f>DX637*AU637*(DS637-DR637*(1000-AU637*DU637)/(1000-AU637*DT637))/(100*DL637)</f>
        <v>0</v>
      </c>
      <c r="AH637">
        <f>1000*DX637*AU637*(DT637-DU637)/(100*DL637*(1000-AU637*DT637))</f>
        <v>0</v>
      </c>
      <c r="AI637">
        <f>(AJ637 - AK637 - DY637*1E3/(8.314*(EA637+273.15)) * AM637/DX637 * AL637) * DX637/(100*DL637) * (1000 - DU637)/1000</f>
        <v>0</v>
      </c>
      <c r="AJ637">
        <v>740.9027812660331</v>
      </c>
      <c r="AK637">
        <v>720.4461151515151</v>
      </c>
      <c r="AL637">
        <v>3.425083741233328</v>
      </c>
      <c r="AM637">
        <v>65.50956561991086</v>
      </c>
      <c r="AN637">
        <f>(AP637 - AO637 + DY637*1E3/(8.314*(EA637+273.15)) * AR637/DX637 * AQ637) * DX637/(100*DL637) * 1000/(1000 - AP637)</f>
        <v>0</v>
      </c>
      <c r="AO637">
        <v>22.19024707630796</v>
      </c>
      <c r="AP637">
        <v>22.87914727272726</v>
      </c>
      <c r="AQ637">
        <v>0.005020721385368253</v>
      </c>
      <c r="AR637">
        <v>120.4134206838578</v>
      </c>
      <c r="AS637">
        <v>5</v>
      </c>
      <c r="AT637">
        <v>1</v>
      </c>
      <c r="AU637">
        <f>IF(AS637*$H$13&gt;=AW637,1.0,(AW637/(AW637-AS637*$H$13)))</f>
        <v>0</v>
      </c>
      <c r="AV637">
        <f>(AU637-1)*100</f>
        <v>0</v>
      </c>
      <c r="AW637">
        <f>MAX(0,($B$13+$C$13*EF637)/(1+$D$13*EF637)*DY637/(EA637+273)*$E$13)</f>
        <v>0</v>
      </c>
      <c r="AX637" t="s">
        <v>437</v>
      </c>
      <c r="AY637" t="s">
        <v>437</v>
      </c>
      <c r="AZ637">
        <v>0</v>
      </c>
      <c r="BA637">
        <v>0</v>
      </c>
      <c r="BB637">
        <f>1-AZ637/BA637</f>
        <v>0</v>
      </c>
      <c r="BC637">
        <v>0</v>
      </c>
      <c r="BD637" t="s">
        <v>437</v>
      </c>
      <c r="BE637" t="s">
        <v>437</v>
      </c>
      <c r="BF637">
        <v>0</v>
      </c>
      <c r="BG637">
        <v>0</v>
      </c>
      <c r="BH637">
        <f>1-BF637/BG637</f>
        <v>0</v>
      </c>
      <c r="BI637">
        <v>0.5</v>
      </c>
      <c r="BJ637">
        <f>DI637</f>
        <v>0</v>
      </c>
      <c r="BK637">
        <f>L637</f>
        <v>0</v>
      </c>
      <c r="BL637">
        <f>BH637*BI637*BJ637</f>
        <v>0</v>
      </c>
      <c r="BM637">
        <f>(BK637-BC637)/BJ637</f>
        <v>0</v>
      </c>
      <c r="BN637">
        <f>(BA637-BG637)/BG637</f>
        <v>0</v>
      </c>
      <c r="BO637">
        <f>AZ637/(BB637+AZ637/BG637)</f>
        <v>0</v>
      </c>
      <c r="BP637" t="s">
        <v>437</v>
      </c>
      <c r="BQ637">
        <v>0</v>
      </c>
      <c r="BR637">
        <f>IF(BQ637&lt;&gt;0, BQ637, BO637)</f>
        <v>0</v>
      </c>
      <c r="BS637">
        <f>1-BR637/BG637</f>
        <v>0</v>
      </c>
      <c r="BT637">
        <f>(BG637-BF637)/(BG637-BR637)</f>
        <v>0</v>
      </c>
      <c r="BU637">
        <f>(BA637-BG637)/(BA637-BR637)</f>
        <v>0</v>
      </c>
      <c r="BV637">
        <f>(BG637-BF637)/(BG637-AZ637)</f>
        <v>0</v>
      </c>
      <c r="BW637">
        <f>(BA637-BG637)/(BA637-AZ637)</f>
        <v>0</v>
      </c>
      <c r="BX637">
        <f>(BT637*BR637/BF637)</f>
        <v>0</v>
      </c>
      <c r="BY637">
        <f>(1-BX637)</f>
        <v>0</v>
      </c>
      <c r="DH637">
        <f>$B$11*EG637+$C$11*EH637+$F$11*ES637*(1-EV637)</f>
        <v>0</v>
      </c>
      <c r="DI637">
        <f>DH637*DJ637</f>
        <v>0</v>
      </c>
      <c r="DJ637">
        <f>($B$11*$D$9+$C$11*$D$9+$F$11*((FF637+EX637)/MAX(FF637+EX637+FG637, 0.1)*$I$9+FG637/MAX(FF637+EX637+FG637, 0.1)*$J$9))/($B$11+$C$11+$F$11)</f>
        <v>0</v>
      </c>
      <c r="DK637">
        <f>($B$11*$K$9+$C$11*$K$9+$F$11*((FF637+EX637)/MAX(FF637+EX637+FG637, 0.1)*$P$9+FG637/MAX(FF637+EX637+FG637, 0.1)*$Q$9))/($B$11+$C$11+$F$11)</f>
        <v>0</v>
      </c>
      <c r="DL637">
        <v>2.44</v>
      </c>
      <c r="DM637">
        <v>0.5</v>
      </c>
      <c r="DN637" t="s">
        <v>438</v>
      </c>
      <c r="DO637">
        <v>2</v>
      </c>
      <c r="DP637" t="b">
        <v>1</v>
      </c>
      <c r="DQ637">
        <v>1759263249.314285</v>
      </c>
      <c r="DR637">
        <v>679.6311071428572</v>
      </c>
      <c r="DS637">
        <v>708.7473571428571</v>
      </c>
      <c r="DT637">
        <v>22.8617</v>
      </c>
      <c r="DU637">
        <v>22.11223928571429</v>
      </c>
      <c r="DV637">
        <v>679.0321428571427</v>
      </c>
      <c r="DW637">
        <v>22.64313928571429</v>
      </c>
      <c r="DX637">
        <v>500.0201428571428</v>
      </c>
      <c r="DY637">
        <v>90.63281428571429</v>
      </c>
      <c r="DZ637">
        <v>0.05046752857142857</v>
      </c>
      <c r="EA637">
        <v>29.63731428571429</v>
      </c>
      <c r="EB637">
        <v>30.00701428571429</v>
      </c>
      <c r="EC637">
        <v>999.9000000000002</v>
      </c>
      <c r="ED637">
        <v>0</v>
      </c>
      <c r="EE637">
        <v>0</v>
      </c>
      <c r="EF637">
        <v>9999.622857142856</v>
      </c>
      <c r="EG637">
        <v>0</v>
      </c>
      <c r="EH637">
        <v>11.430525</v>
      </c>
      <c r="EI637">
        <v>-29.11631071428571</v>
      </c>
      <c r="EJ637">
        <v>695.532142857143</v>
      </c>
      <c r="EK637">
        <v>724.7747857142857</v>
      </c>
      <c r="EL637">
        <v>0.7494692857142857</v>
      </c>
      <c r="EM637">
        <v>708.7473571428571</v>
      </c>
      <c r="EN637">
        <v>22.11223928571429</v>
      </c>
      <c r="EO637">
        <v>2.072021071428571</v>
      </c>
      <c r="EP637">
        <v>2.004094642857143</v>
      </c>
      <c r="EQ637">
        <v>18.00569642857143</v>
      </c>
      <c r="ER637">
        <v>17.47665</v>
      </c>
      <c r="ES637">
        <v>2000.018571428571</v>
      </c>
      <c r="ET637">
        <v>0.9800062142857143</v>
      </c>
      <c r="EU637">
        <v>0.01999379642857143</v>
      </c>
      <c r="EV637">
        <v>0</v>
      </c>
      <c r="EW637">
        <v>231.7858214285714</v>
      </c>
      <c r="EX637">
        <v>5.000560000000001</v>
      </c>
      <c r="EY637">
        <v>4806.707142857143</v>
      </c>
      <c r="EZ637">
        <v>17295.06428571428</v>
      </c>
      <c r="FA637">
        <v>41.18699999999999</v>
      </c>
      <c r="FB637">
        <v>41.31199999999999</v>
      </c>
      <c r="FC637">
        <v>40.875</v>
      </c>
      <c r="FD637">
        <v>40.48646428571429</v>
      </c>
      <c r="FE637">
        <v>41.93699999999999</v>
      </c>
      <c r="FF637">
        <v>1955.126428571429</v>
      </c>
      <c r="FG637">
        <v>39.89214285714286</v>
      </c>
      <c r="FH637">
        <v>0</v>
      </c>
      <c r="FI637">
        <v>1759263271.6</v>
      </c>
      <c r="FJ637">
        <v>0</v>
      </c>
      <c r="FK637">
        <v>231.7827692307692</v>
      </c>
      <c r="FL637">
        <v>-1.97483760922614</v>
      </c>
      <c r="FM637">
        <v>-36.19247864274463</v>
      </c>
      <c r="FN637">
        <v>4806.447307692308</v>
      </c>
      <c r="FO637">
        <v>15</v>
      </c>
      <c r="FP637">
        <v>0</v>
      </c>
      <c r="FQ637" t="s">
        <v>439</v>
      </c>
      <c r="FR637">
        <v>1747148579.5</v>
      </c>
      <c r="FS637">
        <v>1747148584.5</v>
      </c>
      <c r="FT637">
        <v>0</v>
      </c>
      <c r="FU637">
        <v>0.162</v>
      </c>
      <c r="FV637">
        <v>-0.001</v>
      </c>
      <c r="FW637">
        <v>0.139</v>
      </c>
      <c r="FX637">
        <v>0.058</v>
      </c>
      <c r="FY637">
        <v>420</v>
      </c>
      <c r="FZ637">
        <v>16</v>
      </c>
      <c r="GA637">
        <v>0.19</v>
      </c>
      <c r="GB637">
        <v>0.02</v>
      </c>
      <c r="GC637">
        <v>-29.10031707317073</v>
      </c>
      <c r="GD637">
        <v>-0.2805867595820103</v>
      </c>
      <c r="GE637">
        <v>0.05095089411331137</v>
      </c>
      <c r="GF637">
        <v>1</v>
      </c>
      <c r="GG637">
        <v>231.9640588235294</v>
      </c>
      <c r="GH637">
        <v>-2.450297937609013</v>
      </c>
      <c r="GI637">
        <v>0.3098080944122064</v>
      </c>
      <c r="GJ637">
        <v>0</v>
      </c>
      <c r="GK637">
        <v>0.7926254146341463</v>
      </c>
      <c r="GL637">
        <v>-0.7997948571428553</v>
      </c>
      <c r="GM637">
        <v>0.08148101840754396</v>
      </c>
      <c r="GN637">
        <v>0</v>
      </c>
      <c r="GO637">
        <v>1</v>
      </c>
      <c r="GP637">
        <v>3</v>
      </c>
      <c r="GQ637" t="s">
        <v>463</v>
      </c>
      <c r="GR637">
        <v>3.12777</v>
      </c>
      <c r="GS637">
        <v>2.72831</v>
      </c>
      <c r="GT637">
        <v>0.124597</v>
      </c>
      <c r="GU637">
        <v>0.128909</v>
      </c>
      <c r="GV637">
        <v>0.103753</v>
      </c>
      <c r="GW637">
        <v>0.10212</v>
      </c>
      <c r="GX637">
        <v>26274.7</v>
      </c>
      <c r="GY637">
        <v>25336</v>
      </c>
      <c r="GZ637">
        <v>30554.3</v>
      </c>
      <c r="HA637">
        <v>29337.9</v>
      </c>
      <c r="HB637">
        <v>37790.4</v>
      </c>
      <c r="HC637">
        <v>34650.4</v>
      </c>
      <c r="HD637">
        <v>46737.6</v>
      </c>
      <c r="HE637">
        <v>43584.4</v>
      </c>
      <c r="HF637">
        <v>1.82558</v>
      </c>
      <c r="HG637">
        <v>1.8516</v>
      </c>
      <c r="HH637">
        <v>0.113025</v>
      </c>
      <c r="HI637">
        <v>0</v>
      </c>
      <c r="HJ637">
        <v>28.1715</v>
      </c>
      <c r="HK637">
        <v>999.9</v>
      </c>
      <c r="HL637">
        <v>52.1</v>
      </c>
      <c r="HM637">
        <v>31.1</v>
      </c>
      <c r="HN637">
        <v>26.0816</v>
      </c>
      <c r="HO637">
        <v>63.1497</v>
      </c>
      <c r="HP637">
        <v>16.7308</v>
      </c>
      <c r="HQ637">
        <v>1</v>
      </c>
      <c r="HR637">
        <v>0.110854</v>
      </c>
      <c r="HS637">
        <v>-0.473298</v>
      </c>
      <c r="HT637">
        <v>20.2008</v>
      </c>
      <c r="HU637">
        <v>5.22912</v>
      </c>
      <c r="HV637">
        <v>11.974</v>
      </c>
      <c r="HW637">
        <v>4.9704</v>
      </c>
      <c r="HX637">
        <v>3.28958</v>
      </c>
      <c r="HY637">
        <v>9999</v>
      </c>
      <c r="HZ637">
        <v>9999</v>
      </c>
      <c r="IA637">
        <v>9999</v>
      </c>
      <c r="IB637">
        <v>22</v>
      </c>
      <c r="IC637">
        <v>4.97291</v>
      </c>
      <c r="ID637">
        <v>1.87712</v>
      </c>
      <c r="IE637">
        <v>1.87517</v>
      </c>
      <c r="IF637">
        <v>1.87802</v>
      </c>
      <c r="IG637">
        <v>1.87477</v>
      </c>
      <c r="IH637">
        <v>1.87832</v>
      </c>
      <c r="II637">
        <v>1.87539</v>
      </c>
      <c r="IJ637">
        <v>1.87658</v>
      </c>
      <c r="IK637">
        <v>0</v>
      </c>
      <c r="IL637">
        <v>0</v>
      </c>
      <c r="IM637">
        <v>0</v>
      </c>
      <c r="IN637">
        <v>0</v>
      </c>
      <c r="IO637" t="s">
        <v>441</v>
      </c>
      <c r="IP637" t="s">
        <v>442</v>
      </c>
      <c r="IQ637" t="s">
        <v>443</v>
      </c>
      <c r="IR637" t="s">
        <v>443</v>
      </c>
      <c r="IS637" t="s">
        <v>443</v>
      </c>
      <c r="IT637" t="s">
        <v>443</v>
      </c>
      <c r="IU637">
        <v>0</v>
      </c>
      <c r="IV637">
        <v>100</v>
      </c>
      <c r="IW637">
        <v>100</v>
      </c>
      <c r="IX637">
        <v>0.623</v>
      </c>
      <c r="IY637">
        <v>0.2189</v>
      </c>
      <c r="IZ637">
        <v>-0.1222274518627452</v>
      </c>
      <c r="JA637">
        <v>0.001328938755811441</v>
      </c>
      <c r="JB637">
        <v>-5.633165956792918E-07</v>
      </c>
      <c r="JC637">
        <v>2.510553891376428E-10</v>
      </c>
      <c r="JD637">
        <v>-0.04678033270444259</v>
      </c>
      <c r="JE637">
        <v>-0.0009625096320519332</v>
      </c>
      <c r="JF637">
        <v>0.0006953178313022573</v>
      </c>
      <c r="JG637">
        <v>-5.973937232829655E-06</v>
      </c>
      <c r="JH637">
        <v>1</v>
      </c>
      <c r="JI637">
        <v>2112</v>
      </c>
      <c r="JJ637">
        <v>1</v>
      </c>
      <c r="JK637">
        <v>26</v>
      </c>
      <c r="JL637">
        <v>201911.3</v>
      </c>
      <c r="JM637">
        <v>201911.2</v>
      </c>
      <c r="JN637">
        <v>1.74927</v>
      </c>
      <c r="JO637">
        <v>2.54028</v>
      </c>
      <c r="JP637">
        <v>1.39893</v>
      </c>
      <c r="JQ637">
        <v>2.33521</v>
      </c>
      <c r="JR637">
        <v>1.44897</v>
      </c>
      <c r="JS637">
        <v>2.53418</v>
      </c>
      <c r="JT637">
        <v>36.8604</v>
      </c>
      <c r="JU637">
        <v>23.9737</v>
      </c>
      <c r="JV637">
        <v>18</v>
      </c>
      <c r="JW637">
        <v>476.31</v>
      </c>
      <c r="JX637">
        <v>462.074</v>
      </c>
      <c r="JY637">
        <v>28.287</v>
      </c>
      <c r="JZ637">
        <v>28.6315</v>
      </c>
      <c r="KA637">
        <v>30.0001</v>
      </c>
      <c r="KB637">
        <v>28.323</v>
      </c>
      <c r="KC637">
        <v>28.3897</v>
      </c>
      <c r="KD637">
        <v>35.017</v>
      </c>
      <c r="KE637">
        <v>24.6034</v>
      </c>
      <c r="KF637">
        <v>76.1754</v>
      </c>
      <c r="KG637">
        <v>28.2781</v>
      </c>
      <c r="KH637">
        <v>754.7809999999999</v>
      </c>
      <c r="KI637">
        <v>22.2639</v>
      </c>
      <c r="KJ637">
        <v>101.006</v>
      </c>
      <c r="KK637">
        <v>100.261</v>
      </c>
    </row>
    <row r="638" spans="1:297">
      <c r="A638">
        <v>622</v>
      </c>
      <c r="B638">
        <v>1759263262.1</v>
      </c>
      <c r="C638">
        <v>16446.5</v>
      </c>
      <c r="D638" t="s">
        <v>1693</v>
      </c>
      <c r="E638" t="s">
        <v>1694</v>
      </c>
      <c r="F638">
        <v>5</v>
      </c>
      <c r="G638" t="s">
        <v>1604</v>
      </c>
      <c r="H638" t="s">
        <v>436</v>
      </c>
      <c r="I638">
        <v>1759263254.6</v>
      </c>
      <c r="J638">
        <f>(K638)/1000</f>
        <v>0</v>
      </c>
      <c r="K638">
        <f>IF(DP638, AN638, AH638)</f>
        <v>0</v>
      </c>
      <c r="L638">
        <f>IF(DP638, AI638, AG638)</f>
        <v>0</v>
      </c>
      <c r="M638">
        <f>DR638 - IF(AU638&gt;1, L638*DL638*100.0/(AW638), 0)</f>
        <v>0</v>
      </c>
      <c r="N638">
        <f>((T638-J638/2)*M638-L638)/(T638+J638/2)</f>
        <v>0</v>
      </c>
      <c r="O638">
        <f>N638*(DY638+DZ638)/1000.0</f>
        <v>0</v>
      </c>
      <c r="P638">
        <f>(DR638 - IF(AU638&gt;1, L638*DL638*100.0/(AW638), 0))*(DY638+DZ638)/1000.0</f>
        <v>0</v>
      </c>
      <c r="Q638">
        <f>2.0/((1/S638-1/R638)+SIGN(S638)*SQRT((1/S638-1/R638)*(1/S638-1/R638) + 4*DM638/((DM638+1)*(DM638+1))*(2*1/S638*1/R638-1/R638*1/R638)))</f>
        <v>0</v>
      </c>
      <c r="R638">
        <f>IF(LEFT(DN638,1)&lt;&gt;"0",IF(LEFT(DN638,1)="1",3.0,DO638),$D$5+$E$5*(EF638*DY638/($K$5*1000))+$F$5*(EF638*DY638/($K$5*1000))*MAX(MIN(DL638,$J$5),$I$5)*MAX(MIN(DL638,$J$5),$I$5)+$G$5*MAX(MIN(DL638,$J$5),$I$5)*(EF638*DY638/($K$5*1000))+$H$5*(EF638*DY638/($K$5*1000))*(EF638*DY638/($K$5*1000)))</f>
        <v>0</v>
      </c>
      <c r="S638">
        <f>J638*(1000-(1000*0.61365*exp(17.502*W638/(240.97+W638))/(DY638+DZ638)+DT638)/2)/(1000*0.61365*exp(17.502*W638/(240.97+W638))/(DY638+DZ638)-DT638)</f>
        <v>0</v>
      </c>
      <c r="T638">
        <f>1/((DM638+1)/(Q638/1.6)+1/(R638/1.37)) + DM638/((DM638+1)/(Q638/1.6) + DM638/(R638/1.37))</f>
        <v>0</v>
      </c>
      <c r="U638">
        <f>(DH638*DK638)</f>
        <v>0</v>
      </c>
      <c r="V638">
        <f>(EA638+(U638+2*0.95*5.67E-8*(((EA638+$B$7)+273)^4-(EA638+273)^4)-44100*J638)/(1.84*29.3*R638+8*0.95*5.67E-8*(EA638+273)^3))</f>
        <v>0</v>
      </c>
      <c r="W638">
        <f>($C$7*EB638+$D$7*EC638+$E$7*V638)</f>
        <v>0</v>
      </c>
      <c r="X638">
        <f>0.61365*exp(17.502*W638/(240.97+W638))</f>
        <v>0</v>
      </c>
      <c r="Y638">
        <f>(Z638/AA638*100)</f>
        <v>0</v>
      </c>
      <c r="Z638">
        <f>DT638*(DY638+DZ638)/1000</f>
        <v>0</v>
      </c>
      <c r="AA638">
        <f>0.61365*exp(17.502*EA638/(240.97+EA638))</f>
        <v>0</v>
      </c>
      <c r="AB638">
        <f>(X638-DT638*(DY638+DZ638)/1000)</f>
        <v>0</v>
      </c>
      <c r="AC638">
        <f>(-J638*44100)</f>
        <v>0</v>
      </c>
      <c r="AD638">
        <f>2*29.3*R638*0.92*(EA638-W638)</f>
        <v>0</v>
      </c>
      <c r="AE638">
        <f>2*0.95*5.67E-8*(((EA638+$B$7)+273)^4-(W638+273)^4)</f>
        <v>0</v>
      </c>
      <c r="AF638">
        <f>U638+AE638+AC638+AD638</f>
        <v>0</v>
      </c>
      <c r="AG638">
        <f>DX638*AU638*(DS638-DR638*(1000-AU638*DU638)/(1000-AU638*DT638))/(100*DL638)</f>
        <v>0</v>
      </c>
      <c r="AH638">
        <f>1000*DX638*AU638*(DT638-DU638)/(100*DL638*(1000-AU638*DT638))</f>
        <v>0</v>
      </c>
      <c r="AI638">
        <f>(AJ638 - AK638 - DY638*1E3/(8.314*(EA638+273.15)) * AM638/DX638 * AL638) * DX638/(100*DL638) * (1000 - DU638)/1000</f>
        <v>0</v>
      </c>
      <c r="AJ638">
        <v>758.2461794511447</v>
      </c>
      <c r="AK638">
        <v>737.7615393939395</v>
      </c>
      <c r="AL638">
        <v>3.468476902694327</v>
      </c>
      <c r="AM638">
        <v>65.50956561991086</v>
      </c>
      <c r="AN638">
        <f>(AP638 - AO638 + DY638*1E3/(8.314*(EA638+273.15)) * AR638/DX638 * AQ638) * DX638/(100*DL638) * 1000/(1000 - AP638)</f>
        <v>0</v>
      </c>
      <c r="AO638">
        <v>22.19595558341724</v>
      </c>
      <c r="AP638">
        <v>22.8823587878788</v>
      </c>
      <c r="AQ638">
        <v>0.0001193032363066106</v>
      </c>
      <c r="AR638">
        <v>120.4134206838578</v>
      </c>
      <c r="AS638">
        <v>6</v>
      </c>
      <c r="AT638">
        <v>1</v>
      </c>
      <c r="AU638">
        <f>IF(AS638*$H$13&gt;=AW638,1.0,(AW638/(AW638-AS638*$H$13)))</f>
        <v>0</v>
      </c>
      <c r="AV638">
        <f>(AU638-1)*100</f>
        <v>0</v>
      </c>
      <c r="AW638">
        <f>MAX(0,($B$13+$C$13*EF638)/(1+$D$13*EF638)*DY638/(EA638+273)*$E$13)</f>
        <v>0</v>
      </c>
      <c r="AX638" t="s">
        <v>437</v>
      </c>
      <c r="AY638" t="s">
        <v>437</v>
      </c>
      <c r="AZ638">
        <v>0</v>
      </c>
      <c r="BA638">
        <v>0</v>
      </c>
      <c r="BB638">
        <f>1-AZ638/BA638</f>
        <v>0</v>
      </c>
      <c r="BC638">
        <v>0</v>
      </c>
      <c r="BD638" t="s">
        <v>437</v>
      </c>
      <c r="BE638" t="s">
        <v>437</v>
      </c>
      <c r="BF638">
        <v>0</v>
      </c>
      <c r="BG638">
        <v>0</v>
      </c>
      <c r="BH638">
        <f>1-BF638/BG638</f>
        <v>0</v>
      </c>
      <c r="BI638">
        <v>0.5</v>
      </c>
      <c r="BJ638">
        <f>DI638</f>
        <v>0</v>
      </c>
      <c r="BK638">
        <f>L638</f>
        <v>0</v>
      </c>
      <c r="BL638">
        <f>BH638*BI638*BJ638</f>
        <v>0</v>
      </c>
      <c r="BM638">
        <f>(BK638-BC638)/BJ638</f>
        <v>0</v>
      </c>
      <c r="BN638">
        <f>(BA638-BG638)/BG638</f>
        <v>0</v>
      </c>
      <c r="BO638">
        <f>AZ638/(BB638+AZ638/BG638)</f>
        <v>0</v>
      </c>
      <c r="BP638" t="s">
        <v>437</v>
      </c>
      <c r="BQ638">
        <v>0</v>
      </c>
      <c r="BR638">
        <f>IF(BQ638&lt;&gt;0, BQ638, BO638)</f>
        <v>0</v>
      </c>
      <c r="BS638">
        <f>1-BR638/BG638</f>
        <v>0</v>
      </c>
      <c r="BT638">
        <f>(BG638-BF638)/(BG638-BR638)</f>
        <v>0</v>
      </c>
      <c r="BU638">
        <f>(BA638-BG638)/(BA638-BR638)</f>
        <v>0</v>
      </c>
      <c r="BV638">
        <f>(BG638-BF638)/(BG638-AZ638)</f>
        <v>0</v>
      </c>
      <c r="BW638">
        <f>(BA638-BG638)/(BA638-AZ638)</f>
        <v>0</v>
      </c>
      <c r="BX638">
        <f>(BT638*BR638/BF638)</f>
        <v>0</v>
      </c>
      <c r="BY638">
        <f>(1-BX638)</f>
        <v>0</v>
      </c>
      <c r="DH638">
        <f>$B$11*EG638+$C$11*EH638+$F$11*ES638*(1-EV638)</f>
        <v>0</v>
      </c>
      <c r="DI638">
        <f>DH638*DJ638</f>
        <v>0</v>
      </c>
      <c r="DJ638">
        <f>($B$11*$D$9+$C$11*$D$9+$F$11*((FF638+EX638)/MAX(FF638+EX638+FG638, 0.1)*$I$9+FG638/MAX(FF638+EX638+FG638, 0.1)*$J$9))/($B$11+$C$11+$F$11)</f>
        <v>0</v>
      </c>
      <c r="DK638">
        <f>($B$11*$K$9+$C$11*$K$9+$F$11*((FF638+EX638)/MAX(FF638+EX638+FG638, 0.1)*$P$9+FG638/MAX(FF638+EX638+FG638, 0.1)*$Q$9))/($B$11+$C$11+$F$11)</f>
        <v>0</v>
      </c>
      <c r="DL638">
        <v>2.44</v>
      </c>
      <c r="DM638">
        <v>0.5</v>
      </c>
      <c r="DN638" t="s">
        <v>438</v>
      </c>
      <c r="DO638">
        <v>2</v>
      </c>
      <c r="DP638" t="b">
        <v>1</v>
      </c>
      <c r="DQ638">
        <v>1759263254.6</v>
      </c>
      <c r="DR638">
        <v>697.3219259259261</v>
      </c>
      <c r="DS638">
        <v>726.4772962962963</v>
      </c>
      <c r="DT638">
        <v>22.8669962962963</v>
      </c>
      <c r="DU638">
        <v>22.16993703703704</v>
      </c>
      <c r="DV638">
        <v>696.7067777777777</v>
      </c>
      <c r="DW638">
        <v>22.64833333333333</v>
      </c>
      <c r="DX638">
        <v>500.0194074074074</v>
      </c>
      <c r="DY638">
        <v>90.63260370370371</v>
      </c>
      <c r="DZ638">
        <v>0.05043828148148149</v>
      </c>
      <c r="EA638">
        <v>29.64123703703703</v>
      </c>
      <c r="EB638">
        <v>30.01191851851852</v>
      </c>
      <c r="EC638">
        <v>999.9000000000001</v>
      </c>
      <c r="ED638">
        <v>0</v>
      </c>
      <c r="EE638">
        <v>0</v>
      </c>
      <c r="EF638">
        <v>10004.20962962963</v>
      </c>
      <c r="EG638">
        <v>0</v>
      </c>
      <c r="EH638">
        <v>11.43338518518518</v>
      </c>
      <c r="EI638">
        <v>-29.15548888888889</v>
      </c>
      <c r="EJ638">
        <v>713.640888888889</v>
      </c>
      <c r="EK638">
        <v>742.9489629629629</v>
      </c>
      <c r="EL638">
        <v>0.6970723333333333</v>
      </c>
      <c r="EM638">
        <v>726.4772962962963</v>
      </c>
      <c r="EN638">
        <v>22.16993703703704</v>
      </c>
      <c r="EO638">
        <v>2.072497037037037</v>
      </c>
      <c r="EP638">
        <v>2.009319259259259</v>
      </c>
      <c r="EQ638">
        <v>18.00935185185185</v>
      </c>
      <c r="ER638">
        <v>17.51793333333334</v>
      </c>
      <c r="ES638">
        <v>2000.021851851852</v>
      </c>
      <c r="ET638">
        <v>0.9800074444444445</v>
      </c>
      <c r="EU638">
        <v>0.01999255555555556</v>
      </c>
      <c r="EV638">
        <v>0</v>
      </c>
      <c r="EW638">
        <v>231.6424074074074</v>
      </c>
      <c r="EX638">
        <v>5.000560000000001</v>
      </c>
      <c r="EY638">
        <v>4803.594814814815</v>
      </c>
      <c r="EZ638">
        <v>17295.1</v>
      </c>
      <c r="FA638">
        <v>41.18699999999999</v>
      </c>
      <c r="FB638">
        <v>41.31199999999999</v>
      </c>
      <c r="FC638">
        <v>40.875</v>
      </c>
      <c r="FD638">
        <v>40.48596296296297</v>
      </c>
      <c r="FE638">
        <v>41.93699999999999</v>
      </c>
      <c r="FF638">
        <v>1955.131851851852</v>
      </c>
      <c r="FG638">
        <v>39.89000000000001</v>
      </c>
      <c r="FH638">
        <v>0</v>
      </c>
      <c r="FI638">
        <v>1759263276.4</v>
      </c>
      <c r="FJ638">
        <v>0</v>
      </c>
      <c r="FK638">
        <v>231.6435</v>
      </c>
      <c r="FL638">
        <v>-2.103008547019742</v>
      </c>
      <c r="FM638">
        <v>-35.72615386962114</v>
      </c>
      <c r="FN638">
        <v>4803.548846153846</v>
      </c>
      <c r="FO638">
        <v>15</v>
      </c>
      <c r="FP638">
        <v>0</v>
      </c>
      <c r="FQ638" t="s">
        <v>439</v>
      </c>
      <c r="FR638">
        <v>1747148579.5</v>
      </c>
      <c r="FS638">
        <v>1747148584.5</v>
      </c>
      <c r="FT638">
        <v>0</v>
      </c>
      <c r="FU638">
        <v>0.162</v>
      </c>
      <c r="FV638">
        <v>-0.001</v>
      </c>
      <c r="FW638">
        <v>0.139</v>
      </c>
      <c r="FX638">
        <v>0.058</v>
      </c>
      <c r="FY638">
        <v>420</v>
      </c>
      <c r="FZ638">
        <v>16</v>
      </c>
      <c r="GA638">
        <v>0.19</v>
      </c>
      <c r="GB638">
        <v>0.02</v>
      </c>
      <c r="GC638">
        <v>-29.1409675</v>
      </c>
      <c r="GD638">
        <v>-0.530862664165069</v>
      </c>
      <c r="GE638">
        <v>0.07495706566928807</v>
      </c>
      <c r="GF638">
        <v>0</v>
      </c>
      <c r="GG638">
        <v>231.7352058823529</v>
      </c>
      <c r="GH638">
        <v>-2.066508786091011</v>
      </c>
      <c r="GI638">
        <v>0.2602275903683696</v>
      </c>
      <c r="GJ638">
        <v>0</v>
      </c>
      <c r="GK638">
        <v>0.73751415</v>
      </c>
      <c r="GL638">
        <v>-0.6165749493433412</v>
      </c>
      <c r="GM638">
        <v>0.06709742002176761</v>
      </c>
      <c r="GN638">
        <v>0</v>
      </c>
      <c r="GO638">
        <v>0</v>
      </c>
      <c r="GP638">
        <v>3</v>
      </c>
      <c r="GQ638" t="s">
        <v>490</v>
      </c>
      <c r="GR638">
        <v>3.12774</v>
      </c>
      <c r="GS638">
        <v>2.7279</v>
      </c>
      <c r="GT638">
        <v>0.126609</v>
      </c>
      <c r="GU638">
        <v>0.130882</v>
      </c>
      <c r="GV638">
        <v>0.103757</v>
      </c>
      <c r="GW638">
        <v>0.102168</v>
      </c>
      <c r="GX638">
        <v>26214.2</v>
      </c>
      <c r="GY638">
        <v>25278.3</v>
      </c>
      <c r="GZ638">
        <v>30554.3</v>
      </c>
      <c r="HA638">
        <v>29337.5</v>
      </c>
      <c r="HB638">
        <v>37790.3</v>
      </c>
      <c r="HC638">
        <v>34648.2</v>
      </c>
      <c r="HD638">
        <v>46737.4</v>
      </c>
      <c r="HE638">
        <v>43583.8</v>
      </c>
      <c r="HF638">
        <v>1.82533</v>
      </c>
      <c r="HG638">
        <v>1.85185</v>
      </c>
      <c r="HH638">
        <v>0.112802</v>
      </c>
      <c r="HI638">
        <v>0</v>
      </c>
      <c r="HJ638">
        <v>28.1739</v>
      </c>
      <c r="HK638">
        <v>999.9</v>
      </c>
      <c r="HL638">
        <v>52.1</v>
      </c>
      <c r="HM638">
        <v>31.1</v>
      </c>
      <c r="HN638">
        <v>26.0814</v>
      </c>
      <c r="HO638">
        <v>62.7097</v>
      </c>
      <c r="HP638">
        <v>16.6987</v>
      </c>
      <c r="HQ638">
        <v>1</v>
      </c>
      <c r="HR638">
        <v>0.111143</v>
      </c>
      <c r="HS638">
        <v>-0.427955</v>
      </c>
      <c r="HT638">
        <v>20.201</v>
      </c>
      <c r="HU638">
        <v>5.22942</v>
      </c>
      <c r="HV638">
        <v>11.974</v>
      </c>
      <c r="HW638">
        <v>4.97025</v>
      </c>
      <c r="HX638">
        <v>3.2896</v>
      </c>
      <c r="HY638">
        <v>9999</v>
      </c>
      <c r="HZ638">
        <v>9999</v>
      </c>
      <c r="IA638">
        <v>9999</v>
      </c>
      <c r="IB638">
        <v>22</v>
      </c>
      <c r="IC638">
        <v>4.97291</v>
      </c>
      <c r="ID638">
        <v>1.87714</v>
      </c>
      <c r="IE638">
        <v>1.87519</v>
      </c>
      <c r="IF638">
        <v>1.87805</v>
      </c>
      <c r="IG638">
        <v>1.87481</v>
      </c>
      <c r="IH638">
        <v>1.87835</v>
      </c>
      <c r="II638">
        <v>1.87546</v>
      </c>
      <c r="IJ638">
        <v>1.87666</v>
      </c>
      <c r="IK638">
        <v>0</v>
      </c>
      <c r="IL638">
        <v>0</v>
      </c>
      <c r="IM638">
        <v>0</v>
      </c>
      <c r="IN638">
        <v>0</v>
      </c>
      <c r="IO638" t="s">
        <v>441</v>
      </c>
      <c r="IP638" t="s">
        <v>442</v>
      </c>
      <c r="IQ638" t="s">
        <v>443</v>
      </c>
      <c r="IR638" t="s">
        <v>443</v>
      </c>
      <c r="IS638" t="s">
        <v>443</v>
      </c>
      <c r="IT638" t="s">
        <v>443</v>
      </c>
      <c r="IU638">
        <v>0</v>
      </c>
      <c r="IV638">
        <v>100</v>
      </c>
      <c r="IW638">
        <v>100</v>
      </c>
      <c r="IX638">
        <v>0.638</v>
      </c>
      <c r="IY638">
        <v>0.219</v>
      </c>
      <c r="IZ638">
        <v>-0.1222274518627452</v>
      </c>
      <c r="JA638">
        <v>0.001328938755811441</v>
      </c>
      <c r="JB638">
        <v>-5.633165956792918E-07</v>
      </c>
      <c r="JC638">
        <v>2.510553891376428E-10</v>
      </c>
      <c r="JD638">
        <v>-0.04678033270444259</v>
      </c>
      <c r="JE638">
        <v>-0.0009625096320519332</v>
      </c>
      <c r="JF638">
        <v>0.0006953178313022573</v>
      </c>
      <c r="JG638">
        <v>-5.973937232829655E-06</v>
      </c>
      <c r="JH638">
        <v>1</v>
      </c>
      <c r="JI638">
        <v>2112</v>
      </c>
      <c r="JJ638">
        <v>1</v>
      </c>
      <c r="JK638">
        <v>26</v>
      </c>
      <c r="JL638">
        <v>201911.4</v>
      </c>
      <c r="JM638">
        <v>201911.3</v>
      </c>
      <c r="JN638">
        <v>1.78101</v>
      </c>
      <c r="JO638">
        <v>2.54028</v>
      </c>
      <c r="JP638">
        <v>1.39893</v>
      </c>
      <c r="JQ638">
        <v>2.33521</v>
      </c>
      <c r="JR638">
        <v>1.44897</v>
      </c>
      <c r="JS638">
        <v>2.52686</v>
      </c>
      <c r="JT638">
        <v>36.8366</v>
      </c>
      <c r="JU638">
        <v>23.9649</v>
      </c>
      <c r="JV638">
        <v>18</v>
      </c>
      <c r="JW638">
        <v>476.174</v>
      </c>
      <c r="JX638">
        <v>462.254</v>
      </c>
      <c r="JY638">
        <v>28.276</v>
      </c>
      <c r="JZ638">
        <v>28.633</v>
      </c>
      <c r="KA638">
        <v>30.0001</v>
      </c>
      <c r="KB638">
        <v>28.323</v>
      </c>
      <c r="KC638">
        <v>28.3922</v>
      </c>
      <c r="KD638">
        <v>35.6774</v>
      </c>
      <c r="KE638">
        <v>24.331</v>
      </c>
      <c r="KF638">
        <v>76.5466</v>
      </c>
      <c r="KG638">
        <v>28.2632</v>
      </c>
      <c r="KH638">
        <v>774.818</v>
      </c>
      <c r="KI638">
        <v>22.2965</v>
      </c>
      <c r="KJ638">
        <v>101.006</v>
      </c>
      <c r="KK638">
        <v>100.259</v>
      </c>
    </row>
    <row r="639" spans="1:297">
      <c r="A639">
        <v>623</v>
      </c>
      <c r="B639">
        <v>1759263267.1</v>
      </c>
      <c r="C639">
        <v>16451.5</v>
      </c>
      <c r="D639" t="s">
        <v>1695</v>
      </c>
      <c r="E639" t="s">
        <v>1696</v>
      </c>
      <c r="F639">
        <v>5</v>
      </c>
      <c r="G639" t="s">
        <v>1604</v>
      </c>
      <c r="H639" t="s">
        <v>436</v>
      </c>
      <c r="I639">
        <v>1759263259.314285</v>
      </c>
      <c r="J639">
        <f>(K639)/1000</f>
        <v>0</v>
      </c>
      <c r="K639">
        <f>IF(DP639, AN639, AH639)</f>
        <v>0</v>
      </c>
      <c r="L639">
        <f>IF(DP639, AI639, AG639)</f>
        <v>0</v>
      </c>
      <c r="M639">
        <f>DR639 - IF(AU639&gt;1, L639*DL639*100.0/(AW639), 0)</f>
        <v>0</v>
      </c>
      <c r="N639">
        <f>((T639-J639/2)*M639-L639)/(T639+J639/2)</f>
        <v>0</v>
      </c>
      <c r="O639">
        <f>N639*(DY639+DZ639)/1000.0</f>
        <v>0</v>
      </c>
      <c r="P639">
        <f>(DR639 - IF(AU639&gt;1, L639*DL639*100.0/(AW639), 0))*(DY639+DZ639)/1000.0</f>
        <v>0</v>
      </c>
      <c r="Q639">
        <f>2.0/((1/S639-1/R639)+SIGN(S639)*SQRT((1/S639-1/R639)*(1/S639-1/R639) + 4*DM639/((DM639+1)*(DM639+1))*(2*1/S639*1/R639-1/R639*1/R639)))</f>
        <v>0</v>
      </c>
      <c r="R639">
        <f>IF(LEFT(DN639,1)&lt;&gt;"0",IF(LEFT(DN639,1)="1",3.0,DO639),$D$5+$E$5*(EF639*DY639/($K$5*1000))+$F$5*(EF639*DY639/($K$5*1000))*MAX(MIN(DL639,$J$5),$I$5)*MAX(MIN(DL639,$J$5),$I$5)+$G$5*MAX(MIN(DL639,$J$5),$I$5)*(EF639*DY639/($K$5*1000))+$H$5*(EF639*DY639/($K$5*1000))*(EF639*DY639/($K$5*1000)))</f>
        <v>0</v>
      </c>
      <c r="S639">
        <f>J639*(1000-(1000*0.61365*exp(17.502*W639/(240.97+W639))/(DY639+DZ639)+DT639)/2)/(1000*0.61365*exp(17.502*W639/(240.97+W639))/(DY639+DZ639)-DT639)</f>
        <v>0</v>
      </c>
      <c r="T639">
        <f>1/((DM639+1)/(Q639/1.6)+1/(R639/1.37)) + DM639/((DM639+1)/(Q639/1.6) + DM639/(R639/1.37))</f>
        <v>0</v>
      </c>
      <c r="U639">
        <f>(DH639*DK639)</f>
        <v>0</v>
      </c>
      <c r="V639">
        <f>(EA639+(U639+2*0.95*5.67E-8*(((EA639+$B$7)+273)^4-(EA639+273)^4)-44100*J639)/(1.84*29.3*R639+8*0.95*5.67E-8*(EA639+273)^3))</f>
        <v>0</v>
      </c>
      <c r="W639">
        <f>($C$7*EB639+$D$7*EC639+$E$7*V639)</f>
        <v>0</v>
      </c>
      <c r="X639">
        <f>0.61365*exp(17.502*W639/(240.97+W639))</f>
        <v>0</v>
      </c>
      <c r="Y639">
        <f>(Z639/AA639*100)</f>
        <v>0</v>
      </c>
      <c r="Z639">
        <f>DT639*(DY639+DZ639)/1000</f>
        <v>0</v>
      </c>
      <c r="AA639">
        <f>0.61365*exp(17.502*EA639/(240.97+EA639))</f>
        <v>0</v>
      </c>
      <c r="AB639">
        <f>(X639-DT639*(DY639+DZ639)/1000)</f>
        <v>0</v>
      </c>
      <c r="AC639">
        <f>(-J639*44100)</f>
        <v>0</v>
      </c>
      <c r="AD639">
        <f>2*29.3*R639*0.92*(EA639-W639)</f>
        <v>0</v>
      </c>
      <c r="AE639">
        <f>2*0.95*5.67E-8*(((EA639+$B$7)+273)^4-(W639+273)^4)</f>
        <v>0</v>
      </c>
      <c r="AF639">
        <f>U639+AE639+AC639+AD639</f>
        <v>0</v>
      </c>
      <c r="AG639">
        <f>DX639*AU639*(DS639-DR639*(1000-AU639*DU639)/(1000-AU639*DT639))/(100*DL639)</f>
        <v>0</v>
      </c>
      <c r="AH639">
        <f>1000*DX639*AU639*(DT639-DU639)/(100*DL639*(1000-AU639*DT639))</f>
        <v>0</v>
      </c>
      <c r="AI639">
        <f>(AJ639 - AK639 - DY639*1E3/(8.314*(EA639+273.15)) * AM639/DX639 * AL639) * DX639/(100*DL639) * (1000 - DU639)/1000</f>
        <v>0</v>
      </c>
      <c r="AJ639">
        <v>775.4576210305321</v>
      </c>
      <c r="AK639">
        <v>754.9718242424241</v>
      </c>
      <c r="AL639">
        <v>3.455536509410017</v>
      </c>
      <c r="AM639">
        <v>65.50956561991086</v>
      </c>
      <c r="AN639">
        <f>(AP639 - AO639 + DY639*1E3/(8.314*(EA639+273.15)) * AR639/DX639 * AQ639) * DX639/(100*DL639) * 1000/(1000 - AP639)</f>
        <v>0</v>
      </c>
      <c r="AO639">
        <v>22.24618999796344</v>
      </c>
      <c r="AP639">
        <v>22.8841509090909</v>
      </c>
      <c r="AQ639">
        <v>5.999057159264012E-05</v>
      </c>
      <c r="AR639">
        <v>120.4134206838578</v>
      </c>
      <c r="AS639">
        <v>6</v>
      </c>
      <c r="AT639">
        <v>1</v>
      </c>
      <c r="AU639">
        <f>IF(AS639*$H$13&gt;=AW639,1.0,(AW639/(AW639-AS639*$H$13)))</f>
        <v>0</v>
      </c>
      <c r="AV639">
        <f>(AU639-1)*100</f>
        <v>0</v>
      </c>
      <c r="AW639">
        <f>MAX(0,($B$13+$C$13*EF639)/(1+$D$13*EF639)*DY639/(EA639+273)*$E$13)</f>
        <v>0</v>
      </c>
      <c r="AX639" t="s">
        <v>437</v>
      </c>
      <c r="AY639" t="s">
        <v>437</v>
      </c>
      <c r="AZ639">
        <v>0</v>
      </c>
      <c r="BA639">
        <v>0</v>
      </c>
      <c r="BB639">
        <f>1-AZ639/BA639</f>
        <v>0</v>
      </c>
      <c r="BC639">
        <v>0</v>
      </c>
      <c r="BD639" t="s">
        <v>437</v>
      </c>
      <c r="BE639" t="s">
        <v>437</v>
      </c>
      <c r="BF639">
        <v>0</v>
      </c>
      <c r="BG639">
        <v>0</v>
      </c>
      <c r="BH639">
        <f>1-BF639/BG639</f>
        <v>0</v>
      </c>
      <c r="BI639">
        <v>0.5</v>
      </c>
      <c r="BJ639">
        <f>DI639</f>
        <v>0</v>
      </c>
      <c r="BK639">
        <f>L639</f>
        <v>0</v>
      </c>
      <c r="BL639">
        <f>BH639*BI639*BJ639</f>
        <v>0</v>
      </c>
      <c r="BM639">
        <f>(BK639-BC639)/BJ639</f>
        <v>0</v>
      </c>
      <c r="BN639">
        <f>(BA639-BG639)/BG639</f>
        <v>0</v>
      </c>
      <c r="BO639">
        <f>AZ639/(BB639+AZ639/BG639)</f>
        <v>0</v>
      </c>
      <c r="BP639" t="s">
        <v>437</v>
      </c>
      <c r="BQ639">
        <v>0</v>
      </c>
      <c r="BR639">
        <f>IF(BQ639&lt;&gt;0, BQ639, BO639)</f>
        <v>0</v>
      </c>
      <c r="BS639">
        <f>1-BR639/BG639</f>
        <v>0</v>
      </c>
      <c r="BT639">
        <f>(BG639-BF639)/(BG639-BR639)</f>
        <v>0</v>
      </c>
      <c r="BU639">
        <f>(BA639-BG639)/(BA639-BR639)</f>
        <v>0</v>
      </c>
      <c r="BV639">
        <f>(BG639-BF639)/(BG639-AZ639)</f>
        <v>0</v>
      </c>
      <c r="BW639">
        <f>(BA639-BG639)/(BA639-AZ639)</f>
        <v>0</v>
      </c>
      <c r="BX639">
        <f>(BT639*BR639/BF639)</f>
        <v>0</v>
      </c>
      <c r="BY639">
        <f>(1-BX639)</f>
        <v>0</v>
      </c>
      <c r="DH639">
        <f>$B$11*EG639+$C$11*EH639+$F$11*ES639*(1-EV639)</f>
        <v>0</v>
      </c>
      <c r="DI639">
        <f>DH639*DJ639</f>
        <v>0</v>
      </c>
      <c r="DJ639">
        <f>($B$11*$D$9+$C$11*$D$9+$F$11*((FF639+EX639)/MAX(FF639+EX639+FG639, 0.1)*$I$9+FG639/MAX(FF639+EX639+FG639, 0.1)*$J$9))/($B$11+$C$11+$F$11)</f>
        <v>0</v>
      </c>
      <c r="DK639">
        <f>($B$11*$K$9+$C$11*$K$9+$F$11*((FF639+EX639)/MAX(FF639+EX639+FG639, 0.1)*$P$9+FG639/MAX(FF639+EX639+FG639, 0.1)*$Q$9))/($B$11+$C$11+$F$11)</f>
        <v>0</v>
      </c>
      <c r="DL639">
        <v>2.44</v>
      </c>
      <c r="DM639">
        <v>0.5</v>
      </c>
      <c r="DN639" t="s">
        <v>438</v>
      </c>
      <c r="DO639">
        <v>2</v>
      </c>
      <c r="DP639" t="b">
        <v>1</v>
      </c>
      <c r="DQ639">
        <v>1759263259.314285</v>
      </c>
      <c r="DR639">
        <v>713.1469642857144</v>
      </c>
      <c r="DS639">
        <v>742.3320357142858</v>
      </c>
      <c r="DT639">
        <v>22.87751428571429</v>
      </c>
      <c r="DU639">
        <v>22.20683928571429</v>
      </c>
      <c r="DV639">
        <v>712.5174285714286</v>
      </c>
      <c r="DW639">
        <v>22.65861785714285</v>
      </c>
      <c r="DX639">
        <v>500.0403928571428</v>
      </c>
      <c r="DY639">
        <v>90.63244285714288</v>
      </c>
      <c r="DZ639">
        <v>0.05026351071428571</v>
      </c>
      <c r="EA639">
        <v>29.64440357142857</v>
      </c>
      <c r="EB639">
        <v>30.014875</v>
      </c>
      <c r="EC639">
        <v>999.9000000000002</v>
      </c>
      <c r="ED639">
        <v>0</v>
      </c>
      <c r="EE639">
        <v>0</v>
      </c>
      <c r="EF639">
        <v>10008.54785714286</v>
      </c>
      <c r="EG639">
        <v>0</v>
      </c>
      <c r="EH639">
        <v>11.42638928571428</v>
      </c>
      <c r="EI639">
        <v>-29.18518214285714</v>
      </c>
      <c r="EJ639">
        <v>729.8440357142856</v>
      </c>
      <c r="EK639">
        <v>759.1916785714286</v>
      </c>
      <c r="EL639">
        <v>0.6706798214285714</v>
      </c>
      <c r="EM639">
        <v>742.3320357142858</v>
      </c>
      <c r="EN639">
        <v>22.20683928571429</v>
      </c>
      <c r="EO639">
        <v>2.073445714285714</v>
      </c>
      <c r="EP639">
        <v>2.012660714285714</v>
      </c>
      <c r="EQ639">
        <v>18.01663214285714</v>
      </c>
      <c r="ER639">
        <v>17.544275</v>
      </c>
      <c r="ES639">
        <v>2000.011785714286</v>
      </c>
      <c r="ET639">
        <v>0.9800073571428572</v>
      </c>
      <c r="EU639">
        <v>0.01999264285714286</v>
      </c>
      <c r="EV639">
        <v>0</v>
      </c>
      <c r="EW639">
        <v>231.5154285714286</v>
      </c>
      <c r="EX639">
        <v>5.000560000000001</v>
      </c>
      <c r="EY639">
        <v>4800.686785714285</v>
      </c>
      <c r="EZ639">
        <v>17295.01071428571</v>
      </c>
      <c r="FA639">
        <v>41.18699999999999</v>
      </c>
      <c r="FB639">
        <v>41.31199999999999</v>
      </c>
      <c r="FC639">
        <v>40.875</v>
      </c>
      <c r="FD639">
        <v>40.48646428571429</v>
      </c>
      <c r="FE639">
        <v>41.93699999999999</v>
      </c>
      <c r="FF639">
        <v>1955.121785714286</v>
      </c>
      <c r="FG639">
        <v>39.89000000000001</v>
      </c>
      <c r="FH639">
        <v>0</v>
      </c>
      <c r="FI639">
        <v>1759263281.2</v>
      </c>
      <c r="FJ639">
        <v>0</v>
      </c>
      <c r="FK639">
        <v>231.5081538461539</v>
      </c>
      <c r="FL639">
        <v>-1.841846148426406</v>
      </c>
      <c r="FM639">
        <v>-37.0933333827488</v>
      </c>
      <c r="FN639">
        <v>4800.629999999999</v>
      </c>
      <c r="FO639">
        <v>15</v>
      </c>
      <c r="FP639">
        <v>0</v>
      </c>
      <c r="FQ639" t="s">
        <v>439</v>
      </c>
      <c r="FR639">
        <v>1747148579.5</v>
      </c>
      <c r="FS639">
        <v>1747148584.5</v>
      </c>
      <c r="FT639">
        <v>0</v>
      </c>
      <c r="FU639">
        <v>0.162</v>
      </c>
      <c r="FV639">
        <v>-0.001</v>
      </c>
      <c r="FW639">
        <v>0.139</v>
      </c>
      <c r="FX639">
        <v>0.058</v>
      </c>
      <c r="FY639">
        <v>420</v>
      </c>
      <c r="FZ639">
        <v>16</v>
      </c>
      <c r="GA639">
        <v>0.19</v>
      </c>
      <c r="GB639">
        <v>0.02</v>
      </c>
      <c r="GC639">
        <v>-29.162695</v>
      </c>
      <c r="GD639">
        <v>-0.3853350844276785</v>
      </c>
      <c r="GE639">
        <v>0.06944552883375556</v>
      </c>
      <c r="GF639">
        <v>1</v>
      </c>
      <c r="GG639">
        <v>231.5927647058823</v>
      </c>
      <c r="GH639">
        <v>-1.784690602178163</v>
      </c>
      <c r="GI639">
        <v>0.2294130693778904</v>
      </c>
      <c r="GJ639">
        <v>0</v>
      </c>
      <c r="GK639">
        <v>0.690678625</v>
      </c>
      <c r="GL639">
        <v>-0.3395599136960626</v>
      </c>
      <c r="GM639">
        <v>0.04032879502023803</v>
      </c>
      <c r="GN639">
        <v>0</v>
      </c>
      <c r="GO639">
        <v>1</v>
      </c>
      <c r="GP639">
        <v>3</v>
      </c>
      <c r="GQ639" t="s">
        <v>463</v>
      </c>
      <c r="GR639">
        <v>3.12761</v>
      </c>
      <c r="GS639">
        <v>2.72773</v>
      </c>
      <c r="GT639">
        <v>0.128584</v>
      </c>
      <c r="GU639">
        <v>0.132832</v>
      </c>
      <c r="GV639">
        <v>0.103765</v>
      </c>
      <c r="GW639">
        <v>0.102336</v>
      </c>
      <c r="GX639">
        <v>26154.2</v>
      </c>
      <c r="GY639">
        <v>25221.4</v>
      </c>
      <c r="GZ639">
        <v>30553.4</v>
      </c>
      <c r="HA639">
        <v>29337.3</v>
      </c>
      <c r="HB639">
        <v>37789.2</v>
      </c>
      <c r="HC639">
        <v>34641.3</v>
      </c>
      <c r="HD639">
        <v>46736.4</v>
      </c>
      <c r="HE639">
        <v>43583.3</v>
      </c>
      <c r="HF639">
        <v>1.82505</v>
      </c>
      <c r="HG639">
        <v>1.85225</v>
      </c>
      <c r="HH639">
        <v>0.113193</v>
      </c>
      <c r="HI639">
        <v>0</v>
      </c>
      <c r="HJ639">
        <v>28.1781</v>
      </c>
      <c r="HK639">
        <v>999.9</v>
      </c>
      <c r="HL639">
        <v>52.1</v>
      </c>
      <c r="HM639">
        <v>31.1</v>
      </c>
      <c r="HN639">
        <v>26.0827</v>
      </c>
      <c r="HO639">
        <v>62.8397</v>
      </c>
      <c r="HP639">
        <v>16.7989</v>
      </c>
      <c r="HQ639">
        <v>1</v>
      </c>
      <c r="HR639">
        <v>0.111138</v>
      </c>
      <c r="HS639">
        <v>-0.413007</v>
      </c>
      <c r="HT639">
        <v>20.2011</v>
      </c>
      <c r="HU639">
        <v>5.22912</v>
      </c>
      <c r="HV639">
        <v>11.974</v>
      </c>
      <c r="HW639">
        <v>4.9703</v>
      </c>
      <c r="HX639">
        <v>3.28958</v>
      </c>
      <c r="HY639">
        <v>9999</v>
      </c>
      <c r="HZ639">
        <v>9999</v>
      </c>
      <c r="IA639">
        <v>9999</v>
      </c>
      <c r="IB639">
        <v>22</v>
      </c>
      <c r="IC639">
        <v>4.9729</v>
      </c>
      <c r="ID639">
        <v>1.87714</v>
      </c>
      <c r="IE639">
        <v>1.87519</v>
      </c>
      <c r="IF639">
        <v>1.87805</v>
      </c>
      <c r="IG639">
        <v>1.8748</v>
      </c>
      <c r="IH639">
        <v>1.87834</v>
      </c>
      <c r="II639">
        <v>1.87546</v>
      </c>
      <c r="IJ639">
        <v>1.87662</v>
      </c>
      <c r="IK639">
        <v>0</v>
      </c>
      <c r="IL639">
        <v>0</v>
      </c>
      <c r="IM639">
        <v>0</v>
      </c>
      <c r="IN639">
        <v>0</v>
      </c>
      <c r="IO639" t="s">
        <v>441</v>
      </c>
      <c r="IP639" t="s">
        <v>442</v>
      </c>
      <c r="IQ639" t="s">
        <v>443</v>
      </c>
      <c r="IR639" t="s">
        <v>443</v>
      </c>
      <c r="IS639" t="s">
        <v>443</v>
      </c>
      <c r="IT639" t="s">
        <v>443</v>
      </c>
      <c r="IU639">
        <v>0</v>
      </c>
      <c r="IV639">
        <v>100</v>
      </c>
      <c r="IW639">
        <v>100</v>
      </c>
      <c r="IX639">
        <v>0.654</v>
      </c>
      <c r="IY639">
        <v>0.2191</v>
      </c>
      <c r="IZ639">
        <v>-0.1222274518627452</v>
      </c>
      <c r="JA639">
        <v>0.001328938755811441</v>
      </c>
      <c r="JB639">
        <v>-5.633165956792918E-07</v>
      </c>
      <c r="JC639">
        <v>2.510553891376428E-10</v>
      </c>
      <c r="JD639">
        <v>-0.04678033270444259</v>
      </c>
      <c r="JE639">
        <v>-0.0009625096320519332</v>
      </c>
      <c r="JF639">
        <v>0.0006953178313022573</v>
      </c>
      <c r="JG639">
        <v>-5.973937232829655E-06</v>
      </c>
      <c r="JH639">
        <v>1</v>
      </c>
      <c r="JI639">
        <v>2112</v>
      </c>
      <c r="JJ639">
        <v>1</v>
      </c>
      <c r="JK639">
        <v>26</v>
      </c>
      <c r="JL639">
        <v>201911.5</v>
      </c>
      <c r="JM639">
        <v>201911.4</v>
      </c>
      <c r="JN639">
        <v>1.81152</v>
      </c>
      <c r="JO639">
        <v>2.5415</v>
      </c>
      <c r="JP639">
        <v>1.39893</v>
      </c>
      <c r="JQ639">
        <v>2.33521</v>
      </c>
      <c r="JR639">
        <v>1.44897</v>
      </c>
      <c r="JS639">
        <v>2.57446</v>
      </c>
      <c r="JT639">
        <v>36.8604</v>
      </c>
      <c r="JU639">
        <v>23.9737</v>
      </c>
      <c r="JV639">
        <v>18</v>
      </c>
      <c r="JW639">
        <v>476.034</v>
      </c>
      <c r="JX639">
        <v>462.512</v>
      </c>
      <c r="JY639">
        <v>28.2588</v>
      </c>
      <c r="JZ639">
        <v>28.6339</v>
      </c>
      <c r="KA639">
        <v>30.0001</v>
      </c>
      <c r="KB639">
        <v>28.3245</v>
      </c>
      <c r="KC639">
        <v>28.3922</v>
      </c>
      <c r="KD639">
        <v>36.2789</v>
      </c>
      <c r="KE639">
        <v>24.331</v>
      </c>
      <c r="KF639">
        <v>76.5466</v>
      </c>
      <c r="KG639">
        <v>28.2495</v>
      </c>
      <c r="KH639">
        <v>788.176</v>
      </c>
      <c r="KI639">
        <v>22.3179</v>
      </c>
      <c r="KJ639">
        <v>101.004</v>
      </c>
      <c r="KK639">
        <v>100.259</v>
      </c>
    </row>
    <row r="640" spans="1:297">
      <c r="A640">
        <v>624</v>
      </c>
      <c r="B640">
        <v>1759263272.1</v>
      </c>
      <c r="C640">
        <v>16456.5</v>
      </c>
      <c r="D640" t="s">
        <v>1697</v>
      </c>
      <c r="E640" t="s">
        <v>1698</v>
      </c>
      <c r="F640">
        <v>5</v>
      </c>
      <c r="G640" t="s">
        <v>1604</v>
      </c>
      <c r="H640" t="s">
        <v>436</v>
      </c>
      <c r="I640">
        <v>1759263264.6</v>
      </c>
      <c r="J640">
        <f>(K640)/1000</f>
        <v>0</v>
      </c>
      <c r="K640">
        <f>IF(DP640, AN640, AH640)</f>
        <v>0</v>
      </c>
      <c r="L640">
        <f>IF(DP640, AI640, AG640)</f>
        <v>0</v>
      </c>
      <c r="M640">
        <f>DR640 - IF(AU640&gt;1, L640*DL640*100.0/(AW640), 0)</f>
        <v>0</v>
      </c>
      <c r="N640">
        <f>((T640-J640/2)*M640-L640)/(T640+J640/2)</f>
        <v>0</v>
      </c>
      <c r="O640">
        <f>N640*(DY640+DZ640)/1000.0</f>
        <v>0</v>
      </c>
      <c r="P640">
        <f>(DR640 - IF(AU640&gt;1, L640*DL640*100.0/(AW640), 0))*(DY640+DZ640)/1000.0</f>
        <v>0</v>
      </c>
      <c r="Q640">
        <f>2.0/((1/S640-1/R640)+SIGN(S640)*SQRT((1/S640-1/R640)*(1/S640-1/R640) + 4*DM640/((DM640+1)*(DM640+1))*(2*1/S640*1/R640-1/R640*1/R640)))</f>
        <v>0</v>
      </c>
      <c r="R640">
        <f>IF(LEFT(DN640,1)&lt;&gt;"0",IF(LEFT(DN640,1)="1",3.0,DO640),$D$5+$E$5*(EF640*DY640/($K$5*1000))+$F$5*(EF640*DY640/($K$5*1000))*MAX(MIN(DL640,$J$5),$I$5)*MAX(MIN(DL640,$J$5),$I$5)+$G$5*MAX(MIN(DL640,$J$5),$I$5)*(EF640*DY640/($K$5*1000))+$H$5*(EF640*DY640/($K$5*1000))*(EF640*DY640/($K$5*1000)))</f>
        <v>0</v>
      </c>
      <c r="S640">
        <f>J640*(1000-(1000*0.61365*exp(17.502*W640/(240.97+W640))/(DY640+DZ640)+DT640)/2)/(1000*0.61365*exp(17.502*W640/(240.97+W640))/(DY640+DZ640)-DT640)</f>
        <v>0</v>
      </c>
      <c r="T640">
        <f>1/((DM640+1)/(Q640/1.6)+1/(R640/1.37)) + DM640/((DM640+1)/(Q640/1.6) + DM640/(R640/1.37))</f>
        <v>0</v>
      </c>
      <c r="U640">
        <f>(DH640*DK640)</f>
        <v>0</v>
      </c>
      <c r="V640">
        <f>(EA640+(U640+2*0.95*5.67E-8*(((EA640+$B$7)+273)^4-(EA640+273)^4)-44100*J640)/(1.84*29.3*R640+8*0.95*5.67E-8*(EA640+273)^3))</f>
        <v>0</v>
      </c>
      <c r="W640">
        <f>($C$7*EB640+$D$7*EC640+$E$7*V640)</f>
        <v>0</v>
      </c>
      <c r="X640">
        <f>0.61365*exp(17.502*W640/(240.97+W640))</f>
        <v>0</v>
      </c>
      <c r="Y640">
        <f>(Z640/AA640*100)</f>
        <v>0</v>
      </c>
      <c r="Z640">
        <f>DT640*(DY640+DZ640)/1000</f>
        <v>0</v>
      </c>
      <c r="AA640">
        <f>0.61365*exp(17.502*EA640/(240.97+EA640))</f>
        <v>0</v>
      </c>
      <c r="AB640">
        <f>(X640-DT640*(DY640+DZ640)/1000)</f>
        <v>0</v>
      </c>
      <c r="AC640">
        <f>(-J640*44100)</f>
        <v>0</v>
      </c>
      <c r="AD640">
        <f>2*29.3*R640*0.92*(EA640-W640)</f>
        <v>0</v>
      </c>
      <c r="AE640">
        <f>2*0.95*5.67E-8*(((EA640+$B$7)+273)^4-(W640+273)^4)</f>
        <v>0</v>
      </c>
      <c r="AF640">
        <f>U640+AE640+AC640+AD640</f>
        <v>0</v>
      </c>
      <c r="AG640">
        <f>DX640*AU640*(DS640-DR640*(1000-AU640*DU640)/(1000-AU640*DT640))/(100*DL640)</f>
        <v>0</v>
      </c>
      <c r="AH640">
        <f>1000*DX640*AU640*(DT640-DU640)/(100*DL640*(1000-AU640*DT640))</f>
        <v>0</v>
      </c>
      <c r="AI640">
        <f>(AJ640 - AK640 - DY640*1E3/(8.314*(EA640+273.15)) * AM640/DX640 * AL640) * DX640/(100*DL640) * (1000 - DU640)/1000</f>
        <v>0</v>
      </c>
      <c r="AJ640">
        <v>792.4965115982691</v>
      </c>
      <c r="AK640">
        <v>772.1933878787878</v>
      </c>
      <c r="AL640">
        <v>3.43967584280071</v>
      </c>
      <c r="AM640">
        <v>65.50956561991086</v>
      </c>
      <c r="AN640">
        <f>(AP640 - AO640 + DY640*1E3/(8.314*(EA640+273.15)) * AR640/DX640 * AQ640) * DX640/(100*DL640) * 1000/(1000 - AP640)</f>
        <v>0</v>
      </c>
      <c r="AO640">
        <v>22.2648623377015</v>
      </c>
      <c r="AP640">
        <v>22.88845151515152</v>
      </c>
      <c r="AQ640">
        <v>8.99273226192242E-05</v>
      </c>
      <c r="AR640">
        <v>120.4134206838578</v>
      </c>
      <c r="AS640">
        <v>6</v>
      </c>
      <c r="AT640">
        <v>1</v>
      </c>
      <c r="AU640">
        <f>IF(AS640*$H$13&gt;=AW640,1.0,(AW640/(AW640-AS640*$H$13)))</f>
        <v>0</v>
      </c>
      <c r="AV640">
        <f>(AU640-1)*100</f>
        <v>0</v>
      </c>
      <c r="AW640">
        <f>MAX(0,($B$13+$C$13*EF640)/(1+$D$13*EF640)*DY640/(EA640+273)*$E$13)</f>
        <v>0</v>
      </c>
      <c r="AX640" t="s">
        <v>437</v>
      </c>
      <c r="AY640" t="s">
        <v>437</v>
      </c>
      <c r="AZ640">
        <v>0</v>
      </c>
      <c r="BA640">
        <v>0</v>
      </c>
      <c r="BB640">
        <f>1-AZ640/BA640</f>
        <v>0</v>
      </c>
      <c r="BC640">
        <v>0</v>
      </c>
      <c r="BD640" t="s">
        <v>437</v>
      </c>
      <c r="BE640" t="s">
        <v>437</v>
      </c>
      <c r="BF640">
        <v>0</v>
      </c>
      <c r="BG640">
        <v>0</v>
      </c>
      <c r="BH640">
        <f>1-BF640/BG640</f>
        <v>0</v>
      </c>
      <c r="BI640">
        <v>0.5</v>
      </c>
      <c r="BJ640">
        <f>DI640</f>
        <v>0</v>
      </c>
      <c r="BK640">
        <f>L640</f>
        <v>0</v>
      </c>
      <c r="BL640">
        <f>BH640*BI640*BJ640</f>
        <v>0</v>
      </c>
      <c r="BM640">
        <f>(BK640-BC640)/BJ640</f>
        <v>0</v>
      </c>
      <c r="BN640">
        <f>(BA640-BG640)/BG640</f>
        <v>0</v>
      </c>
      <c r="BO640">
        <f>AZ640/(BB640+AZ640/BG640)</f>
        <v>0</v>
      </c>
      <c r="BP640" t="s">
        <v>437</v>
      </c>
      <c r="BQ640">
        <v>0</v>
      </c>
      <c r="BR640">
        <f>IF(BQ640&lt;&gt;0, BQ640, BO640)</f>
        <v>0</v>
      </c>
      <c r="BS640">
        <f>1-BR640/BG640</f>
        <v>0</v>
      </c>
      <c r="BT640">
        <f>(BG640-BF640)/(BG640-BR640)</f>
        <v>0</v>
      </c>
      <c r="BU640">
        <f>(BA640-BG640)/(BA640-BR640)</f>
        <v>0</v>
      </c>
      <c r="BV640">
        <f>(BG640-BF640)/(BG640-AZ640)</f>
        <v>0</v>
      </c>
      <c r="BW640">
        <f>(BA640-BG640)/(BA640-AZ640)</f>
        <v>0</v>
      </c>
      <c r="BX640">
        <f>(BT640*BR640/BF640)</f>
        <v>0</v>
      </c>
      <c r="BY640">
        <f>(1-BX640)</f>
        <v>0</v>
      </c>
      <c r="DH640">
        <f>$B$11*EG640+$C$11*EH640+$F$11*ES640*(1-EV640)</f>
        <v>0</v>
      </c>
      <c r="DI640">
        <f>DH640*DJ640</f>
        <v>0</v>
      </c>
      <c r="DJ640">
        <f>($B$11*$D$9+$C$11*$D$9+$F$11*((FF640+EX640)/MAX(FF640+EX640+FG640, 0.1)*$I$9+FG640/MAX(FF640+EX640+FG640, 0.1)*$J$9))/($B$11+$C$11+$F$11)</f>
        <v>0</v>
      </c>
      <c r="DK640">
        <f>($B$11*$K$9+$C$11*$K$9+$F$11*((FF640+EX640)/MAX(FF640+EX640+FG640, 0.1)*$P$9+FG640/MAX(FF640+EX640+FG640, 0.1)*$Q$9))/($B$11+$C$11+$F$11)</f>
        <v>0</v>
      </c>
      <c r="DL640">
        <v>2.44</v>
      </c>
      <c r="DM640">
        <v>0.5</v>
      </c>
      <c r="DN640" t="s">
        <v>438</v>
      </c>
      <c r="DO640">
        <v>2</v>
      </c>
      <c r="DP640" t="b">
        <v>1</v>
      </c>
      <c r="DQ640">
        <v>1759263264.6</v>
      </c>
      <c r="DR640">
        <v>730.9435185185184</v>
      </c>
      <c r="DS640">
        <v>760.0812222222222</v>
      </c>
      <c r="DT640">
        <v>22.88434814814815</v>
      </c>
      <c r="DU640">
        <v>22.23336296296296</v>
      </c>
      <c r="DV640">
        <v>730.2977777777778</v>
      </c>
      <c r="DW640">
        <v>22.6653037037037</v>
      </c>
      <c r="DX640">
        <v>500.0261481481481</v>
      </c>
      <c r="DY640">
        <v>90.63247037037037</v>
      </c>
      <c r="DZ640">
        <v>0.05019119629629629</v>
      </c>
      <c r="EA640">
        <v>29.64778148148148</v>
      </c>
      <c r="EB640">
        <v>30.0193</v>
      </c>
      <c r="EC640">
        <v>999.9000000000001</v>
      </c>
      <c r="ED640">
        <v>0</v>
      </c>
      <c r="EE640">
        <v>0</v>
      </c>
      <c r="EF640">
        <v>10002.63851851852</v>
      </c>
      <c r="EG640">
        <v>0</v>
      </c>
      <c r="EH640">
        <v>11.42199259259259</v>
      </c>
      <c r="EI640">
        <v>-29.1377962962963</v>
      </c>
      <c r="EJ640">
        <v>748.0623703703704</v>
      </c>
      <c r="EK640">
        <v>777.3650740740742</v>
      </c>
      <c r="EL640">
        <v>0.6509782592592592</v>
      </c>
      <c r="EM640">
        <v>760.0812222222222</v>
      </c>
      <c r="EN640">
        <v>22.23336296296296</v>
      </c>
      <c r="EO640">
        <v>2.074065185185185</v>
      </c>
      <c r="EP640">
        <v>2.015065925925926</v>
      </c>
      <c r="EQ640">
        <v>18.02139259259259</v>
      </c>
      <c r="ER640">
        <v>17.56319259259259</v>
      </c>
      <c r="ES640">
        <v>2000.026666666666</v>
      </c>
      <c r="ET640">
        <v>0.9800075555555557</v>
      </c>
      <c r="EU640">
        <v>0.01999244444444445</v>
      </c>
      <c r="EV640">
        <v>0</v>
      </c>
      <c r="EW640">
        <v>231.3543333333334</v>
      </c>
      <c r="EX640">
        <v>5.000560000000001</v>
      </c>
      <c r="EY640">
        <v>4797.799259259259</v>
      </c>
      <c r="EZ640">
        <v>17295.15555555556</v>
      </c>
      <c r="FA640">
        <v>41.18699999999999</v>
      </c>
      <c r="FB640">
        <v>41.31199999999999</v>
      </c>
      <c r="FC640">
        <v>40.875</v>
      </c>
      <c r="FD640">
        <v>40.486</v>
      </c>
      <c r="FE640">
        <v>41.93699999999999</v>
      </c>
      <c r="FF640">
        <v>1955.136666666667</v>
      </c>
      <c r="FG640">
        <v>39.89000000000001</v>
      </c>
      <c r="FH640">
        <v>0</v>
      </c>
      <c r="FI640">
        <v>1759263286.6</v>
      </c>
      <c r="FJ640">
        <v>0</v>
      </c>
      <c r="FK640">
        <v>231.33732</v>
      </c>
      <c r="FL640">
        <v>-1.538076917104865</v>
      </c>
      <c r="FM640">
        <v>-33.64615391043652</v>
      </c>
      <c r="FN640">
        <v>4797.4612</v>
      </c>
      <c r="FO640">
        <v>15</v>
      </c>
      <c r="FP640">
        <v>0</v>
      </c>
      <c r="FQ640" t="s">
        <v>439</v>
      </c>
      <c r="FR640">
        <v>1747148579.5</v>
      </c>
      <c r="FS640">
        <v>1747148584.5</v>
      </c>
      <c r="FT640">
        <v>0</v>
      </c>
      <c r="FU640">
        <v>0.162</v>
      </c>
      <c r="FV640">
        <v>-0.001</v>
      </c>
      <c r="FW640">
        <v>0.139</v>
      </c>
      <c r="FX640">
        <v>0.058</v>
      </c>
      <c r="FY640">
        <v>420</v>
      </c>
      <c r="FZ640">
        <v>16</v>
      </c>
      <c r="GA640">
        <v>0.19</v>
      </c>
      <c r="GB640">
        <v>0.02</v>
      </c>
      <c r="GC640">
        <v>-29.145345</v>
      </c>
      <c r="GD640">
        <v>0.4902596622889368</v>
      </c>
      <c r="GE640">
        <v>0.08995531932576281</v>
      </c>
      <c r="GF640">
        <v>1</v>
      </c>
      <c r="GG640">
        <v>231.4543529411765</v>
      </c>
      <c r="GH640">
        <v>-1.779862485731777</v>
      </c>
      <c r="GI640">
        <v>0.2163217758956415</v>
      </c>
      <c r="GJ640">
        <v>0</v>
      </c>
      <c r="GK640">
        <v>0.6607889</v>
      </c>
      <c r="GL640">
        <v>-0.2430214333958744</v>
      </c>
      <c r="GM640">
        <v>0.02692987868780697</v>
      </c>
      <c r="GN640">
        <v>0</v>
      </c>
      <c r="GO640">
        <v>1</v>
      </c>
      <c r="GP640">
        <v>3</v>
      </c>
      <c r="GQ640" t="s">
        <v>463</v>
      </c>
      <c r="GR640">
        <v>3.12766</v>
      </c>
      <c r="GS640">
        <v>2.72825</v>
      </c>
      <c r="GT640">
        <v>0.130546</v>
      </c>
      <c r="GU640">
        <v>0.134758</v>
      </c>
      <c r="GV640">
        <v>0.103777</v>
      </c>
      <c r="GW640">
        <v>0.102356</v>
      </c>
      <c r="GX640">
        <v>26095.5</v>
      </c>
      <c r="GY640">
        <v>25165.5</v>
      </c>
      <c r="GZ640">
        <v>30553.6</v>
      </c>
      <c r="HA640">
        <v>29337.5</v>
      </c>
      <c r="HB640">
        <v>37788.9</v>
      </c>
      <c r="HC640">
        <v>34641</v>
      </c>
      <c r="HD640">
        <v>46736.5</v>
      </c>
      <c r="HE640">
        <v>43583.7</v>
      </c>
      <c r="HF640">
        <v>1.82515</v>
      </c>
      <c r="HG640">
        <v>1.85212</v>
      </c>
      <c r="HH640">
        <v>0.113584</v>
      </c>
      <c r="HI640">
        <v>0</v>
      </c>
      <c r="HJ640">
        <v>28.1819</v>
      </c>
      <c r="HK640">
        <v>999.9</v>
      </c>
      <c r="HL640">
        <v>52.1</v>
      </c>
      <c r="HM640">
        <v>31.1</v>
      </c>
      <c r="HN640">
        <v>26.0821</v>
      </c>
      <c r="HO640">
        <v>62.8797</v>
      </c>
      <c r="HP640">
        <v>16.875</v>
      </c>
      <c r="HQ640">
        <v>1</v>
      </c>
      <c r="HR640">
        <v>0.11122</v>
      </c>
      <c r="HS640">
        <v>-0.377538</v>
      </c>
      <c r="HT640">
        <v>20.2011</v>
      </c>
      <c r="HU640">
        <v>5.22837</v>
      </c>
      <c r="HV640">
        <v>11.974</v>
      </c>
      <c r="HW640">
        <v>4.97035</v>
      </c>
      <c r="HX640">
        <v>3.28953</v>
      </c>
      <c r="HY640">
        <v>9999</v>
      </c>
      <c r="HZ640">
        <v>9999</v>
      </c>
      <c r="IA640">
        <v>9999</v>
      </c>
      <c r="IB640">
        <v>22</v>
      </c>
      <c r="IC640">
        <v>4.9729</v>
      </c>
      <c r="ID640">
        <v>1.87714</v>
      </c>
      <c r="IE640">
        <v>1.87518</v>
      </c>
      <c r="IF640">
        <v>1.87805</v>
      </c>
      <c r="IG640">
        <v>1.87481</v>
      </c>
      <c r="IH640">
        <v>1.87835</v>
      </c>
      <c r="II640">
        <v>1.87544</v>
      </c>
      <c r="IJ640">
        <v>1.87661</v>
      </c>
      <c r="IK640">
        <v>0</v>
      </c>
      <c r="IL640">
        <v>0</v>
      </c>
      <c r="IM640">
        <v>0</v>
      </c>
      <c r="IN640">
        <v>0</v>
      </c>
      <c r="IO640" t="s">
        <v>441</v>
      </c>
      <c r="IP640" t="s">
        <v>442</v>
      </c>
      <c r="IQ640" t="s">
        <v>443</v>
      </c>
      <c r="IR640" t="s">
        <v>443</v>
      </c>
      <c r="IS640" t="s">
        <v>443</v>
      </c>
      <c r="IT640" t="s">
        <v>443</v>
      </c>
      <c r="IU640">
        <v>0</v>
      </c>
      <c r="IV640">
        <v>100</v>
      </c>
      <c r="IW640">
        <v>100</v>
      </c>
      <c r="IX640">
        <v>0.668</v>
      </c>
      <c r="IY640">
        <v>0.2192</v>
      </c>
      <c r="IZ640">
        <v>-0.1222274518627452</v>
      </c>
      <c r="JA640">
        <v>0.001328938755811441</v>
      </c>
      <c r="JB640">
        <v>-5.633165956792918E-07</v>
      </c>
      <c r="JC640">
        <v>2.510553891376428E-10</v>
      </c>
      <c r="JD640">
        <v>-0.04678033270444259</v>
      </c>
      <c r="JE640">
        <v>-0.0009625096320519332</v>
      </c>
      <c r="JF640">
        <v>0.0006953178313022573</v>
      </c>
      <c r="JG640">
        <v>-5.973937232829655E-06</v>
      </c>
      <c r="JH640">
        <v>1</v>
      </c>
      <c r="JI640">
        <v>2112</v>
      </c>
      <c r="JJ640">
        <v>1</v>
      </c>
      <c r="JK640">
        <v>26</v>
      </c>
      <c r="JL640">
        <v>201911.5</v>
      </c>
      <c r="JM640">
        <v>201911.5</v>
      </c>
      <c r="JN640">
        <v>1.84448</v>
      </c>
      <c r="JO640">
        <v>2.53662</v>
      </c>
      <c r="JP640">
        <v>1.39893</v>
      </c>
      <c r="JQ640">
        <v>2.33521</v>
      </c>
      <c r="JR640">
        <v>1.44897</v>
      </c>
      <c r="JS640">
        <v>2.59277</v>
      </c>
      <c r="JT640">
        <v>36.8604</v>
      </c>
      <c r="JU640">
        <v>23.9649</v>
      </c>
      <c r="JV640">
        <v>18</v>
      </c>
      <c r="JW640">
        <v>476.095</v>
      </c>
      <c r="JX640">
        <v>462.431</v>
      </c>
      <c r="JY640">
        <v>28.2415</v>
      </c>
      <c r="JZ640">
        <v>28.6339</v>
      </c>
      <c r="KA640">
        <v>30.0002</v>
      </c>
      <c r="KB640">
        <v>28.3254</v>
      </c>
      <c r="KC640">
        <v>28.3922</v>
      </c>
      <c r="KD640">
        <v>36.9345</v>
      </c>
      <c r="KE640">
        <v>24.331</v>
      </c>
      <c r="KF640">
        <v>76.5466</v>
      </c>
      <c r="KG640">
        <v>28.2277</v>
      </c>
      <c r="KH640">
        <v>808.211</v>
      </c>
      <c r="KI640">
        <v>22.3476</v>
      </c>
      <c r="KJ640">
        <v>101.004</v>
      </c>
      <c r="KK640">
        <v>100.259</v>
      </c>
    </row>
    <row r="641" spans="1:297">
      <c r="A641">
        <v>625</v>
      </c>
      <c r="B641">
        <v>1759263277.1</v>
      </c>
      <c r="C641">
        <v>16461.5</v>
      </c>
      <c r="D641" t="s">
        <v>1699</v>
      </c>
      <c r="E641" t="s">
        <v>1700</v>
      </c>
      <c r="F641">
        <v>5</v>
      </c>
      <c r="G641" t="s">
        <v>1604</v>
      </c>
      <c r="H641" t="s">
        <v>436</v>
      </c>
      <c r="I641">
        <v>1759263269.314285</v>
      </c>
      <c r="J641">
        <f>(K641)/1000</f>
        <v>0</v>
      </c>
      <c r="K641">
        <f>IF(DP641, AN641, AH641)</f>
        <v>0</v>
      </c>
      <c r="L641">
        <f>IF(DP641, AI641, AG641)</f>
        <v>0</v>
      </c>
      <c r="M641">
        <f>DR641 - IF(AU641&gt;1, L641*DL641*100.0/(AW641), 0)</f>
        <v>0</v>
      </c>
      <c r="N641">
        <f>((T641-J641/2)*M641-L641)/(T641+J641/2)</f>
        <v>0</v>
      </c>
      <c r="O641">
        <f>N641*(DY641+DZ641)/1000.0</f>
        <v>0</v>
      </c>
      <c r="P641">
        <f>(DR641 - IF(AU641&gt;1, L641*DL641*100.0/(AW641), 0))*(DY641+DZ641)/1000.0</f>
        <v>0</v>
      </c>
      <c r="Q641">
        <f>2.0/((1/S641-1/R641)+SIGN(S641)*SQRT((1/S641-1/R641)*(1/S641-1/R641) + 4*DM641/((DM641+1)*(DM641+1))*(2*1/S641*1/R641-1/R641*1/R641)))</f>
        <v>0</v>
      </c>
      <c r="R641">
        <f>IF(LEFT(DN641,1)&lt;&gt;"0",IF(LEFT(DN641,1)="1",3.0,DO641),$D$5+$E$5*(EF641*DY641/($K$5*1000))+$F$5*(EF641*DY641/($K$5*1000))*MAX(MIN(DL641,$J$5),$I$5)*MAX(MIN(DL641,$J$5),$I$5)+$G$5*MAX(MIN(DL641,$J$5),$I$5)*(EF641*DY641/($K$5*1000))+$H$5*(EF641*DY641/($K$5*1000))*(EF641*DY641/($K$5*1000)))</f>
        <v>0</v>
      </c>
      <c r="S641">
        <f>J641*(1000-(1000*0.61365*exp(17.502*W641/(240.97+W641))/(DY641+DZ641)+DT641)/2)/(1000*0.61365*exp(17.502*W641/(240.97+W641))/(DY641+DZ641)-DT641)</f>
        <v>0</v>
      </c>
      <c r="T641">
        <f>1/((DM641+1)/(Q641/1.6)+1/(R641/1.37)) + DM641/((DM641+1)/(Q641/1.6) + DM641/(R641/1.37))</f>
        <v>0</v>
      </c>
      <c r="U641">
        <f>(DH641*DK641)</f>
        <v>0</v>
      </c>
      <c r="V641">
        <f>(EA641+(U641+2*0.95*5.67E-8*(((EA641+$B$7)+273)^4-(EA641+273)^4)-44100*J641)/(1.84*29.3*R641+8*0.95*5.67E-8*(EA641+273)^3))</f>
        <v>0</v>
      </c>
      <c r="W641">
        <f>($C$7*EB641+$D$7*EC641+$E$7*V641)</f>
        <v>0</v>
      </c>
      <c r="X641">
        <f>0.61365*exp(17.502*W641/(240.97+W641))</f>
        <v>0</v>
      </c>
      <c r="Y641">
        <f>(Z641/AA641*100)</f>
        <v>0</v>
      </c>
      <c r="Z641">
        <f>DT641*(DY641+DZ641)/1000</f>
        <v>0</v>
      </c>
      <c r="AA641">
        <f>0.61365*exp(17.502*EA641/(240.97+EA641))</f>
        <v>0</v>
      </c>
      <c r="AB641">
        <f>(X641-DT641*(DY641+DZ641)/1000)</f>
        <v>0</v>
      </c>
      <c r="AC641">
        <f>(-J641*44100)</f>
        <v>0</v>
      </c>
      <c r="AD641">
        <f>2*29.3*R641*0.92*(EA641-W641)</f>
        <v>0</v>
      </c>
      <c r="AE641">
        <f>2*0.95*5.67E-8*(((EA641+$B$7)+273)^4-(W641+273)^4)</f>
        <v>0</v>
      </c>
      <c r="AF641">
        <f>U641+AE641+AC641+AD641</f>
        <v>0</v>
      </c>
      <c r="AG641">
        <f>DX641*AU641*(DS641-DR641*(1000-AU641*DU641)/(1000-AU641*DT641))/(100*DL641)</f>
        <v>0</v>
      </c>
      <c r="AH641">
        <f>1000*DX641*AU641*(DT641-DU641)/(100*DL641*(1000-AU641*DT641))</f>
        <v>0</v>
      </c>
      <c r="AI641">
        <f>(AJ641 - AK641 - DY641*1E3/(8.314*(EA641+273.15)) * AM641/DX641 * AL641) * DX641/(100*DL641) * (1000 - DU641)/1000</f>
        <v>0</v>
      </c>
      <c r="AJ641">
        <v>809.6816688894165</v>
      </c>
      <c r="AK641">
        <v>789.3504909090908</v>
      </c>
      <c r="AL641">
        <v>3.432372778330915</v>
      </c>
      <c r="AM641">
        <v>65.50956561991086</v>
      </c>
      <c r="AN641">
        <f>(AP641 - AO641 + DY641*1E3/(8.314*(EA641+273.15)) * AR641/DX641 * AQ641) * DX641/(100*DL641) * 1000/(1000 - AP641)</f>
        <v>0</v>
      </c>
      <c r="AO641">
        <v>22.26900908786253</v>
      </c>
      <c r="AP641">
        <v>22.8804515151515</v>
      </c>
      <c r="AQ641">
        <v>-0.0001655728495116378</v>
      </c>
      <c r="AR641">
        <v>120.4134206838578</v>
      </c>
      <c r="AS641">
        <v>6</v>
      </c>
      <c r="AT641">
        <v>1</v>
      </c>
      <c r="AU641">
        <f>IF(AS641*$H$13&gt;=AW641,1.0,(AW641/(AW641-AS641*$H$13)))</f>
        <v>0</v>
      </c>
      <c r="AV641">
        <f>(AU641-1)*100</f>
        <v>0</v>
      </c>
      <c r="AW641">
        <f>MAX(0,($B$13+$C$13*EF641)/(1+$D$13*EF641)*DY641/(EA641+273)*$E$13)</f>
        <v>0</v>
      </c>
      <c r="AX641" t="s">
        <v>437</v>
      </c>
      <c r="AY641" t="s">
        <v>437</v>
      </c>
      <c r="AZ641">
        <v>0</v>
      </c>
      <c r="BA641">
        <v>0</v>
      </c>
      <c r="BB641">
        <f>1-AZ641/BA641</f>
        <v>0</v>
      </c>
      <c r="BC641">
        <v>0</v>
      </c>
      <c r="BD641" t="s">
        <v>437</v>
      </c>
      <c r="BE641" t="s">
        <v>437</v>
      </c>
      <c r="BF641">
        <v>0</v>
      </c>
      <c r="BG641">
        <v>0</v>
      </c>
      <c r="BH641">
        <f>1-BF641/BG641</f>
        <v>0</v>
      </c>
      <c r="BI641">
        <v>0.5</v>
      </c>
      <c r="BJ641">
        <f>DI641</f>
        <v>0</v>
      </c>
      <c r="BK641">
        <f>L641</f>
        <v>0</v>
      </c>
      <c r="BL641">
        <f>BH641*BI641*BJ641</f>
        <v>0</v>
      </c>
      <c r="BM641">
        <f>(BK641-BC641)/BJ641</f>
        <v>0</v>
      </c>
      <c r="BN641">
        <f>(BA641-BG641)/BG641</f>
        <v>0</v>
      </c>
      <c r="BO641">
        <f>AZ641/(BB641+AZ641/BG641)</f>
        <v>0</v>
      </c>
      <c r="BP641" t="s">
        <v>437</v>
      </c>
      <c r="BQ641">
        <v>0</v>
      </c>
      <c r="BR641">
        <f>IF(BQ641&lt;&gt;0, BQ641, BO641)</f>
        <v>0</v>
      </c>
      <c r="BS641">
        <f>1-BR641/BG641</f>
        <v>0</v>
      </c>
      <c r="BT641">
        <f>(BG641-BF641)/(BG641-BR641)</f>
        <v>0</v>
      </c>
      <c r="BU641">
        <f>(BA641-BG641)/(BA641-BR641)</f>
        <v>0</v>
      </c>
      <c r="BV641">
        <f>(BG641-BF641)/(BG641-AZ641)</f>
        <v>0</v>
      </c>
      <c r="BW641">
        <f>(BA641-BG641)/(BA641-AZ641)</f>
        <v>0</v>
      </c>
      <c r="BX641">
        <f>(BT641*BR641/BF641)</f>
        <v>0</v>
      </c>
      <c r="BY641">
        <f>(1-BX641)</f>
        <v>0</v>
      </c>
      <c r="DH641">
        <f>$B$11*EG641+$C$11*EH641+$F$11*ES641*(1-EV641)</f>
        <v>0</v>
      </c>
      <c r="DI641">
        <f>DH641*DJ641</f>
        <v>0</v>
      </c>
      <c r="DJ641">
        <f>($B$11*$D$9+$C$11*$D$9+$F$11*((FF641+EX641)/MAX(FF641+EX641+FG641, 0.1)*$I$9+FG641/MAX(FF641+EX641+FG641, 0.1)*$J$9))/($B$11+$C$11+$F$11)</f>
        <v>0</v>
      </c>
      <c r="DK641">
        <f>($B$11*$K$9+$C$11*$K$9+$F$11*((FF641+EX641)/MAX(FF641+EX641+FG641, 0.1)*$P$9+FG641/MAX(FF641+EX641+FG641, 0.1)*$Q$9))/($B$11+$C$11+$F$11)</f>
        <v>0</v>
      </c>
      <c r="DL641">
        <v>2.44</v>
      </c>
      <c r="DM641">
        <v>0.5</v>
      </c>
      <c r="DN641" t="s">
        <v>438</v>
      </c>
      <c r="DO641">
        <v>2</v>
      </c>
      <c r="DP641" t="b">
        <v>1</v>
      </c>
      <c r="DQ641">
        <v>1759263269.314285</v>
      </c>
      <c r="DR641">
        <v>746.8107142857143</v>
      </c>
      <c r="DS641">
        <v>775.8825714285713</v>
      </c>
      <c r="DT641">
        <v>22.88494642857143</v>
      </c>
      <c r="DU641">
        <v>22.25557857142857</v>
      </c>
      <c r="DV641">
        <v>746.150642857143</v>
      </c>
      <c r="DW641">
        <v>22.66588571428572</v>
      </c>
      <c r="DX641">
        <v>500.0775357142857</v>
      </c>
      <c r="DY641">
        <v>90.63260357142859</v>
      </c>
      <c r="DZ641">
        <v>0.050017775</v>
      </c>
      <c r="EA641">
        <v>29.64992857142857</v>
      </c>
      <c r="EB641">
        <v>30.027225</v>
      </c>
      <c r="EC641">
        <v>999.9000000000002</v>
      </c>
      <c r="ED641">
        <v>0</v>
      </c>
      <c r="EE641">
        <v>0</v>
      </c>
      <c r="EF641">
        <v>10007.21678571428</v>
      </c>
      <c r="EG641">
        <v>0</v>
      </c>
      <c r="EH641">
        <v>11.419</v>
      </c>
      <c r="EI641">
        <v>-29.07189285714285</v>
      </c>
      <c r="EJ641">
        <v>764.3016785714286</v>
      </c>
      <c r="EK641">
        <v>793.5435714285716</v>
      </c>
      <c r="EL641">
        <v>0.6293533928571428</v>
      </c>
      <c r="EM641">
        <v>775.8825714285713</v>
      </c>
      <c r="EN641">
        <v>22.25557857142857</v>
      </c>
      <c r="EO641">
        <v>2.074122142857143</v>
      </c>
      <c r="EP641">
        <v>2.017082142857143</v>
      </c>
      <c r="EQ641">
        <v>18.021825</v>
      </c>
      <c r="ER641">
        <v>17.57905357142857</v>
      </c>
      <c r="ES641">
        <v>2000.012142857143</v>
      </c>
      <c r="ET641">
        <v>0.9800074642857145</v>
      </c>
      <c r="EU641">
        <v>0.01999253571428571</v>
      </c>
      <c r="EV641">
        <v>0</v>
      </c>
      <c r="EW641">
        <v>231.2343571428571</v>
      </c>
      <c r="EX641">
        <v>5.000560000000001</v>
      </c>
      <c r="EY641">
        <v>4795.104642857143</v>
      </c>
      <c r="EZ641">
        <v>17295.03571428572</v>
      </c>
      <c r="FA641">
        <v>41.18699999999999</v>
      </c>
      <c r="FB641">
        <v>41.31199999999999</v>
      </c>
      <c r="FC641">
        <v>40.875</v>
      </c>
      <c r="FD641">
        <v>40.4865</v>
      </c>
      <c r="FE641">
        <v>41.93699999999999</v>
      </c>
      <c r="FF641">
        <v>1955.122142857143</v>
      </c>
      <c r="FG641">
        <v>39.89000000000001</v>
      </c>
      <c r="FH641">
        <v>0</v>
      </c>
      <c r="FI641">
        <v>1759263291.4</v>
      </c>
      <c r="FJ641">
        <v>0</v>
      </c>
      <c r="FK641">
        <v>231.21584</v>
      </c>
      <c r="FL641">
        <v>-1.688230767279386</v>
      </c>
      <c r="FM641">
        <v>-31.61999993262744</v>
      </c>
      <c r="FN641">
        <v>4794.7556</v>
      </c>
      <c r="FO641">
        <v>15</v>
      </c>
      <c r="FP641">
        <v>0</v>
      </c>
      <c r="FQ641" t="s">
        <v>439</v>
      </c>
      <c r="FR641">
        <v>1747148579.5</v>
      </c>
      <c r="FS641">
        <v>1747148584.5</v>
      </c>
      <c r="FT641">
        <v>0</v>
      </c>
      <c r="FU641">
        <v>0.162</v>
      </c>
      <c r="FV641">
        <v>-0.001</v>
      </c>
      <c r="FW641">
        <v>0.139</v>
      </c>
      <c r="FX641">
        <v>0.058</v>
      </c>
      <c r="FY641">
        <v>420</v>
      </c>
      <c r="FZ641">
        <v>16</v>
      </c>
      <c r="GA641">
        <v>0.19</v>
      </c>
      <c r="GB641">
        <v>0.02</v>
      </c>
      <c r="GC641">
        <v>-29.10752926829268</v>
      </c>
      <c r="GD641">
        <v>0.8807372822299253</v>
      </c>
      <c r="GE641">
        <v>0.1103372772598775</v>
      </c>
      <c r="GF641">
        <v>0</v>
      </c>
      <c r="GG641">
        <v>231.2933529411765</v>
      </c>
      <c r="GH641">
        <v>-1.421909852632478</v>
      </c>
      <c r="GI641">
        <v>0.1848401347990374</v>
      </c>
      <c r="GJ641">
        <v>0</v>
      </c>
      <c r="GK641">
        <v>0.6442764390243902</v>
      </c>
      <c r="GL641">
        <v>-0.2751916306620191</v>
      </c>
      <c r="GM641">
        <v>0.02921163472688603</v>
      </c>
      <c r="GN641">
        <v>0</v>
      </c>
      <c r="GO641">
        <v>0</v>
      </c>
      <c r="GP641">
        <v>3</v>
      </c>
      <c r="GQ641" t="s">
        <v>490</v>
      </c>
      <c r="GR641">
        <v>3.12763</v>
      </c>
      <c r="GS641">
        <v>2.72723</v>
      </c>
      <c r="GT641">
        <v>0.132478</v>
      </c>
      <c r="GU641">
        <v>0.136678</v>
      </c>
      <c r="GV641">
        <v>0.10375</v>
      </c>
      <c r="GW641">
        <v>0.102376</v>
      </c>
      <c r="GX641">
        <v>26037.5</v>
      </c>
      <c r="GY641">
        <v>25109.8</v>
      </c>
      <c r="GZ641">
        <v>30553.7</v>
      </c>
      <c r="HA641">
        <v>29337.7</v>
      </c>
      <c r="HB641">
        <v>37790.2</v>
      </c>
      <c r="HC641">
        <v>34640.7</v>
      </c>
      <c r="HD641">
        <v>46736.5</v>
      </c>
      <c r="HE641">
        <v>43584.1</v>
      </c>
      <c r="HF641">
        <v>1.82515</v>
      </c>
      <c r="HG641">
        <v>1.85238</v>
      </c>
      <c r="HH641">
        <v>0.113957</v>
      </c>
      <c r="HI641">
        <v>0</v>
      </c>
      <c r="HJ641">
        <v>28.1868</v>
      </c>
      <c r="HK641">
        <v>999.9</v>
      </c>
      <c r="HL641">
        <v>52.1</v>
      </c>
      <c r="HM641">
        <v>31.1</v>
      </c>
      <c r="HN641">
        <v>26.0825</v>
      </c>
      <c r="HO641">
        <v>62.6797</v>
      </c>
      <c r="HP641">
        <v>16.7628</v>
      </c>
      <c r="HQ641">
        <v>1</v>
      </c>
      <c r="HR641">
        <v>0.111334</v>
      </c>
      <c r="HS641">
        <v>-0.319169</v>
      </c>
      <c r="HT641">
        <v>20.2011</v>
      </c>
      <c r="HU641">
        <v>5.22837</v>
      </c>
      <c r="HV641">
        <v>11.974</v>
      </c>
      <c r="HW641">
        <v>4.97015</v>
      </c>
      <c r="HX641">
        <v>3.2895</v>
      </c>
      <c r="HY641">
        <v>9999</v>
      </c>
      <c r="HZ641">
        <v>9999</v>
      </c>
      <c r="IA641">
        <v>9999</v>
      </c>
      <c r="IB641">
        <v>22</v>
      </c>
      <c r="IC641">
        <v>4.9729</v>
      </c>
      <c r="ID641">
        <v>1.87714</v>
      </c>
      <c r="IE641">
        <v>1.8752</v>
      </c>
      <c r="IF641">
        <v>1.87805</v>
      </c>
      <c r="IG641">
        <v>1.8748</v>
      </c>
      <c r="IH641">
        <v>1.87836</v>
      </c>
      <c r="II641">
        <v>1.87544</v>
      </c>
      <c r="IJ641">
        <v>1.87662</v>
      </c>
      <c r="IK641">
        <v>0</v>
      </c>
      <c r="IL641">
        <v>0</v>
      </c>
      <c r="IM641">
        <v>0</v>
      </c>
      <c r="IN641">
        <v>0</v>
      </c>
      <c r="IO641" t="s">
        <v>441</v>
      </c>
      <c r="IP641" t="s">
        <v>442</v>
      </c>
      <c r="IQ641" t="s">
        <v>443</v>
      </c>
      <c r="IR641" t="s">
        <v>443</v>
      </c>
      <c r="IS641" t="s">
        <v>443</v>
      </c>
      <c r="IT641" t="s">
        <v>443</v>
      </c>
      <c r="IU641">
        <v>0</v>
      </c>
      <c r="IV641">
        <v>100</v>
      </c>
      <c r="IW641">
        <v>100</v>
      </c>
      <c r="IX641">
        <v>0.6840000000000001</v>
      </c>
      <c r="IY641">
        <v>0.219</v>
      </c>
      <c r="IZ641">
        <v>-0.1222274518627452</v>
      </c>
      <c r="JA641">
        <v>0.001328938755811441</v>
      </c>
      <c r="JB641">
        <v>-5.633165956792918E-07</v>
      </c>
      <c r="JC641">
        <v>2.510553891376428E-10</v>
      </c>
      <c r="JD641">
        <v>-0.04678033270444259</v>
      </c>
      <c r="JE641">
        <v>-0.0009625096320519332</v>
      </c>
      <c r="JF641">
        <v>0.0006953178313022573</v>
      </c>
      <c r="JG641">
        <v>-5.973937232829655E-06</v>
      </c>
      <c r="JH641">
        <v>1</v>
      </c>
      <c r="JI641">
        <v>2112</v>
      </c>
      <c r="JJ641">
        <v>1</v>
      </c>
      <c r="JK641">
        <v>26</v>
      </c>
      <c r="JL641">
        <v>201911.6</v>
      </c>
      <c r="JM641">
        <v>201911.5</v>
      </c>
      <c r="JN641">
        <v>1.87378</v>
      </c>
      <c r="JO641">
        <v>2.55371</v>
      </c>
      <c r="JP641">
        <v>1.39893</v>
      </c>
      <c r="JQ641">
        <v>2.33521</v>
      </c>
      <c r="JR641">
        <v>1.44897</v>
      </c>
      <c r="JS641">
        <v>2.55005</v>
      </c>
      <c r="JT641">
        <v>36.8604</v>
      </c>
      <c r="JU641">
        <v>23.9649</v>
      </c>
      <c r="JV641">
        <v>18</v>
      </c>
      <c r="JW641">
        <v>476.095</v>
      </c>
      <c r="JX641">
        <v>462.592</v>
      </c>
      <c r="JY641">
        <v>28.2161</v>
      </c>
      <c r="JZ641">
        <v>28.6361</v>
      </c>
      <c r="KA641">
        <v>30.0003</v>
      </c>
      <c r="KB641">
        <v>28.3254</v>
      </c>
      <c r="KC641">
        <v>28.3922</v>
      </c>
      <c r="KD641">
        <v>37.5269</v>
      </c>
      <c r="KE641">
        <v>24.0519</v>
      </c>
      <c r="KF641">
        <v>76.9239</v>
      </c>
      <c r="KG641">
        <v>28.1953</v>
      </c>
      <c r="KH641">
        <v>821.581</v>
      </c>
      <c r="KI641">
        <v>22.3852</v>
      </c>
      <c r="KJ641">
        <v>101.004</v>
      </c>
      <c r="KK641">
        <v>100.26</v>
      </c>
    </row>
    <row r="642" spans="1:297">
      <c r="A642">
        <v>626</v>
      </c>
      <c r="B642">
        <v>1759263282.1</v>
      </c>
      <c r="C642">
        <v>16466.5</v>
      </c>
      <c r="D642" t="s">
        <v>1701</v>
      </c>
      <c r="E642" t="s">
        <v>1702</v>
      </c>
      <c r="F642">
        <v>5</v>
      </c>
      <c r="G642" t="s">
        <v>1604</v>
      </c>
      <c r="H642" t="s">
        <v>436</v>
      </c>
      <c r="I642">
        <v>1759263274.6</v>
      </c>
      <c r="J642">
        <f>(K642)/1000</f>
        <v>0</v>
      </c>
      <c r="K642">
        <f>IF(DP642, AN642, AH642)</f>
        <v>0</v>
      </c>
      <c r="L642">
        <f>IF(DP642, AI642, AG642)</f>
        <v>0</v>
      </c>
      <c r="M642">
        <f>DR642 - IF(AU642&gt;1, L642*DL642*100.0/(AW642), 0)</f>
        <v>0</v>
      </c>
      <c r="N642">
        <f>((T642-J642/2)*M642-L642)/(T642+J642/2)</f>
        <v>0</v>
      </c>
      <c r="O642">
        <f>N642*(DY642+DZ642)/1000.0</f>
        <v>0</v>
      </c>
      <c r="P642">
        <f>(DR642 - IF(AU642&gt;1, L642*DL642*100.0/(AW642), 0))*(DY642+DZ642)/1000.0</f>
        <v>0</v>
      </c>
      <c r="Q642">
        <f>2.0/((1/S642-1/R642)+SIGN(S642)*SQRT((1/S642-1/R642)*(1/S642-1/R642) + 4*DM642/((DM642+1)*(DM642+1))*(2*1/S642*1/R642-1/R642*1/R642)))</f>
        <v>0</v>
      </c>
      <c r="R642">
        <f>IF(LEFT(DN642,1)&lt;&gt;"0",IF(LEFT(DN642,1)="1",3.0,DO642),$D$5+$E$5*(EF642*DY642/($K$5*1000))+$F$5*(EF642*DY642/($K$5*1000))*MAX(MIN(DL642,$J$5),$I$5)*MAX(MIN(DL642,$J$5),$I$5)+$G$5*MAX(MIN(DL642,$J$5),$I$5)*(EF642*DY642/($K$5*1000))+$H$5*(EF642*DY642/($K$5*1000))*(EF642*DY642/($K$5*1000)))</f>
        <v>0</v>
      </c>
      <c r="S642">
        <f>J642*(1000-(1000*0.61365*exp(17.502*W642/(240.97+W642))/(DY642+DZ642)+DT642)/2)/(1000*0.61365*exp(17.502*W642/(240.97+W642))/(DY642+DZ642)-DT642)</f>
        <v>0</v>
      </c>
      <c r="T642">
        <f>1/((DM642+1)/(Q642/1.6)+1/(R642/1.37)) + DM642/((DM642+1)/(Q642/1.6) + DM642/(R642/1.37))</f>
        <v>0</v>
      </c>
      <c r="U642">
        <f>(DH642*DK642)</f>
        <v>0</v>
      </c>
      <c r="V642">
        <f>(EA642+(U642+2*0.95*5.67E-8*(((EA642+$B$7)+273)^4-(EA642+273)^4)-44100*J642)/(1.84*29.3*R642+8*0.95*5.67E-8*(EA642+273)^3))</f>
        <v>0</v>
      </c>
      <c r="W642">
        <f>($C$7*EB642+$D$7*EC642+$E$7*V642)</f>
        <v>0</v>
      </c>
      <c r="X642">
        <f>0.61365*exp(17.502*W642/(240.97+W642))</f>
        <v>0</v>
      </c>
      <c r="Y642">
        <f>(Z642/AA642*100)</f>
        <v>0</v>
      </c>
      <c r="Z642">
        <f>DT642*(DY642+DZ642)/1000</f>
        <v>0</v>
      </c>
      <c r="AA642">
        <f>0.61365*exp(17.502*EA642/(240.97+EA642))</f>
        <v>0</v>
      </c>
      <c r="AB642">
        <f>(X642-DT642*(DY642+DZ642)/1000)</f>
        <v>0</v>
      </c>
      <c r="AC642">
        <f>(-J642*44100)</f>
        <v>0</v>
      </c>
      <c r="AD642">
        <f>2*29.3*R642*0.92*(EA642-W642)</f>
        <v>0</v>
      </c>
      <c r="AE642">
        <f>2*0.95*5.67E-8*(((EA642+$B$7)+273)^4-(W642+273)^4)</f>
        <v>0</v>
      </c>
      <c r="AF642">
        <f>U642+AE642+AC642+AD642</f>
        <v>0</v>
      </c>
      <c r="AG642">
        <f>DX642*AU642*(DS642-DR642*(1000-AU642*DU642)/(1000-AU642*DT642))/(100*DL642)</f>
        <v>0</v>
      </c>
      <c r="AH642">
        <f>1000*DX642*AU642*(DT642-DU642)/(100*DL642*(1000-AU642*DT642))</f>
        <v>0</v>
      </c>
      <c r="AI642">
        <f>(AJ642 - AK642 - DY642*1E3/(8.314*(EA642+273.15)) * AM642/DX642 * AL642) * DX642/(100*DL642) * (1000 - DU642)/1000</f>
        <v>0</v>
      </c>
      <c r="AJ642">
        <v>826.8573101413837</v>
      </c>
      <c r="AK642">
        <v>806.642527272727</v>
      </c>
      <c r="AL642">
        <v>3.452878271122867</v>
      </c>
      <c r="AM642">
        <v>65.50956561991086</v>
      </c>
      <c r="AN642">
        <f>(AP642 - AO642 + DY642*1E3/(8.314*(EA642+273.15)) * AR642/DX642 * AQ642) * DX642/(100*DL642) * 1000/(1000 - AP642)</f>
        <v>0</v>
      </c>
      <c r="AO642">
        <v>22.32722160145944</v>
      </c>
      <c r="AP642">
        <v>22.87866484848483</v>
      </c>
      <c r="AQ642">
        <v>-3.364777658164121E-05</v>
      </c>
      <c r="AR642">
        <v>120.4134206838578</v>
      </c>
      <c r="AS642">
        <v>6</v>
      </c>
      <c r="AT642">
        <v>1</v>
      </c>
      <c r="AU642">
        <f>IF(AS642*$H$13&gt;=AW642,1.0,(AW642/(AW642-AS642*$H$13)))</f>
        <v>0</v>
      </c>
      <c r="AV642">
        <f>(AU642-1)*100</f>
        <v>0</v>
      </c>
      <c r="AW642">
        <f>MAX(0,($B$13+$C$13*EF642)/(1+$D$13*EF642)*DY642/(EA642+273)*$E$13)</f>
        <v>0</v>
      </c>
      <c r="AX642" t="s">
        <v>437</v>
      </c>
      <c r="AY642" t="s">
        <v>437</v>
      </c>
      <c r="AZ642">
        <v>0</v>
      </c>
      <c r="BA642">
        <v>0</v>
      </c>
      <c r="BB642">
        <f>1-AZ642/BA642</f>
        <v>0</v>
      </c>
      <c r="BC642">
        <v>0</v>
      </c>
      <c r="BD642" t="s">
        <v>437</v>
      </c>
      <c r="BE642" t="s">
        <v>437</v>
      </c>
      <c r="BF642">
        <v>0</v>
      </c>
      <c r="BG642">
        <v>0</v>
      </c>
      <c r="BH642">
        <f>1-BF642/BG642</f>
        <v>0</v>
      </c>
      <c r="BI642">
        <v>0.5</v>
      </c>
      <c r="BJ642">
        <f>DI642</f>
        <v>0</v>
      </c>
      <c r="BK642">
        <f>L642</f>
        <v>0</v>
      </c>
      <c r="BL642">
        <f>BH642*BI642*BJ642</f>
        <v>0</v>
      </c>
      <c r="BM642">
        <f>(BK642-BC642)/BJ642</f>
        <v>0</v>
      </c>
      <c r="BN642">
        <f>(BA642-BG642)/BG642</f>
        <v>0</v>
      </c>
      <c r="BO642">
        <f>AZ642/(BB642+AZ642/BG642)</f>
        <v>0</v>
      </c>
      <c r="BP642" t="s">
        <v>437</v>
      </c>
      <c r="BQ642">
        <v>0</v>
      </c>
      <c r="BR642">
        <f>IF(BQ642&lt;&gt;0, BQ642, BO642)</f>
        <v>0</v>
      </c>
      <c r="BS642">
        <f>1-BR642/BG642</f>
        <v>0</v>
      </c>
      <c r="BT642">
        <f>(BG642-BF642)/(BG642-BR642)</f>
        <v>0</v>
      </c>
      <c r="BU642">
        <f>(BA642-BG642)/(BA642-BR642)</f>
        <v>0</v>
      </c>
      <c r="BV642">
        <f>(BG642-BF642)/(BG642-AZ642)</f>
        <v>0</v>
      </c>
      <c r="BW642">
        <f>(BA642-BG642)/(BA642-AZ642)</f>
        <v>0</v>
      </c>
      <c r="BX642">
        <f>(BT642*BR642/BF642)</f>
        <v>0</v>
      </c>
      <c r="BY642">
        <f>(1-BX642)</f>
        <v>0</v>
      </c>
      <c r="DH642">
        <f>$B$11*EG642+$C$11*EH642+$F$11*ES642*(1-EV642)</f>
        <v>0</v>
      </c>
      <c r="DI642">
        <f>DH642*DJ642</f>
        <v>0</v>
      </c>
      <c r="DJ642">
        <f>($B$11*$D$9+$C$11*$D$9+$F$11*((FF642+EX642)/MAX(FF642+EX642+FG642, 0.1)*$I$9+FG642/MAX(FF642+EX642+FG642, 0.1)*$J$9))/($B$11+$C$11+$F$11)</f>
        <v>0</v>
      </c>
      <c r="DK642">
        <f>($B$11*$K$9+$C$11*$K$9+$F$11*((FF642+EX642)/MAX(FF642+EX642+FG642, 0.1)*$P$9+FG642/MAX(FF642+EX642+FG642, 0.1)*$Q$9))/($B$11+$C$11+$F$11)</f>
        <v>0</v>
      </c>
      <c r="DL642">
        <v>2.44</v>
      </c>
      <c r="DM642">
        <v>0.5</v>
      </c>
      <c r="DN642" t="s">
        <v>438</v>
      </c>
      <c r="DO642">
        <v>2</v>
      </c>
      <c r="DP642" t="b">
        <v>1</v>
      </c>
      <c r="DQ642">
        <v>1759263274.6</v>
      </c>
      <c r="DR642">
        <v>764.6073703703704</v>
      </c>
      <c r="DS642">
        <v>793.5738888888889</v>
      </c>
      <c r="DT642">
        <v>22.88302592592593</v>
      </c>
      <c r="DU642">
        <v>22.28403703703704</v>
      </c>
      <c r="DV642">
        <v>763.9311851851851</v>
      </c>
      <c r="DW642">
        <v>22.66401481481482</v>
      </c>
      <c r="DX642">
        <v>499.9988518518519</v>
      </c>
      <c r="DY642">
        <v>90.63295925925925</v>
      </c>
      <c r="DZ642">
        <v>0.05007181481481481</v>
      </c>
      <c r="EA642">
        <v>29.65332592592593</v>
      </c>
      <c r="EB642">
        <v>30.03382592592593</v>
      </c>
      <c r="EC642">
        <v>999.9000000000001</v>
      </c>
      <c r="ED642">
        <v>0</v>
      </c>
      <c r="EE642">
        <v>0</v>
      </c>
      <c r="EF642">
        <v>9996.441481481481</v>
      </c>
      <c r="EG642">
        <v>0</v>
      </c>
      <c r="EH642">
        <v>11.42057407407408</v>
      </c>
      <c r="EI642">
        <v>-28.96657407407407</v>
      </c>
      <c r="EJ642">
        <v>782.5135925925924</v>
      </c>
      <c r="EK642">
        <v>811.6614074074074</v>
      </c>
      <c r="EL642">
        <v>0.5989854444444445</v>
      </c>
      <c r="EM642">
        <v>793.5738888888889</v>
      </c>
      <c r="EN642">
        <v>22.28403703703704</v>
      </c>
      <c r="EO642">
        <v>2.073957407407407</v>
      </c>
      <c r="EP642">
        <v>2.019667777777778</v>
      </c>
      <c r="EQ642">
        <v>18.02054444444445</v>
      </c>
      <c r="ER642">
        <v>17.59935925925926</v>
      </c>
      <c r="ES642">
        <v>2000.017037037037</v>
      </c>
      <c r="ET642">
        <v>0.9800075555555557</v>
      </c>
      <c r="EU642">
        <v>0.01999244444444444</v>
      </c>
      <c r="EV642">
        <v>0</v>
      </c>
      <c r="EW642">
        <v>231.0636666666667</v>
      </c>
      <c r="EX642">
        <v>5.000560000000001</v>
      </c>
      <c r="EY642">
        <v>4792.546666666666</v>
      </c>
      <c r="EZ642">
        <v>17295.07777777778</v>
      </c>
      <c r="FA642">
        <v>41.18699999999999</v>
      </c>
      <c r="FB642">
        <v>41.31199999999999</v>
      </c>
      <c r="FC642">
        <v>40.875</v>
      </c>
      <c r="FD642">
        <v>40.486</v>
      </c>
      <c r="FE642">
        <v>41.93699999999999</v>
      </c>
      <c r="FF642">
        <v>1955.127037037037</v>
      </c>
      <c r="FG642">
        <v>39.89000000000001</v>
      </c>
      <c r="FH642">
        <v>0</v>
      </c>
      <c r="FI642">
        <v>1759263296.2</v>
      </c>
      <c r="FJ642">
        <v>0</v>
      </c>
      <c r="FK642">
        <v>231.07572</v>
      </c>
      <c r="FL642">
        <v>-1.453000006370419</v>
      </c>
      <c r="FM642">
        <v>-30.26307692466666</v>
      </c>
      <c r="FN642">
        <v>4792.42</v>
      </c>
      <c r="FO642">
        <v>15</v>
      </c>
      <c r="FP642">
        <v>0</v>
      </c>
      <c r="FQ642" t="s">
        <v>439</v>
      </c>
      <c r="FR642">
        <v>1747148579.5</v>
      </c>
      <c r="FS642">
        <v>1747148584.5</v>
      </c>
      <c r="FT642">
        <v>0</v>
      </c>
      <c r="FU642">
        <v>0.162</v>
      </c>
      <c r="FV642">
        <v>-0.001</v>
      </c>
      <c r="FW642">
        <v>0.139</v>
      </c>
      <c r="FX642">
        <v>0.058</v>
      </c>
      <c r="FY642">
        <v>420</v>
      </c>
      <c r="FZ642">
        <v>16</v>
      </c>
      <c r="GA642">
        <v>0.19</v>
      </c>
      <c r="GB642">
        <v>0.02</v>
      </c>
      <c r="GC642">
        <v>-29.02626585365854</v>
      </c>
      <c r="GD642">
        <v>0.9692404181185011</v>
      </c>
      <c r="GE642">
        <v>0.1193711094061571</v>
      </c>
      <c r="GF642">
        <v>0</v>
      </c>
      <c r="GG642">
        <v>231.1591470588235</v>
      </c>
      <c r="GH642">
        <v>-1.723162720404063</v>
      </c>
      <c r="GI642">
        <v>0.2143275574981275</v>
      </c>
      <c r="GJ642">
        <v>0</v>
      </c>
      <c r="GK642">
        <v>0.613762024390244</v>
      </c>
      <c r="GL642">
        <v>-0.3280841393728215</v>
      </c>
      <c r="GM642">
        <v>0.03635020301180455</v>
      </c>
      <c r="GN642">
        <v>0</v>
      </c>
      <c r="GO642">
        <v>0</v>
      </c>
      <c r="GP642">
        <v>3</v>
      </c>
      <c r="GQ642" t="s">
        <v>490</v>
      </c>
      <c r="GR642">
        <v>3.12736</v>
      </c>
      <c r="GS642">
        <v>2.72806</v>
      </c>
      <c r="GT642">
        <v>0.134395</v>
      </c>
      <c r="GU642">
        <v>0.138544</v>
      </c>
      <c r="GV642">
        <v>0.103754</v>
      </c>
      <c r="GW642">
        <v>0.102663</v>
      </c>
      <c r="GX642">
        <v>25980.1</v>
      </c>
      <c r="GY642">
        <v>25055.5</v>
      </c>
      <c r="GZ642">
        <v>30553.8</v>
      </c>
      <c r="HA642">
        <v>29337.8</v>
      </c>
      <c r="HB642">
        <v>37790.3</v>
      </c>
      <c r="HC642">
        <v>34629.7</v>
      </c>
      <c r="HD642">
        <v>46736.6</v>
      </c>
      <c r="HE642">
        <v>43584.3</v>
      </c>
      <c r="HF642">
        <v>1.8245</v>
      </c>
      <c r="HG642">
        <v>1.853</v>
      </c>
      <c r="HH642">
        <v>0.112727</v>
      </c>
      <c r="HI642">
        <v>0</v>
      </c>
      <c r="HJ642">
        <v>28.1916</v>
      </c>
      <c r="HK642">
        <v>999.9</v>
      </c>
      <c r="HL642">
        <v>52.2</v>
      </c>
      <c r="HM642">
        <v>31.1</v>
      </c>
      <c r="HN642">
        <v>26.131</v>
      </c>
      <c r="HO642">
        <v>63.1997</v>
      </c>
      <c r="HP642">
        <v>16.6867</v>
      </c>
      <c r="HQ642">
        <v>1</v>
      </c>
      <c r="HR642">
        <v>0.111387</v>
      </c>
      <c r="HS642">
        <v>-0.247151</v>
      </c>
      <c r="HT642">
        <v>20.201</v>
      </c>
      <c r="HU642">
        <v>5.22807</v>
      </c>
      <c r="HV642">
        <v>11.974</v>
      </c>
      <c r="HW642">
        <v>4.97015</v>
      </c>
      <c r="HX642">
        <v>3.2895</v>
      </c>
      <c r="HY642">
        <v>9999</v>
      </c>
      <c r="HZ642">
        <v>9999</v>
      </c>
      <c r="IA642">
        <v>9999</v>
      </c>
      <c r="IB642">
        <v>22</v>
      </c>
      <c r="IC642">
        <v>4.9729</v>
      </c>
      <c r="ID642">
        <v>1.87714</v>
      </c>
      <c r="IE642">
        <v>1.87519</v>
      </c>
      <c r="IF642">
        <v>1.87805</v>
      </c>
      <c r="IG642">
        <v>1.87476</v>
      </c>
      <c r="IH642">
        <v>1.87836</v>
      </c>
      <c r="II642">
        <v>1.87543</v>
      </c>
      <c r="IJ642">
        <v>1.8766</v>
      </c>
      <c r="IK642">
        <v>0</v>
      </c>
      <c r="IL642">
        <v>0</v>
      </c>
      <c r="IM642">
        <v>0</v>
      </c>
      <c r="IN642">
        <v>0</v>
      </c>
      <c r="IO642" t="s">
        <v>441</v>
      </c>
      <c r="IP642" t="s">
        <v>442</v>
      </c>
      <c r="IQ642" t="s">
        <v>443</v>
      </c>
      <c r="IR642" t="s">
        <v>443</v>
      </c>
      <c r="IS642" t="s">
        <v>443</v>
      </c>
      <c r="IT642" t="s">
        <v>443</v>
      </c>
      <c r="IU642">
        <v>0</v>
      </c>
      <c r="IV642">
        <v>100</v>
      </c>
      <c r="IW642">
        <v>100</v>
      </c>
      <c r="IX642">
        <v>0.699</v>
      </c>
      <c r="IY642">
        <v>0.219</v>
      </c>
      <c r="IZ642">
        <v>-0.1222274518627452</v>
      </c>
      <c r="JA642">
        <v>0.001328938755811441</v>
      </c>
      <c r="JB642">
        <v>-5.633165956792918E-07</v>
      </c>
      <c r="JC642">
        <v>2.510553891376428E-10</v>
      </c>
      <c r="JD642">
        <v>-0.04678033270444259</v>
      </c>
      <c r="JE642">
        <v>-0.0009625096320519332</v>
      </c>
      <c r="JF642">
        <v>0.0006953178313022573</v>
      </c>
      <c r="JG642">
        <v>-5.973937232829655E-06</v>
      </c>
      <c r="JH642">
        <v>1</v>
      </c>
      <c r="JI642">
        <v>2112</v>
      </c>
      <c r="JJ642">
        <v>1</v>
      </c>
      <c r="JK642">
        <v>26</v>
      </c>
      <c r="JL642">
        <v>201911.7</v>
      </c>
      <c r="JM642">
        <v>201911.6</v>
      </c>
      <c r="JN642">
        <v>1.90674</v>
      </c>
      <c r="JO642">
        <v>2.54517</v>
      </c>
      <c r="JP642">
        <v>1.39893</v>
      </c>
      <c r="JQ642">
        <v>2.33521</v>
      </c>
      <c r="JR642">
        <v>1.44897</v>
      </c>
      <c r="JS642">
        <v>2.46216</v>
      </c>
      <c r="JT642">
        <v>36.8604</v>
      </c>
      <c r="JU642">
        <v>23.9562</v>
      </c>
      <c r="JV642">
        <v>18</v>
      </c>
      <c r="JW642">
        <v>475.741</v>
      </c>
      <c r="JX642">
        <v>462.995</v>
      </c>
      <c r="JY642">
        <v>28.181</v>
      </c>
      <c r="JZ642">
        <v>28.6364</v>
      </c>
      <c r="KA642">
        <v>30.0002</v>
      </c>
      <c r="KB642">
        <v>28.3254</v>
      </c>
      <c r="KC642">
        <v>28.3922</v>
      </c>
      <c r="KD642">
        <v>38.1809</v>
      </c>
      <c r="KE642">
        <v>24.0519</v>
      </c>
      <c r="KF642">
        <v>76.9239</v>
      </c>
      <c r="KG642">
        <v>28.154</v>
      </c>
      <c r="KH642">
        <v>841.619</v>
      </c>
      <c r="KI642">
        <v>22.4065</v>
      </c>
      <c r="KJ642">
        <v>101.004</v>
      </c>
      <c r="KK642">
        <v>100.26</v>
      </c>
    </row>
    <row r="643" spans="1:297">
      <c r="A643">
        <v>627</v>
      </c>
      <c r="B643">
        <v>1759263287.1</v>
      </c>
      <c r="C643">
        <v>16471.5</v>
      </c>
      <c r="D643" t="s">
        <v>1703</v>
      </c>
      <c r="E643" t="s">
        <v>1704</v>
      </c>
      <c r="F643">
        <v>5</v>
      </c>
      <c r="G643" t="s">
        <v>1604</v>
      </c>
      <c r="H643" t="s">
        <v>436</v>
      </c>
      <c r="I643">
        <v>1759263279.314285</v>
      </c>
      <c r="J643">
        <f>(K643)/1000</f>
        <v>0</v>
      </c>
      <c r="K643">
        <f>IF(DP643, AN643, AH643)</f>
        <v>0</v>
      </c>
      <c r="L643">
        <f>IF(DP643, AI643, AG643)</f>
        <v>0</v>
      </c>
      <c r="M643">
        <f>DR643 - IF(AU643&gt;1, L643*DL643*100.0/(AW643), 0)</f>
        <v>0</v>
      </c>
      <c r="N643">
        <f>((T643-J643/2)*M643-L643)/(T643+J643/2)</f>
        <v>0</v>
      </c>
      <c r="O643">
        <f>N643*(DY643+DZ643)/1000.0</f>
        <v>0</v>
      </c>
      <c r="P643">
        <f>(DR643 - IF(AU643&gt;1, L643*DL643*100.0/(AW643), 0))*(DY643+DZ643)/1000.0</f>
        <v>0</v>
      </c>
      <c r="Q643">
        <f>2.0/((1/S643-1/R643)+SIGN(S643)*SQRT((1/S643-1/R643)*(1/S643-1/R643) + 4*DM643/((DM643+1)*(DM643+1))*(2*1/S643*1/R643-1/R643*1/R643)))</f>
        <v>0</v>
      </c>
      <c r="R643">
        <f>IF(LEFT(DN643,1)&lt;&gt;"0",IF(LEFT(DN643,1)="1",3.0,DO643),$D$5+$E$5*(EF643*DY643/($K$5*1000))+$F$5*(EF643*DY643/($K$5*1000))*MAX(MIN(DL643,$J$5),$I$5)*MAX(MIN(DL643,$J$5),$I$5)+$G$5*MAX(MIN(DL643,$J$5),$I$5)*(EF643*DY643/($K$5*1000))+$H$5*(EF643*DY643/($K$5*1000))*(EF643*DY643/($K$5*1000)))</f>
        <v>0</v>
      </c>
      <c r="S643">
        <f>J643*(1000-(1000*0.61365*exp(17.502*W643/(240.97+W643))/(DY643+DZ643)+DT643)/2)/(1000*0.61365*exp(17.502*W643/(240.97+W643))/(DY643+DZ643)-DT643)</f>
        <v>0</v>
      </c>
      <c r="T643">
        <f>1/((DM643+1)/(Q643/1.6)+1/(R643/1.37)) + DM643/((DM643+1)/(Q643/1.6) + DM643/(R643/1.37))</f>
        <v>0</v>
      </c>
      <c r="U643">
        <f>(DH643*DK643)</f>
        <v>0</v>
      </c>
      <c r="V643">
        <f>(EA643+(U643+2*0.95*5.67E-8*(((EA643+$B$7)+273)^4-(EA643+273)^4)-44100*J643)/(1.84*29.3*R643+8*0.95*5.67E-8*(EA643+273)^3))</f>
        <v>0</v>
      </c>
      <c r="W643">
        <f>($C$7*EB643+$D$7*EC643+$E$7*V643)</f>
        <v>0</v>
      </c>
      <c r="X643">
        <f>0.61365*exp(17.502*W643/(240.97+W643))</f>
        <v>0</v>
      </c>
      <c r="Y643">
        <f>(Z643/AA643*100)</f>
        <v>0</v>
      </c>
      <c r="Z643">
        <f>DT643*(DY643+DZ643)/1000</f>
        <v>0</v>
      </c>
      <c r="AA643">
        <f>0.61365*exp(17.502*EA643/(240.97+EA643))</f>
        <v>0</v>
      </c>
      <c r="AB643">
        <f>(X643-DT643*(DY643+DZ643)/1000)</f>
        <v>0</v>
      </c>
      <c r="AC643">
        <f>(-J643*44100)</f>
        <v>0</v>
      </c>
      <c r="AD643">
        <f>2*29.3*R643*0.92*(EA643-W643)</f>
        <v>0</v>
      </c>
      <c r="AE643">
        <f>2*0.95*5.67E-8*(((EA643+$B$7)+273)^4-(W643+273)^4)</f>
        <v>0</v>
      </c>
      <c r="AF643">
        <f>U643+AE643+AC643+AD643</f>
        <v>0</v>
      </c>
      <c r="AG643">
        <f>DX643*AU643*(DS643-DR643*(1000-AU643*DU643)/(1000-AU643*DT643))/(100*DL643)</f>
        <v>0</v>
      </c>
      <c r="AH643">
        <f>1000*DX643*AU643*(DT643-DU643)/(100*DL643*(1000-AU643*DT643))</f>
        <v>0</v>
      </c>
      <c r="AI643">
        <f>(AJ643 - AK643 - DY643*1E3/(8.314*(EA643+273.15)) * AM643/DX643 * AL643) * DX643/(100*DL643) * (1000 - DU643)/1000</f>
        <v>0</v>
      </c>
      <c r="AJ643">
        <v>843.9781523761789</v>
      </c>
      <c r="AK643">
        <v>823.7726606060602</v>
      </c>
      <c r="AL643">
        <v>3.424540523968679</v>
      </c>
      <c r="AM643">
        <v>65.50956561991086</v>
      </c>
      <c r="AN643">
        <f>(AP643 - AO643 + DY643*1E3/(8.314*(EA643+273.15)) * AR643/DX643 * AQ643) * DX643/(100*DL643) * 1000/(1000 - AP643)</f>
        <v>0</v>
      </c>
      <c r="AO643">
        <v>22.37467514987882</v>
      </c>
      <c r="AP643">
        <v>22.89738606060605</v>
      </c>
      <c r="AQ643">
        <v>0.0002343598332562322</v>
      </c>
      <c r="AR643">
        <v>120.4134206838578</v>
      </c>
      <c r="AS643">
        <v>6</v>
      </c>
      <c r="AT643">
        <v>1</v>
      </c>
      <c r="AU643">
        <f>IF(AS643*$H$13&gt;=AW643,1.0,(AW643/(AW643-AS643*$H$13)))</f>
        <v>0</v>
      </c>
      <c r="AV643">
        <f>(AU643-1)*100</f>
        <v>0</v>
      </c>
      <c r="AW643">
        <f>MAX(0,($B$13+$C$13*EF643)/(1+$D$13*EF643)*DY643/(EA643+273)*$E$13)</f>
        <v>0</v>
      </c>
      <c r="AX643" t="s">
        <v>437</v>
      </c>
      <c r="AY643" t="s">
        <v>437</v>
      </c>
      <c r="AZ643">
        <v>0</v>
      </c>
      <c r="BA643">
        <v>0</v>
      </c>
      <c r="BB643">
        <f>1-AZ643/BA643</f>
        <v>0</v>
      </c>
      <c r="BC643">
        <v>0</v>
      </c>
      <c r="BD643" t="s">
        <v>437</v>
      </c>
      <c r="BE643" t="s">
        <v>437</v>
      </c>
      <c r="BF643">
        <v>0</v>
      </c>
      <c r="BG643">
        <v>0</v>
      </c>
      <c r="BH643">
        <f>1-BF643/BG643</f>
        <v>0</v>
      </c>
      <c r="BI643">
        <v>0.5</v>
      </c>
      <c r="BJ643">
        <f>DI643</f>
        <v>0</v>
      </c>
      <c r="BK643">
        <f>L643</f>
        <v>0</v>
      </c>
      <c r="BL643">
        <f>BH643*BI643*BJ643</f>
        <v>0</v>
      </c>
      <c r="BM643">
        <f>(BK643-BC643)/BJ643</f>
        <v>0</v>
      </c>
      <c r="BN643">
        <f>(BA643-BG643)/BG643</f>
        <v>0</v>
      </c>
      <c r="BO643">
        <f>AZ643/(BB643+AZ643/BG643)</f>
        <v>0</v>
      </c>
      <c r="BP643" t="s">
        <v>437</v>
      </c>
      <c r="BQ643">
        <v>0</v>
      </c>
      <c r="BR643">
        <f>IF(BQ643&lt;&gt;0, BQ643, BO643)</f>
        <v>0</v>
      </c>
      <c r="BS643">
        <f>1-BR643/BG643</f>
        <v>0</v>
      </c>
      <c r="BT643">
        <f>(BG643-BF643)/(BG643-BR643)</f>
        <v>0</v>
      </c>
      <c r="BU643">
        <f>(BA643-BG643)/(BA643-BR643)</f>
        <v>0</v>
      </c>
      <c r="BV643">
        <f>(BG643-BF643)/(BG643-AZ643)</f>
        <v>0</v>
      </c>
      <c r="BW643">
        <f>(BA643-BG643)/(BA643-AZ643)</f>
        <v>0</v>
      </c>
      <c r="BX643">
        <f>(BT643*BR643/BF643)</f>
        <v>0</v>
      </c>
      <c r="BY643">
        <f>(1-BX643)</f>
        <v>0</v>
      </c>
      <c r="DH643">
        <f>$B$11*EG643+$C$11*EH643+$F$11*ES643*(1-EV643)</f>
        <v>0</v>
      </c>
      <c r="DI643">
        <f>DH643*DJ643</f>
        <v>0</v>
      </c>
      <c r="DJ643">
        <f>($B$11*$D$9+$C$11*$D$9+$F$11*((FF643+EX643)/MAX(FF643+EX643+FG643, 0.1)*$I$9+FG643/MAX(FF643+EX643+FG643, 0.1)*$J$9))/($B$11+$C$11+$F$11)</f>
        <v>0</v>
      </c>
      <c r="DK643">
        <f>($B$11*$K$9+$C$11*$K$9+$F$11*((FF643+EX643)/MAX(FF643+EX643+FG643, 0.1)*$P$9+FG643/MAX(FF643+EX643+FG643, 0.1)*$Q$9))/($B$11+$C$11+$F$11)</f>
        <v>0</v>
      </c>
      <c r="DL643">
        <v>2.44</v>
      </c>
      <c r="DM643">
        <v>0.5</v>
      </c>
      <c r="DN643" t="s">
        <v>438</v>
      </c>
      <c r="DO643">
        <v>2</v>
      </c>
      <c r="DP643" t="b">
        <v>1</v>
      </c>
      <c r="DQ643">
        <v>1759263279.314285</v>
      </c>
      <c r="DR643">
        <v>780.4550357142856</v>
      </c>
      <c r="DS643">
        <v>809.3681785714286</v>
      </c>
      <c r="DT643">
        <v>22.88436428571429</v>
      </c>
      <c r="DU643">
        <v>22.31824642857143</v>
      </c>
      <c r="DV643">
        <v>779.7644999999999</v>
      </c>
      <c r="DW643">
        <v>22.66532857142857</v>
      </c>
      <c r="DX643">
        <v>500.0061785714285</v>
      </c>
      <c r="DY643">
        <v>90.63347857142858</v>
      </c>
      <c r="DZ643">
        <v>0.05004150357142857</v>
      </c>
      <c r="EA643">
        <v>29.65617857142857</v>
      </c>
      <c r="EB643">
        <v>30.03640714285714</v>
      </c>
      <c r="EC643">
        <v>999.9000000000002</v>
      </c>
      <c r="ED643">
        <v>0</v>
      </c>
      <c r="EE643">
        <v>0</v>
      </c>
      <c r="EF643">
        <v>10002.95214285714</v>
      </c>
      <c r="EG643">
        <v>0</v>
      </c>
      <c r="EH643">
        <v>11.42492142857143</v>
      </c>
      <c r="EI643">
        <v>-28.91316785714286</v>
      </c>
      <c r="EJ643">
        <v>798.7337142857142</v>
      </c>
      <c r="EK643">
        <v>827.845</v>
      </c>
      <c r="EL643">
        <v>0.5661271428571428</v>
      </c>
      <c r="EM643">
        <v>809.3681785714286</v>
      </c>
      <c r="EN643">
        <v>22.31824642857143</v>
      </c>
      <c r="EO643">
        <v>2.074090357142857</v>
      </c>
      <c r="EP643">
        <v>2.022778928571428</v>
      </c>
      <c r="EQ643">
        <v>18.02156428571428</v>
      </c>
      <c r="ER643">
        <v>17.62375</v>
      </c>
      <c r="ES643">
        <v>2000.011428571428</v>
      </c>
      <c r="ET643">
        <v>0.9800075714285715</v>
      </c>
      <c r="EU643">
        <v>0.01999242857142857</v>
      </c>
      <c r="EV643">
        <v>0</v>
      </c>
      <c r="EW643">
        <v>230.9736428571429</v>
      </c>
      <c r="EX643">
        <v>5.000560000000001</v>
      </c>
      <c r="EY643">
        <v>4790.19107142857</v>
      </c>
      <c r="EZ643">
        <v>17295.01071428571</v>
      </c>
      <c r="FA643">
        <v>41.18699999999999</v>
      </c>
      <c r="FB643">
        <v>41.32099999999999</v>
      </c>
      <c r="FC643">
        <v>40.875</v>
      </c>
      <c r="FD643">
        <v>40.49325</v>
      </c>
      <c r="FE643">
        <v>41.93699999999999</v>
      </c>
      <c r="FF643">
        <v>1955.121428571429</v>
      </c>
      <c r="FG643">
        <v>39.8875</v>
      </c>
      <c r="FH643">
        <v>0</v>
      </c>
      <c r="FI643">
        <v>1759263301.6</v>
      </c>
      <c r="FJ643">
        <v>0</v>
      </c>
      <c r="FK643">
        <v>230.9842692307693</v>
      </c>
      <c r="FL643">
        <v>-1.06936753245057</v>
      </c>
      <c r="FM643">
        <v>-27.0707692069575</v>
      </c>
      <c r="FN643">
        <v>4789.917692307693</v>
      </c>
      <c r="FO643">
        <v>15</v>
      </c>
      <c r="FP643">
        <v>0</v>
      </c>
      <c r="FQ643" t="s">
        <v>439</v>
      </c>
      <c r="FR643">
        <v>1747148579.5</v>
      </c>
      <c r="FS643">
        <v>1747148584.5</v>
      </c>
      <c r="FT643">
        <v>0</v>
      </c>
      <c r="FU643">
        <v>0.162</v>
      </c>
      <c r="FV643">
        <v>-0.001</v>
      </c>
      <c r="FW643">
        <v>0.139</v>
      </c>
      <c r="FX643">
        <v>0.058</v>
      </c>
      <c r="FY643">
        <v>420</v>
      </c>
      <c r="FZ643">
        <v>16</v>
      </c>
      <c r="GA643">
        <v>0.19</v>
      </c>
      <c r="GB643">
        <v>0.02</v>
      </c>
      <c r="GC643">
        <v>-28.95361707317073</v>
      </c>
      <c r="GD643">
        <v>0.9520515679442488</v>
      </c>
      <c r="GE643">
        <v>0.1170488826431893</v>
      </c>
      <c r="GF643">
        <v>0</v>
      </c>
      <c r="GG643">
        <v>231.0758529411765</v>
      </c>
      <c r="GH643">
        <v>-1.164140569148017</v>
      </c>
      <c r="GI643">
        <v>0.1726651183058816</v>
      </c>
      <c r="GJ643">
        <v>0</v>
      </c>
      <c r="GK643">
        <v>0.5865398292682927</v>
      </c>
      <c r="GL643">
        <v>-0.4067971777003481</v>
      </c>
      <c r="GM643">
        <v>0.04415638032670043</v>
      </c>
      <c r="GN643">
        <v>0</v>
      </c>
      <c r="GO643">
        <v>0</v>
      </c>
      <c r="GP643">
        <v>3</v>
      </c>
      <c r="GQ643" t="s">
        <v>490</v>
      </c>
      <c r="GR643">
        <v>3.1276</v>
      </c>
      <c r="GS643">
        <v>2.72835</v>
      </c>
      <c r="GT643">
        <v>0.13628</v>
      </c>
      <c r="GU643">
        <v>0.140428</v>
      </c>
      <c r="GV643">
        <v>0.103811</v>
      </c>
      <c r="GW643">
        <v>0.102709</v>
      </c>
      <c r="GX643">
        <v>25923.7</v>
      </c>
      <c r="GY643">
        <v>25000.4</v>
      </c>
      <c r="GZ643">
        <v>30554.1</v>
      </c>
      <c r="HA643">
        <v>29337.4</v>
      </c>
      <c r="HB643">
        <v>37788.4</v>
      </c>
      <c r="HC643">
        <v>34627.5</v>
      </c>
      <c r="HD643">
        <v>46737.1</v>
      </c>
      <c r="HE643">
        <v>43583.5</v>
      </c>
      <c r="HF643">
        <v>1.82472</v>
      </c>
      <c r="HG643">
        <v>1.8528</v>
      </c>
      <c r="HH643">
        <v>0.112876</v>
      </c>
      <c r="HI643">
        <v>0</v>
      </c>
      <c r="HJ643">
        <v>28.197</v>
      </c>
      <c r="HK643">
        <v>999.9</v>
      </c>
      <c r="HL643">
        <v>52.2</v>
      </c>
      <c r="HM643">
        <v>31.1</v>
      </c>
      <c r="HN643">
        <v>26.1318</v>
      </c>
      <c r="HO643">
        <v>63.1497</v>
      </c>
      <c r="HP643">
        <v>16.6987</v>
      </c>
      <c r="HQ643">
        <v>1</v>
      </c>
      <c r="HR643">
        <v>0.111768</v>
      </c>
      <c r="HS643">
        <v>-0.2353</v>
      </c>
      <c r="HT643">
        <v>20.2013</v>
      </c>
      <c r="HU643">
        <v>5.22837</v>
      </c>
      <c r="HV643">
        <v>11.974</v>
      </c>
      <c r="HW643">
        <v>4.97025</v>
      </c>
      <c r="HX643">
        <v>3.28948</v>
      </c>
      <c r="HY643">
        <v>9999</v>
      </c>
      <c r="HZ643">
        <v>9999</v>
      </c>
      <c r="IA643">
        <v>9999</v>
      </c>
      <c r="IB643">
        <v>22</v>
      </c>
      <c r="IC643">
        <v>4.97289</v>
      </c>
      <c r="ID643">
        <v>1.87714</v>
      </c>
      <c r="IE643">
        <v>1.87519</v>
      </c>
      <c r="IF643">
        <v>1.87805</v>
      </c>
      <c r="IG643">
        <v>1.87478</v>
      </c>
      <c r="IH643">
        <v>1.87835</v>
      </c>
      <c r="II643">
        <v>1.87545</v>
      </c>
      <c r="IJ643">
        <v>1.87661</v>
      </c>
      <c r="IK643">
        <v>0</v>
      </c>
      <c r="IL643">
        <v>0</v>
      </c>
      <c r="IM643">
        <v>0</v>
      </c>
      <c r="IN643">
        <v>0</v>
      </c>
      <c r="IO643" t="s">
        <v>441</v>
      </c>
      <c r="IP643" t="s">
        <v>442</v>
      </c>
      <c r="IQ643" t="s">
        <v>443</v>
      </c>
      <c r="IR643" t="s">
        <v>443</v>
      </c>
      <c r="IS643" t="s">
        <v>443</v>
      </c>
      <c r="IT643" t="s">
        <v>443</v>
      </c>
      <c r="IU643">
        <v>0</v>
      </c>
      <c r="IV643">
        <v>100</v>
      </c>
      <c r="IW643">
        <v>100</v>
      </c>
      <c r="IX643">
        <v>0.714</v>
      </c>
      <c r="IY643">
        <v>0.2193</v>
      </c>
      <c r="IZ643">
        <v>-0.1222274518627452</v>
      </c>
      <c r="JA643">
        <v>0.001328938755811441</v>
      </c>
      <c r="JB643">
        <v>-5.633165956792918E-07</v>
      </c>
      <c r="JC643">
        <v>2.510553891376428E-10</v>
      </c>
      <c r="JD643">
        <v>-0.04678033270444259</v>
      </c>
      <c r="JE643">
        <v>-0.0009625096320519332</v>
      </c>
      <c r="JF643">
        <v>0.0006953178313022573</v>
      </c>
      <c r="JG643">
        <v>-5.973937232829655E-06</v>
      </c>
      <c r="JH643">
        <v>1</v>
      </c>
      <c r="JI643">
        <v>2112</v>
      </c>
      <c r="JJ643">
        <v>1</v>
      </c>
      <c r="JK643">
        <v>26</v>
      </c>
      <c r="JL643">
        <v>201911.8</v>
      </c>
      <c r="JM643">
        <v>201911.7</v>
      </c>
      <c r="JN643">
        <v>1.93604</v>
      </c>
      <c r="JO643">
        <v>2.54028</v>
      </c>
      <c r="JP643">
        <v>1.39893</v>
      </c>
      <c r="JQ643">
        <v>2.33521</v>
      </c>
      <c r="JR643">
        <v>1.44897</v>
      </c>
      <c r="JS643">
        <v>2.52441</v>
      </c>
      <c r="JT643">
        <v>36.8604</v>
      </c>
      <c r="JU643">
        <v>23.9737</v>
      </c>
      <c r="JV643">
        <v>18</v>
      </c>
      <c r="JW643">
        <v>475.869</v>
      </c>
      <c r="JX643">
        <v>462.885</v>
      </c>
      <c r="JY643">
        <v>28.1395</v>
      </c>
      <c r="JZ643">
        <v>28.6364</v>
      </c>
      <c r="KA643">
        <v>30.0001</v>
      </c>
      <c r="KB643">
        <v>28.3263</v>
      </c>
      <c r="KC643">
        <v>28.3946</v>
      </c>
      <c r="KD643">
        <v>38.7685</v>
      </c>
      <c r="KE643">
        <v>24.0519</v>
      </c>
      <c r="KF643">
        <v>76.9239</v>
      </c>
      <c r="KG643">
        <v>28.1229</v>
      </c>
      <c r="KH643">
        <v>854.976</v>
      </c>
      <c r="KI643">
        <v>22.4218</v>
      </c>
      <c r="KJ643">
        <v>101.005</v>
      </c>
      <c r="KK643">
        <v>100.259</v>
      </c>
    </row>
    <row r="644" spans="1:297">
      <c r="A644">
        <v>628</v>
      </c>
      <c r="B644">
        <v>1759263291.6</v>
      </c>
      <c r="C644">
        <v>16476</v>
      </c>
      <c r="D644" t="s">
        <v>1705</v>
      </c>
      <c r="E644" t="s">
        <v>1706</v>
      </c>
      <c r="F644">
        <v>5</v>
      </c>
      <c r="G644" t="s">
        <v>1604</v>
      </c>
      <c r="H644" t="s">
        <v>436</v>
      </c>
      <c r="I644">
        <v>1759263283.760714</v>
      </c>
      <c r="J644">
        <f>(K644)/1000</f>
        <v>0</v>
      </c>
      <c r="K644">
        <f>IF(DP644, AN644, AH644)</f>
        <v>0</v>
      </c>
      <c r="L644">
        <f>IF(DP644, AI644, AG644)</f>
        <v>0</v>
      </c>
      <c r="M644">
        <f>DR644 - IF(AU644&gt;1, L644*DL644*100.0/(AW644), 0)</f>
        <v>0</v>
      </c>
      <c r="N644">
        <f>((T644-J644/2)*M644-L644)/(T644+J644/2)</f>
        <v>0</v>
      </c>
      <c r="O644">
        <f>N644*(DY644+DZ644)/1000.0</f>
        <v>0</v>
      </c>
      <c r="P644">
        <f>(DR644 - IF(AU644&gt;1, L644*DL644*100.0/(AW644), 0))*(DY644+DZ644)/1000.0</f>
        <v>0</v>
      </c>
      <c r="Q644">
        <f>2.0/((1/S644-1/R644)+SIGN(S644)*SQRT((1/S644-1/R644)*(1/S644-1/R644) + 4*DM644/((DM644+1)*(DM644+1))*(2*1/S644*1/R644-1/R644*1/R644)))</f>
        <v>0</v>
      </c>
      <c r="R644">
        <f>IF(LEFT(DN644,1)&lt;&gt;"0",IF(LEFT(DN644,1)="1",3.0,DO644),$D$5+$E$5*(EF644*DY644/($K$5*1000))+$F$5*(EF644*DY644/($K$5*1000))*MAX(MIN(DL644,$J$5),$I$5)*MAX(MIN(DL644,$J$5),$I$5)+$G$5*MAX(MIN(DL644,$J$5),$I$5)*(EF644*DY644/($K$5*1000))+$H$5*(EF644*DY644/($K$5*1000))*(EF644*DY644/($K$5*1000)))</f>
        <v>0</v>
      </c>
      <c r="S644">
        <f>J644*(1000-(1000*0.61365*exp(17.502*W644/(240.97+W644))/(DY644+DZ644)+DT644)/2)/(1000*0.61365*exp(17.502*W644/(240.97+W644))/(DY644+DZ644)-DT644)</f>
        <v>0</v>
      </c>
      <c r="T644">
        <f>1/((DM644+1)/(Q644/1.6)+1/(R644/1.37)) + DM644/((DM644+1)/(Q644/1.6) + DM644/(R644/1.37))</f>
        <v>0</v>
      </c>
      <c r="U644">
        <f>(DH644*DK644)</f>
        <v>0</v>
      </c>
      <c r="V644">
        <f>(EA644+(U644+2*0.95*5.67E-8*(((EA644+$B$7)+273)^4-(EA644+273)^4)-44100*J644)/(1.84*29.3*R644+8*0.95*5.67E-8*(EA644+273)^3))</f>
        <v>0</v>
      </c>
      <c r="W644">
        <f>($C$7*EB644+$D$7*EC644+$E$7*V644)</f>
        <v>0</v>
      </c>
      <c r="X644">
        <f>0.61365*exp(17.502*W644/(240.97+W644))</f>
        <v>0</v>
      </c>
      <c r="Y644">
        <f>(Z644/AA644*100)</f>
        <v>0</v>
      </c>
      <c r="Z644">
        <f>DT644*(DY644+DZ644)/1000</f>
        <v>0</v>
      </c>
      <c r="AA644">
        <f>0.61365*exp(17.502*EA644/(240.97+EA644))</f>
        <v>0</v>
      </c>
      <c r="AB644">
        <f>(X644-DT644*(DY644+DZ644)/1000)</f>
        <v>0</v>
      </c>
      <c r="AC644">
        <f>(-J644*44100)</f>
        <v>0</v>
      </c>
      <c r="AD644">
        <f>2*29.3*R644*0.92*(EA644-W644)</f>
        <v>0</v>
      </c>
      <c r="AE644">
        <f>2*0.95*5.67E-8*(((EA644+$B$7)+273)^4-(W644+273)^4)</f>
        <v>0</v>
      </c>
      <c r="AF644">
        <f>U644+AE644+AC644+AD644</f>
        <v>0</v>
      </c>
      <c r="AG644">
        <f>DX644*AU644*(DS644-DR644*(1000-AU644*DU644)/(1000-AU644*DT644))/(100*DL644)</f>
        <v>0</v>
      </c>
      <c r="AH644">
        <f>1000*DX644*AU644*(DT644-DU644)/(100*DL644*(1000-AU644*DT644))</f>
        <v>0</v>
      </c>
      <c r="AI644">
        <f>(AJ644 - AK644 - DY644*1E3/(8.314*(EA644+273.15)) * AM644/DX644 * AL644) * DX644/(100*DL644) * (1000 - DU644)/1000</f>
        <v>0</v>
      </c>
      <c r="AJ644">
        <v>859.4990648783374</v>
      </c>
      <c r="AK644">
        <v>839.2030363636364</v>
      </c>
      <c r="AL644">
        <v>3.424571763800723</v>
      </c>
      <c r="AM644">
        <v>65.50956561991086</v>
      </c>
      <c r="AN644">
        <f>(AP644 - AO644 + DY644*1E3/(8.314*(EA644+273.15)) * AR644/DX644 * AQ644) * DX644/(100*DL644) * 1000/(1000 - AP644)</f>
        <v>0</v>
      </c>
      <c r="AO644">
        <v>22.37828980674658</v>
      </c>
      <c r="AP644">
        <v>22.89957999999999</v>
      </c>
      <c r="AQ644">
        <v>1.750252377755064E-05</v>
      </c>
      <c r="AR644">
        <v>120.4134206838578</v>
      </c>
      <c r="AS644">
        <v>6</v>
      </c>
      <c r="AT644">
        <v>1</v>
      </c>
      <c r="AU644">
        <f>IF(AS644*$H$13&gt;=AW644,1.0,(AW644/(AW644-AS644*$H$13)))</f>
        <v>0</v>
      </c>
      <c r="AV644">
        <f>(AU644-1)*100</f>
        <v>0</v>
      </c>
      <c r="AW644">
        <f>MAX(0,($B$13+$C$13*EF644)/(1+$D$13*EF644)*DY644/(EA644+273)*$E$13)</f>
        <v>0</v>
      </c>
      <c r="AX644" t="s">
        <v>437</v>
      </c>
      <c r="AY644" t="s">
        <v>437</v>
      </c>
      <c r="AZ644">
        <v>0</v>
      </c>
      <c r="BA644">
        <v>0</v>
      </c>
      <c r="BB644">
        <f>1-AZ644/BA644</f>
        <v>0</v>
      </c>
      <c r="BC644">
        <v>0</v>
      </c>
      <c r="BD644" t="s">
        <v>437</v>
      </c>
      <c r="BE644" t="s">
        <v>437</v>
      </c>
      <c r="BF644">
        <v>0</v>
      </c>
      <c r="BG644">
        <v>0</v>
      </c>
      <c r="BH644">
        <f>1-BF644/BG644</f>
        <v>0</v>
      </c>
      <c r="BI644">
        <v>0.5</v>
      </c>
      <c r="BJ644">
        <f>DI644</f>
        <v>0</v>
      </c>
      <c r="BK644">
        <f>L644</f>
        <v>0</v>
      </c>
      <c r="BL644">
        <f>BH644*BI644*BJ644</f>
        <v>0</v>
      </c>
      <c r="BM644">
        <f>(BK644-BC644)/BJ644</f>
        <v>0</v>
      </c>
      <c r="BN644">
        <f>(BA644-BG644)/BG644</f>
        <v>0</v>
      </c>
      <c r="BO644">
        <f>AZ644/(BB644+AZ644/BG644)</f>
        <v>0</v>
      </c>
      <c r="BP644" t="s">
        <v>437</v>
      </c>
      <c r="BQ644">
        <v>0</v>
      </c>
      <c r="BR644">
        <f>IF(BQ644&lt;&gt;0, BQ644, BO644)</f>
        <v>0</v>
      </c>
      <c r="BS644">
        <f>1-BR644/BG644</f>
        <v>0</v>
      </c>
      <c r="BT644">
        <f>(BG644-BF644)/(BG644-BR644)</f>
        <v>0</v>
      </c>
      <c r="BU644">
        <f>(BA644-BG644)/(BA644-BR644)</f>
        <v>0</v>
      </c>
      <c r="BV644">
        <f>(BG644-BF644)/(BG644-AZ644)</f>
        <v>0</v>
      </c>
      <c r="BW644">
        <f>(BA644-BG644)/(BA644-AZ644)</f>
        <v>0</v>
      </c>
      <c r="BX644">
        <f>(BT644*BR644/BF644)</f>
        <v>0</v>
      </c>
      <c r="BY644">
        <f>(1-BX644)</f>
        <v>0</v>
      </c>
      <c r="DH644">
        <f>$B$11*EG644+$C$11*EH644+$F$11*ES644*(1-EV644)</f>
        <v>0</v>
      </c>
      <c r="DI644">
        <f>DH644*DJ644</f>
        <v>0</v>
      </c>
      <c r="DJ644">
        <f>($B$11*$D$9+$C$11*$D$9+$F$11*((FF644+EX644)/MAX(FF644+EX644+FG644, 0.1)*$I$9+FG644/MAX(FF644+EX644+FG644, 0.1)*$J$9))/($B$11+$C$11+$F$11)</f>
        <v>0</v>
      </c>
      <c r="DK644">
        <f>($B$11*$K$9+$C$11*$K$9+$F$11*((FF644+EX644)/MAX(FF644+EX644+FG644, 0.1)*$P$9+FG644/MAX(FF644+EX644+FG644, 0.1)*$Q$9))/($B$11+$C$11+$F$11)</f>
        <v>0</v>
      </c>
      <c r="DL644">
        <v>2.44</v>
      </c>
      <c r="DM644">
        <v>0.5</v>
      </c>
      <c r="DN644" t="s">
        <v>438</v>
      </c>
      <c r="DO644">
        <v>2</v>
      </c>
      <c r="DP644" t="b">
        <v>1</v>
      </c>
      <c r="DQ644">
        <v>1759263283.760714</v>
      </c>
      <c r="DR644">
        <v>795.3921428571429</v>
      </c>
      <c r="DS644">
        <v>824.2793571428572</v>
      </c>
      <c r="DT644">
        <v>22.88829285714286</v>
      </c>
      <c r="DU644">
        <v>22.34964642857143</v>
      </c>
      <c r="DV644">
        <v>794.6880714285716</v>
      </c>
      <c r="DW644">
        <v>22.66918214285714</v>
      </c>
      <c r="DX644">
        <v>499.9617857142857</v>
      </c>
      <c r="DY644">
        <v>90.63401785714288</v>
      </c>
      <c r="DZ644">
        <v>0.0501563357142857</v>
      </c>
      <c r="EA644">
        <v>29.65725714285714</v>
      </c>
      <c r="EB644">
        <v>30.03322142857143</v>
      </c>
      <c r="EC644">
        <v>999.9000000000002</v>
      </c>
      <c r="ED644">
        <v>0</v>
      </c>
      <c r="EE644">
        <v>0</v>
      </c>
      <c r="EF644">
        <v>10001.94142857143</v>
      </c>
      <c r="EG644">
        <v>0</v>
      </c>
      <c r="EH644">
        <v>11.42585</v>
      </c>
      <c r="EI644">
        <v>-28.88725</v>
      </c>
      <c r="EJ644">
        <v>814.024</v>
      </c>
      <c r="EK644">
        <v>843.1234285714283</v>
      </c>
      <c r="EL644">
        <v>0.5386641428571429</v>
      </c>
      <c r="EM644">
        <v>824.2793571428572</v>
      </c>
      <c r="EN644">
        <v>22.34964642857143</v>
      </c>
      <c r="EO644">
        <v>2.074459285714286</v>
      </c>
      <c r="EP644">
        <v>2.025636071428571</v>
      </c>
      <c r="EQ644">
        <v>18.02439285714286</v>
      </c>
      <c r="ER644">
        <v>17.64615</v>
      </c>
      <c r="ES644">
        <v>2000.009285714286</v>
      </c>
      <c r="ET644">
        <v>0.9800075714285716</v>
      </c>
      <c r="EU644">
        <v>0.01999242857142857</v>
      </c>
      <c r="EV644">
        <v>0</v>
      </c>
      <c r="EW644">
        <v>230.8921071428572</v>
      </c>
      <c r="EX644">
        <v>5.000560000000001</v>
      </c>
      <c r="EY644">
        <v>4788.2075</v>
      </c>
      <c r="EZ644">
        <v>17294.98214285714</v>
      </c>
      <c r="FA644">
        <v>41.18699999999999</v>
      </c>
      <c r="FB644">
        <v>41.33224999999999</v>
      </c>
      <c r="FC644">
        <v>40.875</v>
      </c>
      <c r="FD644">
        <v>40.5</v>
      </c>
      <c r="FE644">
        <v>41.93699999999999</v>
      </c>
      <c r="FF644">
        <v>1955.119285714286</v>
      </c>
      <c r="FG644">
        <v>39.8875</v>
      </c>
      <c r="FH644">
        <v>0</v>
      </c>
      <c r="FI644">
        <v>1759263305.8</v>
      </c>
      <c r="FJ644">
        <v>0</v>
      </c>
      <c r="FK644">
        <v>230.91388</v>
      </c>
      <c r="FL644">
        <v>-0.3025384707348183</v>
      </c>
      <c r="FM644">
        <v>-29.14692309859092</v>
      </c>
      <c r="FN644">
        <v>4787.8548</v>
      </c>
      <c r="FO644">
        <v>15</v>
      </c>
      <c r="FP644">
        <v>0</v>
      </c>
      <c r="FQ644" t="s">
        <v>439</v>
      </c>
      <c r="FR644">
        <v>1747148579.5</v>
      </c>
      <c r="FS644">
        <v>1747148584.5</v>
      </c>
      <c r="FT644">
        <v>0</v>
      </c>
      <c r="FU644">
        <v>0.162</v>
      </c>
      <c r="FV644">
        <v>-0.001</v>
      </c>
      <c r="FW644">
        <v>0.139</v>
      </c>
      <c r="FX644">
        <v>0.058</v>
      </c>
      <c r="FY644">
        <v>420</v>
      </c>
      <c r="FZ644">
        <v>16</v>
      </c>
      <c r="GA644">
        <v>0.19</v>
      </c>
      <c r="GB644">
        <v>0.02</v>
      </c>
      <c r="GC644">
        <v>-28.911825</v>
      </c>
      <c r="GD644">
        <v>0.4231294559099769</v>
      </c>
      <c r="GE644">
        <v>0.09194638859139609</v>
      </c>
      <c r="GF644">
        <v>1</v>
      </c>
      <c r="GG644">
        <v>230.9706764705882</v>
      </c>
      <c r="GH644">
        <v>-1.022627965485026</v>
      </c>
      <c r="GI644">
        <v>0.1862624209183547</v>
      </c>
      <c r="GJ644">
        <v>0</v>
      </c>
      <c r="GK644">
        <v>0.5573268</v>
      </c>
      <c r="GL644">
        <v>-0.4044205778611642</v>
      </c>
      <c r="GM644">
        <v>0.04330076620176598</v>
      </c>
      <c r="GN644">
        <v>0</v>
      </c>
      <c r="GO644">
        <v>1</v>
      </c>
      <c r="GP644">
        <v>3</v>
      </c>
      <c r="GQ644" t="s">
        <v>463</v>
      </c>
      <c r="GR644">
        <v>3.12778</v>
      </c>
      <c r="GS644">
        <v>2.72804</v>
      </c>
      <c r="GT644">
        <v>0.137961</v>
      </c>
      <c r="GU644">
        <v>0.142097</v>
      </c>
      <c r="GV644">
        <v>0.103816</v>
      </c>
      <c r="GW644">
        <v>0.10272</v>
      </c>
      <c r="GX644">
        <v>25872.8</v>
      </c>
      <c r="GY644">
        <v>24951.8</v>
      </c>
      <c r="GZ644">
        <v>30553.6</v>
      </c>
      <c r="HA644">
        <v>29337.3</v>
      </c>
      <c r="HB644">
        <v>37787.7</v>
      </c>
      <c r="HC644">
        <v>34627.1</v>
      </c>
      <c r="HD644">
        <v>46736.4</v>
      </c>
      <c r="HE644">
        <v>43583.4</v>
      </c>
      <c r="HF644">
        <v>1.82502</v>
      </c>
      <c r="HG644">
        <v>1.85257</v>
      </c>
      <c r="HH644">
        <v>0.111677</v>
      </c>
      <c r="HI644">
        <v>0</v>
      </c>
      <c r="HJ644">
        <v>28.2017</v>
      </c>
      <c r="HK644">
        <v>999.9</v>
      </c>
      <c r="HL644">
        <v>52.2</v>
      </c>
      <c r="HM644">
        <v>31.1</v>
      </c>
      <c r="HN644">
        <v>26.1318</v>
      </c>
      <c r="HO644">
        <v>63.2597</v>
      </c>
      <c r="HP644">
        <v>16.6266</v>
      </c>
      <c r="HQ644">
        <v>1</v>
      </c>
      <c r="HR644">
        <v>0.111639</v>
      </c>
      <c r="HS644">
        <v>-0.222849</v>
      </c>
      <c r="HT644">
        <v>20.2014</v>
      </c>
      <c r="HU644">
        <v>5.22747</v>
      </c>
      <c r="HV644">
        <v>11.974</v>
      </c>
      <c r="HW644">
        <v>4.9699</v>
      </c>
      <c r="HX644">
        <v>3.28945</v>
      </c>
      <c r="HY644">
        <v>9999</v>
      </c>
      <c r="HZ644">
        <v>9999</v>
      </c>
      <c r="IA644">
        <v>9999</v>
      </c>
      <c r="IB644">
        <v>22</v>
      </c>
      <c r="IC644">
        <v>4.97289</v>
      </c>
      <c r="ID644">
        <v>1.87714</v>
      </c>
      <c r="IE644">
        <v>1.87521</v>
      </c>
      <c r="IF644">
        <v>1.87805</v>
      </c>
      <c r="IG644">
        <v>1.87479</v>
      </c>
      <c r="IH644">
        <v>1.87836</v>
      </c>
      <c r="II644">
        <v>1.87545</v>
      </c>
      <c r="IJ644">
        <v>1.87664</v>
      </c>
      <c r="IK644">
        <v>0</v>
      </c>
      <c r="IL644">
        <v>0</v>
      </c>
      <c r="IM644">
        <v>0</v>
      </c>
      <c r="IN644">
        <v>0</v>
      </c>
      <c r="IO644" t="s">
        <v>441</v>
      </c>
      <c r="IP644" t="s">
        <v>442</v>
      </c>
      <c r="IQ644" t="s">
        <v>443</v>
      </c>
      <c r="IR644" t="s">
        <v>443</v>
      </c>
      <c r="IS644" t="s">
        <v>443</v>
      </c>
      <c r="IT644" t="s">
        <v>443</v>
      </c>
      <c r="IU644">
        <v>0</v>
      </c>
      <c r="IV644">
        <v>100</v>
      </c>
      <c r="IW644">
        <v>100</v>
      </c>
      <c r="IX644">
        <v>0.728</v>
      </c>
      <c r="IY644">
        <v>0.2193</v>
      </c>
      <c r="IZ644">
        <v>-0.1222274518627452</v>
      </c>
      <c r="JA644">
        <v>0.001328938755811441</v>
      </c>
      <c r="JB644">
        <v>-5.633165956792918E-07</v>
      </c>
      <c r="JC644">
        <v>2.510553891376428E-10</v>
      </c>
      <c r="JD644">
        <v>-0.04678033270444259</v>
      </c>
      <c r="JE644">
        <v>-0.0009625096320519332</v>
      </c>
      <c r="JF644">
        <v>0.0006953178313022573</v>
      </c>
      <c r="JG644">
        <v>-5.973937232829655E-06</v>
      </c>
      <c r="JH644">
        <v>1</v>
      </c>
      <c r="JI644">
        <v>2112</v>
      </c>
      <c r="JJ644">
        <v>1</v>
      </c>
      <c r="JK644">
        <v>26</v>
      </c>
      <c r="JL644">
        <v>201911.9</v>
      </c>
      <c r="JM644">
        <v>201911.8</v>
      </c>
      <c r="JN644">
        <v>1.96289</v>
      </c>
      <c r="JO644">
        <v>2.54639</v>
      </c>
      <c r="JP644">
        <v>1.39893</v>
      </c>
      <c r="JQ644">
        <v>2.33521</v>
      </c>
      <c r="JR644">
        <v>1.44897</v>
      </c>
      <c r="JS644">
        <v>2.59277</v>
      </c>
      <c r="JT644">
        <v>36.8604</v>
      </c>
      <c r="JU644">
        <v>23.9824</v>
      </c>
      <c r="JV644">
        <v>18</v>
      </c>
      <c r="JW644">
        <v>476.043</v>
      </c>
      <c r="JX644">
        <v>462.74</v>
      </c>
      <c r="JY644">
        <v>28.109</v>
      </c>
      <c r="JZ644">
        <v>28.6388</v>
      </c>
      <c r="KA644">
        <v>30.0001</v>
      </c>
      <c r="KB644">
        <v>28.3278</v>
      </c>
      <c r="KC644">
        <v>28.3946</v>
      </c>
      <c r="KD644">
        <v>39.3022</v>
      </c>
      <c r="KE644">
        <v>24.0519</v>
      </c>
      <c r="KF644">
        <v>77.3018</v>
      </c>
      <c r="KG644">
        <v>28.0881</v>
      </c>
      <c r="KH644">
        <v>875.011</v>
      </c>
      <c r="KI644">
        <v>22.4453</v>
      </c>
      <c r="KJ644">
        <v>101.004</v>
      </c>
      <c r="KK644">
        <v>100.259</v>
      </c>
    </row>
    <row r="645" spans="1:297">
      <c r="A645">
        <v>629</v>
      </c>
      <c r="B645">
        <v>1759263297.1</v>
      </c>
      <c r="C645">
        <v>16481.5</v>
      </c>
      <c r="D645" t="s">
        <v>1707</v>
      </c>
      <c r="E645" t="s">
        <v>1708</v>
      </c>
      <c r="F645">
        <v>5</v>
      </c>
      <c r="G645" t="s">
        <v>1604</v>
      </c>
      <c r="H645" t="s">
        <v>436</v>
      </c>
      <c r="I645">
        <v>1759263289.332142</v>
      </c>
      <c r="J645">
        <f>(K645)/1000</f>
        <v>0</v>
      </c>
      <c r="K645">
        <f>IF(DP645, AN645, AH645)</f>
        <v>0</v>
      </c>
      <c r="L645">
        <f>IF(DP645, AI645, AG645)</f>
        <v>0</v>
      </c>
      <c r="M645">
        <f>DR645 - IF(AU645&gt;1, L645*DL645*100.0/(AW645), 0)</f>
        <v>0</v>
      </c>
      <c r="N645">
        <f>((T645-J645/2)*M645-L645)/(T645+J645/2)</f>
        <v>0</v>
      </c>
      <c r="O645">
        <f>N645*(DY645+DZ645)/1000.0</f>
        <v>0</v>
      </c>
      <c r="P645">
        <f>(DR645 - IF(AU645&gt;1, L645*DL645*100.0/(AW645), 0))*(DY645+DZ645)/1000.0</f>
        <v>0</v>
      </c>
      <c r="Q645">
        <f>2.0/((1/S645-1/R645)+SIGN(S645)*SQRT((1/S645-1/R645)*(1/S645-1/R645) + 4*DM645/((DM645+1)*(DM645+1))*(2*1/S645*1/R645-1/R645*1/R645)))</f>
        <v>0</v>
      </c>
      <c r="R645">
        <f>IF(LEFT(DN645,1)&lt;&gt;"0",IF(LEFT(DN645,1)="1",3.0,DO645),$D$5+$E$5*(EF645*DY645/($K$5*1000))+$F$5*(EF645*DY645/($K$5*1000))*MAX(MIN(DL645,$J$5),$I$5)*MAX(MIN(DL645,$J$5),$I$5)+$G$5*MAX(MIN(DL645,$J$5),$I$5)*(EF645*DY645/($K$5*1000))+$H$5*(EF645*DY645/($K$5*1000))*(EF645*DY645/($K$5*1000)))</f>
        <v>0</v>
      </c>
      <c r="S645">
        <f>J645*(1000-(1000*0.61365*exp(17.502*W645/(240.97+W645))/(DY645+DZ645)+DT645)/2)/(1000*0.61365*exp(17.502*W645/(240.97+W645))/(DY645+DZ645)-DT645)</f>
        <v>0</v>
      </c>
      <c r="T645">
        <f>1/((DM645+1)/(Q645/1.6)+1/(R645/1.37)) + DM645/((DM645+1)/(Q645/1.6) + DM645/(R645/1.37))</f>
        <v>0</v>
      </c>
      <c r="U645">
        <f>(DH645*DK645)</f>
        <v>0</v>
      </c>
      <c r="V645">
        <f>(EA645+(U645+2*0.95*5.67E-8*(((EA645+$B$7)+273)^4-(EA645+273)^4)-44100*J645)/(1.84*29.3*R645+8*0.95*5.67E-8*(EA645+273)^3))</f>
        <v>0</v>
      </c>
      <c r="W645">
        <f>($C$7*EB645+$D$7*EC645+$E$7*V645)</f>
        <v>0</v>
      </c>
      <c r="X645">
        <f>0.61365*exp(17.502*W645/(240.97+W645))</f>
        <v>0</v>
      </c>
      <c r="Y645">
        <f>(Z645/AA645*100)</f>
        <v>0</v>
      </c>
      <c r="Z645">
        <f>DT645*(DY645+DZ645)/1000</f>
        <v>0</v>
      </c>
      <c r="AA645">
        <f>0.61365*exp(17.502*EA645/(240.97+EA645))</f>
        <v>0</v>
      </c>
      <c r="AB645">
        <f>(X645-DT645*(DY645+DZ645)/1000)</f>
        <v>0</v>
      </c>
      <c r="AC645">
        <f>(-J645*44100)</f>
        <v>0</v>
      </c>
      <c r="AD645">
        <f>2*29.3*R645*0.92*(EA645-W645)</f>
        <v>0</v>
      </c>
      <c r="AE645">
        <f>2*0.95*5.67E-8*(((EA645+$B$7)+273)^4-(W645+273)^4)</f>
        <v>0</v>
      </c>
      <c r="AF645">
        <f>U645+AE645+AC645+AD645</f>
        <v>0</v>
      </c>
      <c r="AG645">
        <f>DX645*AU645*(DS645-DR645*(1000-AU645*DU645)/(1000-AU645*DT645))/(100*DL645)</f>
        <v>0</v>
      </c>
      <c r="AH645">
        <f>1000*DX645*AU645*(DT645-DU645)/(100*DL645*(1000-AU645*DT645))</f>
        <v>0</v>
      </c>
      <c r="AI645">
        <f>(AJ645 - AK645 - DY645*1E3/(8.314*(EA645+273.15)) * AM645/DX645 * AL645) * DX645/(100*DL645) * (1000 - DU645)/1000</f>
        <v>0</v>
      </c>
      <c r="AJ645">
        <v>878.3555889877604</v>
      </c>
      <c r="AK645">
        <v>858.1063030303029</v>
      </c>
      <c r="AL645">
        <v>3.430738055689253</v>
      </c>
      <c r="AM645">
        <v>65.50956561991086</v>
      </c>
      <c r="AN645">
        <f>(AP645 - AO645 + DY645*1E3/(8.314*(EA645+273.15)) * AR645/DX645 * AQ645) * DX645/(100*DL645) * 1000/(1000 - AP645)</f>
        <v>0</v>
      </c>
      <c r="AO645">
        <v>22.39462986332544</v>
      </c>
      <c r="AP645">
        <v>22.89619212121213</v>
      </c>
      <c r="AQ645">
        <v>-3.361044371407253E-05</v>
      </c>
      <c r="AR645">
        <v>120.4134206838578</v>
      </c>
      <c r="AS645">
        <v>6</v>
      </c>
      <c r="AT645">
        <v>1</v>
      </c>
      <c r="AU645">
        <f>IF(AS645*$H$13&gt;=AW645,1.0,(AW645/(AW645-AS645*$H$13)))</f>
        <v>0</v>
      </c>
      <c r="AV645">
        <f>(AU645-1)*100</f>
        <v>0</v>
      </c>
      <c r="AW645">
        <f>MAX(0,($B$13+$C$13*EF645)/(1+$D$13*EF645)*DY645/(EA645+273)*$E$13)</f>
        <v>0</v>
      </c>
      <c r="AX645" t="s">
        <v>437</v>
      </c>
      <c r="AY645" t="s">
        <v>437</v>
      </c>
      <c r="AZ645">
        <v>0</v>
      </c>
      <c r="BA645">
        <v>0</v>
      </c>
      <c r="BB645">
        <f>1-AZ645/BA645</f>
        <v>0</v>
      </c>
      <c r="BC645">
        <v>0</v>
      </c>
      <c r="BD645" t="s">
        <v>437</v>
      </c>
      <c r="BE645" t="s">
        <v>437</v>
      </c>
      <c r="BF645">
        <v>0</v>
      </c>
      <c r="BG645">
        <v>0</v>
      </c>
      <c r="BH645">
        <f>1-BF645/BG645</f>
        <v>0</v>
      </c>
      <c r="BI645">
        <v>0.5</v>
      </c>
      <c r="BJ645">
        <f>DI645</f>
        <v>0</v>
      </c>
      <c r="BK645">
        <f>L645</f>
        <v>0</v>
      </c>
      <c r="BL645">
        <f>BH645*BI645*BJ645</f>
        <v>0</v>
      </c>
      <c r="BM645">
        <f>(BK645-BC645)/BJ645</f>
        <v>0</v>
      </c>
      <c r="BN645">
        <f>(BA645-BG645)/BG645</f>
        <v>0</v>
      </c>
      <c r="BO645">
        <f>AZ645/(BB645+AZ645/BG645)</f>
        <v>0</v>
      </c>
      <c r="BP645" t="s">
        <v>437</v>
      </c>
      <c r="BQ645">
        <v>0</v>
      </c>
      <c r="BR645">
        <f>IF(BQ645&lt;&gt;0, BQ645, BO645)</f>
        <v>0</v>
      </c>
      <c r="BS645">
        <f>1-BR645/BG645</f>
        <v>0</v>
      </c>
      <c r="BT645">
        <f>(BG645-BF645)/(BG645-BR645)</f>
        <v>0</v>
      </c>
      <c r="BU645">
        <f>(BA645-BG645)/(BA645-BR645)</f>
        <v>0</v>
      </c>
      <c r="BV645">
        <f>(BG645-BF645)/(BG645-AZ645)</f>
        <v>0</v>
      </c>
      <c r="BW645">
        <f>(BA645-BG645)/(BA645-AZ645)</f>
        <v>0</v>
      </c>
      <c r="BX645">
        <f>(BT645*BR645/BF645)</f>
        <v>0</v>
      </c>
      <c r="BY645">
        <f>(1-BX645)</f>
        <v>0</v>
      </c>
      <c r="DH645">
        <f>$B$11*EG645+$C$11*EH645+$F$11*ES645*(1-EV645)</f>
        <v>0</v>
      </c>
      <c r="DI645">
        <f>DH645*DJ645</f>
        <v>0</v>
      </c>
      <c r="DJ645">
        <f>($B$11*$D$9+$C$11*$D$9+$F$11*((FF645+EX645)/MAX(FF645+EX645+FG645, 0.1)*$I$9+FG645/MAX(FF645+EX645+FG645, 0.1)*$J$9))/($B$11+$C$11+$F$11)</f>
        <v>0</v>
      </c>
      <c r="DK645">
        <f>($B$11*$K$9+$C$11*$K$9+$F$11*((FF645+EX645)/MAX(FF645+EX645+FG645, 0.1)*$P$9+FG645/MAX(FF645+EX645+FG645, 0.1)*$Q$9))/($B$11+$C$11+$F$11)</f>
        <v>0</v>
      </c>
      <c r="DL645">
        <v>2.44</v>
      </c>
      <c r="DM645">
        <v>0.5</v>
      </c>
      <c r="DN645" t="s">
        <v>438</v>
      </c>
      <c r="DO645">
        <v>2</v>
      </c>
      <c r="DP645" t="b">
        <v>1</v>
      </c>
      <c r="DQ645">
        <v>1759263289.332142</v>
      </c>
      <c r="DR645">
        <v>814.0880714285713</v>
      </c>
      <c r="DS645">
        <v>842.9538214285715</v>
      </c>
      <c r="DT645">
        <v>22.89586785714286</v>
      </c>
      <c r="DU645">
        <v>22.38050357142857</v>
      </c>
      <c r="DV645">
        <v>813.3669642857145</v>
      </c>
      <c r="DW645">
        <v>22.67658214285715</v>
      </c>
      <c r="DX645">
        <v>500.0010714285714</v>
      </c>
      <c r="DY645">
        <v>90.63538214285713</v>
      </c>
      <c r="DZ645">
        <v>0.05028058571428572</v>
      </c>
      <c r="EA645">
        <v>29.65575</v>
      </c>
      <c r="EB645">
        <v>30.02672142857143</v>
      </c>
      <c r="EC645">
        <v>999.9000000000002</v>
      </c>
      <c r="ED645">
        <v>0</v>
      </c>
      <c r="EE645">
        <v>0</v>
      </c>
      <c r="EF645">
        <v>10008.86321428571</v>
      </c>
      <c r="EG645">
        <v>0</v>
      </c>
      <c r="EH645">
        <v>11.42873571428572</v>
      </c>
      <c r="EI645">
        <v>-28.86583571428571</v>
      </c>
      <c r="EJ645">
        <v>833.1641428571429</v>
      </c>
      <c r="EK645">
        <v>862.2516071428571</v>
      </c>
      <c r="EL645">
        <v>0.515366</v>
      </c>
      <c r="EM645">
        <v>842.9538214285715</v>
      </c>
      <c r="EN645">
        <v>22.38050357142857</v>
      </c>
      <c r="EO645">
        <v>2.075175357142857</v>
      </c>
      <c r="EP645">
        <v>2.028463928571429</v>
      </c>
      <c r="EQ645">
        <v>18.0299</v>
      </c>
      <c r="ER645">
        <v>17.66829285714285</v>
      </c>
      <c r="ES645">
        <v>1999.992142857143</v>
      </c>
      <c r="ET645">
        <v>0.9800074642857143</v>
      </c>
      <c r="EU645">
        <v>0.01999253571428571</v>
      </c>
      <c r="EV645">
        <v>0</v>
      </c>
      <c r="EW645">
        <v>230.8319285714286</v>
      </c>
      <c r="EX645">
        <v>5.000560000000001</v>
      </c>
      <c r="EY645">
        <v>4785.728214285714</v>
      </c>
      <c r="EZ645">
        <v>17294.83571428571</v>
      </c>
      <c r="FA645">
        <v>41.18699999999999</v>
      </c>
      <c r="FB645">
        <v>41.35025</v>
      </c>
      <c r="FC645">
        <v>40.875</v>
      </c>
      <c r="FD645">
        <v>40.51107142857142</v>
      </c>
      <c r="FE645">
        <v>41.93699999999999</v>
      </c>
      <c r="FF645">
        <v>1955.102142857143</v>
      </c>
      <c r="FG645">
        <v>39.88535714285715</v>
      </c>
      <c r="FH645">
        <v>0</v>
      </c>
      <c r="FI645">
        <v>1759263311.2</v>
      </c>
      <c r="FJ645">
        <v>0</v>
      </c>
      <c r="FK645">
        <v>230.8496153846154</v>
      </c>
      <c r="FL645">
        <v>-0.8185299207092992</v>
      </c>
      <c r="FM645">
        <v>-25.77162391540363</v>
      </c>
      <c r="FN645">
        <v>4785.622307692308</v>
      </c>
      <c r="FO645">
        <v>15</v>
      </c>
      <c r="FP645">
        <v>0</v>
      </c>
      <c r="FQ645" t="s">
        <v>439</v>
      </c>
      <c r="FR645">
        <v>1747148579.5</v>
      </c>
      <c r="FS645">
        <v>1747148584.5</v>
      </c>
      <c r="FT645">
        <v>0</v>
      </c>
      <c r="FU645">
        <v>0.162</v>
      </c>
      <c r="FV645">
        <v>-0.001</v>
      </c>
      <c r="FW645">
        <v>0.139</v>
      </c>
      <c r="FX645">
        <v>0.058</v>
      </c>
      <c r="FY645">
        <v>420</v>
      </c>
      <c r="FZ645">
        <v>16</v>
      </c>
      <c r="GA645">
        <v>0.19</v>
      </c>
      <c r="GB645">
        <v>0.02</v>
      </c>
      <c r="GC645">
        <v>-28.8803731707317</v>
      </c>
      <c r="GD645">
        <v>0.07981672473865084</v>
      </c>
      <c r="GE645">
        <v>0.07282142884963567</v>
      </c>
      <c r="GF645">
        <v>1</v>
      </c>
      <c r="GG645">
        <v>230.8890294117647</v>
      </c>
      <c r="GH645">
        <v>-0.6822154349225868</v>
      </c>
      <c r="GI645">
        <v>0.1954934157600593</v>
      </c>
      <c r="GJ645">
        <v>1</v>
      </c>
      <c r="GK645">
        <v>0.5293129268292682</v>
      </c>
      <c r="GL645">
        <v>-0.2273688710801393</v>
      </c>
      <c r="GM645">
        <v>0.02866026474644135</v>
      </c>
      <c r="GN645">
        <v>0</v>
      </c>
      <c r="GO645">
        <v>2</v>
      </c>
      <c r="GP645">
        <v>3</v>
      </c>
      <c r="GQ645" t="s">
        <v>446</v>
      </c>
      <c r="GR645">
        <v>3.12749</v>
      </c>
      <c r="GS645">
        <v>2.72814</v>
      </c>
      <c r="GT645">
        <v>0.139996</v>
      </c>
      <c r="GU645">
        <v>0.144104</v>
      </c>
      <c r="GV645">
        <v>0.103805</v>
      </c>
      <c r="GW645">
        <v>0.102783</v>
      </c>
      <c r="GX645">
        <v>25811.3</v>
      </c>
      <c r="GY645">
        <v>24893.4</v>
      </c>
      <c r="GZ645">
        <v>30553.1</v>
      </c>
      <c r="HA645">
        <v>29337.4</v>
      </c>
      <c r="HB645">
        <v>37788.1</v>
      </c>
      <c r="HC645">
        <v>34624.7</v>
      </c>
      <c r="HD645">
        <v>46736.1</v>
      </c>
      <c r="HE645">
        <v>43583.3</v>
      </c>
      <c r="HF645">
        <v>1.82488</v>
      </c>
      <c r="HG645">
        <v>1.85315</v>
      </c>
      <c r="HH645">
        <v>0.110772</v>
      </c>
      <c r="HI645">
        <v>0</v>
      </c>
      <c r="HJ645">
        <v>28.207</v>
      </c>
      <c r="HK645">
        <v>999.9</v>
      </c>
      <c r="HL645">
        <v>52.2</v>
      </c>
      <c r="HM645">
        <v>31.1</v>
      </c>
      <c r="HN645">
        <v>26.1303</v>
      </c>
      <c r="HO645">
        <v>62.8097</v>
      </c>
      <c r="HP645">
        <v>16.9151</v>
      </c>
      <c r="HQ645">
        <v>1</v>
      </c>
      <c r="HR645">
        <v>0.111738</v>
      </c>
      <c r="HS645">
        <v>-0.23704</v>
      </c>
      <c r="HT645">
        <v>20.2016</v>
      </c>
      <c r="HU645">
        <v>5.22837</v>
      </c>
      <c r="HV645">
        <v>11.974</v>
      </c>
      <c r="HW645">
        <v>4.97025</v>
      </c>
      <c r="HX645">
        <v>3.2895</v>
      </c>
      <c r="HY645">
        <v>9999</v>
      </c>
      <c r="HZ645">
        <v>9999</v>
      </c>
      <c r="IA645">
        <v>9999</v>
      </c>
      <c r="IB645">
        <v>22</v>
      </c>
      <c r="IC645">
        <v>4.9729</v>
      </c>
      <c r="ID645">
        <v>1.87714</v>
      </c>
      <c r="IE645">
        <v>1.87522</v>
      </c>
      <c r="IF645">
        <v>1.87805</v>
      </c>
      <c r="IG645">
        <v>1.87483</v>
      </c>
      <c r="IH645">
        <v>1.87836</v>
      </c>
      <c r="II645">
        <v>1.87546</v>
      </c>
      <c r="IJ645">
        <v>1.87663</v>
      </c>
      <c r="IK645">
        <v>0</v>
      </c>
      <c r="IL645">
        <v>0</v>
      </c>
      <c r="IM645">
        <v>0</v>
      </c>
      <c r="IN645">
        <v>0</v>
      </c>
      <c r="IO645" t="s">
        <v>441</v>
      </c>
      <c r="IP645" t="s">
        <v>442</v>
      </c>
      <c r="IQ645" t="s">
        <v>443</v>
      </c>
      <c r="IR645" t="s">
        <v>443</v>
      </c>
      <c r="IS645" t="s">
        <v>443</v>
      </c>
      <c r="IT645" t="s">
        <v>443</v>
      </c>
      <c r="IU645">
        <v>0</v>
      </c>
      <c r="IV645">
        <v>100</v>
      </c>
      <c r="IW645">
        <v>100</v>
      </c>
      <c r="IX645">
        <v>0.745</v>
      </c>
      <c r="IY645">
        <v>0.2193</v>
      </c>
      <c r="IZ645">
        <v>-0.1222274518627452</v>
      </c>
      <c r="JA645">
        <v>0.001328938755811441</v>
      </c>
      <c r="JB645">
        <v>-5.633165956792918E-07</v>
      </c>
      <c r="JC645">
        <v>2.510553891376428E-10</v>
      </c>
      <c r="JD645">
        <v>-0.04678033270444259</v>
      </c>
      <c r="JE645">
        <v>-0.0009625096320519332</v>
      </c>
      <c r="JF645">
        <v>0.0006953178313022573</v>
      </c>
      <c r="JG645">
        <v>-5.973937232829655E-06</v>
      </c>
      <c r="JH645">
        <v>1</v>
      </c>
      <c r="JI645">
        <v>2112</v>
      </c>
      <c r="JJ645">
        <v>1</v>
      </c>
      <c r="JK645">
        <v>26</v>
      </c>
      <c r="JL645">
        <v>201912</v>
      </c>
      <c r="JM645">
        <v>201911.9</v>
      </c>
      <c r="JN645">
        <v>1.99829</v>
      </c>
      <c r="JO645">
        <v>2.54395</v>
      </c>
      <c r="JP645">
        <v>1.39893</v>
      </c>
      <c r="JQ645">
        <v>2.33521</v>
      </c>
      <c r="JR645">
        <v>1.44897</v>
      </c>
      <c r="JS645">
        <v>2.57935</v>
      </c>
      <c r="JT645">
        <v>36.8604</v>
      </c>
      <c r="JU645">
        <v>23.9824</v>
      </c>
      <c r="JV645">
        <v>18</v>
      </c>
      <c r="JW645">
        <v>475.961</v>
      </c>
      <c r="JX645">
        <v>463.111</v>
      </c>
      <c r="JY645">
        <v>28.0722</v>
      </c>
      <c r="JZ645">
        <v>28.6389</v>
      </c>
      <c r="KA645">
        <v>30.0001</v>
      </c>
      <c r="KB645">
        <v>28.3278</v>
      </c>
      <c r="KC645">
        <v>28.3946</v>
      </c>
      <c r="KD645">
        <v>39.9992</v>
      </c>
      <c r="KE645">
        <v>24.0519</v>
      </c>
      <c r="KF645">
        <v>77.3018</v>
      </c>
      <c r="KG645">
        <v>28.0667</v>
      </c>
      <c r="KH645">
        <v>888.384</v>
      </c>
      <c r="KI645">
        <v>22.4745</v>
      </c>
      <c r="KJ645">
        <v>101.003</v>
      </c>
      <c r="KK645">
        <v>100.259</v>
      </c>
    </row>
    <row r="646" spans="1:297">
      <c r="A646">
        <v>630</v>
      </c>
      <c r="B646">
        <v>1759263301.6</v>
      </c>
      <c r="C646">
        <v>16486</v>
      </c>
      <c r="D646" t="s">
        <v>1709</v>
      </c>
      <c r="E646" t="s">
        <v>1710</v>
      </c>
      <c r="F646">
        <v>5</v>
      </c>
      <c r="G646" t="s">
        <v>1604</v>
      </c>
      <c r="H646" t="s">
        <v>436</v>
      </c>
      <c r="I646">
        <v>1759263293.778571</v>
      </c>
      <c r="J646">
        <f>(K646)/1000</f>
        <v>0</v>
      </c>
      <c r="K646">
        <f>IF(DP646, AN646, AH646)</f>
        <v>0</v>
      </c>
      <c r="L646">
        <f>IF(DP646, AI646, AG646)</f>
        <v>0</v>
      </c>
      <c r="M646">
        <f>DR646 - IF(AU646&gt;1, L646*DL646*100.0/(AW646), 0)</f>
        <v>0</v>
      </c>
      <c r="N646">
        <f>((T646-J646/2)*M646-L646)/(T646+J646/2)</f>
        <v>0</v>
      </c>
      <c r="O646">
        <f>N646*(DY646+DZ646)/1000.0</f>
        <v>0</v>
      </c>
      <c r="P646">
        <f>(DR646 - IF(AU646&gt;1, L646*DL646*100.0/(AW646), 0))*(DY646+DZ646)/1000.0</f>
        <v>0</v>
      </c>
      <c r="Q646">
        <f>2.0/((1/S646-1/R646)+SIGN(S646)*SQRT((1/S646-1/R646)*(1/S646-1/R646) + 4*DM646/((DM646+1)*(DM646+1))*(2*1/S646*1/R646-1/R646*1/R646)))</f>
        <v>0</v>
      </c>
      <c r="R646">
        <f>IF(LEFT(DN646,1)&lt;&gt;"0",IF(LEFT(DN646,1)="1",3.0,DO646),$D$5+$E$5*(EF646*DY646/($K$5*1000))+$F$5*(EF646*DY646/($K$5*1000))*MAX(MIN(DL646,$J$5),$I$5)*MAX(MIN(DL646,$J$5),$I$5)+$G$5*MAX(MIN(DL646,$J$5),$I$5)*(EF646*DY646/($K$5*1000))+$H$5*(EF646*DY646/($K$5*1000))*(EF646*DY646/($K$5*1000)))</f>
        <v>0</v>
      </c>
      <c r="S646">
        <f>J646*(1000-(1000*0.61365*exp(17.502*W646/(240.97+W646))/(DY646+DZ646)+DT646)/2)/(1000*0.61365*exp(17.502*W646/(240.97+W646))/(DY646+DZ646)-DT646)</f>
        <v>0</v>
      </c>
      <c r="T646">
        <f>1/((DM646+1)/(Q646/1.6)+1/(R646/1.37)) + DM646/((DM646+1)/(Q646/1.6) + DM646/(R646/1.37))</f>
        <v>0</v>
      </c>
      <c r="U646">
        <f>(DH646*DK646)</f>
        <v>0</v>
      </c>
      <c r="V646">
        <f>(EA646+(U646+2*0.95*5.67E-8*(((EA646+$B$7)+273)^4-(EA646+273)^4)-44100*J646)/(1.84*29.3*R646+8*0.95*5.67E-8*(EA646+273)^3))</f>
        <v>0</v>
      </c>
      <c r="W646">
        <f>($C$7*EB646+$D$7*EC646+$E$7*V646)</f>
        <v>0</v>
      </c>
      <c r="X646">
        <f>0.61365*exp(17.502*W646/(240.97+W646))</f>
        <v>0</v>
      </c>
      <c r="Y646">
        <f>(Z646/AA646*100)</f>
        <v>0</v>
      </c>
      <c r="Z646">
        <f>DT646*(DY646+DZ646)/1000</f>
        <v>0</v>
      </c>
      <c r="AA646">
        <f>0.61365*exp(17.502*EA646/(240.97+EA646))</f>
        <v>0</v>
      </c>
      <c r="AB646">
        <f>(X646-DT646*(DY646+DZ646)/1000)</f>
        <v>0</v>
      </c>
      <c r="AC646">
        <f>(-J646*44100)</f>
        <v>0</v>
      </c>
      <c r="AD646">
        <f>2*29.3*R646*0.92*(EA646-W646)</f>
        <v>0</v>
      </c>
      <c r="AE646">
        <f>2*0.95*5.67E-8*(((EA646+$B$7)+273)^4-(W646+273)^4)</f>
        <v>0</v>
      </c>
      <c r="AF646">
        <f>U646+AE646+AC646+AD646</f>
        <v>0</v>
      </c>
      <c r="AG646">
        <f>DX646*AU646*(DS646-DR646*(1000-AU646*DU646)/(1000-AU646*DT646))/(100*DL646)</f>
        <v>0</v>
      </c>
      <c r="AH646">
        <f>1000*DX646*AU646*(DT646-DU646)/(100*DL646*(1000-AU646*DT646))</f>
        <v>0</v>
      </c>
      <c r="AI646">
        <f>(AJ646 - AK646 - DY646*1E3/(8.314*(EA646+273.15)) * AM646/DX646 * AL646) * DX646/(100*DL646) * (1000 - DU646)/1000</f>
        <v>0</v>
      </c>
      <c r="AJ646">
        <v>893.8590315938314</v>
      </c>
      <c r="AK646">
        <v>873.6057636363636</v>
      </c>
      <c r="AL646">
        <v>3.440190780304355</v>
      </c>
      <c r="AM646">
        <v>65.50956561991086</v>
      </c>
      <c r="AN646">
        <f>(AP646 - AO646 + DY646*1E3/(8.314*(EA646+273.15)) * AR646/DX646 * AQ646) * DX646/(100*DL646) * 1000/(1000 - AP646)</f>
        <v>0</v>
      </c>
      <c r="AO646">
        <v>22.40305916790614</v>
      </c>
      <c r="AP646">
        <v>22.89406303030303</v>
      </c>
      <c r="AQ646">
        <v>-2.241324838156746E-05</v>
      </c>
      <c r="AR646">
        <v>120.4134206838578</v>
      </c>
      <c r="AS646">
        <v>6</v>
      </c>
      <c r="AT646">
        <v>1</v>
      </c>
      <c r="AU646">
        <f>IF(AS646*$H$13&gt;=AW646,1.0,(AW646/(AW646-AS646*$H$13)))</f>
        <v>0</v>
      </c>
      <c r="AV646">
        <f>(AU646-1)*100</f>
        <v>0</v>
      </c>
      <c r="AW646">
        <f>MAX(0,($B$13+$C$13*EF646)/(1+$D$13*EF646)*DY646/(EA646+273)*$E$13)</f>
        <v>0</v>
      </c>
      <c r="AX646" t="s">
        <v>437</v>
      </c>
      <c r="AY646" t="s">
        <v>437</v>
      </c>
      <c r="AZ646">
        <v>0</v>
      </c>
      <c r="BA646">
        <v>0</v>
      </c>
      <c r="BB646">
        <f>1-AZ646/BA646</f>
        <v>0</v>
      </c>
      <c r="BC646">
        <v>0</v>
      </c>
      <c r="BD646" t="s">
        <v>437</v>
      </c>
      <c r="BE646" t="s">
        <v>437</v>
      </c>
      <c r="BF646">
        <v>0</v>
      </c>
      <c r="BG646">
        <v>0</v>
      </c>
      <c r="BH646">
        <f>1-BF646/BG646</f>
        <v>0</v>
      </c>
      <c r="BI646">
        <v>0.5</v>
      </c>
      <c r="BJ646">
        <f>DI646</f>
        <v>0</v>
      </c>
      <c r="BK646">
        <f>L646</f>
        <v>0</v>
      </c>
      <c r="BL646">
        <f>BH646*BI646*BJ646</f>
        <v>0</v>
      </c>
      <c r="BM646">
        <f>(BK646-BC646)/BJ646</f>
        <v>0</v>
      </c>
      <c r="BN646">
        <f>(BA646-BG646)/BG646</f>
        <v>0</v>
      </c>
      <c r="BO646">
        <f>AZ646/(BB646+AZ646/BG646)</f>
        <v>0</v>
      </c>
      <c r="BP646" t="s">
        <v>437</v>
      </c>
      <c r="BQ646">
        <v>0</v>
      </c>
      <c r="BR646">
        <f>IF(BQ646&lt;&gt;0, BQ646, BO646)</f>
        <v>0</v>
      </c>
      <c r="BS646">
        <f>1-BR646/BG646</f>
        <v>0</v>
      </c>
      <c r="BT646">
        <f>(BG646-BF646)/(BG646-BR646)</f>
        <v>0</v>
      </c>
      <c r="BU646">
        <f>(BA646-BG646)/(BA646-BR646)</f>
        <v>0</v>
      </c>
      <c r="BV646">
        <f>(BG646-BF646)/(BG646-AZ646)</f>
        <v>0</v>
      </c>
      <c r="BW646">
        <f>(BA646-BG646)/(BA646-AZ646)</f>
        <v>0</v>
      </c>
      <c r="BX646">
        <f>(BT646*BR646/BF646)</f>
        <v>0</v>
      </c>
      <c r="BY646">
        <f>(1-BX646)</f>
        <v>0</v>
      </c>
      <c r="DH646">
        <f>$B$11*EG646+$C$11*EH646+$F$11*ES646*(1-EV646)</f>
        <v>0</v>
      </c>
      <c r="DI646">
        <f>DH646*DJ646</f>
        <v>0</v>
      </c>
      <c r="DJ646">
        <f>($B$11*$D$9+$C$11*$D$9+$F$11*((FF646+EX646)/MAX(FF646+EX646+FG646, 0.1)*$I$9+FG646/MAX(FF646+EX646+FG646, 0.1)*$J$9))/($B$11+$C$11+$F$11)</f>
        <v>0</v>
      </c>
      <c r="DK646">
        <f>($B$11*$K$9+$C$11*$K$9+$F$11*((FF646+EX646)/MAX(FF646+EX646+FG646, 0.1)*$P$9+FG646/MAX(FF646+EX646+FG646, 0.1)*$Q$9))/($B$11+$C$11+$F$11)</f>
        <v>0</v>
      </c>
      <c r="DL646">
        <v>2.44</v>
      </c>
      <c r="DM646">
        <v>0.5</v>
      </c>
      <c r="DN646" t="s">
        <v>438</v>
      </c>
      <c r="DO646">
        <v>2</v>
      </c>
      <c r="DP646" t="b">
        <v>1</v>
      </c>
      <c r="DQ646">
        <v>1759263293.778571</v>
      </c>
      <c r="DR646">
        <v>829.0130714285715</v>
      </c>
      <c r="DS646">
        <v>857.9017142857141</v>
      </c>
      <c r="DT646">
        <v>22.89771428571428</v>
      </c>
      <c r="DU646">
        <v>22.38974285714286</v>
      </c>
      <c r="DV646">
        <v>828.2784285714287</v>
      </c>
      <c r="DW646">
        <v>22.67838571428571</v>
      </c>
      <c r="DX646">
        <v>500.0598928571429</v>
      </c>
      <c r="DY646">
        <v>90.63603928571429</v>
      </c>
      <c r="DZ646">
        <v>0.05023003571428573</v>
      </c>
      <c r="EA646">
        <v>29.65253571428572</v>
      </c>
      <c r="EB646">
        <v>30.02084642857143</v>
      </c>
      <c r="EC646">
        <v>999.9000000000002</v>
      </c>
      <c r="ED646">
        <v>0</v>
      </c>
      <c r="EE646">
        <v>0</v>
      </c>
      <c r="EF646">
        <v>10008.50571428571</v>
      </c>
      <c r="EG646">
        <v>0</v>
      </c>
      <c r="EH646">
        <v>11.42482142857143</v>
      </c>
      <c r="EI646">
        <v>-28.88866071428571</v>
      </c>
      <c r="EJ646">
        <v>848.4403571428572</v>
      </c>
      <c r="EK646">
        <v>877.5499285714285</v>
      </c>
      <c r="EL646">
        <v>0.5079707857142857</v>
      </c>
      <c r="EM646">
        <v>857.9017142857141</v>
      </c>
      <c r="EN646">
        <v>22.38974285714286</v>
      </c>
      <c r="EO646">
        <v>2.075357142857142</v>
      </c>
      <c r="EP646">
        <v>2.029316071428571</v>
      </c>
      <c r="EQ646">
        <v>18.0313</v>
      </c>
      <c r="ER646">
        <v>17.67495714285715</v>
      </c>
      <c r="ES646">
        <v>2000.001785714286</v>
      </c>
      <c r="ET646">
        <v>0.9800075714285716</v>
      </c>
      <c r="EU646">
        <v>0.01999242857142857</v>
      </c>
      <c r="EV646">
        <v>0</v>
      </c>
      <c r="EW646">
        <v>230.7387857142857</v>
      </c>
      <c r="EX646">
        <v>5.000560000000001</v>
      </c>
      <c r="EY646">
        <v>4784.043571428571</v>
      </c>
      <c r="EZ646">
        <v>17294.93214285714</v>
      </c>
      <c r="FA646">
        <v>41.18699999999999</v>
      </c>
      <c r="FB646">
        <v>41.36149999999999</v>
      </c>
      <c r="FC646">
        <v>40.88385714285715</v>
      </c>
      <c r="FD646">
        <v>40.51107142857143</v>
      </c>
      <c r="FE646">
        <v>41.93699999999999</v>
      </c>
      <c r="FF646">
        <v>1955.111785714286</v>
      </c>
      <c r="FG646">
        <v>39.88500000000001</v>
      </c>
      <c r="FH646">
        <v>0</v>
      </c>
      <c r="FI646">
        <v>1759263316</v>
      </c>
      <c r="FJ646">
        <v>0</v>
      </c>
      <c r="FK646">
        <v>230.7443076923077</v>
      </c>
      <c r="FL646">
        <v>-1.307145299918234</v>
      </c>
      <c r="FM646">
        <v>-22.58837602758676</v>
      </c>
      <c r="FN646">
        <v>4783.740384615385</v>
      </c>
      <c r="FO646">
        <v>15</v>
      </c>
      <c r="FP646">
        <v>0</v>
      </c>
      <c r="FQ646" t="s">
        <v>439</v>
      </c>
      <c r="FR646">
        <v>1747148579.5</v>
      </c>
      <c r="FS646">
        <v>1747148584.5</v>
      </c>
      <c r="FT646">
        <v>0</v>
      </c>
      <c r="FU646">
        <v>0.162</v>
      </c>
      <c r="FV646">
        <v>-0.001</v>
      </c>
      <c r="FW646">
        <v>0.139</v>
      </c>
      <c r="FX646">
        <v>0.058</v>
      </c>
      <c r="FY646">
        <v>420</v>
      </c>
      <c r="FZ646">
        <v>16</v>
      </c>
      <c r="GA646">
        <v>0.19</v>
      </c>
      <c r="GB646">
        <v>0.02</v>
      </c>
      <c r="GC646">
        <v>-28.86614634146341</v>
      </c>
      <c r="GD646">
        <v>-0.2560787456445938</v>
      </c>
      <c r="GE646">
        <v>0.05374625158823493</v>
      </c>
      <c r="GF646">
        <v>1</v>
      </c>
      <c r="GG646">
        <v>230.8226176470588</v>
      </c>
      <c r="GH646">
        <v>-1.365148974173992</v>
      </c>
      <c r="GI646">
        <v>0.2273177375530289</v>
      </c>
      <c r="GJ646">
        <v>0</v>
      </c>
      <c r="GK646">
        <v>0.512018243902439</v>
      </c>
      <c r="GL646">
        <v>-0.1038611498257835</v>
      </c>
      <c r="GM646">
        <v>0.01174924480765755</v>
      </c>
      <c r="GN646">
        <v>0</v>
      </c>
      <c r="GO646">
        <v>1</v>
      </c>
      <c r="GP646">
        <v>3</v>
      </c>
      <c r="GQ646" t="s">
        <v>463</v>
      </c>
      <c r="GR646">
        <v>3.12775</v>
      </c>
      <c r="GS646">
        <v>2.72769</v>
      </c>
      <c r="GT646">
        <v>0.141643</v>
      </c>
      <c r="GU646">
        <v>0.145737</v>
      </c>
      <c r="GV646">
        <v>0.103796</v>
      </c>
      <c r="GW646">
        <v>0.102795</v>
      </c>
      <c r="GX646">
        <v>25761.9</v>
      </c>
      <c r="GY646">
        <v>24845.9</v>
      </c>
      <c r="GZ646">
        <v>30553.2</v>
      </c>
      <c r="HA646">
        <v>29337.3</v>
      </c>
      <c r="HB646">
        <v>37788.9</v>
      </c>
      <c r="HC646">
        <v>34624.4</v>
      </c>
      <c r="HD646">
        <v>46736.4</v>
      </c>
      <c r="HE646">
        <v>43583.4</v>
      </c>
      <c r="HF646">
        <v>1.825</v>
      </c>
      <c r="HG646">
        <v>1.85292</v>
      </c>
      <c r="HH646">
        <v>0.110827</v>
      </c>
      <c r="HI646">
        <v>0</v>
      </c>
      <c r="HJ646">
        <v>28.2103</v>
      </c>
      <c r="HK646">
        <v>999.9</v>
      </c>
      <c r="HL646">
        <v>52.2</v>
      </c>
      <c r="HM646">
        <v>31.1</v>
      </c>
      <c r="HN646">
        <v>26.1301</v>
      </c>
      <c r="HO646">
        <v>63.1897</v>
      </c>
      <c r="HP646">
        <v>16.6306</v>
      </c>
      <c r="HQ646">
        <v>1</v>
      </c>
      <c r="HR646">
        <v>0.111763</v>
      </c>
      <c r="HS646">
        <v>-0.265583</v>
      </c>
      <c r="HT646">
        <v>20.2016</v>
      </c>
      <c r="HU646">
        <v>5.22897</v>
      </c>
      <c r="HV646">
        <v>11.974</v>
      </c>
      <c r="HW646">
        <v>4.9704</v>
      </c>
      <c r="HX646">
        <v>3.28958</v>
      </c>
      <c r="HY646">
        <v>9999</v>
      </c>
      <c r="HZ646">
        <v>9999</v>
      </c>
      <c r="IA646">
        <v>9999</v>
      </c>
      <c r="IB646">
        <v>22</v>
      </c>
      <c r="IC646">
        <v>4.97288</v>
      </c>
      <c r="ID646">
        <v>1.87714</v>
      </c>
      <c r="IE646">
        <v>1.87516</v>
      </c>
      <c r="IF646">
        <v>1.87805</v>
      </c>
      <c r="IG646">
        <v>1.87477</v>
      </c>
      <c r="IH646">
        <v>1.87833</v>
      </c>
      <c r="II646">
        <v>1.87537</v>
      </c>
      <c r="IJ646">
        <v>1.87661</v>
      </c>
      <c r="IK646">
        <v>0</v>
      </c>
      <c r="IL646">
        <v>0</v>
      </c>
      <c r="IM646">
        <v>0</v>
      </c>
      <c r="IN646">
        <v>0</v>
      </c>
      <c r="IO646" t="s">
        <v>441</v>
      </c>
      <c r="IP646" t="s">
        <v>442</v>
      </c>
      <c r="IQ646" t="s">
        <v>443</v>
      </c>
      <c r="IR646" t="s">
        <v>443</v>
      </c>
      <c r="IS646" t="s">
        <v>443</v>
      </c>
      <c r="IT646" t="s">
        <v>443</v>
      </c>
      <c r="IU646">
        <v>0</v>
      </c>
      <c r="IV646">
        <v>100</v>
      </c>
      <c r="IW646">
        <v>100</v>
      </c>
      <c r="IX646">
        <v>0.759</v>
      </c>
      <c r="IY646">
        <v>0.2192</v>
      </c>
      <c r="IZ646">
        <v>-0.1222274518627452</v>
      </c>
      <c r="JA646">
        <v>0.001328938755811441</v>
      </c>
      <c r="JB646">
        <v>-5.633165956792918E-07</v>
      </c>
      <c r="JC646">
        <v>2.510553891376428E-10</v>
      </c>
      <c r="JD646">
        <v>-0.04678033270444259</v>
      </c>
      <c r="JE646">
        <v>-0.0009625096320519332</v>
      </c>
      <c r="JF646">
        <v>0.0006953178313022573</v>
      </c>
      <c r="JG646">
        <v>-5.973937232829655E-06</v>
      </c>
      <c r="JH646">
        <v>1</v>
      </c>
      <c r="JI646">
        <v>2112</v>
      </c>
      <c r="JJ646">
        <v>1</v>
      </c>
      <c r="JK646">
        <v>26</v>
      </c>
      <c r="JL646">
        <v>201912</v>
      </c>
      <c r="JM646">
        <v>201912</v>
      </c>
      <c r="JN646">
        <v>2.02393</v>
      </c>
      <c r="JO646">
        <v>2.55371</v>
      </c>
      <c r="JP646">
        <v>1.39893</v>
      </c>
      <c r="JQ646">
        <v>2.33521</v>
      </c>
      <c r="JR646">
        <v>1.44897</v>
      </c>
      <c r="JS646">
        <v>2.48047</v>
      </c>
      <c r="JT646">
        <v>36.8604</v>
      </c>
      <c r="JU646">
        <v>23.9737</v>
      </c>
      <c r="JV646">
        <v>18</v>
      </c>
      <c r="JW646">
        <v>476.029</v>
      </c>
      <c r="JX646">
        <v>462.966</v>
      </c>
      <c r="JY646">
        <v>28.0545</v>
      </c>
      <c r="JZ646">
        <v>28.64</v>
      </c>
      <c r="KA646">
        <v>30.0001</v>
      </c>
      <c r="KB646">
        <v>28.3278</v>
      </c>
      <c r="KC646">
        <v>28.3946</v>
      </c>
      <c r="KD646">
        <v>40.524</v>
      </c>
      <c r="KE646">
        <v>23.7748</v>
      </c>
      <c r="KF646">
        <v>77.6811</v>
      </c>
      <c r="KG646">
        <v>28.0522</v>
      </c>
      <c r="KH646">
        <v>908.419</v>
      </c>
      <c r="KI646">
        <v>22.4996</v>
      </c>
      <c r="KJ646">
        <v>101.003</v>
      </c>
      <c r="KK646">
        <v>100.259</v>
      </c>
    </row>
    <row r="647" spans="1:297">
      <c r="A647">
        <v>631</v>
      </c>
      <c r="B647">
        <v>1759263307.1</v>
      </c>
      <c r="C647">
        <v>16491.5</v>
      </c>
      <c r="D647" t="s">
        <v>1711</v>
      </c>
      <c r="E647" t="s">
        <v>1712</v>
      </c>
      <c r="F647">
        <v>5</v>
      </c>
      <c r="G647" t="s">
        <v>1604</v>
      </c>
      <c r="H647" t="s">
        <v>436</v>
      </c>
      <c r="I647">
        <v>1759263299.35</v>
      </c>
      <c r="J647">
        <f>(K647)/1000</f>
        <v>0</v>
      </c>
      <c r="K647">
        <f>IF(DP647, AN647, AH647)</f>
        <v>0</v>
      </c>
      <c r="L647">
        <f>IF(DP647, AI647, AG647)</f>
        <v>0</v>
      </c>
      <c r="M647">
        <f>DR647 - IF(AU647&gt;1, L647*DL647*100.0/(AW647), 0)</f>
        <v>0</v>
      </c>
      <c r="N647">
        <f>((T647-J647/2)*M647-L647)/(T647+J647/2)</f>
        <v>0</v>
      </c>
      <c r="O647">
        <f>N647*(DY647+DZ647)/1000.0</f>
        <v>0</v>
      </c>
      <c r="P647">
        <f>(DR647 - IF(AU647&gt;1, L647*DL647*100.0/(AW647), 0))*(DY647+DZ647)/1000.0</f>
        <v>0</v>
      </c>
      <c r="Q647">
        <f>2.0/((1/S647-1/R647)+SIGN(S647)*SQRT((1/S647-1/R647)*(1/S647-1/R647) + 4*DM647/((DM647+1)*(DM647+1))*(2*1/S647*1/R647-1/R647*1/R647)))</f>
        <v>0</v>
      </c>
      <c r="R647">
        <f>IF(LEFT(DN647,1)&lt;&gt;"0",IF(LEFT(DN647,1)="1",3.0,DO647),$D$5+$E$5*(EF647*DY647/($K$5*1000))+$F$5*(EF647*DY647/($K$5*1000))*MAX(MIN(DL647,$J$5),$I$5)*MAX(MIN(DL647,$J$5),$I$5)+$G$5*MAX(MIN(DL647,$J$5),$I$5)*(EF647*DY647/($K$5*1000))+$H$5*(EF647*DY647/($K$5*1000))*(EF647*DY647/($K$5*1000)))</f>
        <v>0</v>
      </c>
      <c r="S647">
        <f>J647*(1000-(1000*0.61365*exp(17.502*W647/(240.97+W647))/(DY647+DZ647)+DT647)/2)/(1000*0.61365*exp(17.502*W647/(240.97+W647))/(DY647+DZ647)-DT647)</f>
        <v>0</v>
      </c>
      <c r="T647">
        <f>1/((DM647+1)/(Q647/1.6)+1/(R647/1.37)) + DM647/((DM647+1)/(Q647/1.6) + DM647/(R647/1.37))</f>
        <v>0</v>
      </c>
      <c r="U647">
        <f>(DH647*DK647)</f>
        <v>0</v>
      </c>
      <c r="V647">
        <f>(EA647+(U647+2*0.95*5.67E-8*(((EA647+$B$7)+273)^4-(EA647+273)^4)-44100*J647)/(1.84*29.3*R647+8*0.95*5.67E-8*(EA647+273)^3))</f>
        <v>0</v>
      </c>
      <c r="W647">
        <f>($C$7*EB647+$D$7*EC647+$E$7*V647)</f>
        <v>0</v>
      </c>
      <c r="X647">
        <f>0.61365*exp(17.502*W647/(240.97+W647))</f>
        <v>0</v>
      </c>
      <c r="Y647">
        <f>(Z647/AA647*100)</f>
        <v>0</v>
      </c>
      <c r="Z647">
        <f>DT647*(DY647+DZ647)/1000</f>
        <v>0</v>
      </c>
      <c r="AA647">
        <f>0.61365*exp(17.502*EA647/(240.97+EA647))</f>
        <v>0</v>
      </c>
      <c r="AB647">
        <f>(X647-DT647*(DY647+DZ647)/1000)</f>
        <v>0</v>
      </c>
      <c r="AC647">
        <f>(-J647*44100)</f>
        <v>0</v>
      </c>
      <c r="AD647">
        <f>2*29.3*R647*0.92*(EA647-W647)</f>
        <v>0</v>
      </c>
      <c r="AE647">
        <f>2*0.95*5.67E-8*(((EA647+$B$7)+273)^4-(W647+273)^4)</f>
        <v>0</v>
      </c>
      <c r="AF647">
        <f>U647+AE647+AC647+AD647</f>
        <v>0</v>
      </c>
      <c r="AG647">
        <f>DX647*AU647*(DS647-DR647*(1000-AU647*DU647)/(1000-AU647*DT647))/(100*DL647)</f>
        <v>0</v>
      </c>
      <c r="AH647">
        <f>1000*DX647*AU647*(DT647-DU647)/(100*DL647*(1000-AU647*DT647))</f>
        <v>0</v>
      </c>
      <c r="AI647">
        <f>(AJ647 - AK647 - DY647*1E3/(8.314*(EA647+273.15)) * AM647/DX647 * AL647) * DX647/(100*DL647) * (1000 - DU647)/1000</f>
        <v>0</v>
      </c>
      <c r="AJ647">
        <v>912.7767054442548</v>
      </c>
      <c r="AK647">
        <v>892.536521212121</v>
      </c>
      <c r="AL647">
        <v>3.446903200560715</v>
      </c>
      <c r="AM647">
        <v>65.50956561991086</v>
      </c>
      <c r="AN647">
        <f>(AP647 - AO647 + DY647*1E3/(8.314*(EA647+273.15)) * AR647/DX647 * AQ647) * DX647/(100*DL647) * 1000/(1000 - AP647)</f>
        <v>0</v>
      </c>
      <c r="AO647">
        <v>22.41935371055316</v>
      </c>
      <c r="AP647">
        <v>22.88701272727272</v>
      </c>
      <c r="AQ647">
        <v>-4.703162530104174E-05</v>
      </c>
      <c r="AR647">
        <v>120.4134206838578</v>
      </c>
      <c r="AS647">
        <v>6</v>
      </c>
      <c r="AT647">
        <v>1</v>
      </c>
      <c r="AU647">
        <f>IF(AS647*$H$13&gt;=AW647,1.0,(AW647/(AW647-AS647*$H$13)))</f>
        <v>0</v>
      </c>
      <c r="AV647">
        <f>(AU647-1)*100</f>
        <v>0</v>
      </c>
      <c r="AW647">
        <f>MAX(0,($B$13+$C$13*EF647)/(1+$D$13*EF647)*DY647/(EA647+273)*$E$13)</f>
        <v>0</v>
      </c>
      <c r="AX647" t="s">
        <v>437</v>
      </c>
      <c r="AY647" t="s">
        <v>437</v>
      </c>
      <c r="AZ647">
        <v>0</v>
      </c>
      <c r="BA647">
        <v>0</v>
      </c>
      <c r="BB647">
        <f>1-AZ647/BA647</f>
        <v>0</v>
      </c>
      <c r="BC647">
        <v>0</v>
      </c>
      <c r="BD647" t="s">
        <v>437</v>
      </c>
      <c r="BE647" t="s">
        <v>437</v>
      </c>
      <c r="BF647">
        <v>0</v>
      </c>
      <c r="BG647">
        <v>0</v>
      </c>
      <c r="BH647">
        <f>1-BF647/BG647</f>
        <v>0</v>
      </c>
      <c r="BI647">
        <v>0.5</v>
      </c>
      <c r="BJ647">
        <f>DI647</f>
        <v>0</v>
      </c>
      <c r="BK647">
        <f>L647</f>
        <v>0</v>
      </c>
      <c r="BL647">
        <f>BH647*BI647*BJ647</f>
        <v>0</v>
      </c>
      <c r="BM647">
        <f>(BK647-BC647)/BJ647</f>
        <v>0</v>
      </c>
      <c r="BN647">
        <f>(BA647-BG647)/BG647</f>
        <v>0</v>
      </c>
      <c r="BO647">
        <f>AZ647/(BB647+AZ647/BG647)</f>
        <v>0</v>
      </c>
      <c r="BP647" t="s">
        <v>437</v>
      </c>
      <c r="BQ647">
        <v>0</v>
      </c>
      <c r="BR647">
        <f>IF(BQ647&lt;&gt;0, BQ647, BO647)</f>
        <v>0</v>
      </c>
      <c r="BS647">
        <f>1-BR647/BG647</f>
        <v>0</v>
      </c>
      <c r="BT647">
        <f>(BG647-BF647)/(BG647-BR647)</f>
        <v>0</v>
      </c>
      <c r="BU647">
        <f>(BA647-BG647)/(BA647-BR647)</f>
        <v>0</v>
      </c>
      <c r="BV647">
        <f>(BG647-BF647)/(BG647-AZ647)</f>
        <v>0</v>
      </c>
      <c r="BW647">
        <f>(BA647-BG647)/(BA647-AZ647)</f>
        <v>0</v>
      </c>
      <c r="BX647">
        <f>(BT647*BR647/BF647)</f>
        <v>0</v>
      </c>
      <c r="BY647">
        <f>(1-BX647)</f>
        <v>0</v>
      </c>
      <c r="DH647">
        <f>$B$11*EG647+$C$11*EH647+$F$11*ES647*(1-EV647)</f>
        <v>0</v>
      </c>
      <c r="DI647">
        <f>DH647*DJ647</f>
        <v>0</v>
      </c>
      <c r="DJ647">
        <f>($B$11*$D$9+$C$11*$D$9+$F$11*((FF647+EX647)/MAX(FF647+EX647+FG647, 0.1)*$I$9+FG647/MAX(FF647+EX647+FG647, 0.1)*$J$9))/($B$11+$C$11+$F$11)</f>
        <v>0</v>
      </c>
      <c r="DK647">
        <f>($B$11*$K$9+$C$11*$K$9+$F$11*((FF647+EX647)/MAX(FF647+EX647+FG647, 0.1)*$P$9+FG647/MAX(FF647+EX647+FG647, 0.1)*$Q$9))/($B$11+$C$11+$F$11)</f>
        <v>0</v>
      </c>
      <c r="DL647">
        <v>2.44</v>
      </c>
      <c r="DM647">
        <v>0.5</v>
      </c>
      <c r="DN647" t="s">
        <v>438</v>
      </c>
      <c r="DO647">
        <v>2</v>
      </c>
      <c r="DP647" t="b">
        <v>1</v>
      </c>
      <c r="DQ647">
        <v>1759263299.35</v>
      </c>
      <c r="DR647">
        <v>847.7327500000001</v>
      </c>
      <c r="DS647">
        <v>876.5937499999999</v>
      </c>
      <c r="DT647">
        <v>22.89413214285714</v>
      </c>
      <c r="DU647">
        <v>22.40366785714286</v>
      </c>
      <c r="DV647">
        <v>846.9809285714285</v>
      </c>
      <c r="DW647">
        <v>22.674875</v>
      </c>
      <c r="DX647">
        <v>500.0279642857143</v>
      </c>
      <c r="DY647">
        <v>90.63628571428572</v>
      </c>
      <c r="DZ647">
        <v>0.05031065357142857</v>
      </c>
      <c r="EA647">
        <v>29.64880357142857</v>
      </c>
      <c r="EB647">
        <v>30.01566428571428</v>
      </c>
      <c r="EC647">
        <v>999.9000000000002</v>
      </c>
      <c r="ED647">
        <v>0</v>
      </c>
      <c r="EE647">
        <v>0</v>
      </c>
      <c r="EF647">
        <v>9992.253928571428</v>
      </c>
      <c r="EG647">
        <v>0</v>
      </c>
      <c r="EH647">
        <v>11.42988571428572</v>
      </c>
      <c r="EI647">
        <v>-28.86101785714286</v>
      </c>
      <c r="EJ647">
        <v>867.5955</v>
      </c>
      <c r="EK647">
        <v>896.6828928571429</v>
      </c>
      <c r="EL647">
        <v>0.4904561785714286</v>
      </c>
      <c r="EM647">
        <v>876.5937499999999</v>
      </c>
      <c r="EN647">
        <v>22.40366785714286</v>
      </c>
      <c r="EO647">
        <v>2.0750375</v>
      </c>
      <c r="EP647">
        <v>2.030585</v>
      </c>
      <c r="EQ647">
        <v>18.02885357142857</v>
      </c>
      <c r="ER647">
        <v>17.68486071428571</v>
      </c>
      <c r="ES647">
        <v>1999.982142857143</v>
      </c>
      <c r="ET647">
        <v>0.9800073571428572</v>
      </c>
      <c r="EU647">
        <v>0.01999264285714285</v>
      </c>
      <c r="EV647">
        <v>0</v>
      </c>
      <c r="EW647">
        <v>230.5996071428571</v>
      </c>
      <c r="EX647">
        <v>5.000560000000001</v>
      </c>
      <c r="EY647">
        <v>4781.860714285714</v>
      </c>
      <c r="EZ647">
        <v>17294.75714285715</v>
      </c>
      <c r="FA647">
        <v>41.18699999999999</v>
      </c>
      <c r="FB647">
        <v>41.36375</v>
      </c>
      <c r="FC647">
        <v>40.88607142857143</v>
      </c>
      <c r="FD647">
        <v>40.52214285714285</v>
      </c>
      <c r="FE647">
        <v>41.93699999999999</v>
      </c>
      <c r="FF647">
        <v>1955.092142857143</v>
      </c>
      <c r="FG647">
        <v>39.88535714285715</v>
      </c>
      <c r="FH647">
        <v>0</v>
      </c>
      <c r="FI647">
        <v>1759263321.4</v>
      </c>
      <c r="FJ647">
        <v>0</v>
      </c>
      <c r="FK647">
        <v>230.55608</v>
      </c>
      <c r="FL647">
        <v>-1.793769232133344</v>
      </c>
      <c r="FM647">
        <v>-23.44692301006265</v>
      </c>
      <c r="FN647">
        <v>4781.6516</v>
      </c>
      <c r="FO647">
        <v>15</v>
      </c>
      <c r="FP647">
        <v>0</v>
      </c>
      <c r="FQ647" t="s">
        <v>439</v>
      </c>
      <c r="FR647">
        <v>1747148579.5</v>
      </c>
      <c r="FS647">
        <v>1747148584.5</v>
      </c>
      <c r="FT647">
        <v>0</v>
      </c>
      <c r="FU647">
        <v>0.162</v>
      </c>
      <c r="FV647">
        <v>-0.001</v>
      </c>
      <c r="FW647">
        <v>0.139</v>
      </c>
      <c r="FX647">
        <v>0.058</v>
      </c>
      <c r="FY647">
        <v>420</v>
      </c>
      <c r="FZ647">
        <v>16</v>
      </c>
      <c r="GA647">
        <v>0.19</v>
      </c>
      <c r="GB647">
        <v>0.02</v>
      </c>
      <c r="GC647">
        <v>-28.88566829268293</v>
      </c>
      <c r="GD647">
        <v>0.1565832752612688</v>
      </c>
      <c r="GE647">
        <v>0.04422023838075661</v>
      </c>
      <c r="GF647">
        <v>1</v>
      </c>
      <c r="GG647">
        <v>230.6797647058823</v>
      </c>
      <c r="GH647">
        <v>-1.483544694386979</v>
      </c>
      <c r="GI647">
        <v>0.2492813268794823</v>
      </c>
      <c r="GJ647">
        <v>0</v>
      </c>
      <c r="GK647">
        <v>0.5022886585365853</v>
      </c>
      <c r="GL647">
        <v>-0.165483031358886</v>
      </c>
      <c r="GM647">
        <v>0.01693512349485064</v>
      </c>
      <c r="GN647">
        <v>0</v>
      </c>
      <c r="GO647">
        <v>1</v>
      </c>
      <c r="GP647">
        <v>3</v>
      </c>
      <c r="GQ647" t="s">
        <v>463</v>
      </c>
      <c r="GR647">
        <v>3.12761</v>
      </c>
      <c r="GS647">
        <v>2.72801</v>
      </c>
      <c r="GT647">
        <v>0.143636</v>
      </c>
      <c r="GU647">
        <v>0.14769</v>
      </c>
      <c r="GV647">
        <v>0.103777</v>
      </c>
      <c r="GW647">
        <v>0.102929</v>
      </c>
      <c r="GX647">
        <v>25702.3</v>
      </c>
      <c r="GY647">
        <v>24789.2</v>
      </c>
      <c r="GZ647">
        <v>30553.5</v>
      </c>
      <c r="HA647">
        <v>29337.6</v>
      </c>
      <c r="HB647">
        <v>37790.1</v>
      </c>
      <c r="HC647">
        <v>34619.6</v>
      </c>
      <c r="HD647">
        <v>46736.7</v>
      </c>
      <c r="HE647">
        <v>43583.7</v>
      </c>
      <c r="HF647">
        <v>1.8249</v>
      </c>
      <c r="HG647">
        <v>1.8533</v>
      </c>
      <c r="HH647">
        <v>0.110418</v>
      </c>
      <c r="HI647">
        <v>0</v>
      </c>
      <c r="HJ647">
        <v>28.2142</v>
      </c>
      <c r="HK647">
        <v>999.9</v>
      </c>
      <c r="HL647">
        <v>52.3</v>
      </c>
      <c r="HM647">
        <v>31.1</v>
      </c>
      <c r="HN647">
        <v>26.1813</v>
      </c>
      <c r="HO647">
        <v>63.1897</v>
      </c>
      <c r="HP647">
        <v>16.6426</v>
      </c>
      <c r="HQ647">
        <v>1</v>
      </c>
      <c r="HR647">
        <v>0.111809</v>
      </c>
      <c r="HS647">
        <v>-0.270869</v>
      </c>
      <c r="HT647">
        <v>20.2014</v>
      </c>
      <c r="HU647">
        <v>5.22927</v>
      </c>
      <c r="HV647">
        <v>11.974</v>
      </c>
      <c r="HW647">
        <v>4.97035</v>
      </c>
      <c r="HX647">
        <v>3.28965</v>
      </c>
      <c r="HY647">
        <v>9999</v>
      </c>
      <c r="HZ647">
        <v>9999</v>
      </c>
      <c r="IA647">
        <v>9999</v>
      </c>
      <c r="IB647">
        <v>22</v>
      </c>
      <c r="IC647">
        <v>4.9729</v>
      </c>
      <c r="ID647">
        <v>1.87714</v>
      </c>
      <c r="IE647">
        <v>1.87517</v>
      </c>
      <c r="IF647">
        <v>1.87804</v>
      </c>
      <c r="IG647">
        <v>1.87479</v>
      </c>
      <c r="IH647">
        <v>1.87835</v>
      </c>
      <c r="II647">
        <v>1.8754</v>
      </c>
      <c r="IJ647">
        <v>1.87659</v>
      </c>
      <c r="IK647">
        <v>0</v>
      </c>
      <c r="IL647">
        <v>0</v>
      </c>
      <c r="IM647">
        <v>0</v>
      </c>
      <c r="IN647">
        <v>0</v>
      </c>
      <c r="IO647" t="s">
        <v>441</v>
      </c>
      <c r="IP647" t="s">
        <v>442</v>
      </c>
      <c r="IQ647" t="s">
        <v>443</v>
      </c>
      <c r="IR647" t="s">
        <v>443</v>
      </c>
      <c r="IS647" t="s">
        <v>443</v>
      </c>
      <c r="IT647" t="s">
        <v>443</v>
      </c>
      <c r="IU647">
        <v>0</v>
      </c>
      <c r="IV647">
        <v>100</v>
      </c>
      <c r="IW647">
        <v>100</v>
      </c>
      <c r="IX647">
        <v>0.776</v>
      </c>
      <c r="IY647">
        <v>0.2191</v>
      </c>
      <c r="IZ647">
        <v>-0.1222274518627452</v>
      </c>
      <c r="JA647">
        <v>0.001328938755811441</v>
      </c>
      <c r="JB647">
        <v>-5.633165956792918E-07</v>
      </c>
      <c r="JC647">
        <v>2.510553891376428E-10</v>
      </c>
      <c r="JD647">
        <v>-0.04678033270444259</v>
      </c>
      <c r="JE647">
        <v>-0.0009625096320519332</v>
      </c>
      <c r="JF647">
        <v>0.0006953178313022573</v>
      </c>
      <c r="JG647">
        <v>-5.973937232829655E-06</v>
      </c>
      <c r="JH647">
        <v>1</v>
      </c>
      <c r="JI647">
        <v>2112</v>
      </c>
      <c r="JJ647">
        <v>1</v>
      </c>
      <c r="JK647">
        <v>26</v>
      </c>
      <c r="JL647">
        <v>201912.1</v>
      </c>
      <c r="JM647">
        <v>201912</v>
      </c>
      <c r="JN647">
        <v>2.05811</v>
      </c>
      <c r="JO647">
        <v>2.55493</v>
      </c>
      <c r="JP647">
        <v>1.39893</v>
      </c>
      <c r="JQ647">
        <v>2.33521</v>
      </c>
      <c r="JR647">
        <v>1.44897</v>
      </c>
      <c r="JS647">
        <v>2.45239</v>
      </c>
      <c r="JT647">
        <v>36.8604</v>
      </c>
      <c r="JU647">
        <v>23.9649</v>
      </c>
      <c r="JV647">
        <v>18</v>
      </c>
      <c r="JW647">
        <v>475.976</v>
      </c>
      <c r="JX647">
        <v>463.208</v>
      </c>
      <c r="JY647">
        <v>28.0393</v>
      </c>
      <c r="JZ647">
        <v>28.6413</v>
      </c>
      <c r="KA647">
        <v>30.0002</v>
      </c>
      <c r="KB647">
        <v>28.3281</v>
      </c>
      <c r="KC647">
        <v>28.3948</v>
      </c>
      <c r="KD647">
        <v>41.2199</v>
      </c>
      <c r="KE647">
        <v>23.7748</v>
      </c>
      <c r="KF647">
        <v>77.6811</v>
      </c>
      <c r="KG647">
        <v>28.0365</v>
      </c>
      <c r="KH647">
        <v>921.777</v>
      </c>
      <c r="KI647">
        <v>22.5322</v>
      </c>
      <c r="KJ647">
        <v>101.004</v>
      </c>
      <c r="KK647">
        <v>100.259</v>
      </c>
    </row>
    <row r="648" spans="1:297">
      <c r="A648">
        <v>632</v>
      </c>
      <c r="B648">
        <v>1759263311.6</v>
      </c>
      <c r="C648">
        <v>16496</v>
      </c>
      <c r="D648" t="s">
        <v>1713</v>
      </c>
      <c r="E648" t="s">
        <v>1714</v>
      </c>
      <c r="F648">
        <v>5</v>
      </c>
      <c r="G648" t="s">
        <v>1604</v>
      </c>
      <c r="H648" t="s">
        <v>436</v>
      </c>
      <c r="I648">
        <v>1759263303.778571</v>
      </c>
      <c r="J648">
        <f>(K648)/1000</f>
        <v>0</v>
      </c>
      <c r="K648">
        <f>IF(DP648, AN648, AH648)</f>
        <v>0</v>
      </c>
      <c r="L648">
        <f>IF(DP648, AI648, AG648)</f>
        <v>0</v>
      </c>
      <c r="M648">
        <f>DR648 - IF(AU648&gt;1, L648*DL648*100.0/(AW648), 0)</f>
        <v>0</v>
      </c>
      <c r="N648">
        <f>((T648-J648/2)*M648-L648)/(T648+J648/2)</f>
        <v>0</v>
      </c>
      <c r="O648">
        <f>N648*(DY648+DZ648)/1000.0</f>
        <v>0</v>
      </c>
      <c r="P648">
        <f>(DR648 - IF(AU648&gt;1, L648*DL648*100.0/(AW648), 0))*(DY648+DZ648)/1000.0</f>
        <v>0</v>
      </c>
      <c r="Q648">
        <f>2.0/((1/S648-1/R648)+SIGN(S648)*SQRT((1/S648-1/R648)*(1/S648-1/R648) + 4*DM648/((DM648+1)*(DM648+1))*(2*1/S648*1/R648-1/R648*1/R648)))</f>
        <v>0</v>
      </c>
      <c r="R648">
        <f>IF(LEFT(DN648,1)&lt;&gt;"0",IF(LEFT(DN648,1)="1",3.0,DO648),$D$5+$E$5*(EF648*DY648/($K$5*1000))+$F$5*(EF648*DY648/($K$5*1000))*MAX(MIN(DL648,$J$5),$I$5)*MAX(MIN(DL648,$J$5),$I$5)+$G$5*MAX(MIN(DL648,$J$5),$I$5)*(EF648*DY648/($K$5*1000))+$H$5*(EF648*DY648/($K$5*1000))*(EF648*DY648/($K$5*1000)))</f>
        <v>0</v>
      </c>
      <c r="S648">
        <f>J648*(1000-(1000*0.61365*exp(17.502*W648/(240.97+W648))/(DY648+DZ648)+DT648)/2)/(1000*0.61365*exp(17.502*W648/(240.97+W648))/(DY648+DZ648)-DT648)</f>
        <v>0</v>
      </c>
      <c r="T648">
        <f>1/((DM648+1)/(Q648/1.6)+1/(R648/1.37)) + DM648/((DM648+1)/(Q648/1.6) + DM648/(R648/1.37))</f>
        <v>0</v>
      </c>
      <c r="U648">
        <f>(DH648*DK648)</f>
        <v>0</v>
      </c>
      <c r="V648">
        <f>(EA648+(U648+2*0.95*5.67E-8*(((EA648+$B$7)+273)^4-(EA648+273)^4)-44100*J648)/(1.84*29.3*R648+8*0.95*5.67E-8*(EA648+273)^3))</f>
        <v>0</v>
      </c>
      <c r="W648">
        <f>($C$7*EB648+$D$7*EC648+$E$7*V648)</f>
        <v>0</v>
      </c>
      <c r="X648">
        <f>0.61365*exp(17.502*W648/(240.97+W648))</f>
        <v>0</v>
      </c>
      <c r="Y648">
        <f>(Z648/AA648*100)</f>
        <v>0</v>
      </c>
      <c r="Z648">
        <f>DT648*(DY648+DZ648)/1000</f>
        <v>0</v>
      </c>
      <c r="AA648">
        <f>0.61365*exp(17.502*EA648/(240.97+EA648))</f>
        <v>0</v>
      </c>
      <c r="AB648">
        <f>(X648-DT648*(DY648+DZ648)/1000)</f>
        <v>0</v>
      </c>
      <c r="AC648">
        <f>(-J648*44100)</f>
        <v>0</v>
      </c>
      <c r="AD648">
        <f>2*29.3*R648*0.92*(EA648-W648)</f>
        <v>0</v>
      </c>
      <c r="AE648">
        <f>2*0.95*5.67E-8*(((EA648+$B$7)+273)^4-(W648+273)^4)</f>
        <v>0</v>
      </c>
      <c r="AF648">
        <f>U648+AE648+AC648+AD648</f>
        <v>0</v>
      </c>
      <c r="AG648">
        <f>DX648*AU648*(DS648-DR648*(1000-AU648*DU648)/(1000-AU648*DT648))/(100*DL648)</f>
        <v>0</v>
      </c>
      <c r="AH648">
        <f>1000*DX648*AU648*(DT648-DU648)/(100*DL648*(1000-AU648*DT648))</f>
        <v>0</v>
      </c>
      <c r="AI648">
        <f>(AJ648 - AK648 - DY648*1E3/(8.314*(EA648+273.15)) * AM648/DX648 * AL648) * DX648/(100*DL648) * (1000 - DU648)/1000</f>
        <v>0</v>
      </c>
      <c r="AJ648">
        <v>928.0211323905572</v>
      </c>
      <c r="AK648">
        <v>907.8406606060602</v>
      </c>
      <c r="AL648">
        <v>3.401433091041679</v>
      </c>
      <c r="AM648">
        <v>65.50956561991086</v>
      </c>
      <c r="AN648">
        <f>(AP648 - AO648 + DY648*1E3/(8.314*(EA648+273.15)) * AR648/DX648 * AQ648) * DX648/(100*DL648) * 1000/(1000 - AP648)</f>
        <v>0</v>
      </c>
      <c r="AO648">
        <v>22.45824251251338</v>
      </c>
      <c r="AP648">
        <v>22.89745696969696</v>
      </c>
      <c r="AQ648">
        <v>8.73081355575577E-05</v>
      </c>
      <c r="AR648">
        <v>120.4134206838578</v>
      </c>
      <c r="AS648">
        <v>6</v>
      </c>
      <c r="AT648">
        <v>1</v>
      </c>
      <c r="AU648">
        <f>IF(AS648*$H$13&gt;=AW648,1.0,(AW648/(AW648-AS648*$H$13)))</f>
        <v>0</v>
      </c>
      <c r="AV648">
        <f>(AU648-1)*100</f>
        <v>0</v>
      </c>
      <c r="AW648">
        <f>MAX(0,($B$13+$C$13*EF648)/(1+$D$13*EF648)*DY648/(EA648+273)*$E$13)</f>
        <v>0</v>
      </c>
      <c r="AX648" t="s">
        <v>437</v>
      </c>
      <c r="AY648" t="s">
        <v>437</v>
      </c>
      <c r="AZ648">
        <v>0</v>
      </c>
      <c r="BA648">
        <v>0</v>
      </c>
      <c r="BB648">
        <f>1-AZ648/BA648</f>
        <v>0</v>
      </c>
      <c r="BC648">
        <v>0</v>
      </c>
      <c r="BD648" t="s">
        <v>437</v>
      </c>
      <c r="BE648" t="s">
        <v>437</v>
      </c>
      <c r="BF648">
        <v>0</v>
      </c>
      <c r="BG648">
        <v>0</v>
      </c>
      <c r="BH648">
        <f>1-BF648/BG648</f>
        <v>0</v>
      </c>
      <c r="BI648">
        <v>0.5</v>
      </c>
      <c r="BJ648">
        <f>DI648</f>
        <v>0</v>
      </c>
      <c r="BK648">
        <f>L648</f>
        <v>0</v>
      </c>
      <c r="BL648">
        <f>BH648*BI648*BJ648</f>
        <v>0</v>
      </c>
      <c r="BM648">
        <f>(BK648-BC648)/BJ648</f>
        <v>0</v>
      </c>
      <c r="BN648">
        <f>(BA648-BG648)/BG648</f>
        <v>0</v>
      </c>
      <c r="BO648">
        <f>AZ648/(BB648+AZ648/BG648)</f>
        <v>0</v>
      </c>
      <c r="BP648" t="s">
        <v>437</v>
      </c>
      <c r="BQ648">
        <v>0</v>
      </c>
      <c r="BR648">
        <f>IF(BQ648&lt;&gt;0, BQ648, BO648)</f>
        <v>0</v>
      </c>
      <c r="BS648">
        <f>1-BR648/BG648</f>
        <v>0</v>
      </c>
      <c r="BT648">
        <f>(BG648-BF648)/(BG648-BR648)</f>
        <v>0</v>
      </c>
      <c r="BU648">
        <f>(BA648-BG648)/(BA648-BR648)</f>
        <v>0</v>
      </c>
      <c r="BV648">
        <f>(BG648-BF648)/(BG648-AZ648)</f>
        <v>0</v>
      </c>
      <c r="BW648">
        <f>(BA648-BG648)/(BA648-AZ648)</f>
        <v>0</v>
      </c>
      <c r="BX648">
        <f>(BT648*BR648/BF648)</f>
        <v>0</v>
      </c>
      <c r="BY648">
        <f>(1-BX648)</f>
        <v>0</v>
      </c>
      <c r="DH648">
        <f>$B$11*EG648+$C$11*EH648+$F$11*ES648*(1-EV648)</f>
        <v>0</v>
      </c>
      <c r="DI648">
        <f>DH648*DJ648</f>
        <v>0</v>
      </c>
      <c r="DJ648">
        <f>($B$11*$D$9+$C$11*$D$9+$F$11*((FF648+EX648)/MAX(FF648+EX648+FG648, 0.1)*$I$9+FG648/MAX(FF648+EX648+FG648, 0.1)*$J$9))/($B$11+$C$11+$F$11)</f>
        <v>0</v>
      </c>
      <c r="DK648">
        <f>($B$11*$K$9+$C$11*$K$9+$F$11*((FF648+EX648)/MAX(FF648+EX648+FG648, 0.1)*$P$9+FG648/MAX(FF648+EX648+FG648, 0.1)*$Q$9))/($B$11+$C$11+$F$11)</f>
        <v>0</v>
      </c>
      <c r="DL648">
        <v>2.44</v>
      </c>
      <c r="DM648">
        <v>0.5</v>
      </c>
      <c r="DN648" t="s">
        <v>438</v>
      </c>
      <c r="DO648">
        <v>2</v>
      </c>
      <c r="DP648" t="b">
        <v>1</v>
      </c>
      <c r="DQ648">
        <v>1759263303.778571</v>
      </c>
      <c r="DR648">
        <v>862.588857142857</v>
      </c>
      <c r="DS648">
        <v>891.4069285714286</v>
      </c>
      <c r="DT648">
        <v>22.89254285714285</v>
      </c>
      <c r="DU648">
        <v>22.42275714285714</v>
      </c>
      <c r="DV648">
        <v>861.8233214285714</v>
      </c>
      <c r="DW648">
        <v>22.67333214285714</v>
      </c>
      <c r="DX648">
        <v>499.9790357142858</v>
      </c>
      <c r="DY648">
        <v>90.63582142857146</v>
      </c>
      <c r="DZ648">
        <v>0.05043436785714285</v>
      </c>
      <c r="EA648">
        <v>29.64627142857143</v>
      </c>
      <c r="EB648">
        <v>30.01505714285714</v>
      </c>
      <c r="EC648">
        <v>999.9000000000002</v>
      </c>
      <c r="ED648">
        <v>0</v>
      </c>
      <c r="EE648">
        <v>0</v>
      </c>
      <c r="EF648">
        <v>9986.270357142856</v>
      </c>
      <c r="EG648">
        <v>0</v>
      </c>
      <c r="EH648">
        <v>11.43023571428571</v>
      </c>
      <c r="EI648">
        <v>-28.81805714285715</v>
      </c>
      <c r="EJ648">
        <v>882.7982857142858</v>
      </c>
      <c r="EK648">
        <v>911.8534285714285</v>
      </c>
      <c r="EL648">
        <v>0.4697841071428571</v>
      </c>
      <c r="EM648">
        <v>891.4069285714286</v>
      </c>
      <c r="EN648">
        <v>22.42275714285714</v>
      </c>
      <c r="EO648">
        <v>2.074883571428571</v>
      </c>
      <c r="EP648">
        <v>2.032305357142857</v>
      </c>
      <c r="EQ648">
        <v>18.02767142857143</v>
      </c>
      <c r="ER648">
        <v>17.69828571428571</v>
      </c>
      <c r="ES648">
        <v>1999.983571428572</v>
      </c>
      <c r="ET648">
        <v>0.9800073571428572</v>
      </c>
      <c r="EU648">
        <v>0.01999264285714286</v>
      </c>
      <c r="EV648">
        <v>0</v>
      </c>
      <c r="EW648">
        <v>230.4998214285715</v>
      </c>
      <c r="EX648">
        <v>5.000560000000001</v>
      </c>
      <c r="EY648">
        <v>4780.000357142858</v>
      </c>
      <c r="EZ648">
        <v>17294.77142857143</v>
      </c>
      <c r="FA648">
        <v>41.18699999999999</v>
      </c>
      <c r="FB648">
        <v>41.36825</v>
      </c>
      <c r="FC648">
        <v>40.89714285714285</v>
      </c>
      <c r="FD648">
        <v>40.50875</v>
      </c>
      <c r="FE648">
        <v>41.93699999999999</v>
      </c>
      <c r="FF648">
        <v>1955.093571428572</v>
      </c>
      <c r="FG648">
        <v>39.88678571428572</v>
      </c>
      <c r="FH648">
        <v>0</v>
      </c>
      <c r="FI648">
        <v>1759263326.2</v>
      </c>
      <c r="FJ648">
        <v>0</v>
      </c>
      <c r="FK648">
        <v>230.43184</v>
      </c>
      <c r="FL648">
        <v>-1.463615391498461</v>
      </c>
      <c r="FM648">
        <v>-24.64538457363122</v>
      </c>
      <c r="FN648">
        <v>4779.7348</v>
      </c>
      <c r="FO648">
        <v>15</v>
      </c>
      <c r="FP648">
        <v>0</v>
      </c>
      <c r="FQ648" t="s">
        <v>439</v>
      </c>
      <c r="FR648">
        <v>1747148579.5</v>
      </c>
      <c r="FS648">
        <v>1747148584.5</v>
      </c>
      <c r="FT648">
        <v>0</v>
      </c>
      <c r="FU648">
        <v>0.162</v>
      </c>
      <c r="FV648">
        <v>-0.001</v>
      </c>
      <c r="FW648">
        <v>0.139</v>
      </c>
      <c r="FX648">
        <v>0.058</v>
      </c>
      <c r="FY648">
        <v>420</v>
      </c>
      <c r="FZ648">
        <v>16</v>
      </c>
      <c r="GA648">
        <v>0.19</v>
      </c>
      <c r="GB648">
        <v>0.02</v>
      </c>
      <c r="GC648">
        <v>-28.83065749999999</v>
      </c>
      <c r="GD648">
        <v>0.6326082551594751</v>
      </c>
      <c r="GE648">
        <v>0.09088063844268476</v>
      </c>
      <c r="GF648">
        <v>0</v>
      </c>
      <c r="GG648">
        <v>230.5535588235295</v>
      </c>
      <c r="GH648">
        <v>-1.59824293561343</v>
      </c>
      <c r="GI648">
        <v>0.2608858428707481</v>
      </c>
      <c r="GJ648">
        <v>0</v>
      </c>
      <c r="GK648">
        <v>0.479283125</v>
      </c>
      <c r="GL648">
        <v>-0.2723826078799269</v>
      </c>
      <c r="GM648">
        <v>0.02732295624487539</v>
      </c>
      <c r="GN648">
        <v>0</v>
      </c>
      <c r="GO648">
        <v>0</v>
      </c>
      <c r="GP648">
        <v>3</v>
      </c>
      <c r="GQ648" t="s">
        <v>490</v>
      </c>
      <c r="GR648">
        <v>3.12751</v>
      </c>
      <c r="GS648">
        <v>2.72869</v>
      </c>
      <c r="GT648">
        <v>0.145236</v>
      </c>
      <c r="GU648">
        <v>0.14929</v>
      </c>
      <c r="GV648">
        <v>0.10381</v>
      </c>
      <c r="GW648">
        <v>0.102971</v>
      </c>
      <c r="GX648">
        <v>25654.2</v>
      </c>
      <c r="GY648">
        <v>24742.8</v>
      </c>
      <c r="GZ648">
        <v>30553.5</v>
      </c>
      <c r="HA648">
        <v>29337.7</v>
      </c>
      <c r="HB648">
        <v>37788.7</v>
      </c>
      <c r="HC648">
        <v>34618.3</v>
      </c>
      <c r="HD648">
        <v>46736.6</v>
      </c>
      <c r="HE648">
        <v>43584</v>
      </c>
      <c r="HF648">
        <v>1.82477</v>
      </c>
      <c r="HG648">
        <v>1.85362</v>
      </c>
      <c r="HH648">
        <v>0.110138</v>
      </c>
      <c r="HI648">
        <v>0</v>
      </c>
      <c r="HJ648">
        <v>28.2169</v>
      </c>
      <c r="HK648">
        <v>999.9</v>
      </c>
      <c r="HL648">
        <v>52.3</v>
      </c>
      <c r="HM648">
        <v>31.1</v>
      </c>
      <c r="HN648">
        <v>26.181</v>
      </c>
      <c r="HO648">
        <v>62.7297</v>
      </c>
      <c r="HP648">
        <v>16.6426</v>
      </c>
      <c r="HQ648">
        <v>1</v>
      </c>
      <c r="HR648">
        <v>0.111799</v>
      </c>
      <c r="HS648">
        <v>-0.273374</v>
      </c>
      <c r="HT648">
        <v>20.2014</v>
      </c>
      <c r="HU648">
        <v>5.22942</v>
      </c>
      <c r="HV648">
        <v>11.974</v>
      </c>
      <c r="HW648">
        <v>4.97055</v>
      </c>
      <c r="HX648">
        <v>3.2897</v>
      </c>
      <c r="HY648">
        <v>9999</v>
      </c>
      <c r="HZ648">
        <v>9999</v>
      </c>
      <c r="IA648">
        <v>9999</v>
      </c>
      <c r="IB648">
        <v>22</v>
      </c>
      <c r="IC648">
        <v>4.97291</v>
      </c>
      <c r="ID648">
        <v>1.87714</v>
      </c>
      <c r="IE648">
        <v>1.87515</v>
      </c>
      <c r="IF648">
        <v>1.87803</v>
      </c>
      <c r="IG648">
        <v>1.87478</v>
      </c>
      <c r="IH648">
        <v>1.87835</v>
      </c>
      <c r="II648">
        <v>1.8754</v>
      </c>
      <c r="IJ648">
        <v>1.87661</v>
      </c>
      <c r="IK648">
        <v>0</v>
      </c>
      <c r="IL648">
        <v>0</v>
      </c>
      <c r="IM648">
        <v>0</v>
      </c>
      <c r="IN648">
        <v>0</v>
      </c>
      <c r="IO648" t="s">
        <v>441</v>
      </c>
      <c r="IP648" t="s">
        <v>442</v>
      </c>
      <c r="IQ648" t="s">
        <v>443</v>
      </c>
      <c r="IR648" t="s">
        <v>443</v>
      </c>
      <c r="IS648" t="s">
        <v>443</v>
      </c>
      <c r="IT648" t="s">
        <v>443</v>
      </c>
      <c r="IU648">
        <v>0</v>
      </c>
      <c r="IV648">
        <v>100</v>
      </c>
      <c r="IW648">
        <v>100</v>
      </c>
      <c r="IX648">
        <v>0.789</v>
      </c>
      <c r="IY648">
        <v>0.2194</v>
      </c>
      <c r="IZ648">
        <v>-0.1222274518627452</v>
      </c>
      <c r="JA648">
        <v>0.001328938755811441</v>
      </c>
      <c r="JB648">
        <v>-5.633165956792918E-07</v>
      </c>
      <c r="JC648">
        <v>2.510553891376428E-10</v>
      </c>
      <c r="JD648">
        <v>-0.04678033270444259</v>
      </c>
      <c r="JE648">
        <v>-0.0009625096320519332</v>
      </c>
      <c r="JF648">
        <v>0.0006953178313022573</v>
      </c>
      <c r="JG648">
        <v>-5.973937232829655E-06</v>
      </c>
      <c r="JH648">
        <v>1</v>
      </c>
      <c r="JI648">
        <v>2112</v>
      </c>
      <c r="JJ648">
        <v>1</v>
      </c>
      <c r="JK648">
        <v>26</v>
      </c>
      <c r="JL648">
        <v>201912.2</v>
      </c>
      <c r="JM648">
        <v>201912.1</v>
      </c>
      <c r="JN648">
        <v>2.08496</v>
      </c>
      <c r="JO648">
        <v>2.53906</v>
      </c>
      <c r="JP648">
        <v>1.39893</v>
      </c>
      <c r="JQ648">
        <v>2.33521</v>
      </c>
      <c r="JR648">
        <v>1.44897</v>
      </c>
      <c r="JS648">
        <v>2.57446</v>
      </c>
      <c r="JT648">
        <v>36.8604</v>
      </c>
      <c r="JU648">
        <v>23.9649</v>
      </c>
      <c r="JV648">
        <v>18</v>
      </c>
      <c r="JW648">
        <v>475.922</v>
      </c>
      <c r="JX648">
        <v>463.436</v>
      </c>
      <c r="JY648">
        <v>28.0273</v>
      </c>
      <c r="JZ648">
        <v>28.6425</v>
      </c>
      <c r="KA648">
        <v>30.0002</v>
      </c>
      <c r="KB648">
        <v>28.3302</v>
      </c>
      <c r="KC648">
        <v>28.397</v>
      </c>
      <c r="KD648">
        <v>41.7476</v>
      </c>
      <c r="KE648">
        <v>23.5</v>
      </c>
      <c r="KF648">
        <v>77.6811</v>
      </c>
      <c r="KG648">
        <v>28.0218</v>
      </c>
      <c r="KH648">
        <v>941.814</v>
      </c>
      <c r="KI648">
        <v>22.5454</v>
      </c>
      <c r="KJ648">
        <v>101.004</v>
      </c>
      <c r="KK648">
        <v>100.26</v>
      </c>
    </row>
    <row r="649" spans="1:297">
      <c r="A649">
        <v>633</v>
      </c>
      <c r="B649">
        <v>1759263317.1</v>
      </c>
      <c r="C649">
        <v>16501.5</v>
      </c>
      <c r="D649" t="s">
        <v>1715</v>
      </c>
      <c r="E649" t="s">
        <v>1716</v>
      </c>
      <c r="F649">
        <v>5</v>
      </c>
      <c r="G649" t="s">
        <v>1604</v>
      </c>
      <c r="H649" t="s">
        <v>436</v>
      </c>
      <c r="I649">
        <v>1759263309.35</v>
      </c>
      <c r="J649">
        <f>(K649)/1000</f>
        <v>0</v>
      </c>
      <c r="K649">
        <f>IF(DP649, AN649, AH649)</f>
        <v>0</v>
      </c>
      <c r="L649">
        <f>IF(DP649, AI649, AG649)</f>
        <v>0</v>
      </c>
      <c r="M649">
        <f>DR649 - IF(AU649&gt;1, L649*DL649*100.0/(AW649), 0)</f>
        <v>0</v>
      </c>
      <c r="N649">
        <f>((T649-J649/2)*M649-L649)/(T649+J649/2)</f>
        <v>0</v>
      </c>
      <c r="O649">
        <f>N649*(DY649+DZ649)/1000.0</f>
        <v>0</v>
      </c>
      <c r="P649">
        <f>(DR649 - IF(AU649&gt;1, L649*DL649*100.0/(AW649), 0))*(DY649+DZ649)/1000.0</f>
        <v>0</v>
      </c>
      <c r="Q649">
        <f>2.0/((1/S649-1/R649)+SIGN(S649)*SQRT((1/S649-1/R649)*(1/S649-1/R649) + 4*DM649/((DM649+1)*(DM649+1))*(2*1/S649*1/R649-1/R649*1/R649)))</f>
        <v>0</v>
      </c>
      <c r="R649">
        <f>IF(LEFT(DN649,1)&lt;&gt;"0",IF(LEFT(DN649,1)="1",3.0,DO649),$D$5+$E$5*(EF649*DY649/($K$5*1000))+$F$5*(EF649*DY649/($K$5*1000))*MAX(MIN(DL649,$J$5),$I$5)*MAX(MIN(DL649,$J$5),$I$5)+$G$5*MAX(MIN(DL649,$J$5),$I$5)*(EF649*DY649/($K$5*1000))+$H$5*(EF649*DY649/($K$5*1000))*(EF649*DY649/($K$5*1000)))</f>
        <v>0</v>
      </c>
      <c r="S649">
        <f>J649*(1000-(1000*0.61365*exp(17.502*W649/(240.97+W649))/(DY649+DZ649)+DT649)/2)/(1000*0.61365*exp(17.502*W649/(240.97+W649))/(DY649+DZ649)-DT649)</f>
        <v>0</v>
      </c>
      <c r="T649">
        <f>1/((DM649+1)/(Q649/1.6)+1/(R649/1.37)) + DM649/((DM649+1)/(Q649/1.6) + DM649/(R649/1.37))</f>
        <v>0</v>
      </c>
      <c r="U649">
        <f>(DH649*DK649)</f>
        <v>0</v>
      </c>
      <c r="V649">
        <f>(EA649+(U649+2*0.95*5.67E-8*(((EA649+$B$7)+273)^4-(EA649+273)^4)-44100*J649)/(1.84*29.3*R649+8*0.95*5.67E-8*(EA649+273)^3))</f>
        <v>0</v>
      </c>
      <c r="W649">
        <f>($C$7*EB649+$D$7*EC649+$E$7*V649)</f>
        <v>0</v>
      </c>
      <c r="X649">
        <f>0.61365*exp(17.502*W649/(240.97+W649))</f>
        <v>0</v>
      </c>
      <c r="Y649">
        <f>(Z649/AA649*100)</f>
        <v>0</v>
      </c>
      <c r="Z649">
        <f>DT649*(DY649+DZ649)/1000</f>
        <v>0</v>
      </c>
      <c r="AA649">
        <f>0.61365*exp(17.502*EA649/(240.97+EA649))</f>
        <v>0</v>
      </c>
      <c r="AB649">
        <f>(X649-DT649*(DY649+DZ649)/1000)</f>
        <v>0</v>
      </c>
      <c r="AC649">
        <f>(-J649*44100)</f>
        <v>0</v>
      </c>
      <c r="AD649">
        <f>2*29.3*R649*0.92*(EA649-W649)</f>
        <v>0</v>
      </c>
      <c r="AE649">
        <f>2*0.95*5.67E-8*(((EA649+$B$7)+273)^4-(W649+273)^4)</f>
        <v>0</v>
      </c>
      <c r="AF649">
        <f>U649+AE649+AC649+AD649</f>
        <v>0</v>
      </c>
      <c r="AG649">
        <f>DX649*AU649*(DS649-DR649*(1000-AU649*DU649)/(1000-AU649*DT649))/(100*DL649)</f>
        <v>0</v>
      </c>
      <c r="AH649">
        <f>1000*DX649*AU649*(DT649-DU649)/(100*DL649*(1000-AU649*DT649))</f>
        <v>0</v>
      </c>
      <c r="AI649">
        <f>(AJ649 - AK649 - DY649*1E3/(8.314*(EA649+273.15)) * AM649/DX649 * AL649) * DX649/(100*DL649) * (1000 - DU649)/1000</f>
        <v>0</v>
      </c>
      <c r="AJ649">
        <v>946.9588018298466</v>
      </c>
      <c r="AK649">
        <v>926.8053757575753</v>
      </c>
      <c r="AL649">
        <v>3.453355662004638</v>
      </c>
      <c r="AM649">
        <v>65.50956561991086</v>
      </c>
      <c r="AN649">
        <f>(AP649 - AO649 + DY649*1E3/(8.314*(EA649+273.15)) * AR649/DX649 * AQ649) * DX649/(100*DL649) * 1000/(1000 - AP649)</f>
        <v>0</v>
      </c>
      <c r="AO649">
        <v>22.47089961580227</v>
      </c>
      <c r="AP649">
        <v>22.90273212121211</v>
      </c>
      <c r="AQ649">
        <v>3.051804646409895E-05</v>
      </c>
      <c r="AR649">
        <v>120.4134206838578</v>
      </c>
      <c r="AS649">
        <v>6</v>
      </c>
      <c r="AT649">
        <v>1</v>
      </c>
      <c r="AU649">
        <f>IF(AS649*$H$13&gt;=AW649,1.0,(AW649/(AW649-AS649*$H$13)))</f>
        <v>0</v>
      </c>
      <c r="AV649">
        <f>(AU649-1)*100</f>
        <v>0</v>
      </c>
      <c r="AW649">
        <f>MAX(0,($B$13+$C$13*EF649)/(1+$D$13*EF649)*DY649/(EA649+273)*$E$13)</f>
        <v>0</v>
      </c>
      <c r="AX649" t="s">
        <v>437</v>
      </c>
      <c r="AY649" t="s">
        <v>437</v>
      </c>
      <c r="AZ649">
        <v>0</v>
      </c>
      <c r="BA649">
        <v>0</v>
      </c>
      <c r="BB649">
        <f>1-AZ649/BA649</f>
        <v>0</v>
      </c>
      <c r="BC649">
        <v>0</v>
      </c>
      <c r="BD649" t="s">
        <v>437</v>
      </c>
      <c r="BE649" t="s">
        <v>437</v>
      </c>
      <c r="BF649">
        <v>0</v>
      </c>
      <c r="BG649">
        <v>0</v>
      </c>
      <c r="BH649">
        <f>1-BF649/BG649</f>
        <v>0</v>
      </c>
      <c r="BI649">
        <v>0.5</v>
      </c>
      <c r="BJ649">
        <f>DI649</f>
        <v>0</v>
      </c>
      <c r="BK649">
        <f>L649</f>
        <v>0</v>
      </c>
      <c r="BL649">
        <f>BH649*BI649*BJ649</f>
        <v>0</v>
      </c>
      <c r="BM649">
        <f>(BK649-BC649)/BJ649</f>
        <v>0</v>
      </c>
      <c r="BN649">
        <f>(BA649-BG649)/BG649</f>
        <v>0</v>
      </c>
      <c r="BO649">
        <f>AZ649/(BB649+AZ649/BG649)</f>
        <v>0</v>
      </c>
      <c r="BP649" t="s">
        <v>437</v>
      </c>
      <c r="BQ649">
        <v>0</v>
      </c>
      <c r="BR649">
        <f>IF(BQ649&lt;&gt;0, BQ649, BO649)</f>
        <v>0</v>
      </c>
      <c r="BS649">
        <f>1-BR649/BG649</f>
        <v>0</v>
      </c>
      <c r="BT649">
        <f>(BG649-BF649)/(BG649-BR649)</f>
        <v>0</v>
      </c>
      <c r="BU649">
        <f>(BA649-BG649)/(BA649-BR649)</f>
        <v>0</v>
      </c>
      <c r="BV649">
        <f>(BG649-BF649)/(BG649-AZ649)</f>
        <v>0</v>
      </c>
      <c r="BW649">
        <f>(BA649-BG649)/(BA649-AZ649)</f>
        <v>0</v>
      </c>
      <c r="BX649">
        <f>(BT649*BR649/BF649)</f>
        <v>0</v>
      </c>
      <c r="BY649">
        <f>(1-BX649)</f>
        <v>0</v>
      </c>
      <c r="DH649">
        <f>$B$11*EG649+$C$11*EH649+$F$11*ES649*(1-EV649)</f>
        <v>0</v>
      </c>
      <c r="DI649">
        <f>DH649*DJ649</f>
        <v>0</v>
      </c>
      <c r="DJ649">
        <f>($B$11*$D$9+$C$11*$D$9+$F$11*((FF649+EX649)/MAX(FF649+EX649+FG649, 0.1)*$I$9+FG649/MAX(FF649+EX649+FG649, 0.1)*$J$9))/($B$11+$C$11+$F$11)</f>
        <v>0</v>
      </c>
      <c r="DK649">
        <f>($B$11*$K$9+$C$11*$K$9+$F$11*((FF649+EX649)/MAX(FF649+EX649+FG649, 0.1)*$P$9+FG649/MAX(FF649+EX649+FG649, 0.1)*$Q$9))/($B$11+$C$11+$F$11)</f>
        <v>0</v>
      </c>
      <c r="DL649">
        <v>2.44</v>
      </c>
      <c r="DM649">
        <v>0.5</v>
      </c>
      <c r="DN649" t="s">
        <v>438</v>
      </c>
      <c r="DO649">
        <v>2</v>
      </c>
      <c r="DP649" t="b">
        <v>1</v>
      </c>
      <c r="DQ649">
        <v>1759263309.35</v>
      </c>
      <c r="DR649">
        <v>881.2677142857143</v>
      </c>
      <c r="DS649">
        <v>910.053</v>
      </c>
      <c r="DT649">
        <v>22.89448928571428</v>
      </c>
      <c r="DU649">
        <v>22.44727857142857</v>
      </c>
      <c r="DV649">
        <v>880.4850714285715</v>
      </c>
      <c r="DW649">
        <v>22.67523928571429</v>
      </c>
      <c r="DX649">
        <v>499.9895714285714</v>
      </c>
      <c r="DY649">
        <v>90.63572499999999</v>
      </c>
      <c r="DZ649">
        <v>0.05050440714285714</v>
      </c>
      <c r="EA649">
        <v>29.64323928571429</v>
      </c>
      <c r="EB649">
        <v>30.01351428571428</v>
      </c>
      <c r="EC649">
        <v>999.9000000000002</v>
      </c>
      <c r="ED649">
        <v>0</v>
      </c>
      <c r="EE649">
        <v>0</v>
      </c>
      <c r="EF649">
        <v>9985.286428571429</v>
      </c>
      <c r="EG649">
        <v>0</v>
      </c>
      <c r="EH649">
        <v>11.43371071428571</v>
      </c>
      <c r="EI649">
        <v>-28.78536428571429</v>
      </c>
      <c r="EJ649">
        <v>901.91675</v>
      </c>
      <c r="EK649">
        <v>930.9507142857144</v>
      </c>
      <c r="EL649">
        <v>0.4472134285714285</v>
      </c>
      <c r="EM649">
        <v>910.053</v>
      </c>
      <c r="EN649">
        <v>22.44727857142857</v>
      </c>
      <c r="EO649">
        <v>2.075058571428571</v>
      </c>
      <c r="EP649">
        <v>2.034525714285714</v>
      </c>
      <c r="EQ649">
        <v>18.02900714285714</v>
      </c>
      <c r="ER649">
        <v>17.7156</v>
      </c>
      <c r="ES649">
        <v>1999.9975</v>
      </c>
      <c r="ET649">
        <v>0.9800074642857144</v>
      </c>
      <c r="EU649">
        <v>0.01999253571428572</v>
      </c>
      <c r="EV649">
        <v>0</v>
      </c>
      <c r="EW649">
        <v>230.3935714285714</v>
      </c>
      <c r="EX649">
        <v>5.000560000000001</v>
      </c>
      <c r="EY649">
        <v>4777.793571428571</v>
      </c>
      <c r="EZ649">
        <v>17294.9</v>
      </c>
      <c r="FA649">
        <v>41.18699999999999</v>
      </c>
      <c r="FB649">
        <v>41.3705</v>
      </c>
      <c r="FC649">
        <v>40.90378571428571</v>
      </c>
      <c r="FD649">
        <v>40.49982142857142</v>
      </c>
      <c r="FE649">
        <v>41.93699999999999</v>
      </c>
      <c r="FF649">
        <v>1955.1075</v>
      </c>
      <c r="FG649">
        <v>39.88928571428573</v>
      </c>
      <c r="FH649">
        <v>0</v>
      </c>
      <c r="FI649">
        <v>1759263331.6</v>
      </c>
      <c r="FJ649">
        <v>0</v>
      </c>
      <c r="FK649">
        <v>230.3733461538462</v>
      </c>
      <c r="FL649">
        <v>-0.1359658103917359</v>
      </c>
      <c r="FM649">
        <v>-23.78290597341826</v>
      </c>
      <c r="FN649">
        <v>4777.675</v>
      </c>
      <c r="FO649">
        <v>15</v>
      </c>
      <c r="FP649">
        <v>0</v>
      </c>
      <c r="FQ649" t="s">
        <v>439</v>
      </c>
      <c r="FR649">
        <v>1747148579.5</v>
      </c>
      <c r="FS649">
        <v>1747148584.5</v>
      </c>
      <c r="FT649">
        <v>0</v>
      </c>
      <c r="FU649">
        <v>0.162</v>
      </c>
      <c r="FV649">
        <v>-0.001</v>
      </c>
      <c r="FW649">
        <v>0.139</v>
      </c>
      <c r="FX649">
        <v>0.058</v>
      </c>
      <c r="FY649">
        <v>420</v>
      </c>
      <c r="FZ649">
        <v>16</v>
      </c>
      <c r="GA649">
        <v>0.19</v>
      </c>
      <c r="GB649">
        <v>0.02</v>
      </c>
      <c r="GC649">
        <v>-28.80964634146341</v>
      </c>
      <c r="GD649">
        <v>0.4544299651568063</v>
      </c>
      <c r="GE649">
        <v>0.08613411011695356</v>
      </c>
      <c r="GF649">
        <v>1</v>
      </c>
      <c r="GG649">
        <v>230.4337352941176</v>
      </c>
      <c r="GH649">
        <v>-0.7820168063541206</v>
      </c>
      <c r="GI649">
        <v>0.2262193507122643</v>
      </c>
      <c r="GJ649">
        <v>1</v>
      </c>
      <c r="GK649">
        <v>0.4591251219512195</v>
      </c>
      <c r="GL649">
        <v>-0.2638860627177696</v>
      </c>
      <c r="GM649">
        <v>0.02744470084902447</v>
      </c>
      <c r="GN649">
        <v>0</v>
      </c>
      <c r="GO649">
        <v>2</v>
      </c>
      <c r="GP649">
        <v>3</v>
      </c>
      <c r="GQ649" t="s">
        <v>446</v>
      </c>
      <c r="GR649">
        <v>3.1274</v>
      </c>
      <c r="GS649">
        <v>2.72829</v>
      </c>
      <c r="GT649">
        <v>0.147196</v>
      </c>
      <c r="GU649">
        <v>0.151236</v>
      </c>
      <c r="GV649">
        <v>0.103829</v>
      </c>
      <c r="GW649">
        <v>0.103124</v>
      </c>
      <c r="GX649">
        <v>25595.3</v>
      </c>
      <c r="GY649">
        <v>24685.9</v>
      </c>
      <c r="GZ649">
        <v>30553.4</v>
      </c>
      <c r="HA649">
        <v>29337.4</v>
      </c>
      <c r="HB649">
        <v>37788.1</v>
      </c>
      <c r="HC649">
        <v>34612.1</v>
      </c>
      <c r="HD649">
        <v>46736.7</v>
      </c>
      <c r="HE649">
        <v>43583.5</v>
      </c>
      <c r="HF649">
        <v>1.82455</v>
      </c>
      <c r="HG649">
        <v>1.85395</v>
      </c>
      <c r="HH649">
        <v>0.109337</v>
      </c>
      <c r="HI649">
        <v>0</v>
      </c>
      <c r="HJ649">
        <v>28.2203</v>
      </c>
      <c r="HK649">
        <v>999.9</v>
      </c>
      <c r="HL649">
        <v>52.3</v>
      </c>
      <c r="HM649">
        <v>31.1</v>
      </c>
      <c r="HN649">
        <v>26.1808</v>
      </c>
      <c r="HO649">
        <v>62.5797</v>
      </c>
      <c r="HP649">
        <v>16.8189</v>
      </c>
      <c r="HQ649">
        <v>1</v>
      </c>
      <c r="HR649">
        <v>0.112005</v>
      </c>
      <c r="HS649">
        <v>-0.265714</v>
      </c>
      <c r="HT649">
        <v>20.2013</v>
      </c>
      <c r="HU649">
        <v>5.22942</v>
      </c>
      <c r="HV649">
        <v>11.974</v>
      </c>
      <c r="HW649">
        <v>4.9706</v>
      </c>
      <c r="HX649">
        <v>3.2897</v>
      </c>
      <c r="HY649">
        <v>9999</v>
      </c>
      <c r="HZ649">
        <v>9999</v>
      </c>
      <c r="IA649">
        <v>9999</v>
      </c>
      <c r="IB649">
        <v>22</v>
      </c>
      <c r="IC649">
        <v>4.9729</v>
      </c>
      <c r="ID649">
        <v>1.87714</v>
      </c>
      <c r="IE649">
        <v>1.87517</v>
      </c>
      <c r="IF649">
        <v>1.87804</v>
      </c>
      <c r="IG649">
        <v>1.87479</v>
      </c>
      <c r="IH649">
        <v>1.87834</v>
      </c>
      <c r="II649">
        <v>1.87541</v>
      </c>
      <c r="IJ649">
        <v>1.87661</v>
      </c>
      <c r="IK649">
        <v>0</v>
      </c>
      <c r="IL649">
        <v>0</v>
      </c>
      <c r="IM649">
        <v>0</v>
      </c>
      <c r="IN649">
        <v>0</v>
      </c>
      <c r="IO649" t="s">
        <v>441</v>
      </c>
      <c r="IP649" t="s">
        <v>442</v>
      </c>
      <c r="IQ649" t="s">
        <v>443</v>
      </c>
      <c r="IR649" t="s">
        <v>443</v>
      </c>
      <c r="IS649" t="s">
        <v>443</v>
      </c>
      <c r="IT649" t="s">
        <v>443</v>
      </c>
      <c r="IU649">
        <v>0</v>
      </c>
      <c r="IV649">
        <v>100</v>
      </c>
      <c r="IW649">
        <v>100</v>
      </c>
      <c r="IX649">
        <v>0.8070000000000001</v>
      </c>
      <c r="IY649">
        <v>0.2195</v>
      </c>
      <c r="IZ649">
        <v>-0.1222274518627452</v>
      </c>
      <c r="JA649">
        <v>0.001328938755811441</v>
      </c>
      <c r="JB649">
        <v>-5.633165956792918E-07</v>
      </c>
      <c r="JC649">
        <v>2.510553891376428E-10</v>
      </c>
      <c r="JD649">
        <v>-0.04678033270444259</v>
      </c>
      <c r="JE649">
        <v>-0.0009625096320519332</v>
      </c>
      <c r="JF649">
        <v>0.0006953178313022573</v>
      </c>
      <c r="JG649">
        <v>-5.973937232829655E-06</v>
      </c>
      <c r="JH649">
        <v>1</v>
      </c>
      <c r="JI649">
        <v>2112</v>
      </c>
      <c r="JJ649">
        <v>1</v>
      </c>
      <c r="JK649">
        <v>26</v>
      </c>
      <c r="JL649">
        <v>201912.3</v>
      </c>
      <c r="JM649">
        <v>201912.2</v>
      </c>
      <c r="JN649">
        <v>2.11914</v>
      </c>
      <c r="JO649">
        <v>2.5354</v>
      </c>
      <c r="JP649">
        <v>1.39893</v>
      </c>
      <c r="JQ649">
        <v>2.33521</v>
      </c>
      <c r="JR649">
        <v>1.44897</v>
      </c>
      <c r="JS649">
        <v>2.57812</v>
      </c>
      <c r="JT649">
        <v>36.8604</v>
      </c>
      <c r="JU649">
        <v>23.9824</v>
      </c>
      <c r="JV649">
        <v>18</v>
      </c>
      <c r="JW649">
        <v>475.8</v>
      </c>
      <c r="JX649">
        <v>463.645</v>
      </c>
      <c r="JY649">
        <v>28.013</v>
      </c>
      <c r="JZ649">
        <v>28.6437</v>
      </c>
      <c r="KA649">
        <v>30.0002</v>
      </c>
      <c r="KB649">
        <v>28.3302</v>
      </c>
      <c r="KC649">
        <v>28.397</v>
      </c>
      <c r="KD649">
        <v>42.4328</v>
      </c>
      <c r="KE649">
        <v>23.5</v>
      </c>
      <c r="KF649">
        <v>78.0654</v>
      </c>
      <c r="KG649">
        <v>28.0079</v>
      </c>
      <c r="KH649">
        <v>955.186</v>
      </c>
      <c r="KI649">
        <v>22.566</v>
      </c>
      <c r="KJ649">
        <v>101.004</v>
      </c>
      <c r="KK649">
        <v>100.259</v>
      </c>
    </row>
    <row r="650" spans="1:297">
      <c r="A650">
        <v>634</v>
      </c>
      <c r="B650">
        <v>1759263321.6</v>
      </c>
      <c r="C650">
        <v>16506</v>
      </c>
      <c r="D650" t="s">
        <v>1717</v>
      </c>
      <c r="E650" t="s">
        <v>1718</v>
      </c>
      <c r="F650">
        <v>5</v>
      </c>
      <c r="G650" t="s">
        <v>1604</v>
      </c>
      <c r="H650" t="s">
        <v>436</v>
      </c>
      <c r="I650">
        <v>1759263313.778571</v>
      </c>
      <c r="J650">
        <f>(K650)/1000</f>
        <v>0</v>
      </c>
      <c r="K650">
        <f>IF(DP650, AN650, AH650)</f>
        <v>0</v>
      </c>
      <c r="L650">
        <f>IF(DP650, AI650, AG650)</f>
        <v>0</v>
      </c>
      <c r="M650">
        <f>DR650 - IF(AU650&gt;1, L650*DL650*100.0/(AW650), 0)</f>
        <v>0</v>
      </c>
      <c r="N650">
        <f>((T650-J650/2)*M650-L650)/(T650+J650/2)</f>
        <v>0</v>
      </c>
      <c r="O650">
        <f>N650*(DY650+DZ650)/1000.0</f>
        <v>0</v>
      </c>
      <c r="P650">
        <f>(DR650 - IF(AU650&gt;1, L650*DL650*100.0/(AW650), 0))*(DY650+DZ650)/1000.0</f>
        <v>0</v>
      </c>
      <c r="Q650">
        <f>2.0/((1/S650-1/R650)+SIGN(S650)*SQRT((1/S650-1/R650)*(1/S650-1/R650) + 4*DM650/((DM650+1)*(DM650+1))*(2*1/S650*1/R650-1/R650*1/R650)))</f>
        <v>0</v>
      </c>
      <c r="R650">
        <f>IF(LEFT(DN650,1)&lt;&gt;"0",IF(LEFT(DN650,1)="1",3.0,DO650),$D$5+$E$5*(EF650*DY650/($K$5*1000))+$F$5*(EF650*DY650/($K$5*1000))*MAX(MIN(DL650,$J$5),$I$5)*MAX(MIN(DL650,$J$5),$I$5)+$G$5*MAX(MIN(DL650,$J$5),$I$5)*(EF650*DY650/($K$5*1000))+$H$5*(EF650*DY650/($K$5*1000))*(EF650*DY650/($K$5*1000)))</f>
        <v>0</v>
      </c>
      <c r="S650">
        <f>J650*(1000-(1000*0.61365*exp(17.502*W650/(240.97+W650))/(DY650+DZ650)+DT650)/2)/(1000*0.61365*exp(17.502*W650/(240.97+W650))/(DY650+DZ650)-DT650)</f>
        <v>0</v>
      </c>
      <c r="T650">
        <f>1/((DM650+1)/(Q650/1.6)+1/(R650/1.37)) + DM650/((DM650+1)/(Q650/1.6) + DM650/(R650/1.37))</f>
        <v>0</v>
      </c>
      <c r="U650">
        <f>(DH650*DK650)</f>
        <v>0</v>
      </c>
      <c r="V650">
        <f>(EA650+(U650+2*0.95*5.67E-8*(((EA650+$B$7)+273)^4-(EA650+273)^4)-44100*J650)/(1.84*29.3*R650+8*0.95*5.67E-8*(EA650+273)^3))</f>
        <v>0</v>
      </c>
      <c r="W650">
        <f>($C$7*EB650+$D$7*EC650+$E$7*V650)</f>
        <v>0</v>
      </c>
      <c r="X650">
        <f>0.61365*exp(17.502*W650/(240.97+W650))</f>
        <v>0</v>
      </c>
      <c r="Y650">
        <f>(Z650/AA650*100)</f>
        <v>0</v>
      </c>
      <c r="Z650">
        <f>DT650*(DY650+DZ650)/1000</f>
        <v>0</v>
      </c>
      <c r="AA650">
        <f>0.61365*exp(17.502*EA650/(240.97+EA650))</f>
        <v>0</v>
      </c>
      <c r="AB650">
        <f>(X650-DT650*(DY650+DZ650)/1000)</f>
        <v>0</v>
      </c>
      <c r="AC650">
        <f>(-J650*44100)</f>
        <v>0</v>
      </c>
      <c r="AD650">
        <f>2*29.3*R650*0.92*(EA650-W650)</f>
        <v>0</v>
      </c>
      <c r="AE650">
        <f>2*0.95*5.67E-8*(((EA650+$B$7)+273)^4-(W650+273)^4)</f>
        <v>0</v>
      </c>
      <c r="AF650">
        <f>U650+AE650+AC650+AD650</f>
        <v>0</v>
      </c>
      <c r="AG650">
        <f>DX650*AU650*(DS650-DR650*(1000-AU650*DU650)/(1000-AU650*DT650))/(100*DL650)</f>
        <v>0</v>
      </c>
      <c r="AH650">
        <f>1000*DX650*AU650*(DT650-DU650)/(100*DL650*(1000-AU650*DT650))</f>
        <v>0</v>
      </c>
      <c r="AI650">
        <f>(AJ650 - AK650 - DY650*1E3/(8.314*(EA650+273.15)) * AM650/DX650 * AL650) * DX650/(100*DL650) * (1000 - DU650)/1000</f>
        <v>0</v>
      </c>
      <c r="AJ650">
        <v>962.59046142075</v>
      </c>
      <c r="AK650">
        <v>942.3000787878782</v>
      </c>
      <c r="AL650">
        <v>3.446507167953553</v>
      </c>
      <c r="AM650">
        <v>65.50956561991086</v>
      </c>
      <c r="AN650">
        <f>(AP650 - AO650 + DY650*1E3/(8.314*(EA650+273.15)) * AR650/DX650 * AQ650) * DX650/(100*DL650) * 1000/(1000 - AP650)</f>
        <v>0</v>
      </c>
      <c r="AO650">
        <v>22.54986087613048</v>
      </c>
      <c r="AP650">
        <v>22.92670303030302</v>
      </c>
      <c r="AQ650">
        <v>0.005508615327010741</v>
      </c>
      <c r="AR650">
        <v>120.4134206838578</v>
      </c>
      <c r="AS650">
        <v>6</v>
      </c>
      <c r="AT650">
        <v>1</v>
      </c>
      <c r="AU650">
        <f>IF(AS650*$H$13&gt;=AW650,1.0,(AW650/(AW650-AS650*$H$13)))</f>
        <v>0</v>
      </c>
      <c r="AV650">
        <f>(AU650-1)*100</f>
        <v>0</v>
      </c>
      <c r="AW650">
        <f>MAX(0,($B$13+$C$13*EF650)/(1+$D$13*EF650)*DY650/(EA650+273)*$E$13)</f>
        <v>0</v>
      </c>
      <c r="AX650" t="s">
        <v>437</v>
      </c>
      <c r="AY650" t="s">
        <v>437</v>
      </c>
      <c r="AZ650">
        <v>0</v>
      </c>
      <c r="BA650">
        <v>0</v>
      </c>
      <c r="BB650">
        <f>1-AZ650/BA650</f>
        <v>0</v>
      </c>
      <c r="BC650">
        <v>0</v>
      </c>
      <c r="BD650" t="s">
        <v>437</v>
      </c>
      <c r="BE650" t="s">
        <v>437</v>
      </c>
      <c r="BF650">
        <v>0</v>
      </c>
      <c r="BG650">
        <v>0</v>
      </c>
      <c r="BH650">
        <f>1-BF650/BG650</f>
        <v>0</v>
      </c>
      <c r="BI650">
        <v>0.5</v>
      </c>
      <c r="BJ650">
        <f>DI650</f>
        <v>0</v>
      </c>
      <c r="BK650">
        <f>L650</f>
        <v>0</v>
      </c>
      <c r="BL650">
        <f>BH650*BI650*BJ650</f>
        <v>0</v>
      </c>
      <c r="BM650">
        <f>(BK650-BC650)/BJ650</f>
        <v>0</v>
      </c>
      <c r="BN650">
        <f>(BA650-BG650)/BG650</f>
        <v>0</v>
      </c>
      <c r="BO650">
        <f>AZ650/(BB650+AZ650/BG650)</f>
        <v>0</v>
      </c>
      <c r="BP650" t="s">
        <v>437</v>
      </c>
      <c r="BQ650">
        <v>0</v>
      </c>
      <c r="BR650">
        <f>IF(BQ650&lt;&gt;0, BQ650, BO650)</f>
        <v>0</v>
      </c>
      <c r="BS650">
        <f>1-BR650/BG650</f>
        <v>0</v>
      </c>
      <c r="BT650">
        <f>(BG650-BF650)/(BG650-BR650)</f>
        <v>0</v>
      </c>
      <c r="BU650">
        <f>(BA650-BG650)/(BA650-BR650)</f>
        <v>0</v>
      </c>
      <c r="BV650">
        <f>(BG650-BF650)/(BG650-AZ650)</f>
        <v>0</v>
      </c>
      <c r="BW650">
        <f>(BA650-BG650)/(BA650-AZ650)</f>
        <v>0</v>
      </c>
      <c r="BX650">
        <f>(BT650*BR650/BF650)</f>
        <v>0</v>
      </c>
      <c r="BY650">
        <f>(1-BX650)</f>
        <v>0</v>
      </c>
      <c r="DH650">
        <f>$B$11*EG650+$C$11*EH650+$F$11*ES650*(1-EV650)</f>
        <v>0</v>
      </c>
      <c r="DI650">
        <f>DH650*DJ650</f>
        <v>0</v>
      </c>
      <c r="DJ650">
        <f>($B$11*$D$9+$C$11*$D$9+$F$11*((FF650+EX650)/MAX(FF650+EX650+FG650, 0.1)*$I$9+FG650/MAX(FF650+EX650+FG650, 0.1)*$J$9))/($B$11+$C$11+$F$11)</f>
        <v>0</v>
      </c>
      <c r="DK650">
        <f>($B$11*$K$9+$C$11*$K$9+$F$11*((FF650+EX650)/MAX(FF650+EX650+FG650, 0.1)*$P$9+FG650/MAX(FF650+EX650+FG650, 0.1)*$Q$9))/($B$11+$C$11+$F$11)</f>
        <v>0</v>
      </c>
      <c r="DL650">
        <v>2.44</v>
      </c>
      <c r="DM650">
        <v>0.5</v>
      </c>
      <c r="DN650" t="s">
        <v>438</v>
      </c>
      <c r="DO650">
        <v>2</v>
      </c>
      <c r="DP650" t="b">
        <v>1</v>
      </c>
      <c r="DQ650">
        <v>1759263313.778571</v>
      </c>
      <c r="DR650">
        <v>896.1080357142857</v>
      </c>
      <c r="DS650">
        <v>924.8988928571426</v>
      </c>
      <c r="DT650">
        <v>22.90151428571429</v>
      </c>
      <c r="DU650">
        <v>22.48529642857143</v>
      </c>
      <c r="DV650">
        <v>895.3117500000001</v>
      </c>
      <c r="DW650">
        <v>22.68211785714286</v>
      </c>
      <c r="DX650">
        <v>500.0235714285714</v>
      </c>
      <c r="DY650">
        <v>90.63619999999999</v>
      </c>
      <c r="DZ650">
        <v>0.05039100357142857</v>
      </c>
      <c r="EA650">
        <v>29.64180714285714</v>
      </c>
      <c r="EB650">
        <v>30.0084</v>
      </c>
      <c r="EC650">
        <v>999.9000000000002</v>
      </c>
      <c r="ED650">
        <v>0</v>
      </c>
      <c r="EE650">
        <v>0</v>
      </c>
      <c r="EF650">
        <v>10002.11678571429</v>
      </c>
      <c r="EG650">
        <v>0</v>
      </c>
      <c r="EH650">
        <v>11.42870357142857</v>
      </c>
      <c r="EI650">
        <v>-28.79092142857143</v>
      </c>
      <c r="EJ650">
        <v>917.1114285714286</v>
      </c>
      <c r="EK650">
        <v>946.1743928571429</v>
      </c>
      <c r="EL650">
        <v>0.4162229642857142</v>
      </c>
      <c r="EM650">
        <v>924.8988928571426</v>
      </c>
      <c r="EN650">
        <v>22.48529642857143</v>
      </c>
      <c r="EO650">
        <v>2.075705714285714</v>
      </c>
      <c r="EP650">
        <v>2.037981785714286</v>
      </c>
      <c r="EQ650">
        <v>18.03396785714286</v>
      </c>
      <c r="ER650">
        <v>17.74252142857143</v>
      </c>
      <c r="ES650">
        <v>2000.006428571429</v>
      </c>
      <c r="ET650">
        <v>0.9800075714285716</v>
      </c>
      <c r="EU650">
        <v>0.01999242857142857</v>
      </c>
      <c r="EV650">
        <v>0</v>
      </c>
      <c r="EW650">
        <v>230.3074285714285</v>
      </c>
      <c r="EX650">
        <v>5.000560000000001</v>
      </c>
      <c r="EY650">
        <v>4775.984642857143</v>
      </c>
      <c r="EZ650">
        <v>17294.98928571428</v>
      </c>
      <c r="FA650">
        <v>41.18699999999999</v>
      </c>
      <c r="FB650">
        <v>41.375</v>
      </c>
      <c r="FC650">
        <v>40.91928571428571</v>
      </c>
      <c r="FD650">
        <v>40.49539285714285</v>
      </c>
      <c r="FE650">
        <v>41.93699999999999</v>
      </c>
      <c r="FF650">
        <v>1955.116428571429</v>
      </c>
      <c r="FG650">
        <v>39.88821428571429</v>
      </c>
      <c r="FH650">
        <v>0</v>
      </c>
      <c r="FI650">
        <v>1759263336.4</v>
      </c>
      <c r="FJ650">
        <v>0</v>
      </c>
      <c r="FK650">
        <v>230.2836923076923</v>
      </c>
      <c r="FL650">
        <v>-1.379282049930747</v>
      </c>
      <c r="FM650">
        <v>-23.12512820893362</v>
      </c>
      <c r="FN650">
        <v>4775.725769230769</v>
      </c>
      <c r="FO650">
        <v>15</v>
      </c>
      <c r="FP650">
        <v>0</v>
      </c>
      <c r="FQ650" t="s">
        <v>439</v>
      </c>
      <c r="FR650">
        <v>1747148579.5</v>
      </c>
      <c r="FS650">
        <v>1747148584.5</v>
      </c>
      <c r="FT650">
        <v>0</v>
      </c>
      <c r="FU650">
        <v>0.162</v>
      </c>
      <c r="FV650">
        <v>-0.001</v>
      </c>
      <c r="FW650">
        <v>0.139</v>
      </c>
      <c r="FX650">
        <v>0.058</v>
      </c>
      <c r="FY650">
        <v>420</v>
      </c>
      <c r="FZ650">
        <v>16</v>
      </c>
      <c r="GA650">
        <v>0.19</v>
      </c>
      <c r="GB650">
        <v>0.02</v>
      </c>
      <c r="GC650">
        <v>-28.806535</v>
      </c>
      <c r="GD650">
        <v>-0.007209005628491283</v>
      </c>
      <c r="GE650">
        <v>0.08696300233432593</v>
      </c>
      <c r="GF650">
        <v>1</v>
      </c>
      <c r="GG650">
        <v>230.3537647058824</v>
      </c>
      <c r="GH650">
        <v>-1.042383499605105</v>
      </c>
      <c r="GI650">
        <v>0.2458649867213749</v>
      </c>
      <c r="GJ650">
        <v>0</v>
      </c>
      <c r="GK650">
        <v>0.4375006750000001</v>
      </c>
      <c r="GL650">
        <v>-0.3544308630393994</v>
      </c>
      <c r="GM650">
        <v>0.03625433391567655</v>
      </c>
      <c r="GN650">
        <v>0</v>
      </c>
      <c r="GO650">
        <v>1</v>
      </c>
      <c r="GP650">
        <v>3</v>
      </c>
      <c r="GQ650" t="s">
        <v>463</v>
      </c>
      <c r="GR650">
        <v>3.12755</v>
      </c>
      <c r="GS650">
        <v>2.72799</v>
      </c>
      <c r="GT650">
        <v>0.148775</v>
      </c>
      <c r="GU650">
        <v>0.152811</v>
      </c>
      <c r="GV650">
        <v>0.103909</v>
      </c>
      <c r="GW650">
        <v>0.103305</v>
      </c>
      <c r="GX650">
        <v>25548.1</v>
      </c>
      <c r="GY650">
        <v>24640.4</v>
      </c>
      <c r="GZ650">
        <v>30553.6</v>
      </c>
      <c r="HA650">
        <v>29337.7</v>
      </c>
      <c r="HB650">
        <v>37785.1</v>
      </c>
      <c r="HC650">
        <v>34605.5</v>
      </c>
      <c r="HD650">
        <v>46737</v>
      </c>
      <c r="HE650">
        <v>43584</v>
      </c>
      <c r="HF650">
        <v>1.82472</v>
      </c>
      <c r="HG650">
        <v>1.85365</v>
      </c>
      <c r="HH650">
        <v>0.108682</v>
      </c>
      <c r="HI650">
        <v>0</v>
      </c>
      <c r="HJ650">
        <v>28.2229</v>
      </c>
      <c r="HK650">
        <v>999.9</v>
      </c>
      <c r="HL650">
        <v>52.3</v>
      </c>
      <c r="HM650">
        <v>31.1</v>
      </c>
      <c r="HN650">
        <v>26.1813</v>
      </c>
      <c r="HO650">
        <v>62.7497</v>
      </c>
      <c r="HP650">
        <v>16.6466</v>
      </c>
      <c r="HQ650">
        <v>1</v>
      </c>
      <c r="HR650">
        <v>0.11219</v>
      </c>
      <c r="HS650">
        <v>-0.287249</v>
      </c>
      <c r="HT650">
        <v>20.2014</v>
      </c>
      <c r="HU650">
        <v>5.22762</v>
      </c>
      <c r="HV650">
        <v>11.974</v>
      </c>
      <c r="HW650">
        <v>4.9704</v>
      </c>
      <c r="HX650">
        <v>3.28953</v>
      </c>
      <c r="HY650">
        <v>9999</v>
      </c>
      <c r="HZ650">
        <v>9999</v>
      </c>
      <c r="IA650">
        <v>9999</v>
      </c>
      <c r="IB650">
        <v>22</v>
      </c>
      <c r="IC650">
        <v>4.97291</v>
      </c>
      <c r="ID650">
        <v>1.87714</v>
      </c>
      <c r="IE650">
        <v>1.87521</v>
      </c>
      <c r="IF650">
        <v>1.87805</v>
      </c>
      <c r="IG650">
        <v>1.87483</v>
      </c>
      <c r="IH650">
        <v>1.87835</v>
      </c>
      <c r="II650">
        <v>1.87545</v>
      </c>
      <c r="IJ650">
        <v>1.87664</v>
      </c>
      <c r="IK650">
        <v>0</v>
      </c>
      <c r="IL650">
        <v>0</v>
      </c>
      <c r="IM650">
        <v>0</v>
      </c>
      <c r="IN650">
        <v>0</v>
      </c>
      <c r="IO650" t="s">
        <v>441</v>
      </c>
      <c r="IP650" t="s">
        <v>442</v>
      </c>
      <c r="IQ650" t="s">
        <v>443</v>
      </c>
      <c r="IR650" t="s">
        <v>443</v>
      </c>
      <c r="IS650" t="s">
        <v>443</v>
      </c>
      <c r="IT650" t="s">
        <v>443</v>
      </c>
      <c r="IU650">
        <v>0</v>
      </c>
      <c r="IV650">
        <v>100</v>
      </c>
      <c r="IW650">
        <v>100</v>
      </c>
      <c r="IX650">
        <v>0.821</v>
      </c>
      <c r="IY650">
        <v>0.22</v>
      </c>
      <c r="IZ650">
        <v>-0.1222274518627452</v>
      </c>
      <c r="JA650">
        <v>0.001328938755811441</v>
      </c>
      <c r="JB650">
        <v>-5.633165956792918E-07</v>
      </c>
      <c r="JC650">
        <v>2.510553891376428E-10</v>
      </c>
      <c r="JD650">
        <v>-0.04678033270444259</v>
      </c>
      <c r="JE650">
        <v>-0.0009625096320519332</v>
      </c>
      <c r="JF650">
        <v>0.0006953178313022573</v>
      </c>
      <c r="JG650">
        <v>-5.973937232829655E-06</v>
      </c>
      <c r="JH650">
        <v>1</v>
      </c>
      <c r="JI650">
        <v>2112</v>
      </c>
      <c r="JJ650">
        <v>1</v>
      </c>
      <c r="JK650">
        <v>26</v>
      </c>
      <c r="JL650">
        <v>201912.4</v>
      </c>
      <c r="JM650">
        <v>201912.3</v>
      </c>
      <c r="JN650">
        <v>2.14478</v>
      </c>
      <c r="JO650">
        <v>2.55005</v>
      </c>
      <c r="JP650">
        <v>1.39893</v>
      </c>
      <c r="JQ650">
        <v>2.33521</v>
      </c>
      <c r="JR650">
        <v>1.44897</v>
      </c>
      <c r="JS650">
        <v>2.55005</v>
      </c>
      <c r="JT650">
        <v>36.8366</v>
      </c>
      <c r="JU650">
        <v>23.9737</v>
      </c>
      <c r="JV650">
        <v>18</v>
      </c>
      <c r="JW650">
        <v>475.895</v>
      </c>
      <c r="JX650">
        <v>463.452</v>
      </c>
      <c r="JY650">
        <v>28.0034</v>
      </c>
      <c r="JZ650">
        <v>28.6443</v>
      </c>
      <c r="KA650">
        <v>30.0003</v>
      </c>
      <c r="KB650">
        <v>28.3302</v>
      </c>
      <c r="KC650">
        <v>28.397</v>
      </c>
      <c r="KD650">
        <v>42.9496</v>
      </c>
      <c r="KE650">
        <v>23.5</v>
      </c>
      <c r="KF650">
        <v>78.0654</v>
      </c>
      <c r="KG650">
        <v>28.0052</v>
      </c>
      <c r="KH650">
        <v>975.232</v>
      </c>
      <c r="KI650">
        <v>22.5566</v>
      </c>
      <c r="KJ650">
        <v>101.005</v>
      </c>
      <c r="KK650">
        <v>100.26</v>
      </c>
    </row>
    <row r="651" spans="1:297">
      <c r="A651">
        <v>635</v>
      </c>
      <c r="B651">
        <v>1759263327.1</v>
      </c>
      <c r="C651">
        <v>16511.5</v>
      </c>
      <c r="D651" t="s">
        <v>1719</v>
      </c>
      <c r="E651" t="s">
        <v>1720</v>
      </c>
      <c r="F651">
        <v>5</v>
      </c>
      <c r="G651" t="s">
        <v>1604</v>
      </c>
      <c r="H651" t="s">
        <v>436</v>
      </c>
      <c r="I651">
        <v>1759263319.35</v>
      </c>
      <c r="J651">
        <f>(K651)/1000</f>
        <v>0</v>
      </c>
      <c r="K651">
        <f>IF(DP651, AN651, AH651)</f>
        <v>0</v>
      </c>
      <c r="L651">
        <f>IF(DP651, AI651, AG651)</f>
        <v>0</v>
      </c>
      <c r="M651">
        <f>DR651 - IF(AU651&gt;1, L651*DL651*100.0/(AW651), 0)</f>
        <v>0</v>
      </c>
      <c r="N651">
        <f>((T651-J651/2)*M651-L651)/(T651+J651/2)</f>
        <v>0</v>
      </c>
      <c r="O651">
        <f>N651*(DY651+DZ651)/1000.0</f>
        <v>0</v>
      </c>
      <c r="P651">
        <f>(DR651 - IF(AU651&gt;1, L651*DL651*100.0/(AW651), 0))*(DY651+DZ651)/1000.0</f>
        <v>0</v>
      </c>
      <c r="Q651">
        <f>2.0/((1/S651-1/R651)+SIGN(S651)*SQRT((1/S651-1/R651)*(1/S651-1/R651) + 4*DM651/((DM651+1)*(DM651+1))*(2*1/S651*1/R651-1/R651*1/R651)))</f>
        <v>0</v>
      </c>
      <c r="R651">
        <f>IF(LEFT(DN651,1)&lt;&gt;"0",IF(LEFT(DN651,1)="1",3.0,DO651),$D$5+$E$5*(EF651*DY651/($K$5*1000))+$F$5*(EF651*DY651/($K$5*1000))*MAX(MIN(DL651,$J$5),$I$5)*MAX(MIN(DL651,$J$5),$I$5)+$G$5*MAX(MIN(DL651,$J$5),$I$5)*(EF651*DY651/($K$5*1000))+$H$5*(EF651*DY651/($K$5*1000))*(EF651*DY651/($K$5*1000)))</f>
        <v>0</v>
      </c>
      <c r="S651">
        <f>J651*(1000-(1000*0.61365*exp(17.502*W651/(240.97+W651))/(DY651+DZ651)+DT651)/2)/(1000*0.61365*exp(17.502*W651/(240.97+W651))/(DY651+DZ651)-DT651)</f>
        <v>0</v>
      </c>
      <c r="T651">
        <f>1/((DM651+1)/(Q651/1.6)+1/(R651/1.37)) + DM651/((DM651+1)/(Q651/1.6) + DM651/(R651/1.37))</f>
        <v>0</v>
      </c>
      <c r="U651">
        <f>(DH651*DK651)</f>
        <v>0</v>
      </c>
      <c r="V651">
        <f>(EA651+(U651+2*0.95*5.67E-8*(((EA651+$B$7)+273)^4-(EA651+273)^4)-44100*J651)/(1.84*29.3*R651+8*0.95*5.67E-8*(EA651+273)^3))</f>
        <v>0</v>
      </c>
      <c r="W651">
        <f>($C$7*EB651+$D$7*EC651+$E$7*V651)</f>
        <v>0</v>
      </c>
      <c r="X651">
        <f>0.61365*exp(17.502*W651/(240.97+W651))</f>
        <v>0</v>
      </c>
      <c r="Y651">
        <f>(Z651/AA651*100)</f>
        <v>0</v>
      </c>
      <c r="Z651">
        <f>DT651*(DY651+DZ651)/1000</f>
        <v>0</v>
      </c>
      <c r="AA651">
        <f>0.61365*exp(17.502*EA651/(240.97+EA651))</f>
        <v>0</v>
      </c>
      <c r="AB651">
        <f>(X651-DT651*(DY651+DZ651)/1000)</f>
        <v>0</v>
      </c>
      <c r="AC651">
        <f>(-J651*44100)</f>
        <v>0</v>
      </c>
      <c r="AD651">
        <f>2*29.3*R651*0.92*(EA651-W651)</f>
        <v>0</v>
      </c>
      <c r="AE651">
        <f>2*0.95*5.67E-8*(((EA651+$B$7)+273)^4-(W651+273)^4)</f>
        <v>0</v>
      </c>
      <c r="AF651">
        <f>U651+AE651+AC651+AD651</f>
        <v>0</v>
      </c>
      <c r="AG651">
        <f>DX651*AU651*(DS651-DR651*(1000-AU651*DU651)/(1000-AU651*DT651))/(100*DL651)</f>
        <v>0</v>
      </c>
      <c r="AH651">
        <f>1000*DX651*AU651*(DT651-DU651)/(100*DL651*(1000-AU651*DT651))</f>
        <v>0</v>
      </c>
      <c r="AI651">
        <f>(AJ651 - AK651 - DY651*1E3/(8.314*(EA651+273.15)) * AM651/DX651 * AL651) * DX651/(100*DL651) * (1000 - DU651)/1000</f>
        <v>0</v>
      </c>
      <c r="AJ651">
        <v>981.5021113699419</v>
      </c>
      <c r="AK651">
        <v>961.1839393939396</v>
      </c>
      <c r="AL651">
        <v>3.430719126308491</v>
      </c>
      <c r="AM651">
        <v>65.50956561991086</v>
      </c>
      <c r="AN651">
        <f>(AP651 - AO651 + DY651*1E3/(8.314*(EA651+273.15)) * AR651/DX651 * AQ651) * DX651/(100*DL651) * 1000/(1000 - AP651)</f>
        <v>0</v>
      </c>
      <c r="AO651">
        <v>22.57044010781617</v>
      </c>
      <c r="AP651">
        <v>22.95523454545456</v>
      </c>
      <c r="AQ651">
        <v>0.00298145097961015</v>
      </c>
      <c r="AR651">
        <v>120.4134206838578</v>
      </c>
      <c r="AS651">
        <v>6</v>
      </c>
      <c r="AT651">
        <v>1</v>
      </c>
      <c r="AU651">
        <f>IF(AS651*$H$13&gt;=AW651,1.0,(AW651/(AW651-AS651*$H$13)))</f>
        <v>0</v>
      </c>
      <c r="AV651">
        <f>(AU651-1)*100</f>
        <v>0</v>
      </c>
      <c r="AW651">
        <f>MAX(0,($B$13+$C$13*EF651)/(1+$D$13*EF651)*DY651/(EA651+273)*$E$13)</f>
        <v>0</v>
      </c>
      <c r="AX651" t="s">
        <v>437</v>
      </c>
      <c r="AY651" t="s">
        <v>437</v>
      </c>
      <c r="AZ651">
        <v>0</v>
      </c>
      <c r="BA651">
        <v>0</v>
      </c>
      <c r="BB651">
        <f>1-AZ651/BA651</f>
        <v>0</v>
      </c>
      <c r="BC651">
        <v>0</v>
      </c>
      <c r="BD651" t="s">
        <v>437</v>
      </c>
      <c r="BE651" t="s">
        <v>437</v>
      </c>
      <c r="BF651">
        <v>0</v>
      </c>
      <c r="BG651">
        <v>0</v>
      </c>
      <c r="BH651">
        <f>1-BF651/BG651</f>
        <v>0</v>
      </c>
      <c r="BI651">
        <v>0.5</v>
      </c>
      <c r="BJ651">
        <f>DI651</f>
        <v>0</v>
      </c>
      <c r="BK651">
        <f>L651</f>
        <v>0</v>
      </c>
      <c r="BL651">
        <f>BH651*BI651*BJ651</f>
        <v>0</v>
      </c>
      <c r="BM651">
        <f>(BK651-BC651)/BJ651</f>
        <v>0</v>
      </c>
      <c r="BN651">
        <f>(BA651-BG651)/BG651</f>
        <v>0</v>
      </c>
      <c r="BO651">
        <f>AZ651/(BB651+AZ651/BG651)</f>
        <v>0</v>
      </c>
      <c r="BP651" t="s">
        <v>437</v>
      </c>
      <c r="BQ651">
        <v>0</v>
      </c>
      <c r="BR651">
        <f>IF(BQ651&lt;&gt;0, BQ651, BO651)</f>
        <v>0</v>
      </c>
      <c r="BS651">
        <f>1-BR651/BG651</f>
        <v>0</v>
      </c>
      <c r="BT651">
        <f>(BG651-BF651)/(BG651-BR651)</f>
        <v>0</v>
      </c>
      <c r="BU651">
        <f>(BA651-BG651)/(BA651-BR651)</f>
        <v>0</v>
      </c>
      <c r="BV651">
        <f>(BG651-BF651)/(BG651-AZ651)</f>
        <v>0</v>
      </c>
      <c r="BW651">
        <f>(BA651-BG651)/(BA651-AZ651)</f>
        <v>0</v>
      </c>
      <c r="BX651">
        <f>(BT651*BR651/BF651)</f>
        <v>0</v>
      </c>
      <c r="BY651">
        <f>(1-BX651)</f>
        <v>0</v>
      </c>
      <c r="DH651">
        <f>$B$11*EG651+$C$11*EH651+$F$11*ES651*(1-EV651)</f>
        <v>0</v>
      </c>
      <c r="DI651">
        <f>DH651*DJ651</f>
        <v>0</v>
      </c>
      <c r="DJ651">
        <f>($B$11*$D$9+$C$11*$D$9+$F$11*((FF651+EX651)/MAX(FF651+EX651+FG651, 0.1)*$I$9+FG651/MAX(FF651+EX651+FG651, 0.1)*$J$9))/($B$11+$C$11+$F$11)</f>
        <v>0</v>
      </c>
      <c r="DK651">
        <f>($B$11*$K$9+$C$11*$K$9+$F$11*((FF651+EX651)/MAX(FF651+EX651+FG651, 0.1)*$P$9+FG651/MAX(FF651+EX651+FG651, 0.1)*$Q$9))/($B$11+$C$11+$F$11)</f>
        <v>0</v>
      </c>
      <c r="DL651">
        <v>2.44</v>
      </c>
      <c r="DM651">
        <v>0.5</v>
      </c>
      <c r="DN651" t="s">
        <v>438</v>
      </c>
      <c r="DO651">
        <v>2</v>
      </c>
      <c r="DP651" t="b">
        <v>1</v>
      </c>
      <c r="DQ651">
        <v>1759263319.35</v>
      </c>
      <c r="DR651">
        <v>914.7986785714286</v>
      </c>
      <c r="DS651">
        <v>943.6456428571429</v>
      </c>
      <c r="DT651">
        <v>22.92076071428571</v>
      </c>
      <c r="DU651">
        <v>22.52711071428572</v>
      </c>
      <c r="DV651">
        <v>913.9851785714284</v>
      </c>
      <c r="DW651">
        <v>22.70096428571429</v>
      </c>
      <c r="DX651">
        <v>500.045</v>
      </c>
      <c r="DY651">
        <v>90.63612142857144</v>
      </c>
      <c r="DZ651">
        <v>0.05034064642857142</v>
      </c>
      <c r="EA651">
        <v>29.63916428571428</v>
      </c>
      <c r="EB651">
        <v>30.00328571428571</v>
      </c>
      <c r="EC651">
        <v>999.9000000000002</v>
      </c>
      <c r="ED651">
        <v>0</v>
      </c>
      <c r="EE651">
        <v>0</v>
      </c>
      <c r="EF651">
        <v>10008.30178571429</v>
      </c>
      <c r="EG651">
        <v>0</v>
      </c>
      <c r="EH651">
        <v>11.42291428571428</v>
      </c>
      <c r="EI651">
        <v>-28.84704285714286</v>
      </c>
      <c r="EJ651">
        <v>936.2588214285715</v>
      </c>
      <c r="EK651">
        <v>965.3938214285715</v>
      </c>
      <c r="EL651">
        <v>0.3936532857142857</v>
      </c>
      <c r="EM651">
        <v>943.6456428571429</v>
      </c>
      <c r="EN651">
        <v>22.52711071428572</v>
      </c>
      <c r="EO651">
        <v>2.077448928571428</v>
      </c>
      <c r="EP651">
        <v>2.041770357142857</v>
      </c>
      <c r="EQ651">
        <v>18.04731071428572</v>
      </c>
      <c r="ER651">
        <v>17.77200357142857</v>
      </c>
      <c r="ES651">
        <v>2000.022857142857</v>
      </c>
      <c r="ET651">
        <v>0.980007785714286</v>
      </c>
      <c r="EU651">
        <v>0.01999221428571429</v>
      </c>
      <c r="EV651">
        <v>0</v>
      </c>
      <c r="EW651">
        <v>230.2364285714285</v>
      </c>
      <c r="EX651">
        <v>5.000560000000001</v>
      </c>
      <c r="EY651">
        <v>4773.933571428572</v>
      </c>
      <c r="EZ651">
        <v>17295.125</v>
      </c>
      <c r="FA651">
        <v>41.18699999999999</v>
      </c>
      <c r="FB651">
        <v>41.375</v>
      </c>
      <c r="FC651">
        <v>40.92592857142856</v>
      </c>
      <c r="FD651">
        <v>40.49771428571428</v>
      </c>
      <c r="FE651">
        <v>41.93699999999999</v>
      </c>
      <c r="FF651">
        <v>1955.132857142857</v>
      </c>
      <c r="FG651">
        <v>39.88500000000001</v>
      </c>
      <c r="FH651">
        <v>0</v>
      </c>
      <c r="FI651">
        <v>1759263341.2</v>
      </c>
      <c r="FJ651">
        <v>0</v>
      </c>
      <c r="FK651">
        <v>230.2073846153846</v>
      </c>
      <c r="FL651">
        <v>-1.156239320176134</v>
      </c>
      <c r="FM651">
        <v>-23.397264988684</v>
      </c>
      <c r="FN651">
        <v>4773.931923076923</v>
      </c>
      <c r="FO651">
        <v>15</v>
      </c>
      <c r="FP651">
        <v>0</v>
      </c>
      <c r="FQ651" t="s">
        <v>439</v>
      </c>
      <c r="FR651">
        <v>1747148579.5</v>
      </c>
      <c r="FS651">
        <v>1747148584.5</v>
      </c>
      <c r="FT651">
        <v>0</v>
      </c>
      <c r="FU651">
        <v>0.162</v>
      </c>
      <c r="FV651">
        <v>-0.001</v>
      </c>
      <c r="FW651">
        <v>0.139</v>
      </c>
      <c r="FX651">
        <v>0.058</v>
      </c>
      <c r="FY651">
        <v>420</v>
      </c>
      <c r="FZ651">
        <v>16</v>
      </c>
      <c r="GA651">
        <v>0.19</v>
      </c>
      <c r="GB651">
        <v>0.02</v>
      </c>
      <c r="GC651">
        <v>-28.80528292682927</v>
      </c>
      <c r="GD651">
        <v>-0.6942439024390865</v>
      </c>
      <c r="GE651">
        <v>0.08093795245452641</v>
      </c>
      <c r="GF651">
        <v>0</v>
      </c>
      <c r="GG651">
        <v>230.2694705882353</v>
      </c>
      <c r="GH651">
        <v>-0.9679449964978037</v>
      </c>
      <c r="GI651">
        <v>0.2448721437444593</v>
      </c>
      <c r="GJ651">
        <v>1</v>
      </c>
      <c r="GK651">
        <v>0.4085625853658537</v>
      </c>
      <c r="GL651">
        <v>-0.3033849825783966</v>
      </c>
      <c r="GM651">
        <v>0.03310800226382211</v>
      </c>
      <c r="GN651">
        <v>0</v>
      </c>
      <c r="GO651">
        <v>1</v>
      </c>
      <c r="GP651">
        <v>3</v>
      </c>
      <c r="GQ651" t="s">
        <v>463</v>
      </c>
      <c r="GR651">
        <v>3.12749</v>
      </c>
      <c r="GS651">
        <v>2.72842</v>
      </c>
      <c r="GT651">
        <v>0.150687</v>
      </c>
      <c r="GU651">
        <v>0.1547</v>
      </c>
      <c r="GV651">
        <v>0.103993</v>
      </c>
      <c r="GW651">
        <v>0.103324</v>
      </c>
      <c r="GX651">
        <v>25490.1</v>
      </c>
      <c r="GY651">
        <v>24585.1</v>
      </c>
      <c r="GZ651">
        <v>30552.9</v>
      </c>
      <c r="HA651">
        <v>29337.4</v>
      </c>
      <c r="HB651">
        <v>37781</v>
      </c>
      <c r="HC651">
        <v>34604.7</v>
      </c>
      <c r="HD651">
        <v>46736.2</v>
      </c>
      <c r="HE651">
        <v>43583.7</v>
      </c>
      <c r="HF651">
        <v>1.8248</v>
      </c>
      <c r="HG651">
        <v>1.85382</v>
      </c>
      <c r="HH651">
        <v>0.109058</v>
      </c>
      <c r="HI651">
        <v>0</v>
      </c>
      <c r="HJ651">
        <v>28.2257</v>
      </c>
      <c r="HK651">
        <v>999.9</v>
      </c>
      <c r="HL651">
        <v>52.3</v>
      </c>
      <c r="HM651">
        <v>31.1</v>
      </c>
      <c r="HN651">
        <v>26.1818</v>
      </c>
      <c r="HO651">
        <v>62.8697</v>
      </c>
      <c r="HP651">
        <v>16.7628</v>
      </c>
      <c r="HQ651">
        <v>1</v>
      </c>
      <c r="HR651">
        <v>0.112271</v>
      </c>
      <c r="HS651">
        <v>-0.775128</v>
      </c>
      <c r="HT651">
        <v>20.1994</v>
      </c>
      <c r="HU651">
        <v>5.22927</v>
      </c>
      <c r="HV651">
        <v>11.974</v>
      </c>
      <c r="HW651">
        <v>4.97035</v>
      </c>
      <c r="HX651">
        <v>3.2897</v>
      </c>
      <c r="HY651">
        <v>9999</v>
      </c>
      <c r="HZ651">
        <v>9999</v>
      </c>
      <c r="IA651">
        <v>9999</v>
      </c>
      <c r="IB651">
        <v>22</v>
      </c>
      <c r="IC651">
        <v>4.97291</v>
      </c>
      <c r="ID651">
        <v>1.87714</v>
      </c>
      <c r="IE651">
        <v>1.87522</v>
      </c>
      <c r="IF651">
        <v>1.87805</v>
      </c>
      <c r="IG651">
        <v>1.87483</v>
      </c>
      <c r="IH651">
        <v>1.87836</v>
      </c>
      <c r="II651">
        <v>1.87545</v>
      </c>
      <c r="IJ651">
        <v>1.87667</v>
      </c>
      <c r="IK651">
        <v>0</v>
      </c>
      <c r="IL651">
        <v>0</v>
      </c>
      <c r="IM651">
        <v>0</v>
      </c>
      <c r="IN651">
        <v>0</v>
      </c>
      <c r="IO651" t="s">
        <v>441</v>
      </c>
      <c r="IP651" t="s">
        <v>442</v>
      </c>
      <c r="IQ651" t="s">
        <v>443</v>
      </c>
      <c r="IR651" t="s">
        <v>443</v>
      </c>
      <c r="IS651" t="s">
        <v>443</v>
      </c>
      <c r="IT651" t="s">
        <v>443</v>
      </c>
      <c r="IU651">
        <v>0</v>
      </c>
      <c r="IV651">
        <v>100</v>
      </c>
      <c r="IW651">
        <v>100</v>
      </c>
      <c r="IX651">
        <v>0.838</v>
      </c>
      <c r="IY651">
        <v>0.2206</v>
      </c>
      <c r="IZ651">
        <v>-0.1222274518627452</v>
      </c>
      <c r="JA651">
        <v>0.001328938755811441</v>
      </c>
      <c r="JB651">
        <v>-5.633165956792918E-07</v>
      </c>
      <c r="JC651">
        <v>2.510553891376428E-10</v>
      </c>
      <c r="JD651">
        <v>-0.04678033270444259</v>
      </c>
      <c r="JE651">
        <v>-0.0009625096320519332</v>
      </c>
      <c r="JF651">
        <v>0.0006953178313022573</v>
      </c>
      <c r="JG651">
        <v>-5.973937232829655E-06</v>
      </c>
      <c r="JH651">
        <v>1</v>
      </c>
      <c r="JI651">
        <v>2112</v>
      </c>
      <c r="JJ651">
        <v>1</v>
      </c>
      <c r="JK651">
        <v>26</v>
      </c>
      <c r="JL651">
        <v>201912.5</v>
      </c>
      <c r="JM651">
        <v>201912.4</v>
      </c>
      <c r="JN651">
        <v>2.17896</v>
      </c>
      <c r="JO651">
        <v>2.54639</v>
      </c>
      <c r="JP651">
        <v>1.39893</v>
      </c>
      <c r="JQ651">
        <v>2.33521</v>
      </c>
      <c r="JR651">
        <v>1.44897</v>
      </c>
      <c r="JS651">
        <v>2.52686</v>
      </c>
      <c r="JT651">
        <v>36.8366</v>
      </c>
      <c r="JU651">
        <v>23.9737</v>
      </c>
      <c r="JV651">
        <v>18</v>
      </c>
      <c r="JW651">
        <v>475.952</v>
      </c>
      <c r="JX651">
        <v>463.583</v>
      </c>
      <c r="JY651">
        <v>28.0316</v>
      </c>
      <c r="JZ651">
        <v>28.6462</v>
      </c>
      <c r="KA651">
        <v>30</v>
      </c>
      <c r="KB651">
        <v>28.3327</v>
      </c>
      <c r="KC651">
        <v>28.3994</v>
      </c>
      <c r="KD651">
        <v>43.6329</v>
      </c>
      <c r="KE651">
        <v>23.5</v>
      </c>
      <c r="KF651">
        <v>78.0654</v>
      </c>
      <c r="KG651">
        <v>28.1447</v>
      </c>
      <c r="KH651">
        <v>988.688</v>
      </c>
      <c r="KI651">
        <v>22.5461</v>
      </c>
      <c r="KJ651">
        <v>101.003</v>
      </c>
      <c r="KK651">
        <v>100.259</v>
      </c>
    </row>
    <row r="652" spans="1:297">
      <c r="A652">
        <v>636</v>
      </c>
      <c r="B652">
        <v>1759263332.1</v>
      </c>
      <c r="C652">
        <v>16516.5</v>
      </c>
      <c r="D652" t="s">
        <v>1721</v>
      </c>
      <c r="E652" t="s">
        <v>1722</v>
      </c>
      <c r="F652">
        <v>5</v>
      </c>
      <c r="G652" t="s">
        <v>1604</v>
      </c>
      <c r="H652" t="s">
        <v>436</v>
      </c>
      <c r="I652">
        <v>1759263324.618518</v>
      </c>
      <c r="J652">
        <f>(K652)/1000</f>
        <v>0</v>
      </c>
      <c r="K652">
        <f>IF(DP652, AN652, AH652)</f>
        <v>0</v>
      </c>
      <c r="L652">
        <f>IF(DP652, AI652, AG652)</f>
        <v>0</v>
      </c>
      <c r="M652">
        <f>DR652 - IF(AU652&gt;1, L652*DL652*100.0/(AW652), 0)</f>
        <v>0</v>
      </c>
      <c r="N652">
        <f>((T652-J652/2)*M652-L652)/(T652+J652/2)</f>
        <v>0</v>
      </c>
      <c r="O652">
        <f>N652*(DY652+DZ652)/1000.0</f>
        <v>0</v>
      </c>
      <c r="P652">
        <f>(DR652 - IF(AU652&gt;1, L652*DL652*100.0/(AW652), 0))*(DY652+DZ652)/1000.0</f>
        <v>0</v>
      </c>
      <c r="Q652">
        <f>2.0/((1/S652-1/R652)+SIGN(S652)*SQRT((1/S652-1/R652)*(1/S652-1/R652) + 4*DM652/((DM652+1)*(DM652+1))*(2*1/S652*1/R652-1/R652*1/R652)))</f>
        <v>0</v>
      </c>
      <c r="R652">
        <f>IF(LEFT(DN652,1)&lt;&gt;"0",IF(LEFT(DN652,1)="1",3.0,DO652),$D$5+$E$5*(EF652*DY652/($K$5*1000))+$F$5*(EF652*DY652/($K$5*1000))*MAX(MIN(DL652,$J$5),$I$5)*MAX(MIN(DL652,$J$5),$I$5)+$G$5*MAX(MIN(DL652,$J$5),$I$5)*(EF652*DY652/($K$5*1000))+$H$5*(EF652*DY652/($K$5*1000))*(EF652*DY652/($K$5*1000)))</f>
        <v>0</v>
      </c>
      <c r="S652">
        <f>J652*(1000-(1000*0.61365*exp(17.502*W652/(240.97+W652))/(DY652+DZ652)+DT652)/2)/(1000*0.61365*exp(17.502*W652/(240.97+W652))/(DY652+DZ652)-DT652)</f>
        <v>0</v>
      </c>
      <c r="T652">
        <f>1/((DM652+1)/(Q652/1.6)+1/(R652/1.37)) + DM652/((DM652+1)/(Q652/1.6) + DM652/(R652/1.37))</f>
        <v>0</v>
      </c>
      <c r="U652">
        <f>(DH652*DK652)</f>
        <v>0</v>
      </c>
      <c r="V652">
        <f>(EA652+(U652+2*0.95*5.67E-8*(((EA652+$B$7)+273)^4-(EA652+273)^4)-44100*J652)/(1.84*29.3*R652+8*0.95*5.67E-8*(EA652+273)^3))</f>
        <v>0</v>
      </c>
      <c r="W652">
        <f>($C$7*EB652+$D$7*EC652+$E$7*V652)</f>
        <v>0</v>
      </c>
      <c r="X652">
        <f>0.61365*exp(17.502*W652/(240.97+W652))</f>
        <v>0</v>
      </c>
      <c r="Y652">
        <f>(Z652/AA652*100)</f>
        <v>0</v>
      </c>
      <c r="Z652">
        <f>DT652*(DY652+DZ652)/1000</f>
        <v>0</v>
      </c>
      <c r="AA652">
        <f>0.61365*exp(17.502*EA652/(240.97+EA652))</f>
        <v>0</v>
      </c>
      <c r="AB652">
        <f>(X652-DT652*(DY652+DZ652)/1000)</f>
        <v>0</v>
      </c>
      <c r="AC652">
        <f>(-J652*44100)</f>
        <v>0</v>
      </c>
      <c r="AD652">
        <f>2*29.3*R652*0.92*(EA652-W652)</f>
        <v>0</v>
      </c>
      <c r="AE652">
        <f>2*0.95*5.67E-8*(((EA652+$B$7)+273)^4-(W652+273)^4)</f>
        <v>0</v>
      </c>
      <c r="AF652">
        <f>U652+AE652+AC652+AD652</f>
        <v>0</v>
      </c>
      <c r="AG652">
        <f>DX652*AU652*(DS652-DR652*(1000-AU652*DU652)/(1000-AU652*DT652))/(100*DL652)</f>
        <v>0</v>
      </c>
      <c r="AH652">
        <f>1000*DX652*AU652*(DT652-DU652)/(100*DL652*(1000-AU652*DT652))</f>
        <v>0</v>
      </c>
      <c r="AI652">
        <f>(AJ652 - AK652 - DY652*1E3/(8.314*(EA652+273.15)) * AM652/DX652 * AL652) * DX652/(100*DL652) * (1000 - DU652)/1000</f>
        <v>0</v>
      </c>
      <c r="AJ652">
        <v>998.6291531518625</v>
      </c>
      <c r="AK652">
        <v>978.4164000000001</v>
      </c>
      <c r="AL652">
        <v>3.446453695583881</v>
      </c>
      <c r="AM652">
        <v>65.50956561991086</v>
      </c>
      <c r="AN652">
        <f>(AP652 - AO652 + DY652*1E3/(8.314*(EA652+273.15)) * AR652/DX652 * AQ652) * DX652/(100*DL652) * 1000/(1000 - AP652)</f>
        <v>0</v>
      </c>
      <c r="AO652">
        <v>22.57306927731842</v>
      </c>
      <c r="AP652">
        <v>22.97183696969696</v>
      </c>
      <c r="AQ652">
        <v>0.0008295228572725679</v>
      </c>
      <c r="AR652">
        <v>120.4134206838578</v>
      </c>
      <c r="AS652">
        <v>6</v>
      </c>
      <c r="AT652">
        <v>1</v>
      </c>
      <c r="AU652">
        <f>IF(AS652*$H$13&gt;=AW652,1.0,(AW652/(AW652-AS652*$H$13)))</f>
        <v>0</v>
      </c>
      <c r="AV652">
        <f>(AU652-1)*100</f>
        <v>0</v>
      </c>
      <c r="AW652">
        <f>MAX(0,($B$13+$C$13*EF652)/(1+$D$13*EF652)*DY652/(EA652+273)*$E$13)</f>
        <v>0</v>
      </c>
      <c r="AX652" t="s">
        <v>437</v>
      </c>
      <c r="AY652" t="s">
        <v>437</v>
      </c>
      <c r="AZ652">
        <v>0</v>
      </c>
      <c r="BA652">
        <v>0</v>
      </c>
      <c r="BB652">
        <f>1-AZ652/BA652</f>
        <v>0</v>
      </c>
      <c r="BC652">
        <v>0</v>
      </c>
      <c r="BD652" t="s">
        <v>437</v>
      </c>
      <c r="BE652" t="s">
        <v>437</v>
      </c>
      <c r="BF652">
        <v>0</v>
      </c>
      <c r="BG652">
        <v>0</v>
      </c>
      <c r="BH652">
        <f>1-BF652/BG652</f>
        <v>0</v>
      </c>
      <c r="BI652">
        <v>0.5</v>
      </c>
      <c r="BJ652">
        <f>DI652</f>
        <v>0</v>
      </c>
      <c r="BK652">
        <f>L652</f>
        <v>0</v>
      </c>
      <c r="BL652">
        <f>BH652*BI652*BJ652</f>
        <v>0</v>
      </c>
      <c r="BM652">
        <f>(BK652-BC652)/BJ652</f>
        <v>0</v>
      </c>
      <c r="BN652">
        <f>(BA652-BG652)/BG652</f>
        <v>0</v>
      </c>
      <c r="BO652">
        <f>AZ652/(BB652+AZ652/BG652)</f>
        <v>0</v>
      </c>
      <c r="BP652" t="s">
        <v>437</v>
      </c>
      <c r="BQ652">
        <v>0</v>
      </c>
      <c r="BR652">
        <f>IF(BQ652&lt;&gt;0, BQ652, BO652)</f>
        <v>0</v>
      </c>
      <c r="BS652">
        <f>1-BR652/BG652</f>
        <v>0</v>
      </c>
      <c r="BT652">
        <f>(BG652-BF652)/(BG652-BR652)</f>
        <v>0</v>
      </c>
      <c r="BU652">
        <f>(BA652-BG652)/(BA652-BR652)</f>
        <v>0</v>
      </c>
      <c r="BV652">
        <f>(BG652-BF652)/(BG652-AZ652)</f>
        <v>0</v>
      </c>
      <c r="BW652">
        <f>(BA652-BG652)/(BA652-AZ652)</f>
        <v>0</v>
      </c>
      <c r="BX652">
        <f>(BT652*BR652/BF652)</f>
        <v>0</v>
      </c>
      <c r="BY652">
        <f>(1-BX652)</f>
        <v>0</v>
      </c>
      <c r="DH652">
        <f>$B$11*EG652+$C$11*EH652+$F$11*ES652*(1-EV652)</f>
        <v>0</v>
      </c>
      <c r="DI652">
        <f>DH652*DJ652</f>
        <v>0</v>
      </c>
      <c r="DJ652">
        <f>($B$11*$D$9+$C$11*$D$9+$F$11*((FF652+EX652)/MAX(FF652+EX652+FG652, 0.1)*$I$9+FG652/MAX(FF652+EX652+FG652, 0.1)*$J$9))/($B$11+$C$11+$F$11)</f>
        <v>0</v>
      </c>
      <c r="DK652">
        <f>($B$11*$K$9+$C$11*$K$9+$F$11*((FF652+EX652)/MAX(FF652+EX652+FG652, 0.1)*$P$9+FG652/MAX(FF652+EX652+FG652, 0.1)*$Q$9))/($B$11+$C$11+$F$11)</f>
        <v>0</v>
      </c>
      <c r="DL652">
        <v>2.44</v>
      </c>
      <c r="DM652">
        <v>0.5</v>
      </c>
      <c r="DN652" t="s">
        <v>438</v>
      </c>
      <c r="DO652">
        <v>2</v>
      </c>
      <c r="DP652" t="b">
        <v>1</v>
      </c>
      <c r="DQ652">
        <v>1759263324.618518</v>
      </c>
      <c r="DR652">
        <v>932.487888888889</v>
      </c>
      <c r="DS652">
        <v>961.3523333333331</v>
      </c>
      <c r="DT652">
        <v>22.94328888888889</v>
      </c>
      <c r="DU652">
        <v>22.56330740740741</v>
      </c>
      <c r="DV652">
        <v>931.6577777777777</v>
      </c>
      <c r="DW652">
        <v>22.72302592592593</v>
      </c>
      <c r="DX652">
        <v>499.973925925926</v>
      </c>
      <c r="DY652">
        <v>90.6354962962963</v>
      </c>
      <c r="DZ652">
        <v>0.05038701111111111</v>
      </c>
      <c r="EA652">
        <v>29.63769259259259</v>
      </c>
      <c r="EB652">
        <v>29.99961111111111</v>
      </c>
      <c r="EC652">
        <v>999.9000000000001</v>
      </c>
      <c r="ED652">
        <v>0</v>
      </c>
      <c r="EE652">
        <v>0</v>
      </c>
      <c r="EF652">
        <v>10011.71111111111</v>
      </c>
      <c r="EG652">
        <v>0</v>
      </c>
      <c r="EH652">
        <v>11.419</v>
      </c>
      <c r="EI652">
        <v>-28.86454444444444</v>
      </c>
      <c r="EJ652">
        <v>954.3848518518517</v>
      </c>
      <c r="EK652">
        <v>983.5444444444446</v>
      </c>
      <c r="EL652">
        <v>0.3799800740740741</v>
      </c>
      <c r="EM652">
        <v>961.3523333333331</v>
      </c>
      <c r="EN652">
        <v>22.56330740740741</v>
      </c>
      <c r="EO652">
        <v>2.079476666666667</v>
      </c>
      <c r="EP652">
        <v>2.045037777777778</v>
      </c>
      <c r="EQ652">
        <v>18.06282592592592</v>
      </c>
      <c r="ER652">
        <v>17.79741481481481</v>
      </c>
      <c r="ES652">
        <v>2000.013703703704</v>
      </c>
      <c r="ET652">
        <v>0.980007777777778</v>
      </c>
      <c r="EU652">
        <v>0.01999222222222222</v>
      </c>
      <c r="EV652">
        <v>0</v>
      </c>
      <c r="EW652">
        <v>230.0672592592593</v>
      </c>
      <c r="EX652">
        <v>5.000560000000001</v>
      </c>
      <c r="EY652">
        <v>4771.711851851852</v>
      </c>
      <c r="EZ652">
        <v>17295.04444444444</v>
      </c>
      <c r="FA652">
        <v>41.18699999999999</v>
      </c>
      <c r="FB652">
        <v>41.375</v>
      </c>
      <c r="FC652">
        <v>40.9324074074074</v>
      </c>
      <c r="FD652">
        <v>40.51377777777777</v>
      </c>
      <c r="FE652">
        <v>41.93699999999999</v>
      </c>
      <c r="FF652">
        <v>1955.125185185185</v>
      </c>
      <c r="FG652">
        <v>39.88185185185186</v>
      </c>
      <c r="FH652">
        <v>0</v>
      </c>
      <c r="FI652">
        <v>1759263346.6</v>
      </c>
      <c r="FJ652">
        <v>0</v>
      </c>
      <c r="FK652">
        <v>230.0346</v>
      </c>
      <c r="FL652">
        <v>-1.424846154466633</v>
      </c>
      <c r="FM652">
        <v>-25.62923081296314</v>
      </c>
      <c r="FN652">
        <v>4771.492</v>
      </c>
      <c r="FO652">
        <v>15</v>
      </c>
      <c r="FP652">
        <v>0</v>
      </c>
      <c r="FQ652" t="s">
        <v>439</v>
      </c>
      <c r="FR652">
        <v>1747148579.5</v>
      </c>
      <c r="FS652">
        <v>1747148584.5</v>
      </c>
      <c r="FT652">
        <v>0</v>
      </c>
      <c r="FU652">
        <v>0.162</v>
      </c>
      <c r="FV652">
        <v>-0.001</v>
      </c>
      <c r="FW652">
        <v>0.139</v>
      </c>
      <c r="FX652">
        <v>0.058</v>
      </c>
      <c r="FY652">
        <v>420</v>
      </c>
      <c r="FZ652">
        <v>16</v>
      </c>
      <c r="GA652">
        <v>0.19</v>
      </c>
      <c r="GB652">
        <v>0.02</v>
      </c>
      <c r="GC652">
        <v>-28.8438525</v>
      </c>
      <c r="GD652">
        <v>-0.1748161350842954</v>
      </c>
      <c r="GE652">
        <v>0.04605475538693037</v>
      </c>
      <c r="GF652">
        <v>1</v>
      </c>
      <c r="GG652">
        <v>230.1532647058823</v>
      </c>
      <c r="GH652">
        <v>-1.671061877437375</v>
      </c>
      <c r="GI652">
        <v>0.2699245328980063</v>
      </c>
      <c r="GJ652">
        <v>0</v>
      </c>
      <c r="GK652">
        <v>0.3938171</v>
      </c>
      <c r="GL652">
        <v>-0.1516701163227013</v>
      </c>
      <c r="GM652">
        <v>0.02566963644931498</v>
      </c>
      <c r="GN652">
        <v>0</v>
      </c>
      <c r="GO652">
        <v>1</v>
      </c>
      <c r="GP652">
        <v>3</v>
      </c>
      <c r="GQ652" t="s">
        <v>463</v>
      </c>
      <c r="GR652">
        <v>3.12761</v>
      </c>
      <c r="GS652">
        <v>2.72844</v>
      </c>
      <c r="GT652">
        <v>0.152416</v>
      </c>
      <c r="GU652">
        <v>0.156413</v>
      </c>
      <c r="GV652">
        <v>0.104042</v>
      </c>
      <c r="GW652">
        <v>0.103338</v>
      </c>
      <c r="GX652">
        <v>25438.6</v>
      </c>
      <c r="GY652">
        <v>24535.1</v>
      </c>
      <c r="GZ652">
        <v>30553.4</v>
      </c>
      <c r="HA652">
        <v>29337.2</v>
      </c>
      <c r="HB652">
        <v>37779.6</v>
      </c>
      <c r="HC652">
        <v>34603.9</v>
      </c>
      <c r="HD652">
        <v>46736.8</v>
      </c>
      <c r="HE652">
        <v>43583.2</v>
      </c>
      <c r="HF652">
        <v>1.8249</v>
      </c>
      <c r="HG652">
        <v>1.85365</v>
      </c>
      <c r="HH652">
        <v>0.108723</v>
      </c>
      <c r="HI652">
        <v>0</v>
      </c>
      <c r="HJ652">
        <v>28.2281</v>
      </c>
      <c r="HK652">
        <v>999.9</v>
      </c>
      <c r="HL652">
        <v>52.3</v>
      </c>
      <c r="HM652">
        <v>31.1</v>
      </c>
      <c r="HN652">
        <v>26.1812</v>
      </c>
      <c r="HO652">
        <v>63.0297</v>
      </c>
      <c r="HP652">
        <v>16.5946</v>
      </c>
      <c r="HQ652">
        <v>1</v>
      </c>
      <c r="HR652">
        <v>0.112337</v>
      </c>
      <c r="HS652">
        <v>-0.520234</v>
      </c>
      <c r="HT652">
        <v>20.2005</v>
      </c>
      <c r="HU652">
        <v>5.22867</v>
      </c>
      <c r="HV652">
        <v>11.974</v>
      </c>
      <c r="HW652">
        <v>4.9706</v>
      </c>
      <c r="HX652">
        <v>3.28973</v>
      </c>
      <c r="HY652">
        <v>9999</v>
      </c>
      <c r="HZ652">
        <v>9999</v>
      </c>
      <c r="IA652">
        <v>9999</v>
      </c>
      <c r="IB652">
        <v>22</v>
      </c>
      <c r="IC652">
        <v>4.97291</v>
      </c>
      <c r="ID652">
        <v>1.87714</v>
      </c>
      <c r="IE652">
        <v>1.87522</v>
      </c>
      <c r="IF652">
        <v>1.87805</v>
      </c>
      <c r="IG652">
        <v>1.8748</v>
      </c>
      <c r="IH652">
        <v>1.87836</v>
      </c>
      <c r="II652">
        <v>1.87543</v>
      </c>
      <c r="IJ652">
        <v>1.87665</v>
      </c>
      <c r="IK652">
        <v>0</v>
      </c>
      <c r="IL652">
        <v>0</v>
      </c>
      <c r="IM652">
        <v>0</v>
      </c>
      <c r="IN652">
        <v>0</v>
      </c>
      <c r="IO652" t="s">
        <v>441</v>
      </c>
      <c r="IP652" t="s">
        <v>442</v>
      </c>
      <c r="IQ652" t="s">
        <v>443</v>
      </c>
      <c r="IR652" t="s">
        <v>443</v>
      </c>
      <c r="IS652" t="s">
        <v>443</v>
      </c>
      <c r="IT652" t="s">
        <v>443</v>
      </c>
      <c r="IU652">
        <v>0</v>
      </c>
      <c r="IV652">
        <v>100</v>
      </c>
      <c r="IW652">
        <v>100</v>
      </c>
      <c r="IX652">
        <v>0.854</v>
      </c>
      <c r="IY652">
        <v>0.2209</v>
      </c>
      <c r="IZ652">
        <v>-0.1222274518627452</v>
      </c>
      <c r="JA652">
        <v>0.001328938755811441</v>
      </c>
      <c r="JB652">
        <v>-5.633165956792918E-07</v>
      </c>
      <c r="JC652">
        <v>2.510553891376428E-10</v>
      </c>
      <c r="JD652">
        <v>-0.04678033270444259</v>
      </c>
      <c r="JE652">
        <v>-0.0009625096320519332</v>
      </c>
      <c r="JF652">
        <v>0.0006953178313022573</v>
      </c>
      <c r="JG652">
        <v>-5.973937232829655E-06</v>
      </c>
      <c r="JH652">
        <v>1</v>
      </c>
      <c r="JI652">
        <v>2112</v>
      </c>
      <c r="JJ652">
        <v>1</v>
      </c>
      <c r="JK652">
        <v>26</v>
      </c>
      <c r="JL652">
        <v>201912.5</v>
      </c>
      <c r="JM652">
        <v>201912.5</v>
      </c>
      <c r="JN652">
        <v>2.20459</v>
      </c>
      <c r="JO652">
        <v>2.54272</v>
      </c>
      <c r="JP652">
        <v>1.39893</v>
      </c>
      <c r="JQ652">
        <v>2.33521</v>
      </c>
      <c r="JR652">
        <v>1.44897</v>
      </c>
      <c r="JS652">
        <v>2.45483</v>
      </c>
      <c r="JT652">
        <v>36.8366</v>
      </c>
      <c r="JU652">
        <v>23.9737</v>
      </c>
      <c r="JV652">
        <v>18</v>
      </c>
      <c r="JW652">
        <v>476.006</v>
      </c>
      <c r="JX652">
        <v>463.471</v>
      </c>
      <c r="JY652">
        <v>28.1391</v>
      </c>
      <c r="JZ652">
        <v>28.6477</v>
      </c>
      <c r="KA652">
        <v>30.0001</v>
      </c>
      <c r="KB652">
        <v>28.3327</v>
      </c>
      <c r="KC652">
        <v>28.3994</v>
      </c>
      <c r="KD652">
        <v>44.2605</v>
      </c>
      <c r="KE652">
        <v>23.5</v>
      </c>
      <c r="KF652">
        <v>78.44759999999999</v>
      </c>
      <c r="KG652">
        <v>28.1186</v>
      </c>
      <c r="KH652">
        <v>1008.72</v>
      </c>
      <c r="KI652">
        <v>22.5415</v>
      </c>
      <c r="KJ652">
        <v>101.004</v>
      </c>
      <c r="KK652">
        <v>100.258</v>
      </c>
    </row>
    <row r="653" spans="1:297">
      <c r="A653">
        <v>637</v>
      </c>
      <c r="B653">
        <v>1759263337.1</v>
      </c>
      <c r="C653">
        <v>16521.5</v>
      </c>
      <c r="D653" t="s">
        <v>1723</v>
      </c>
      <c r="E653" t="s">
        <v>1724</v>
      </c>
      <c r="F653">
        <v>5</v>
      </c>
      <c r="G653" t="s">
        <v>1604</v>
      </c>
      <c r="H653" t="s">
        <v>436</v>
      </c>
      <c r="I653">
        <v>1759263329.332142</v>
      </c>
      <c r="J653">
        <f>(K653)/1000</f>
        <v>0</v>
      </c>
      <c r="K653">
        <f>IF(DP653, AN653, AH653)</f>
        <v>0</v>
      </c>
      <c r="L653">
        <f>IF(DP653, AI653, AG653)</f>
        <v>0</v>
      </c>
      <c r="M653">
        <f>DR653 - IF(AU653&gt;1, L653*DL653*100.0/(AW653), 0)</f>
        <v>0</v>
      </c>
      <c r="N653">
        <f>((T653-J653/2)*M653-L653)/(T653+J653/2)</f>
        <v>0</v>
      </c>
      <c r="O653">
        <f>N653*(DY653+DZ653)/1000.0</f>
        <v>0</v>
      </c>
      <c r="P653">
        <f>(DR653 - IF(AU653&gt;1, L653*DL653*100.0/(AW653), 0))*(DY653+DZ653)/1000.0</f>
        <v>0</v>
      </c>
      <c r="Q653">
        <f>2.0/((1/S653-1/R653)+SIGN(S653)*SQRT((1/S653-1/R653)*(1/S653-1/R653) + 4*DM653/((DM653+1)*(DM653+1))*(2*1/S653*1/R653-1/R653*1/R653)))</f>
        <v>0</v>
      </c>
      <c r="R653">
        <f>IF(LEFT(DN653,1)&lt;&gt;"0",IF(LEFT(DN653,1)="1",3.0,DO653),$D$5+$E$5*(EF653*DY653/($K$5*1000))+$F$5*(EF653*DY653/($K$5*1000))*MAX(MIN(DL653,$J$5),$I$5)*MAX(MIN(DL653,$J$5),$I$5)+$G$5*MAX(MIN(DL653,$J$5),$I$5)*(EF653*DY653/($K$5*1000))+$H$5*(EF653*DY653/($K$5*1000))*(EF653*DY653/($K$5*1000)))</f>
        <v>0</v>
      </c>
      <c r="S653">
        <f>J653*(1000-(1000*0.61365*exp(17.502*W653/(240.97+W653))/(DY653+DZ653)+DT653)/2)/(1000*0.61365*exp(17.502*W653/(240.97+W653))/(DY653+DZ653)-DT653)</f>
        <v>0</v>
      </c>
      <c r="T653">
        <f>1/((DM653+1)/(Q653/1.6)+1/(R653/1.37)) + DM653/((DM653+1)/(Q653/1.6) + DM653/(R653/1.37))</f>
        <v>0</v>
      </c>
      <c r="U653">
        <f>(DH653*DK653)</f>
        <v>0</v>
      </c>
      <c r="V653">
        <f>(EA653+(U653+2*0.95*5.67E-8*(((EA653+$B$7)+273)^4-(EA653+273)^4)-44100*J653)/(1.84*29.3*R653+8*0.95*5.67E-8*(EA653+273)^3))</f>
        <v>0</v>
      </c>
      <c r="W653">
        <f>($C$7*EB653+$D$7*EC653+$E$7*V653)</f>
        <v>0</v>
      </c>
      <c r="X653">
        <f>0.61365*exp(17.502*W653/(240.97+W653))</f>
        <v>0</v>
      </c>
      <c r="Y653">
        <f>(Z653/AA653*100)</f>
        <v>0</v>
      </c>
      <c r="Z653">
        <f>DT653*(DY653+DZ653)/1000</f>
        <v>0</v>
      </c>
      <c r="AA653">
        <f>0.61365*exp(17.502*EA653/(240.97+EA653))</f>
        <v>0</v>
      </c>
      <c r="AB653">
        <f>(X653-DT653*(DY653+DZ653)/1000)</f>
        <v>0</v>
      </c>
      <c r="AC653">
        <f>(-J653*44100)</f>
        <v>0</v>
      </c>
      <c r="AD653">
        <f>2*29.3*R653*0.92*(EA653-W653)</f>
        <v>0</v>
      </c>
      <c r="AE653">
        <f>2*0.95*5.67E-8*(((EA653+$B$7)+273)^4-(W653+273)^4)</f>
        <v>0</v>
      </c>
      <c r="AF653">
        <f>U653+AE653+AC653+AD653</f>
        <v>0</v>
      </c>
      <c r="AG653">
        <f>DX653*AU653*(DS653-DR653*(1000-AU653*DU653)/(1000-AU653*DT653))/(100*DL653)</f>
        <v>0</v>
      </c>
      <c r="AH653">
        <f>1000*DX653*AU653*(DT653-DU653)/(100*DL653*(1000-AU653*DT653))</f>
        <v>0</v>
      </c>
      <c r="AI653">
        <f>(AJ653 - AK653 - DY653*1E3/(8.314*(EA653+273.15)) * AM653/DX653 * AL653) * DX653/(100*DL653) * (1000 - DU653)/1000</f>
        <v>0</v>
      </c>
      <c r="AJ653">
        <v>1015.81942337347</v>
      </c>
      <c r="AK653">
        <v>995.6420363636363</v>
      </c>
      <c r="AL653">
        <v>3.445853254562095</v>
      </c>
      <c r="AM653">
        <v>65.50956561991086</v>
      </c>
      <c r="AN653">
        <f>(AP653 - AO653 + DY653*1E3/(8.314*(EA653+273.15)) * AR653/DX653 * AQ653) * DX653/(100*DL653) * 1000/(1000 - AP653)</f>
        <v>0</v>
      </c>
      <c r="AO653">
        <v>22.58949361101131</v>
      </c>
      <c r="AP653">
        <v>22.98122606060606</v>
      </c>
      <c r="AQ653">
        <v>0.0002538211555342154</v>
      </c>
      <c r="AR653">
        <v>120.4134206838578</v>
      </c>
      <c r="AS653">
        <v>6</v>
      </c>
      <c r="AT653">
        <v>1</v>
      </c>
      <c r="AU653">
        <f>IF(AS653*$H$13&gt;=AW653,1.0,(AW653/(AW653-AS653*$H$13)))</f>
        <v>0</v>
      </c>
      <c r="AV653">
        <f>(AU653-1)*100</f>
        <v>0</v>
      </c>
      <c r="AW653">
        <f>MAX(0,($B$13+$C$13*EF653)/(1+$D$13*EF653)*DY653/(EA653+273)*$E$13)</f>
        <v>0</v>
      </c>
      <c r="AX653" t="s">
        <v>437</v>
      </c>
      <c r="AY653" t="s">
        <v>437</v>
      </c>
      <c r="AZ653">
        <v>0</v>
      </c>
      <c r="BA653">
        <v>0</v>
      </c>
      <c r="BB653">
        <f>1-AZ653/BA653</f>
        <v>0</v>
      </c>
      <c r="BC653">
        <v>0</v>
      </c>
      <c r="BD653" t="s">
        <v>437</v>
      </c>
      <c r="BE653" t="s">
        <v>437</v>
      </c>
      <c r="BF653">
        <v>0</v>
      </c>
      <c r="BG653">
        <v>0</v>
      </c>
      <c r="BH653">
        <f>1-BF653/BG653</f>
        <v>0</v>
      </c>
      <c r="BI653">
        <v>0.5</v>
      </c>
      <c r="BJ653">
        <f>DI653</f>
        <v>0</v>
      </c>
      <c r="BK653">
        <f>L653</f>
        <v>0</v>
      </c>
      <c r="BL653">
        <f>BH653*BI653*BJ653</f>
        <v>0</v>
      </c>
      <c r="BM653">
        <f>(BK653-BC653)/BJ653</f>
        <v>0</v>
      </c>
      <c r="BN653">
        <f>(BA653-BG653)/BG653</f>
        <v>0</v>
      </c>
      <c r="BO653">
        <f>AZ653/(BB653+AZ653/BG653)</f>
        <v>0</v>
      </c>
      <c r="BP653" t="s">
        <v>437</v>
      </c>
      <c r="BQ653">
        <v>0</v>
      </c>
      <c r="BR653">
        <f>IF(BQ653&lt;&gt;0, BQ653, BO653)</f>
        <v>0</v>
      </c>
      <c r="BS653">
        <f>1-BR653/BG653</f>
        <v>0</v>
      </c>
      <c r="BT653">
        <f>(BG653-BF653)/(BG653-BR653)</f>
        <v>0</v>
      </c>
      <c r="BU653">
        <f>(BA653-BG653)/(BA653-BR653)</f>
        <v>0</v>
      </c>
      <c r="BV653">
        <f>(BG653-BF653)/(BG653-AZ653)</f>
        <v>0</v>
      </c>
      <c r="BW653">
        <f>(BA653-BG653)/(BA653-AZ653)</f>
        <v>0</v>
      </c>
      <c r="BX653">
        <f>(BT653*BR653/BF653)</f>
        <v>0</v>
      </c>
      <c r="BY653">
        <f>(1-BX653)</f>
        <v>0</v>
      </c>
      <c r="DH653">
        <f>$B$11*EG653+$C$11*EH653+$F$11*ES653*(1-EV653)</f>
        <v>0</v>
      </c>
      <c r="DI653">
        <f>DH653*DJ653</f>
        <v>0</v>
      </c>
      <c r="DJ653">
        <f>($B$11*$D$9+$C$11*$D$9+$F$11*((FF653+EX653)/MAX(FF653+EX653+FG653, 0.1)*$I$9+FG653/MAX(FF653+EX653+FG653, 0.1)*$J$9))/($B$11+$C$11+$F$11)</f>
        <v>0</v>
      </c>
      <c r="DK653">
        <f>($B$11*$K$9+$C$11*$K$9+$F$11*((FF653+EX653)/MAX(FF653+EX653+FG653, 0.1)*$P$9+FG653/MAX(FF653+EX653+FG653, 0.1)*$Q$9))/($B$11+$C$11+$F$11)</f>
        <v>0</v>
      </c>
      <c r="DL653">
        <v>2.44</v>
      </c>
      <c r="DM653">
        <v>0.5</v>
      </c>
      <c r="DN653" t="s">
        <v>438</v>
      </c>
      <c r="DO653">
        <v>2</v>
      </c>
      <c r="DP653" t="b">
        <v>1</v>
      </c>
      <c r="DQ653">
        <v>1759263329.332142</v>
      </c>
      <c r="DR653">
        <v>948.3251071428571</v>
      </c>
      <c r="DS653">
        <v>977.1703214285715</v>
      </c>
      <c r="DT653">
        <v>22.962275</v>
      </c>
      <c r="DU653">
        <v>22.57628214285714</v>
      </c>
      <c r="DV653">
        <v>947.4802142857143</v>
      </c>
      <c r="DW653">
        <v>22.74162142857143</v>
      </c>
      <c r="DX653">
        <v>500.0009642857142</v>
      </c>
      <c r="DY653">
        <v>90.63501785714287</v>
      </c>
      <c r="DZ653">
        <v>0.05054840714285715</v>
      </c>
      <c r="EA653">
        <v>29.63749642857143</v>
      </c>
      <c r="EB653">
        <v>30.00089642857143</v>
      </c>
      <c r="EC653">
        <v>999.9000000000002</v>
      </c>
      <c r="ED653">
        <v>0</v>
      </c>
      <c r="EE653">
        <v>0</v>
      </c>
      <c r="EF653">
        <v>10003.83392857143</v>
      </c>
      <c r="EG653">
        <v>0</v>
      </c>
      <c r="EH653">
        <v>11.419</v>
      </c>
      <c r="EI653">
        <v>-28.84528214285714</v>
      </c>
      <c r="EJ653">
        <v>970.6128214285716</v>
      </c>
      <c r="EK653">
        <v>999.74075</v>
      </c>
      <c r="EL653">
        <v>0.3859996071428571</v>
      </c>
      <c r="EM653">
        <v>977.1703214285715</v>
      </c>
      <c r="EN653">
        <v>22.57628214285714</v>
      </c>
      <c r="EO653">
        <v>2.081187142857142</v>
      </c>
      <c r="EP653">
        <v>2.0462025</v>
      </c>
      <c r="EQ653">
        <v>18.07590714285714</v>
      </c>
      <c r="ER653">
        <v>17.80646071428571</v>
      </c>
      <c r="ES653">
        <v>2000.016785714286</v>
      </c>
      <c r="ET653">
        <v>0.9800078928571432</v>
      </c>
      <c r="EU653">
        <v>0.01999210714285714</v>
      </c>
      <c r="EV653">
        <v>0</v>
      </c>
      <c r="EW653">
        <v>229.9727857142857</v>
      </c>
      <c r="EX653">
        <v>5.000560000000001</v>
      </c>
      <c r="EY653">
        <v>4769.616428571429</v>
      </c>
      <c r="EZ653">
        <v>17295.07142857143</v>
      </c>
      <c r="FA653">
        <v>41.18699999999999</v>
      </c>
      <c r="FB653">
        <v>41.375</v>
      </c>
      <c r="FC653">
        <v>40.93257142857142</v>
      </c>
      <c r="FD653">
        <v>40.51549999999999</v>
      </c>
      <c r="FE653">
        <v>41.93699999999999</v>
      </c>
      <c r="FF653">
        <v>1955.131071428571</v>
      </c>
      <c r="FG653">
        <v>39.88000000000001</v>
      </c>
      <c r="FH653">
        <v>0</v>
      </c>
      <c r="FI653">
        <v>1759263351.4</v>
      </c>
      <c r="FJ653">
        <v>0</v>
      </c>
      <c r="FK653">
        <v>229.93144</v>
      </c>
      <c r="FL653">
        <v>-2.298076920845362</v>
      </c>
      <c r="FM653">
        <v>-28.55384610395182</v>
      </c>
      <c r="FN653">
        <v>4769.339199999999</v>
      </c>
      <c r="FO653">
        <v>15</v>
      </c>
      <c r="FP653">
        <v>0</v>
      </c>
      <c r="FQ653" t="s">
        <v>439</v>
      </c>
      <c r="FR653">
        <v>1747148579.5</v>
      </c>
      <c r="FS653">
        <v>1747148584.5</v>
      </c>
      <c r="FT653">
        <v>0</v>
      </c>
      <c r="FU653">
        <v>0.162</v>
      </c>
      <c r="FV653">
        <v>-0.001</v>
      </c>
      <c r="FW653">
        <v>0.139</v>
      </c>
      <c r="FX653">
        <v>0.058</v>
      </c>
      <c r="FY653">
        <v>420</v>
      </c>
      <c r="FZ653">
        <v>16</v>
      </c>
      <c r="GA653">
        <v>0.19</v>
      </c>
      <c r="GB653">
        <v>0.02</v>
      </c>
      <c r="GC653">
        <v>-28.85267073170732</v>
      </c>
      <c r="GD653">
        <v>0.1595916376306667</v>
      </c>
      <c r="GE653">
        <v>0.0402551208310588</v>
      </c>
      <c r="GF653">
        <v>1</v>
      </c>
      <c r="GG653">
        <v>230.0030294117647</v>
      </c>
      <c r="GH653">
        <v>-1.323162719675131</v>
      </c>
      <c r="GI653">
        <v>0.2211329764024209</v>
      </c>
      <c r="GJ653">
        <v>0</v>
      </c>
      <c r="GK653">
        <v>0.3833061219512195</v>
      </c>
      <c r="GL653">
        <v>0.06272021602787492</v>
      </c>
      <c r="GM653">
        <v>0.01158660469889875</v>
      </c>
      <c r="GN653">
        <v>1</v>
      </c>
      <c r="GO653">
        <v>2</v>
      </c>
      <c r="GP653">
        <v>3</v>
      </c>
      <c r="GQ653" t="s">
        <v>446</v>
      </c>
      <c r="GR653">
        <v>3.12758</v>
      </c>
      <c r="GS653">
        <v>2.72841</v>
      </c>
      <c r="GT653">
        <v>0.154126</v>
      </c>
      <c r="GU653">
        <v>0.158119</v>
      </c>
      <c r="GV653">
        <v>0.104073</v>
      </c>
      <c r="GW653">
        <v>0.1034</v>
      </c>
      <c r="GX653">
        <v>25386.3</v>
      </c>
      <c r="GY653">
        <v>24485.4</v>
      </c>
      <c r="GZ653">
        <v>30552.2</v>
      </c>
      <c r="HA653">
        <v>29337.2</v>
      </c>
      <c r="HB653">
        <v>37776.9</v>
      </c>
      <c r="HC653">
        <v>34601.5</v>
      </c>
      <c r="HD653">
        <v>46735.1</v>
      </c>
      <c r="HE653">
        <v>43583.1</v>
      </c>
      <c r="HF653">
        <v>1.82488</v>
      </c>
      <c r="HG653">
        <v>1.8538</v>
      </c>
      <c r="HH653">
        <v>0.109039</v>
      </c>
      <c r="HI653">
        <v>0</v>
      </c>
      <c r="HJ653">
        <v>28.2317</v>
      </c>
      <c r="HK653">
        <v>999.9</v>
      </c>
      <c r="HL653">
        <v>52.4</v>
      </c>
      <c r="HM653">
        <v>31.1</v>
      </c>
      <c r="HN653">
        <v>26.232</v>
      </c>
      <c r="HO653">
        <v>63.2497</v>
      </c>
      <c r="HP653">
        <v>16.6987</v>
      </c>
      <c r="HQ653">
        <v>1</v>
      </c>
      <c r="HR653">
        <v>0.112307</v>
      </c>
      <c r="HS653">
        <v>-0.462149</v>
      </c>
      <c r="HT653">
        <v>20.2009</v>
      </c>
      <c r="HU653">
        <v>5.22822</v>
      </c>
      <c r="HV653">
        <v>11.974</v>
      </c>
      <c r="HW653">
        <v>4.97045</v>
      </c>
      <c r="HX653">
        <v>3.28958</v>
      </c>
      <c r="HY653">
        <v>9999</v>
      </c>
      <c r="HZ653">
        <v>9999</v>
      </c>
      <c r="IA653">
        <v>9999</v>
      </c>
      <c r="IB653">
        <v>22</v>
      </c>
      <c r="IC653">
        <v>4.9729</v>
      </c>
      <c r="ID653">
        <v>1.87714</v>
      </c>
      <c r="IE653">
        <v>1.87519</v>
      </c>
      <c r="IF653">
        <v>1.87805</v>
      </c>
      <c r="IG653">
        <v>1.87481</v>
      </c>
      <c r="IH653">
        <v>1.87836</v>
      </c>
      <c r="II653">
        <v>1.87543</v>
      </c>
      <c r="IJ653">
        <v>1.87665</v>
      </c>
      <c r="IK653">
        <v>0</v>
      </c>
      <c r="IL653">
        <v>0</v>
      </c>
      <c r="IM653">
        <v>0</v>
      </c>
      <c r="IN653">
        <v>0</v>
      </c>
      <c r="IO653" t="s">
        <v>441</v>
      </c>
      <c r="IP653" t="s">
        <v>442</v>
      </c>
      <c r="IQ653" t="s">
        <v>443</v>
      </c>
      <c r="IR653" t="s">
        <v>443</v>
      </c>
      <c r="IS653" t="s">
        <v>443</v>
      </c>
      <c r="IT653" t="s">
        <v>443</v>
      </c>
      <c r="IU653">
        <v>0</v>
      </c>
      <c r="IV653">
        <v>100</v>
      </c>
      <c r="IW653">
        <v>100</v>
      </c>
      <c r="IX653">
        <v>0.869</v>
      </c>
      <c r="IY653">
        <v>0.2211</v>
      </c>
      <c r="IZ653">
        <v>-0.1222274518627452</v>
      </c>
      <c r="JA653">
        <v>0.001328938755811441</v>
      </c>
      <c r="JB653">
        <v>-5.633165956792918E-07</v>
      </c>
      <c r="JC653">
        <v>2.510553891376428E-10</v>
      </c>
      <c r="JD653">
        <v>-0.04678033270444259</v>
      </c>
      <c r="JE653">
        <v>-0.0009625096320519332</v>
      </c>
      <c r="JF653">
        <v>0.0006953178313022573</v>
      </c>
      <c r="JG653">
        <v>-5.973937232829655E-06</v>
      </c>
      <c r="JH653">
        <v>1</v>
      </c>
      <c r="JI653">
        <v>2112</v>
      </c>
      <c r="JJ653">
        <v>1</v>
      </c>
      <c r="JK653">
        <v>26</v>
      </c>
      <c r="JL653">
        <v>201912.6</v>
      </c>
      <c r="JM653">
        <v>201912.5</v>
      </c>
      <c r="JN653">
        <v>2.23877</v>
      </c>
      <c r="JO653">
        <v>2.53418</v>
      </c>
      <c r="JP653">
        <v>1.39893</v>
      </c>
      <c r="JQ653">
        <v>2.33643</v>
      </c>
      <c r="JR653">
        <v>1.44897</v>
      </c>
      <c r="JS653">
        <v>2.57202</v>
      </c>
      <c r="JT653">
        <v>36.8604</v>
      </c>
      <c r="JU653">
        <v>23.9649</v>
      </c>
      <c r="JV653">
        <v>18</v>
      </c>
      <c r="JW653">
        <v>475.994</v>
      </c>
      <c r="JX653">
        <v>463.567</v>
      </c>
      <c r="JY653">
        <v>28.1364</v>
      </c>
      <c r="JZ653">
        <v>28.6487</v>
      </c>
      <c r="KA653">
        <v>30.0002</v>
      </c>
      <c r="KB653">
        <v>28.333</v>
      </c>
      <c r="KC653">
        <v>28.3994</v>
      </c>
      <c r="KD653">
        <v>44.8157</v>
      </c>
      <c r="KE653">
        <v>23.5</v>
      </c>
      <c r="KF653">
        <v>78.44759999999999</v>
      </c>
      <c r="KG653">
        <v>28.1281</v>
      </c>
      <c r="KH653">
        <v>1022.08</v>
      </c>
      <c r="KI653">
        <v>22.5415</v>
      </c>
      <c r="KJ653">
        <v>101</v>
      </c>
      <c r="KK653">
        <v>100.258</v>
      </c>
    </row>
    <row r="654" spans="1:297">
      <c r="A654">
        <v>638</v>
      </c>
      <c r="B654">
        <v>1759263342.1</v>
      </c>
      <c r="C654">
        <v>16526.5</v>
      </c>
      <c r="D654" t="s">
        <v>1725</v>
      </c>
      <c r="E654" t="s">
        <v>1726</v>
      </c>
      <c r="F654">
        <v>5</v>
      </c>
      <c r="G654" t="s">
        <v>1604</v>
      </c>
      <c r="H654" t="s">
        <v>436</v>
      </c>
      <c r="I654">
        <v>1759263334.6</v>
      </c>
      <c r="J654">
        <f>(K654)/1000</f>
        <v>0</v>
      </c>
      <c r="K654">
        <f>IF(DP654, AN654, AH654)</f>
        <v>0</v>
      </c>
      <c r="L654">
        <f>IF(DP654, AI654, AG654)</f>
        <v>0</v>
      </c>
      <c r="M654">
        <f>DR654 - IF(AU654&gt;1, L654*DL654*100.0/(AW654), 0)</f>
        <v>0</v>
      </c>
      <c r="N654">
        <f>((T654-J654/2)*M654-L654)/(T654+J654/2)</f>
        <v>0</v>
      </c>
      <c r="O654">
        <f>N654*(DY654+DZ654)/1000.0</f>
        <v>0</v>
      </c>
      <c r="P654">
        <f>(DR654 - IF(AU654&gt;1, L654*DL654*100.0/(AW654), 0))*(DY654+DZ654)/1000.0</f>
        <v>0</v>
      </c>
      <c r="Q654">
        <f>2.0/((1/S654-1/R654)+SIGN(S654)*SQRT((1/S654-1/R654)*(1/S654-1/R654) + 4*DM654/((DM654+1)*(DM654+1))*(2*1/S654*1/R654-1/R654*1/R654)))</f>
        <v>0</v>
      </c>
      <c r="R654">
        <f>IF(LEFT(DN654,1)&lt;&gt;"0",IF(LEFT(DN654,1)="1",3.0,DO654),$D$5+$E$5*(EF654*DY654/($K$5*1000))+$F$5*(EF654*DY654/($K$5*1000))*MAX(MIN(DL654,$J$5),$I$5)*MAX(MIN(DL654,$J$5),$I$5)+$G$5*MAX(MIN(DL654,$J$5),$I$5)*(EF654*DY654/($K$5*1000))+$H$5*(EF654*DY654/($K$5*1000))*(EF654*DY654/($K$5*1000)))</f>
        <v>0</v>
      </c>
      <c r="S654">
        <f>J654*(1000-(1000*0.61365*exp(17.502*W654/(240.97+W654))/(DY654+DZ654)+DT654)/2)/(1000*0.61365*exp(17.502*W654/(240.97+W654))/(DY654+DZ654)-DT654)</f>
        <v>0</v>
      </c>
      <c r="T654">
        <f>1/((DM654+1)/(Q654/1.6)+1/(R654/1.37)) + DM654/((DM654+1)/(Q654/1.6) + DM654/(R654/1.37))</f>
        <v>0</v>
      </c>
      <c r="U654">
        <f>(DH654*DK654)</f>
        <v>0</v>
      </c>
      <c r="V654">
        <f>(EA654+(U654+2*0.95*5.67E-8*(((EA654+$B$7)+273)^4-(EA654+273)^4)-44100*J654)/(1.84*29.3*R654+8*0.95*5.67E-8*(EA654+273)^3))</f>
        <v>0</v>
      </c>
      <c r="W654">
        <f>($C$7*EB654+$D$7*EC654+$E$7*V654)</f>
        <v>0</v>
      </c>
      <c r="X654">
        <f>0.61365*exp(17.502*W654/(240.97+W654))</f>
        <v>0</v>
      </c>
      <c r="Y654">
        <f>(Z654/AA654*100)</f>
        <v>0</v>
      </c>
      <c r="Z654">
        <f>DT654*(DY654+DZ654)/1000</f>
        <v>0</v>
      </c>
      <c r="AA654">
        <f>0.61365*exp(17.502*EA654/(240.97+EA654))</f>
        <v>0</v>
      </c>
      <c r="AB654">
        <f>(X654-DT654*(DY654+DZ654)/1000)</f>
        <v>0</v>
      </c>
      <c r="AC654">
        <f>(-J654*44100)</f>
        <v>0</v>
      </c>
      <c r="AD654">
        <f>2*29.3*R654*0.92*(EA654-W654)</f>
        <v>0</v>
      </c>
      <c r="AE654">
        <f>2*0.95*5.67E-8*(((EA654+$B$7)+273)^4-(W654+273)^4)</f>
        <v>0</v>
      </c>
      <c r="AF654">
        <f>U654+AE654+AC654+AD654</f>
        <v>0</v>
      </c>
      <c r="AG654">
        <f>DX654*AU654*(DS654-DR654*(1000-AU654*DU654)/(1000-AU654*DT654))/(100*DL654)</f>
        <v>0</v>
      </c>
      <c r="AH654">
        <f>1000*DX654*AU654*(DT654-DU654)/(100*DL654*(1000-AU654*DT654))</f>
        <v>0</v>
      </c>
      <c r="AI654">
        <f>(AJ654 - AK654 - DY654*1E3/(8.314*(EA654+273.15)) * AM654/DX654 * AL654) * DX654/(100*DL654) * (1000 - DU654)/1000</f>
        <v>0</v>
      </c>
      <c r="AJ654">
        <v>1033.007919726811</v>
      </c>
      <c r="AK654">
        <v>1012.74163030303</v>
      </c>
      <c r="AL654">
        <v>3.417002252273982</v>
      </c>
      <c r="AM654">
        <v>65.50956561991086</v>
      </c>
      <c r="AN654">
        <f>(AP654 - AO654 + DY654*1E3/(8.314*(EA654+273.15)) * AR654/DX654 * AQ654) * DX654/(100*DL654) * 1000/(1000 - AP654)</f>
        <v>0</v>
      </c>
      <c r="AO654">
        <v>22.59706028646037</v>
      </c>
      <c r="AP654">
        <v>22.98952848484848</v>
      </c>
      <c r="AQ654">
        <v>0.0001721610948072995</v>
      </c>
      <c r="AR654">
        <v>120.4134206838578</v>
      </c>
      <c r="AS654">
        <v>5</v>
      </c>
      <c r="AT654">
        <v>1</v>
      </c>
      <c r="AU654">
        <f>IF(AS654*$H$13&gt;=AW654,1.0,(AW654/(AW654-AS654*$H$13)))</f>
        <v>0</v>
      </c>
      <c r="AV654">
        <f>(AU654-1)*100</f>
        <v>0</v>
      </c>
      <c r="AW654">
        <f>MAX(0,($B$13+$C$13*EF654)/(1+$D$13*EF654)*DY654/(EA654+273)*$E$13)</f>
        <v>0</v>
      </c>
      <c r="AX654" t="s">
        <v>437</v>
      </c>
      <c r="AY654" t="s">
        <v>437</v>
      </c>
      <c r="AZ654">
        <v>0</v>
      </c>
      <c r="BA654">
        <v>0</v>
      </c>
      <c r="BB654">
        <f>1-AZ654/BA654</f>
        <v>0</v>
      </c>
      <c r="BC654">
        <v>0</v>
      </c>
      <c r="BD654" t="s">
        <v>437</v>
      </c>
      <c r="BE654" t="s">
        <v>437</v>
      </c>
      <c r="BF654">
        <v>0</v>
      </c>
      <c r="BG654">
        <v>0</v>
      </c>
      <c r="BH654">
        <f>1-BF654/BG654</f>
        <v>0</v>
      </c>
      <c r="BI654">
        <v>0.5</v>
      </c>
      <c r="BJ654">
        <f>DI654</f>
        <v>0</v>
      </c>
      <c r="BK654">
        <f>L654</f>
        <v>0</v>
      </c>
      <c r="BL654">
        <f>BH654*BI654*BJ654</f>
        <v>0</v>
      </c>
      <c r="BM654">
        <f>(BK654-BC654)/BJ654</f>
        <v>0</v>
      </c>
      <c r="BN654">
        <f>(BA654-BG654)/BG654</f>
        <v>0</v>
      </c>
      <c r="BO654">
        <f>AZ654/(BB654+AZ654/BG654)</f>
        <v>0</v>
      </c>
      <c r="BP654" t="s">
        <v>437</v>
      </c>
      <c r="BQ654">
        <v>0</v>
      </c>
      <c r="BR654">
        <f>IF(BQ654&lt;&gt;0, BQ654, BO654)</f>
        <v>0</v>
      </c>
      <c r="BS654">
        <f>1-BR654/BG654</f>
        <v>0</v>
      </c>
      <c r="BT654">
        <f>(BG654-BF654)/(BG654-BR654)</f>
        <v>0</v>
      </c>
      <c r="BU654">
        <f>(BA654-BG654)/(BA654-BR654)</f>
        <v>0</v>
      </c>
      <c r="BV654">
        <f>(BG654-BF654)/(BG654-AZ654)</f>
        <v>0</v>
      </c>
      <c r="BW654">
        <f>(BA654-BG654)/(BA654-AZ654)</f>
        <v>0</v>
      </c>
      <c r="BX654">
        <f>(BT654*BR654/BF654)</f>
        <v>0</v>
      </c>
      <c r="BY654">
        <f>(1-BX654)</f>
        <v>0</v>
      </c>
      <c r="DH654">
        <f>$B$11*EG654+$C$11*EH654+$F$11*ES654*(1-EV654)</f>
        <v>0</v>
      </c>
      <c r="DI654">
        <f>DH654*DJ654</f>
        <v>0</v>
      </c>
      <c r="DJ654">
        <f>($B$11*$D$9+$C$11*$D$9+$F$11*((FF654+EX654)/MAX(FF654+EX654+FG654, 0.1)*$I$9+FG654/MAX(FF654+EX654+FG654, 0.1)*$J$9))/($B$11+$C$11+$F$11)</f>
        <v>0</v>
      </c>
      <c r="DK654">
        <f>($B$11*$K$9+$C$11*$K$9+$F$11*((FF654+EX654)/MAX(FF654+EX654+FG654, 0.1)*$P$9+FG654/MAX(FF654+EX654+FG654, 0.1)*$Q$9))/($B$11+$C$11+$F$11)</f>
        <v>0</v>
      </c>
      <c r="DL654">
        <v>2.44</v>
      </c>
      <c r="DM654">
        <v>0.5</v>
      </c>
      <c r="DN654" t="s">
        <v>438</v>
      </c>
      <c r="DO654">
        <v>2</v>
      </c>
      <c r="DP654" t="b">
        <v>1</v>
      </c>
      <c r="DQ654">
        <v>1759263334.6</v>
      </c>
      <c r="DR654">
        <v>966.0168518518517</v>
      </c>
      <c r="DS654">
        <v>994.8324074074073</v>
      </c>
      <c r="DT654">
        <v>22.97676296296296</v>
      </c>
      <c r="DU654">
        <v>22.58562222222222</v>
      </c>
      <c r="DV654">
        <v>965.1553333333333</v>
      </c>
      <c r="DW654">
        <v>22.7557962962963</v>
      </c>
      <c r="DX654">
        <v>499.9899259259259</v>
      </c>
      <c r="DY654">
        <v>90.63508888888886</v>
      </c>
      <c r="DZ654">
        <v>0.0506566037037037</v>
      </c>
      <c r="EA654">
        <v>29.63942592592592</v>
      </c>
      <c r="EB654">
        <v>30.00588518518519</v>
      </c>
      <c r="EC654">
        <v>999.9000000000001</v>
      </c>
      <c r="ED654">
        <v>0</v>
      </c>
      <c r="EE654">
        <v>0</v>
      </c>
      <c r="EF654">
        <v>10004.80740740741</v>
      </c>
      <c r="EG654">
        <v>0</v>
      </c>
      <c r="EH654">
        <v>11.419</v>
      </c>
      <c r="EI654">
        <v>-28.81535185185185</v>
      </c>
      <c r="EJ654">
        <v>988.7350740740741</v>
      </c>
      <c r="EK654">
        <v>1017.82</v>
      </c>
      <c r="EL654">
        <v>0.3911528148148148</v>
      </c>
      <c r="EM654">
        <v>994.8324074074073</v>
      </c>
      <c r="EN654">
        <v>22.58562222222222</v>
      </c>
      <c r="EO654">
        <v>2.082502222222222</v>
      </c>
      <c r="EP654">
        <v>2.04705</v>
      </c>
      <c r="EQ654">
        <v>18.08595925925926</v>
      </c>
      <c r="ER654">
        <v>17.81303703703704</v>
      </c>
      <c r="ES654">
        <v>1999.987777777778</v>
      </c>
      <c r="ET654">
        <v>0.9800076666666669</v>
      </c>
      <c r="EU654">
        <v>0.01999233333333334</v>
      </c>
      <c r="EV654">
        <v>0</v>
      </c>
      <c r="EW654">
        <v>229.8128518518519</v>
      </c>
      <c r="EX654">
        <v>5.000560000000001</v>
      </c>
      <c r="EY654">
        <v>4766.974074074074</v>
      </c>
      <c r="EZ654">
        <v>17294.82222222222</v>
      </c>
      <c r="FA654">
        <v>41.19166666666666</v>
      </c>
      <c r="FB654">
        <v>41.375</v>
      </c>
      <c r="FC654">
        <v>40.93699999999999</v>
      </c>
      <c r="FD654">
        <v>40.51607407407408</v>
      </c>
      <c r="FE654">
        <v>41.93699999999999</v>
      </c>
      <c r="FF654">
        <v>1955.105185185185</v>
      </c>
      <c r="FG654">
        <v>39.88000000000001</v>
      </c>
      <c r="FH654">
        <v>0</v>
      </c>
      <c r="FI654">
        <v>1759263356.2</v>
      </c>
      <c r="FJ654">
        <v>0</v>
      </c>
      <c r="FK654">
        <v>229.8118</v>
      </c>
      <c r="FL654">
        <v>-0.7085384568187618</v>
      </c>
      <c r="FM654">
        <v>-29.70846152335118</v>
      </c>
      <c r="FN654">
        <v>4766.9232</v>
      </c>
      <c r="FO654">
        <v>15</v>
      </c>
      <c r="FP654">
        <v>0</v>
      </c>
      <c r="FQ654" t="s">
        <v>439</v>
      </c>
      <c r="FR654">
        <v>1747148579.5</v>
      </c>
      <c r="FS654">
        <v>1747148584.5</v>
      </c>
      <c r="FT654">
        <v>0</v>
      </c>
      <c r="FU654">
        <v>0.162</v>
      </c>
      <c r="FV654">
        <v>-0.001</v>
      </c>
      <c r="FW654">
        <v>0.139</v>
      </c>
      <c r="FX654">
        <v>0.058</v>
      </c>
      <c r="FY654">
        <v>420</v>
      </c>
      <c r="FZ654">
        <v>16</v>
      </c>
      <c r="GA654">
        <v>0.19</v>
      </c>
      <c r="GB654">
        <v>0.02</v>
      </c>
      <c r="GC654">
        <v>-28.84142195121951</v>
      </c>
      <c r="GD654">
        <v>0.2477895470383092</v>
      </c>
      <c r="GE654">
        <v>0.0516213489215985</v>
      </c>
      <c r="GF654">
        <v>1</v>
      </c>
      <c r="GG654">
        <v>229.9105294117647</v>
      </c>
      <c r="GH654">
        <v>-1.627563023516935</v>
      </c>
      <c r="GI654">
        <v>0.2343554659679689</v>
      </c>
      <c r="GJ654">
        <v>0</v>
      </c>
      <c r="GK654">
        <v>0.3854504390243902</v>
      </c>
      <c r="GL654">
        <v>0.07012868989547053</v>
      </c>
      <c r="GM654">
        <v>0.009648897948063071</v>
      </c>
      <c r="GN654">
        <v>1</v>
      </c>
      <c r="GO654">
        <v>2</v>
      </c>
      <c r="GP654">
        <v>3</v>
      </c>
      <c r="GQ654" t="s">
        <v>446</v>
      </c>
      <c r="GR654">
        <v>3.12762</v>
      </c>
      <c r="GS654">
        <v>2.72857</v>
      </c>
      <c r="GT654">
        <v>0.155805</v>
      </c>
      <c r="GU654">
        <v>0.15977</v>
      </c>
      <c r="GV654">
        <v>0.104095</v>
      </c>
      <c r="GW654">
        <v>0.103412</v>
      </c>
      <c r="GX654">
        <v>25336</v>
      </c>
      <c r="GY654">
        <v>24437.1</v>
      </c>
      <c r="GZ654">
        <v>30552.4</v>
      </c>
      <c r="HA654">
        <v>29336.9</v>
      </c>
      <c r="HB654">
        <v>37776.3</v>
      </c>
      <c r="HC654">
        <v>34601</v>
      </c>
      <c r="HD654">
        <v>46735.3</v>
      </c>
      <c r="HE654">
        <v>43583</v>
      </c>
      <c r="HF654">
        <v>1.82518</v>
      </c>
      <c r="HG654">
        <v>1.85378</v>
      </c>
      <c r="HH654">
        <v>0.109356</v>
      </c>
      <c r="HI654">
        <v>0</v>
      </c>
      <c r="HJ654">
        <v>28.2355</v>
      </c>
      <c r="HK654">
        <v>999.9</v>
      </c>
      <c r="HL654">
        <v>52.4</v>
      </c>
      <c r="HM654">
        <v>31.1</v>
      </c>
      <c r="HN654">
        <v>26.2322</v>
      </c>
      <c r="HO654">
        <v>62.6897</v>
      </c>
      <c r="HP654">
        <v>16.847</v>
      </c>
      <c r="HQ654">
        <v>1</v>
      </c>
      <c r="HR654">
        <v>0.112429</v>
      </c>
      <c r="HS654">
        <v>-0.425624</v>
      </c>
      <c r="HT654">
        <v>20.201</v>
      </c>
      <c r="HU654">
        <v>5.22852</v>
      </c>
      <c r="HV654">
        <v>11.974</v>
      </c>
      <c r="HW654">
        <v>4.9706</v>
      </c>
      <c r="HX654">
        <v>3.28963</v>
      </c>
      <c r="HY654">
        <v>9999</v>
      </c>
      <c r="HZ654">
        <v>9999</v>
      </c>
      <c r="IA654">
        <v>9999</v>
      </c>
      <c r="IB654">
        <v>22</v>
      </c>
      <c r="IC654">
        <v>4.97291</v>
      </c>
      <c r="ID654">
        <v>1.87714</v>
      </c>
      <c r="IE654">
        <v>1.87519</v>
      </c>
      <c r="IF654">
        <v>1.87805</v>
      </c>
      <c r="IG654">
        <v>1.87476</v>
      </c>
      <c r="IH654">
        <v>1.87835</v>
      </c>
      <c r="II654">
        <v>1.87542</v>
      </c>
      <c r="IJ654">
        <v>1.87663</v>
      </c>
      <c r="IK654">
        <v>0</v>
      </c>
      <c r="IL654">
        <v>0</v>
      </c>
      <c r="IM654">
        <v>0</v>
      </c>
      <c r="IN654">
        <v>0</v>
      </c>
      <c r="IO654" t="s">
        <v>441</v>
      </c>
      <c r="IP654" t="s">
        <v>442</v>
      </c>
      <c r="IQ654" t="s">
        <v>443</v>
      </c>
      <c r="IR654" t="s">
        <v>443</v>
      </c>
      <c r="IS654" t="s">
        <v>443</v>
      </c>
      <c r="IT654" t="s">
        <v>443</v>
      </c>
      <c r="IU654">
        <v>0</v>
      </c>
      <c r="IV654">
        <v>100</v>
      </c>
      <c r="IW654">
        <v>100</v>
      </c>
      <c r="IX654">
        <v>0.885</v>
      </c>
      <c r="IY654">
        <v>0.2213</v>
      </c>
      <c r="IZ654">
        <v>-0.1222274518627452</v>
      </c>
      <c r="JA654">
        <v>0.001328938755811441</v>
      </c>
      <c r="JB654">
        <v>-5.633165956792918E-07</v>
      </c>
      <c r="JC654">
        <v>2.510553891376428E-10</v>
      </c>
      <c r="JD654">
        <v>-0.04678033270444259</v>
      </c>
      <c r="JE654">
        <v>-0.0009625096320519332</v>
      </c>
      <c r="JF654">
        <v>0.0006953178313022573</v>
      </c>
      <c r="JG654">
        <v>-5.973937232829655E-06</v>
      </c>
      <c r="JH654">
        <v>1</v>
      </c>
      <c r="JI654">
        <v>2112</v>
      </c>
      <c r="JJ654">
        <v>1</v>
      </c>
      <c r="JK654">
        <v>26</v>
      </c>
      <c r="JL654">
        <v>201912.7</v>
      </c>
      <c r="JM654">
        <v>201912.6</v>
      </c>
      <c r="JN654">
        <v>2.2644</v>
      </c>
      <c r="JO654">
        <v>2.53906</v>
      </c>
      <c r="JP654">
        <v>1.39893</v>
      </c>
      <c r="JQ654">
        <v>2.33521</v>
      </c>
      <c r="JR654">
        <v>1.44897</v>
      </c>
      <c r="JS654">
        <v>2.60132</v>
      </c>
      <c r="JT654">
        <v>36.8366</v>
      </c>
      <c r="JU654">
        <v>23.9824</v>
      </c>
      <c r="JV654">
        <v>18</v>
      </c>
      <c r="JW654">
        <v>476.171</v>
      </c>
      <c r="JX654">
        <v>463.557</v>
      </c>
      <c r="JY654">
        <v>28.1408</v>
      </c>
      <c r="JZ654">
        <v>28.6502</v>
      </c>
      <c r="KA654">
        <v>30.0002</v>
      </c>
      <c r="KB654">
        <v>28.3351</v>
      </c>
      <c r="KC654">
        <v>28.4002</v>
      </c>
      <c r="KD654">
        <v>45.4466</v>
      </c>
      <c r="KE654">
        <v>23.5</v>
      </c>
      <c r="KF654">
        <v>78.44759999999999</v>
      </c>
      <c r="KG654">
        <v>28.1337</v>
      </c>
      <c r="KH654">
        <v>1042.12</v>
      </c>
      <c r="KI654">
        <v>22.5415</v>
      </c>
      <c r="KJ654">
        <v>101.001</v>
      </c>
      <c r="KK654">
        <v>100.257</v>
      </c>
    </row>
    <row r="655" spans="1:297">
      <c r="A655">
        <v>639</v>
      </c>
      <c r="B655">
        <v>1759263347.1</v>
      </c>
      <c r="C655">
        <v>16531.5</v>
      </c>
      <c r="D655" t="s">
        <v>1727</v>
      </c>
      <c r="E655" t="s">
        <v>1728</v>
      </c>
      <c r="F655">
        <v>5</v>
      </c>
      <c r="G655" t="s">
        <v>1604</v>
      </c>
      <c r="H655" t="s">
        <v>436</v>
      </c>
      <c r="I655">
        <v>1759263339.314285</v>
      </c>
      <c r="J655">
        <f>(K655)/1000</f>
        <v>0</v>
      </c>
      <c r="K655">
        <f>IF(DP655, AN655, AH655)</f>
        <v>0</v>
      </c>
      <c r="L655">
        <f>IF(DP655, AI655, AG655)</f>
        <v>0</v>
      </c>
      <c r="M655">
        <f>DR655 - IF(AU655&gt;1, L655*DL655*100.0/(AW655), 0)</f>
        <v>0</v>
      </c>
      <c r="N655">
        <f>((T655-J655/2)*M655-L655)/(T655+J655/2)</f>
        <v>0</v>
      </c>
      <c r="O655">
        <f>N655*(DY655+DZ655)/1000.0</f>
        <v>0</v>
      </c>
      <c r="P655">
        <f>(DR655 - IF(AU655&gt;1, L655*DL655*100.0/(AW655), 0))*(DY655+DZ655)/1000.0</f>
        <v>0</v>
      </c>
      <c r="Q655">
        <f>2.0/((1/S655-1/R655)+SIGN(S655)*SQRT((1/S655-1/R655)*(1/S655-1/R655) + 4*DM655/((DM655+1)*(DM655+1))*(2*1/S655*1/R655-1/R655*1/R655)))</f>
        <v>0</v>
      </c>
      <c r="R655">
        <f>IF(LEFT(DN655,1)&lt;&gt;"0",IF(LEFT(DN655,1)="1",3.0,DO655),$D$5+$E$5*(EF655*DY655/($K$5*1000))+$F$5*(EF655*DY655/($K$5*1000))*MAX(MIN(DL655,$J$5),$I$5)*MAX(MIN(DL655,$J$5),$I$5)+$G$5*MAX(MIN(DL655,$J$5),$I$5)*(EF655*DY655/($K$5*1000))+$H$5*(EF655*DY655/($K$5*1000))*(EF655*DY655/($K$5*1000)))</f>
        <v>0</v>
      </c>
      <c r="S655">
        <f>J655*(1000-(1000*0.61365*exp(17.502*W655/(240.97+W655))/(DY655+DZ655)+DT655)/2)/(1000*0.61365*exp(17.502*W655/(240.97+W655))/(DY655+DZ655)-DT655)</f>
        <v>0</v>
      </c>
      <c r="T655">
        <f>1/((DM655+1)/(Q655/1.6)+1/(R655/1.37)) + DM655/((DM655+1)/(Q655/1.6) + DM655/(R655/1.37))</f>
        <v>0</v>
      </c>
      <c r="U655">
        <f>(DH655*DK655)</f>
        <v>0</v>
      </c>
      <c r="V655">
        <f>(EA655+(U655+2*0.95*5.67E-8*(((EA655+$B$7)+273)^4-(EA655+273)^4)-44100*J655)/(1.84*29.3*R655+8*0.95*5.67E-8*(EA655+273)^3))</f>
        <v>0</v>
      </c>
      <c r="W655">
        <f>($C$7*EB655+$D$7*EC655+$E$7*V655)</f>
        <v>0</v>
      </c>
      <c r="X655">
        <f>0.61365*exp(17.502*W655/(240.97+W655))</f>
        <v>0</v>
      </c>
      <c r="Y655">
        <f>(Z655/AA655*100)</f>
        <v>0</v>
      </c>
      <c r="Z655">
        <f>DT655*(DY655+DZ655)/1000</f>
        <v>0</v>
      </c>
      <c r="AA655">
        <f>0.61365*exp(17.502*EA655/(240.97+EA655))</f>
        <v>0</v>
      </c>
      <c r="AB655">
        <f>(X655-DT655*(DY655+DZ655)/1000)</f>
        <v>0</v>
      </c>
      <c r="AC655">
        <f>(-J655*44100)</f>
        <v>0</v>
      </c>
      <c r="AD655">
        <f>2*29.3*R655*0.92*(EA655-W655)</f>
        <v>0</v>
      </c>
      <c r="AE655">
        <f>2*0.95*5.67E-8*(((EA655+$B$7)+273)^4-(W655+273)^4)</f>
        <v>0</v>
      </c>
      <c r="AF655">
        <f>U655+AE655+AC655+AD655</f>
        <v>0</v>
      </c>
      <c r="AG655">
        <f>DX655*AU655*(DS655-DR655*(1000-AU655*DU655)/(1000-AU655*DT655))/(100*DL655)</f>
        <v>0</v>
      </c>
      <c r="AH655">
        <f>1000*DX655*AU655*(DT655-DU655)/(100*DL655*(1000-AU655*DT655))</f>
        <v>0</v>
      </c>
      <c r="AI655">
        <f>(AJ655 - AK655 - DY655*1E3/(8.314*(EA655+273.15)) * AM655/DX655 * AL655) * DX655/(100*DL655) * (1000 - DU655)/1000</f>
        <v>0</v>
      </c>
      <c r="AJ655">
        <v>1050.14536829561</v>
      </c>
      <c r="AK655">
        <v>1029.937939393939</v>
      </c>
      <c r="AL655">
        <v>3.448986542531659</v>
      </c>
      <c r="AM655">
        <v>65.50956561991086</v>
      </c>
      <c r="AN655">
        <f>(AP655 - AO655 + DY655*1E3/(8.314*(EA655+273.15)) * AR655/DX655 * AQ655) * DX655/(100*DL655) * 1000/(1000 - AP655)</f>
        <v>0</v>
      </c>
      <c r="AO655">
        <v>22.59810037152978</v>
      </c>
      <c r="AP655">
        <v>22.99447272727273</v>
      </c>
      <c r="AQ655">
        <v>9.211355492636548E-05</v>
      </c>
      <c r="AR655">
        <v>120.4134206838578</v>
      </c>
      <c r="AS655">
        <v>6</v>
      </c>
      <c r="AT655">
        <v>1</v>
      </c>
      <c r="AU655">
        <f>IF(AS655*$H$13&gt;=AW655,1.0,(AW655/(AW655-AS655*$H$13)))</f>
        <v>0</v>
      </c>
      <c r="AV655">
        <f>(AU655-1)*100</f>
        <v>0</v>
      </c>
      <c r="AW655">
        <f>MAX(0,($B$13+$C$13*EF655)/(1+$D$13*EF655)*DY655/(EA655+273)*$E$13)</f>
        <v>0</v>
      </c>
      <c r="AX655" t="s">
        <v>437</v>
      </c>
      <c r="AY655" t="s">
        <v>437</v>
      </c>
      <c r="AZ655">
        <v>0</v>
      </c>
      <c r="BA655">
        <v>0</v>
      </c>
      <c r="BB655">
        <f>1-AZ655/BA655</f>
        <v>0</v>
      </c>
      <c r="BC655">
        <v>0</v>
      </c>
      <c r="BD655" t="s">
        <v>437</v>
      </c>
      <c r="BE655" t="s">
        <v>437</v>
      </c>
      <c r="BF655">
        <v>0</v>
      </c>
      <c r="BG655">
        <v>0</v>
      </c>
      <c r="BH655">
        <f>1-BF655/BG655</f>
        <v>0</v>
      </c>
      <c r="BI655">
        <v>0.5</v>
      </c>
      <c r="BJ655">
        <f>DI655</f>
        <v>0</v>
      </c>
      <c r="BK655">
        <f>L655</f>
        <v>0</v>
      </c>
      <c r="BL655">
        <f>BH655*BI655*BJ655</f>
        <v>0</v>
      </c>
      <c r="BM655">
        <f>(BK655-BC655)/BJ655</f>
        <v>0</v>
      </c>
      <c r="BN655">
        <f>(BA655-BG655)/BG655</f>
        <v>0</v>
      </c>
      <c r="BO655">
        <f>AZ655/(BB655+AZ655/BG655)</f>
        <v>0</v>
      </c>
      <c r="BP655" t="s">
        <v>437</v>
      </c>
      <c r="BQ655">
        <v>0</v>
      </c>
      <c r="BR655">
        <f>IF(BQ655&lt;&gt;0, BQ655, BO655)</f>
        <v>0</v>
      </c>
      <c r="BS655">
        <f>1-BR655/BG655</f>
        <v>0</v>
      </c>
      <c r="BT655">
        <f>(BG655-BF655)/(BG655-BR655)</f>
        <v>0</v>
      </c>
      <c r="BU655">
        <f>(BA655-BG655)/(BA655-BR655)</f>
        <v>0</v>
      </c>
      <c r="BV655">
        <f>(BG655-BF655)/(BG655-AZ655)</f>
        <v>0</v>
      </c>
      <c r="BW655">
        <f>(BA655-BG655)/(BA655-AZ655)</f>
        <v>0</v>
      </c>
      <c r="BX655">
        <f>(BT655*BR655/BF655)</f>
        <v>0</v>
      </c>
      <c r="BY655">
        <f>(1-BX655)</f>
        <v>0</v>
      </c>
      <c r="DH655">
        <f>$B$11*EG655+$C$11*EH655+$F$11*ES655*(1-EV655)</f>
        <v>0</v>
      </c>
      <c r="DI655">
        <f>DH655*DJ655</f>
        <v>0</v>
      </c>
      <c r="DJ655">
        <f>($B$11*$D$9+$C$11*$D$9+$F$11*((FF655+EX655)/MAX(FF655+EX655+FG655, 0.1)*$I$9+FG655/MAX(FF655+EX655+FG655, 0.1)*$J$9))/($B$11+$C$11+$F$11)</f>
        <v>0</v>
      </c>
      <c r="DK655">
        <f>($B$11*$K$9+$C$11*$K$9+$F$11*((FF655+EX655)/MAX(FF655+EX655+FG655, 0.1)*$P$9+FG655/MAX(FF655+EX655+FG655, 0.1)*$Q$9))/($B$11+$C$11+$F$11)</f>
        <v>0</v>
      </c>
      <c r="DL655">
        <v>2.44</v>
      </c>
      <c r="DM655">
        <v>0.5</v>
      </c>
      <c r="DN655" t="s">
        <v>438</v>
      </c>
      <c r="DO655">
        <v>2</v>
      </c>
      <c r="DP655" t="b">
        <v>1</v>
      </c>
      <c r="DQ655">
        <v>1759263339.314285</v>
      </c>
      <c r="DR655">
        <v>981.824</v>
      </c>
      <c r="DS655">
        <v>1010.64175</v>
      </c>
      <c r="DT655">
        <v>22.98513571428571</v>
      </c>
      <c r="DU655">
        <v>22.59342142857143</v>
      </c>
      <c r="DV655">
        <v>980.9475714285716</v>
      </c>
      <c r="DW655">
        <v>22.76398571428571</v>
      </c>
      <c r="DX655">
        <v>500.0465357142857</v>
      </c>
      <c r="DY655">
        <v>90.63486785714288</v>
      </c>
      <c r="DZ655">
        <v>0.05061938214285715</v>
      </c>
      <c r="EA655">
        <v>29.64293928571428</v>
      </c>
      <c r="EB655">
        <v>30.010825</v>
      </c>
      <c r="EC655">
        <v>999.9000000000002</v>
      </c>
      <c r="ED655">
        <v>0</v>
      </c>
      <c r="EE655">
        <v>0</v>
      </c>
      <c r="EF655">
        <v>9998.564285714285</v>
      </c>
      <c r="EG655">
        <v>0</v>
      </c>
      <c r="EH655">
        <v>11.419</v>
      </c>
      <c r="EI655">
        <v>-28.81735714285714</v>
      </c>
      <c r="EJ655">
        <v>1004.922678571429</v>
      </c>
      <c r="EK655">
        <v>1034.002857142857</v>
      </c>
      <c r="EL655">
        <v>0.3917214642857142</v>
      </c>
      <c r="EM655">
        <v>1010.64175</v>
      </c>
      <c r="EN655">
        <v>22.59342142857143</v>
      </c>
      <c r="EO655">
        <v>2.083255</v>
      </c>
      <c r="EP655">
        <v>2.047751785714286</v>
      </c>
      <c r="EQ655">
        <v>18.09172142857143</v>
      </c>
      <c r="ER655">
        <v>17.818475</v>
      </c>
      <c r="ES655">
        <v>1999.996428571428</v>
      </c>
      <c r="ET655">
        <v>0.980007785714286</v>
      </c>
      <c r="EU655">
        <v>0.01999221428571429</v>
      </c>
      <c r="EV655">
        <v>0</v>
      </c>
      <c r="EW655">
        <v>229.7624642857143</v>
      </c>
      <c r="EX655">
        <v>5.000560000000001</v>
      </c>
      <c r="EY655">
        <v>4764.738214285715</v>
      </c>
      <c r="EZ655">
        <v>17294.89642857142</v>
      </c>
      <c r="FA655">
        <v>41.19599999999999</v>
      </c>
      <c r="FB655">
        <v>41.375</v>
      </c>
      <c r="FC655">
        <v>40.93699999999999</v>
      </c>
      <c r="FD655">
        <v>40.51107142857143</v>
      </c>
      <c r="FE655">
        <v>41.94149999999998</v>
      </c>
      <c r="FF655">
        <v>1955.115714285714</v>
      </c>
      <c r="FG655">
        <v>39.88000000000001</v>
      </c>
      <c r="FH655">
        <v>0</v>
      </c>
      <c r="FI655">
        <v>1759263361.6</v>
      </c>
      <c r="FJ655">
        <v>0</v>
      </c>
      <c r="FK655">
        <v>229.7293846153846</v>
      </c>
      <c r="FL655">
        <v>-0.5483760731268728</v>
      </c>
      <c r="FM655">
        <v>-29.31179484623319</v>
      </c>
      <c r="FN655">
        <v>4764.447307692308</v>
      </c>
      <c r="FO655">
        <v>15</v>
      </c>
      <c r="FP655">
        <v>0</v>
      </c>
      <c r="FQ655" t="s">
        <v>439</v>
      </c>
      <c r="FR655">
        <v>1747148579.5</v>
      </c>
      <c r="FS655">
        <v>1747148584.5</v>
      </c>
      <c r="FT655">
        <v>0</v>
      </c>
      <c r="FU655">
        <v>0.162</v>
      </c>
      <c r="FV655">
        <v>-0.001</v>
      </c>
      <c r="FW655">
        <v>0.139</v>
      </c>
      <c r="FX655">
        <v>0.058</v>
      </c>
      <c r="FY655">
        <v>420</v>
      </c>
      <c r="FZ655">
        <v>16</v>
      </c>
      <c r="GA655">
        <v>0.19</v>
      </c>
      <c r="GB655">
        <v>0.02</v>
      </c>
      <c r="GC655">
        <v>-28.82293170731708</v>
      </c>
      <c r="GD655">
        <v>0.08712334494764815</v>
      </c>
      <c r="GE655">
        <v>0.0545203673690911</v>
      </c>
      <c r="GF655">
        <v>1</v>
      </c>
      <c r="GG655">
        <v>229.7811470588235</v>
      </c>
      <c r="GH655">
        <v>-0.8792513358742843</v>
      </c>
      <c r="GI655">
        <v>0.180520673796158</v>
      </c>
      <c r="GJ655">
        <v>1</v>
      </c>
      <c r="GK655">
        <v>0.3916661219512195</v>
      </c>
      <c r="GL655">
        <v>0.009500466898953907</v>
      </c>
      <c r="GM655">
        <v>0.003637090207879075</v>
      </c>
      <c r="GN655">
        <v>1</v>
      </c>
      <c r="GO655">
        <v>3</v>
      </c>
      <c r="GP655">
        <v>3</v>
      </c>
      <c r="GQ655" t="s">
        <v>440</v>
      </c>
      <c r="GR655">
        <v>3.12739</v>
      </c>
      <c r="GS655">
        <v>2.72818</v>
      </c>
      <c r="GT655">
        <v>0.157483</v>
      </c>
      <c r="GU655">
        <v>0.161444</v>
      </c>
      <c r="GV655">
        <v>0.104107</v>
      </c>
      <c r="GW655">
        <v>0.103407</v>
      </c>
      <c r="GX655">
        <v>25285.5</v>
      </c>
      <c r="GY655">
        <v>24388.3</v>
      </c>
      <c r="GZ655">
        <v>30552.3</v>
      </c>
      <c r="HA655">
        <v>29336.8</v>
      </c>
      <c r="HB655">
        <v>37775.9</v>
      </c>
      <c r="HC655">
        <v>34601.2</v>
      </c>
      <c r="HD655">
        <v>46735.3</v>
      </c>
      <c r="HE655">
        <v>43582.9</v>
      </c>
      <c r="HF655">
        <v>1.82458</v>
      </c>
      <c r="HG655">
        <v>1.85417</v>
      </c>
      <c r="HH655">
        <v>0.109244</v>
      </c>
      <c r="HI655">
        <v>0</v>
      </c>
      <c r="HJ655">
        <v>28.2389</v>
      </c>
      <c r="HK655">
        <v>999.9</v>
      </c>
      <c r="HL655">
        <v>52.4</v>
      </c>
      <c r="HM655">
        <v>31.1</v>
      </c>
      <c r="HN655">
        <v>26.2299</v>
      </c>
      <c r="HO655">
        <v>63.1797</v>
      </c>
      <c r="HP655">
        <v>16.8109</v>
      </c>
      <c r="HQ655">
        <v>1</v>
      </c>
      <c r="HR655">
        <v>0.112579</v>
      </c>
      <c r="HS655">
        <v>-0.339491</v>
      </c>
      <c r="HT655">
        <v>20.2012</v>
      </c>
      <c r="HU655">
        <v>5.22777</v>
      </c>
      <c r="HV655">
        <v>11.974</v>
      </c>
      <c r="HW655">
        <v>4.97005</v>
      </c>
      <c r="HX655">
        <v>3.28958</v>
      </c>
      <c r="HY655">
        <v>9999</v>
      </c>
      <c r="HZ655">
        <v>9999</v>
      </c>
      <c r="IA655">
        <v>9999</v>
      </c>
      <c r="IB655">
        <v>22</v>
      </c>
      <c r="IC655">
        <v>4.97291</v>
      </c>
      <c r="ID655">
        <v>1.87714</v>
      </c>
      <c r="IE655">
        <v>1.87518</v>
      </c>
      <c r="IF655">
        <v>1.87803</v>
      </c>
      <c r="IG655">
        <v>1.87476</v>
      </c>
      <c r="IH655">
        <v>1.87836</v>
      </c>
      <c r="II655">
        <v>1.87545</v>
      </c>
      <c r="IJ655">
        <v>1.87659</v>
      </c>
      <c r="IK655">
        <v>0</v>
      </c>
      <c r="IL655">
        <v>0</v>
      </c>
      <c r="IM655">
        <v>0</v>
      </c>
      <c r="IN655">
        <v>0</v>
      </c>
      <c r="IO655" t="s">
        <v>441</v>
      </c>
      <c r="IP655" t="s">
        <v>442</v>
      </c>
      <c r="IQ655" t="s">
        <v>443</v>
      </c>
      <c r="IR655" t="s">
        <v>443</v>
      </c>
      <c r="IS655" t="s">
        <v>443</v>
      </c>
      <c r="IT655" t="s">
        <v>443</v>
      </c>
      <c r="IU655">
        <v>0</v>
      </c>
      <c r="IV655">
        <v>100</v>
      </c>
      <c r="IW655">
        <v>100</v>
      </c>
      <c r="IX655">
        <v>0.9</v>
      </c>
      <c r="IY655">
        <v>0.2214</v>
      </c>
      <c r="IZ655">
        <v>-0.1222274518627452</v>
      </c>
      <c r="JA655">
        <v>0.001328938755811441</v>
      </c>
      <c r="JB655">
        <v>-5.633165956792918E-07</v>
      </c>
      <c r="JC655">
        <v>2.510553891376428E-10</v>
      </c>
      <c r="JD655">
        <v>-0.04678033270444259</v>
      </c>
      <c r="JE655">
        <v>-0.0009625096320519332</v>
      </c>
      <c r="JF655">
        <v>0.0006953178313022573</v>
      </c>
      <c r="JG655">
        <v>-5.973937232829655E-06</v>
      </c>
      <c r="JH655">
        <v>1</v>
      </c>
      <c r="JI655">
        <v>2112</v>
      </c>
      <c r="JJ655">
        <v>1</v>
      </c>
      <c r="JK655">
        <v>26</v>
      </c>
      <c r="JL655">
        <v>201912.8</v>
      </c>
      <c r="JM655">
        <v>201912.7</v>
      </c>
      <c r="JN655">
        <v>2.29858</v>
      </c>
      <c r="JO655">
        <v>2.54639</v>
      </c>
      <c r="JP655">
        <v>1.39893</v>
      </c>
      <c r="JQ655">
        <v>2.33521</v>
      </c>
      <c r="JR655">
        <v>1.44897</v>
      </c>
      <c r="JS655">
        <v>2.56958</v>
      </c>
      <c r="JT655">
        <v>36.8366</v>
      </c>
      <c r="JU655">
        <v>23.9737</v>
      </c>
      <c r="JV655">
        <v>18</v>
      </c>
      <c r="JW655">
        <v>475.845</v>
      </c>
      <c r="JX655">
        <v>463.829</v>
      </c>
      <c r="JY655">
        <v>28.1366</v>
      </c>
      <c r="JZ655">
        <v>28.6511</v>
      </c>
      <c r="KA655">
        <v>30.0003</v>
      </c>
      <c r="KB655">
        <v>28.3351</v>
      </c>
      <c r="KC655">
        <v>28.4018</v>
      </c>
      <c r="KD655">
        <v>46.0052</v>
      </c>
      <c r="KE655">
        <v>23.5</v>
      </c>
      <c r="KF655">
        <v>78.9123</v>
      </c>
      <c r="KG655">
        <v>28.116</v>
      </c>
      <c r="KH655">
        <v>1055.59</v>
      </c>
      <c r="KI655">
        <v>22.5415</v>
      </c>
      <c r="KJ655">
        <v>101.001</v>
      </c>
      <c r="KK655">
        <v>100.257</v>
      </c>
    </row>
    <row r="656" spans="1:297">
      <c r="A656">
        <v>640</v>
      </c>
      <c r="B656">
        <v>1759263352.1</v>
      </c>
      <c r="C656">
        <v>16536.5</v>
      </c>
      <c r="D656" t="s">
        <v>1729</v>
      </c>
      <c r="E656" t="s">
        <v>1730</v>
      </c>
      <c r="F656">
        <v>5</v>
      </c>
      <c r="G656" t="s">
        <v>1604</v>
      </c>
      <c r="H656" t="s">
        <v>436</v>
      </c>
      <c r="I656">
        <v>1759263344.6</v>
      </c>
      <c r="J656">
        <f>(K656)/1000</f>
        <v>0</v>
      </c>
      <c r="K656">
        <f>IF(DP656, AN656, AH656)</f>
        <v>0</v>
      </c>
      <c r="L656">
        <f>IF(DP656, AI656, AG656)</f>
        <v>0</v>
      </c>
      <c r="M656">
        <f>DR656 - IF(AU656&gt;1, L656*DL656*100.0/(AW656), 0)</f>
        <v>0</v>
      </c>
      <c r="N656">
        <f>((T656-J656/2)*M656-L656)/(T656+J656/2)</f>
        <v>0</v>
      </c>
      <c r="O656">
        <f>N656*(DY656+DZ656)/1000.0</f>
        <v>0</v>
      </c>
      <c r="P656">
        <f>(DR656 - IF(AU656&gt;1, L656*DL656*100.0/(AW656), 0))*(DY656+DZ656)/1000.0</f>
        <v>0</v>
      </c>
      <c r="Q656">
        <f>2.0/((1/S656-1/R656)+SIGN(S656)*SQRT((1/S656-1/R656)*(1/S656-1/R656) + 4*DM656/((DM656+1)*(DM656+1))*(2*1/S656*1/R656-1/R656*1/R656)))</f>
        <v>0</v>
      </c>
      <c r="R656">
        <f>IF(LEFT(DN656,1)&lt;&gt;"0",IF(LEFT(DN656,1)="1",3.0,DO656),$D$5+$E$5*(EF656*DY656/($K$5*1000))+$F$5*(EF656*DY656/($K$5*1000))*MAX(MIN(DL656,$J$5),$I$5)*MAX(MIN(DL656,$J$5),$I$5)+$G$5*MAX(MIN(DL656,$J$5),$I$5)*(EF656*DY656/($K$5*1000))+$H$5*(EF656*DY656/($K$5*1000))*(EF656*DY656/($K$5*1000)))</f>
        <v>0</v>
      </c>
      <c r="S656">
        <f>J656*(1000-(1000*0.61365*exp(17.502*W656/(240.97+W656))/(DY656+DZ656)+DT656)/2)/(1000*0.61365*exp(17.502*W656/(240.97+W656))/(DY656+DZ656)-DT656)</f>
        <v>0</v>
      </c>
      <c r="T656">
        <f>1/((DM656+1)/(Q656/1.6)+1/(R656/1.37)) + DM656/((DM656+1)/(Q656/1.6) + DM656/(R656/1.37))</f>
        <v>0</v>
      </c>
      <c r="U656">
        <f>(DH656*DK656)</f>
        <v>0</v>
      </c>
      <c r="V656">
        <f>(EA656+(U656+2*0.95*5.67E-8*(((EA656+$B$7)+273)^4-(EA656+273)^4)-44100*J656)/(1.84*29.3*R656+8*0.95*5.67E-8*(EA656+273)^3))</f>
        <v>0</v>
      </c>
      <c r="W656">
        <f>($C$7*EB656+$D$7*EC656+$E$7*V656)</f>
        <v>0</v>
      </c>
      <c r="X656">
        <f>0.61365*exp(17.502*W656/(240.97+W656))</f>
        <v>0</v>
      </c>
      <c r="Y656">
        <f>(Z656/AA656*100)</f>
        <v>0</v>
      </c>
      <c r="Z656">
        <f>DT656*(DY656+DZ656)/1000</f>
        <v>0</v>
      </c>
      <c r="AA656">
        <f>0.61365*exp(17.502*EA656/(240.97+EA656))</f>
        <v>0</v>
      </c>
      <c r="AB656">
        <f>(X656-DT656*(DY656+DZ656)/1000)</f>
        <v>0</v>
      </c>
      <c r="AC656">
        <f>(-J656*44100)</f>
        <v>0</v>
      </c>
      <c r="AD656">
        <f>2*29.3*R656*0.92*(EA656-W656)</f>
        <v>0</v>
      </c>
      <c r="AE656">
        <f>2*0.95*5.67E-8*(((EA656+$B$7)+273)^4-(W656+273)^4)</f>
        <v>0</v>
      </c>
      <c r="AF656">
        <f>U656+AE656+AC656+AD656</f>
        <v>0</v>
      </c>
      <c r="AG656">
        <f>DX656*AU656*(DS656-DR656*(1000-AU656*DU656)/(1000-AU656*DT656))/(100*DL656)</f>
        <v>0</v>
      </c>
      <c r="AH656">
        <f>1000*DX656*AU656*(DT656-DU656)/(100*DL656*(1000-AU656*DT656))</f>
        <v>0</v>
      </c>
      <c r="AI656">
        <f>(AJ656 - AK656 - DY656*1E3/(8.314*(EA656+273.15)) * AM656/DX656 * AL656) * DX656/(100*DL656) * (1000 - DU656)/1000</f>
        <v>0</v>
      </c>
      <c r="AJ656">
        <v>1067.286937073115</v>
      </c>
      <c r="AK656">
        <v>1047.027878787879</v>
      </c>
      <c r="AL656">
        <v>3.42472490675581</v>
      </c>
      <c r="AM656">
        <v>65.50956561991086</v>
      </c>
      <c r="AN656">
        <f>(AP656 - AO656 + DY656*1E3/(8.314*(EA656+273.15)) * AR656/DX656 * AQ656) * DX656/(100*DL656) * 1000/(1000 - AP656)</f>
        <v>0</v>
      </c>
      <c r="AO656">
        <v>22.61416888460693</v>
      </c>
      <c r="AP656">
        <v>22.99714121212121</v>
      </c>
      <c r="AQ656">
        <v>3.979708748250761E-05</v>
      </c>
      <c r="AR656">
        <v>120.4134206838578</v>
      </c>
      <c r="AS656">
        <v>6</v>
      </c>
      <c r="AT656">
        <v>1</v>
      </c>
      <c r="AU656">
        <f>IF(AS656*$H$13&gt;=AW656,1.0,(AW656/(AW656-AS656*$H$13)))</f>
        <v>0</v>
      </c>
      <c r="AV656">
        <f>(AU656-1)*100</f>
        <v>0</v>
      </c>
      <c r="AW656">
        <f>MAX(0,($B$13+$C$13*EF656)/(1+$D$13*EF656)*DY656/(EA656+273)*$E$13)</f>
        <v>0</v>
      </c>
      <c r="AX656" t="s">
        <v>437</v>
      </c>
      <c r="AY656" t="s">
        <v>437</v>
      </c>
      <c r="AZ656">
        <v>0</v>
      </c>
      <c r="BA656">
        <v>0</v>
      </c>
      <c r="BB656">
        <f>1-AZ656/BA656</f>
        <v>0</v>
      </c>
      <c r="BC656">
        <v>0</v>
      </c>
      <c r="BD656" t="s">
        <v>437</v>
      </c>
      <c r="BE656" t="s">
        <v>437</v>
      </c>
      <c r="BF656">
        <v>0</v>
      </c>
      <c r="BG656">
        <v>0</v>
      </c>
      <c r="BH656">
        <f>1-BF656/BG656</f>
        <v>0</v>
      </c>
      <c r="BI656">
        <v>0.5</v>
      </c>
      <c r="BJ656">
        <f>DI656</f>
        <v>0</v>
      </c>
      <c r="BK656">
        <f>L656</f>
        <v>0</v>
      </c>
      <c r="BL656">
        <f>BH656*BI656*BJ656</f>
        <v>0</v>
      </c>
      <c r="BM656">
        <f>(BK656-BC656)/BJ656</f>
        <v>0</v>
      </c>
      <c r="BN656">
        <f>(BA656-BG656)/BG656</f>
        <v>0</v>
      </c>
      <c r="BO656">
        <f>AZ656/(BB656+AZ656/BG656)</f>
        <v>0</v>
      </c>
      <c r="BP656" t="s">
        <v>437</v>
      </c>
      <c r="BQ656">
        <v>0</v>
      </c>
      <c r="BR656">
        <f>IF(BQ656&lt;&gt;0, BQ656, BO656)</f>
        <v>0</v>
      </c>
      <c r="BS656">
        <f>1-BR656/BG656</f>
        <v>0</v>
      </c>
      <c r="BT656">
        <f>(BG656-BF656)/(BG656-BR656)</f>
        <v>0</v>
      </c>
      <c r="BU656">
        <f>(BA656-BG656)/(BA656-BR656)</f>
        <v>0</v>
      </c>
      <c r="BV656">
        <f>(BG656-BF656)/(BG656-AZ656)</f>
        <v>0</v>
      </c>
      <c r="BW656">
        <f>(BA656-BG656)/(BA656-AZ656)</f>
        <v>0</v>
      </c>
      <c r="BX656">
        <f>(BT656*BR656/BF656)</f>
        <v>0</v>
      </c>
      <c r="BY656">
        <f>(1-BX656)</f>
        <v>0</v>
      </c>
      <c r="DH656">
        <f>$B$11*EG656+$C$11*EH656+$F$11*ES656*(1-EV656)</f>
        <v>0</v>
      </c>
      <c r="DI656">
        <f>DH656*DJ656</f>
        <v>0</v>
      </c>
      <c r="DJ656">
        <f>($B$11*$D$9+$C$11*$D$9+$F$11*((FF656+EX656)/MAX(FF656+EX656+FG656, 0.1)*$I$9+FG656/MAX(FF656+EX656+FG656, 0.1)*$J$9))/($B$11+$C$11+$F$11)</f>
        <v>0</v>
      </c>
      <c r="DK656">
        <f>($B$11*$K$9+$C$11*$K$9+$F$11*((FF656+EX656)/MAX(FF656+EX656+FG656, 0.1)*$P$9+FG656/MAX(FF656+EX656+FG656, 0.1)*$Q$9))/($B$11+$C$11+$F$11)</f>
        <v>0</v>
      </c>
      <c r="DL656">
        <v>2.44</v>
      </c>
      <c r="DM656">
        <v>0.5</v>
      </c>
      <c r="DN656" t="s">
        <v>438</v>
      </c>
      <c r="DO656">
        <v>2</v>
      </c>
      <c r="DP656" t="b">
        <v>1</v>
      </c>
      <c r="DQ656">
        <v>1759263344.6</v>
      </c>
      <c r="DR656">
        <v>999.5254814814815</v>
      </c>
      <c r="DS656">
        <v>1028.338148148148</v>
      </c>
      <c r="DT656">
        <v>22.99168518518518</v>
      </c>
      <c r="DU656">
        <v>22.60227777777777</v>
      </c>
      <c r="DV656">
        <v>998.6315555555556</v>
      </c>
      <c r="DW656">
        <v>22.77039259259259</v>
      </c>
      <c r="DX656">
        <v>500.0187777777778</v>
      </c>
      <c r="DY656">
        <v>90.63435185185186</v>
      </c>
      <c r="DZ656">
        <v>0.05051212592592592</v>
      </c>
      <c r="EA656">
        <v>29.64637777777778</v>
      </c>
      <c r="EB656">
        <v>30.01895925925926</v>
      </c>
      <c r="EC656">
        <v>999.9000000000001</v>
      </c>
      <c r="ED656">
        <v>0</v>
      </c>
      <c r="EE656">
        <v>0</v>
      </c>
      <c r="EF656">
        <v>10002.17592592593</v>
      </c>
      <c r="EG656">
        <v>0</v>
      </c>
      <c r="EH656">
        <v>11.419</v>
      </c>
      <c r="EI656">
        <v>-28.81273333333333</v>
      </c>
      <c r="EJ656">
        <v>1023.047</v>
      </c>
      <c r="EK656">
        <v>1052.118518518518</v>
      </c>
      <c r="EL656">
        <v>0.3894057037037036</v>
      </c>
      <c r="EM656">
        <v>1028.338148148148</v>
      </c>
      <c r="EN656">
        <v>22.60227777777777</v>
      </c>
      <c r="EO656">
        <v>2.083836296296297</v>
      </c>
      <c r="EP656">
        <v>2.048543333333333</v>
      </c>
      <c r="EQ656">
        <v>18.09616666666667</v>
      </c>
      <c r="ER656">
        <v>17.8246074074074</v>
      </c>
      <c r="ES656">
        <v>1999.995185185185</v>
      </c>
      <c r="ET656">
        <v>0.980007777777778</v>
      </c>
      <c r="EU656">
        <v>0.01999222222222222</v>
      </c>
      <c r="EV656">
        <v>0</v>
      </c>
      <c r="EW656">
        <v>229.5994444444445</v>
      </c>
      <c r="EX656">
        <v>5.000560000000001</v>
      </c>
      <c r="EY656">
        <v>4762.041851851852</v>
      </c>
      <c r="EZ656">
        <v>17294.88518518518</v>
      </c>
      <c r="FA656">
        <v>41.19866666666666</v>
      </c>
      <c r="FB656">
        <v>41.375</v>
      </c>
      <c r="FC656">
        <v>40.93699999999999</v>
      </c>
      <c r="FD656">
        <v>40.50459259259259</v>
      </c>
      <c r="FE656">
        <v>41.94633333333333</v>
      </c>
      <c r="FF656">
        <v>1955.114814814815</v>
      </c>
      <c r="FG656">
        <v>39.88000000000001</v>
      </c>
      <c r="FH656">
        <v>0</v>
      </c>
      <c r="FI656">
        <v>1759263366.4</v>
      </c>
      <c r="FJ656">
        <v>0</v>
      </c>
      <c r="FK656">
        <v>229.5830769230769</v>
      </c>
      <c r="FL656">
        <v>-1.881299154526533</v>
      </c>
      <c r="FM656">
        <v>-32.32547008263398</v>
      </c>
      <c r="FN656">
        <v>4761.953076923076</v>
      </c>
      <c r="FO656">
        <v>15</v>
      </c>
      <c r="FP656">
        <v>0</v>
      </c>
      <c r="FQ656" t="s">
        <v>439</v>
      </c>
      <c r="FR656">
        <v>1747148579.5</v>
      </c>
      <c r="FS656">
        <v>1747148584.5</v>
      </c>
      <c r="FT656">
        <v>0</v>
      </c>
      <c r="FU656">
        <v>0.162</v>
      </c>
      <c r="FV656">
        <v>-0.001</v>
      </c>
      <c r="FW656">
        <v>0.139</v>
      </c>
      <c r="FX656">
        <v>0.058</v>
      </c>
      <c r="FY656">
        <v>420</v>
      </c>
      <c r="FZ656">
        <v>16</v>
      </c>
      <c r="GA656">
        <v>0.19</v>
      </c>
      <c r="GB656">
        <v>0.02</v>
      </c>
      <c r="GC656">
        <v>-28.81824</v>
      </c>
      <c r="GD656">
        <v>0.02619287054410114</v>
      </c>
      <c r="GE656">
        <v>0.05382202987625032</v>
      </c>
      <c r="GF656">
        <v>1</v>
      </c>
      <c r="GG656">
        <v>229.6727058823529</v>
      </c>
      <c r="GH656">
        <v>-1.533964862662691</v>
      </c>
      <c r="GI656">
        <v>0.2343947812874858</v>
      </c>
      <c r="GJ656">
        <v>0</v>
      </c>
      <c r="GK656">
        <v>0.39040155</v>
      </c>
      <c r="GL656">
        <v>-0.016189688555347</v>
      </c>
      <c r="GM656">
        <v>0.005323521893211298</v>
      </c>
      <c r="GN656">
        <v>1</v>
      </c>
      <c r="GO656">
        <v>2</v>
      </c>
      <c r="GP656">
        <v>3</v>
      </c>
      <c r="GQ656" t="s">
        <v>446</v>
      </c>
      <c r="GR656">
        <v>3.1277</v>
      </c>
      <c r="GS656">
        <v>2.72797</v>
      </c>
      <c r="GT656">
        <v>0.159142</v>
      </c>
      <c r="GU656">
        <v>0.16309</v>
      </c>
      <c r="GV656">
        <v>0.10412</v>
      </c>
      <c r="GW656">
        <v>0.103496</v>
      </c>
      <c r="GX656">
        <v>25236</v>
      </c>
      <c r="GY656">
        <v>24340.6</v>
      </c>
      <c r="GZ656">
        <v>30552.7</v>
      </c>
      <c r="HA656">
        <v>29337</v>
      </c>
      <c r="HB656">
        <v>37775.8</v>
      </c>
      <c r="HC656">
        <v>34597.7</v>
      </c>
      <c r="HD656">
        <v>46735.7</v>
      </c>
      <c r="HE656">
        <v>43582.7</v>
      </c>
      <c r="HF656">
        <v>1.82488</v>
      </c>
      <c r="HG656">
        <v>1.85422</v>
      </c>
      <c r="HH656">
        <v>0.108946</v>
      </c>
      <c r="HI656">
        <v>0</v>
      </c>
      <c r="HJ656">
        <v>28.2432</v>
      </c>
      <c r="HK656">
        <v>999.9</v>
      </c>
      <c r="HL656">
        <v>52.4</v>
      </c>
      <c r="HM656">
        <v>31.1</v>
      </c>
      <c r="HN656">
        <v>26.231</v>
      </c>
      <c r="HO656">
        <v>62.7397</v>
      </c>
      <c r="HP656">
        <v>16.5745</v>
      </c>
      <c r="HQ656">
        <v>1</v>
      </c>
      <c r="HR656">
        <v>0.112708</v>
      </c>
      <c r="HS656">
        <v>-0.291318</v>
      </c>
      <c r="HT656">
        <v>20.2014</v>
      </c>
      <c r="HU656">
        <v>5.22882</v>
      </c>
      <c r="HV656">
        <v>11.974</v>
      </c>
      <c r="HW656">
        <v>4.97045</v>
      </c>
      <c r="HX656">
        <v>3.28968</v>
      </c>
      <c r="HY656">
        <v>9999</v>
      </c>
      <c r="HZ656">
        <v>9999</v>
      </c>
      <c r="IA656">
        <v>9999</v>
      </c>
      <c r="IB656">
        <v>22</v>
      </c>
      <c r="IC656">
        <v>4.97291</v>
      </c>
      <c r="ID656">
        <v>1.87711</v>
      </c>
      <c r="IE656">
        <v>1.87516</v>
      </c>
      <c r="IF656">
        <v>1.87799</v>
      </c>
      <c r="IG656">
        <v>1.87471</v>
      </c>
      <c r="IH656">
        <v>1.87832</v>
      </c>
      <c r="II656">
        <v>1.87538</v>
      </c>
      <c r="IJ656">
        <v>1.87656</v>
      </c>
      <c r="IK656">
        <v>0</v>
      </c>
      <c r="IL656">
        <v>0</v>
      </c>
      <c r="IM656">
        <v>0</v>
      </c>
      <c r="IN656">
        <v>0</v>
      </c>
      <c r="IO656" t="s">
        <v>441</v>
      </c>
      <c r="IP656" t="s">
        <v>442</v>
      </c>
      <c r="IQ656" t="s">
        <v>443</v>
      </c>
      <c r="IR656" t="s">
        <v>443</v>
      </c>
      <c r="IS656" t="s">
        <v>443</v>
      </c>
      <c r="IT656" t="s">
        <v>443</v>
      </c>
      <c r="IU656">
        <v>0</v>
      </c>
      <c r="IV656">
        <v>100</v>
      </c>
      <c r="IW656">
        <v>100</v>
      </c>
      <c r="IX656">
        <v>0.92</v>
      </c>
      <c r="IY656">
        <v>0.2215</v>
      </c>
      <c r="IZ656">
        <v>-0.1222274518627452</v>
      </c>
      <c r="JA656">
        <v>0.001328938755811441</v>
      </c>
      <c r="JB656">
        <v>-5.633165956792918E-07</v>
      </c>
      <c r="JC656">
        <v>2.510553891376428E-10</v>
      </c>
      <c r="JD656">
        <v>-0.04678033270444259</v>
      </c>
      <c r="JE656">
        <v>-0.0009625096320519332</v>
      </c>
      <c r="JF656">
        <v>0.0006953178313022573</v>
      </c>
      <c r="JG656">
        <v>-5.973937232829655E-06</v>
      </c>
      <c r="JH656">
        <v>1</v>
      </c>
      <c r="JI656">
        <v>2112</v>
      </c>
      <c r="JJ656">
        <v>1</v>
      </c>
      <c r="JK656">
        <v>26</v>
      </c>
      <c r="JL656">
        <v>201912.9</v>
      </c>
      <c r="JM656">
        <v>201912.8</v>
      </c>
      <c r="JN656">
        <v>2.32422</v>
      </c>
      <c r="JO656">
        <v>2.54883</v>
      </c>
      <c r="JP656">
        <v>1.39893</v>
      </c>
      <c r="JQ656">
        <v>2.33643</v>
      </c>
      <c r="JR656">
        <v>1.44897</v>
      </c>
      <c r="JS656">
        <v>2.46338</v>
      </c>
      <c r="JT656">
        <v>36.8366</v>
      </c>
      <c r="JU656">
        <v>23.9649</v>
      </c>
      <c r="JV656">
        <v>18</v>
      </c>
      <c r="JW656">
        <v>476.01</v>
      </c>
      <c r="JX656">
        <v>463.861</v>
      </c>
      <c r="JY656">
        <v>28.1148</v>
      </c>
      <c r="JZ656">
        <v>28.6535</v>
      </c>
      <c r="KA656">
        <v>30.0003</v>
      </c>
      <c r="KB656">
        <v>28.3354</v>
      </c>
      <c r="KC656">
        <v>28.4018</v>
      </c>
      <c r="KD656">
        <v>46.6364</v>
      </c>
      <c r="KE656">
        <v>23.5</v>
      </c>
      <c r="KF656">
        <v>78.9123</v>
      </c>
      <c r="KG656">
        <v>28.0969</v>
      </c>
      <c r="KH656">
        <v>1075.86</v>
      </c>
      <c r="KI656">
        <v>22.5415</v>
      </c>
      <c r="KJ656">
        <v>101.002</v>
      </c>
      <c r="KK656">
        <v>100.257</v>
      </c>
    </row>
    <row r="657" spans="1:297">
      <c r="A657">
        <v>641</v>
      </c>
      <c r="B657">
        <v>1759263357.1</v>
      </c>
      <c r="C657">
        <v>16541.5</v>
      </c>
      <c r="D657" t="s">
        <v>1731</v>
      </c>
      <c r="E657" t="s">
        <v>1732</v>
      </c>
      <c r="F657">
        <v>5</v>
      </c>
      <c r="G657" t="s">
        <v>1604</v>
      </c>
      <c r="H657" t="s">
        <v>436</v>
      </c>
      <c r="I657">
        <v>1759263349.314285</v>
      </c>
      <c r="J657">
        <f>(K657)/1000</f>
        <v>0</v>
      </c>
      <c r="K657">
        <f>IF(DP657, AN657, AH657)</f>
        <v>0</v>
      </c>
      <c r="L657">
        <f>IF(DP657, AI657, AG657)</f>
        <v>0</v>
      </c>
      <c r="M657">
        <f>DR657 - IF(AU657&gt;1, L657*DL657*100.0/(AW657), 0)</f>
        <v>0</v>
      </c>
      <c r="N657">
        <f>((T657-J657/2)*M657-L657)/(T657+J657/2)</f>
        <v>0</v>
      </c>
      <c r="O657">
        <f>N657*(DY657+DZ657)/1000.0</f>
        <v>0</v>
      </c>
      <c r="P657">
        <f>(DR657 - IF(AU657&gt;1, L657*DL657*100.0/(AW657), 0))*(DY657+DZ657)/1000.0</f>
        <v>0</v>
      </c>
      <c r="Q657">
        <f>2.0/((1/S657-1/R657)+SIGN(S657)*SQRT((1/S657-1/R657)*(1/S657-1/R657) + 4*DM657/((DM657+1)*(DM657+1))*(2*1/S657*1/R657-1/R657*1/R657)))</f>
        <v>0</v>
      </c>
      <c r="R657">
        <f>IF(LEFT(DN657,1)&lt;&gt;"0",IF(LEFT(DN657,1)="1",3.0,DO657),$D$5+$E$5*(EF657*DY657/($K$5*1000))+$F$5*(EF657*DY657/($K$5*1000))*MAX(MIN(DL657,$J$5),$I$5)*MAX(MIN(DL657,$J$5),$I$5)+$G$5*MAX(MIN(DL657,$J$5),$I$5)*(EF657*DY657/($K$5*1000))+$H$5*(EF657*DY657/($K$5*1000))*(EF657*DY657/($K$5*1000)))</f>
        <v>0</v>
      </c>
      <c r="S657">
        <f>J657*(1000-(1000*0.61365*exp(17.502*W657/(240.97+W657))/(DY657+DZ657)+DT657)/2)/(1000*0.61365*exp(17.502*W657/(240.97+W657))/(DY657+DZ657)-DT657)</f>
        <v>0</v>
      </c>
      <c r="T657">
        <f>1/((DM657+1)/(Q657/1.6)+1/(R657/1.37)) + DM657/((DM657+1)/(Q657/1.6) + DM657/(R657/1.37))</f>
        <v>0</v>
      </c>
      <c r="U657">
        <f>(DH657*DK657)</f>
        <v>0</v>
      </c>
      <c r="V657">
        <f>(EA657+(U657+2*0.95*5.67E-8*(((EA657+$B$7)+273)^4-(EA657+273)^4)-44100*J657)/(1.84*29.3*R657+8*0.95*5.67E-8*(EA657+273)^3))</f>
        <v>0</v>
      </c>
      <c r="W657">
        <f>($C$7*EB657+$D$7*EC657+$E$7*V657)</f>
        <v>0</v>
      </c>
      <c r="X657">
        <f>0.61365*exp(17.502*W657/(240.97+W657))</f>
        <v>0</v>
      </c>
      <c r="Y657">
        <f>(Z657/AA657*100)</f>
        <v>0</v>
      </c>
      <c r="Z657">
        <f>DT657*(DY657+DZ657)/1000</f>
        <v>0</v>
      </c>
      <c r="AA657">
        <f>0.61365*exp(17.502*EA657/(240.97+EA657))</f>
        <v>0</v>
      </c>
      <c r="AB657">
        <f>(X657-DT657*(DY657+DZ657)/1000)</f>
        <v>0</v>
      </c>
      <c r="AC657">
        <f>(-J657*44100)</f>
        <v>0</v>
      </c>
      <c r="AD657">
        <f>2*29.3*R657*0.92*(EA657-W657)</f>
        <v>0</v>
      </c>
      <c r="AE657">
        <f>2*0.95*5.67E-8*(((EA657+$B$7)+273)^4-(W657+273)^4)</f>
        <v>0</v>
      </c>
      <c r="AF657">
        <f>U657+AE657+AC657+AD657</f>
        <v>0</v>
      </c>
      <c r="AG657">
        <f>DX657*AU657*(DS657-DR657*(1000-AU657*DU657)/(1000-AU657*DT657))/(100*DL657)</f>
        <v>0</v>
      </c>
      <c r="AH657">
        <f>1000*DX657*AU657*(DT657-DU657)/(100*DL657*(1000-AU657*DT657))</f>
        <v>0</v>
      </c>
      <c r="AI657">
        <f>(AJ657 - AK657 - DY657*1E3/(8.314*(EA657+273.15)) * AM657/DX657 * AL657) * DX657/(100*DL657) * (1000 - DU657)/1000</f>
        <v>0</v>
      </c>
      <c r="AJ657">
        <v>1084.686359246071</v>
      </c>
      <c r="AK657">
        <v>1064.263515151515</v>
      </c>
      <c r="AL657">
        <v>3.442362671185669</v>
      </c>
      <c r="AM657">
        <v>65.50956561991086</v>
      </c>
      <c r="AN657">
        <f>(AP657 - AO657 + DY657*1E3/(8.314*(EA657+273.15)) * AR657/DX657 * AQ657) * DX657/(100*DL657) * 1000/(1000 - AP657)</f>
        <v>0</v>
      </c>
      <c r="AO657">
        <v>22.62986623447179</v>
      </c>
      <c r="AP657">
        <v>23.00537939393939</v>
      </c>
      <c r="AQ657">
        <v>9.449522234830133E-05</v>
      </c>
      <c r="AR657">
        <v>120.4134206838578</v>
      </c>
      <c r="AS657">
        <v>6</v>
      </c>
      <c r="AT657">
        <v>1</v>
      </c>
      <c r="AU657">
        <f>IF(AS657*$H$13&gt;=AW657,1.0,(AW657/(AW657-AS657*$H$13)))</f>
        <v>0</v>
      </c>
      <c r="AV657">
        <f>(AU657-1)*100</f>
        <v>0</v>
      </c>
      <c r="AW657">
        <f>MAX(0,($B$13+$C$13*EF657)/(1+$D$13*EF657)*DY657/(EA657+273)*$E$13)</f>
        <v>0</v>
      </c>
      <c r="AX657" t="s">
        <v>437</v>
      </c>
      <c r="AY657" t="s">
        <v>437</v>
      </c>
      <c r="AZ657">
        <v>0</v>
      </c>
      <c r="BA657">
        <v>0</v>
      </c>
      <c r="BB657">
        <f>1-AZ657/BA657</f>
        <v>0</v>
      </c>
      <c r="BC657">
        <v>0</v>
      </c>
      <c r="BD657" t="s">
        <v>437</v>
      </c>
      <c r="BE657" t="s">
        <v>437</v>
      </c>
      <c r="BF657">
        <v>0</v>
      </c>
      <c r="BG657">
        <v>0</v>
      </c>
      <c r="BH657">
        <f>1-BF657/BG657</f>
        <v>0</v>
      </c>
      <c r="BI657">
        <v>0.5</v>
      </c>
      <c r="BJ657">
        <f>DI657</f>
        <v>0</v>
      </c>
      <c r="BK657">
        <f>L657</f>
        <v>0</v>
      </c>
      <c r="BL657">
        <f>BH657*BI657*BJ657</f>
        <v>0</v>
      </c>
      <c r="BM657">
        <f>(BK657-BC657)/BJ657</f>
        <v>0</v>
      </c>
      <c r="BN657">
        <f>(BA657-BG657)/BG657</f>
        <v>0</v>
      </c>
      <c r="BO657">
        <f>AZ657/(BB657+AZ657/BG657)</f>
        <v>0</v>
      </c>
      <c r="BP657" t="s">
        <v>437</v>
      </c>
      <c r="BQ657">
        <v>0</v>
      </c>
      <c r="BR657">
        <f>IF(BQ657&lt;&gt;0, BQ657, BO657)</f>
        <v>0</v>
      </c>
      <c r="BS657">
        <f>1-BR657/BG657</f>
        <v>0</v>
      </c>
      <c r="BT657">
        <f>(BG657-BF657)/(BG657-BR657)</f>
        <v>0</v>
      </c>
      <c r="BU657">
        <f>(BA657-BG657)/(BA657-BR657)</f>
        <v>0</v>
      </c>
      <c r="BV657">
        <f>(BG657-BF657)/(BG657-AZ657)</f>
        <v>0</v>
      </c>
      <c r="BW657">
        <f>(BA657-BG657)/(BA657-AZ657)</f>
        <v>0</v>
      </c>
      <c r="BX657">
        <f>(BT657*BR657/BF657)</f>
        <v>0</v>
      </c>
      <c r="BY657">
        <f>(1-BX657)</f>
        <v>0</v>
      </c>
      <c r="DH657">
        <f>$B$11*EG657+$C$11*EH657+$F$11*ES657*(1-EV657)</f>
        <v>0</v>
      </c>
      <c r="DI657">
        <f>DH657*DJ657</f>
        <v>0</v>
      </c>
      <c r="DJ657">
        <f>($B$11*$D$9+$C$11*$D$9+$F$11*((FF657+EX657)/MAX(FF657+EX657+FG657, 0.1)*$I$9+FG657/MAX(FF657+EX657+FG657, 0.1)*$J$9))/($B$11+$C$11+$F$11)</f>
        <v>0</v>
      </c>
      <c r="DK657">
        <f>($B$11*$K$9+$C$11*$K$9+$F$11*((FF657+EX657)/MAX(FF657+EX657+FG657, 0.1)*$P$9+FG657/MAX(FF657+EX657+FG657, 0.1)*$Q$9))/($B$11+$C$11+$F$11)</f>
        <v>0</v>
      </c>
      <c r="DL657">
        <v>2.44</v>
      </c>
      <c r="DM657">
        <v>0.5</v>
      </c>
      <c r="DN657" t="s">
        <v>438</v>
      </c>
      <c r="DO657">
        <v>2</v>
      </c>
      <c r="DP657" t="b">
        <v>1</v>
      </c>
      <c r="DQ657">
        <v>1759263349.314285</v>
      </c>
      <c r="DR657">
        <v>1015.313964285714</v>
      </c>
      <c r="DS657">
        <v>1044.214642857143</v>
      </c>
      <c r="DT657">
        <v>22.99649642857143</v>
      </c>
      <c r="DU657">
        <v>22.61254642857143</v>
      </c>
      <c r="DV657">
        <v>1014.40525</v>
      </c>
      <c r="DW657">
        <v>22.77510357142857</v>
      </c>
      <c r="DX657">
        <v>500.03525</v>
      </c>
      <c r="DY657">
        <v>90.63432857142857</v>
      </c>
      <c r="DZ657">
        <v>0.05034298928571429</v>
      </c>
      <c r="EA657">
        <v>29.64955357142857</v>
      </c>
      <c r="EB657">
        <v>30.02036785714285</v>
      </c>
      <c r="EC657">
        <v>999.9000000000002</v>
      </c>
      <c r="ED657">
        <v>0</v>
      </c>
      <c r="EE657">
        <v>0</v>
      </c>
      <c r="EF657">
        <v>10002.14107142857</v>
      </c>
      <c r="EG657">
        <v>0</v>
      </c>
      <c r="EH657">
        <v>11.419</v>
      </c>
      <c r="EI657">
        <v>-28.90070357142857</v>
      </c>
      <c r="EJ657">
        <v>1039.211785714286</v>
      </c>
      <c r="EK657">
        <v>1068.374285714286</v>
      </c>
      <c r="EL657">
        <v>0.3839415</v>
      </c>
      <c r="EM657">
        <v>1044.214642857143</v>
      </c>
      <c r="EN657">
        <v>22.61254642857143</v>
      </c>
      <c r="EO657">
        <v>2.084271071428571</v>
      </c>
      <c r="EP657">
        <v>2.049473928571429</v>
      </c>
      <c r="EQ657">
        <v>18.09948928571429</v>
      </c>
      <c r="ER657">
        <v>17.83181785714286</v>
      </c>
      <c r="ES657">
        <v>2000.016071428571</v>
      </c>
      <c r="ET657">
        <v>0.9800074285714288</v>
      </c>
      <c r="EU657">
        <v>0.01999258928571429</v>
      </c>
      <c r="EV657">
        <v>0</v>
      </c>
      <c r="EW657">
        <v>229.4900357142857</v>
      </c>
      <c r="EX657">
        <v>5.000560000000001</v>
      </c>
      <c r="EY657">
        <v>4759.690714285714</v>
      </c>
      <c r="EZ657">
        <v>17295.06071428572</v>
      </c>
      <c r="FA657">
        <v>41.20274999999999</v>
      </c>
      <c r="FB657">
        <v>41.375</v>
      </c>
      <c r="FC657">
        <v>40.93699999999999</v>
      </c>
      <c r="FD657">
        <v>40.50885714285715</v>
      </c>
      <c r="FE657">
        <v>41.94599999999998</v>
      </c>
      <c r="FF657">
        <v>1955.134642857143</v>
      </c>
      <c r="FG657">
        <v>39.88142857142858</v>
      </c>
      <c r="FH657">
        <v>0</v>
      </c>
      <c r="FI657">
        <v>1759263371.2</v>
      </c>
      <c r="FJ657">
        <v>0</v>
      </c>
      <c r="FK657">
        <v>229.4895</v>
      </c>
      <c r="FL657">
        <v>-1.935965814082249</v>
      </c>
      <c r="FM657">
        <v>-32.27350432642314</v>
      </c>
      <c r="FN657">
        <v>4759.479230769231</v>
      </c>
      <c r="FO657">
        <v>15</v>
      </c>
      <c r="FP657">
        <v>0</v>
      </c>
      <c r="FQ657" t="s">
        <v>439</v>
      </c>
      <c r="FR657">
        <v>1747148579.5</v>
      </c>
      <c r="FS657">
        <v>1747148584.5</v>
      </c>
      <c r="FT657">
        <v>0</v>
      </c>
      <c r="FU657">
        <v>0.162</v>
      </c>
      <c r="FV657">
        <v>-0.001</v>
      </c>
      <c r="FW657">
        <v>0.139</v>
      </c>
      <c r="FX657">
        <v>0.058</v>
      </c>
      <c r="FY657">
        <v>420</v>
      </c>
      <c r="FZ657">
        <v>16</v>
      </c>
      <c r="GA657">
        <v>0.19</v>
      </c>
      <c r="GB657">
        <v>0.02</v>
      </c>
      <c r="GC657">
        <v>-28.87117317073171</v>
      </c>
      <c r="GD657">
        <v>-0.7709895470383525</v>
      </c>
      <c r="GE657">
        <v>0.1272897482592281</v>
      </c>
      <c r="GF657">
        <v>0</v>
      </c>
      <c r="GG657">
        <v>229.5612647058823</v>
      </c>
      <c r="GH657">
        <v>-1.561665396857955</v>
      </c>
      <c r="GI657">
        <v>0.2413690497269457</v>
      </c>
      <c r="GJ657">
        <v>0</v>
      </c>
      <c r="GK657">
        <v>0.3855517804878049</v>
      </c>
      <c r="GL657">
        <v>-0.06603119163763085</v>
      </c>
      <c r="GM657">
        <v>0.008896414346246865</v>
      </c>
      <c r="GN657">
        <v>1</v>
      </c>
      <c r="GO657">
        <v>1</v>
      </c>
      <c r="GP657">
        <v>3</v>
      </c>
      <c r="GQ657" t="s">
        <v>463</v>
      </c>
      <c r="GR657">
        <v>3.12741</v>
      </c>
      <c r="GS657">
        <v>2.72836</v>
      </c>
      <c r="GT657">
        <v>0.160792</v>
      </c>
      <c r="GU657">
        <v>0.164763</v>
      </c>
      <c r="GV657">
        <v>0.104143</v>
      </c>
      <c r="GW657">
        <v>0.103508</v>
      </c>
      <c r="GX657">
        <v>25186.4</v>
      </c>
      <c r="GY657">
        <v>24291.9</v>
      </c>
      <c r="GZ657">
        <v>30552.7</v>
      </c>
      <c r="HA657">
        <v>29337</v>
      </c>
      <c r="HB657">
        <v>37774.9</v>
      </c>
      <c r="HC657">
        <v>34597.4</v>
      </c>
      <c r="HD657">
        <v>46735.6</v>
      </c>
      <c r="HE657">
        <v>43582.7</v>
      </c>
      <c r="HF657">
        <v>1.8244</v>
      </c>
      <c r="HG657">
        <v>1.85443</v>
      </c>
      <c r="HH657">
        <v>0.109076</v>
      </c>
      <c r="HI657">
        <v>0</v>
      </c>
      <c r="HJ657">
        <v>28.247</v>
      </c>
      <c r="HK657">
        <v>999.9</v>
      </c>
      <c r="HL657">
        <v>52.5</v>
      </c>
      <c r="HM657">
        <v>31.1</v>
      </c>
      <c r="HN657">
        <v>26.2821</v>
      </c>
      <c r="HO657">
        <v>62.9897</v>
      </c>
      <c r="HP657">
        <v>16.6587</v>
      </c>
      <c r="HQ657">
        <v>1</v>
      </c>
      <c r="HR657">
        <v>0.112901</v>
      </c>
      <c r="HS657">
        <v>-0.253682</v>
      </c>
      <c r="HT657">
        <v>20.2013</v>
      </c>
      <c r="HU657">
        <v>5.22807</v>
      </c>
      <c r="HV657">
        <v>11.974</v>
      </c>
      <c r="HW657">
        <v>4.9703</v>
      </c>
      <c r="HX657">
        <v>3.2895</v>
      </c>
      <c r="HY657">
        <v>9999</v>
      </c>
      <c r="HZ657">
        <v>9999</v>
      </c>
      <c r="IA657">
        <v>9999</v>
      </c>
      <c r="IB657">
        <v>22</v>
      </c>
      <c r="IC657">
        <v>4.97291</v>
      </c>
      <c r="ID657">
        <v>1.87714</v>
      </c>
      <c r="IE657">
        <v>1.87516</v>
      </c>
      <c r="IF657">
        <v>1.87803</v>
      </c>
      <c r="IG657">
        <v>1.87471</v>
      </c>
      <c r="IH657">
        <v>1.87834</v>
      </c>
      <c r="II657">
        <v>1.87542</v>
      </c>
      <c r="IJ657">
        <v>1.87658</v>
      </c>
      <c r="IK657">
        <v>0</v>
      </c>
      <c r="IL657">
        <v>0</v>
      </c>
      <c r="IM657">
        <v>0</v>
      </c>
      <c r="IN657">
        <v>0</v>
      </c>
      <c r="IO657" t="s">
        <v>441</v>
      </c>
      <c r="IP657" t="s">
        <v>442</v>
      </c>
      <c r="IQ657" t="s">
        <v>443</v>
      </c>
      <c r="IR657" t="s">
        <v>443</v>
      </c>
      <c r="IS657" t="s">
        <v>443</v>
      </c>
      <c r="IT657" t="s">
        <v>443</v>
      </c>
      <c r="IU657">
        <v>0</v>
      </c>
      <c r="IV657">
        <v>100</v>
      </c>
      <c r="IW657">
        <v>100</v>
      </c>
      <c r="IX657">
        <v>0.93</v>
      </c>
      <c r="IY657">
        <v>0.2216</v>
      </c>
      <c r="IZ657">
        <v>-0.1222274518627452</v>
      </c>
      <c r="JA657">
        <v>0.001328938755811441</v>
      </c>
      <c r="JB657">
        <v>-5.633165956792918E-07</v>
      </c>
      <c r="JC657">
        <v>2.510553891376428E-10</v>
      </c>
      <c r="JD657">
        <v>-0.04678033270444259</v>
      </c>
      <c r="JE657">
        <v>-0.0009625096320519332</v>
      </c>
      <c r="JF657">
        <v>0.0006953178313022573</v>
      </c>
      <c r="JG657">
        <v>-5.973937232829655E-06</v>
      </c>
      <c r="JH657">
        <v>1</v>
      </c>
      <c r="JI657">
        <v>2112</v>
      </c>
      <c r="JJ657">
        <v>1</v>
      </c>
      <c r="JK657">
        <v>26</v>
      </c>
      <c r="JL657">
        <v>201913</v>
      </c>
      <c r="JM657">
        <v>201912.9</v>
      </c>
      <c r="JN657">
        <v>2.35718</v>
      </c>
      <c r="JO657">
        <v>2.53174</v>
      </c>
      <c r="JP657">
        <v>1.39893</v>
      </c>
      <c r="JQ657">
        <v>2.33643</v>
      </c>
      <c r="JR657">
        <v>1.44897</v>
      </c>
      <c r="JS657">
        <v>2.55615</v>
      </c>
      <c r="JT657">
        <v>36.8366</v>
      </c>
      <c r="JU657">
        <v>23.9562</v>
      </c>
      <c r="JV657">
        <v>18</v>
      </c>
      <c r="JW657">
        <v>475.766</v>
      </c>
      <c r="JX657">
        <v>463.991</v>
      </c>
      <c r="JY657">
        <v>28.0918</v>
      </c>
      <c r="JZ657">
        <v>28.6535</v>
      </c>
      <c r="KA657">
        <v>30</v>
      </c>
      <c r="KB657">
        <v>28.3376</v>
      </c>
      <c r="KC657">
        <v>28.402</v>
      </c>
      <c r="KD657">
        <v>47.1919</v>
      </c>
      <c r="KE657">
        <v>23.7718</v>
      </c>
      <c r="KF657">
        <v>79.286</v>
      </c>
      <c r="KG657">
        <v>28.0756</v>
      </c>
      <c r="KH657">
        <v>1089.25</v>
      </c>
      <c r="KI657">
        <v>22.5415</v>
      </c>
      <c r="KJ657">
        <v>101.002</v>
      </c>
      <c r="KK657">
        <v>100.257</v>
      </c>
    </row>
    <row r="658" spans="1:297">
      <c r="A658">
        <v>642</v>
      </c>
      <c r="B658">
        <v>1759263362.1</v>
      </c>
      <c r="C658">
        <v>16546.5</v>
      </c>
      <c r="D658" t="s">
        <v>1733</v>
      </c>
      <c r="E658" t="s">
        <v>1734</v>
      </c>
      <c r="F658">
        <v>5</v>
      </c>
      <c r="G658" t="s">
        <v>1604</v>
      </c>
      <c r="H658" t="s">
        <v>436</v>
      </c>
      <c r="I658">
        <v>1759263354.6</v>
      </c>
      <c r="J658">
        <f>(K658)/1000</f>
        <v>0</v>
      </c>
      <c r="K658">
        <f>IF(DP658, AN658, AH658)</f>
        <v>0</v>
      </c>
      <c r="L658">
        <f>IF(DP658, AI658, AG658)</f>
        <v>0</v>
      </c>
      <c r="M658">
        <f>DR658 - IF(AU658&gt;1, L658*DL658*100.0/(AW658), 0)</f>
        <v>0</v>
      </c>
      <c r="N658">
        <f>((T658-J658/2)*M658-L658)/(T658+J658/2)</f>
        <v>0</v>
      </c>
      <c r="O658">
        <f>N658*(DY658+DZ658)/1000.0</f>
        <v>0</v>
      </c>
      <c r="P658">
        <f>(DR658 - IF(AU658&gt;1, L658*DL658*100.0/(AW658), 0))*(DY658+DZ658)/1000.0</f>
        <v>0</v>
      </c>
      <c r="Q658">
        <f>2.0/((1/S658-1/R658)+SIGN(S658)*SQRT((1/S658-1/R658)*(1/S658-1/R658) + 4*DM658/((DM658+1)*(DM658+1))*(2*1/S658*1/R658-1/R658*1/R658)))</f>
        <v>0</v>
      </c>
      <c r="R658">
        <f>IF(LEFT(DN658,1)&lt;&gt;"0",IF(LEFT(DN658,1)="1",3.0,DO658),$D$5+$E$5*(EF658*DY658/($K$5*1000))+$F$5*(EF658*DY658/($K$5*1000))*MAX(MIN(DL658,$J$5),$I$5)*MAX(MIN(DL658,$J$5),$I$5)+$G$5*MAX(MIN(DL658,$J$5),$I$5)*(EF658*DY658/($K$5*1000))+$H$5*(EF658*DY658/($K$5*1000))*(EF658*DY658/($K$5*1000)))</f>
        <v>0</v>
      </c>
      <c r="S658">
        <f>J658*(1000-(1000*0.61365*exp(17.502*W658/(240.97+W658))/(DY658+DZ658)+DT658)/2)/(1000*0.61365*exp(17.502*W658/(240.97+W658))/(DY658+DZ658)-DT658)</f>
        <v>0</v>
      </c>
      <c r="T658">
        <f>1/((DM658+1)/(Q658/1.6)+1/(R658/1.37)) + DM658/((DM658+1)/(Q658/1.6) + DM658/(R658/1.37))</f>
        <v>0</v>
      </c>
      <c r="U658">
        <f>(DH658*DK658)</f>
        <v>0</v>
      </c>
      <c r="V658">
        <f>(EA658+(U658+2*0.95*5.67E-8*(((EA658+$B$7)+273)^4-(EA658+273)^4)-44100*J658)/(1.84*29.3*R658+8*0.95*5.67E-8*(EA658+273)^3))</f>
        <v>0</v>
      </c>
      <c r="W658">
        <f>($C$7*EB658+$D$7*EC658+$E$7*V658)</f>
        <v>0</v>
      </c>
      <c r="X658">
        <f>0.61365*exp(17.502*W658/(240.97+W658))</f>
        <v>0</v>
      </c>
      <c r="Y658">
        <f>(Z658/AA658*100)</f>
        <v>0</v>
      </c>
      <c r="Z658">
        <f>DT658*(DY658+DZ658)/1000</f>
        <v>0</v>
      </c>
      <c r="AA658">
        <f>0.61365*exp(17.502*EA658/(240.97+EA658))</f>
        <v>0</v>
      </c>
      <c r="AB658">
        <f>(X658-DT658*(DY658+DZ658)/1000)</f>
        <v>0</v>
      </c>
      <c r="AC658">
        <f>(-J658*44100)</f>
        <v>0</v>
      </c>
      <c r="AD658">
        <f>2*29.3*R658*0.92*(EA658-W658)</f>
        <v>0</v>
      </c>
      <c r="AE658">
        <f>2*0.95*5.67E-8*(((EA658+$B$7)+273)^4-(W658+273)^4)</f>
        <v>0</v>
      </c>
      <c r="AF658">
        <f>U658+AE658+AC658+AD658</f>
        <v>0</v>
      </c>
      <c r="AG658">
        <f>DX658*AU658*(DS658-DR658*(1000-AU658*DU658)/(1000-AU658*DT658))/(100*DL658)</f>
        <v>0</v>
      </c>
      <c r="AH658">
        <f>1000*DX658*AU658*(DT658-DU658)/(100*DL658*(1000-AU658*DT658))</f>
        <v>0</v>
      </c>
      <c r="AI658">
        <f>(AJ658 - AK658 - DY658*1E3/(8.314*(EA658+273.15)) * AM658/DX658 * AL658) * DX658/(100*DL658) * (1000 - DU658)/1000</f>
        <v>0</v>
      </c>
      <c r="AJ658">
        <v>1101.9647312655</v>
      </c>
      <c r="AK658">
        <v>1081.574484848484</v>
      </c>
      <c r="AL658">
        <v>3.44877432641181</v>
      </c>
      <c r="AM658">
        <v>65.50956561991086</v>
      </c>
      <c r="AN658">
        <f>(AP658 - AO658 + DY658*1E3/(8.314*(EA658+273.15)) * AR658/DX658 * AQ658) * DX658/(100*DL658) * 1000/(1000 - AP658)</f>
        <v>0</v>
      </c>
      <c r="AO658">
        <v>22.61828707395104</v>
      </c>
      <c r="AP658">
        <v>23.00727515151515</v>
      </c>
      <c r="AQ658">
        <v>2.52012421299802E-05</v>
      </c>
      <c r="AR658">
        <v>120.4134206838578</v>
      </c>
      <c r="AS658">
        <v>6</v>
      </c>
      <c r="AT658">
        <v>1</v>
      </c>
      <c r="AU658">
        <f>IF(AS658*$H$13&gt;=AW658,1.0,(AW658/(AW658-AS658*$H$13)))</f>
        <v>0</v>
      </c>
      <c r="AV658">
        <f>(AU658-1)*100</f>
        <v>0</v>
      </c>
      <c r="AW658">
        <f>MAX(0,($B$13+$C$13*EF658)/(1+$D$13*EF658)*DY658/(EA658+273)*$E$13)</f>
        <v>0</v>
      </c>
      <c r="AX658" t="s">
        <v>437</v>
      </c>
      <c r="AY658" t="s">
        <v>437</v>
      </c>
      <c r="AZ658">
        <v>0</v>
      </c>
      <c r="BA658">
        <v>0</v>
      </c>
      <c r="BB658">
        <f>1-AZ658/BA658</f>
        <v>0</v>
      </c>
      <c r="BC658">
        <v>0</v>
      </c>
      <c r="BD658" t="s">
        <v>437</v>
      </c>
      <c r="BE658" t="s">
        <v>437</v>
      </c>
      <c r="BF658">
        <v>0</v>
      </c>
      <c r="BG658">
        <v>0</v>
      </c>
      <c r="BH658">
        <f>1-BF658/BG658</f>
        <v>0</v>
      </c>
      <c r="BI658">
        <v>0.5</v>
      </c>
      <c r="BJ658">
        <f>DI658</f>
        <v>0</v>
      </c>
      <c r="BK658">
        <f>L658</f>
        <v>0</v>
      </c>
      <c r="BL658">
        <f>BH658*BI658*BJ658</f>
        <v>0</v>
      </c>
      <c r="BM658">
        <f>(BK658-BC658)/BJ658</f>
        <v>0</v>
      </c>
      <c r="BN658">
        <f>(BA658-BG658)/BG658</f>
        <v>0</v>
      </c>
      <c r="BO658">
        <f>AZ658/(BB658+AZ658/BG658)</f>
        <v>0</v>
      </c>
      <c r="BP658" t="s">
        <v>437</v>
      </c>
      <c r="BQ658">
        <v>0</v>
      </c>
      <c r="BR658">
        <f>IF(BQ658&lt;&gt;0, BQ658, BO658)</f>
        <v>0</v>
      </c>
      <c r="BS658">
        <f>1-BR658/BG658</f>
        <v>0</v>
      </c>
      <c r="BT658">
        <f>(BG658-BF658)/(BG658-BR658)</f>
        <v>0</v>
      </c>
      <c r="BU658">
        <f>(BA658-BG658)/(BA658-BR658)</f>
        <v>0</v>
      </c>
      <c r="BV658">
        <f>(BG658-BF658)/(BG658-AZ658)</f>
        <v>0</v>
      </c>
      <c r="BW658">
        <f>(BA658-BG658)/(BA658-AZ658)</f>
        <v>0</v>
      </c>
      <c r="BX658">
        <f>(BT658*BR658/BF658)</f>
        <v>0</v>
      </c>
      <c r="BY658">
        <f>(1-BX658)</f>
        <v>0</v>
      </c>
      <c r="DH658">
        <f>$B$11*EG658+$C$11*EH658+$F$11*ES658*(1-EV658)</f>
        <v>0</v>
      </c>
      <c r="DI658">
        <f>DH658*DJ658</f>
        <v>0</v>
      </c>
      <c r="DJ658">
        <f>($B$11*$D$9+$C$11*$D$9+$F$11*((FF658+EX658)/MAX(FF658+EX658+FG658, 0.1)*$I$9+FG658/MAX(FF658+EX658+FG658, 0.1)*$J$9))/($B$11+$C$11+$F$11)</f>
        <v>0</v>
      </c>
      <c r="DK658">
        <f>($B$11*$K$9+$C$11*$K$9+$F$11*((FF658+EX658)/MAX(FF658+EX658+FG658, 0.1)*$P$9+FG658/MAX(FF658+EX658+FG658, 0.1)*$Q$9))/($B$11+$C$11+$F$11)</f>
        <v>0</v>
      </c>
      <c r="DL658">
        <v>2.44</v>
      </c>
      <c r="DM658">
        <v>0.5</v>
      </c>
      <c r="DN658" t="s">
        <v>438</v>
      </c>
      <c r="DO658">
        <v>2</v>
      </c>
      <c r="DP658" t="b">
        <v>1</v>
      </c>
      <c r="DQ658">
        <v>1759263354.6</v>
      </c>
      <c r="DR658">
        <v>1033.096296296296</v>
      </c>
      <c r="DS658">
        <v>1062.062962962963</v>
      </c>
      <c r="DT658">
        <v>23.00158148148148</v>
      </c>
      <c r="DU658">
        <v>22.62041851851852</v>
      </c>
      <c r="DV658">
        <v>1032.17</v>
      </c>
      <c r="DW658">
        <v>22.78007777777778</v>
      </c>
      <c r="DX658">
        <v>500.0018148148148</v>
      </c>
      <c r="DY658">
        <v>90.63438148148146</v>
      </c>
      <c r="DZ658">
        <v>0.05044446666666666</v>
      </c>
      <c r="EA658">
        <v>29.65065555555556</v>
      </c>
      <c r="EB658">
        <v>30.02400740740741</v>
      </c>
      <c r="EC658">
        <v>999.9000000000001</v>
      </c>
      <c r="ED658">
        <v>0</v>
      </c>
      <c r="EE658">
        <v>0</v>
      </c>
      <c r="EF658">
        <v>10006.34074074074</v>
      </c>
      <c r="EG658">
        <v>0</v>
      </c>
      <c r="EH658">
        <v>11.419</v>
      </c>
      <c r="EI658">
        <v>-28.96707777777778</v>
      </c>
      <c r="EJ658">
        <v>1057.418148148148</v>
      </c>
      <c r="EK658">
        <v>1086.644814814815</v>
      </c>
      <c r="EL658">
        <v>0.381157037037037</v>
      </c>
      <c r="EM658">
        <v>1062.062962962963</v>
      </c>
      <c r="EN658">
        <v>22.62041851851852</v>
      </c>
      <c r="EO658">
        <v>2.084732962962963</v>
      </c>
      <c r="EP658">
        <v>2.050187777777778</v>
      </c>
      <c r="EQ658">
        <v>18.10301111111111</v>
      </c>
      <c r="ER658">
        <v>17.83736296296296</v>
      </c>
      <c r="ES658">
        <v>2000.013703703704</v>
      </c>
      <c r="ET658">
        <v>0.9800074074074075</v>
      </c>
      <c r="EU658">
        <v>0.01999261111111111</v>
      </c>
      <c r="EV658">
        <v>0</v>
      </c>
      <c r="EW658">
        <v>229.3557777777778</v>
      </c>
      <c r="EX658">
        <v>5.000560000000001</v>
      </c>
      <c r="EY658">
        <v>4757.040000000001</v>
      </c>
      <c r="EZ658">
        <v>17295.03703703704</v>
      </c>
      <c r="FA658">
        <v>41.21733333333333</v>
      </c>
      <c r="FB658">
        <v>41.375</v>
      </c>
      <c r="FC658">
        <v>40.9347037037037</v>
      </c>
      <c r="FD658">
        <v>40.51377777777778</v>
      </c>
      <c r="FE658">
        <v>41.95566666666667</v>
      </c>
      <c r="FF658">
        <v>1955.132222222222</v>
      </c>
      <c r="FG658">
        <v>39.88148148148149</v>
      </c>
      <c r="FH658">
        <v>0</v>
      </c>
      <c r="FI658">
        <v>1759263376.6</v>
      </c>
      <c r="FJ658">
        <v>0</v>
      </c>
      <c r="FK658">
        <v>229.3498</v>
      </c>
      <c r="FL658">
        <v>-0.4896153785317047</v>
      </c>
      <c r="FM658">
        <v>-26.61384621507765</v>
      </c>
      <c r="FN658">
        <v>4756.7136</v>
      </c>
      <c r="FO658">
        <v>15</v>
      </c>
      <c r="FP658">
        <v>0</v>
      </c>
      <c r="FQ658" t="s">
        <v>439</v>
      </c>
      <c r="FR658">
        <v>1747148579.5</v>
      </c>
      <c r="FS658">
        <v>1747148584.5</v>
      </c>
      <c r="FT658">
        <v>0</v>
      </c>
      <c r="FU658">
        <v>0.162</v>
      </c>
      <c r="FV658">
        <v>-0.001</v>
      </c>
      <c r="FW658">
        <v>0.139</v>
      </c>
      <c r="FX658">
        <v>0.058</v>
      </c>
      <c r="FY658">
        <v>420</v>
      </c>
      <c r="FZ658">
        <v>16</v>
      </c>
      <c r="GA658">
        <v>0.19</v>
      </c>
      <c r="GB658">
        <v>0.02</v>
      </c>
      <c r="GC658">
        <v>-28.922025</v>
      </c>
      <c r="GD658">
        <v>-1.028129831144378</v>
      </c>
      <c r="GE658">
        <v>0.133556656049034</v>
      </c>
      <c r="GF658">
        <v>0</v>
      </c>
      <c r="GG658">
        <v>229.4711176470589</v>
      </c>
      <c r="GH658">
        <v>-1.449625666754621</v>
      </c>
      <c r="GI658">
        <v>0.2238302619378546</v>
      </c>
      <c r="GJ658">
        <v>0</v>
      </c>
      <c r="GK658">
        <v>0.384339625</v>
      </c>
      <c r="GL658">
        <v>-0.04725875797373433</v>
      </c>
      <c r="GM658">
        <v>0.009202606358221295</v>
      </c>
      <c r="GN658">
        <v>1</v>
      </c>
      <c r="GO658">
        <v>1</v>
      </c>
      <c r="GP658">
        <v>3</v>
      </c>
      <c r="GQ658" t="s">
        <v>463</v>
      </c>
      <c r="GR658">
        <v>3.12743</v>
      </c>
      <c r="GS658">
        <v>2.72889</v>
      </c>
      <c r="GT658">
        <v>0.162435</v>
      </c>
      <c r="GU658">
        <v>0.166388</v>
      </c>
      <c r="GV658">
        <v>0.104144</v>
      </c>
      <c r="GW658">
        <v>0.103449</v>
      </c>
      <c r="GX658">
        <v>25136.4</v>
      </c>
      <c r="GY658">
        <v>24244.6</v>
      </c>
      <c r="GZ658">
        <v>30551.9</v>
      </c>
      <c r="HA658">
        <v>29337</v>
      </c>
      <c r="HB658">
        <v>37774.2</v>
      </c>
      <c r="HC658">
        <v>34599.9</v>
      </c>
      <c r="HD658">
        <v>46734.6</v>
      </c>
      <c r="HE658">
        <v>43582.8</v>
      </c>
      <c r="HF658">
        <v>1.82458</v>
      </c>
      <c r="HG658">
        <v>1.85462</v>
      </c>
      <c r="HH658">
        <v>0.109021</v>
      </c>
      <c r="HI658">
        <v>0</v>
      </c>
      <c r="HJ658">
        <v>28.2504</v>
      </c>
      <c r="HK658">
        <v>999.9</v>
      </c>
      <c r="HL658">
        <v>52.5</v>
      </c>
      <c r="HM658">
        <v>31</v>
      </c>
      <c r="HN658">
        <v>26.1342</v>
      </c>
      <c r="HO658">
        <v>62.8797</v>
      </c>
      <c r="HP658">
        <v>16.883</v>
      </c>
      <c r="HQ658">
        <v>1</v>
      </c>
      <c r="HR658">
        <v>0.112896</v>
      </c>
      <c r="HS658">
        <v>-0.230174</v>
      </c>
      <c r="HT658">
        <v>20.2014</v>
      </c>
      <c r="HU658">
        <v>5.22822</v>
      </c>
      <c r="HV658">
        <v>11.974</v>
      </c>
      <c r="HW658">
        <v>4.97</v>
      </c>
      <c r="HX658">
        <v>3.28953</v>
      </c>
      <c r="HY658">
        <v>9999</v>
      </c>
      <c r="HZ658">
        <v>9999</v>
      </c>
      <c r="IA658">
        <v>9999</v>
      </c>
      <c r="IB658">
        <v>22</v>
      </c>
      <c r="IC658">
        <v>4.97291</v>
      </c>
      <c r="ID658">
        <v>1.87714</v>
      </c>
      <c r="IE658">
        <v>1.8752</v>
      </c>
      <c r="IF658">
        <v>1.87805</v>
      </c>
      <c r="IG658">
        <v>1.87477</v>
      </c>
      <c r="IH658">
        <v>1.87836</v>
      </c>
      <c r="II658">
        <v>1.87545</v>
      </c>
      <c r="IJ658">
        <v>1.87663</v>
      </c>
      <c r="IK658">
        <v>0</v>
      </c>
      <c r="IL658">
        <v>0</v>
      </c>
      <c r="IM658">
        <v>0</v>
      </c>
      <c r="IN658">
        <v>0</v>
      </c>
      <c r="IO658" t="s">
        <v>441</v>
      </c>
      <c r="IP658" t="s">
        <v>442</v>
      </c>
      <c r="IQ658" t="s">
        <v>443</v>
      </c>
      <c r="IR658" t="s">
        <v>443</v>
      </c>
      <c r="IS658" t="s">
        <v>443</v>
      </c>
      <c r="IT658" t="s">
        <v>443</v>
      </c>
      <c r="IU658">
        <v>0</v>
      </c>
      <c r="IV658">
        <v>100</v>
      </c>
      <c r="IW658">
        <v>100</v>
      </c>
      <c r="IX658">
        <v>0.95</v>
      </c>
      <c r="IY658">
        <v>0.2216</v>
      </c>
      <c r="IZ658">
        <v>-0.1222274518627452</v>
      </c>
      <c r="JA658">
        <v>0.001328938755811441</v>
      </c>
      <c r="JB658">
        <v>-5.633165956792918E-07</v>
      </c>
      <c r="JC658">
        <v>2.510553891376428E-10</v>
      </c>
      <c r="JD658">
        <v>-0.04678033270444259</v>
      </c>
      <c r="JE658">
        <v>-0.0009625096320519332</v>
      </c>
      <c r="JF658">
        <v>0.0006953178313022573</v>
      </c>
      <c r="JG658">
        <v>-5.973937232829655E-06</v>
      </c>
      <c r="JH658">
        <v>1</v>
      </c>
      <c r="JI658">
        <v>2112</v>
      </c>
      <c r="JJ658">
        <v>1</v>
      </c>
      <c r="JK658">
        <v>26</v>
      </c>
      <c r="JL658">
        <v>201913</v>
      </c>
      <c r="JM658">
        <v>201913</v>
      </c>
      <c r="JN658">
        <v>2.38281</v>
      </c>
      <c r="JO658">
        <v>2.53296</v>
      </c>
      <c r="JP658">
        <v>1.39893</v>
      </c>
      <c r="JQ658">
        <v>2.33643</v>
      </c>
      <c r="JR658">
        <v>1.44897</v>
      </c>
      <c r="JS658">
        <v>2.60986</v>
      </c>
      <c r="JT658">
        <v>36.8366</v>
      </c>
      <c r="JU658">
        <v>23.9824</v>
      </c>
      <c r="JV658">
        <v>18</v>
      </c>
      <c r="JW658">
        <v>475.861</v>
      </c>
      <c r="JX658">
        <v>464.138</v>
      </c>
      <c r="JY658">
        <v>28.0657</v>
      </c>
      <c r="JZ658">
        <v>28.656</v>
      </c>
      <c r="KA658">
        <v>30.0002</v>
      </c>
      <c r="KB658">
        <v>28.3376</v>
      </c>
      <c r="KC658">
        <v>28.4043</v>
      </c>
      <c r="KD658">
        <v>47.803</v>
      </c>
      <c r="KE658">
        <v>23.7718</v>
      </c>
      <c r="KF658">
        <v>79.286</v>
      </c>
      <c r="KG658">
        <v>28.0511</v>
      </c>
      <c r="KH658">
        <v>1109.31</v>
      </c>
      <c r="KI658">
        <v>22.5415</v>
      </c>
      <c r="KJ658">
        <v>100.999</v>
      </c>
      <c r="KK658">
        <v>100.257</v>
      </c>
    </row>
    <row r="659" spans="1:297">
      <c r="A659">
        <v>643</v>
      </c>
      <c r="B659">
        <v>1759263367.1</v>
      </c>
      <c r="C659">
        <v>16551.5</v>
      </c>
      <c r="D659" t="s">
        <v>1735</v>
      </c>
      <c r="E659" t="s">
        <v>1736</v>
      </c>
      <c r="F659">
        <v>5</v>
      </c>
      <c r="G659" t="s">
        <v>1604</v>
      </c>
      <c r="H659" t="s">
        <v>436</v>
      </c>
      <c r="I659">
        <v>1759263359.314285</v>
      </c>
      <c r="J659">
        <f>(K659)/1000</f>
        <v>0</v>
      </c>
      <c r="K659">
        <f>IF(DP659, AN659, AH659)</f>
        <v>0</v>
      </c>
      <c r="L659">
        <f>IF(DP659, AI659, AG659)</f>
        <v>0</v>
      </c>
      <c r="M659">
        <f>DR659 - IF(AU659&gt;1, L659*DL659*100.0/(AW659), 0)</f>
        <v>0</v>
      </c>
      <c r="N659">
        <f>((T659-J659/2)*M659-L659)/(T659+J659/2)</f>
        <v>0</v>
      </c>
      <c r="O659">
        <f>N659*(DY659+DZ659)/1000.0</f>
        <v>0</v>
      </c>
      <c r="P659">
        <f>(DR659 - IF(AU659&gt;1, L659*DL659*100.0/(AW659), 0))*(DY659+DZ659)/1000.0</f>
        <v>0</v>
      </c>
      <c r="Q659">
        <f>2.0/((1/S659-1/R659)+SIGN(S659)*SQRT((1/S659-1/R659)*(1/S659-1/R659) + 4*DM659/((DM659+1)*(DM659+1))*(2*1/S659*1/R659-1/R659*1/R659)))</f>
        <v>0</v>
      </c>
      <c r="R659">
        <f>IF(LEFT(DN659,1)&lt;&gt;"0",IF(LEFT(DN659,1)="1",3.0,DO659),$D$5+$E$5*(EF659*DY659/($K$5*1000))+$F$5*(EF659*DY659/($K$5*1000))*MAX(MIN(DL659,$J$5),$I$5)*MAX(MIN(DL659,$J$5),$I$5)+$G$5*MAX(MIN(DL659,$J$5),$I$5)*(EF659*DY659/($K$5*1000))+$H$5*(EF659*DY659/($K$5*1000))*(EF659*DY659/($K$5*1000)))</f>
        <v>0</v>
      </c>
      <c r="S659">
        <f>J659*(1000-(1000*0.61365*exp(17.502*W659/(240.97+W659))/(DY659+DZ659)+DT659)/2)/(1000*0.61365*exp(17.502*W659/(240.97+W659))/(DY659+DZ659)-DT659)</f>
        <v>0</v>
      </c>
      <c r="T659">
        <f>1/((DM659+1)/(Q659/1.6)+1/(R659/1.37)) + DM659/((DM659+1)/(Q659/1.6) + DM659/(R659/1.37))</f>
        <v>0</v>
      </c>
      <c r="U659">
        <f>(DH659*DK659)</f>
        <v>0</v>
      </c>
      <c r="V659">
        <f>(EA659+(U659+2*0.95*5.67E-8*(((EA659+$B$7)+273)^4-(EA659+273)^4)-44100*J659)/(1.84*29.3*R659+8*0.95*5.67E-8*(EA659+273)^3))</f>
        <v>0</v>
      </c>
      <c r="W659">
        <f>($C$7*EB659+$D$7*EC659+$E$7*V659)</f>
        <v>0</v>
      </c>
      <c r="X659">
        <f>0.61365*exp(17.502*W659/(240.97+W659))</f>
        <v>0</v>
      </c>
      <c r="Y659">
        <f>(Z659/AA659*100)</f>
        <v>0</v>
      </c>
      <c r="Z659">
        <f>DT659*(DY659+DZ659)/1000</f>
        <v>0</v>
      </c>
      <c r="AA659">
        <f>0.61365*exp(17.502*EA659/(240.97+EA659))</f>
        <v>0</v>
      </c>
      <c r="AB659">
        <f>(X659-DT659*(DY659+DZ659)/1000)</f>
        <v>0</v>
      </c>
      <c r="AC659">
        <f>(-J659*44100)</f>
        <v>0</v>
      </c>
      <c r="AD659">
        <f>2*29.3*R659*0.92*(EA659-W659)</f>
        <v>0</v>
      </c>
      <c r="AE659">
        <f>2*0.95*5.67E-8*(((EA659+$B$7)+273)^4-(W659+273)^4)</f>
        <v>0</v>
      </c>
      <c r="AF659">
        <f>U659+AE659+AC659+AD659</f>
        <v>0</v>
      </c>
      <c r="AG659">
        <f>DX659*AU659*(DS659-DR659*(1000-AU659*DU659)/(1000-AU659*DT659))/(100*DL659)</f>
        <v>0</v>
      </c>
      <c r="AH659">
        <f>1000*DX659*AU659*(DT659-DU659)/(100*DL659*(1000-AU659*DT659))</f>
        <v>0</v>
      </c>
      <c r="AI659">
        <f>(AJ659 - AK659 - DY659*1E3/(8.314*(EA659+273.15)) * AM659/DX659 * AL659) * DX659/(100*DL659) * (1000 - DU659)/1000</f>
        <v>0</v>
      </c>
      <c r="AJ659">
        <v>1119.130567206326</v>
      </c>
      <c r="AK659">
        <v>1098.760666666666</v>
      </c>
      <c r="AL659">
        <v>3.44345554859563</v>
      </c>
      <c r="AM659">
        <v>65.50956561991086</v>
      </c>
      <c r="AN659">
        <f>(AP659 - AO659 + DY659*1E3/(8.314*(EA659+273.15)) * AR659/DX659 * AQ659) * DX659/(100*DL659) * 1000/(1000 - AP659)</f>
        <v>0</v>
      </c>
      <c r="AO659">
        <v>22.61800432258193</v>
      </c>
      <c r="AP659">
        <v>23.00176787878787</v>
      </c>
      <c r="AQ659">
        <v>-4.257202207852921E-05</v>
      </c>
      <c r="AR659">
        <v>120.4134206838578</v>
      </c>
      <c r="AS659">
        <v>6</v>
      </c>
      <c r="AT659">
        <v>1</v>
      </c>
      <c r="AU659">
        <f>IF(AS659*$H$13&gt;=AW659,1.0,(AW659/(AW659-AS659*$H$13)))</f>
        <v>0</v>
      </c>
      <c r="AV659">
        <f>(AU659-1)*100</f>
        <v>0</v>
      </c>
      <c r="AW659">
        <f>MAX(0,($B$13+$C$13*EF659)/(1+$D$13*EF659)*DY659/(EA659+273)*$E$13)</f>
        <v>0</v>
      </c>
      <c r="AX659" t="s">
        <v>437</v>
      </c>
      <c r="AY659" t="s">
        <v>437</v>
      </c>
      <c r="AZ659">
        <v>0</v>
      </c>
      <c r="BA659">
        <v>0</v>
      </c>
      <c r="BB659">
        <f>1-AZ659/BA659</f>
        <v>0</v>
      </c>
      <c r="BC659">
        <v>0</v>
      </c>
      <c r="BD659" t="s">
        <v>437</v>
      </c>
      <c r="BE659" t="s">
        <v>437</v>
      </c>
      <c r="BF659">
        <v>0</v>
      </c>
      <c r="BG659">
        <v>0</v>
      </c>
      <c r="BH659">
        <f>1-BF659/BG659</f>
        <v>0</v>
      </c>
      <c r="BI659">
        <v>0.5</v>
      </c>
      <c r="BJ659">
        <f>DI659</f>
        <v>0</v>
      </c>
      <c r="BK659">
        <f>L659</f>
        <v>0</v>
      </c>
      <c r="BL659">
        <f>BH659*BI659*BJ659</f>
        <v>0</v>
      </c>
      <c r="BM659">
        <f>(BK659-BC659)/BJ659</f>
        <v>0</v>
      </c>
      <c r="BN659">
        <f>(BA659-BG659)/BG659</f>
        <v>0</v>
      </c>
      <c r="BO659">
        <f>AZ659/(BB659+AZ659/BG659)</f>
        <v>0</v>
      </c>
      <c r="BP659" t="s">
        <v>437</v>
      </c>
      <c r="BQ659">
        <v>0</v>
      </c>
      <c r="BR659">
        <f>IF(BQ659&lt;&gt;0, BQ659, BO659)</f>
        <v>0</v>
      </c>
      <c r="BS659">
        <f>1-BR659/BG659</f>
        <v>0</v>
      </c>
      <c r="BT659">
        <f>(BG659-BF659)/(BG659-BR659)</f>
        <v>0</v>
      </c>
      <c r="BU659">
        <f>(BA659-BG659)/(BA659-BR659)</f>
        <v>0</v>
      </c>
      <c r="BV659">
        <f>(BG659-BF659)/(BG659-AZ659)</f>
        <v>0</v>
      </c>
      <c r="BW659">
        <f>(BA659-BG659)/(BA659-AZ659)</f>
        <v>0</v>
      </c>
      <c r="BX659">
        <f>(BT659*BR659/BF659)</f>
        <v>0</v>
      </c>
      <c r="BY659">
        <f>(1-BX659)</f>
        <v>0</v>
      </c>
      <c r="DH659">
        <f>$B$11*EG659+$C$11*EH659+$F$11*ES659*(1-EV659)</f>
        <v>0</v>
      </c>
      <c r="DI659">
        <f>DH659*DJ659</f>
        <v>0</v>
      </c>
      <c r="DJ659">
        <f>($B$11*$D$9+$C$11*$D$9+$F$11*((FF659+EX659)/MAX(FF659+EX659+FG659, 0.1)*$I$9+FG659/MAX(FF659+EX659+FG659, 0.1)*$J$9))/($B$11+$C$11+$F$11)</f>
        <v>0</v>
      </c>
      <c r="DK659">
        <f>($B$11*$K$9+$C$11*$K$9+$F$11*((FF659+EX659)/MAX(FF659+EX659+FG659, 0.1)*$P$9+FG659/MAX(FF659+EX659+FG659, 0.1)*$Q$9))/($B$11+$C$11+$F$11)</f>
        <v>0</v>
      </c>
      <c r="DL659">
        <v>2.44</v>
      </c>
      <c r="DM659">
        <v>0.5</v>
      </c>
      <c r="DN659" t="s">
        <v>438</v>
      </c>
      <c r="DO659">
        <v>2</v>
      </c>
      <c r="DP659" t="b">
        <v>1</v>
      </c>
      <c r="DQ659">
        <v>1759263359.314285</v>
      </c>
      <c r="DR659">
        <v>1048.963928571429</v>
      </c>
      <c r="DS659">
        <v>1077.968214285714</v>
      </c>
      <c r="DT659">
        <v>23.00416071428572</v>
      </c>
      <c r="DU659">
        <v>22.62213571428572</v>
      </c>
      <c r="DV659">
        <v>1048.0225</v>
      </c>
      <c r="DW659">
        <v>22.78259642857143</v>
      </c>
      <c r="DX659">
        <v>500.0095000000001</v>
      </c>
      <c r="DY659">
        <v>90.63402142857146</v>
      </c>
      <c r="DZ659">
        <v>0.05065272142857142</v>
      </c>
      <c r="EA659">
        <v>29.64991428571429</v>
      </c>
      <c r="EB659">
        <v>30.02252857142858</v>
      </c>
      <c r="EC659">
        <v>999.9000000000002</v>
      </c>
      <c r="ED659">
        <v>0</v>
      </c>
      <c r="EE659">
        <v>0</v>
      </c>
      <c r="EF659">
        <v>10001.91857142857</v>
      </c>
      <c r="EG659">
        <v>0</v>
      </c>
      <c r="EH659">
        <v>11.419</v>
      </c>
      <c r="EI659">
        <v>-29.00421071428572</v>
      </c>
      <c r="EJ659">
        <v>1073.663214285714</v>
      </c>
      <c r="EK659">
        <v>1102.919642857143</v>
      </c>
      <c r="EL659">
        <v>0.3820213571428572</v>
      </c>
      <c r="EM659">
        <v>1077.968214285714</v>
      </c>
      <c r="EN659">
        <v>22.62213571428572</v>
      </c>
      <c r="EO659">
        <v>2.084958214285714</v>
      </c>
      <c r="EP659">
        <v>2.050335357142857</v>
      </c>
      <c r="EQ659">
        <v>18.10473214285715</v>
      </c>
      <c r="ER659">
        <v>17.83850714285714</v>
      </c>
      <c r="ES659">
        <v>2000.007857142857</v>
      </c>
      <c r="ET659">
        <v>0.9800074285714288</v>
      </c>
      <c r="EU659">
        <v>0.01999258928571429</v>
      </c>
      <c r="EV659">
        <v>0</v>
      </c>
      <c r="EW659">
        <v>229.28625</v>
      </c>
      <c r="EX659">
        <v>5.000560000000001</v>
      </c>
      <c r="EY659">
        <v>4754.796071428572</v>
      </c>
      <c r="EZ659">
        <v>17294.98571428572</v>
      </c>
      <c r="FA659">
        <v>41.23425</v>
      </c>
      <c r="FB659">
        <v>41.375</v>
      </c>
      <c r="FC659">
        <v>40.9347857142857</v>
      </c>
      <c r="FD659">
        <v>40.53549999999999</v>
      </c>
      <c r="FE659">
        <v>41.95949999999998</v>
      </c>
      <c r="FF659">
        <v>1955.126428571429</v>
      </c>
      <c r="FG659">
        <v>39.88142857142858</v>
      </c>
      <c r="FH659">
        <v>0</v>
      </c>
      <c r="FI659">
        <v>1759263381.4</v>
      </c>
      <c r="FJ659">
        <v>0</v>
      </c>
      <c r="FK659">
        <v>229.28372</v>
      </c>
      <c r="FL659">
        <v>-1.681846138520133</v>
      </c>
      <c r="FM659">
        <v>-27.059230727146</v>
      </c>
      <c r="FN659">
        <v>4754.5104</v>
      </c>
      <c r="FO659">
        <v>15</v>
      </c>
      <c r="FP659">
        <v>0</v>
      </c>
      <c r="FQ659" t="s">
        <v>439</v>
      </c>
      <c r="FR659">
        <v>1747148579.5</v>
      </c>
      <c r="FS659">
        <v>1747148584.5</v>
      </c>
      <c r="FT659">
        <v>0</v>
      </c>
      <c r="FU659">
        <v>0.162</v>
      </c>
      <c r="FV659">
        <v>-0.001</v>
      </c>
      <c r="FW659">
        <v>0.139</v>
      </c>
      <c r="FX659">
        <v>0.058</v>
      </c>
      <c r="FY659">
        <v>420</v>
      </c>
      <c r="FZ659">
        <v>16</v>
      </c>
      <c r="GA659">
        <v>0.19</v>
      </c>
      <c r="GB659">
        <v>0.02</v>
      </c>
      <c r="GC659">
        <v>-28.9657575</v>
      </c>
      <c r="GD659">
        <v>-0.6204371482176095</v>
      </c>
      <c r="GE659">
        <v>0.1319073271041075</v>
      </c>
      <c r="GF659">
        <v>0</v>
      </c>
      <c r="GG659">
        <v>229.3467058823529</v>
      </c>
      <c r="GH659">
        <v>-0.973170356141778</v>
      </c>
      <c r="GI659">
        <v>0.1783081485736162</v>
      </c>
      <c r="GJ659">
        <v>1</v>
      </c>
      <c r="GK659">
        <v>0.3831655</v>
      </c>
      <c r="GL659">
        <v>0.01604118574108872</v>
      </c>
      <c r="GM659">
        <v>0.008404865201179614</v>
      </c>
      <c r="GN659">
        <v>1</v>
      </c>
      <c r="GO659">
        <v>2</v>
      </c>
      <c r="GP659">
        <v>3</v>
      </c>
      <c r="GQ659" t="s">
        <v>446</v>
      </c>
      <c r="GR659">
        <v>3.12746</v>
      </c>
      <c r="GS659">
        <v>2.72881</v>
      </c>
      <c r="GT659">
        <v>0.164054</v>
      </c>
      <c r="GU659">
        <v>0.167965</v>
      </c>
      <c r="GV659">
        <v>0.104127</v>
      </c>
      <c r="GW659">
        <v>0.103474</v>
      </c>
      <c r="GX659">
        <v>25087.7</v>
      </c>
      <c r="GY659">
        <v>24198.5</v>
      </c>
      <c r="GZ659">
        <v>30551.7</v>
      </c>
      <c r="HA659">
        <v>29336.8</v>
      </c>
      <c r="HB659">
        <v>37774.7</v>
      </c>
      <c r="HC659">
        <v>34598.8</v>
      </c>
      <c r="HD659">
        <v>46734.2</v>
      </c>
      <c r="HE659">
        <v>43582.5</v>
      </c>
      <c r="HF659">
        <v>1.82477</v>
      </c>
      <c r="HG659">
        <v>1.85445</v>
      </c>
      <c r="HH659">
        <v>0.107996</v>
      </c>
      <c r="HI659">
        <v>0</v>
      </c>
      <c r="HJ659">
        <v>28.2528</v>
      </c>
      <c r="HK659">
        <v>999.9</v>
      </c>
      <c r="HL659">
        <v>52.5</v>
      </c>
      <c r="HM659">
        <v>31</v>
      </c>
      <c r="HN659">
        <v>26.1329</v>
      </c>
      <c r="HO659">
        <v>63.0697</v>
      </c>
      <c r="HP659">
        <v>16.7508</v>
      </c>
      <c r="HQ659">
        <v>1</v>
      </c>
      <c r="HR659">
        <v>0.11313</v>
      </c>
      <c r="HS659">
        <v>-0.203328</v>
      </c>
      <c r="HT659">
        <v>20.2016</v>
      </c>
      <c r="HU659">
        <v>5.22807</v>
      </c>
      <c r="HV659">
        <v>11.974</v>
      </c>
      <c r="HW659">
        <v>4.96995</v>
      </c>
      <c r="HX659">
        <v>3.2895</v>
      </c>
      <c r="HY659">
        <v>9999</v>
      </c>
      <c r="HZ659">
        <v>9999</v>
      </c>
      <c r="IA659">
        <v>9999</v>
      </c>
      <c r="IB659">
        <v>22</v>
      </c>
      <c r="IC659">
        <v>4.97291</v>
      </c>
      <c r="ID659">
        <v>1.87714</v>
      </c>
      <c r="IE659">
        <v>1.87518</v>
      </c>
      <c r="IF659">
        <v>1.87805</v>
      </c>
      <c r="IG659">
        <v>1.87476</v>
      </c>
      <c r="IH659">
        <v>1.87836</v>
      </c>
      <c r="II659">
        <v>1.87546</v>
      </c>
      <c r="IJ659">
        <v>1.87663</v>
      </c>
      <c r="IK659">
        <v>0</v>
      </c>
      <c r="IL659">
        <v>0</v>
      </c>
      <c r="IM659">
        <v>0</v>
      </c>
      <c r="IN659">
        <v>0</v>
      </c>
      <c r="IO659" t="s">
        <v>441</v>
      </c>
      <c r="IP659" t="s">
        <v>442</v>
      </c>
      <c r="IQ659" t="s">
        <v>443</v>
      </c>
      <c r="IR659" t="s">
        <v>443</v>
      </c>
      <c r="IS659" t="s">
        <v>443</v>
      </c>
      <c r="IT659" t="s">
        <v>443</v>
      </c>
      <c r="IU659">
        <v>0</v>
      </c>
      <c r="IV659">
        <v>100</v>
      </c>
      <c r="IW659">
        <v>100</v>
      </c>
      <c r="IX659">
        <v>0.96</v>
      </c>
      <c r="IY659">
        <v>0.2214</v>
      </c>
      <c r="IZ659">
        <v>-0.1222274518627452</v>
      </c>
      <c r="JA659">
        <v>0.001328938755811441</v>
      </c>
      <c r="JB659">
        <v>-5.633165956792918E-07</v>
      </c>
      <c r="JC659">
        <v>2.510553891376428E-10</v>
      </c>
      <c r="JD659">
        <v>-0.04678033270444259</v>
      </c>
      <c r="JE659">
        <v>-0.0009625096320519332</v>
      </c>
      <c r="JF659">
        <v>0.0006953178313022573</v>
      </c>
      <c r="JG659">
        <v>-5.973937232829655E-06</v>
      </c>
      <c r="JH659">
        <v>1</v>
      </c>
      <c r="JI659">
        <v>2112</v>
      </c>
      <c r="JJ659">
        <v>1</v>
      </c>
      <c r="JK659">
        <v>26</v>
      </c>
      <c r="JL659">
        <v>201913.1</v>
      </c>
      <c r="JM659">
        <v>201913</v>
      </c>
      <c r="JN659">
        <v>2.41455</v>
      </c>
      <c r="JO659">
        <v>2.54395</v>
      </c>
      <c r="JP659">
        <v>1.39893</v>
      </c>
      <c r="JQ659">
        <v>2.33643</v>
      </c>
      <c r="JR659">
        <v>1.44897</v>
      </c>
      <c r="JS659">
        <v>2.53418</v>
      </c>
      <c r="JT659">
        <v>36.8366</v>
      </c>
      <c r="JU659">
        <v>23.9737</v>
      </c>
      <c r="JV659">
        <v>18</v>
      </c>
      <c r="JW659">
        <v>475.979</v>
      </c>
      <c r="JX659">
        <v>464.026</v>
      </c>
      <c r="JY659">
        <v>28.0396</v>
      </c>
      <c r="JZ659">
        <v>28.6563</v>
      </c>
      <c r="KA659">
        <v>30.0002</v>
      </c>
      <c r="KB659">
        <v>28.3391</v>
      </c>
      <c r="KC659">
        <v>28.4043</v>
      </c>
      <c r="KD659">
        <v>48.3342</v>
      </c>
      <c r="KE659">
        <v>23.7718</v>
      </c>
      <c r="KF659">
        <v>79.286</v>
      </c>
      <c r="KG659">
        <v>28.0252</v>
      </c>
      <c r="KH659">
        <v>1122.66</v>
      </c>
      <c r="KI659">
        <v>22.5415</v>
      </c>
      <c r="KJ659">
        <v>100.999</v>
      </c>
      <c r="KK659">
        <v>100.257</v>
      </c>
    </row>
    <row r="660" spans="1:297">
      <c r="A660">
        <v>644</v>
      </c>
      <c r="B660">
        <v>1759263372.1</v>
      </c>
      <c r="C660">
        <v>16556.5</v>
      </c>
      <c r="D660" t="s">
        <v>1737</v>
      </c>
      <c r="E660" t="s">
        <v>1738</v>
      </c>
      <c r="F660">
        <v>5</v>
      </c>
      <c r="G660" t="s">
        <v>1604</v>
      </c>
      <c r="H660" t="s">
        <v>436</v>
      </c>
      <c r="I660">
        <v>1759263364.6</v>
      </c>
      <c r="J660">
        <f>(K660)/1000</f>
        <v>0</v>
      </c>
      <c r="K660">
        <f>IF(DP660, AN660, AH660)</f>
        <v>0</v>
      </c>
      <c r="L660">
        <f>IF(DP660, AI660, AG660)</f>
        <v>0</v>
      </c>
      <c r="M660">
        <f>DR660 - IF(AU660&gt;1, L660*DL660*100.0/(AW660), 0)</f>
        <v>0</v>
      </c>
      <c r="N660">
        <f>((T660-J660/2)*M660-L660)/(T660+J660/2)</f>
        <v>0</v>
      </c>
      <c r="O660">
        <f>N660*(DY660+DZ660)/1000.0</f>
        <v>0</v>
      </c>
      <c r="P660">
        <f>(DR660 - IF(AU660&gt;1, L660*DL660*100.0/(AW660), 0))*(DY660+DZ660)/1000.0</f>
        <v>0</v>
      </c>
      <c r="Q660">
        <f>2.0/((1/S660-1/R660)+SIGN(S660)*SQRT((1/S660-1/R660)*(1/S660-1/R660) + 4*DM660/((DM660+1)*(DM660+1))*(2*1/S660*1/R660-1/R660*1/R660)))</f>
        <v>0</v>
      </c>
      <c r="R660">
        <f>IF(LEFT(DN660,1)&lt;&gt;"0",IF(LEFT(DN660,1)="1",3.0,DO660),$D$5+$E$5*(EF660*DY660/($K$5*1000))+$F$5*(EF660*DY660/($K$5*1000))*MAX(MIN(DL660,$J$5),$I$5)*MAX(MIN(DL660,$J$5),$I$5)+$G$5*MAX(MIN(DL660,$J$5),$I$5)*(EF660*DY660/($K$5*1000))+$H$5*(EF660*DY660/($K$5*1000))*(EF660*DY660/($K$5*1000)))</f>
        <v>0</v>
      </c>
      <c r="S660">
        <f>J660*(1000-(1000*0.61365*exp(17.502*W660/(240.97+W660))/(DY660+DZ660)+DT660)/2)/(1000*0.61365*exp(17.502*W660/(240.97+W660))/(DY660+DZ660)-DT660)</f>
        <v>0</v>
      </c>
      <c r="T660">
        <f>1/((DM660+1)/(Q660/1.6)+1/(R660/1.37)) + DM660/((DM660+1)/(Q660/1.6) + DM660/(R660/1.37))</f>
        <v>0</v>
      </c>
      <c r="U660">
        <f>(DH660*DK660)</f>
        <v>0</v>
      </c>
      <c r="V660">
        <f>(EA660+(U660+2*0.95*5.67E-8*(((EA660+$B$7)+273)^4-(EA660+273)^4)-44100*J660)/(1.84*29.3*R660+8*0.95*5.67E-8*(EA660+273)^3))</f>
        <v>0</v>
      </c>
      <c r="W660">
        <f>($C$7*EB660+$D$7*EC660+$E$7*V660)</f>
        <v>0</v>
      </c>
      <c r="X660">
        <f>0.61365*exp(17.502*W660/(240.97+W660))</f>
        <v>0</v>
      </c>
      <c r="Y660">
        <f>(Z660/AA660*100)</f>
        <v>0</v>
      </c>
      <c r="Z660">
        <f>DT660*(DY660+DZ660)/1000</f>
        <v>0</v>
      </c>
      <c r="AA660">
        <f>0.61365*exp(17.502*EA660/(240.97+EA660))</f>
        <v>0</v>
      </c>
      <c r="AB660">
        <f>(X660-DT660*(DY660+DZ660)/1000)</f>
        <v>0</v>
      </c>
      <c r="AC660">
        <f>(-J660*44100)</f>
        <v>0</v>
      </c>
      <c r="AD660">
        <f>2*29.3*R660*0.92*(EA660-W660)</f>
        <v>0</v>
      </c>
      <c r="AE660">
        <f>2*0.95*5.67E-8*(((EA660+$B$7)+273)^4-(W660+273)^4)</f>
        <v>0</v>
      </c>
      <c r="AF660">
        <f>U660+AE660+AC660+AD660</f>
        <v>0</v>
      </c>
      <c r="AG660">
        <f>DX660*AU660*(DS660-DR660*(1000-AU660*DU660)/(1000-AU660*DT660))/(100*DL660)</f>
        <v>0</v>
      </c>
      <c r="AH660">
        <f>1000*DX660*AU660*(DT660-DU660)/(100*DL660*(1000-AU660*DT660))</f>
        <v>0</v>
      </c>
      <c r="AI660">
        <f>(AJ660 - AK660 - DY660*1E3/(8.314*(EA660+273.15)) * AM660/DX660 * AL660) * DX660/(100*DL660) * (1000 - DU660)/1000</f>
        <v>0</v>
      </c>
      <c r="AJ660">
        <v>1136.10379005588</v>
      </c>
      <c r="AK660">
        <v>1115.81903030303</v>
      </c>
      <c r="AL660">
        <v>3.406362235570203</v>
      </c>
      <c r="AM660">
        <v>65.50956561991086</v>
      </c>
      <c r="AN660">
        <f>(AP660 - AO660 + DY660*1E3/(8.314*(EA660+273.15)) * AR660/DX660 * AQ660) * DX660/(100*DL660) * 1000/(1000 - AP660)</f>
        <v>0</v>
      </c>
      <c r="AO660">
        <v>22.62044830281821</v>
      </c>
      <c r="AP660">
        <v>23.00178848484849</v>
      </c>
      <c r="AQ660">
        <v>9.457705480016852E-06</v>
      </c>
      <c r="AR660">
        <v>120.4134206838578</v>
      </c>
      <c r="AS660">
        <v>6</v>
      </c>
      <c r="AT660">
        <v>1</v>
      </c>
      <c r="AU660">
        <f>IF(AS660*$H$13&gt;=AW660,1.0,(AW660/(AW660-AS660*$H$13)))</f>
        <v>0</v>
      </c>
      <c r="AV660">
        <f>(AU660-1)*100</f>
        <v>0</v>
      </c>
      <c r="AW660">
        <f>MAX(0,($B$13+$C$13*EF660)/(1+$D$13*EF660)*DY660/(EA660+273)*$E$13)</f>
        <v>0</v>
      </c>
      <c r="AX660" t="s">
        <v>437</v>
      </c>
      <c r="AY660" t="s">
        <v>437</v>
      </c>
      <c r="AZ660">
        <v>0</v>
      </c>
      <c r="BA660">
        <v>0</v>
      </c>
      <c r="BB660">
        <f>1-AZ660/BA660</f>
        <v>0</v>
      </c>
      <c r="BC660">
        <v>0</v>
      </c>
      <c r="BD660" t="s">
        <v>437</v>
      </c>
      <c r="BE660" t="s">
        <v>437</v>
      </c>
      <c r="BF660">
        <v>0</v>
      </c>
      <c r="BG660">
        <v>0</v>
      </c>
      <c r="BH660">
        <f>1-BF660/BG660</f>
        <v>0</v>
      </c>
      <c r="BI660">
        <v>0.5</v>
      </c>
      <c r="BJ660">
        <f>DI660</f>
        <v>0</v>
      </c>
      <c r="BK660">
        <f>L660</f>
        <v>0</v>
      </c>
      <c r="BL660">
        <f>BH660*BI660*BJ660</f>
        <v>0</v>
      </c>
      <c r="BM660">
        <f>(BK660-BC660)/BJ660</f>
        <v>0</v>
      </c>
      <c r="BN660">
        <f>(BA660-BG660)/BG660</f>
        <v>0</v>
      </c>
      <c r="BO660">
        <f>AZ660/(BB660+AZ660/BG660)</f>
        <v>0</v>
      </c>
      <c r="BP660" t="s">
        <v>437</v>
      </c>
      <c r="BQ660">
        <v>0</v>
      </c>
      <c r="BR660">
        <f>IF(BQ660&lt;&gt;0, BQ660, BO660)</f>
        <v>0</v>
      </c>
      <c r="BS660">
        <f>1-BR660/BG660</f>
        <v>0</v>
      </c>
      <c r="BT660">
        <f>(BG660-BF660)/(BG660-BR660)</f>
        <v>0</v>
      </c>
      <c r="BU660">
        <f>(BA660-BG660)/(BA660-BR660)</f>
        <v>0</v>
      </c>
      <c r="BV660">
        <f>(BG660-BF660)/(BG660-AZ660)</f>
        <v>0</v>
      </c>
      <c r="BW660">
        <f>(BA660-BG660)/(BA660-AZ660)</f>
        <v>0</v>
      </c>
      <c r="BX660">
        <f>(BT660*BR660/BF660)</f>
        <v>0</v>
      </c>
      <c r="BY660">
        <f>(1-BX660)</f>
        <v>0</v>
      </c>
      <c r="DH660">
        <f>$B$11*EG660+$C$11*EH660+$F$11*ES660*(1-EV660)</f>
        <v>0</v>
      </c>
      <c r="DI660">
        <f>DH660*DJ660</f>
        <v>0</v>
      </c>
      <c r="DJ660">
        <f>($B$11*$D$9+$C$11*$D$9+$F$11*((FF660+EX660)/MAX(FF660+EX660+FG660, 0.1)*$I$9+FG660/MAX(FF660+EX660+FG660, 0.1)*$J$9))/($B$11+$C$11+$F$11)</f>
        <v>0</v>
      </c>
      <c r="DK660">
        <f>($B$11*$K$9+$C$11*$K$9+$F$11*((FF660+EX660)/MAX(FF660+EX660+FG660, 0.1)*$P$9+FG660/MAX(FF660+EX660+FG660, 0.1)*$Q$9))/($B$11+$C$11+$F$11)</f>
        <v>0</v>
      </c>
      <c r="DL660">
        <v>2.44</v>
      </c>
      <c r="DM660">
        <v>0.5</v>
      </c>
      <c r="DN660" t="s">
        <v>438</v>
      </c>
      <c r="DO660">
        <v>2</v>
      </c>
      <c r="DP660" t="b">
        <v>1</v>
      </c>
      <c r="DQ660">
        <v>1759263364.6</v>
      </c>
      <c r="DR660">
        <v>1066.754814814815</v>
      </c>
      <c r="DS660">
        <v>1095.633703703704</v>
      </c>
      <c r="DT660">
        <v>23.00391851851852</v>
      </c>
      <c r="DU660">
        <v>22.61888148148148</v>
      </c>
      <c r="DV660">
        <v>1065.795185185185</v>
      </c>
      <c r="DW660">
        <v>22.78235925925926</v>
      </c>
      <c r="DX660">
        <v>500.0223703703704</v>
      </c>
      <c r="DY660">
        <v>90.63275925925926</v>
      </c>
      <c r="DZ660">
        <v>0.05086184444444445</v>
      </c>
      <c r="EA660">
        <v>29.64621851851852</v>
      </c>
      <c r="EB660">
        <v>30.02033333333334</v>
      </c>
      <c r="EC660">
        <v>999.9000000000001</v>
      </c>
      <c r="ED660">
        <v>0</v>
      </c>
      <c r="EE660">
        <v>0</v>
      </c>
      <c r="EF660">
        <v>10004.32592592592</v>
      </c>
      <c r="EG660">
        <v>0</v>
      </c>
      <c r="EH660">
        <v>11.419</v>
      </c>
      <c r="EI660">
        <v>-28.87898518518518</v>
      </c>
      <c r="EJ660">
        <v>1091.872592592593</v>
      </c>
      <c r="EK660">
        <v>1120.99</v>
      </c>
      <c r="EL660">
        <v>0.3850345925925925</v>
      </c>
      <c r="EM660">
        <v>1095.633703703704</v>
      </c>
      <c r="EN660">
        <v>22.61888148148148</v>
      </c>
      <c r="EO660">
        <v>2.084908148148148</v>
      </c>
      <c r="EP660">
        <v>2.050011111111111</v>
      </c>
      <c r="EQ660">
        <v>18.10434444444444</v>
      </c>
      <c r="ER660">
        <v>17.83599629629629</v>
      </c>
      <c r="ES660">
        <v>2000.001111111111</v>
      </c>
      <c r="ET660">
        <v>0.9800080000000002</v>
      </c>
      <c r="EU660">
        <v>0.019992</v>
      </c>
      <c r="EV660">
        <v>0</v>
      </c>
      <c r="EW660">
        <v>229.1180370370371</v>
      </c>
      <c r="EX660">
        <v>5.000560000000001</v>
      </c>
      <c r="EY660">
        <v>4752.309259259259</v>
      </c>
      <c r="EZ660">
        <v>17294.93333333333</v>
      </c>
      <c r="FA660">
        <v>41.243</v>
      </c>
      <c r="FB660">
        <v>41.375</v>
      </c>
      <c r="FC660">
        <v>40.9347037037037</v>
      </c>
      <c r="FD660">
        <v>40.5437037037037</v>
      </c>
      <c r="FE660">
        <v>41.96966666666666</v>
      </c>
      <c r="FF660">
        <v>1955.121111111111</v>
      </c>
      <c r="FG660">
        <v>39.88000000000001</v>
      </c>
      <c r="FH660">
        <v>0</v>
      </c>
      <c r="FI660">
        <v>1759263386.2</v>
      </c>
      <c r="FJ660">
        <v>0</v>
      </c>
      <c r="FK660">
        <v>229.1214</v>
      </c>
      <c r="FL660">
        <v>-2.57361537704067</v>
      </c>
      <c r="FM660">
        <v>-30.03846150421271</v>
      </c>
      <c r="FN660">
        <v>4752.2748</v>
      </c>
      <c r="FO660">
        <v>15</v>
      </c>
      <c r="FP660">
        <v>0</v>
      </c>
      <c r="FQ660" t="s">
        <v>439</v>
      </c>
      <c r="FR660">
        <v>1747148579.5</v>
      </c>
      <c r="FS660">
        <v>1747148584.5</v>
      </c>
      <c r="FT660">
        <v>0</v>
      </c>
      <c r="FU660">
        <v>0.162</v>
      </c>
      <c r="FV660">
        <v>-0.001</v>
      </c>
      <c r="FW660">
        <v>0.139</v>
      </c>
      <c r="FX660">
        <v>0.058</v>
      </c>
      <c r="FY660">
        <v>420</v>
      </c>
      <c r="FZ660">
        <v>16</v>
      </c>
      <c r="GA660">
        <v>0.19</v>
      </c>
      <c r="GB660">
        <v>0.02</v>
      </c>
      <c r="GC660">
        <v>-28.92550487804878</v>
      </c>
      <c r="GD660">
        <v>1.250406271777058</v>
      </c>
      <c r="GE660">
        <v>0.1965596960786878</v>
      </c>
      <c r="GF660">
        <v>0</v>
      </c>
      <c r="GG660">
        <v>229.2037058823529</v>
      </c>
      <c r="GH660">
        <v>-1.950343770492659</v>
      </c>
      <c r="GI660">
        <v>0.2414185442231177</v>
      </c>
      <c r="GJ660">
        <v>0</v>
      </c>
      <c r="GK660">
        <v>0.3817864390243902</v>
      </c>
      <c r="GL660">
        <v>0.03419947735191749</v>
      </c>
      <c r="GM660">
        <v>0.007044370386962984</v>
      </c>
      <c r="GN660">
        <v>1</v>
      </c>
      <c r="GO660">
        <v>1</v>
      </c>
      <c r="GP660">
        <v>3</v>
      </c>
      <c r="GQ660" t="s">
        <v>463</v>
      </c>
      <c r="GR660">
        <v>3.12746</v>
      </c>
      <c r="GS660">
        <v>2.72871</v>
      </c>
      <c r="GT660">
        <v>0.165639</v>
      </c>
      <c r="GU660">
        <v>0.169487</v>
      </c>
      <c r="GV660">
        <v>0.104125</v>
      </c>
      <c r="GW660">
        <v>0.103442</v>
      </c>
      <c r="GX660">
        <v>25040.2</v>
      </c>
      <c r="GY660">
        <v>24154.2</v>
      </c>
      <c r="GZ660">
        <v>30551.9</v>
      </c>
      <c r="HA660">
        <v>29336.7</v>
      </c>
      <c r="HB660">
        <v>37774.9</v>
      </c>
      <c r="HC660">
        <v>34599.8</v>
      </c>
      <c r="HD660">
        <v>46734.2</v>
      </c>
      <c r="HE660">
        <v>43582.1</v>
      </c>
      <c r="HF660">
        <v>1.8243</v>
      </c>
      <c r="HG660">
        <v>1.8544</v>
      </c>
      <c r="HH660">
        <v>0.108313</v>
      </c>
      <c r="HI660">
        <v>0</v>
      </c>
      <c r="HJ660">
        <v>28.2546</v>
      </c>
      <c r="HK660">
        <v>999.9</v>
      </c>
      <c r="HL660">
        <v>52.5</v>
      </c>
      <c r="HM660">
        <v>31</v>
      </c>
      <c r="HN660">
        <v>26.1334</v>
      </c>
      <c r="HO660">
        <v>62.6297</v>
      </c>
      <c r="HP660">
        <v>16.6226</v>
      </c>
      <c r="HQ660">
        <v>1</v>
      </c>
      <c r="HR660">
        <v>0.113209</v>
      </c>
      <c r="HS660">
        <v>-0.22281</v>
      </c>
      <c r="HT660">
        <v>20.2016</v>
      </c>
      <c r="HU660">
        <v>5.22762</v>
      </c>
      <c r="HV660">
        <v>11.974</v>
      </c>
      <c r="HW660">
        <v>4.96995</v>
      </c>
      <c r="HX660">
        <v>3.28948</v>
      </c>
      <c r="HY660">
        <v>9999</v>
      </c>
      <c r="HZ660">
        <v>9999</v>
      </c>
      <c r="IA660">
        <v>9999</v>
      </c>
      <c r="IB660">
        <v>22</v>
      </c>
      <c r="IC660">
        <v>4.97291</v>
      </c>
      <c r="ID660">
        <v>1.87714</v>
      </c>
      <c r="IE660">
        <v>1.87523</v>
      </c>
      <c r="IF660">
        <v>1.87805</v>
      </c>
      <c r="IG660">
        <v>1.87481</v>
      </c>
      <c r="IH660">
        <v>1.87836</v>
      </c>
      <c r="II660">
        <v>1.87546</v>
      </c>
      <c r="IJ660">
        <v>1.87666</v>
      </c>
      <c r="IK660">
        <v>0</v>
      </c>
      <c r="IL660">
        <v>0</v>
      </c>
      <c r="IM660">
        <v>0</v>
      </c>
      <c r="IN660">
        <v>0</v>
      </c>
      <c r="IO660" t="s">
        <v>441</v>
      </c>
      <c r="IP660" t="s">
        <v>442</v>
      </c>
      <c r="IQ660" t="s">
        <v>443</v>
      </c>
      <c r="IR660" t="s">
        <v>443</v>
      </c>
      <c r="IS660" t="s">
        <v>443</v>
      </c>
      <c r="IT660" t="s">
        <v>443</v>
      </c>
      <c r="IU660">
        <v>0</v>
      </c>
      <c r="IV660">
        <v>100</v>
      </c>
      <c r="IW660">
        <v>100</v>
      </c>
      <c r="IX660">
        <v>0.98</v>
      </c>
      <c r="IY660">
        <v>0.2215</v>
      </c>
      <c r="IZ660">
        <v>-0.1222274518627452</v>
      </c>
      <c r="JA660">
        <v>0.001328938755811441</v>
      </c>
      <c r="JB660">
        <v>-5.633165956792918E-07</v>
      </c>
      <c r="JC660">
        <v>2.510553891376428E-10</v>
      </c>
      <c r="JD660">
        <v>-0.04678033270444259</v>
      </c>
      <c r="JE660">
        <v>-0.0009625096320519332</v>
      </c>
      <c r="JF660">
        <v>0.0006953178313022573</v>
      </c>
      <c r="JG660">
        <v>-5.973937232829655E-06</v>
      </c>
      <c r="JH660">
        <v>1</v>
      </c>
      <c r="JI660">
        <v>2112</v>
      </c>
      <c r="JJ660">
        <v>1</v>
      </c>
      <c r="JK660">
        <v>26</v>
      </c>
      <c r="JL660">
        <v>201913.2</v>
      </c>
      <c r="JM660">
        <v>201913.1</v>
      </c>
      <c r="JN660">
        <v>2.44019</v>
      </c>
      <c r="JO660">
        <v>2.54517</v>
      </c>
      <c r="JP660">
        <v>1.39893</v>
      </c>
      <c r="JQ660">
        <v>2.33643</v>
      </c>
      <c r="JR660">
        <v>1.44897</v>
      </c>
      <c r="JS660">
        <v>2.4646</v>
      </c>
      <c r="JT660">
        <v>36.8366</v>
      </c>
      <c r="JU660">
        <v>23.9737</v>
      </c>
      <c r="JV660">
        <v>18</v>
      </c>
      <c r="JW660">
        <v>475.727</v>
      </c>
      <c r="JX660">
        <v>464.004</v>
      </c>
      <c r="JY660">
        <v>28.0147</v>
      </c>
      <c r="JZ660">
        <v>28.6584</v>
      </c>
      <c r="KA660">
        <v>30.0002</v>
      </c>
      <c r="KB660">
        <v>28.34</v>
      </c>
      <c r="KC660">
        <v>28.4057</v>
      </c>
      <c r="KD660">
        <v>48.845</v>
      </c>
      <c r="KE660">
        <v>24.0521</v>
      </c>
      <c r="KF660">
        <v>79.286</v>
      </c>
      <c r="KG660">
        <v>28.0102</v>
      </c>
      <c r="KH660">
        <v>1142.71</v>
      </c>
      <c r="KI660">
        <v>22.5415</v>
      </c>
      <c r="KJ660">
        <v>100.999</v>
      </c>
      <c r="KK660">
        <v>100.256</v>
      </c>
    </row>
    <row r="661" spans="1:297">
      <c r="A661">
        <v>645</v>
      </c>
      <c r="B661">
        <v>1759263377.1</v>
      </c>
      <c r="C661">
        <v>16561.5</v>
      </c>
      <c r="D661" t="s">
        <v>1739</v>
      </c>
      <c r="E661" t="s">
        <v>1740</v>
      </c>
      <c r="F661">
        <v>5</v>
      </c>
      <c r="G661" t="s">
        <v>1604</v>
      </c>
      <c r="H661" t="s">
        <v>436</v>
      </c>
      <c r="I661">
        <v>1759263369.314285</v>
      </c>
      <c r="J661">
        <f>(K661)/1000</f>
        <v>0</v>
      </c>
      <c r="K661">
        <f>IF(DP661, AN661, AH661)</f>
        <v>0</v>
      </c>
      <c r="L661">
        <f>IF(DP661, AI661, AG661)</f>
        <v>0</v>
      </c>
      <c r="M661">
        <f>DR661 - IF(AU661&gt;1, L661*DL661*100.0/(AW661), 0)</f>
        <v>0</v>
      </c>
      <c r="N661">
        <f>((T661-J661/2)*M661-L661)/(T661+J661/2)</f>
        <v>0</v>
      </c>
      <c r="O661">
        <f>N661*(DY661+DZ661)/1000.0</f>
        <v>0</v>
      </c>
      <c r="P661">
        <f>(DR661 - IF(AU661&gt;1, L661*DL661*100.0/(AW661), 0))*(DY661+DZ661)/1000.0</f>
        <v>0</v>
      </c>
      <c r="Q661">
        <f>2.0/((1/S661-1/R661)+SIGN(S661)*SQRT((1/S661-1/R661)*(1/S661-1/R661) + 4*DM661/((DM661+1)*(DM661+1))*(2*1/S661*1/R661-1/R661*1/R661)))</f>
        <v>0</v>
      </c>
      <c r="R661">
        <f>IF(LEFT(DN661,1)&lt;&gt;"0",IF(LEFT(DN661,1)="1",3.0,DO661),$D$5+$E$5*(EF661*DY661/($K$5*1000))+$F$5*(EF661*DY661/($K$5*1000))*MAX(MIN(DL661,$J$5),$I$5)*MAX(MIN(DL661,$J$5),$I$5)+$G$5*MAX(MIN(DL661,$J$5),$I$5)*(EF661*DY661/($K$5*1000))+$H$5*(EF661*DY661/($K$5*1000))*(EF661*DY661/($K$5*1000)))</f>
        <v>0</v>
      </c>
      <c r="S661">
        <f>J661*(1000-(1000*0.61365*exp(17.502*W661/(240.97+W661))/(DY661+DZ661)+DT661)/2)/(1000*0.61365*exp(17.502*W661/(240.97+W661))/(DY661+DZ661)-DT661)</f>
        <v>0</v>
      </c>
      <c r="T661">
        <f>1/((DM661+1)/(Q661/1.6)+1/(R661/1.37)) + DM661/((DM661+1)/(Q661/1.6) + DM661/(R661/1.37))</f>
        <v>0</v>
      </c>
      <c r="U661">
        <f>(DH661*DK661)</f>
        <v>0</v>
      </c>
      <c r="V661">
        <f>(EA661+(U661+2*0.95*5.67E-8*(((EA661+$B$7)+273)^4-(EA661+273)^4)-44100*J661)/(1.84*29.3*R661+8*0.95*5.67E-8*(EA661+273)^3))</f>
        <v>0</v>
      </c>
      <c r="W661">
        <f>($C$7*EB661+$D$7*EC661+$E$7*V661)</f>
        <v>0</v>
      </c>
      <c r="X661">
        <f>0.61365*exp(17.502*W661/(240.97+W661))</f>
        <v>0</v>
      </c>
      <c r="Y661">
        <f>(Z661/AA661*100)</f>
        <v>0</v>
      </c>
      <c r="Z661">
        <f>DT661*(DY661+DZ661)/1000</f>
        <v>0</v>
      </c>
      <c r="AA661">
        <f>0.61365*exp(17.502*EA661/(240.97+EA661))</f>
        <v>0</v>
      </c>
      <c r="AB661">
        <f>(X661-DT661*(DY661+DZ661)/1000)</f>
        <v>0</v>
      </c>
      <c r="AC661">
        <f>(-J661*44100)</f>
        <v>0</v>
      </c>
      <c r="AD661">
        <f>2*29.3*R661*0.92*(EA661-W661)</f>
        <v>0</v>
      </c>
      <c r="AE661">
        <f>2*0.95*5.67E-8*(((EA661+$B$7)+273)^4-(W661+273)^4)</f>
        <v>0</v>
      </c>
      <c r="AF661">
        <f>U661+AE661+AC661+AD661</f>
        <v>0</v>
      </c>
      <c r="AG661">
        <f>DX661*AU661*(DS661-DR661*(1000-AU661*DU661)/(1000-AU661*DT661))/(100*DL661)</f>
        <v>0</v>
      </c>
      <c r="AH661">
        <f>1000*DX661*AU661*(DT661-DU661)/(100*DL661*(1000-AU661*DT661))</f>
        <v>0</v>
      </c>
      <c r="AI661">
        <f>(AJ661 - AK661 - DY661*1E3/(8.314*(EA661+273.15)) * AM661/DX661 * AL661) * DX661/(100*DL661) * (1000 - DU661)/1000</f>
        <v>0</v>
      </c>
      <c r="AJ661">
        <v>1152.06919409598</v>
      </c>
      <c r="AK661">
        <v>1132.318363636363</v>
      </c>
      <c r="AL661">
        <v>3.296473416280258</v>
      </c>
      <c r="AM661">
        <v>65.50956561991086</v>
      </c>
      <c r="AN661">
        <f>(AP661 - AO661 + DY661*1E3/(8.314*(EA661+273.15)) * AR661/DX661 * AQ661) * DX661/(100*DL661) * 1000/(1000 - AP661)</f>
        <v>0</v>
      </c>
      <c r="AO661">
        <v>22.56243166624669</v>
      </c>
      <c r="AP661">
        <v>22.98627090909091</v>
      </c>
      <c r="AQ661">
        <v>-0.0001232603500854065</v>
      </c>
      <c r="AR661">
        <v>120.4134206838578</v>
      </c>
      <c r="AS661">
        <v>6</v>
      </c>
      <c r="AT661">
        <v>1</v>
      </c>
      <c r="AU661">
        <f>IF(AS661*$H$13&gt;=AW661,1.0,(AW661/(AW661-AS661*$H$13)))</f>
        <v>0</v>
      </c>
      <c r="AV661">
        <f>(AU661-1)*100</f>
        <v>0</v>
      </c>
      <c r="AW661">
        <f>MAX(0,($B$13+$C$13*EF661)/(1+$D$13*EF661)*DY661/(EA661+273)*$E$13)</f>
        <v>0</v>
      </c>
      <c r="AX661" t="s">
        <v>437</v>
      </c>
      <c r="AY661" t="s">
        <v>437</v>
      </c>
      <c r="AZ661">
        <v>0</v>
      </c>
      <c r="BA661">
        <v>0</v>
      </c>
      <c r="BB661">
        <f>1-AZ661/BA661</f>
        <v>0</v>
      </c>
      <c r="BC661">
        <v>0</v>
      </c>
      <c r="BD661" t="s">
        <v>437</v>
      </c>
      <c r="BE661" t="s">
        <v>437</v>
      </c>
      <c r="BF661">
        <v>0</v>
      </c>
      <c r="BG661">
        <v>0</v>
      </c>
      <c r="BH661">
        <f>1-BF661/BG661</f>
        <v>0</v>
      </c>
      <c r="BI661">
        <v>0.5</v>
      </c>
      <c r="BJ661">
        <f>DI661</f>
        <v>0</v>
      </c>
      <c r="BK661">
        <f>L661</f>
        <v>0</v>
      </c>
      <c r="BL661">
        <f>BH661*BI661*BJ661</f>
        <v>0</v>
      </c>
      <c r="BM661">
        <f>(BK661-BC661)/BJ661</f>
        <v>0</v>
      </c>
      <c r="BN661">
        <f>(BA661-BG661)/BG661</f>
        <v>0</v>
      </c>
      <c r="BO661">
        <f>AZ661/(BB661+AZ661/BG661)</f>
        <v>0</v>
      </c>
      <c r="BP661" t="s">
        <v>437</v>
      </c>
      <c r="BQ661">
        <v>0</v>
      </c>
      <c r="BR661">
        <f>IF(BQ661&lt;&gt;0, BQ661, BO661)</f>
        <v>0</v>
      </c>
      <c r="BS661">
        <f>1-BR661/BG661</f>
        <v>0</v>
      </c>
      <c r="BT661">
        <f>(BG661-BF661)/(BG661-BR661)</f>
        <v>0</v>
      </c>
      <c r="BU661">
        <f>(BA661-BG661)/(BA661-BR661)</f>
        <v>0</v>
      </c>
      <c r="BV661">
        <f>(BG661-BF661)/(BG661-AZ661)</f>
        <v>0</v>
      </c>
      <c r="BW661">
        <f>(BA661-BG661)/(BA661-AZ661)</f>
        <v>0</v>
      </c>
      <c r="BX661">
        <f>(BT661*BR661/BF661)</f>
        <v>0</v>
      </c>
      <c r="BY661">
        <f>(1-BX661)</f>
        <v>0</v>
      </c>
      <c r="DH661">
        <f>$B$11*EG661+$C$11*EH661+$F$11*ES661*(1-EV661)</f>
        <v>0</v>
      </c>
      <c r="DI661">
        <f>DH661*DJ661</f>
        <v>0</v>
      </c>
      <c r="DJ661">
        <f>($B$11*$D$9+$C$11*$D$9+$F$11*((FF661+EX661)/MAX(FF661+EX661+FG661, 0.1)*$I$9+FG661/MAX(FF661+EX661+FG661, 0.1)*$J$9))/($B$11+$C$11+$F$11)</f>
        <v>0</v>
      </c>
      <c r="DK661">
        <f>($B$11*$K$9+$C$11*$K$9+$F$11*((FF661+EX661)/MAX(FF661+EX661+FG661, 0.1)*$P$9+FG661/MAX(FF661+EX661+FG661, 0.1)*$Q$9))/($B$11+$C$11+$F$11)</f>
        <v>0</v>
      </c>
      <c r="DL661">
        <v>2.44</v>
      </c>
      <c r="DM661">
        <v>0.5</v>
      </c>
      <c r="DN661" t="s">
        <v>438</v>
      </c>
      <c r="DO661">
        <v>2</v>
      </c>
      <c r="DP661" t="b">
        <v>1</v>
      </c>
      <c r="DQ661">
        <v>1759263369.314285</v>
      </c>
      <c r="DR661">
        <v>1082.418214285714</v>
      </c>
      <c r="DS661">
        <v>1111.025</v>
      </c>
      <c r="DT661">
        <v>23.00008214285715</v>
      </c>
      <c r="DU661">
        <v>22.60278214285714</v>
      </c>
      <c r="DV661">
        <v>1081.443571428571</v>
      </c>
      <c r="DW661">
        <v>22.7786</v>
      </c>
      <c r="DX661">
        <v>500.0197142857143</v>
      </c>
      <c r="DY661">
        <v>90.63212142857144</v>
      </c>
      <c r="DZ661">
        <v>0.05088622142857142</v>
      </c>
      <c r="EA661">
        <v>29.64251785714286</v>
      </c>
      <c r="EB661">
        <v>30.01631071428571</v>
      </c>
      <c r="EC661">
        <v>999.9000000000002</v>
      </c>
      <c r="ED661">
        <v>0</v>
      </c>
      <c r="EE661">
        <v>0</v>
      </c>
      <c r="EF661">
        <v>10007.14107142857</v>
      </c>
      <c r="EG661">
        <v>0</v>
      </c>
      <c r="EH661">
        <v>11.419</v>
      </c>
      <c r="EI661">
        <v>-28.60715</v>
      </c>
      <c r="EJ661">
        <v>1107.9</v>
      </c>
      <c r="EK661">
        <v>1136.718214285714</v>
      </c>
      <c r="EL661">
        <v>0.3972898214285714</v>
      </c>
      <c r="EM661">
        <v>1111.025</v>
      </c>
      <c r="EN661">
        <v>22.60278214285714</v>
      </c>
      <c r="EO661">
        <v>2.084545357142857</v>
      </c>
      <c r="EP661">
        <v>2.048537857142857</v>
      </c>
      <c r="EQ661">
        <v>18.10157142857143</v>
      </c>
      <c r="ER661">
        <v>17.82456785714286</v>
      </c>
      <c r="ES661">
        <v>2000.001428571429</v>
      </c>
      <c r="ET661">
        <v>0.9800080000000003</v>
      </c>
      <c r="EU661">
        <v>0.019992</v>
      </c>
      <c r="EV661">
        <v>0</v>
      </c>
      <c r="EW661">
        <v>228.9247857142857</v>
      </c>
      <c r="EX661">
        <v>5.000560000000001</v>
      </c>
      <c r="EY661">
        <v>4750.063571428572</v>
      </c>
      <c r="EZ661">
        <v>17294.93214285714</v>
      </c>
      <c r="FA661">
        <v>41.2455</v>
      </c>
      <c r="FB661">
        <v>41.375</v>
      </c>
      <c r="FC661">
        <v>40.93699999999999</v>
      </c>
      <c r="FD661">
        <v>40.53771428571428</v>
      </c>
      <c r="FE661">
        <v>41.96624999999999</v>
      </c>
      <c r="FF661">
        <v>1955.121428571428</v>
      </c>
      <c r="FG661">
        <v>39.88000000000001</v>
      </c>
      <c r="FH661">
        <v>0</v>
      </c>
      <c r="FI661">
        <v>1759263391.6</v>
      </c>
      <c r="FJ661">
        <v>0</v>
      </c>
      <c r="FK661">
        <v>228.9143461538462</v>
      </c>
      <c r="FL661">
        <v>-2.411042734142796</v>
      </c>
      <c r="FM661">
        <v>-28.35897433926899</v>
      </c>
      <c r="FN661">
        <v>4749.825384615384</v>
      </c>
      <c r="FO661">
        <v>15</v>
      </c>
      <c r="FP661">
        <v>0</v>
      </c>
      <c r="FQ661" t="s">
        <v>439</v>
      </c>
      <c r="FR661">
        <v>1747148579.5</v>
      </c>
      <c r="FS661">
        <v>1747148584.5</v>
      </c>
      <c r="FT661">
        <v>0</v>
      </c>
      <c r="FU661">
        <v>0.162</v>
      </c>
      <c r="FV661">
        <v>-0.001</v>
      </c>
      <c r="FW661">
        <v>0.139</v>
      </c>
      <c r="FX661">
        <v>0.058</v>
      </c>
      <c r="FY661">
        <v>420</v>
      </c>
      <c r="FZ661">
        <v>16</v>
      </c>
      <c r="GA661">
        <v>0.19</v>
      </c>
      <c r="GB661">
        <v>0.02</v>
      </c>
      <c r="GC661">
        <v>-28.76407073170732</v>
      </c>
      <c r="GD661">
        <v>3.34231358885012</v>
      </c>
      <c r="GE661">
        <v>0.36373151934876</v>
      </c>
      <c r="GF661">
        <v>0</v>
      </c>
      <c r="GG661">
        <v>229.0661764705882</v>
      </c>
      <c r="GH661">
        <v>-2.123422455800506</v>
      </c>
      <c r="GI661">
        <v>0.2472893602273676</v>
      </c>
      <c r="GJ661">
        <v>0</v>
      </c>
      <c r="GK661">
        <v>0.390308</v>
      </c>
      <c r="GL661">
        <v>0.0970775331010456</v>
      </c>
      <c r="GM661">
        <v>0.01554537465363737</v>
      </c>
      <c r="GN661">
        <v>1</v>
      </c>
      <c r="GO661">
        <v>1</v>
      </c>
      <c r="GP661">
        <v>3</v>
      </c>
      <c r="GQ661" t="s">
        <v>463</v>
      </c>
      <c r="GR661">
        <v>3.12773</v>
      </c>
      <c r="GS661">
        <v>2.72866</v>
      </c>
      <c r="GT661">
        <v>0.167169</v>
      </c>
      <c r="GU661">
        <v>0.171014</v>
      </c>
      <c r="GV661">
        <v>0.104069</v>
      </c>
      <c r="GW661">
        <v>0.103245</v>
      </c>
      <c r="GX661">
        <v>24994.5</v>
      </c>
      <c r="GY661">
        <v>24109.4</v>
      </c>
      <c r="GZ661">
        <v>30552.2</v>
      </c>
      <c r="HA661">
        <v>29336.3</v>
      </c>
      <c r="HB661">
        <v>37777.9</v>
      </c>
      <c r="HC661">
        <v>34607.3</v>
      </c>
      <c r="HD661">
        <v>46734.9</v>
      </c>
      <c r="HE661">
        <v>43581.7</v>
      </c>
      <c r="HF661">
        <v>1.825</v>
      </c>
      <c r="HG661">
        <v>1.85427</v>
      </c>
      <c r="HH661">
        <v>0.107437</v>
      </c>
      <c r="HI661">
        <v>0</v>
      </c>
      <c r="HJ661">
        <v>28.2568</v>
      </c>
      <c r="HK661">
        <v>999.9</v>
      </c>
      <c r="HL661">
        <v>52.5</v>
      </c>
      <c r="HM661">
        <v>31</v>
      </c>
      <c r="HN661">
        <v>26.1356</v>
      </c>
      <c r="HO661">
        <v>62.5197</v>
      </c>
      <c r="HP661">
        <v>16.6426</v>
      </c>
      <c r="HQ661">
        <v>1</v>
      </c>
      <c r="HR661">
        <v>0.113458</v>
      </c>
      <c r="HS661">
        <v>-0.218859</v>
      </c>
      <c r="HT661">
        <v>20.2016</v>
      </c>
      <c r="HU661">
        <v>5.22882</v>
      </c>
      <c r="HV661">
        <v>11.974</v>
      </c>
      <c r="HW661">
        <v>4.9704</v>
      </c>
      <c r="HX661">
        <v>3.28965</v>
      </c>
      <c r="HY661">
        <v>9999</v>
      </c>
      <c r="HZ661">
        <v>9999</v>
      </c>
      <c r="IA661">
        <v>9999</v>
      </c>
      <c r="IB661">
        <v>22</v>
      </c>
      <c r="IC661">
        <v>4.9729</v>
      </c>
      <c r="ID661">
        <v>1.87712</v>
      </c>
      <c r="IE661">
        <v>1.87515</v>
      </c>
      <c r="IF661">
        <v>1.87803</v>
      </c>
      <c r="IG661">
        <v>1.87471</v>
      </c>
      <c r="IH661">
        <v>1.87832</v>
      </c>
      <c r="II661">
        <v>1.87542</v>
      </c>
      <c r="IJ661">
        <v>1.87656</v>
      </c>
      <c r="IK661">
        <v>0</v>
      </c>
      <c r="IL661">
        <v>0</v>
      </c>
      <c r="IM661">
        <v>0</v>
      </c>
      <c r="IN661">
        <v>0</v>
      </c>
      <c r="IO661" t="s">
        <v>441</v>
      </c>
      <c r="IP661" t="s">
        <v>442</v>
      </c>
      <c r="IQ661" t="s">
        <v>443</v>
      </c>
      <c r="IR661" t="s">
        <v>443</v>
      </c>
      <c r="IS661" t="s">
        <v>443</v>
      </c>
      <c r="IT661" t="s">
        <v>443</v>
      </c>
      <c r="IU661">
        <v>0</v>
      </c>
      <c r="IV661">
        <v>100</v>
      </c>
      <c r="IW661">
        <v>100</v>
      </c>
      <c r="IX661">
        <v>1</v>
      </c>
      <c r="IY661">
        <v>0.2211</v>
      </c>
      <c r="IZ661">
        <v>-0.1222274518627452</v>
      </c>
      <c r="JA661">
        <v>0.001328938755811441</v>
      </c>
      <c r="JB661">
        <v>-5.633165956792918E-07</v>
      </c>
      <c r="JC661">
        <v>2.510553891376428E-10</v>
      </c>
      <c r="JD661">
        <v>-0.04678033270444259</v>
      </c>
      <c r="JE661">
        <v>-0.0009625096320519332</v>
      </c>
      <c r="JF661">
        <v>0.0006953178313022573</v>
      </c>
      <c r="JG661">
        <v>-5.973937232829655E-06</v>
      </c>
      <c r="JH661">
        <v>1</v>
      </c>
      <c r="JI661">
        <v>2112</v>
      </c>
      <c r="JJ661">
        <v>1</v>
      </c>
      <c r="JK661">
        <v>26</v>
      </c>
      <c r="JL661">
        <v>201913.3</v>
      </c>
      <c r="JM661">
        <v>201913.2</v>
      </c>
      <c r="JN661">
        <v>2.4707</v>
      </c>
      <c r="JO661">
        <v>2.53174</v>
      </c>
      <c r="JP661">
        <v>1.39893</v>
      </c>
      <c r="JQ661">
        <v>2.33643</v>
      </c>
      <c r="JR661">
        <v>1.44897</v>
      </c>
      <c r="JS661">
        <v>2.57812</v>
      </c>
      <c r="JT661">
        <v>36.8366</v>
      </c>
      <c r="JU661">
        <v>23.9824</v>
      </c>
      <c r="JV661">
        <v>18</v>
      </c>
      <c r="JW661">
        <v>476.109</v>
      </c>
      <c r="JX661">
        <v>463.931</v>
      </c>
      <c r="JY661">
        <v>27.999</v>
      </c>
      <c r="JZ661">
        <v>28.66</v>
      </c>
      <c r="KA661">
        <v>30.0003</v>
      </c>
      <c r="KB661">
        <v>28.3403</v>
      </c>
      <c r="KC661">
        <v>28.4067</v>
      </c>
      <c r="KD661">
        <v>49.4533</v>
      </c>
      <c r="KE661">
        <v>24.0521</v>
      </c>
      <c r="KF661">
        <v>79.667</v>
      </c>
      <c r="KG661">
        <v>27.9932</v>
      </c>
      <c r="KH661">
        <v>1156.14</v>
      </c>
      <c r="KI661">
        <v>22.5415</v>
      </c>
      <c r="KJ661">
        <v>101</v>
      </c>
      <c r="KK661">
        <v>100.255</v>
      </c>
    </row>
    <row r="662" spans="1:297">
      <c r="A662">
        <v>646</v>
      </c>
      <c r="B662">
        <v>1759263382.1</v>
      </c>
      <c r="C662">
        <v>16566.5</v>
      </c>
      <c r="D662" t="s">
        <v>1741</v>
      </c>
      <c r="E662" t="s">
        <v>1742</v>
      </c>
      <c r="F662">
        <v>5</v>
      </c>
      <c r="G662" t="s">
        <v>1604</v>
      </c>
      <c r="H662" t="s">
        <v>436</v>
      </c>
      <c r="I662">
        <v>1759263374.6</v>
      </c>
      <c r="J662">
        <f>(K662)/1000</f>
        <v>0</v>
      </c>
      <c r="K662">
        <f>IF(DP662, AN662, AH662)</f>
        <v>0</v>
      </c>
      <c r="L662">
        <f>IF(DP662, AI662, AG662)</f>
        <v>0</v>
      </c>
      <c r="M662">
        <f>DR662 - IF(AU662&gt;1, L662*DL662*100.0/(AW662), 0)</f>
        <v>0</v>
      </c>
      <c r="N662">
        <f>((T662-J662/2)*M662-L662)/(T662+J662/2)</f>
        <v>0</v>
      </c>
      <c r="O662">
        <f>N662*(DY662+DZ662)/1000.0</f>
        <v>0</v>
      </c>
      <c r="P662">
        <f>(DR662 - IF(AU662&gt;1, L662*DL662*100.0/(AW662), 0))*(DY662+DZ662)/1000.0</f>
        <v>0</v>
      </c>
      <c r="Q662">
        <f>2.0/((1/S662-1/R662)+SIGN(S662)*SQRT((1/S662-1/R662)*(1/S662-1/R662) + 4*DM662/((DM662+1)*(DM662+1))*(2*1/S662*1/R662-1/R662*1/R662)))</f>
        <v>0</v>
      </c>
      <c r="R662">
        <f>IF(LEFT(DN662,1)&lt;&gt;"0",IF(LEFT(DN662,1)="1",3.0,DO662),$D$5+$E$5*(EF662*DY662/($K$5*1000))+$F$5*(EF662*DY662/($K$5*1000))*MAX(MIN(DL662,$J$5),$I$5)*MAX(MIN(DL662,$J$5),$I$5)+$G$5*MAX(MIN(DL662,$J$5),$I$5)*(EF662*DY662/($K$5*1000))+$H$5*(EF662*DY662/($K$5*1000))*(EF662*DY662/($K$5*1000)))</f>
        <v>0</v>
      </c>
      <c r="S662">
        <f>J662*(1000-(1000*0.61365*exp(17.502*W662/(240.97+W662))/(DY662+DZ662)+DT662)/2)/(1000*0.61365*exp(17.502*W662/(240.97+W662))/(DY662+DZ662)-DT662)</f>
        <v>0</v>
      </c>
      <c r="T662">
        <f>1/((DM662+1)/(Q662/1.6)+1/(R662/1.37)) + DM662/((DM662+1)/(Q662/1.6) + DM662/(R662/1.37))</f>
        <v>0</v>
      </c>
      <c r="U662">
        <f>(DH662*DK662)</f>
        <v>0</v>
      </c>
      <c r="V662">
        <f>(EA662+(U662+2*0.95*5.67E-8*(((EA662+$B$7)+273)^4-(EA662+273)^4)-44100*J662)/(1.84*29.3*R662+8*0.95*5.67E-8*(EA662+273)^3))</f>
        <v>0</v>
      </c>
      <c r="W662">
        <f>($C$7*EB662+$D$7*EC662+$E$7*V662)</f>
        <v>0</v>
      </c>
      <c r="X662">
        <f>0.61365*exp(17.502*W662/(240.97+W662))</f>
        <v>0</v>
      </c>
      <c r="Y662">
        <f>(Z662/AA662*100)</f>
        <v>0</v>
      </c>
      <c r="Z662">
        <f>DT662*(DY662+DZ662)/1000</f>
        <v>0</v>
      </c>
      <c r="AA662">
        <f>0.61365*exp(17.502*EA662/(240.97+EA662))</f>
        <v>0</v>
      </c>
      <c r="AB662">
        <f>(X662-DT662*(DY662+DZ662)/1000)</f>
        <v>0</v>
      </c>
      <c r="AC662">
        <f>(-J662*44100)</f>
        <v>0</v>
      </c>
      <c r="AD662">
        <f>2*29.3*R662*0.92*(EA662-W662)</f>
        <v>0</v>
      </c>
      <c r="AE662">
        <f>2*0.95*5.67E-8*(((EA662+$B$7)+273)^4-(W662+273)^4)</f>
        <v>0</v>
      </c>
      <c r="AF662">
        <f>U662+AE662+AC662+AD662</f>
        <v>0</v>
      </c>
      <c r="AG662">
        <f>DX662*AU662*(DS662-DR662*(1000-AU662*DU662)/(1000-AU662*DT662))/(100*DL662)</f>
        <v>0</v>
      </c>
      <c r="AH662">
        <f>1000*DX662*AU662*(DT662-DU662)/(100*DL662*(1000-AU662*DT662))</f>
        <v>0</v>
      </c>
      <c r="AI662">
        <f>(AJ662 - AK662 - DY662*1E3/(8.314*(EA662+273.15)) * AM662/DX662 * AL662) * DX662/(100*DL662) * (1000 - DU662)/1000</f>
        <v>0</v>
      </c>
      <c r="AJ662">
        <v>1168.765935642149</v>
      </c>
      <c r="AK662">
        <v>1148.828363636363</v>
      </c>
      <c r="AL662">
        <v>3.301262298209347</v>
      </c>
      <c r="AM662">
        <v>65.50956561991086</v>
      </c>
      <c r="AN662">
        <f>(AP662 - AO662 + DY662*1E3/(8.314*(EA662+273.15)) * AR662/DX662 * AQ662) * DX662/(100*DL662) * 1000/(1000 - AP662)</f>
        <v>0</v>
      </c>
      <c r="AO662">
        <v>22.55498001295304</v>
      </c>
      <c r="AP662">
        <v>22.96404666666667</v>
      </c>
      <c r="AQ662">
        <v>-0.002866029458158437</v>
      </c>
      <c r="AR662">
        <v>120.4134206838578</v>
      </c>
      <c r="AS662">
        <v>6</v>
      </c>
      <c r="AT662">
        <v>1</v>
      </c>
      <c r="AU662">
        <f>IF(AS662*$H$13&gt;=AW662,1.0,(AW662/(AW662-AS662*$H$13)))</f>
        <v>0</v>
      </c>
      <c r="AV662">
        <f>(AU662-1)*100</f>
        <v>0</v>
      </c>
      <c r="AW662">
        <f>MAX(0,($B$13+$C$13*EF662)/(1+$D$13*EF662)*DY662/(EA662+273)*$E$13)</f>
        <v>0</v>
      </c>
      <c r="AX662" t="s">
        <v>437</v>
      </c>
      <c r="AY662" t="s">
        <v>437</v>
      </c>
      <c r="AZ662">
        <v>0</v>
      </c>
      <c r="BA662">
        <v>0</v>
      </c>
      <c r="BB662">
        <f>1-AZ662/BA662</f>
        <v>0</v>
      </c>
      <c r="BC662">
        <v>0</v>
      </c>
      <c r="BD662" t="s">
        <v>437</v>
      </c>
      <c r="BE662" t="s">
        <v>437</v>
      </c>
      <c r="BF662">
        <v>0</v>
      </c>
      <c r="BG662">
        <v>0</v>
      </c>
      <c r="BH662">
        <f>1-BF662/BG662</f>
        <v>0</v>
      </c>
      <c r="BI662">
        <v>0.5</v>
      </c>
      <c r="BJ662">
        <f>DI662</f>
        <v>0</v>
      </c>
      <c r="BK662">
        <f>L662</f>
        <v>0</v>
      </c>
      <c r="BL662">
        <f>BH662*BI662*BJ662</f>
        <v>0</v>
      </c>
      <c r="BM662">
        <f>(BK662-BC662)/BJ662</f>
        <v>0</v>
      </c>
      <c r="BN662">
        <f>(BA662-BG662)/BG662</f>
        <v>0</v>
      </c>
      <c r="BO662">
        <f>AZ662/(BB662+AZ662/BG662)</f>
        <v>0</v>
      </c>
      <c r="BP662" t="s">
        <v>437</v>
      </c>
      <c r="BQ662">
        <v>0</v>
      </c>
      <c r="BR662">
        <f>IF(BQ662&lt;&gt;0, BQ662, BO662)</f>
        <v>0</v>
      </c>
      <c r="BS662">
        <f>1-BR662/BG662</f>
        <v>0</v>
      </c>
      <c r="BT662">
        <f>(BG662-BF662)/(BG662-BR662)</f>
        <v>0</v>
      </c>
      <c r="BU662">
        <f>(BA662-BG662)/(BA662-BR662)</f>
        <v>0</v>
      </c>
      <c r="BV662">
        <f>(BG662-BF662)/(BG662-AZ662)</f>
        <v>0</v>
      </c>
      <c r="BW662">
        <f>(BA662-BG662)/(BA662-AZ662)</f>
        <v>0</v>
      </c>
      <c r="BX662">
        <f>(BT662*BR662/BF662)</f>
        <v>0</v>
      </c>
      <c r="BY662">
        <f>(1-BX662)</f>
        <v>0</v>
      </c>
      <c r="DH662">
        <f>$B$11*EG662+$C$11*EH662+$F$11*ES662*(1-EV662)</f>
        <v>0</v>
      </c>
      <c r="DI662">
        <f>DH662*DJ662</f>
        <v>0</v>
      </c>
      <c r="DJ662">
        <f>($B$11*$D$9+$C$11*$D$9+$F$11*((FF662+EX662)/MAX(FF662+EX662+FG662, 0.1)*$I$9+FG662/MAX(FF662+EX662+FG662, 0.1)*$J$9))/($B$11+$C$11+$F$11)</f>
        <v>0</v>
      </c>
      <c r="DK662">
        <f>($B$11*$K$9+$C$11*$K$9+$F$11*((FF662+EX662)/MAX(FF662+EX662+FG662, 0.1)*$P$9+FG662/MAX(FF662+EX662+FG662, 0.1)*$Q$9))/($B$11+$C$11+$F$11)</f>
        <v>0</v>
      </c>
      <c r="DL662">
        <v>2.44</v>
      </c>
      <c r="DM662">
        <v>0.5</v>
      </c>
      <c r="DN662" t="s">
        <v>438</v>
      </c>
      <c r="DO662">
        <v>2</v>
      </c>
      <c r="DP662" t="b">
        <v>1</v>
      </c>
      <c r="DQ662">
        <v>1759263374.6</v>
      </c>
      <c r="DR662">
        <v>1099.77962962963</v>
      </c>
      <c r="DS662">
        <v>1128.172222222222</v>
      </c>
      <c r="DT662">
        <v>22.98891481481482</v>
      </c>
      <c r="DU662">
        <v>22.58151851851852</v>
      </c>
      <c r="DV662">
        <v>1098.788148148148</v>
      </c>
      <c r="DW662">
        <v>22.76768148148149</v>
      </c>
      <c r="DX662">
        <v>500.0383333333332</v>
      </c>
      <c r="DY662">
        <v>90.63189259259259</v>
      </c>
      <c r="DZ662">
        <v>0.0507566962962963</v>
      </c>
      <c r="EA662">
        <v>29.63873333333333</v>
      </c>
      <c r="EB662">
        <v>30.01217777777778</v>
      </c>
      <c r="EC662">
        <v>999.9000000000001</v>
      </c>
      <c r="ED662">
        <v>0</v>
      </c>
      <c r="EE662">
        <v>0</v>
      </c>
      <c r="EF662">
        <v>10002.52037037037</v>
      </c>
      <c r="EG662">
        <v>0</v>
      </c>
      <c r="EH662">
        <v>11.42158888888889</v>
      </c>
      <c r="EI662">
        <v>-28.39277037037037</v>
      </c>
      <c r="EJ662">
        <v>1125.656666666667</v>
      </c>
      <c r="EK662">
        <v>1154.236666666667</v>
      </c>
      <c r="EL662">
        <v>0.4073947777777778</v>
      </c>
      <c r="EM662">
        <v>1128.172222222222</v>
      </c>
      <c r="EN662">
        <v>22.58151851851852</v>
      </c>
      <c r="EO662">
        <v>2.083528888888889</v>
      </c>
      <c r="EP662">
        <v>2.046604814814815</v>
      </c>
      <c r="EQ662">
        <v>18.09381111111111</v>
      </c>
      <c r="ER662">
        <v>17.80957407407407</v>
      </c>
      <c r="ES662">
        <v>2000.001481481482</v>
      </c>
      <c r="ET662">
        <v>0.9800080000000002</v>
      </c>
      <c r="EU662">
        <v>0.019992</v>
      </c>
      <c r="EV662">
        <v>0</v>
      </c>
      <c r="EW662">
        <v>228.7768148148148</v>
      </c>
      <c r="EX662">
        <v>5.000560000000001</v>
      </c>
      <c r="EY662">
        <v>4747.497037037037</v>
      </c>
      <c r="EZ662">
        <v>17294.92962962963</v>
      </c>
      <c r="FA662">
        <v>41.243</v>
      </c>
      <c r="FB662">
        <v>41.375</v>
      </c>
      <c r="FC662">
        <v>40.93699999999999</v>
      </c>
      <c r="FD662">
        <v>40.52525925925925</v>
      </c>
      <c r="FE662">
        <v>41.97199999999999</v>
      </c>
      <c r="FF662">
        <v>1955.121481481482</v>
      </c>
      <c r="FG662">
        <v>39.88000000000001</v>
      </c>
      <c r="FH662">
        <v>0</v>
      </c>
      <c r="FI662">
        <v>1759263396.4</v>
      </c>
      <c r="FJ662">
        <v>0</v>
      </c>
      <c r="FK662">
        <v>228.7872307692308</v>
      </c>
      <c r="FL662">
        <v>-1.196717949448454</v>
      </c>
      <c r="FM662">
        <v>-28.95282050967126</v>
      </c>
      <c r="FN662">
        <v>4747.491153846154</v>
      </c>
      <c r="FO662">
        <v>15</v>
      </c>
      <c r="FP662">
        <v>0</v>
      </c>
      <c r="FQ662" t="s">
        <v>439</v>
      </c>
      <c r="FR662">
        <v>1747148579.5</v>
      </c>
      <c r="FS662">
        <v>1747148584.5</v>
      </c>
      <c r="FT662">
        <v>0</v>
      </c>
      <c r="FU662">
        <v>0.162</v>
      </c>
      <c r="FV662">
        <v>-0.001</v>
      </c>
      <c r="FW662">
        <v>0.139</v>
      </c>
      <c r="FX662">
        <v>0.058</v>
      </c>
      <c r="FY662">
        <v>420</v>
      </c>
      <c r="FZ662">
        <v>16</v>
      </c>
      <c r="GA662">
        <v>0.19</v>
      </c>
      <c r="GB662">
        <v>0.02</v>
      </c>
      <c r="GC662">
        <v>-28.55186250000001</v>
      </c>
      <c r="GD662">
        <v>2.995394746716778</v>
      </c>
      <c r="GE662">
        <v>0.3411713973118937</v>
      </c>
      <c r="GF662">
        <v>0</v>
      </c>
      <c r="GG662">
        <v>228.9132352941176</v>
      </c>
      <c r="GH662">
        <v>-1.862826584580125</v>
      </c>
      <c r="GI662">
        <v>0.2346608389624506</v>
      </c>
      <c r="GJ662">
        <v>0</v>
      </c>
      <c r="GK662">
        <v>0.4018302</v>
      </c>
      <c r="GL662">
        <v>0.1531625290806756</v>
      </c>
      <c r="GM662">
        <v>0.02043592934539558</v>
      </c>
      <c r="GN662">
        <v>0</v>
      </c>
      <c r="GO662">
        <v>0</v>
      </c>
      <c r="GP662">
        <v>3</v>
      </c>
      <c r="GQ662" t="s">
        <v>490</v>
      </c>
      <c r="GR662">
        <v>3.12726</v>
      </c>
      <c r="GS662">
        <v>2.72827</v>
      </c>
      <c r="GT662">
        <v>0.168691</v>
      </c>
      <c r="GU662">
        <v>0.172559</v>
      </c>
      <c r="GV662">
        <v>0.104007</v>
      </c>
      <c r="GW662">
        <v>0.103279</v>
      </c>
      <c r="GX662">
        <v>24948.2</v>
      </c>
      <c r="GY662">
        <v>24064.7</v>
      </c>
      <c r="GZ662">
        <v>30551.5</v>
      </c>
      <c r="HA662">
        <v>29336.6</v>
      </c>
      <c r="HB662">
        <v>37779.9</v>
      </c>
      <c r="HC662">
        <v>34606.6</v>
      </c>
      <c r="HD662">
        <v>46733.9</v>
      </c>
      <c r="HE662">
        <v>43582.3</v>
      </c>
      <c r="HF662">
        <v>1.82437</v>
      </c>
      <c r="HG662">
        <v>1.85478</v>
      </c>
      <c r="HH662">
        <v>0.107273</v>
      </c>
      <c r="HI662">
        <v>0</v>
      </c>
      <c r="HJ662">
        <v>28.2592</v>
      </c>
      <c r="HK662">
        <v>999.9</v>
      </c>
      <c r="HL662">
        <v>52.6</v>
      </c>
      <c r="HM662">
        <v>31</v>
      </c>
      <c r="HN662">
        <v>26.1816</v>
      </c>
      <c r="HO662">
        <v>62.4997</v>
      </c>
      <c r="HP662">
        <v>16.847</v>
      </c>
      <c r="HQ662">
        <v>1</v>
      </c>
      <c r="HR662">
        <v>0.113521</v>
      </c>
      <c r="HS662">
        <v>-0.241939</v>
      </c>
      <c r="HT662">
        <v>20.2016</v>
      </c>
      <c r="HU662">
        <v>5.22777</v>
      </c>
      <c r="HV662">
        <v>11.974</v>
      </c>
      <c r="HW662">
        <v>4.97005</v>
      </c>
      <c r="HX662">
        <v>3.28963</v>
      </c>
      <c r="HY662">
        <v>9999</v>
      </c>
      <c r="HZ662">
        <v>9999</v>
      </c>
      <c r="IA662">
        <v>9999</v>
      </c>
      <c r="IB662">
        <v>22</v>
      </c>
      <c r="IC662">
        <v>4.97291</v>
      </c>
      <c r="ID662">
        <v>1.87714</v>
      </c>
      <c r="IE662">
        <v>1.8752</v>
      </c>
      <c r="IF662">
        <v>1.87805</v>
      </c>
      <c r="IG662">
        <v>1.87476</v>
      </c>
      <c r="IH662">
        <v>1.87835</v>
      </c>
      <c r="II662">
        <v>1.87545</v>
      </c>
      <c r="IJ662">
        <v>1.87661</v>
      </c>
      <c r="IK662">
        <v>0</v>
      </c>
      <c r="IL662">
        <v>0</v>
      </c>
      <c r="IM662">
        <v>0</v>
      </c>
      <c r="IN662">
        <v>0</v>
      </c>
      <c r="IO662" t="s">
        <v>441</v>
      </c>
      <c r="IP662" t="s">
        <v>442</v>
      </c>
      <c r="IQ662" t="s">
        <v>443</v>
      </c>
      <c r="IR662" t="s">
        <v>443</v>
      </c>
      <c r="IS662" t="s">
        <v>443</v>
      </c>
      <c r="IT662" t="s">
        <v>443</v>
      </c>
      <c r="IU662">
        <v>0</v>
      </c>
      <c r="IV662">
        <v>100</v>
      </c>
      <c r="IW662">
        <v>100</v>
      </c>
      <c r="IX662">
        <v>1.02</v>
      </c>
      <c r="IY662">
        <v>0.2207</v>
      </c>
      <c r="IZ662">
        <v>-0.1222274518627452</v>
      </c>
      <c r="JA662">
        <v>0.001328938755811441</v>
      </c>
      <c r="JB662">
        <v>-5.633165956792918E-07</v>
      </c>
      <c r="JC662">
        <v>2.510553891376428E-10</v>
      </c>
      <c r="JD662">
        <v>-0.04678033270444259</v>
      </c>
      <c r="JE662">
        <v>-0.0009625096320519332</v>
      </c>
      <c r="JF662">
        <v>0.0006953178313022573</v>
      </c>
      <c r="JG662">
        <v>-5.973937232829655E-06</v>
      </c>
      <c r="JH662">
        <v>1</v>
      </c>
      <c r="JI662">
        <v>2112</v>
      </c>
      <c r="JJ662">
        <v>1</v>
      </c>
      <c r="JK662">
        <v>26</v>
      </c>
      <c r="JL662">
        <v>201913.4</v>
      </c>
      <c r="JM662">
        <v>201913.3</v>
      </c>
      <c r="JN662">
        <v>2.49756</v>
      </c>
      <c r="JO662">
        <v>2.53906</v>
      </c>
      <c r="JP662">
        <v>1.39893</v>
      </c>
      <c r="JQ662">
        <v>2.33643</v>
      </c>
      <c r="JR662">
        <v>1.44897</v>
      </c>
      <c r="JS662">
        <v>2.60742</v>
      </c>
      <c r="JT662">
        <v>36.8366</v>
      </c>
      <c r="JU662">
        <v>23.9824</v>
      </c>
      <c r="JV662">
        <v>18</v>
      </c>
      <c r="JW662">
        <v>475.783</v>
      </c>
      <c r="JX662">
        <v>464.254</v>
      </c>
      <c r="JY662">
        <v>27.9848</v>
      </c>
      <c r="JZ662">
        <v>28.6609</v>
      </c>
      <c r="KA662">
        <v>30</v>
      </c>
      <c r="KB662">
        <v>28.3424</v>
      </c>
      <c r="KC662">
        <v>28.4067</v>
      </c>
      <c r="KD662">
        <v>49.9981</v>
      </c>
      <c r="KE662">
        <v>24.0521</v>
      </c>
      <c r="KF662">
        <v>79.667</v>
      </c>
      <c r="KG662">
        <v>27.9846</v>
      </c>
      <c r="KH662">
        <v>1176.2</v>
      </c>
      <c r="KI662">
        <v>22.5512</v>
      </c>
      <c r="KJ662">
        <v>100.998</v>
      </c>
      <c r="KK662">
        <v>100.256</v>
      </c>
    </row>
    <row r="663" spans="1:297">
      <c r="A663">
        <v>647</v>
      </c>
      <c r="B663">
        <v>1759263387.1</v>
      </c>
      <c r="C663">
        <v>16571.5</v>
      </c>
      <c r="D663" t="s">
        <v>1743</v>
      </c>
      <c r="E663" t="s">
        <v>1744</v>
      </c>
      <c r="F663">
        <v>5</v>
      </c>
      <c r="G663" t="s">
        <v>1604</v>
      </c>
      <c r="H663" t="s">
        <v>436</v>
      </c>
      <c r="I663">
        <v>1759263379.314285</v>
      </c>
      <c r="J663">
        <f>(K663)/1000</f>
        <v>0</v>
      </c>
      <c r="K663">
        <f>IF(DP663, AN663, AH663)</f>
        <v>0</v>
      </c>
      <c r="L663">
        <f>IF(DP663, AI663, AG663)</f>
        <v>0</v>
      </c>
      <c r="M663">
        <f>DR663 - IF(AU663&gt;1, L663*DL663*100.0/(AW663), 0)</f>
        <v>0</v>
      </c>
      <c r="N663">
        <f>((T663-J663/2)*M663-L663)/(T663+J663/2)</f>
        <v>0</v>
      </c>
      <c r="O663">
        <f>N663*(DY663+DZ663)/1000.0</f>
        <v>0</v>
      </c>
      <c r="P663">
        <f>(DR663 - IF(AU663&gt;1, L663*DL663*100.0/(AW663), 0))*(DY663+DZ663)/1000.0</f>
        <v>0</v>
      </c>
      <c r="Q663">
        <f>2.0/((1/S663-1/R663)+SIGN(S663)*SQRT((1/S663-1/R663)*(1/S663-1/R663) + 4*DM663/((DM663+1)*(DM663+1))*(2*1/S663*1/R663-1/R663*1/R663)))</f>
        <v>0</v>
      </c>
      <c r="R663">
        <f>IF(LEFT(DN663,1)&lt;&gt;"0",IF(LEFT(DN663,1)="1",3.0,DO663),$D$5+$E$5*(EF663*DY663/($K$5*1000))+$F$5*(EF663*DY663/($K$5*1000))*MAX(MIN(DL663,$J$5),$I$5)*MAX(MIN(DL663,$J$5),$I$5)+$G$5*MAX(MIN(DL663,$J$5),$I$5)*(EF663*DY663/($K$5*1000))+$H$5*(EF663*DY663/($K$5*1000))*(EF663*DY663/($K$5*1000)))</f>
        <v>0</v>
      </c>
      <c r="S663">
        <f>J663*(1000-(1000*0.61365*exp(17.502*W663/(240.97+W663))/(DY663+DZ663)+DT663)/2)/(1000*0.61365*exp(17.502*W663/(240.97+W663))/(DY663+DZ663)-DT663)</f>
        <v>0</v>
      </c>
      <c r="T663">
        <f>1/((DM663+1)/(Q663/1.6)+1/(R663/1.37)) + DM663/((DM663+1)/(Q663/1.6) + DM663/(R663/1.37))</f>
        <v>0</v>
      </c>
      <c r="U663">
        <f>(DH663*DK663)</f>
        <v>0</v>
      </c>
      <c r="V663">
        <f>(EA663+(U663+2*0.95*5.67E-8*(((EA663+$B$7)+273)^4-(EA663+273)^4)-44100*J663)/(1.84*29.3*R663+8*0.95*5.67E-8*(EA663+273)^3))</f>
        <v>0</v>
      </c>
      <c r="W663">
        <f>($C$7*EB663+$D$7*EC663+$E$7*V663)</f>
        <v>0</v>
      </c>
      <c r="X663">
        <f>0.61365*exp(17.502*W663/(240.97+W663))</f>
        <v>0</v>
      </c>
      <c r="Y663">
        <f>(Z663/AA663*100)</f>
        <v>0</v>
      </c>
      <c r="Z663">
        <f>DT663*(DY663+DZ663)/1000</f>
        <v>0</v>
      </c>
      <c r="AA663">
        <f>0.61365*exp(17.502*EA663/(240.97+EA663))</f>
        <v>0</v>
      </c>
      <c r="AB663">
        <f>(X663-DT663*(DY663+DZ663)/1000)</f>
        <v>0</v>
      </c>
      <c r="AC663">
        <f>(-J663*44100)</f>
        <v>0</v>
      </c>
      <c r="AD663">
        <f>2*29.3*R663*0.92*(EA663-W663)</f>
        <v>0</v>
      </c>
      <c r="AE663">
        <f>2*0.95*5.67E-8*(((EA663+$B$7)+273)^4-(W663+273)^4)</f>
        <v>0</v>
      </c>
      <c r="AF663">
        <f>U663+AE663+AC663+AD663</f>
        <v>0</v>
      </c>
      <c r="AG663">
        <f>DX663*AU663*(DS663-DR663*(1000-AU663*DU663)/(1000-AU663*DT663))/(100*DL663)</f>
        <v>0</v>
      </c>
      <c r="AH663">
        <f>1000*DX663*AU663*(DT663-DU663)/(100*DL663*(1000-AU663*DT663))</f>
        <v>0</v>
      </c>
      <c r="AI663">
        <f>(AJ663 - AK663 - DY663*1E3/(8.314*(EA663+273.15)) * AM663/DX663 * AL663) * DX663/(100*DL663) * (1000 - DU663)/1000</f>
        <v>0</v>
      </c>
      <c r="AJ663">
        <v>1185.969599115541</v>
      </c>
      <c r="AK663">
        <v>1165.79393939394</v>
      </c>
      <c r="AL663">
        <v>3.401775424460643</v>
      </c>
      <c r="AM663">
        <v>65.50956561991086</v>
      </c>
      <c r="AN663">
        <f>(AP663 - AO663 + DY663*1E3/(8.314*(EA663+273.15)) * AR663/DX663 * AQ663) * DX663/(100*DL663) * 1000/(1000 - AP663)</f>
        <v>0</v>
      </c>
      <c r="AO663">
        <v>22.56055395963546</v>
      </c>
      <c r="AP663">
        <v>22.95404787878788</v>
      </c>
      <c r="AQ663">
        <v>-0.0004681815267625702</v>
      </c>
      <c r="AR663">
        <v>120.4134206838578</v>
      </c>
      <c r="AS663">
        <v>6</v>
      </c>
      <c r="AT663">
        <v>1</v>
      </c>
      <c r="AU663">
        <f>IF(AS663*$H$13&gt;=AW663,1.0,(AW663/(AW663-AS663*$H$13)))</f>
        <v>0</v>
      </c>
      <c r="AV663">
        <f>(AU663-1)*100</f>
        <v>0</v>
      </c>
      <c r="AW663">
        <f>MAX(0,($B$13+$C$13*EF663)/(1+$D$13*EF663)*DY663/(EA663+273)*$E$13)</f>
        <v>0</v>
      </c>
      <c r="AX663" t="s">
        <v>437</v>
      </c>
      <c r="AY663" t="s">
        <v>437</v>
      </c>
      <c r="AZ663">
        <v>0</v>
      </c>
      <c r="BA663">
        <v>0</v>
      </c>
      <c r="BB663">
        <f>1-AZ663/BA663</f>
        <v>0</v>
      </c>
      <c r="BC663">
        <v>0</v>
      </c>
      <c r="BD663" t="s">
        <v>437</v>
      </c>
      <c r="BE663" t="s">
        <v>437</v>
      </c>
      <c r="BF663">
        <v>0</v>
      </c>
      <c r="BG663">
        <v>0</v>
      </c>
      <c r="BH663">
        <f>1-BF663/BG663</f>
        <v>0</v>
      </c>
      <c r="BI663">
        <v>0.5</v>
      </c>
      <c r="BJ663">
        <f>DI663</f>
        <v>0</v>
      </c>
      <c r="BK663">
        <f>L663</f>
        <v>0</v>
      </c>
      <c r="BL663">
        <f>BH663*BI663*BJ663</f>
        <v>0</v>
      </c>
      <c r="BM663">
        <f>(BK663-BC663)/BJ663</f>
        <v>0</v>
      </c>
      <c r="BN663">
        <f>(BA663-BG663)/BG663</f>
        <v>0</v>
      </c>
      <c r="BO663">
        <f>AZ663/(BB663+AZ663/BG663)</f>
        <v>0</v>
      </c>
      <c r="BP663" t="s">
        <v>437</v>
      </c>
      <c r="BQ663">
        <v>0</v>
      </c>
      <c r="BR663">
        <f>IF(BQ663&lt;&gt;0, BQ663, BO663)</f>
        <v>0</v>
      </c>
      <c r="BS663">
        <f>1-BR663/BG663</f>
        <v>0</v>
      </c>
      <c r="BT663">
        <f>(BG663-BF663)/(BG663-BR663)</f>
        <v>0</v>
      </c>
      <c r="BU663">
        <f>(BA663-BG663)/(BA663-BR663)</f>
        <v>0</v>
      </c>
      <c r="BV663">
        <f>(BG663-BF663)/(BG663-AZ663)</f>
        <v>0</v>
      </c>
      <c r="BW663">
        <f>(BA663-BG663)/(BA663-AZ663)</f>
        <v>0</v>
      </c>
      <c r="BX663">
        <f>(BT663*BR663/BF663)</f>
        <v>0</v>
      </c>
      <c r="BY663">
        <f>(1-BX663)</f>
        <v>0</v>
      </c>
      <c r="DH663">
        <f>$B$11*EG663+$C$11*EH663+$F$11*ES663*(1-EV663)</f>
        <v>0</v>
      </c>
      <c r="DI663">
        <f>DH663*DJ663</f>
        <v>0</v>
      </c>
      <c r="DJ663">
        <f>($B$11*$D$9+$C$11*$D$9+$F$11*((FF663+EX663)/MAX(FF663+EX663+FG663, 0.1)*$I$9+FG663/MAX(FF663+EX663+FG663, 0.1)*$J$9))/($B$11+$C$11+$F$11)</f>
        <v>0</v>
      </c>
      <c r="DK663">
        <f>($B$11*$K$9+$C$11*$K$9+$F$11*((FF663+EX663)/MAX(FF663+EX663+FG663, 0.1)*$P$9+FG663/MAX(FF663+EX663+FG663, 0.1)*$Q$9))/($B$11+$C$11+$F$11)</f>
        <v>0</v>
      </c>
      <c r="DL663">
        <v>2.44</v>
      </c>
      <c r="DM663">
        <v>0.5</v>
      </c>
      <c r="DN663" t="s">
        <v>438</v>
      </c>
      <c r="DO663">
        <v>2</v>
      </c>
      <c r="DP663" t="b">
        <v>1</v>
      </c>
      <c r="DQ663">
        <v>1759263379.314285</v>
      </c>
      <c r="DR663">
        <v>1115.141071428571</v>
      </c>
      <c r="DS663">
        <v>1143.563214285714</v>
      </c>
      <c r="DT663">
        <v>22.97538571428571</v>
      </c>
      <c r="DU663">
        <v>22.563625</v>
      </c>
      <c r="DV663">
        <v>1114.134642857143</v>
      </c>
      <c r="DW663">
        <v>22.75443571428572</v>
      </c>
      <c r="DX663">
        <v>500.0508928571429</v>
      </c>
      <c r="DY663">
        <v>90.63158214285714</v>
      </c>
      <c r="DZ663">
        <v>0.05067454642857143</v>
      </c>
      <c r="EA663">
        <v>29.63604999999999</v>
      </c>
      <c r="EB663">
        <v>30.00793928571429</v>
      </c>
      <c r="EC663">
        <v>999.9000000000002</v>
      </c>
      <c r="ED663">
        <v>0</v>
      </c>
      <c r="EE663">
        <v>0</v>
      </c>
      <c r="EF663">
        <v>9988.774285714286</v>
      </c>
      <c r="EG663">
        <v>0</v>
      </c>
      <c r="EH663">
        <v>11.422425</v>
      </c>
      <c r="EI663">
        <v>-28.4228</v>
      </c>
      <c r="EJ663">
        <v>1141.363571428571</v>
      </c>
      <c r="EK663">
        <v>1169.9625</v>
      </c>
      <c r="EL663">
        <v>0.4117596071428571</v>
      </c>
      <c r="EM663">
        <v>1143.563214285714</v>
      </c>
      <c r="EN663">
        <v>22.563625</v>
      </c>
      <c r="EO663">
        <v>2.082295</v>
      </c>
      <c r="EP663">
        <v>2.044976428571428</v>
      </c>
      <c r="EQ663">
        <v>18.08438571428571</v>
      </c>
      <c r="ER663">
        <v>17.79693928571428</v>
      </c>
      <c r="ES663">
        <v>2000.000714285714</v>
      </c>
      <c r="ET663">
        <v>0.9800080000000003</v>
      </c>
      <c r="EU663">
        <v>0.019992</v>
      </c>
      <c r="EV663">
        <v>0</v>
      </c>
      <c r="EW663">
        <v>228.7109642857143</v>
      </c>
      <c r="EX663">
        <v>5.000560000000001</v>
      </c>
      <c r="EY663">
        <v>4745.409642857143</v>
      </c>
      <c r="EZ663">
        <v>17294.91071428572</v>
      </c>
      <c r="FA663">
        <v>41.24775</v>
      </c>
      <c r="FB663">
        <v>41.375</v>
      </c>
      <c r="FC663">
        <v>40.93699999999999</v>
      </c>
      <c r="FD663">
        <v>40.51992857142857</v>
      </c>
      <c r="FE663">
        <v>41.97975</v>
      </c>
      <c r="FF663">
        <v>1955.120714285714</v>
      </c>
      <c r="FG663">
        <v>39.88000000000001</v>
      </c>
      <c r="FH663">
        <v>0</v>
      </c>
      <c r="FI663">
        <v>1759263401.2</v>
      </c>
      <c r="FJ663">
        <v>0</v>
      </c>
      <c r="FK663">
        <v>228.7266923076923</v>
      </c>
      <c r="FL663">
        <v>-0.6476581131948924</v>
      </c>
      <c r="FM663">
        <v>-26.59521371664594</v>
      </c>
      <c r="FN663">
        <v>4745.326538461539</v>
      </c>
      <c r="FO663">
        <v>15</v>
      </c>
      <c r="FP663">
        <v>0</v>
      </c>
      <c r="FQ663" t="s">
        <v>439</v>
      </c>
      <c r="FR663">
        <v>1747148579.5</v>
      </c>
      <c r="FS663">
        <v>1747148584.5</v>
      </c>
      <c r="FT663">
        <v>0</v>
      </c>
      <c r="FU663">
        <v>0.162</v>
      </c>
      <c r="FV663">
        <v>-0.001</v>
      </c>
      <c r="FW663">
        <v>0.139</v>
      </c>
      <c r="FX663">
        <v>0.058</v>
      </c>
      <c r="FY663">
        <v>420</v>
      </c>
      <c r="FZ663">
        <v>16</v>
      </c>
      <c r="GA663">
        <v>0.19</v>
      </c>
      <c r="GB663">
        <v>0.02</v>
      </c>
      <c r="GC663">
        <v>-28.4836925</v>
      </c>
      <c r="GD663">
        <v>-0.2131328330205531</v>
      </c>
      <c r="GE663">
        <v>0.2625385337312409</v>
      </c>
      <c r="GF663">
        <v>1</v>
      </c>
      <c r="GG663">
        <v>228.7737941176471</v>
      </c>
      <c r="GH663">
        <v>-0.8384262770671304</v>
      </c>
      <c r="GI663">
        <v>0.1801787967240543</v>
      </c>
      <c r="GJ663">
        <v>1</v>
      </c>
      <c r="GK663">
        <v>0.4044120250000001</v>
      </c>
      <c r="GL663">
        <v>0.07185380487804809</v>
      </c>
      <c r="GM663">
        <v>0.01922669324466314</v>
      </c>
      <c r="GN663">
        <v>1</v>
      </c>
      <c r="GO663">
        <v>3</v>
      </c>
      <c r="GP663">
        <v>3</v>
      </c>
      <c r="GQ663" t="s">
        <v>440</v>
      </c>
      <c r="GR663">
        <v>3.12751</v>
      </c>
      <c r="GS663">
        <v>2.72765</v>
      </c>
      <c r="GT663">
        <v>0.170239</v>
      </c>
      <c r="GU663">
        <v>0.174118</v>
      </c>
      <c r="GV663">
        <v>0.103974</v>
      </c>
      <c r="GW663">
        <v>0.10328</v>
      </c>
      <c r="GX663">
        <v>24901.8</v>
      </c>
      <c r="GY663">
        <v>24018.9</v>
      </c>
      <c r="GZ663">
        <v>30551.6</v>
      </c>
      <c r="HA663">
        <v>29336.1</v>
      </c>
      <c r="HB663">
        <v>37781.4</v>
      </c>
      <c r="HC663">
        <v>34605.9</v>
      </c>
      <c r="HD663">
        <v>46733.8</v>
      </c>
      <c r="HE663">
        <v>43581.3</v>
      </c>
      <c r="HF663">
        <v>1.82442</v>
      </c>
      <c r="HG663">
        <v>1.8547</v>
      </c>
      <c r="HH663">
        <v>0.106972</v>
      </c>
      <c r="HI663">
        <v>0</v>
      </c>
      <c r="HJ663">
        <v>28.2607</v>
      </c>
      <c r="HK663">
        <v>999.9</v>
      </c>
      <c r="HL663">
        <v>52.6</v>
      </c>
      <c r="HM663">
        <v>31</v>
      </c>
      <c r="HN663">
        <v>26.1827</v>
      </c>
      <c r="HO663">
        <v>62.6597</v>
      </c>
      <c r="HP663">
        <v>16.5986</v>
      </c>
      <c r="HQ663">
        <v>1</v>
      </c>
      <c r="HR663">
        <v>0.113537</v>
      </c>
      <c r="HS663">
        <v>-0.254766</v>
      </c>
      <c r="HT663">
        <v>20.2016</v>
      </c>
      <c r="HU663">
        <v>5.22702</v>
      </c>
      <c r="HV663">
        <v>11.974</v>
      </c>
      <c r="HW663">
        <v>4.9699</v>
      </c>
      <c r="HX663">
        <v>3.28953</v>
      </c>
      <c r="HY663">
        <v>9999</v>
      </c>
      <c r="HZ663">
        <v>9999</v>
      </c>
      <c r="IA663">
        <v>9999</v>
      </c>
      <c r="IB663">
        <v>22</v>
      </c>
      <c r="IC663">
        <v>4.9729</v>
      </c>
      <c r="ID663">
        <v>1.87714</v>
      </c>
      <c r="IE663">
        <v>1.87526</v>
      </c>
      <c r="IF663">
        <v>1.87805</v>
      </c>
      <c r="IG663">
        <v>1.87481</v>
      </c>
      <c r="IH663">
        <v>1.87836</v>
      </c>
      <c r="II663">
        <v>1.87546</v>
      </c>
      <c r="IJ663">
        <v>1.87667</v>
      </c>
      <c r="IK663">
        <v>0</v>
      </c>
      <c r="IL663">
        <v>0</v>
      </c>
      <c r="IM663">
        <v>0</v>
      </c>
      <c r="IN663">
        <v>0</v>
      </c>
      <c r="IO663" t="s">
        <v>441</v>
      </c>
      <c r="IP663" t="s">
        <v>442</v>
      </c>
      <c r="IQ663" t="s">
        <v>443</v>
      </c>
      <c r="IR663" t="s">
        <v>443</v>
      </c>
      <c r="IS663" t="s">
        <v>443</v>
      </c>
      <c r="IT663" t="s">
        <v>443</v>
      </c>
      <c r="IU663">
        <v>0</v>
      </c>
      <c r="IV663">
        <v>100</v>
      </c>
      <c r="IW663">
        <v>100</v>
      </c>
      <c r="IX663">
        <v>1.04</v>
      </c>
      <c r="IY663">
        <v>0.2204</v>
      </c>
      <c r="IZ663">
        <v>-0.1222274518627452</v>
      </c>
      <c r="JA663">
        <v>0.001328938755811441</v>
      </c>
      <c r="JB663">
        <v>-5.633165956792918E-07</v>
      </c>
      <c r="JC663">
        <v>2.510553891376428E-10</v>
      </c>
      <c r="JD663">
        <v>-0.04678033270444259</v>
      </c>
      <c r="JE663">
        <v>-0.0009625096320519332</v>
      </c>
      <c r="JF663">
        <v>0.0006953178313022573</v>
      </c>
      <c r="JG663">
        <v>-5.973937232829655E-06</v>
      </c>
      <c r="JH663">
        <v>1</v>
      </c>
      <c r="JI663">
        <v>2112</v>
      </c>
      <c r="JJ663">
        <v>1</v>
      </c>
      <c r="JK663">
        <v>26</v>
      </c>
      <c r="JL663">
        <v>201913.5</v>
      </c>
      <c r="JM663">
        <v>201913.4</v>
      </c>
      <c r="JN663">
        <v>2.52808</v>
      </c>
      <c r="JO663">
        <v>2.54395</v>
      </c>
      <c r="JP663">
        <v>1.39893</v>
      </c>
      <c r="JQ663">
        <v>2.33643</v>
      </c>
      <c r="JR663">
        <v>1.44897</v>
      </c>
      <c r="JS663">
        <v>2.51221</v>
      </c>
      <c r="JT663">
        <v>36.8366</v>
      </c>
      <c r="JU663">
        <v>23.9649</v>
      </c>
      <c r="JV663">
        <v>18</v>
      </c>
      <c r="JW663">
        <v>475.811</v>
      </c>
      <c r="JX663">
        <v>464.221</v>
      </c>
      <c r="JY663">
        <v>27.9772</v>
      </c>
      <c r="JZ663">
        <v>28.6633</v>
      </c>
      <c r="KA663">
        <v>30.0001</v>
      </c>
      <c r="KB663">
        <v>28.3424</v>
      </c>
      <c r="KC663">
        <v>28.4087</v>
      </c>
      <c r="KD663">
        <v>50.6065</v>
      </c>
      <c r="KE663">
        <v>24.0521</v>
      </c>
      <c r="KF663">
        <v>79.667</v>
      </c>
      <c r="KG663">
        <v>27.9776</v>
      </c>
      <c r="KH663">
        <v>1189.56</v>
      </c>
      <c r="KI663">
        <v>22.5609</v>
      </c>
      <c r="KJ663">
        <v>100.998</v>
      </c>
      <c r="KK663">
        <v>100.254</v>
      </c>
    </row>
    <row r="664" spans="1:297">
      <c r="A664">
        <v>648</v>
      </c>
      <c r="B664">
        <v>1759263392.1</v>
      </c>
      <c r="C664">
        <v>16576.5</v>
      </c>
      <c r="D664" t="s">
        <v>1745</v>
      </c>
      <c r="E664" t="s">
        <v>1746</v>
      </c>
      <c r="F664">
        <v>5</v>
      </c>
      <c r="G664" t="s">
        <v>1604</v>
      </c>
      <c r="H664" t="s">
        <v>436</v>
      </c>
      <c r="I664">
        <v>1759263384.6</v>
      </c>
      <c r="J664">
        <f>(K664)/1000</f>
        <v>0</v>
      </c>
      <c r="K664">
        <f>IF(DP664, AN664, AH664)</f>
        <v>0</v>
      </c>
      <c r="L664">
        <f>IF(DP664, AI664, AG664)</f>
        <v>0</v>
      </c>
      <c r="M664">
        <f>DR664 - IF(AU664&gt;1, L664*DL664*100.0/(AW664), 0)</f>
        <v>0</v>
      </c>
      <c r="N664">
        <f>((T664-J664/2)*M664-L664)/(T664+J664/2)</f>
        <v>0</v>
      </c>
      <c r="O664">
        <f>N664*(DY664+DZ664)/1000.0</f>
        <v>0</v>
      </c>
      <c r="P664">
        <f>(DR664 - IF(AU664&gt;1, L664*DL664*100.0/(AW664), 0))*(DY664+DZ664)/1000.0</f>
        <v>0</v>
      </c>
      <c r="Q664">
        <f>2.0/((1/S664-1/R664)+SIGN(S664)*SQRT((1/S664-1/R664)*(1/S664-1/R664) + 4*DM664/((DM664+1)*(DM664+1))*(2*1/S664*1/R664-1/R664*1/R664)))</f>
        <v>0</v>
      </c>
      <c r="R664">
        <f>IF(LEFT(DN664,1)&lt;&gt;"0",IF(LEFT(DN664,1)="1",3.0,DO664),$D$5+$E$5*(EF664*DY664/($K$5*1000))+$F$5*(EF664*DY664/($K$5*1000))*MAX(MIN(DL664,$J$5),$I$5)*MAX(MIN(DL664,$J$5),$I$5)+$G$5*MAX(MIN(DL664,$J$5),$I$5)*(EF664*DY664/($K$5*1000))+$H$5*(EF664*DY664/($K$5*1000))*(EF664*DY664/($K$5*1000)))</f>
        <v>0</v>
      </c>
      <c r="S664">
        <f>J664*(1000-(1000*0.61365*exp(17.502*W664/(240.97+W664))/(DY664+DZ664)+DT664)/2)/(1000*0.61365*exp(17.502*W664/(240.97+W664))/(DY664+DZ664)-DT664)</f>
        <v>0</v>
      </c>
      <c r="T664">
        <f>1/((DM664+1)/(Q664/1.6)+1/(R664/1.37)) + DM664/((DM664+1)/(Q664/1.6) + DM664/(R664/1.37))</f>
        <v>0</v>
      </c>
      <c r="U664">
        <f>(DH664*DK664)</f>
        <v>0</v>
      </c>
      <c r="V664">
        <f>(EA664+(U664+2*0.95*5.67E-8*(((EA664+$B$7)+273)^4-(EA664+273)^4)-44100*J664)/(1.84*29.3*R664+8*0.95*5.67E-8*(EA664+273)^3))</f>
        <v>0</v>
      </c>
      <c r="W664">
        <f>($C$7*EB664+$D$7*EC664+$E$7*V664)</f>
        <v>0</v>
      </c>
      <c r="X664">
        <f>0.61365*exp(17.502*W664/(240.97+W664))</f>
        <v>0</v>
      </c>
      <c r="Y664">
        <f>(Z664/AA664*100)</f>
        <v>0</v>
      </c>
      <c r="Z664">
        <f>DT664*(DY664+DZ664)/1000</f>
        <v>0</v>
      </c>
      <c r="AA664">
        <f>0.61365*exp(17.502*EA664/(240.97+EA664))</f>
        <v>0</v>
      </c>
      <c r="AB664">
        <f>(X664-DT664*(DY664+DZ664)/1000)</f>
        <v>0</v>
      </c>
      <c r="AC664">
        <f>(-J664*44100)</f>
        <v>0</v>
      </c>
      <c r="AD664">
        <f>2*29.3*R664*0.92*(EA664-W664)</f>
        <v>0</v>
      </c>
      <c r="AE664">
        <f>2*0.95*5.67E-8*(((EA664+$B$7)+273)^4-(W664+273)^4)</f>
        <v>0</v>
      </c>
      <c r="AF664">
        <f>U664+AE664+AC664+AD664</f>
        <v>0</v>
      </c>
      <c r="AG664">
        <f>DX664*AU664*(DS664-DR664*(1000-AU664*DU664)/(1000-AU664*DT664))/(100*DL664)</f>
        <v>0</v>
      </c>
      <c r="AH664">
        <f>1000*DX664*AU664*(DT664-DU664)/(100*DL664*(1000-AU664*DT664))</f>
        <v>0</v>
      </c>
      <c r="AI664">
        <f>(AJ664 - AK664 - DY664*1E3/(8.314*(EA664+273.15)) * AM664/DX664 * AL664) * DX664/(100*DL664) * (1000 - DU664)/1000</f>
        <v>0</v>
      </c>
      <c r="AJ664">
        <v>1203.182067631599</v>
      </c>
      <c r="AK664">
        <v>1182.718787878787</v>
      </c>
      <c r="AL664">
        <v>3.388186190435095</v>
      </c>
      <c r="AM664">
        <v>65.50956561991086</v>
      </c>
      <c r="AN664">
        <f>(AP664 - AO664 + DY664*1E3/(8.314*(EA664+273.15)) * AR664/DX664 * AQ664) * DX664/(100*DL664) * 1000/(1000 - AP664)</f>
        <v>0</v>
      </c>
      <c r="AO664">
        <v>22.55958236224349</v>
      </c>
      <c r="AP664">
        <v>22.94859151515152</v>
      </c>
      <c r="AQ664">
        <v>-0.0001714450029493435</v>
      </c>
      <c r="AR664">
        <v>120.4134206838578</v>
      </c>
      <c r="AS664">
        <v>6</v>
      </c>
      <c r="AT664">
        <v>1</v>
      </c>
      <c r="AU664">
        <f>IF(AS664*$H$13&gt;=AW664,1.0,(AW664/(AW664-AS664*$H$13)))</f>
        <v>0</v>
      </c>
      <c r="AV664">
        <f>(AU664-1)*100</f>
        <v>0</v>
      </c>
      <c r="AW664">
        <f>MAX(0,($B$13+$C$13*EF664)/(1+$D$13*EF664)*DY664/(EA664+273)*$E$13)</f>
        <v>0</v>
      </c>
      <c r="AX664" t="s">
        <v>437</v>
      </c>
      <c r="AY664" t="s">
        <v>437</v>
      </c>
      <c r="AZ664">
        <v>0</v>
      </c>
      <c r="BA664">
        <v>0</v>
      </c>
      <c r="BB664">
        <f>1-AZ664/BA664</f>
        <v>0</v>
      </c>
      <c r="BC664">
        <v>0</v>
      </c>
      <c r="BD664" t="s">
        <v>437</v>
      </c>
      <c r="BE664" t="s">
        <v>437</v>
      </c>
      <c r="BF664">
        <v>0</v>
      </c>
      <c r="BG664">
        <v>0</v>
      </c>
      <c r="BH664">
        <f>1-BF664/BG664</f>
        <v>0</v>
      </c>
      <c r="BI664">
        <v>0.5</v>
      </c>
      <c r="BJ664">
        <f>DI664</f>
        <v>0</v>
      </c>
      <c r="BK664">
        <f>L664</f>
        <v>0</v>
      </c>
      <c r="BL664">
        <f>BH664*BI664*BJ664</f>
        <v>0</v>
      </c>
      <c r="BM664">
        <f>(BK664-BC664)/BJ664</f>
        <v>0</v>
      </c>
      <c r="BN664">
        <f>(BA664-BG664)/BG664</f>
        <v>0</v>
      </c>
      <c r="BO664">
        <f>AZ664/(BB664+AZ664/BG664)</f>
        <v>0</v>
      </c>
      <c r="BP664" t="s">
        <v>437</v>
      </c>
      <c r="BQ664">
        <v>0</v>
      </c>
      <c r="BR664">
        <f>IF(BQ664&lt;&gt;0, BQ664, BO664)</f>
        <v>0</v>
      </c>
      <c r="BS664">
        <f>1-BR664/BG664</f>
        <v>0</v>
      </c>
      <c r="BT664">
        <f>(BG664-BF664)/(BG664-BR664)</f>
        <v>0</v>
      </c>
      <c r="BU664">
        <f>(BA664-BG664)/(BA664-BR664)</f>
        <v>0</v>
      </c>
      <c r="BV664">
        <f>(BG664-BF664)/(BG664-AZ664)</f>
        <v>0</v>
      </c>
      <c r="BW664">
        <f>(BA664-BG664)/(BA664-AZ664)</f>
        <v>0</v>
      </c>
      <c r="BX664">
        <f>(BT664*BR664/BF664)</f>
        <v>0</v>
      </c>
      <c r="BY664">
        <f>(1-BX664)</f>
        <v>0</v>
      </c>
      <c r="DH664">
        <f>$B$11*EG664+$C$11*EH664+$F$11*ES664*(1-EV664)</f>
        <v>0</v>
      </c>
      <c r="DI664">
        <f>DH664*DJ664</f>
        <v>0</v>
      </c>
      <c r="DJ664">
        <f>($B$11*$D$9+$C$11*$D$9+$F$11*((FF664+EX664)/MAX(FF664+EX664+FG664, 0.1)*$I$9+FG664/MAX(FF664+EX664+FG664, 0.1)*$J$9))/($B$11+$C$11+$F$11)</f>
        <v>0</v>
      </c>
      <c r="DK664">
        <f>($B$11*$K$9+$C$11*$K$9+$F$11*((FF664+EX664)/MAX(FF664+EX664+FG664, 0.1)*$P$9+FG664/MAX(FF664+EX664+FG664, 0.1)*$Q$9))/($B$11+$C$11+$F$11)</f>
        <v>0</v>
      </c>
      <c r="DL664">
        <v>2.44</v>
      </c>
      <c r="DM664">
        <v>0.5</v>
      </c>
      <c r="DN664" t="s">
        <v>438</v>
      </c>
      <c r="DO664">
        <v>2</v>
      </c>
      <c r="DP664" t="b">
        <v>1</v>
      </c>
      <c r="DQ664">
        <v>1759263384.6</v>
      </c>
      <c r="DR664">
        <v>1132.441111111111</v>
      </c>
      <c r="DS664">
        <v>1161.151851851852</v>
      </c>
      <c r="DT664">
        <v>22.95951851851852</v>
      </c>
      <c r="DU664">
        <v>22.5581</v>
      </c>
      <c r="DV664">
        <v>1131.417037037037</v>
      </c>
      <c r="DW664">
        <v>22.73890740740741</v>
      </c>
      <c r="DX664">
        <v>500.028</v>
      </c>
      <c r="DY664">
        <v>90.63050370370372</v>
      </c>
      <c r="DZ664">
        <v>0.05040823703703703</v>
      </c>
      <c r="EA664">
        <v>29.63461111111112</v>
      </c>
      <c r="EB664">
        <v>30.00449629629629</v>
      </c>
      <c r="EC664">
        <v>999.9000000000001</v>
      </c>
      <c r="ED664">
        <v>0</v>
      </c>
      <c r="EE664">
        <v>0</v>
      </c>
      <c r="EF664">
        <v>9980.139999999999</v>
      </c>
      <c r="EG664">
        <v>0</v>
      </c>
      <c r="EH664">
        <v>11.42514074074074</v>
      </c>
      <c r="EI664">
        <v>-28.71082592592593</v>
      </c>
      <c r="EJ664">
        <v>1159.051851851852</v>
      </c>
      <c r="EK664">
        <v>1187.95</v>
      </c>
      <c r="EL664">
        <v>0.4014287777777778</v>
      </c>
      <c r="EM664">
        <v>1161.151851851852</v>
      </c>
      <c r="EN664">
        <v>22.5581</v>
      </c>
      <c r="EO664">
        <v>2.080832962962962</v>
      </c>
      <c r="EP664">
        <v>2.044451111111111</v>
      </c>
      <c r="EQ664">
        <v>18.07321851851852</v>
      </c>
      <c r="ER664">
        <v>17.79285925925926</v>
      </c>
      <c r="ES664">
        <v>1999.994074074074</v>
      </c>
      <c r="ET664">
        <v>0.9800080000000002</v>
      </c>
      <c r="EU664">
        <v>0.019992</v>
      </c>
      <c r="EV664">
        <v>0</v>
      </c>
      <c r="EW664">
        <v>228.6234814814815</v>
      </c>
      <c r="EX664">
        <v>5.000560000000001</v>
      </c>
      <c r="EY664">
        <v>4742.897777777777</v>
      </c>
      <c r="EZ664">
        <v>17294.85185185185</v>
      </c>
      <c r="FA664">
        <v>41.24766666666666</v>
      </c>
      <c r="FB664">
        <v>41.375</v>
      </c>
      <c r="FC664">
        <v>40.93699999999999</v>
      </c>
      <c r="FD664">
        <v>40.53674074074073</v>
      </c>
      <c r="FE664">
        <v>41.99066666666667</v>
      </c>
      <c r="FF664">
        <v>1955.114074074074</v>
      </c>
      <c r="FG664">
        <v>39.88000000000001</v>
      </c>
      <c r="FH664">
        <v>0</v>
      </c>
      <c r="FI664">
        <v>1759263406.6</v>
      </c>
      <c r="FJ664">
        <v>0</v>
      </c>
      <c r="FK664">
        <v>228.62052</v>
      </c>
      <c r="FL664">
        <v>-1.728384612665214</v>
      </c>
      <c r="FM664">
        <v>-28.02692313592415</v>
      </c>
      <c r="FN664">
        <v>4742.609200000001</v>
      </c>
      <c r="FO664">
        <v>15</v>
      </c>
      <c r="FP664">
        <v>0</v>
      </c>
      <c r="FQ664" t="s">
        <v>439</v>
      </c>
      <c r="FR664">
        <v>1747148579.5</v>
      </c>
      <c r="FS664">
        <v>1747148584.5</v>
      </c>
      <c r="FT664">
        <v>0</v>
      </c>
      <c r="FU664">
        <v>0.162</v>
      </c>
      <c r="FV664">
        <v>-0.001</v>
      </c>
      <c r="FW664">
        <v>0.139</v>
      </c>
      <c r="FX664">
        <v>0.058</v>
      </c>
      <c r="FY664">
        <v>420</v>
      </c>
      <c r="FZ664">
        <v>16</v>
      </c>
      <c r="GA664">
        <v>0.19</v>
      </c>
      <c r="GB664">
        <v>0.02</v>
      </c>
      <c r="GC664">
        <v>-28.55710731707316</v>
      </c>
      <c r="GD664">
        <v>-3.274041114982633</v>
      </c>
      <c r="GE664">
        <v>0.3327318076170641</v>
      </c>
      <c r="GF664">
        <v>0</v>
      </c>
      <c r="GG664">
        <v>228.6588235294118</v>
      </c>
      <c r="GH664">
        <v>-1.19239113590668</v>
      </c>
      <c r="GI664">
        <v>0.2071723452173019</v>
      </c>
      <c r="GJ664">
        <v>0</v>
      </c>
      <c r="GK664">
        <v>0.4064439512195121</v>
      </c>
      <c r="GL664">
        <v>-0.1069110313588833</v>
      </c>
      <c r="GM664">
        <v>0.01658078724476486</v>
      </c>
      <c r="GN664">
        <v>0</v>
      </c>
      <c r="GO664">
        <v>0</v>
      </c>
      <c r="GP664">
        <v>3</v>
      </c>
      <c r="GQ664" t="s">
        <v>490</v>
      </c>
      <c r="GR664">
        <v>3.12744</v>
      </c>
      <c r="GS664">
        <v>2.72781</v>
      </c>
      <c r="GT664">
        <v>0.171771</v>
      </c>
      <c r="GU664">
        <v>0.17566</v>
      </c>
      <c r="GV664">
        <v>0.103957</v>
      </c>
      <c r="GW664">
        <v>0.103296</v>
      </c>
      <c r="GX664">
        <v>24855.6</v>
      </c>
      <c r="GY664">
        <v>23974</v>
      </c>
      <c r="GZ664">
        <v>30551.4</v>
      </c>
      <c r="HA664">
        <v>29336</v>
      </c>
      <c r="HB664">
        <v>37782</v>
      </c>
      <c r="HC664">
        <v>34605.3</v>
      </c>
      <c r="HD664">
        <v>46733.5</v>
      </c>
      <c r="HE664">
        <v>43581.2</v>
      </c>
      <c r="HF664">
        <v>1.82463</v>
      </c>
      <c r="HG664">
        <v>1.85483</v>
      </c>
      <c r="HH664">
        <v>0.106525</v>
      </c>
      <c r="HI664">
        <v>0</v>
      </c>
      <c r="HJ664">
        <v>28.2631</v>
      </c>
      <c r="HK664">
        <v>999.9</v>
      </c>
      <c r="HL664">
        <v>52.6</v>
      </c>
      <c r="HM664">
        <v>31</v>
      </c>
      <c r="HN664">
        <v>26.1823</v>
      </c>
      <c r="HO664">
        <v>62.9097</v>
      </c>
      <c r="HP664">
        <v>16.8029</v>
      </c>
      <c r="HQ664">
        <v>1</v>
      </c>
      <c r="HR664">
        <v>0.113648</v>
      </c>
      <c r="HS664">
        <v>-0.271291</v>
      </c>
      <c r="HT664">
        <v>20.2016</v>
      </c>
      <c r="HU664">
        <v>5.22657</v>
      </c>
      <c r="HV664">
        <v>11.974</v>
      </c>
      <c r="HW664">
        <v>4.97015</v>
      </c>
      <c r="HX664">
        <v>3.28953</v>
      </c>
      <c r="HY664">
        <v>9999</v>
      </c>
      <c r="HZ664">
        <v>9999</v>
      </c>
      <c r="IA664">
        <v>9999</v>
      </c>
      <c r="IB664">
        <v>22</v>
      </c>
      <c r="IC664">
        <v>4.97291</v>
      </c>
      <c r="ID664">
        <v>1.87713</v>
      </c>
      <c r="IE664">
        <v>1.87519</v>
      </c>
      <c r="IF664">
        <v>1.87804</v>
      </c>
      <c r="IG664">
        <v>1.87476</v>
      </c>
      <c r="IH664">
        <v>1.87833</v>
      </c>
      <c r="II664">
        <v>1.87544</v>
      </c>
      <c r="IJ664">
        <v>1.8766</v>
      </c>
      <c r="IK664">
        <v>0</v>
      </c>
      <c r="IL664">
        <v>0</v>
      </c>
      <c r="IM664">
        <v>0</v>
      </c>
      <c r="IN664">
        <v>0</v>
      </c>
      <c r="IO664" t="s">
        <v>441</v>
      </c>
      <c r="IP664" t="s">
        <v>442</v>
      </c>
      <c r="IQ664" t="s">
        <v>443</v>
      </c>
      <c r="IR664" t="s">
        <v>443</v>
      </c>
      <c r="IS664" t="s">
        <v>443</v>
      </c>
      <c r="IT664" t="s">
        <v>443</v>
      </c>
      <c r="IU664">
        <v>0</v>
      </c>
      <c r="IV664">
        <v>100</v>
      </c>
      <c r="IW664">
        <v>100</v>
      </c>
      <c r="IX664">
        <v>1.05</v>
      </c>
      <c r="IY664">
        <v>0.2204</v>
      </c>
      <c r="IZ664">
        <v>-0.1222274518627452</v>
      </c>
      <c r="JA664">
        <v>0.001328938755811441</v>
      </c>
      <c r="JB664">
        <v>-5.633165956792918E-07</v>
      </c>
      <c r="JC664">
        <v>2.510553891376428E-10</v>
      </c>
      <c r="JD664">
        <v>-0.04678033270444259</v>
      </c>
      <c r="JE664">
        <v>-0.0009625096320519332</v>
      </c>
      <c r="JF664">
        <v>0.0006953178313022573</v>
      </c>
      <c r="JG664">
        <v>-5.973937232829655E-06</v>
      </c>
      <c r="JH664">
        <v>1</v>
      </c>
      <c r="JI664">
        <v>2112</v>
      </c>
      <c r="JJ664">
        <v>1</v>
      </c>
      <c r="JK664">
        <v>26</v>
      </c>
      <c r="JL664">
        <v>201913.5</v>
      </c>
      <c r="JM664">
        <v>201913.5</v>
      </c>
      <c r="JN664">
        <v>2.55493</v>
      </c>
      <c r="JO664">
        <v>2.53906</v>
      </c>
      <c r="JP664">
        <v>1.39893</v>
      </c>
      <c r="JQ664">
        <v>2.33643</v>
      </c>
      <c r="JR664">
        <v>1.44897</v>
      </c>
      <c r="JS664">
        <v>2.50366</v>
      </c>
      <c r="JT664">
        <v>36.8366</v>
      </c>
      <c r="JU664">
        <v>23.9737</v>
      </c>
      <c r="JV664">
        <v>18</v>
      </c>
      <c r="JW664">
        <v>475.932</v>
      </c>
      <c r="JX664">
        <v>464.305</v>
      </c>
      <c r="JY664">
        <v>27.973</v>
      </c>
      <c r="JZ664">
        <v>28.6655</v>
      </c>
      <c r="KA664">
        <v>30.0002</v>
      </c>
      <c r="KB664">
        <v>28.3445</v>
      </c>
      <c r="KC664">
        <v>28.4091</v>
      </c>
      <c r="KD664">
        <v>51.1407</v>
      </c>
      <c r="KE664">
        <v>24.0521</v>
      </c>
      <c r="KF664">
        <v>80.0448</v>
      </c>
      <c r="KG664">
        <v>27.9756</v>
      </c>
      <c r="KH664">
        <v>1209.61</v>
      </c>
      <c r="KI664">
        <v>22.5714</v>
      </c>
      <c r="KJ664">
        <v>100.997</v>
      </c>
      <c r="KK664">
        <v>100.254</v>
      </c>
    </row>
    <row r="665" spans="1:297">
      <c r="A665">
        <v>649</v>
      </c>
      <c r="B665">
        <v>1759263397.1</v>
      </c>
      <c r="C665">
        <v>16581.5</v>
      </c>
      <c r="D665" t="s">
        <v>1747</v>
      </c>
      <c r="E665" t="s">
        <v>1748</v>
      </c>
      <c r="F665">
        <v>5</v>
      </c>
      <c r="G665" t="s">
        <v>1604</v>
      </c>
      <c r="H665" t="s">
        <v>436</v>
      </c>
      <c r="I665">
        <v>1759263389.314285</v>
      </c>
      <c r="J665">
        <f>(K665)/1000</f>
        <v>0</v>
      </c>
      <c r="K665">
        <f>IF(DP665, AN665, AH665)</f>
        <v>0</v>
      </c>
      <c r="L665">
        <f>IF(DP665, AI665, AG665)</f>
        <v>0</v>
      </c>
      <c r="M665">
        <f>DR665 - IF(AU665&gt;1, L665*DL665*100.0/(AW665), 0)</f>
        <v>0</v>
      </c>
      <c r="N665">
        <f>((T665-J665/2)*M665-L665)/(T665+J665/2)</f>
        <v>0</v>
      </c>
      <c r="O665">
        <f>N665*(DY665+DZ665)/1000.0</f>
        <v>0</v>
      </c>
      <c r="P665">
        <f>(DR665 - IF(AU665&gt;1, L665*DL665*100.0/(AW665), 0))*(DY665+DZ665)/1000.0</f>
        <v>0</v>
      </c>
      <c r="Q665">
        <f>2.0/((1/S665-1/R665)+SIGN(S665)*SQRT((1/S665-1/R665)*(1/S665-1/R665) + 4*DM665/((DM665+1)*(DM665+1))*(2*1/S665*1/R665-1/R665*1/R665)))</f>
        <v>0</v>
      </c>
      <c r="R665">
        <f>IF(LEFT(DN665,1)&lt;&gt;"0",IF(LEFT(DN665,1)="1",3.0,DO665),$D$5+$E$5*(EF665*DY665/($K$5*1000))+$F$5*(EF665*DY665/($K$5*1000))*MAX(MIN(DL665,$J$5),$I$5)*MAX(MIN(DL665,$J$5),$I$5)+$G$5*MAX(MIN(DL665,$J$5),$I$5)*(EF665*DY665/($K$5*1000))+$H$5*(EF665*DY665/($K$5*1000))*(EF665*DY665/($K$5*1000)))</f>
        <v>0</v>
      </c>
      <c r="S665">
        <f>J665*(1000-(1000*0.61365*exp(17.502*W665/(240.97+W665))/(DY665+DZ665)+DT665)/2)/(1000*0.61365*exp(17.502*W665/(240.97+W665))/(DY665+DZ665)-DT665)</f>
        <v>0</v>
      </c>
      <c r="T665">
        <f>1/((DM665+1)/(Q665/1.6)+1/(R665/1.37)) + DM665/((DM665+1)/(Q665/1.6) + DM665/(R665/1.37))</f>
        <v>0</v>
      </c>
      <c r="U665">
        <f>(DH665*DK665)</f>
        <v>0</v>
      </c>
      <c r="V665">
        <f>(EA665+(U665+2*0.95*5.67E-8*(((EA665+$B$7)+273)^4-(EA665+273)^4)-44100*J665)/(1.84*29.3*R665+8*0.95*5.67E-8*(EA665+273)^3))</f>
        <v>0</v>
      </c>
      <c r="W665">
        <f>($C$7*EB665+$D$7*EC665+$E$7*V665)</f>
        <v>0</v>
      </c>
      <c r="X665">
        <f>0.61365*exp(17.502*W665/(240.97+W665))</f>
        <v>0</v>
      </c>
      <c r="Y665">
        <f>(Z665/AA665*100)</f>
        <v>0</v>
      </c>
      <c r="Z665">
        <f>DT665*(DY665+DZ665)/1000</f>
        <v>0</v>
      </c>
      <c r="AA665">
        <f>0.61365*exp(17.502*EA665/(240.97+EA665))</f>
        <v>0</v>
      </c>
      <c r="AB665">
        <f>(X665-DT665*(DY665+DZ665)/1000)</f>
        <v>0</v>
      </c>
      <c r="AC665">
        <f>(-J665*44100)</f>
        <v>0</v>
      </c>
      <c r="AD665">
        <f>2*29.3*R665*0.92*(EA665-W665)</f>
        <v>0</v>
      </c>
      <c r="AE665">
        <f>2*0.95*5.67E-8*(((EA665+$B$7)+273)^4-(W665+273)^4)</f>
        <v>0</v>
      </c>
      <c r="AF665">
        <f>U665+AE665+AC665+AD665</f>
        <v>0</v>
      </c>
      <c r="AG665">
        <f>DX665*AU665*(DS665-DR665*(1000-AU665*DU665)/(1000-AU665*DT665))/(100*DL665)</f>
        <v>0</v>
      </c>
      <c r="AH665">
        <f>1000*DX665*AU665*(DT665-DU665)/(100*DL665*(1000-AU665*DT665))</f>
        <v>0</v>
      </c>
      <c r="AI665">
        <f>(AJ665 - AK665 - DY665*1E3/(8.314*(EA665+273.15)) * AM665/DX665 * AL665) * DX665/(100*DL665) * (1000 - DU665)/1000</f>
        <v>0</v>
      </c>
      <c r="AJ665">
        <v>1220.186432832669</v>
      </c>
      <c r="AK665">
        <v>1199.793393939394</v>
      </c>
      <c r="AL665">
        <v>3.410224575539321</v>
      </c>
      <c r="AM665">
        <v>65.50956561991086</v>
      </c>
      <c r="AN665">
        <f>(AP665 - AO665 + DY665*1E3/(8.314*(EA665+273.15)) * AR665/DX665 * AQ665) * DX665/(100*DL665) * 1000/(1000 - AP665)</f>
        <v>0</v>
      </c>
      <c r="AO665">
        <v>22.57927548481411</v>
      </c>
      <c r="AP665">
        <v>22.9502509090909</v>
      </c>
      <c r="AQ665">
        <v>4.031695327241608E-05</v>
      </c>
      <c r="AR665">
        <v>120.4134206838578</v>
      </c>
      <c r="AS665">
        <v>6</v>
      </c>
      <c r="AT665">
        <v>1</v>
      </c>
      <c r="AU665">
        <f>IF(AS665*$H$13&gt;=AW665,1.0,(AW665/(AW665-AS665*$H$13)))</f>
        <v>0</v>
      </c>
      <c r="AV665">
        <f>(AU665-1)*100</f>
        <v>0</v>
      </c>
      <c r="AW665">
        <f>MAX(0,($B$13+$C$13*EF665)/(1+$D$13*EF665)*DY665/(EA665+273)*$E$13)</f>
        <v>0</v>
      </c>
      <c r="AX665" t="s">
        <v>437</v>
      </c>
      <c r="AY665" t="s">
        <v>437</v>
      </c>
      <c r="AZ665">
        <v>0</v>
      </c>
      <c r="BA665">
        <v>0</v>
      </c>
      <c r="BB665">
        <f>1-AZ665/BA665</f>
        <v>0</v>
      </c>
      <c r="BC665">
        <v>0</v>
      </c>
      <c r="BD665" t="s">
        <v>437</v>
      </c>
      <c r="BE665" t="s">
        <v>437</v>
      </c>
      <c r="BF665">
        <v>0</v>
      </c>
      <c r="BG665">
        <v>0</v>
      </c>
      <c r="BH665">
        <f>1-BF665/BG665</f>
        <v>0</v>
      </c>
      <c r="BI665">
        <v>0.5</v>
      </c>
      <c r="BJ665">
        <f>DI665</f>
        <v>0</v>
      </c>
      <c r="BK665">
        <f>L665</f>
        <v>0</v>
      </c>
      <c r="BL665">
        <f>BH665*BI665*BJ665</f>
        <v>0</v>
      </c>
      <c r="BM665">
        <f>(BK665-BC665)/BJ665</f>
        <v>0</v>
      </c>
      <c r="BN665">
        <f>(BA665-BG665)/BG665</f>
        <v>0</v>
      </c>
      <c r="BO665">
        <f>AZ665/(BB665+AZ665/BG665)</f>
        <v>0</v>
      </c>
      <c r="BP665" t="s">
        <v>437</v>
      </c>
      <c r="BQ665">
        <v>0</v>
      </c>
      <c r="BR665">
        <f>IF(BQ665&lt;&gt;0, BQ665, BO665)</f>
        <v>0</v>
      </c>
      <c r="BS665">
        <f>1-BR665/BG665</f>
        <v>0</v>
      </c>
      <c r="BT665">
        <f>(BG665-BF665)/(BG665-BR665)</f>
        <v>0</v>
      </c>
      <c r="BU665">
        <f>(BA665-BG665)/(BA665-BR665)</f>
        <v>0</v>
      </c>
      <c r="BV665">
        <f>(BG665-BF665)/(BG665-AZ665)</f>
        <v>0</v>
      </c>
      <c r="BW665">
        <f>(BA665-BG665)/(BA665-AZ665)</f>
        <v>0</v>
      </c>
      <c r="BX665">
        <f>(BT665*BR665/BF665)</f>
        <v>0</v>
      </c>
      <c r="BY665">
        <f>(1-BX665)</f>
        <v>0</v>
      </c>
      <c r="DH665">
        <f>$B$11*EG665+$C$11*EH665+$F$11*ES665*(1-EV665)</f>
        <v>0</v>
      </c>
      <c r="DI665">
        <f>DH665*DJ665</f>
        <v>0</v>
      </c>
      <c r="DJ665">
        <f>($B$11*$D$9+$C$11*$D$9+$F$11*((FF665+EX665)/MAX(FF665+EX665+FG665, 0.1)*$I$9+FG665/MAX(FF665+EX665+FG665, 0.1)*$J$9))/($B$11+$C$11+$F$11)</f>
        <v>0</v>
      </c>
      <c r="DK665">
        <f>($B$11*$K$9+$C$11*$K$9+$F$11*((FF665+EX665)/MAX(FF665+EX665+FG665, 0.1)*$P$9+FG665/MAX(FF665+EX665+FG665, 0.1)*$Q$9))/($B$11+$C$11+$F$11)</f>
        <v>0</v>
      </c>
      <c r="DL665">
        <v>2.44</v>
      </c>
      <c r="DM665">
        <v>0.5</v>
      </c>
      <c r="DN665" t="s">
        <v>438</v>
      </c>
      <c r="DO665">
        <v>2</v>
      </c>
      <c r="DP665" t="b">
        <v>1</v>
      </c>
      <c r="DQ665">
        <v>1759263389.314285</v>
      </c>
      <c r="DR665">
        <v>1148.031071428571</v>
      </c>
      <c r="DS665">
        <v>1176.929642857143</v>
      </c>
      <c r="DT665">
        <v>22.95257857142857</v>
      </c>
      <c r="DU665">
        <v>22.56546428571428</v>
      </c>
      <c r="DV665">
        <v>1146.991071428571</v>
      </c>
      <c r="DW665">
        <v>22.73210357142857</v>
      </c>
      <c r="DX665">
        <v>500.0110357142858</v>
      </c>
      <c r="DY665">
        <v>90.62940714285715</v>
      </c>
      <c r="DZ665">
        <v>0.05034420714285714</v>
      </c>
      <c r="EA665">
        <v>29.63289642857143</v>
      </c>
      <c r="EB665">
        <v>30.00136785714286</v>
      </c>
      <c r="EC665">
        <v>999.9000000000002</v>
      </c>
      <c r="ED665">
        <v>0</v>
      </c>
      <c r="EE665">
        <v>0</v>
      </c>
      <c r="EF665">
        <v>9981.543214285713</v>
      </c>
      <c r="EG665">
        <v>0</v>
      </c>
      <c r="EH665">
        <v>11.42384285714285</v>
      </c>
      <c r="EI665">
        <v>-28.899775</v>
      </c>
      <c r="EJ665">
        <v>1175</v>
      </c>
      <c r="EK665">
        <v>1204.102142857143</v>
      </c>
      <c r="EL665">
        <v>0.3871203928571428</v>
      </c>
      <c r="EM665">
        <v>1176.929642857143</v>
      </c>
      <c r="EN665">
        <v>22.56546428571428</v>
      </c>
      <c r="EO665">
        <v>2.080177857142857</v>
      </c>
      <c r="EP665">
        <v>2.045093928571428</v>
      </c>
      <c r="EQ665">
        <v>18.06820714285714</v>
      </c>
      <c r="ER665">
        <v>17.79784285714286</v>
      </c>
      <c r="ES665">
        <v>1999.990357142857</v>
      </c>
      <c r="ET665">
        <v>0.9800051428571427</v>
      </c>
      <c r="EU665">
        <v>0.01999492142857143</v>
      </c>
      <c r="EV665">
        <v>0</v>
      </c>
      <c r="EW665">
        <v>228.5109285714286</v>
      </c>
      <c r="EX665">
        <v>5.000560000000001</v>
      </c>
      <c r="EY665">
        <v>4740.709999999999</v>
      </c>
      <c r="EZ665">
        <v>17294.81071428572</v>
      </c>
      <c r="FA665">
        <v>41.25</v>
      </c>
      <c r="FB665">
        <v>41.375</v>
      </c>
      <c r="FC665">
        <v>40.93699999999999</v>
      </c>
      <c r="FD665">
        <v>40.54435714285714</v>
      </c>
      <c r="FE665">
        <v>41.99775</v>
      </c>
      <c r="FF665">
        <v>1955.103214285714</v>
      </c>
      <c r="FG665">
        <v>39.88714285714286</v>
      </c>
      <c r="FH665">
        <v>0</v>
      </c>
      <c r="FI665">
        <v>1759263411.4</v>
      </c>
      <c r="FJ665">
        <v>0</v>
      </c>
      <c r="FK665">
        <v>228.51</v>
      </c>
      <c r="FL665">
        <v>-1.717384605384716</v>
      </c>
      <c r="FM665">
        <v>-30.79615380293457</v>
      </c>
      <c r="FN665">
        <v>4740.3868</v>
      </c>
      <c r="FO665">
        <v>15</v>
      </c>
      <c r="FP665">
        <v>0</v>
      </c>
      <c r="FQ665" t="s">
        <v>439</v>
      </c>
      <c r="FR665">
        <v>1747148579.5</v>
      </c>
      <c r="FS665">
        <v>1747148584.5</v>
      </c>
      <c r="FT665">
        <v>0</v>
      </c>
      <c r="FU665">
        <v>0.162</v>
      </c>
      <c r="FV665">
        <v>-0.001</v>
      </c>
      <c r="FW665">
        <v>0.139</v>
      </c>
      <c r="FX665">
        <v>0.058</v>
      </c>
      <c r="FY665">
        <v>420</v>
      </c>
      <c r="FZ665">
        <v>16</v>
      </c>
      <c r="GA665">
        <v>0.19</v>
      </c>
      <c r="GB665">
        <v>0.02</v>
      </c>
      <c r="GC665">
        <v>-28.72093414634146</v>
      </c>
      <c r="GD665">
        <v>-2.753968641114986</v>
      </c>
      <c r="GE665">
        <v>0.2905097585445918</v>
      </c>
      <c r="GF665">
        <v>0</v>
      </c>
      <c r="GG665">
        <v>228.5817352941176</v>
      </c>
      <c r="GH665">
        <v>-1.380947286354282</v>
      </c>
      <c r="GI665">
        <v>0.242861895980063</v>
      </c>
      <c r="GJ665">
        <v>0</v>
      </c>
      <c r="GK665">
        <v>0.3995623170731707</v>
      </c>
      <c r="GL665">
        <v>-0.1909739790940777</v>
      </c>
      <c r="GM665">
        <v>0.01946921111739279</v>
      </c>
      <c r="GN665">
        <v>0</v>
      </c>
      <c r="GO665">
        <v>0</v>
      </c>
      <c r="GP665">
        <v>3</v>
      </c>
      <c r="GQ665" t="s">
        <v>490</v>
      </c>
      <c r="GR665">
        <v>3.12758</v>
      </c>
      <c r="GS665">
        <v>2.72799</v>
      </c>
      <c r="GT665">
        <v>0.173303</v>
      </c>
      <c r="GU665">
        <v>0.177175</v>
      </c>
      <c r="GV665">
        <v>0.103962</v>
      </c>
      <c r="GW665">
        <v>0.103348</v>
      </c>
      <c r="GX665">
        <v>24809.6</v>
      </c>
      <c r="GY665">
        <v>23929.6</v>
      </c>
      <c r="GZ665">
        <v>30551.3</v>
      </c>
      <c r="HA665">
        <v>29335.7</v>
      </c>
      <c r="HB665">
        <v>37781.9</v>
      </c>
      <c r="HC665">
        <v>34603</v>
      </c>
      <c r="HD665">
        <v>46733.6</v>
      </c>
      <c r="HE665">
        <v>43580.8</v>
      </c>
      <c r="HF665">
        <v>1.8249</v>
      </c>
      <c r="HG665">
        <v>1.85483</v>
      </c>
      <c r="HH665">
        <v>0.106357</v>
      </c>
      <c r="HI665">
        <v>0</v>
      </c>
      <c r="HJ665">
        <v>28.2661</v>
      </c>
      <c r="HK665">
        <v>999.9</v>
      </c>
      <c r="HL665">
        <v>52.6</v>
      </c>
      <c r="HM665">
        <v>31</v>
      </c>
      <c r="HN665">
        <v>26.181</v>
      </c>
      <c r="HO665">
        <v>62.8897</v>
      </c>
      <c r="HP665">
        <v>16.7508</v>
      </c>
      <c r="HQ665">
        <v>1</v>
      </c>
      <c r="HR665">
        <v>0.113834</v>
      </c>
      <c r="HS665">
        <v>-0.281678</v>
      </c>
      <c r="HT665">
        <v>20.2015</v>
      </c>
      <c r="HU665">
        <v>5.22627</v>
      </c>
      <c r="HV665">
        <v>11.974</v>
      </c>
      <c r="HW665">
        <v>4.96975</v>
      </c>
      <c r="HX665">
        <v>3.2895</v>
      </c>
      <c r="HY665">
        <v>9999</v>
      </c>
      <c r="HZ665">
        <v>9999</v>
      </c>
      <c r="IA665">
        <v>9999</v>
      </c>
      <c r="IB665">
        <v>22</v>
      </c>
      <c r="IC665">
        <v>4.97291</v>
      </c>
      <c r="ID665">
        <v>1.8771</v>
      </c>
      <c r="IE665">
        <v>1.87516</v>
      </c>
      <c r="IF665">
        <v>1.87801</v>
      </c>
      <c r="IG665">
        <v>1.87469</v>
      </c>
      <c r="IH665">
        <v>1.87827</v>
      </c>
      <c r="II665">
        <v>1.87538</v>
      </c>
      <c r="IJ665">
        <v>1.87655</v>
      </c>
      <c r="IK665">
        <v>0</v>
      </c>
      <c r="IL665">
        <v>0</v>
      </c>
      <c r="IM665">
        <v>0</v>
      </c>
      <c r="IN665">
        <v>0</v>
      </c>
      <c r="IO665" t="s">
        <v>441</v>
      </c>
      <c r="IP665" t="s">
        <v>442</v>
      </c>
      <c r="IQ665" t="s">
        <v>443</v>
      </c>
      <c r="IR665" t="s">
        <v>443</v>
      </c>
      <c r="IS665" t="s">
        <v>443</v>
      </c>
      <c r="IT665" t="s">
        <v>443</v>
      </c>
      <c r="IU665">
        <v>0</v>
      </c>
      <c r="IV665">
        <v>100</v>
      </c>
      <c r="IW665">
        <v>100</v>
      </c>
      <c r="IX665">
        <v>1.07</v>
      </c>
      <c r="IY665">
        <v>0.2204</v>
      </c>
      <c r="IZ665">
        <v>-0.1222274518627452</v>
      </c>
      <c r="JA665">
        <v>0.001328938755811441</v>
      </c>
      <c r="JB665">
        <v>-5.633165956792918E-07</v>
      </c>
      <c r="JC665">
        <v>2.510553891376428E-10</v>
      </c>
      <c r="JD665">
        <v>-0.04678033270444259</v>
      </c>
      <c r="JE665">
        <v>-0.0009625096320519332</v>
      </c>
      <c r="JF665">
        <v>0.0006953178313022573</v>
      </c>
      <c r="JG665">
        <v>-5.973937232829655E-06</v>
      </c>
      <c r="JH665">
        <v>1</v>
      </c>
      <c r="JI665">
        <v>2112</v>
      </c>
      <c r="JJ665">
        <v>1</v>
      </c>
      <c r="JK665">
        <v>26</v>
      </c>
      <c r="JL665">
        <v>201913.6</v>
      </c>
      <c r="JM665">
        <v>201913.5</v>
      </c>
      <c r="JN665">
        <v>2.58545</v>
      </c>
      <c r="JO665">
        <v>2.53174</v>
      </c>
      <c r="JP665">
        <v>1.39893</v>
      </c>
      <c r="JQ665">
        <v>2.33643</v>
      </c>
      <c r="JR665">
        <v>1.44897</v>
      </c>
      <c r="JS665">
        <v>2.59766</v>
      </c>
      <c r="JT665">
        <v>36.8366</v>
      </c>
      <c r="JU665">
        <v>23.9737</v>
      </c>
      <c r="JV665">
        <v>18</v>
      </c>
      <c r="JW665">
        <v>476.085</v>
      </c>
      <c r="JX665">
        <v>464.316</v>
      </c>
      <c r="JY665">
        <v>27.9725</v>
      </c>
      <c r="JZ665">
        <v>28.6661</v>
      </c>
      <c r="KA665">
        <v>30.0003</v>
      </c>
      <c r="KB665">
        <v>28.3448</v>
      </c>
      <c r="KC665">
        <v>28.4105</v>
      </c>
      <c r="KD665">
        <v>51.7536</v>
      </c>
      <c r="KE665">
        <v>24.0521</v>
      </c>
      <c r="KF665">
        <v>80.0448</v>
      </c>
      <c r="KG665">
        <v>27.9747</v>
      </c>
      <c r="KH665">
        <v>1222.98</v>
      </c>
      <c r="KI665">
        <v>22.576</v>
      </c>
      <c r="KJ665">
        <v>100.997</v>
      </c>
      <c r="KK665">
        <v>100.253</v>
      </c>
    </row>
    <row r="666" spans="1:297">
      <c r="A666">
        <v>650</v>
      </c>
      <c r="B666">
        <v>1759263402.1</v>
      </c>
      <c r="C666">
        <v>16586.5</v>
      </c>
      <c r="D666" t="s">
        <v>1749</v>
      </c>
      <c r="E666" t="s">
        <v>1750</v>
      </c>
      <c r="F666">
        <v>5</v>
      </c>
      <c r="G666" t="s">
        <v>1604</v>
      </c>
      <c r="H666" t="s">
        <v>436</v>
      </c>
      <c r="I666">
        <v>1759263394.6</v>
      </c>
      <c r="J666">
        <f>(K666)/1000</f>
        <v>0</v>
      </c>
      <c r="K666">
        <f>IF(DP666, AN666, AH666)</f>
        <v>0</v>
      </c>
      <c r="L666">
        <f>IF(DP666, AI666, AG666)</f>
        <v>0</v>
      </c>
      <c r="M666">
        <f>DR666 - IF(AU666&gt;1, L666*DL666*100.0/(AW666), 0)</f>
        <v>0</v>
      </c>
      <c r="N666">
        <f>((T666-J666/2)*M666-L666)/(T666+J666/2)</f>
        <v>0</v>
      </c>
      <c r="O666">
        <f>N666*(DY666+DZ666)/1000.0</f>
        <v>0</v>
      </c>
      <c r="P666">
        <f>(DR666 - IF(AU666&gt;1, L666*DL666*100.0/(AW666), 0))*(DY666+DZ666)/1000.0</f>
        <v>0</v>
      </c>
      <c r="Q666">
        <f>2.0/((1/S666-1/R666)+SIGN(S666)*SQRT((1/S666-1/R666)*(1/S666-1/R666) + 4*DM666/((DM666+1)*(DM666+1))*(2*1/S666*1/R666-1/R666*1/R666)))</f>
        <v>0</v>
      </c>
      <c r="R666">
        <f>IF(LEFT(DN666,1)&lt;&gt;"0",IF(LEFT(DN666,1)="1",3.0,DO666),$D$5+$E$5*(EF666*DY666/($K$5*1000))+$F$5*(EF666*DY666/($K$5*1000))*MAX(MIN(DL666,$J$5),$I$5)*MAX(MIN(DL666,$J$5),$I$5)+$G$5*MAX(MIN(DL666,$J$5),$I$5)*(EF666*DY666/($K$5*1000))+$H$5*(EF666*DY666/($K$5*1000))*(EF666*DY666/($K$5*1000)))</f>
        <v>0</v>
      </c>
      <c r="S666">
        <f>J666*(1000-(1000*0.61365*exp(17.502*W666/(240.97+W666))/(DY666+DZ666)+DT666)/2)/(1000*0.61365*exp(17.502*W666/(240.97+W666))/(DY666+DZ666)-DT666)</f>
        <v>0</v>
      </c>
      <c r="T666">
        <f>1/((DM666+1)/(Q666/1.6)+1/(R666/1.37)) + DM666/((DM666+1)/(Q666/1.6) + DM666/(R666/1.37))</f>
        <v>0</v>
      </c>
      <c r="U666">
        <f>(DH666*DK666)</f>
        <v>0</v>
      </c>
      <c r="V666">
        <f>(EA666+(U666+2*0.95*5.67E-8*(((EA666+$B$7)+273)^4-(EA666+273)^4)-44100*J666)/(1.84*29.3*R666+8*0.95*5.67E-8*(EA666+273)^3))</f>
        <v>0</v>
      </c>
      <c r="W666">
        <f>($C$7*EB666+$D$7*EC666+$E$7*V666)</f>
        <v>0</v>
      </c>
      <c r="X666">
        <f>0.61365*exp(17.502*W666/(240.97+W666))</f>
        <v>0</v>
      </c>
      <c r="Y666">
        <f>(Z666/AA666*100)</f>
        <v>0</v>
      </c>
      <c r="Z666">
        <f>DT666*(DY666+DZ666)/1000</f>
        <v>0</v>
      </c>
      <c r="AA666">
        <f>0.61365*exp(17.502*EA666/(240.97+EA666))</f>
        <v>0</v>
      </c>
      <c r="AB666">
        <f>(X666-DT666*(DY666+DZ666)/1000)</f>
        <v>0</v>
      </c>
      <c r="AC666">
        <f>(-J666*44100)</f>
        <v>0</v>
      </c>
      <c r="AD666">
        <f>2*29.3*R666*0.92*(EA666-W666)</f>
        <v>0</v>
      </c>
      <c r="AE666">
        <f>2*0.95*5.67E-8*(((EA666+$B$7)+273)^4-(W666+273)^4)</f>
        <v>0</v>
      </c>
      <c r="AF666">
        <f>U666+AE666+AC666+AD666</f>
        <v>0</v>
      </c>
      <c r="AG666">
        <f>DX666*AU666*(DS666-DR666*(1000-AU666*DU666)/(1000-AU666*DT666))/(100*DL666)</f>
        <v>0</v>
      </c>
      <c r="AH666">
        <f>1000*DX666*AU666*(DT666-DU666)/(100*DL666*(1000-AU666*DT666))</f>
        <v>0</v>
      </c>
      <c r="AI666">
        <f>(AJ666 - AK666 - DY666*1E3/(8.314*(EA666+273.15)) * AM666/DX666 * AL666) * DX666/(100*DL666) * (1000 - DU666)/1000</f>
        <v>0</v>
      </c>
      <c r="AJ666">
        <v>1237.271151768441</v>
      </c>
      <c r="AK666">
        <v>1216.857454545455</v>
      </c>
      <c r="AL666">
        <v>3.412026914936376</v>
      </c>
      <c r="AM666">
        <v>65.50956561991086</v>
      </c>
      <c r="AN666">
        <f>(AP666 - AO666 + DY666*1E3/(8.314*(EA666+273.15)) * AR666/DX666 * AQ666) * DX666/(100*DL666) * 1000/(1000 - AP666)</f>
        <v>0</v>
      </c>
      <c r="AO666">
        <v>22.58258466993028</v>
      </c>
      <c r="AP666">
        <v>22.95470363636363</v>
      </c>
      <c r="AQ666">
        <v>7.729499862817873E-05</v>
      </c>
      <c r="AR666">
        <v>120.4134206838578</v>
      </c>
      <c r="AS666">
        <v>6</v>
      </c>
      <c r="AT666">
        <v>1</v>
      </c>
      <c r="AU666">
        <f>IF(AS666*$H$13&gt;=AW666,1.0,(AW666/(AW666-AS666*$H$13)))</f>
        <v>0</v>
      </c>
      <c r="AV666">
        <f>(AU666-1)*100</f>
        <v>0</v>
      </c>
      <c r="AW666">
        <f>MAX(0,($B$13+$C$13*EF666)/(1+$D$13*EF666)*DY666/(EA666+273)*$E$13)</f>
        <v>0</v>
      </c>
      <c r="AX666" t="s">
        <v>437</v>
      </c>
      <c r="AY666" t="s">
        <v>437</v>
      </c>
      <c r="AZ666">
        <v>0</v>
      </c>
      <c r="BA666">
        <v>0</v>
      </c>
      <c r="BB666">
        <f>1-AZ666/BA666</f>
        <v>0</v>
      </c>
      <c r="BC666">
        <v>0</v>
      </c>
      <c r="BD666" t="s">
        <v>437</v>
      </c>
      <c r="BE666" t="s">
        <v>437</v>
      </c>
      <c r="BF666">
        <v>0</v>
      </c>
      <c r="BG666">
        <v>0</v>
      </c>
      <c r="BH666">
        <f>1-BF666/BG666</f>
        <v>0</v>
      </c>
      <c r="BI666">
        <v>0.5</v>
      </c>
      <c r="BJ666">
        <f>DI666</f>
        <v>0</v>
      </c>
      <c r="BK666">
        <f>L666</f>
        <v>0</v>
      </c>
      <c r="BL666">
        <f>BH666*BI666*BJ666</f>
        <v>0</v>
      </c>
      <c r="BM666">
        <f>(BK666-BC666)/BJ666</f>
        <v>0</v>
      </c>
      <c r="BN666">
        <f>(BA666-BG666)/BG666</f>
        <v>0</v>
      </c>
      <c r="BO666">
        <f>AZ666/(BB666+AZ666/BG666)</f>
        <v>0</v>
      </c>
      <c r="BP666" t="s">
        <v>437</v>
      </c>
      <c r="BQ666">
        <v>0</v>
      </c>
      <c r="BR666">
        <f>IF(BQ666&lt;&gt;0, BQ666, BO666)</f>
        <v>0</v>
      </c>
      <c r="BS666">
        <f>1-BR666/BG666</f>
        <v>0</v>
      </c>
      <c r="BT666">
        <f>(BG666-BF666)/(BG666-BR666)</f>
        <v>0</v>
      </c>
      <c r="BU666">
        <f>(BA666-BG666)/(BA666-BR666)</f>
        <v>0</v>
      </c>
      <c r="BV666">
        <f>(BG666-BF666)/(BG666-AZ666)</f>
        <v>0</v>
      </c>
      <c r="BW666">
        <f>(BA666-BG666)/(BA666-AZ666)</f>
        <v>0</v>
      </c>
      <c r="BX666">
        <f>(BT666*BR666/BF666)</f>
        <v>0</v>
      </c>
      <c r="BY666">
        <f>(1-BX666)</f>
        <v>0</v>
      </c>
      <c r="DH666">
        <f>$B$11*EG666+$C$11*EH666+$F$11*ES666*(1-EV666)</f>
        <v>0</v>
      </c>
      <c r="DI666">
        <f>DH666*DJ666</f>
        <v>0</v>
      </c>
      <c r="DJ666">
        <f>($B$11*$D$9+$C$11*$D$9+$F$11*((FF666+EX666)/MAX(FF666+EX666+FG666, 0.1)*$I$9+FG666/MAX(FF666+EX666+FG666, 0.1)*$J$9))/($B$11+$C$11+$F$11)</f>
        <v>0</v>
      </c>
      <c r="DK666">
        <f>($B$11*$K$9+$C$11*$K$9+$F$11*((FF666+EX666)/MAX(FF666+EX666+FG666, 0.1)*$P$9+FG666/MAX(FF666+EX666+FG666, 0.1)*$Q$9))/($B$11+$C$11+$F$11)</f>
        <v>0</v>
      </c>
      <c r="DL666">
        <v>2.44</v>
      </c>
      <c r="DM666">
        <v>0.5</v>
      </c>
      <c r="DN666" t="s">
        <v>438</v>
      </c>
      <c r="DO666">
        <v>2</v>
      </c>
      <c r="DP666" t="b">
        <v>1</v>
      </c>
      <c r="DQ666">
        <v>1759263394.6</v>
      </c>
      <c r="DR666">
        <v>1165.607037037037</v>
      </c>
      <c r="DS666">
        <v>1194.608518518518</v>
      </c>
      <c r="DT666">
        <v>22.9505074074074</v>
      </c>
      <c r="DU666">
        <v>22.57315925925926</v>
      </c>
      <c r="DV666">
        <v>1164.548888888889</v>
      </c>
      <c r="DW666">
        <v>22.73007037037037</v>
      </c>
      <c r="DX666">
        <v>499.9632222222222</v>
      </c>
      <c r="DY666">
        <v>90.62844814814815</v>
      </c>
      <c r="DZ666">
        <v>0.05029791111111111</v>
      </c>
      <c r="EA666">
        <v>29.63175555555556</v>
      </c>
      <c r="EB666">
        <v>30.00161481481482</v>
      </c>
      <c r="EC666">
        <v>999.9000000000001</v>
      </c>
      <c r="ED666">
        <v>0</v>
      </c>
      <c r="EE666">
        <v>0</v>
      </c>
      <c r="EF666">
        <v>9984.91148148148</v>
      </c>
      <c r="EG666">
        <v>0</v>
      </c>
      <c r="EH666">
        <v>11.42255185185185</v>
      </c>
      <c r="EI666">
        <v>-29.00148148148148</v>
      </c>
      <c r="EJ666">
        <v>1192.987037037037</v>
      </c>
      <c r="EK666">
        <v>1222.196666666666</v>
      </c>
      <c r="EL666">
        <v>0.3773492222222221</v>
      </c>
      <c r="EM666">
        <v>1194.608518518518</v>
      </c>
      <c r="EN666">
        <v>22.57315925925926</v>
      </c>
      <c r="EO666">
        <v>2.079968518518519</v>
      </c>
      <c r="EP666">
        <v>2.04576962962963</v>
      </c>
      <c r="EQ666">
        <v>18.06660740740741</v>
      </c>
      <c r="ER666">
        <v>17.80308888888889</v>
      </c>
      <c r="ES666">
        <v>1999.992592592593</v>
      </c>
      <c r="ET666">
        <v>0.9799997037037036</v>
      </c>
      <c r="EU666">
        <v>0.02000046296296296</v>
      </c>
      <c r="EV666">
        <v>0</v>
      </c>
      <c r="EW666">
        <v>228.397</v>
      </c>
      <c r="EX666">
        <v>5.000560000000001</v>
      </c>
      <c r="EY666">
        <v>4738.249629629629</v>
      </c>
      <c r="EZ666">
        <v>17294.8037037037</v>
      </c>
      <c r="FA666">
        <v>41.25</v>
      </c>
      <c r="FB666">
        <v>41.38188888888889</v>
      </c>
      <c r="FC666">
        <v>40.93699999999999</v>
      </c>
      <c r="FD666">
        <v>40.55288888888889</v>
      </c>
      <c r="FE666">
        <v>42</v>
      </c>
      <c r="FF666">
        <v>1955.091851851852</v>
      </c>
      <c r="FG666">
        <v>39.90074074074074</v>
      </c>
      <c r="FH666">
        <v>0</v>
      </c>
      <c r="FI666">
        <v>1759263416.2</v>
      </c>
      <c r="FJ666">
        <v>0</v>
      </c>
      <c r="FK666">
        <v>228.40356</v>
      </c>
      <c r="FL666">
        <v>-0.3083076911394452</v>
      </c>
      <c r="FM666">
        <v>-26.13307691566904</v>
      </c>
      <c r="FN666">
        <v>4738.155599999999</v>
      </c>
      <c r="FO666">
        <v>15</v>
      </c>
      <c r="FP666">
        <v>0</v>
      </c>
      <c r="FQ666" t="s">
        <v>439</v>
      </c>
      <c r="FR666">
        <v>1747148579.5</v>
      </c>
      <c r="FS666">
        <v>1747148584.5</v>
      </c>
      <c r="FT666">
        <v>0</v>
      </c>
      <c r="FU666">
        <v>0.162</v>
      </c>
      <c r="FV666">
        <v>-0.001</v>
      </c>
      <c r="FW666">
        <v>0.139</v>
      </c>
      <c r="FX666">
        <v>0.058</v>
      </c>
      <c r="FY666">
        <v>420</v>
      </c>
      <c r="FZ666">
        <v>16</v>
      </c>
      <c r="GA666">
        <v>0.19</v>
      </c>
      <c r="GB666">
        <v>0.02</v>
      </c>
      <c r="GC666">
        <v>-28.92485853658537</v>
      </c>
      <c r="GD666">
        <v>-1.117137282230005</v>
      </c>
      <c r="GE666">
        <v>0.1402585330226409</v>
      </c>
      <c r="GF666">
        <v>0</v>
      </c>
      <c r="GG666">
        <v>228.4806470588235</v>
      </c>
      <c r="GH666">
        <v>-1.227929714559009</v>
      </c>
      <c r="GI666">
        <v>0.240512673305923</v>
      </c>
      <c r="GJ666">
        <v>0</v>
      </c>
      <c r="GK666">
        <v>0.3834106829268292</v>
      </c>
      <c r="GL666">
        <v>-0.121758752613239</v>
      </c>
      <c r="GM666">
        <v>0.0125774197214963</v>
      </c>
      <c r="GN666">
        <v>0</v>
      </c>
      <c r="GO666">
        <v>0</v>
      </c>
      <c r="GP666">
        <v>3</v>
      </c>
      <c r="GQ666" t="s">
        <v>490</v>
      </c>
      <c r="GR666">
        <v>3.12747</v>
      </c>
      <c r="GS666">
        <v>2.72825</v>
      </c>
      <c r="GT666">
        <v>0.174822</v>
      </c>
      <c r="GU666">
        <v>0.178707</v>
      </c>
      <c r="GV666">
        <v>0.103976</v>
      </c>
      <c r="GW666">
        <v>0.103351</v>
      </c>
      <c r="GX666">
        <v>24764</v>
      </c>
      <c r="GY666">
        <v>23884.7</v>
      </c>
      <c r="GZ666">
        <v>30551.3</v>
      </c>
      <c r="HA666">
        <v>29335.3</v>
      </c>
      <c r="HB666">
        <v>37781.6</v>
      </c>
      <c r="HC666">
        <v>34602.8</v>
      </c>
      <c r="HD666">
        <v>46733.7</v>
      </c>
      <c r="HE666">
        <v>43580.6</v>
      </c>
      <c r="HF666">
        <v>1.82455</v>
      </c>
      <c r="HG666">
        <v>1.85522</v>
      </c>
      <c r="HH666">
        <v>0.106588</v>
      </c>
      <c r="HI666">
        <v>0</v>
      </c>
      <c r="HJ666">
        <v>28.2678</v>
      </c>
      <c r="HK666">
        <v>999.9</v>
      </c>
      <c r="HL666">
        <v>52.6</v>
      </c>
      <c r="HM666">
        <v>31</v>
      </c>
      <c r="HN666">
        <v>26.1854</v>
      </c>
      <c r="HO666">
        <v>63.1397</v>
      </c>
      <c r="HP666">
        <v>16.5625</v>
      </c>
      <c r="HQ666">
        <v>1</v>
      </c>
      <c r="HR666">
        <v>0.113849</v>
      </c>
      <c r="HS666">
        <v>-0.548785</v>
      </c>
      <c r="HT666">
        <v>20.2004</v>
      </c>
      <c r="HU666">
        <v>5.22598</v>
      </c>
      <c r="HV666">
        <v>11.974</v>
      </c>
      <c r="HW666">
        <v>4.96945</v>
      </c>
      <c r="HX666">
        <v>3.28955</v>
      </c>
      <c r="HY666">
        <v>9999</v>
      </c>
      <c r="HZ666">
        <v>9999</v>
      </c>
      <c r="IA666">
        <v>9999</v>
      </c>
      <c r="IB666">
        <v>22</v>
      </c>
      <c r="IC666">
        <v>4.97291</v>
      </c>
      <c r="ID666">
        <v>1.8771</v>
      </c>
      <c r="IE666">
        <v>1.87515</v>
      </c>
      <c r="IF666">
        <v>1.878</v>
      </c>
      <c r="IG666">
        <v>1.87469</v>
      </c>
      <c r="IH666">
        <v>1.87832</v>
      </c>
      <c r="II666">
        <v>1.87537</v>
      </c>
      <c r="IJ666">
        <v>1.87657</v>
      </c>
      <c r="IK666">
        <v>0</v>
      </c>
      <c r="IL666">
        <v>0</v>
      </c>
      <c r="IM666">
        <v>0</v>
      </c>
      <c r="IN666">
        <v>0</v>
      </c>
      <c r="IO666" t="s">
        <v>441</v>
      </c>
      <c r="IP666" t="s">
        <v>442</v>
      </c>
      <c r="IQ666" t="s">
        <v>443</v>
      </c>
      <c r="IR666" t="s">
        <v>443</v>
      </c>
      <c r="IS666" t="s">
        <v>443</v>
      </c>
      <c r="IT666" t="s">
        <v>443</v>
      </c>
      <c r="IU666">
        <v>0</v>
      </c>
      <c r="IV666">
        <v>100</v>
      </c>
      <c r="IW666">
        <v>100</v>
      </c>
      <c r="IX666">
        <v>1.08</v>
      </c>
      <c r="IY666">
        <v>0.2205</v>
      </c>
      <c r="IZ666">
        <v>-0.1222274518627452</v>
      </c>
      <c r="JA666">
        <v>0.001328938755811441</v>
      </c>
      <c r="JB666">
        <v>-5.633165956792918E-07</v>
      </c>
      <c r="JC666">
        <v>2.510553891376428E-10</v>
      </c>
      <c r="JD666">
        <v>-0.04678033270444259</v>
      </c>
      <c r="JE666">
        <v>-0.0009625096320519332</v>
      </c>
      <c r="JF666">
        <v>0.0006953178313022573</v>
      </c>
      <c r="JG666">
        <v>-5.973937232829655E-06</v>
      </c>
      <c r="JH666">
        <v>1</v>
      </c>
      <c r="JI666">
        <v>2112</v>
      </c>
      <c r="JJ666">
        <v>1</v>
      </c>
      <c r="JK666">
        <v>26</v>
      </c>
      <c r="JL666">
        <v>201913.7</v>
      </c>
      <c r="JM666">
        <v>201913.6</v>
      </c>
      <c r="JN666">
        <v>2.6123</v>
      </c>
      <c r="JO666">
        <v>2.54272</v>
      </c>
      <c r="JP666">
        <v>1.39893</v>
      </c>
      <c r="JQ666">
        <v>2.33643</v>
      </c>
      <c r="JR666">
        <v>1.44897</v>
      </c>
      <c r="JS666">
        <v>2.54272</v>
      </c>
      <c r="JT666">
        <v>36.8366</v>
      </c>
      <c r="JU666">
        <v>23.9737</v>
      </c>
      <c r="JV666">
        <v>18</v>
      </c>
      <c r="JW666">
        <v>475.91</v>
      </c>
      <c r="JX666">
        <v>464.583</v>
      </c>
      <c r="JY666">
        <v>27.9913</v>
      </c>
      <c r="JZ666">
        <v>28.6682</v>
      </c>
      <c r="KA666">
        <v>30.0002</v>
      </c>
      <c r="KB666">
        <v>28.3472</v>
      </c>
      <c r="KC666">
        <v>28.4115</v>
      </c>
      <c r="KD666">
        <v>52.2886</v>
      </c>
      <c r="KE666">
        <v>24.0521</v>
      </c>
      <c r="KF666">
        <v>80.42529999999999</v>
      </c>
      <c r="KG666">
        <v>28.0532</v>
      </c>
      <c r="KH666">
        <v>1243.02</v>
      </c>
      <c r="KI666">
        <v>22.5768</v>
      </c>
      <c r="KJ666">
        <v>100.997</v>
      </c>
      <c r="KK666">
        <v>100.252</v>
      </c>
    </row>
    <row r="667" spans="1:297">
      <c r="A667">
        <v>651</v>
      </c>
      <c r="B667">
        <v>1759263407.1</v>
      </c>
      <c r="C667">
        <v>16591.5</v>
      </c>
      <c r="D667" t="s">
        <v>1751</v>
      </c>
      <c r="E667" t="s">
        <v>1752</v>
      </c>
      <c r="F667">
        <v>5</v>
      </c>
      <c r="G667" t="s">
        <v>1604</v>
      </c>
      <c r="H667" t="s">
        <v>436</v>
      </c>
      <c r="I667">
        <v>1759263399.314285</v>
      </c>
      <c r="J667">
        <f>(K667)/1000</f>
        <v>0</v>
      </c>
      <c r="K667">
        <f>IF(DP667, AN667, AH667)</f>
        <v>0</v>
      </c>
      <c r="L667">
        <f>IF(DP667, AI667, AG667)</f>
        <v>0</v>
      </c>
      <c r="M667">
        <f>DR667 - IF(AU667&gt;1, L667*DL667*100.0/(AW667), 0)</f>
        <v>0</v>
      </c>
      <c r="N667">
        <f>((T667-J667/2)*M667-L667)/(T667+J667/2)</f>
        <v>0</v>
      </c>
      <c r="O667">
        <f>N667*(DY667+DZ667)/1000.0</f>
        <v>0</v>
      </c>
      <c r="P667">
        <f>(DR667 - IF(AU667&gt;1, L667*DL667*100.0/(AW667), 0))*(DY667+DZ667)/1000.0</f>
        <v>0</v>
      </c>
      <c r="Q667">
        <f>2.0/((1/S667-1/R667)+SIGN(S667)*SQRT((1/S667-1/R667)*(1/S667-1/R667) + 4*DM667/((DM667+1)*(DM667+1))*(2*1/S667*1/R667-1/R667*1/R667)))</f>
        <v>0</v>
      </c>
      <c r="R667">
        <f>IF(LEFT(DN667,1)&lt;&gt;"0",IF(LEFT(DN667,1)="1",3.0,DO667),$D$5+$E$5*(EF667*DY667/($K$5*1000))+$F$5*(EF667*DY667/($K$5*1000))*MAX(MIN(DL667,$J$5),$I$5)*MAX(MIN(DL667,$J$5),$I$5)+$G$5*MAX(MIN(DL667,$J$5),$I$5)*(EF667*DY667/($K$5*1000))+$H$5*(EF667*DY667/($K$5*1000))*(EF667*DY667/($K$5*1000)))</f>
        <v>0</v>
      </c>
      <c r="S667">
        <f>J667*(1000-(1000*0.61365*exp(17.502*W667/(240.97+W667))/(DY667+DZ667)+DT667)/2)/(1000*0.61365*exp(17.502*W667/(240.97+W667))/(DY667+DZ667)-DT667)</f>
        <v>0</v>
      </c>
      <c r="T667">
        <f>1/((DM667+1)/(Q667/1.6)+1/(R667/1.37)) + DM667/((DM667+1)/(Q667/1.6) + DM667/(R667/1.37))</f>
        <v>0</v>
      </c>
      <c r="U667">
        <f>(DH667*DK667)</f>
        <v>0</v>
      </c>
      <c r="V667">
        <f>(EA667+(U667+2*0.95*5.67E-8*(((EA667+$B$7)+273)^4-(EA667+273)^4)-44100*J667)/(1.84*29.3*R667+8*0.95*5.67E-8*(EA667+273)^3))</f>
        <v>0</v>
      </c>
      <c r="W667">
        <f>($C$7*EB667+$D$7*EC667+$E$7*V667)</f>
        <v>0</v>
      </c>
      <c r="X667">
        <f>0.61365*exp(17.502*W667/(240.97+W667))</f>
        <v>0</v>
      </c>
      <c r="Y667">
        <f>(Z667/AA667*100)</f>
        <v>0</v>
      </c>
      <c r="Z667">
        <f>DT667*(DY667+DZ667)/1000</f>
        <v>0</v>
      </c>
      <c r="AA667">
        <f>0.61365*exp(17.502*EA667/(240.97+EA667))</f>
        <v>0</v>
      </c>
      <c r="AB667">
        <f>(X667-DT667*(DY667+DZ667)/1000)</f>
        <v>0</v>
      </c>
      <c r="AC667">
        <f>(-J667*44100)</f>
        <v>0</v>
      </c>
      <c r="AD667">
        <f>2*29.3*R667*0.92*(EA667-W667)</f>
        <v>0</v>
      </c>
      <c r="AE667">
        <f>2*0.95*5.67E-8*(((EA667+$B$7)+273)^4-(W667+273)^4)</f>
        <v>0</v>
      </c>
      <c r="AF667">
        <f>U667+AE667+AC667+AD667</f>
        <v>0</v>
      </c>
      <c r="AG667">
        <f>DX667*AU667*(DS667-DR667*(1000-AU667*DU667)/(1000-AU667*DT667))/(100*DL667)</f>
        <v>0</v>
      </c>
      <c r="AH667">
        <f>1000*DX667*AU667*(DT667-DU667)/(100*DL667*(1000-AU667*DT667))</f>
        <v>0</v>
      </c>
      <c r="AI667">
        <f>(AJ667 - AK667 - DY667*1E3/(8.314*(EA667+273.15)) * AM667/DX667 * AL667) * DX667/(100*DL667) * (1000 - DU667)/1000</f>
        <v>0</v>
      </c>
      <c r="AJ667">
        <v>1254.651590281303</v>
      </c>
      <c r="AK667">
        <v>1234.110727272728</v>
      </c>
      <c r="AL667">
        <v>3.45626163577601</v>
      </c>
      <c r="AM667">
        <v>65.50956561991086</v>
      </c>
      <c r="AN667">
        <f>(AP667 - AO667 + DY667*1E3/(8.314*(EA667+273.15)) * AR667/DX667 * AQ667) * DX667/(100*DL667) * 1000/(1000 - AP667)</f>
        <v>0</v>
      </c>
      <c r="AO667">
        <v>22.5896980330653</v>
      </c>
      <c r="AP667">
        <v>22.95981393939394</v>
      </c>
      <c r="AQ667">
        <v>6.308084093417306E-05</v>
      </c>
      <c r="AR667">
        <v>120.4134206838578</v>
      </c>
      <c r="AS667">
        <v>6</v>
      </c>
      <c r="AT667">
        <v>1</v>
      </c>
      <c r="AU667">
        <f>IF(AS667*$H$13&gt;=AW667,1.0,(AW667/(AW667-AS667*$H$13)))</f>
        <v>0</v>
      </c>
      <c r="AV667">
        <f>(AU667-1)*100</f>
        <v>0</v>
      </c>
      <c r="AW667">
        <f>MAX(0,($B$13+$C$13*EF667)/(1+$D$13*EF667)*DY667/(EA667+273)*$E$13)</f>
        <v>0</v>
      </c>
      <c r="AX667" t="s">
        <v>437</v>
      </c>
      <c r="AY667" t="s">
        <v>437</v>
      </c>
      <c r="AZ667">
        <v>0</v>
      </c>
      <c r="BA667">
        <v>0</v>
      </c>
      <c r="BB667">
        <f>1-AZ667/BA667</f>
        <v>0</v>
      </c>
      <c r="BC667">
        <v>0</v>
      </c>
      <c r="BD667" t="s">
        <v>437</v>
      </c>
      <c r="BE667" t="s">
        <v>437</v>
      </c>
      <c r="BF667">
        <v>0</v>
      </c>
      <c r="BG667">
        <v>0</v>
      </c>
      <c r="BH667">
        <f>1-BF667/BG667</f>
        <v>0</v>
      </c>
      <c r="BI667">
        <v>0.5</v>
      </c>
      <c r="BJ667">
        <f>DI667</f>
        <v>0</v>
      </c>
      <c r="BK667">
        <f>L667</f>
        <v>0</v>
      </c>
      <c r="BL667">
        <f>BH667*BI667*BJ667</f>
        <v>0</v>
      </c>
      <c r="BM667">
        <f>(BK667-BC667)/BJ667</f>
        <v>0</v>
      </c>
      <c r="BN667">
        <f>(BA667-BG667)/BG667</f>
        <v>0</v>
      </c>
      <c r="BO667">
        <f>AZ667/(BB667+AZ667/BG667)</f>
        <v>0</v>
      </c>
      <c r="BP667" t="s">
        <v>437</v>
      </c>
      <c r="BQ667">
        <v>0</v>
      </c>
      <c r="BR667">
        <f>IF(BQ667&lt;&gt;0, BQ667, BO667)</f>
        <v>0</v>
      </c>
      <c r="BS667">
        <f>1-BR667/BG667</f>
        <v>0</v>
      </c>
      <c r="BT667">
        <f>(BG667-BF667)/(BG667-BR667)</f>
        <v>0</v>
      </c>
      <c r="BU667">
        <f>(BA667-BG667)/(BA667-BR667)</f>
        <v>0</v>
      </c>
      <c r="BV667">
        <f>(BG667-BF667)/(BG667-AZ667)</f>
        <v>0</v>
      </c>
      <c r="BW667">
        <f>(BA667-BG667)/(BA667-AZ667)</f>
        <v>0</v>
      </c>
      <c r="BX667">
        <f>(BT667*BR667/BF667)</f>
        <v>0</v>
      </c>
      <c r="BY667">
        <f>(1-BX667)</f>
        <v>0</v>
      </c>
      <c r="DH667">
        <f>$B$11*EG667+$C$11*EH667+$F$11*ES667*(1-EV667)</f>
        <v>0</v>
      </c>
      <c r="DI667">
        <f>DH667*DJ667</f>
        <v>0</v>
      </c>
      <c r="DJ667">
        <f>($B$11*$D$9+$C$11*$D$9+$F$11*((FF667+EX667)/MAX(FF667+EX667+FG667, 0.1)*$I$9+FG667/MAX(FF667+EX667+FG667, 0.1)*$J$9))/($B$11+$C$11+$F$11)</f>
        <v>0</v>
      </c>
      <c r="DK667">
        <f>($B$11*$K$9+$C$11*$K$9+$F$11*((FF667+EX667)/MAX(FF667+EX667+FG667, 0.1)*$P$9+FG667/MAX(FF667+EX667+FG667, 0.1)*$Q$9))/($B$11+$C$11+$F$11)</f>
        <v>0</v>
      </c>
      <c r="DL667">
        <v>2.44</v>
      </c>
      <c r="DM667">
        <v>0.5</v>
      </c>
      <c r="DN667" t="s">
        <v>438</v>
      </c>
      <c r="DO667">
        <v>2</v>
      </c>
      <c r="DP667" t="b">
        <v>1</v>
      </c>
      <c r="DQ667">
        <v>1759263399.314285</v>
      </c>
      <c r="DR667">
        <v>1181.339642857143</v>
      </c>
      <c r="DS667">
        <v>1210.406071428572</v>
      </c>
      <c r="DT667">
        <v>22.95270357142857</v>
      </c>
      <c r="DU667">
        <v>22.582225</v>
      </c>
      <c r="DV667">
        <v>1180.265714285714</v>
      </c>
      <c r="DW667">
        <v>22.73221428571429</v>
      </c>
      <c r="DX667">
        <v>499.9788571428571</v>
      </c>
      <c r="DY667">
        <v>90.62813928571428</v>
      </c>
      <c r="DZ667">
        <v>0.05040007142857143</v>
      </c>
      <c r="EA667">
        <v>29.63058928571429</v>
      </c>
      <c r="EB667">
        <v>29.99937857142857</v>
      </c>
      <c r="EC667">
        <v>999.9000000000002</v>
      </c>
      <c r="ED667">
        <v>0</v>
      </c>
      <c r="EE667">
        <v>0</v>
      </c>
      <c r="EF667">
        <v>9997.459999999997</v>
      </c>
      <c r="EG667">
        <v>0</v>
      </c>
      <c r="EH667">
        <v>11.42041785714285</v>
      </c>
      <c r="EI667">
        <v>-29.06610714285714</v>
      </c>
      <c r="EJ667">
        <v>1209.092142857143</v>
      </c>
      <c r="EK667">
        <v>1238.370357142857</v>
      </c>
      <c r="EL667">
        <v>0.3704788571428571</v>
      </c>
      <c r="EM667">
        <v>1210.406071428572</v>
      </c>
      <c r="EN667">
        <v>22.582225</v>
      </c>
      <c r="EO667">
        <v>2.080160357142857</v>
      </c>
      <c r="EP667">
        <v>2.046583571428572</v>
      </c>
      <c r="EQ667">
        <v>18.06806428571428</v>
      </c>
      <c r="ER667">
        <v>17.80940714285714</v>
      </c>
      <c r="ES667">
        <v>1999.995</v>
      </c>
      <c r="ET667">
        <v>0.9799948571428571</v>
      </c>
      <c r="EU667">
        <v>0.0200054</v>
      </c>
      <c r="EV667">
        <v>0</v>
      </c>
      <c r="EW667">
        <v>228.3352142857143</v>
      </c>
      <c r="EX667">
        <v>5.000560000000001</v>
      </c>
      <c r="EY667">
        <v>4736.278571428572</v>
      </c>
      <c r="EZ667">
        <v>17294.79642857143</v>
      </c>
      <c r="FA667">
        <v>41.25</v>
      </c>
      <c r="FB667">
        <v>41.3905</v>
      </c>
      <c r="FC667">
        <v>40.93699999999999</v>
      </c>
      <c r="FD667">
        <v>40.5510357142857</v>
      </c>
      <c r="FE667">
        <v>42</v>
      </c>
      <c r="FF667">
        <v>1955.082142857143</v>
      </c>
      <c r="FG667">
        <v>39.91285714285715</v>
      </c>
      <c r="FH667">
        <v>0</v>
      </c>
      <c r="FI667">
        <v>1759263421.6</v>
      </c>
      <c r="FJ667">
        <v>0</v>
      </c>
      <c r="FK667">
        <v>228.3151153846154</v>
      </c>
      <c r="FL667">
        <v>-1.260752136420166</v>
      </c>
      <c r="FM667">
        <v>-23.0988034255782</v>
      </c>
      <c r="FN667">
        <v>4736.067692307693</v>
      </c>
      <c r="FO667">
        <v>15</v>
      </c>
      <c r="FP667">
        <v>0</v>
      </c>
      <c r="FQ667" t="s">
        <v>439</v>
      </c>
      <c r="FR667">
        <v>1747148579.5</v>
      </c>
      <c r="FS667">
        <v>1747148584.5</v>
      </c>
      <c r="FT667">
        <v>0</v>
      </c>
      <c r="FU667">
        <v>0.162</v>
      </c>
      <c r="FV667">
        <v>-0.001</v>
      </c>
      <c r="FW667">
        <v>0.139</v>
      </c>
      <c r="FX667">
        <v>0.058</v>
      </c>
      <c r="FY667">
        <v>420</v>
      </c>
      <c r="FZ667">
        <v>16</v>
      </c>
      <c r="GA667">
        <v>0.19</v>
      </c>
      <c r="GB667">
        <v>0.02</v>
      </c>
      <c r="GC667">
        <v>-29.02924390243902</v>
      </c>
      <c r="GD667">
        <v>-0.9712306620209054</v>
      </c>
      <c r="GE667">
        <v>0.1237069098150562</v>
      </c>
      <c r="GF667">
        <v>0</v>
      </c>
      <c r="GG667">
        <v>228.3929411764706</v>
      </c>
      <c r="GH667">
        <v>-0.9242169603351196</v>
      </c>
      <c r="GI667">
        <v>0.2209345046915999</v>
      </c>
      <c r="GJ667">
        <v>1</v>
      </c>
      <c r="GK667">
        <v>0.3774893170731708</v>
      </c>
      <c r="GL667">
        <v>-0.08892961672473763</v>
      </c>
      <c r="GM667">
        <v>0.01008093322344525</v>
      </c>
      <c r="GN667">
        <v>1</v>
      </c>
      <c r="GO667">
        <v>2</v>
      </c>
      <c r="GP667">
        <v>3</v>
      </c>
      <c r="GQ667" t="s">
        <v>446</v>
      </c>
      <c r="GR667">
        <v>3.12777</v>
      </c>
      <c r="GS667">
        <v>2.72807</v>
      </c>
      <c r="GT667">
        <v>0.176342</v>
      </c>
      <c r="GU667">
        <v>0.18021</v>
      </c>
      <c r="GV667">
        <v>0.103991</v>
      </c>
      <c r="GW667">
        <v>0.103416</v>
      </c>
      <c r="GX667">
        <v>24718.3</v>
      </c>
      <c r="GY667">
        <v>23841</v>
      </c>
      <c r="GZ667">
        <v>30551.3</v>
      </c>
      <c r="HA667">
        <v>29335.4</v>
      </c>
      <c r="HB667">
        <v>37780.8</v>
      </c>
      <c r="HC667">
        <v>34600.1</v>
      </c>
      <c r="HD667">
        <v>46733.5</v>
      </c>
      <c r="HE667">
        <v>43580.1</v>
      </c>
      <c r="HF667">
        <v>1.82498</v>
      </c>
      <c r="HG667">
        <v>1.8548</v>
      </c>
      <c r="HH667">
        <v>0.105891</v>
      </c>
      <c r="HI667">
        <v>0</v>
      </c>
      <c r="HJ667">
        <v>28.2697</v>
      </c>
      <c r="HK667">
        <v>999.9</v>
      </c>
      <c r="HL667">
        <v>52.7</v>
      </c>
      <c r="HM667">
        <v>31</v>
      </c>
      <c r="HN667">
        <v>26.2328</v>
      </c>
      <c r="HO667">
        <v>62.3997</v>
      </c>
      <c r="HP667">
        <v>16.5184</v>
      </c>
      <c r="HQ667">
        <v>1</v>
      </c>
      <c r="HR667">
        <v>0.11423</v>
      </c>
      <c r="HS667">
        <v>-0.393952</v>
      </c>
      <c r="HT667">
        <v>20.2008</v>
      </c>
      <c r="HU667">
        <v>5.22613</v>
      </c>
      <c r="HV667">
        <v>11.974</v>
      </c>
      <c r="HW667">
        <v>4.96975</v>
      </c>
      <c r="HX667">
        <v>3.28955</v>
      </c>
      <c r="HY667">
        <v>9999</v>
      </c>
      <c r="HZ667">
        <v>9999</v>
      </c>
      <c r="IA667">
        <v>9999</v>
      </c>
      <c r="IB667">
        <v>22</v>
      </c>
      <c r="IC667">
        <v>4.97291</v>
      </c>
      <c r="ID667">
        <v>1.87714</v>
      </c>
      <c r="IE667">
        <v>1.87518</v>
      </c>
      <c r="IF667">
        <v>1.87804</v>
      </c>
      <c r="IG667">
        <v>1.87473</v>
      </c>
      <c r="IH667">
        <v>1.87835</v>
      </c>
      <c r="II667">
        <v>1.87542</v>
      </c>
      <c r="IJ667">
        <v>1.87658</v>
      </c>
      <c r="IK667">
        <v>0</v>
      </c>
      <c r="IL667">
        <v>0</v>
      </c>
      <c r="IM667">
        <v>0</v>
      </c>
      <c r="IN667">
        <v>0</v>
      </c>
      <c r="IO667" t="s">
        <v>441</v>
      </c>
      <c r="IP667" t="s">
        <v>442</v>
      </c>
      <c r="IQ667" t="s">
        <v>443</v>
      </c>
      <c r="IR667" t="s">
        <v>443</v>
      </c>
      <c r="IS667" t="s">
        <v>443</v>
      </c>
      <c r="IT667" t="s">
        <v>443</v>
      </c>
      <c r="IU667">
        <v>0</v>
      </c>
      <c r="IV667">
        <v>100</v>
      </c>
      <c r="IW667">
        <v>100</v>
      </c>
      <c r="IX667">
        <v>1.1</v>
      </c>
      <c r="IY667">
        <v>0.2206</v>
      </c>
      <c r="IZ667">
        <v>-0.1222274518627452</v>
      </c>
      <c r="JA667">
        <v>0.001328938755811441</v>
      </c>
      <c r="JB667">
        <v>-5.633165956792918E-07</v>
      </c>
      <c r="JC667">
        <v>2.510553891376428E-10</v>
      </c>
      <c r="JD667">
        <v>-0.04678033270444259</v>
      </c>
      <c r="JE667">
        <v>-0.0009625096320519332</v>
      </c>
      <c r="JF667">
        <v>0.0006953178313022573</v>
      </c>
      <c r="JG667">
        <v>-5.973937232829655E-06</v>
      </c>
      <c r="JH667">
        <v>1</v>
      </c>
      <c r="JI667">
        <v>2112</v>
      </c>
      <c r="JJ667">
        <v>1</v>
      </c>
      <c r="JK667">
        <v>26</v>
      </c>
      <c r="JL667">
        <v>201913.8</v>
      </c>
      <c r="JM667">
        <v>201913.7</v>
      </c>
      <c r="JN667">
        <v>2.6416</v>
      </c>
      <c r="JO667">
        <v>2.53906</v>
      </c>
      <c r="JP667">
        <v>1.39893</v>
      </c>
      <c r="JQ667">
        <v>2.33643</v>
      </c>
      <c r="JR667">
        <v>1.44897</v>
      </c>
      <c r="JS667">
        <v>2.47437</v>
      </c>
      <c r="JT667">
        <v>36.8604</v>
      </c>
      <c r="JU667">
        <v>23.9737</v>
      </c>
      <c r="JV667">
        <v>18</v>
      </c>
      <c r="JW667">
        <v>476.142</v>
      </c>
      <c r="JX667">
        <v>464.324</v>
      </c>
      <c r="JY667">
        <v>28.0512</v>
      </c>
      <c r="JZ667">
        <v>28.6704</v>
      </c>
      <c r="KA667">
        <v>30.0002</v>
      </c>
      <c r="KB667">
        <v>28.3475</v>
      </c>
      <c r="KC667">
        <v>28.4135</v>
      </c>
      <c r="KD667">
        <v>52.8892</v>
      </c>
      <c r="KE667">
        <v>24.0521</v>
      </c>
      <c r="KF667">
        <v>80.42529999999999</v>
      </c>
      <c r="KG667">
        <v>28.0375</v>
      </c>
      <c r="KH667">
        <v>1256.39</v>
      </c>
      <c r="KI667">
        <v>22.5748</v>
      </c>
      <c r="KJ667">
        <v>100.997</v>
      </c>
      <c r="KK667">
        <v>100.251</v>
      </c>
    </row>
    <row r="668" spans="1:297">
      <c r="A668">
        <v>652</v>
      </c>
      <c r="B668">
        <v>1759263412.1</v>
      </c>
      <c r="C668">
        <v>16596.5</v>
      </c>
      <c r="D668" t="s">
        <v>1753</v>
      </c>
      <c r="E668" t="s">
        <v>1754</v>
      </c>
      <c r="F668">
        <v>5</v>
      </c>
      <c r="G668" t="s">
        <v>1604</v>
      </c>
      <c r="H668" t="s">
        <v>436</v>
      </c>
      <c r="I668">
        <v>1759263404.6</v>
      </c>
      <c r="J668">
        <f>(K668)/1000</f>
        <v>0</v>
      </c>
      <c r="K668">
        <f>IF(DP668, AN668, AH668)</f>
        <v>0</v>
      </c>
      <c r="L668">
        <f>IF(DP668, AI668, AG668)</f>
        <v>0</v>
      </c>
      <c r="M668">
        <f>DR668 - IF(AU668&gt;1, L668*DL668*100.0/(AW668), 0)</f>
        <v>0</v>
      </c>
      <c r="N668">
        <f>((T668-J668/2)*M668-L668)/(T668+J668/2)</f>
        <v>0</v>
      </c>
      <c r="O668">
        <f>N668*(DY668+DZ668)/1000.0</f>
        <v>0</v>
      </c>
      <c r="P668">
        <f>(DR668 - IF(AU668&gt;1, L668*DL668*100.0/(AW668), 0))*(DY668+DZ668)/1000.0</f>
        <v>0</v>
      </c>
      <c r="Q668">
        <f>2.0/((1/S668-1/R668)+SIGN(S668)*SQRT((1/S668-1/R668)*(1/S668-1/R668) + 4*DM668/((DM668+1)*(DM668+1))*(2*1/S668*1/R668-1/R668*1/R668)))</f>
        <v>0</v>
      </c>
      <c r="R668">
        <f>IF(LEFT(DN668,1)&lt;&gt;"0",IF(LEFT(DN668,1)="1",3.0,DO668),$D$5+$E$5*(EF668*DY668/($K$5*1000))+$F$5*(EF668*DY668/($K$5*1000))*MAX(MIN(DL668,$J$5),$I$5)*MAX(MIN(DL668,$J$5),$I$5)+$G$5*MAX(MIN(DL668,$J$5),$I$5)*(EF668*DY668/($K$5*1000))+$H$5*(EF668*DY668/($K$5*1000))*(EF668*DY668/($K$5*1000)))</f>
        <v>0</v>
      </c>
      <c r="S668">
        <f>J668*(1000-(1000*0.61365*exp(17.502*W668/(240.97+W668))/(DY668+DZ668)+DT668)/2)/(1000*0.61365*exp(17.502*W668/(240.97+W668))/(DY668+DZ668)-DT668)</f>
        <v>0</v>
      </c>
      <c r="T668">
        <f>1/((DM668+1)/(Q668/1.6)+1/(R668/1.37)) + DM668/((DM668+1)/(Q668/1.6) + DM668/(R668/1.37))</f>
        <v>0</v>
      </c>
      <c r="U668">
        <f>(DH668*DK668)</f>
        <v>0</v>
      </c>
      <c r="V668">
        <f>(EA668+(U668+2*0.95*5.67E-8*(((EA668+$B$7)+273)^4-(EA668+273)^4)-44100*J668)/(1.84*29.3*R668+8*0.95*5.67E-8*(EA668+273)^3))</f>
        <v>0</v>
      </c>
      <c r="W668">
        <f>($C$7*EB668+$D$7*EC668+$E$7*V668)</f>
        <v>0</v>
      </c>
      <c r="X668">
        <f>0.61365*exp(17.502*W668/(240.97+W668))</f>
        <v>0</v>
      </c>
      <c r="Y668">
        <f>(Z668/AA668*100)</f>
        <v>0</v>
      </c>
      <c r="Z668">
        <f>DT668*(DY668+DZ668)/1000</f>
        <v>0</v>
      </c>
      <c r="AA668">
        <f>0.61365*exp(17.502*EA668/(240.97+EA668))</f>
        <v>0</v>
      </c>
      <c r="AB668">
        <f>(X668-DT668*(DY668+DZ668)/1000)</f>
        <v>0</v>
      </c>
      <c r="AC668">
        <f>(-J668*44100)</f>
        <v>0</v>
      </c>
      <c r="AD668">
        <f>2*29.3*R668*0.92*(EA668-W668)</f>
        <v>0</v>
      </c>
      <c r="AE668">
        <f>2*0.95*5.67E-8*(((EA668+$B$7)+273)^4-(W668+273)^4)</f>
        <v>0</v>
      </c>
      <c r="AF668">
        <f>U668+AE668+AC668+AD668</f>
        <v>0</v>
      </c>
      <c r="AG668">
        <f>DX668*AU668*(DS668-DR668*(1000-AU668*DU668)/(1000-AU668*DT668))/(100*DL668)</f>
        <v>0</v>
      </c>
      <c r="AH668">
        <f>1000*DX668*AU668*(DT668-DU668)/(100*DL668*(1000-AU668*DT668))</f>
        <v>0</v>
      </c>
      <c r="AI668">
        <f>(AJ668 - AK668 - DY668*1E3/(8.314*(EA668+273.15)) * AM668/DX668 * AL668) * DX668/(100*DL668) * (1000 - DU668)/1000</f>
        <v>0</v>
      </c>
      <c r="AJ668">
        <v>1271.774663930157</v>
      </c>
      <c r="AK668">
        <v>1251.248787878788</v>
      </c>
      <c r="AL668">
        <v>3.427715859504471</v>
      </c>
      <c r="AM668">
        <v>65.50956561991086</v>
      </c>
      <c r="AN668">
        <f>(AP668 - AO668 + DY668*1E3/(8.314*(EA668+273.15)) * AR668/DX668 * AQ668) * DX668/(100*DL668) * 1000/(1000 - AP668)</f>
        <v>0</v>
      </c>
      <c r="AO668">
        <v>22.61377210010238</v>
      </c>
      <c r="AP668">
        <v>22.97084242424241</v>
      </c>
      <c r="AQ668">
        <v>0.0001450498513531186</v>
      </c>
      <c r="AR668">
        <v>120.4134206838578</v>
      </c>
      <c r="AS668">
        <v>6</v>
      </c>
      <c r="AT668">
        <v>1</v>
      </c>
      <c r="AU668">
        <f>IF(AS668*$H$13&gt;=AW668,1.0,(AW668/(AW668-AS668*$H$13)))</f>
        <v>0</v>
      </c>
      <c r="AV668">
        <f>(AU668-1)*100</f>
        <v>0</v>
      </c>
      <c r="AW668">
        <f>MAX(0,($B$13+$C$13*EF668)/(1+$D$13*EF668)*DY668/(EA668+273)*$E$13)</f>
        <v>0</v>
      </c>
      <c r="AX668" t="s">
        <v>437</v>
      </c>
      <c r="AY668" t="s">
        <v>437</v>
      </c>
      <c r="AZ668">
        <v>0</v>
      </c>
      <c r="BA668">
        <v>0</v>
      </c>
      <c r="BB668">
        <f>1-AZ668/BA668</f>
        <v>0</v>
      </c>
      <c r="BC668">
        <v>0</v>
      </c>
      <c r="BD668" t="s">
        <v>437</v>
      </c>
      <c r="BE668" t="s">
        <v>437</v>
      </c>
      <c r="BF668">
        <v>0</v>
      </c>
      <c r="BG668">
        <v>0</v>
      </c>
      <c r="BH668">
        <f>1-BF668/BG668</f>
        <v>0</v>
      </c>
      <c r="BI668">
        <v>0.5</v>
      </c>
      <c r="BJ668">
        <f>DI668</f>
        <v>0</v>
      </c>
      <c r="BK668">
        <f>L668</f>
        <v>0</v>
      </c>
      <c r="BL668">
        <f>BH668*BI668*BJ668</f>
        <v>0</v>
      </c>
      <c r="BM668">
        <f>(BK668-BC668)/BJ668</f>
        <v>0</v>
      </c>
      <c r="BN668">
        <f>(BA668-BG668)/BG668</f>
        <v>0</v>
      </c>
      <c r="BO668">
        <f>AZ668/(BB668+AZ668/BG668)</f>
        <v>0</v>
      </c>
      <c r="BP668" t="s">
        <v>437</v>
      </c>
      <c r="BQ668">
        <v>0</v>
      </c>
      <c r="BR668">
        <f>IF(BQ668&lt;&gt;0, BQ668, BO668)</f>
        <v>0</v>
      </c>
      <c r="BS668">
        <f>1-BR668/BG668</f>
        <v>0</v>
      </c>
      <c r="BT668">
        <f>(BG668-BF668)/(BG668-BR668)</f>
        <v>0</v>
      </c>
      <c r="BU668">
        <f>(BA668-BG668)/(BA668-BR668)</f>
        <v>0</v>
      </c>
      <c r="BV668">
        <f>(BG668-BF668)/(BG668-AZ668)</f>
        <v>0</v>
      </c>
      <c r="BW668">
        <f>(BA668-BG668)/(BA668-AZ668)</f>
        <v>0</v>
      </c>
      <c r="BX668">
        <f>(BT668*BR668/BF668)</f>
        <v>0</v>
      </c>
      <c r="BY668">
        <f>(1-BX668)</f>
        <v>0</v>
      </c>
      <c r="DH668">
        <f>$B$11*EG668+$C$11*EH668+$F$11*ES668*(1-EV668)</f>
        <v>0</v>
      </c>
      <c r="DI668">
        <f>DH668*DJ668</f>
        <v>0</v>
      </c>
      <c r="DJ668">
        <f>($B$11*$D$9+$C$11*$D$9+$F$11*((FF668+EX668)/MAX(FF668+EX668+FG668, 0.1)*$I$9+FG668/MAX(FF668+EX668+FG668, 0.1)*$J$9))/($B$11+$C$11+$F$11)</f>
        <v>0</v>
      </c>
      <c r="DK668">
        <f>($B$11*$K$9+$C$11*$K$9+$F$11*((FF668+EX668)/MAX(FF668+EX668+FG668, 0.1)*$P$9+FG668/MAX(FF668+EX668+FG668, 0.1)*$Q$9))/($B$11+$C$11+$F$11)</f>
        <v>0</v>
      </c>
      <c r="DL668">
        <v>2.44</v>
      </c>
      <c r="DM668">
        <v>0.5</v>
      </c>
      <c r="DN668" t="s">
        <v>438</v>
      </c>
      <c r="DO668">
        <v>2</v>
      </c>
      <c r="DP668" t="b">
        <v>1</v>
      </c>
      <c r="DQ668">
        <v>1759263404.6</v>
      </c>
      <c r="DR668">
        <v>1199.027407407408</v>
      </c>
      <c r="DS668">
        <v>1228.163333333333</v>
      </c>
      <c r="DT668">
        <v>22.95901481481482</v>
      </c>
      <c r="DU668">
        <v>22.59471851851852</v>
      </c>
      <c r="DV668">
        <v>1197.934814814815</v>
      </c>
      <c r="DW668">
        <v>22.7384</v>
      </c>
      <c r="DX668">
        <v>500.0271111111111</v>
      </c>
      <c r="DY668">
        <v>90.62748888888891</v>
      </c>
      <c r="DZ668">
        <v>0.05018390370370369</v>
      </c>
      <c r="EA668">
        <v>29.63104444444445</v>
      </c>
      <c r="EB668">
        <v>29.99972592592593</v>
      </c>
      <c r="EC668">
        <v>999.9000000000001</v>
      </c>
      <c r="ED668">
        <v>0</v>
      </c>
      <c r="EE668">
        <v>0</v>
      </c>
      <c r="EF668">
        <v>10007.12888888889</v>
      </c>
      <c r="EG668">
        <v>0</v>
      </c>
      <c r="EH668">
        <v>11.419</v>
      </c>
      <c r="EI668">
        <v>-29.13472962962963</v>
      </c>
      <c r="EJ668">
        <v>1227.203703703704</v>
      </c>
      <c r="EK668">
        <v>1256.552592592592</v>
      </c>
      <c r="EL668">
        <v>0.3643008148148149</v>
      </c>
      <c r="EM668">
        <v>1228.163333333333</v>
      </c>
      <c r="EN668">
        <v>22.59471851851852</v>
      </c>
      <c r="EO668">
        <v>2.080717777777778</v>
      </c>
      <c r="EP668">
        <v>2.047700740740741</v>
      </c>
      <c r="EQ668">
        <v>18.07232222222222</v>
      </c>
      <c r="ER668">
        <v>17.81807777777778</v>
      </c>
      <c r="ES668">
        <v>1999.996666666666</v>
      </c>
      <c r="ET668">
        <v>0.9799919999999999</v>
      </c>
      <c r="EU668">
        <v>0.0200083</v>
      </c>
      <c r="EV668">
        <v>0</v>
      </c>
      <c r="EW668">
        <v>228.2332962962963</v>
      </c>
      <c r="EX668">
        <v>5.000560000000001</v>
      </c>
      <c r="EY668">
        <v>4734.093703703704</v>
      </c>
      <c r="EZ668">
        <v>17294.8037037037</v>
      </c>
      <c r="FA668">
        <v>41.25</v>
      </c>
      <c r="FB668">
        <v>41.40944444444443</v>
      </c>
      <c r="FC668">
        <v>40.93699999999999</v>
      </c>
      <c r="FD668">
        <v>40.55981481481481</v>
      </c>
      <c r="FE668">
        <v>42</v>
      </c>
      <c r="FF668">
        <v>1955.076666666666</v>
      </c>
      <c r="FG668">
        <v>39.92000000000001</v>
      </c>
      <c r="FH668">
        <v>0</v>
      </c>
      <c r="FI668">
        <v>1759263426.4</v>
      </c>
      <c r="FJ668">
        <v>0</v>
      </c>
      <c r="FK668">
        <v>228.2352307692308</v>
      </c>
      <c r="FL668">
        <v>-0.9104273497667071</v>
      </c>
      <c r="FM668">
        <v>-26.69811966601296</v>
      </c>
      <c r="FN668">
        <v>4734.03153846154</v>
      </c>
      <c r="FO668">
        <v>15</v>
      </c>
      <c r="FP668">
        <v>0</v>
      </c>
      <c r="FQ668" t="s">
        <v>439</v>
      </c>
      <c r="FR668">
        <v>1747148579.5</v>
      </c>
      <c r="FS668">
        <v>1747148584.5</v>
      </c>
      <c r="FT668">
        <v>0</v>
      </c>
      <c r="FU668">
        <v>0.162</v>
      </c>
      <c r="FV668">
        <v>-0.001</v>
      </c>
      <c r="FW668">
        <v>0.139</v>
      </c>
      <c r="FX668">
        <v>0.058</v>
      </c>
      <c r="FY668">
        <v>420</v>
      </c>
      <c r="FZ668">
        <v>16</v>
      </c>
      <c r="GA668">
        <v>0.19</v>
      </c>
      <c r="GB668">
        <v>0.02</v>
      </c>
      <c r="GC668">
        <v>-29.08844634146341</v>
      </c>
      <c r="GD668">
        <v>-0.8264759581882098</v>
      </c>
      <c r="GE668">
        <v>0.1149992684972725</v>
      </c>
      <c r="GF668">
        <v>0</v>
      </c>
      <c r="GG668">
        <v>228.2912941176471</v>
      </c>
      <c r="GH668">
        <v>-1.104843391143452</v>
      </c>
      <c r="GI668">
        <v>0.2167589511567511</v>
      </c>
      <c r="GJ668">
        <v>0</v>
      </c>
      <c r="GK668">
        <v>0.3670584878048781</v>
      </c>
      <c r="GL668">
        <v>-0.07055579790940759</v>
      </c>
      <c r="GM668">
        <v>0.008106848568541661</v>
      </c>
      <c r="GN668">
        <v>1</v>
      </c>
      <c r="GO668">
        <v>1</v>
      </c>
      <c r="GP668">
        <v>3</v>
      </c>
      <c r="GQ668" t="s">
        <v>463</v>
      </c>
      <c r="GR668">
        <v>3.12759</v>
      </c>
      <c r="GS668">
        <v>2.72755</v>
      </c>
      <c r="GT668">
        <v>0.177846</v>
      </c>
      <c r="GU668">
        <v>0.181715</v>
      </c>
      <c r="GV668">
        <v>0.104026</v>
      </c>
      <c r="GW668">
        <v>0.103452</v>
      </c>
      <c r="GX668">
        <v>24672.9</v>
      </c>
      <c r="GY668">
        <v>23797</v>
      </c>
      <c r="GZ668">
        <v>30551</v>
      </c>
      <c r="HA668">
        <v>29335.1</v>
      </c>
      <c r="HB668">
        <v>37779.5</v>
      </c>
      <c r="HC668">
        <v>34599.1</v>
      </c>
      <c r="HD668">
        <v>46733.5</v>
      </c>
      <c r="HE668">
        <v>43580.5</v>
      </c>
      <c r="HF668">
        <v>1.82458</v>
      </c>
      <c r="HG668">
        <v>1.85508</v>
      </c>
      <c r="HH668">
        <v>0.106428</v>
      </c>
      <c r="HI668">
        <v>0</v>
      </c>
      <c r="HJ668">
        <v>28.272</v>
      </c>
      <c r="HK668">
        <v>999.9</v>
      </c>
      <c r="HL668">
        <v>52.7</v>
      </c>
      <c r="HM668">
        <v>31</v>
      </c>
      <c r="HN668">
        <v>26.231</v>
      </c>
      <c r="HO668">
        <v>62.6497</v>
      </c>
      <c r="HP668">
        <v>16.4663</v>
      </c>
      <c r="HQ668">
        <v>1</v>
      </c>
      <c r="HR668">
        <v>0.114263</v>
      </c>
      <c r="HS668">
        <v>-0.36219</v>
      </c>
      <c r="HT668">
        <v>20.2012</v>
      </c>
      <c r="HU668">
        <v>5.22613</v>
      </c>
      <c r="HV668">
        <v>11.974</v>
      </c>
      <c r="HW668">
        <v>4.96995</v>
      </c>
      <c r="HX668">
        <v>3.28955</v>
      </c>
      <c r="HY668">
        <v>9999</v>
      </c>
      <c r="HZ668">
        <v>9999</v>
      </c>
      <c r="IA668">
        <v>9999</v>
      </c>
      <c r="IB668">
        <v>22</v>
      </c>
      <c r="IC668">
        <v>4.9729</v>
      </c>
      <c r="ID668">
        <v>1.87714</v>
      </c>
      <c r="IE668">
        <v>1.87519</v>
      </c>
      <c r="IF668">
        <v>1.87805</v>
      </c>
      <c r="IG668">
        <v>1.87475</v>
      </c>
      <c r="IH668">
        <v>1.87835</v>
      </c>
      <c r="II668">
        <v>1.87543</v>
      </c>
      <c r="IJ668">
        <v>1.87659</v>
      </c>
      <c r="IK668">
        <v>0</v>
      </c>
      <c r="IL668">
        <v>0</v>
      </c>
      <c r="IM668">
        <v>0</v>
      </c>
      <c r="IN668">
        <v>0</v>
      </c>
      <c r="IO668" t="s">
        <v>441</v>
      </c>
      <c r="IP668" t="s">
        <v>442</v>
      </c>
      <c r="IQ668" t="s">
        <v>443</v>
      </c>
      <c r="IR668" t="s">
        <v>443</v>
      </c>
      <c r="IS668" t="s">
        <v>443</v>
      </c>
      <c r="IT668" t="s">
        <v>443</v>
      </c>
      <c r="IU668">
        <v>0</v>
      </c>
      <c r="IV668">
        <v>100</v>
      </c>
      <c r="IW668">
        <v>100</v>
      </c>
      <c r="IX668">
        <v>1.12</v>
      </c>
      <c r="IY668">
        <v>0.2209</v>
      </c>
      <c r="IZ668">
        <v>-0.1222274518627452</v>
      </c>
      <c r="JA668">
        <v>0.001328938755811441</v>
      </c>
      <c r="JB668">
        <v>-5.633165956792918E-07</v>
      </c>
      <c r="JC668">
        <v>2.510553891376428E-10</v>
      </c>
      <c r="JD668">
        <v>-0.04678033270444259</v>
      </c>
      <c r="JE668">
        <v>-0.0009625096320519332</v>
      </c>
      <c r="JF668">
        <v>0.0006953178313022573</v>
      </c>
      <c r="JG668">
        <v>-5.973937232829655E-06</v>
      </c>
      <c r="JH668">
        <v>1</v>
      </c>
      <c r="JI668">
        <v>2112</v>
      </c>
      <c r="JJ668">
        <v>1</v>
      </c>
      <c r="JK668">
        <v>26</v>
      </c>
      <c r="JL668">
        <v>201913.9</v>
      </c>
      <c r="JM668">
        <v>201913.8</v>
      </c>
      <c r="JN668">
        <v>2.66846</v>
      </c>
      <c r="JO668">
        <v>2.53052</v>
      </c>
      <c r="JP668">
        <v>1.39893</v>
      </c>
      <c r="JQ668">
        <v>2.33643</v>
      </c>
      <c r="JR668">
        <v>1.44897</v>
      </c>
      <c r="JS668">
        <v>2.59155</v>
      </c>
      <c r="JT668">
        <v>36.8604</v>
      </c>
      <c r="JU668">
        <v>23.9824</v>
      </c>
      <c r="JV668">
        <v>18</v>
      </c>
      <c r="JW668">
        <v>475.939</v>
      </c>
      <c r="JX668">
        <v>464.505</v>
      </c>
      <c r="JY668">
        <v>28.0483</v>
      </c>
      <c r="JZ668">
        <v>28.6721</v>
      </c>
      <c r="KA668">
        <v>30.0002</v>
      </c>
      <c r="KB668">
        <v>28.3497</v>
      </c>
      <c r="KC668">
        <v>28.4139</v>
      </c>
      <c r="KD668">
        <v>53.4116</v>
      </c>
      <c r="KE668">
        <v>24.0521</v>
      </c>
      <c r="KF668">
        <v>80.42529999999999</v>
      </c>
      <c r="KG668">
        <v>28.0437</v>
      </c>
      <c r="KH668">
        <v>1276.44</v>
      </c>
      <c r="KI668">
        <v>22.5715</v>
      </c>
      <c r="KJ668">
        <v>100.997</v>
      </c>
      <c r="KK668">
        <v>100.252</v>
      </c>
    </row>
    <row r="669" spans="1:297">
      <c r="A669">
        <v>653</v>
      </c>
      <c r="B669">
        <v>1759263416.6</v>
      </c>
      <c r="C669">
        <v>16601</v>
      </c>
      <c r="D669" t="s">
        <v>1755</v>
      </c>
      <c r="E669" t="s">
        <v>1756</v>
      </c>
      <c r="F669">
        <v>5</v>
      </c>
      <c r="G669" t="s">
        <v>1604</v>
      </c>
      <c r="H669" t="s">
        <v>436</v>
      </c>
      <c r="I669">
        <v>1759263409.044444</v>
      </c>
      <c r="J669">
        <f>(K669)/1000</f>
        <v>0</v>
      </c>
      <c r="K669">
        <f>IF(DP669, AN669, AH669)</f>
        <v>0</v>
      </c>
      <c r="L669">
        <f>IF(DP669, AI669, AG669)</f>
        <v>0</v>
      </c>
      <c r="M669">
        <f>DR669 - IF(AU669&gt;1, L669*DL669*100.0/(AW669), 0)</f>
        <v>0</v>
      </c>
      <c r="N669">
        <f>((T669-J669/2)*M669-L669)/(T669+J669/2)</f>
        <v>0</v>
      </c>
      <c r="O669">
        <f>N669*(DY669+DZ669)/1000.0</f>
        <v>0</v>
      </c>
      <c r="P669">
        <f>(DR669 - IF(AU669&gt;1, L669*DL669*100.0/(AW669), 0))*(DY669+DZ669)/1000.0</f>
        <v>0</v>
      </c>
      <c r="Q669">
        <f>2.0/((1/S669-1/R669)+SIGN(S669)*SQRT((1/S669-1/R669)*(1/S669-1/R669) + 4*DM669/((DM669+1)*(DM669+1))*(2*1/S669*1/R669-1/R669*1/R669)))</f>
        <v>0</v>
      </c>
      <c r="R669">
        <f>IF(LEFT(DN669,1)&lt;&gt;"0",IF(LEFT(DN669,1)="1",3.0,DO669),$D$5+$E$5*(EF669*DY669/($K$5*1000))+$F$5*(EF669*DY669/($K$5*1000))*MAX(MIN(DL669,$J$5),$I$5)*MAX(MIN(DL669,$J$5),$I$5)+$G$5*MAX(MIN(DL669,$J$5),$I$5)*(EF669*DY669/($K$5*1000))+$H$5*(EF669*DY669/($K$5*1000))*(EF669*DY669/($K$5*1000)))</f>
        <v>0</v>
      </c>
      <c r="S669">
        <f>J669*(1000-(1000*0.61365*exp(17.502*W669/(240.97+W669))/(DY669+DZ669)+DT669)/2)/(1000*0.61365*exp(17.502*W669/(240.97+W669))/(DY669+DZ669)-DT669)</f>
        <v>0</v>
      </c>
      <c r="T669">
        <f>1/((DM669+1)/(Q669/1.6)+1/(R669/1.37)) + DM669/((DM669+1)/(Q669/1.6) + DM669/(R669/1.37))</f>
        <v>0</v>
      </c>
      <c r="U669">
        <f>(DH669*DK669)</f>
        <v>0</v>
      </c>
      <c r="V669">
        <f>(EA669+(U669+2*0.95*5.67E-8*(((EA669+$B$7)+273)^4-(EA669+273)^4)-44100*J669)/(1.84*29.3*R669+8*0.95*5.67E-8*(EA669+273)^3))</f>
        <v>0</v>
      </c>
      <c r="W669">
        <f>($C$7*EB669+$D$7*EC669+$E$7*V669)</f>
        <v>0</v>
      </c>
      <c r="X669">
        <f>0.61365*exp(17.502*W669/(240.97+W669))</f>
        <v>0</v>
      </c>
      <c r="Y669">
        <f>(Z669/AA669*100)</f>
        <v>0</v>
      </c>
      <c r="Z669">
        <f>DT669*(DY669+DZ669)/1000</f>
        <v>0</v>
      </c>
      <c r="AA669">
        <f>0.61365*exp(17.502*EA669/(240.97+EA669))</f>
        <v>0</v>
      </c>
      <c r="AB669">
        <f>(X669-DT669*(DY669+DZ669)/1000)</f>
        <v>0</v>
      </c>
      <c r="AC669">
        <f>(-J669*44100)</f>
        <v>0</v>
      </c>
      <c r="AD669">
        <f>2*29.3*R669*0.92*(EA669-W669)</f>
        <v>0</v>
      </c>
      <c r="AE669">
        <f>2*0.95*5.67E-8*(((EA669+$B$7)+273)^4-(W669+273)^4)</f>
        <v>0</v>
      </c>
      <c r="AF669">
        <f>U669+AE669+AC669+AD669</f>
        <v>0</v>
      </c>
      <c r="AG669">
        <f>DX669*AU669*(DS669-DR669*(1000-AU669*DU669)/(1000-AU669*DT669))/(100*DL669)</f>
        <v>0</v>
      </c>
      <c r="AH669">
        <f>1000*DX669*AU669*(DT669-DU669)/(100*DL669*(1000-AU669*DT669))</f>
        <v>0</v>
      </c>
      <c r="AI669">
        <f>(AJ669 - AK669 - DY669*1E3/(8.314*(EA669+273.15)) * AM669/DX669 * AL669) * DX669/(100*DL669) * (1000 - DU669)/1000</f>
        <v>0</v>
      </c>
      <c r="AJ669">
        <v>1287.227089571045</v>
      </c>
      <c r="AK669">
        <v>1266.751939393939</v>
      </c>
      <c r="AL669">
        <v>3.453990290314838</v>
      </c>
      <c r="AM669">
        <v>65.50956561991086</v>
      </c>
      <c r="AN669">
        <f>(AP669 - AO669 + DY669*1E3/(8.314*(EA669+273.15)) * AR669/DX669 * AQ669) * DX669/(100*DL669) * 1000/(1000 - AP669)</f>
        <v>0</v>
      </c>
      <c r="AO669">
        <v>22.6138238618279</v>
      </c>
      <c r="AP669">
        <v>22.97560848484848</v>
      </c>
      <c r="AQ669">
        <v>4.843932997889255E-05</v>
      </c>
      <c r="AR669">
        <v>120.4134206838578</v>
      </c>
      <c r="AS669">
        <v>6</v>
      </c>
      <c r="AT669">
        <v>1</v>
      </c>
      <c r="AU669">
        <f>IF(AS669*$H$13&gt;=AW669,1.0,(AW669/(AW669-AS669*$H$13)))</f>
        <v>0</v>
      </c>
      <c r="AV669">
        <f>(AU669-1)*100</f>
        <v>0</v>
      </c>
      <c r="AW669">
        <f>MAX(0,($B$13+$C$13*EF669)/(1+$D$13*EF669)*DY669/(EA669+273)*$E$13)</f>
        <v>0</v>
      </c>
      <c r="AX669" t="s">
        <v>437</v>
      </c>
      <c r="AY669" t="s">
        <v>437</v>
      </c>
      <c r="AZ669">
        <v>0</v>
      </c>
      <c r="BA669">
        <v>0</v>
      </c>
      <c r="BB669">
        <f>1-AZ669/BA669</f>
        <v>0</v>
      </c>
      <c r="BC669">
        <v>0</v>
      </c>
      <c r="BD669" t="s">
        <v>437</v>
      </c>
      <c r="BE669" t="s">
        <v>437</v>
      </c>
      <c r="BF669">
        <v>0</v>
      </c>
      <c r="BG669">
        <v>0</v>
      </c>
      <c r="BH669">
        <f>1-BF669/BG669</f>
        <v>0</v>
      </c>
      <c r="BI669">
        <v>0.5</v>
      </c>
      <c r="BJ669">
        <f>DI669</f>
        <v>0</v>
      </c>
      <c r="BK669">
        <f>L669</f>
        <v>0</v>
      </c>
      <c r="BL669">
        <f>BH669*BI669*BJ669</f>
        <v>0</v>
      </c>
      <c r="BM669">
        <f>(BK669-BC669)/BJ669</f>
        <v>0</v>
      </c>
      <c r="BN669">
        <f>(BA669-BG669)/BG669</f>
        <v>0</v>
      </c>
      <c r="BO669">
        <f>AZ669/(BB669+AZ669/BG669)</f>
        <v>0</v>
      </c>
      <c r="BP669" t="s">
        <v>437</v>
      </c>
      <c r="BQ669">
        <v>0</v>
      </c>
      <c r="BR669">
        <f>IF(BQ669&lt;&gt;0, BQ669, BO669)</f>
        <v>0</v>
      </c>
      <c r="BS669">
        <f>1-BR669/BG669</f>
        <v>0</v>
      </c>
      <c r="BT669">
        <f>(BG669-BF669)/(BG669-BR669)</f>
        <v>0</v>
      </c>
      <c r="BU669">
        <f>(BA669-BG669)/(BA669-BR669)</f>
        <v>0</v>
      </c>
      <c r="BV669">
        <f>(BG669-BF669)/(BG669-AZ669)</f>
        <v>0</v>
      </c>
      <c r="BW669">
        <f>(BA669-BG669)/(BA669-AZ669)</f>
        <v>0</v>
      </c>
      <c r="BX669">
        <f>(BT669*BR669/BF669)</f>
        <v>0</v>
      </c>
      <c r="BY669">
        <f>(1-BX669)</f>
        <v>0</v>
      </c>
      <c r="DH669">
        <f>$B$11*EG669+$C$11*EH669+$F$11*ES669*(1-EV669)</f>
        <v>0</v>
      </c>
      <c r="DI669">
        <f>DH669*DJ669</f>
        <v>0</v>
      </c>
      <c r="DJ669">
        <f>($B$11*$D$9+$C$11*$D$9+$F$11*((FF669+EX669)/MAX(FF669+EX669+FG669, 0.1)*$I$9+FG669/MAX(FF669+EX669+FG669, 0.1)*$J$9))/($B$11+$C$11+$F$11)</f>
        <v>0</v>
      </c>
      <c r="DK669">
        <f>($B$11*$K$9+$C$11*$K$9+$F$11*((FF669+EX669)/MAX(FF669+EX669+FG669, 0.1)*$P$9+FG669/MAX(FF669+EX669+FG669, 0.1)*$Q$9))/($B$11+$C$11+$F$11)</f>
        <v>0</v>
      </c>
      <c r="DL669">
        <v>2.44</v>
      </c>
      <c r="DM669">
        <v>0.5</v>
      </c>
      <c r="DN669" t="s">
        <v>438</v>
      </c>
      <c r="DO669">
        <v>2</v>
      </c>
      <c r="DP669" t="b">
        <v>1</v>
      </c>
      <c r="DQ669">
        <v>1759263409.044444</v>
      </c>
      <c r="DR669">
        <v>1213.925925925926</v>
      </c>
      <c r="DS669">
        <v>1243.118518518518</v>
      </c>
      <c r="DT669">
        <v>22.96531851851852</v>
      </c>
      <c r="DU669">
        <v>22.60409259259259</v>
      </c>
      <c r="DV669">
        <v>1212.816666666667</v>
      </c>
      <c r="DW669">
        <v>22.74457407407408</v>
      </c>
      <c r="DX669">
        <v>500.0291851851852</v>
      </c>
      <c r="DY669">
        <v>90.62736666666666</v>
      </c>
      <c r="DZ669">
        <v>0.05011078518518518</v>
      </c>
      <c r="EA669">
        <v>29.63338518518519</v>
      </c>
      <c r="EB669">
        <v>30.00351481481481</v>
      </c>
      <c r="EC669">
        <v>999.9000000000001</v>
      </c>
      <c r="ED669">
        <v>0</v>
      </c>
      <c r="EE669">
        <v>0</v>
      </c>
      <c r="EF669">
        <v>10006.99</v>
      </c>
      <c r="EG669">
        <v>0</v>
      </c>
      <c r="EH669">
        <v>11.419</v>
      </c>
      <c r="EI669">
        <v>-29.19290740740741</v>
      </c>
      <c r="EJ669">
        <v>1242.459629629629</v>
      </c>
      <c r="EK669">
        <v>1271.867037037037</v>
      </c>
      <c r="EL669">
        <v>0.3612355925925926</v>
      </c>
      <c r="EM669">
        <v>1243.118518518518</v>
      </c>
      <c r="EN669">
        <v>22.60409259259259</v>
      </c>
      <c r="EO669">
        <v>2.081286296296296</v>
      </c>
      <c r="EP669">
        <v>2.048548148148148</v>
      </c>
      <c r="EQ669">
        <v>18.07666666666667</v>
      </c>
      <c r="ER669">
        <v>17.82464814814815</v>
      </c>
      <c r="ES669">
        <v>1999.994074074074</v>
      </c>
      <c r="ET669">
        <v>0.9799919999999999</v>
      </c>
      <c r="EU669">
        <v>0.0200083</v>
      </c>
      <c r="EV669">
        <v>0</v>
      </c>
      <c r="EW669">
        <v>228.1165925925926</v>
      </c>
      <c r="EX669">
        <v>5.000560000000001</v>
      </c>
      <c r="EY669">
        <v>4732.018518518519</v>
      </c>
      <c r="EZ669">
        <v>17294.78888888889</v>
      </c>
      <c r="FA669">
        <v>41.25</v>
      </c>
      <c r="FB669">
        <v>41.42092592592592</v>
      </c>
      <c r="FC669">
        <v>40.93699999999999</v>
      </c>
      <c r="FD669">
        <v>40.5644074074074</v>
      </c>
      <c r="FE669">
        <v>42</v>
      </c>
      <c r="FF669">
        <v>1955.074074074074</v>
      </c>
      <c r="FG669">
        <v>39.92000000000001</v>
      </c>
      <c r="FH669">
        <v>0</v>
      </c>
      <c r="FI669">
        <v>1759263430.6</v>
      </c>
      <c r="FJ669">
        <v>0</v>
      </c>
      <c r="FK669">
        <v>228.12072</v>
      </c>
      <c r="FL669">
        <v>-1.650384612444986</v>
      </c>
      <c r="FM669">
        <v>-30.19076928808663</v>
      </c>
      <c r="FN669">
        <v>4731.9572</v>
      </c>
      <c r="FO669">
        <v>15</v>
      </c>
      <c r="FP669">
        <v>0</v>
      </c>
      <c r="FQ669" t="s">
        <v>439</v>
      </c>
      <c r="FR669">
        <v>1747148579.5</v>
      </c>
      <c r="FS669">
        <v>1747148584.5</v>
      </c>
      <c r="FT669">
        <v>0</v>
      </c>
      <c r="FU669">
        <v>0.162</v>
      </c>
      <c r="FV669">
        <v>-0.001</v>
      </c>
      <c r="FW669">
        <v>0.139</v>
      </c>
      <c r="FX669">
        <v>0.058</v>
      </c>
      <c r="FY669">
        <v>420</v>
      </c>
      <c r="FZ669">
        <v>16</v>
      </c>
      <c r="GA669">
        <v>0.19</v>
      </c>
      <c r="GB669">
        <v>0.02</v>
      </c>
      <c r="GC669">
        <v>-29.12941707317073</v>
      </c>
      <c r="GD669">
        <v>-0.765769337979105</v>
      </c>
      <c r="GE669">
        <v>0.1137667487587696</v>
      </c>
      <c r="GF669">
        <v>0</v>
      </c>
      <c r="GG669">
        <v>228.2042941176471</v>
      </c>
      <c r="GH669">
        <v>-1.430863253021798</v>
      </c>
      <c r="GI669">
        <v>0.2219046601599269</v>
      </c>
      <c r="GJ669">
        <v>0</v>
      </c>
      <c r="GK669">
        <v>0.363629487804878</v>
      </c>
      <c r="GL669">
        <v>-0.0519780209059234</v>
      </c>
      <c r="GM669">
        <v>0.006607249485379408</v>
      </c>
      <c r="GN669">
        <v>1</v>
      </c>
      <c r="GO669">
        <v>1</v>
      </c>
      <c r="GP669">
        <v>3</v>
      </c>
      <c r="GQ669" t="s">
        <v>463</v>
      </c>
      <c r="GR669">
        <v>3.12727</v>
      </c>
      <c r="GS669">
        <v>2.72826</v>
      </c>
      <c r="GT669">
        <v>0.179201</v>
      </c>
      <c r="GU669">
        <v>0.183066</v>
      </c>
      <c r="GV669">
        <v>0.104038</v>
      </c>
      <c r="GW669">
        <v>0.103449</v>
      </c>
      <c r="GX669">
        <v>24632.8</v>
      </c>
      <c r="GY669">
        <v>23757.3</v>
      </c>
      <c r="GZ669">
        <v>30551.8</v>
      </c>
      <c r="HA669">
        <v>29334.7</v>
      </c>
      <c r="HB669">
        <v>37779.8</v>
      </c>
      <c r="HC669">
        <v>34598.3</v>
      </c>
      <c r="HD669">
        <v>46734.4</v>
      </c>
      <c r="HE669">
        <v>43579.3</v>
      </c>
      <c r="HF669">
        <v>1.82442</v>
      </c>
      <c r="HG669">
        <v>1.85543</v>
      </c>
      <c r="HH669">
        <v>0.107065</v>
      </c>
      <c r="HI669">
        <v>0</v>
      </c>
      <c r="HJ669">
        <v>28.2748</v>
      </c>
      <c r="HK669">
        <v>999.9</v>
      </c>
      <c r="HL669">
        <v>52.7</v>
      </c>
      <c r="HM669">
        <v>31</v>
      </c>
      <c r="HN669">
        <v>26.231</v>
      </c>
      <c r="HO669">
        <v>62.8197</v>
      </c>
      <c r="HP669">
        <v>16.6266</v>
      </c>
      <c r="HQ669">
        <v>1</v>
      </c>
      <c r="HR669">
        <v>0.114362</v>
      </c>
      <c r="HS669">
        <v>-0.342489</v>
      </c>
      <c r="HT669">
        <v>20.2012</v>
      </c>
      <c r="HU669">
        <v>5.22702</v>
      </c>
      <c r="HV669">
        <v>11.974</v>
      </c>
      <c r="HW669">
        <v>4.97015</v>
      </c>
      <c r="HX669">
        <v>3.28968</v>
      </c>
      <c r="HY669">
        <v>9999</v>
      </c>
      <c r="HZ669">
        <v>9999</v>
      </c>
      <c r="IA669">
        <v>9999</v>
      </c>
      <c r="IB669">
        <v>22</v>
      </c>
      <c r="IC669">
        <v>4.97291</v>
      </c>
      <c r="ID669">
        <v>1.87714</v>
      </c>
      <c r="IE669">
        <v>1.87519</v>
      </c>
      <c r="IF669">
        <v>1.87805</v>
      </c>
      <c r="IG669">
        <v>1.87475</v>
      </c>
      <c r="IH669">
        <v>1.87836</v>
      </c>
      <c r="II669">
        <v>1.87544</v>
      </c>
      <c r="IJ669">
        <v>1.87665</v>
      </c>
      <c r="IK669">
        <v>0</v>
      </c>
      <c r="IL669">
        <v>0</v>
      </c>
      <c r="IM669">
        <v>0</v>
      </c>
      <c r="IN669">
        <v>0</v>
      </c>
      <c r="IO669" t="s">
        <v>441</v>
      </c>
      <c r="IP669" t="s">
        <v>442</v>
      </c>
      <c r="IQ669" t="s">
        <v>443</v>
      </c>
      <c r="IR669" t="s">
        <v>443</v>
      </c>
      <c r="IS669" t="s">
        <v>443</v>
      </c>
      <c r="IT669" t="s">
        <v>443</v>
      </c>
      <c r="IU669">
        <v>0</v>
      </c>
      <c r="IV669">
        <v>100</v>
      </c>
      <c r="IW669">
        <v>100</v>
      </c>
      <c r="IX669">
        <v>1.14</v>
      </c>
      <c r="IY669">
        <v>0.221</v>
      </c>
      <c r="IZ669">
        <v>-0.1222274518627452</v>
      </c>
      <c r="JA669">
        <v>0.001328938755811441</v>
      </c>
      <c r="JB669">
        <v>-5.633165956792918E-07</v>
      </c>
      <c r="JC669">
        <v>2.510553891376428E-10</v>
      </c>
      <c r="JD669">
        <v>-0.04678033270444259</v>
      </c>
      <c r="JE669">
        <v>-0.0009625096320519332</v>
      </c>
      <c r="JF669">
        <v>0.0006953178313022573</v>
      </c>
      <c r="JG669">
        <v>-5.973937232829655E-06</v>
      </c>
      <c r="JH669">
        <v>1</v>
      </c>
      <c r="JI669">
        <v>2112</v>
      </c>
      <c r="JJ669">
        <v>1</v>
      </c>
      <c r="JK669">
        <v>26</v>
      </c>
      <c r="JL669">
        <v>201914</v>
      </c>
      <c r="JM669">
        <v>201913.9</v>
      </c>
      <c r="JN669">
        <v>2.69531</v>
      </c>
      <c r="JO669">
        <v>2.54395</v>
      </c>
      <c r="JP669">
        <v>1.39893</v>
      </c>
      <c r="JQ669">
        <v>2.33643</v>
      </c>
      <c r="JR669">
        <v>1.44897</v>
      </c>
      <c r="JS669">
        <v>2.50244</v>
      </c>
      <c r="JT669">
        <v>36.8604</v>
      </c>
      <c r="JU669">
        <v>23.9562</v>
      </c>
      <c r="JV669">
        <v>18</v>
      </c>
      <c r="JW669">
        <v>475.861</v>
      </c>
      <c r="JX669">
        <v>464.749</v>
      </c>
      <c r="JY669">
        <v>28.0507</v>
      </c>
      <c r="JZ669">
        <v>28.6732</v>
      </c>
      <c r="KA669">
        <v>30.0003</v>
      </c>
      <c r="KB669">
        <v>28.3503</v>
      </c>
      <c r="KC669">
        <v>28.4162</v>
      </c>
      <c r="KD669">
        <v>53.9606</v>
      </c>
      <c r="KE669">
        <v>24.0521</v>
      </c>
      <c r="KF669">
        <v>80.42529999999999</v>
      </c>
      <c r="KG669">
        <v>28.0468</v>
      </c>
      <c r="KH669">
        <v>1289.81</v>
      </c>
      <c r="KI669">
        <v>22.5716</v>
      </c>
      <c r="KJ669">
        <v>100.999</v>
      </c>
      <c r="KK669">
        <v>100.249</v>
      </c>
    </row>
    <row r="670" spans="1:297">
      <c r="A670">
        <v>654</v>
      </c>
      <c r="B670">
        <v>1759263421.6</v>
      </c>
      <c r="C670">
        <v>16606</v>
      </c>
      <c r="D670" t="s">
        <v>1757</v>
      </c>
      <c r="E670" t="s">
        <v>1758</v>
      </c>
      <c r="F670">
        <v>5</v>
      </c>
      <c r="G670" t="s">
        <v>1604</v>
      </c>
      <c r="H670" t="s">
        <v>436</v>
      </c>
      <c r="I670">
        <v>1759263414.062963</v>
      </c>
      <c r="J670">
        <f>(K670)/1000</f>
        <v>0</v>
      </c>
      <c r="K670">
        <f>IF(DP670, AN670, AH670)</f>
        <v>0</v>
      </c>
      <c r="L670">
        <f>IF(DP670, AI670, AG670)</f>
        <v>0</v>
      </c>
      <c r="M670">
        <f>DR670 - IF(AU670&gt;1, L670*DL670*100.0/(AW670), 0)</f>
        <v>0</v>
      </c>
      <c r="N670">
        <f>((T670-J670/2)*M670-L670)/(T670+J670/2)</f>
        <v>0</v>
      </c>
      <c r="O670">
        <f>N670*(DY670+DZ670)/1000.0</f>
        <v>0</v>
      </c>
      <c r="P670">
        <f>(DR670 - IF(AU670&gt;1, L670*DL670*100.0/(AW670), 0))*(DY670+DZ670)/1000.0</f>
        <v>0</v>
      </c>
      <c r="Q670">
        <f>2.0/((1/S670-1/R670)+SIGN(S670)*SQRT((1/S670-1/R670)*(1/S670-1/R670) + 4*DM670/((DM670+1)*(DM670+1))*(2*1/S670*1/R670-1/R670*1/R670)))</f>
        <v>0</v>
      </c>
      <c r="R670">
        <f>IF(LEFT(DN670,1)&lt;&gt;"0",IF(LEFT(DN670,1)="1",3.0,DO670),$D$5+$E$5*(EF670*DY670/($K$5*1000))+$F$5*(EF670*DY670/($K$5*1000))*MAX(MIN(DL670,$J$5),$I$5)*MAX(MIN(DL670,$J$5),$I$5)+$G$5*MAX(MIN(DL670,$J$5),$I$5)*(EF670*DY670/($K$5*1000))+$H$5*(EF670*DY670/($K$5*1000))*(EF670*DY670/($K$5*1000)))</f>
        <v>0</v>
      </c>
      <c r="S670">
        <f>J670*(1000-(1000*0.61365*exp(17.502*W670/(240.97+W670))/(DY670+DZ670)+DT670)/2)/(1000*0.61365*exp(17.502*W670/(240.97+W670))/(DY670+DZ670)-DT670)</f>
        <v>0</v>
      </c>
      <c r="T670">
        <f>1/((DM670+1)/(Q670/1.6)+1/(R670/1.37)) + DM670/((DM670+1)/(Q670/1.6) + DM670/(R670/1.37))</f>
        <v>0</v>
      </c>
      <c r="U670">
        <f>(DH670*DK670)</f>
        <v>0</v>
      </c>
      <c r="V670">
        <f>(EA670+(U670+2*0.95*5.67E-8*(((EA670+$B$7)+273)^4-(EA670+273)^4)-44100*J670)/(1.84*29.3*R670+8*0.95*5.67E-8*(EA670+273)^3))</f>
        <v>0</v>
      </c>
      <c r="W670">
        <f>($C$7*EB670+$D$7*EC670+$E$7*V670)</f>
        <v>0</v>
      </c>
      <c r="X670">
        <f>0.61365*exp(17.502*W670/(240.97+W670))</f>
        <v>0</v>
      </c>
      <c r="Y670">
        <f>(Z670/AA670*100)</f>
        <v>0</v>
      </c>
      <c r="Z670">
        <f>DT670*(DY670+DZ670)/1000</f>
        <v>0</v>
      </c>
      <c r="AA670">
        <f>0.61365*exp(17.502*EA670/(240.97+EA670))</f>
        <v>0</v>
      </c>
      <c r="AB670">
        <f>(X670-DT670*(DY670+DZ670)/1000)</f>
        <v>0</v>
      </c>
      <c r="AC670">
        <f>(-J670*44100)</f>
        <v>0</v>
      </c>
      <c r="AD670">
        <f>2*29.3*R670*0.92*(EA670-W670)</f>
        <v>0</v>
      </c>
      <c r="AE670">
        <f>2*0.95*5.67E-8*(((EA670+$B$7)+273)^4-(W670+273)^4)</f>
        <v>0</v>
      </c>
      <c r="AF670">
        <f>U670+AE670+AC670+AD670</f>
        <v>0</v>
      </c>
      <c r="AG670">
        <f>DX670*AU670*(DS670-DR670*(1000-AU670*DU670)/(1000-AU670*DT670))/(100*DL670)</f>
        <v>0</v>
      </c>
      <c r="AH670">
        <f>1000*DX670*AU670*(DT670-DU670)/(100*DL670*(1000-AU670*DT670))</f>
        <v>0</v>
      </c>
      <c r="AI670">
        <f>(AJ670 - AK670 - DY670*1E3/(8.314*(EA670+273.15)) * AM670/DX670 * AL670) * DX670/(100*DL670) * (1000 - DU670)/1000</f>
        <v>0</v>
      </c>
      <c r="AJ670">
        <v>1304.60983753457</v>
      </c>
      <c r="AK670">
        <v>1283.909939393939</v>
      </c>
      <c r="AL670">
        <v>3.407382752988958</v>
      </c>
      <c r="AM670">
        <v>65.50956561991086</v>
      </c>
      <c r="AN670">
        <f>(AP670 - AO670 + DY670*1E3/(8.314*(EA670+273.15)) * AR670/DX670 * AQ670) * DX670/(100*DL670) * 1000/(1000 - AP670)</f>
        <v>0</v>
      </c>
      <c r="AO670">
        <v>22.61660371708031</v>
      </c>
      <c r="AP670">
        <v>22.98023212121211</v>
      </c>
      <c r="AQ670">
        <v>4.02411139927166E-05</v>
      </c>
      <c r="AR670">
        <v>120.4134206838578</v>
      </c>
      <c r="AS670">
        <v>6</v>
      </c>
      <c r="AT670">
        <v>1</v>
      </c>
      <c r="AU670">
        <f>IF(AS670*$H$13&gt;=AW670,1.0,(AW670/(AW670-AS670*$H$13)))</f>
        <v>0</v>
      </c>
      <c r="AV670">
        <f>(AU670-1)*100</f>
        <v>0</v>
      </c>
      <c r="AW670">
        <f>MAX(0,($B$13+$C$13*EF670)/(1+$D$13*EF670)*DY670/(EA670+273)*$E$13)</f>
        <v>0</v>
      </c>
      <c r="AX670" t="s">
        <v>437</v>
      </c>
      <c r="AY670" t="s">
        <v>437</v>
      </c>
      <c r="AZ670">
        <v>0</v>
      </c>
      <c r="BA670">
        <v>0</v>
      </c>
      <c r="BB670">
        <f>1-AZ670/BA670</f>
        <v>0</v>
      </c>
      <c r="BC670">
        <v>0</v>
      </c>
      <c r="BD670" t="s">
        <v>437</v>
      </c>
      <c r="BE670" t="s">
        <v>437</v>
      </c>
      <c r="BF670">
        <v>0</v>
      </c>
      <c r="BG670">
        <v>0</v>
      </c>
      <c r="BH670">
        <f>1-BF670/BG670</f>
        <v>0</v>
      </c>
      <c r="BI670">
        <v>0.5</v>
      </c>
      <c r="BJ670">
        <f>DI670</f>
        <v>0</v>
      </c>
      <c r="BK670">
        <f>L670</f>
        <v>0</v>
      </c>
      <c r="BL670">
        <f>BH670*BI670*BJ670</f>
        <v>0</v>
      </c>
      <c r="BM670">
        <f>(BK670-BC670)/BJ670</f>
        <v>0</v>
      </c>
      <c r="BN670">
        <f>(BA670-BG670)/BG670</f>
        <v>0</v>
      </c>
      <c r="BO670">
        <f>AZ670/(BB670+AZ670/BG670)</f>
        <v>0</v>
      </c>
      <c r="BP670" t="s">
        <v>437</v>
      </c>
      <c r="BQ670">
        <v>0</v>
      </c>
      <c r="BR670">
        <f>IF(BQ670&lt;&gt;0, BQ670, BO670)</f>
        <v>0</v>
      </c>
      <c r="BS670">
        <f>1-BR670/BG670</f>
        <v>0</v>
      </c>
      <c r="BT670">
        <f>(BG670-BF670)/(BG670-BR670)</f>
        <v>0</v>
      </c>
      <c r="BU670">
        <f>(BA670-BG670)/(BA670-BR670)</f>
        <v>0</v>
      </c>
      <c r="BV670">
        <f>(BG670-BF670)/(BG670-AZ670)</f>
        <v>0</v>
      </c>
      <c r="BW670">
        <f>(BA670-BG670)/(BA670-AZ670)</f>
        <v>0</v>
      </c>
      <c r="BX670">
        <f>(BT670*BR670/BF670)</f>
        <v>0</v>
      </c>
      <c r="BY670">
        <f>(1-BX670)</f>
        <v>0</v>
      </c>
      <c r="DH670">
        <f>$B$11*EG670+$C$11*EH670+$F$11*ES670*(1-EV670)</f>
        <v>0</v>
      </c>
      <c r="DI670">
        <f>DH670*DJ670</f>
        <v>0</v>
      </c>
      <c r="DJ670">
        <f>($B$11*$D$9+$C$11*$D$9+$F$11*((FF670+EX670)/MAX(FF670+EX670+FG670, 0.1)*$I$9+FG670/MAX(FF670+EX670+FG670, 0.1)*$J$9))/($B$11+$C$11+$F$11)</f>
        <v>0</v>
      </c>
      <c r="DK670">
        <f>($B$11*$K$9+$C$11*$K$9+$F$11*((FF670+EX670)/MAX(FF670+EX670+FG670, 0.1)*$P$9+FG670/MAX(FF670+EX670+FG670, 0.1)*$Q$9))/($B$11+$C$11+$F$11)</f>
        <v>0</v>
      </c>
      <c r="DL670">
        <v>2.44</v>
      </c>
      <c r="DM670">
        <v>0.5</v>
      </c>
      <c r="DN670" t="s">
        <v>438</v>
      </c>
      <c r="DO670">
        <v>2</v>
      </c>
      <c r="DP670" t="b">
        <v>1</v>
      </c>
      <c r="DQ670">
        <v>1759263414.062963</v>
      </c>
      <c r="DR670">
        <v>1230.802222222222</v>
      </c>
      <c r="DS670">
        <v>1259.988148148148</v>
      </c>
      <c r="DT670">
        <v>22.97305925925926</v>
      </c>
      <c r="DU670">
        <v>22.61393333333334</v>
      </c>
      <c r="DV670">
        <v>1229.674444444444</v>
      </c>
      <c r="DW670">
        <v>22.75217407407408</v>
      </c>
      <c r="DX670">
        <v>500.0378518518519</v>
      </c>
      <c r="DY670">
        <v>90.62707037037038</v>
      </c>
      <c r="DZ670">
        <v>0.05017488888888889</v>
      </c>
      <c r="EA670">
        <v>29.63627037037037</v>
      </c>
      <c r="EB670">
        <v>30.00990740740741</v>
      </c>
      <c r="EC670">
        <v>999.9000000000001</v>
      </c>
      <c r="ED670">
        <v>0</v>
      </c>
      <c r="EE670">
        <v>0</v>
      </c>
      <c r="EF670">
        <v>9992.266296296297</v>
      </c>
      <c r="EG670">
        <v>0</v>
      </c>
      <c r="EH670">
        <v>11.419</v>
      </c>
      <c r="EI670">
        <v>-29.18665185185185</v>
      </c>
      <c r="EJ670">
        <v>1259.743333333333</v>
      </c>
      <c r="EK670">
        <v>1289.141111111111</v>
      </c>
      <c r="EL670">
        <v>0.3591338518518519</v>
      </c>
      <c r="EM670">
        <v>1259.988148148148</v>
      </c>
      <c r="EN670">
        <v>22.61393333333334</v>
      </c>
      <c r="EO670">
        <v>2.081981851851852</v>
      </c>
      <c r="EP670">
        <v>2.049434814814814</v>
      </c>
      <c r="EQ670">
        <v>18.08198888888889</v>
      </c>
      <c r="ER670">
        <v>17.83152222222222</v>
      </c>
      <c r="ES670">
        <v>1999.992592592592</v>
      </c>
      <c r="ET670">
        <v>0.9799919999999999</v>
      </c>
      <c r="EU670">
        <v>0.0200083</v>
      </c>
      <c r="EV670">
        <v>0</v>
      </c>
      <c r="EW670">
        <v>227.9505555555556</v>
      </c>
      <c r="EX670">
        <v>5.000560000000001</v>
      </c>
      <c r="EY670">
        <v>4729.767777777777</v>
      </c>
      <c r="EZ670">
        <v>17294.77777777778</v>
      </c>
      <c r="FA670">
        <v>41.25</v>
      </c>
      <c r="FB670">
        <v>41.4324074074074</v>
      </c>
      <c r="FC670">
        <v>40.93699999999999</v>
      </c>
      <c r="FD670">
        <v>40.56666666666666</v>
      </c>
      <c r="FE670">
        <v>42</v>
      </c>
      <c r="FF670">
        <v>1955.072592592592</v>
      </c>
      <c r="FG670">
        <v>39.92000000000001</v>
      </c>
      <c r="FH670">
        <v>0</v>
      </c>
      <c r="FI670">
        <v>1759263436</v>
      </c>
      <c r="FJ670">
        <v>0</v>
      </c>
      <c r="FK670">
        <v>227.9588846153846</v>
      </c>
      <c r="FL670">
        <v>-2.003384598833417</v>
      </c>
      <c r="FM670">
        <v>-27.87076920301314</v>
      </c>
      <c r="FN670">
        <v>4729.661538461538</v>
      </c>
      <c r="FO670">
        <v>15</v>
      </c>
      <c r="FP670">
        <v>0</v>
      </c>
      <c r="FQ670" t="s">
        <v>439</v>
      </c>
      <c r="FR670">
        <v>1747148579.5</v>
      </c>
      <c r="FS670">
        <v>1747148584.5</v>
      </c>
      <c r="FT670">
        <v>0</v>
      </c>
      <c r="FU670">
        <v>0.162</v>
      </c>
      <c r="FV670">
        <v>-0.001</v>
      </c>
      <c r="FW670">
        <v>0.139</v>
      </c>
      <c r="FX670">
        <v>0.058</v>
      </c>
      <c r="FY670">
        <v>420</v>
      </c>
      <c r="FZ670">
        <v>16</v>
      </c>
      <c r="GA670">
        <v>0.19</v>
      </c>
      <c r="GB670">
        <v>0.02</v>
      </c>
      <c r="GC670">
        <v>-29.191055</v>
      </c>
      <c r="GD670">
        <v>-0.02935384615386694</v>
      </c>
      <c r="GE670">
        <v>0.06564152630004894</v>
      </c>
      <c r="GF670">
        <v>1</v>
      </c>
      <c r="GG670">
        <v>228.0568235294118</v>
      </c>
      <c r="GH670">
        <v>-1.851459123753624</v>
      </c>
      <c r="GI670">
        <v>0.247498481348666</v>
      </c>
      <c r="GJ670">
        <v>0</v>
      </c>
      <c r="GK670">
        <v>0.361629075</v>
      </c>
      <c r="GL670">
        <v>-0.021211530956849</v>
      </c>
      <c r="GM670">
        <v>0.00567634094900712</v>
      </c>
      <c r="GN670">
        <v>1</v>
      </c>
      <c r="GO670">
        <v>2</v>
      </c>
      <c r="GP670">
        <v>3</v>
      </c>
      <c r="GQ670" t="s">
        <v>446</v>
      </c>
      <c r="GR670">
        <v>3.12769</v>
      </c>
      <c r="GS670">
        <v>2.72806</v>
      </c>
      <c r="GT670">
        <v>0.180677</v>
      </c>
      <c r="GU670">
        <v>0.184516</v>
      </c>
      <c r="GV670">
        <v>0.10405</v>
      </c>
      <c r="GW670">
        <v>0.103479</v>
      </c>
      <c r="GX670">
        <v>24587.7</v>
      </c>
      <c r="GY670">
        <v>23715.3</v>
      </c>
      <c r="GZ670">
        <v>30550.8</v>
      </c>
      <c r="HA670">
        <v>29334.9</v>
      </c>
      <c r="HB670">
        <v>37778.2</v>
      </c>
      <c r="HC670">
        <v>34597.7</v>
      </c>
      <c r="HD670">
        <v>46732.9</v>
      </c>
      <c r="HE670">
        <v>43579.9</v>
      </c>
      <c r="HF670">
        <v>1.82475</v>
      </c>
      <c r="HG670">
        <v>1.8549</v>
      </c>
      <c r="HH670">
        <v>0.106841</v>
      </c>
      <c r="HI670">
        <v>0</v>
      </c>
      <c r="HJ670">
        <v>28.2779</v>
      </c>
      <c r="HK670">
        <v>999.9</v>
      </c>
      <c r="HL670">
        <v>52.8</v>
      </c>
      <c r="HM670">
        <v>31</v>
      </c>
      <c r="HN670">
        <v>26.2822</v>
      </c>
      <c r="HO670">
        <v>62.8897</v>
      </c>
      <c r="HP670">
        <v>16.5385</v>
      </c>
      <c r="HQ670">
        <v>1</v>
      </c>
      <c r="HR670">
        <v>0.114543</v>
      </c>
      <c r="HS670">
        <v>-0.277884</v>
      </c>
      <c r="HT670">
        <v>20.2014</v>
      </c>
      <c r="HU670">
        <v>5.22717</v>
      </c>
      <c r="HV670">
        <v>11.974</v>
      </c>
      <c r="HW670">
        <v>4.9699</v>
      </c>
      <c r="HX670">
        <v>3.28965</v>
      </c>
      <c r="HY670">
        <v>9999</v>
      </c>
      <c r="HZ670">
        <v>9999</v>
      </c>
      <c r="IA670">
        <v>9999</v>
      </c>
      <c r="IB670">
        <v>22.1</v>
      </c>
      <c r="IC670">
        <v>4.9729</v>
      </c>
      <c r="ID670">
        <v>1.87714</v>
      </c>
      <c r="IE670">
        <v>1.87518</v>
      </c>
      <c r="IF670">
        <v>1.87805</v>
      </c>
      <c r="IG670">
        <v>1.87477</v>
      </c>
      <c r="IH670">
        <v>1.87836</v>
      </c>
      <c r="II670">
        <v>1.87545</v>
      </c>
      <c r="IJ670">
        <v>1.87661</v>
      </c>
      <c r="IK670">
        <v>0</v>
      </c>
      <c r="IL670">
        <v>0</v>
      </c>
      <c r="IM670">
        <v>0</v>
      </c>
      <c r="IN670">
        <v>0</v>
      </c>
      <c r="IO670" t="s">
        <v>441</v>
      </c>
      <c r="IP670" t="s">
        <v>442</v>
      </c>
      <c r="IQ670" t="s">
        <v>443</v>
      </c>
      <c r="IR670" t="s">
        <v>443</v>
      </c>
      <c r="IS670" t="s">
        <v>443</v>
      </c>
      <c r="IT670" t="s">
        <v>443</v>
      </c>
      <c r="IU670">
        <v>0</v>
      </c>
      <c r="IV670">
        <v>100</v>
      </c>
      <c r="IW670">
        <v>100</v>
      </c>
      <c r="IX670">
        <v>1.16</v>
      </c>
      <c r="IY670">
        <v>0.2211</v>
      </c>
      <c r="IZ670">
        <v>-0.1222274518627452</v>
      </c>
      <c r="JA670">
        <v>0.001328938755811441</v>
      </c>
      <c r="JB670">
        <v>-5.633165956792918E-07</v>
      </c>
      <c r="JC670">
        <v>2.510553891376428E-10</v>
      </c>
      <c r="JD670">
        <v>-0.04678033270444259</v>
      </c>
      <c r="JE670">
        <v>-0.0009625096320519332</v>
      </c>
      <c r="JF670">
        <v>0.0006953178313022573</v>
      </c>
      <c r="JG670">
        <v>-5.973937232829655E-06</v>
      </c>
      <c r="JH670">
        <v>1</v>
      </c>
      <c r="JI670">
        <v>2112</v>
      </c>
      <c r="JJ670">
        <v>1</v>
      </c>
      <c r="JK670">
        <v>26</v>
      </c>
      <c r="JL670">
        <v>201914</v>
      </c>
      <c r="JM670">
        <v>201914</v>
      </c>
      <c r="JN670">
        <v>2.72217</v>
      </c>
      <c r="JO670">
        <v>2.53174</v>
      </c>
      <c r="JP670">
        <v>1.39893</v>
      </c>
      <c r="JQ670">
        <v>2.33643</v>
      </c>
      <c r="JR670">
        <v>1.44897</v>
      </c>
      <c r="JS670">
        <v>2.53784</v>
      </c>
      <c r="JT670">
        <v>36.8604</v>
      </c>
      <c r="JU670">
        <v>23.9737</v>
      </c>
      <c r="JV670">
        <v>18</v>
      </c>
      <c r="JW670">
        <v>476.05</v>
      </c>
      <c r="JX670">
        <v>464.411</v>
      </c>
      <c r="JY670">
        <v>28.0483</v>
      </c>
      <c r="JZ670">
        <v>28.6756</v>
      </c>
      <c r="KA670">
        <v>30.0003</v>
      </c>
      <c r="KB670">
        <v>28.3521</v>
      </c>
      <c r="KC670">
        <v>28.4163</v>
      </c>
      <c r="KD670">
        <v>54.4952</v>
      </c>
      <c r="KE670">
        <v>24.0521</v>
      </c>
      <c r="KF670">
        <v>80.8068</v>
      </c>
      <c r="KG670">
        <v>28.0295</v>
      </c>
      <c r="KH670">
        <v>1303.16</v>
      </c>
      <c r="KI670">
        <v>22.5716</v>
      </c>
      <c r="KJ670">
        <v>100.996</v>
      </c>
      <c r="KK670">
        <v>100.25</v>
      </c>
    </row>
    <row r="671" spans="1:297">
      <c r="A671">
        <v>655</v>
      </c>
      <c r="B671">
        <v>1759263426.6</v>
      </c>
      <c r="C671">
        <v>16611</v>
      </c>
      <c r="D671" t="s">
        <v>1759</v>
      </c>
      <c r="E671" t="s">
        <v>1760</v>
      </c>
      <c r="F671">
        <v>5</v>
      </c>
      <c r="G671" t="s">
        <v>1604</v>
      </c>
      <c r="H671" t="s">
        <v>436</v>
      </c>
      <c r="I671">
        <v>1759263419.081481</v>
      </c>
      <c r="J671">
        <f>(K671)/1000</f>
        <v>0</v>
      </c>
      <c r="K671">
        <f>IF(DP671, AN671, AH671)</f>
        <v>0</v>
      </c>
      <c r="L671">
        <f>IF(DP671, AI671, AG671)</f>
        <v>0</v>
      </c>
      <c r="M671">
        <f>DR671 - IF(AU671&gt;1, L671*DL671*100.0/(AW671), 0)</f>
        <v>0</v>
      </c>
      <c r="N671">
        <f>((T671-J671/2)*M671-L671)/(T671+J671/2)</f>
        <v>0</v>
      </c>
      <c r="O671">
        <f>N671*(DY671+DZ671)/1000.0</f>
        <v>0</v>
      </c>
      <c r="P671">
        <f>(DR671 - IF(AU671&gt;1, L671*DL671*100.0/(AW671), 0))*(DY671+DZ671)/1000.0</f>
        <v>0</v>
      </c>
      <c r="Q671">
        <f>2.0/((1/S671-1/R671)+SIGN(S671)*SQRT((1/S671-1/R671)*(1/S671-1/R671) + 4*DM671/((DM671+1)*(DM671+1))*(2*1/S671*1/R671-1/R671*1/R671)))</f>
        <v>0</v>
      </c>
      <c r="R671">
        <f>IF(LEFT(DN671,1)&lt;&gt;"0",IF(LEFT(DN671,1)="1",3.0,DO671),$D$5+$E$5*(EF671*DY671/($K$5*1000))+$F$5*(EF671*DY671/($K$5*1000))*MAX(MIN(DL671,$J$5),$I$5)*MAX(MIN(DL671,$J$5),$I$5)+$G$5*MAX(MIN(DL671,$J$5),$I$5)*(EF671*DY671/($K$5*1000))+$H$5*(EF671*DY671/($K$5*1000))*(EF671*DY671/($K$5*1000)))</f>
        <v>0</v>
      </c>
      <c r="S671">
        <f>J671*(1000-(1000*0.61365*exp(17.502*W671/(240.97+W671))/(DY671+DZ671)+DT671)/2)/(1000*0.61365*exp(17.502*W671/(240.97+W671))/(DY671+DZ671)-DT671)</f>
        <v>0</v>
      </c>
      <c r="T671">
        <f>1/((DM671+1)/(Q671/1.6)+1/(R671/1.37)) + DM671/((DM671+1)/(Q671/1.6) + DM671/(R671/1.37))</f>
        <v>0</v>
      </c>
      <c r="U671">
        <f>(DH671*DK671)</f>
        <v>0</v>
      </c>
      <c r="V671">
        <f>(EA671+(U671+2*0.95*5.67E-8*(((EA671+$B$7)+273)^4-(EA671+273)^4)-44100*J671)/(1.84*29.3*R671+8*0.95*5.67E-8*(EA671+273)^3))</f>
        <v>0</v>
      </c>
      <c r="W671">
        <f>($C$7*EB671+$D$7*EC671+$E$7*V671)</f>
        <v>0</v>
      </c>
      <c r="X671">
        <f>0.61365*exp(17.502*W671/(240.97+W671))</f>
        <v>0</v>
      </c>
      <c r="Y671">
        <f>(Z671/AA671*100)</f>
        <v>0</v>
      </c>
      <c r="Z671">
        <f>DT671*(DY671+DZ671)/1000</f>
        <v>0</v>
      </c>
      <c r="AA671">
        <f>0.61365*exp(17.502*EA671/(240.97+EA671))</f>
        <v>0</v>
      </c>
      <c r="AB671">
        <f>(X671-DT671*(DY671+DZ671)/1000)</f>
        <v>0</v>
      </c>
      <c r="AC671">
        <f>(-J671*44100)</f>
        <v>0</v>
      </c>
      <c r="AD671">
        <f>2*29.3*R671*0.92*(EA671-W671)</f>
        <v>0</v>
      </c>
      <c r="AE671">
        <f>2*0.95*5.67E-8*(((EA671+$B$7)+273)^4-(W671+273)^4)</f>
        <v>0</v>
      </c>
      <c r="AF671">
        <f>U671+AE671+AC671+AD671</f>
        <v>0</v>
      </c>
      <c r="AG671">
        <f>DX671*AU671*(DS671-DR671*(1000-AU671*DU671)/(1000-AU671*DT671))/(100*DL671)</f>
        <v>0</v>
      </c>
      <c r="AH671">
        <f>1000*DX671*AU671*(DT671-DU671)/(100*DL671*(1000-AU671*DT671))</f>
        <v>0</v>
      </c>
      <c r="AI671">
        <f>(AJ671 - AK671 - DY671*1E3/(8.314*(EA671+273.15)) * AM671/DX671 * AL671) * DX671/(100*DL671) * (1000 - DU671)/1000</f>
        <v>0</v>
      </c>
      <c r="AJ671">
        <v>1321.311752522021</v>
      </c>
      <c r="AK671">
        <v>1300.866727272727</v>
      </c>
      <c r="AL671">
        <v>3.403087577941519</v>
      </c>
      <c r="AM671">
        <v>65.50956561991086</v>
      </c>
      <c r="AN671">
        <f>(AP671 - AO671 + DY671*1E3/(8.314*(EA671+273.15)) * AR671/DX671 * AQ671) * DX671/(100*DL671) * 1000/(1000 - AP671)</f>
        <v>0</v>
      </c>
      <c r="AO671">
        <v>22.64049124641348</v>
      </c>
      <c r="AP671">
        <v>22.98443878787878</v>
      </c>
      <c r="AQ671">
        <v>4.230084020508262E-05</v>
      </c>
      <c r="AR671">
        <v>120.4134206838578</v>
      </c>
      <c r="AS671">
        <v>6</v>
      </c>
      <c r="AT671">
        <v>1</v>
      </c>
      <c r="AU671">
        <f>IF(AS671*$H$13&gt;=AW671,1.0,(AW671/(AW671-AS671*$H$13)))</f>
        <v>0</v>
      </c>
      <c r="AV671">
        <f>(AU671-1)*100</f>
        <v>0</v>
      </c>
      <c r="AW671">
        <f>MAX(0,($B$13+$C$13*EF671)/(1+$D$13*EF671)*DY671/(EA671+273)*$E$13)</f>
        <v>0</v>
      </c>
      <c r="AX671" t="s">
        <v>437</v>
      </c>
      <c r="AY671" t="s">
        <v>437</v>
      </c>
      <c r="AZ671">
        <v>0</v>
      </c>
      <c r="BA671">
        <v>0</v>
      </c>
      <c r="BB671">
        <f>1-AZ671/BA671</f>
        <v>0</v>
      </c>
      <c r="BC671">
        <v>0</v>
      </c>
      <c r="BD671" t="s">
        <v>437</v>
      </c>
      <c r="BE671" t="s">
        <v>437</v>
      </c>
      <c r="BF671">
        <v>0</v>
      </c>
      <c r="BG671">
        <v>0</v>
      </c>
      <c r="BH671">
        <f>1-BF671/BG671</f>
        <v>0</v>
      </c>
      <c r="BI671">
        <v>0.5</v>
      </c>
      <c r="BJ671">
        <f>DI671</f>
        <v>0</v>
      </c>
      <c r="BK671">
        <f>L671</f>
        <v>0</v>
      </c>
      <c r="BL671">
        <f>BH671*BI671*BJ671</f>
        <v>0</v>
      </c>
      <c r="BM671">
        <f>(BK671-BC671)/BJ671</f>
        <v>0</v>
      </c>
      <c r="BN671">
        <f>(BA671-BG671)/BG671</f>
        <v>0</v>
      </c>
      <c r="BO671">
        <f>AZ671/(BB671+AZ671/BG671)</f>
        <v>0</v>
      </c>
      <c r="BP671" t="s">
        <v>437</v>
      </c>
      <c r="BQ671">
        <v>0</v>
      </c>
      <c r="BR671">
        <f>IF(BQ671&lt;&gt;0, BQ671, BO671)</f>
        <v>0</v>
      </c>
      <c r="BS671">
        <f>1-BR671/BG671</f>
        <v>0</v>
      </c>
      <c r="BT671">
        <f>(BG671-BF671)/(BG671-BR671)</f>
        <v>0</v>
      </c>
      <c r="BU671">
        <f>(BA671-BG671)/(BA671-BR671)</f>
        <v>0</v>
      </c>
      <c r="BV671">
        <f>(BG671-BF671)/(BG671-AZ671)</f>
        <v>0</v>
      </c>
      <c r="BW671">
        <f>(BA671-BG671)/(BA671-AZ671)</f>
        <v>0</v>
      </c>
      <c r="BX671">
        <f>(BT671*BR671/BF671)</f>
        <v>0</v>
      </c>
      <c r="BY671">
        <f>(1-BX671)</f>
        <v>0</v>
      </c>
      <c r="DH671">
        <f>$B$11*EG671+$C$11*EH671+$F$11*ES671*(1-EV671)</f>
        <v>0</v>
      </c>
      <c r="DI671">
        <f>DH671*DJ671</f>
        <v>0</v>
      </c>
      <c r="DJ671">
        <f>($B$11*$D$9+$C$11*$D$9+$F$11*((FF671+EX671)/MAX(FF671+EX671+FG671, 0.1)*$I$9+FG671/MAX(FF671+EX671+FG671, 0.1)*$J$9))/($B$11+$C$11+$F$11)</f>
        <v>0</v>
      </c>
      <c r="DK671">
        <f>($B$11*$K$9+$C$11*$K$9+$F$11*((FF671+EX671)/MAX(FF671+EX671+FG671, 0.1)*$P$9+FG671/MAX(FF671+EX671+FG671, 0.1)*$Q$9))/($B$11+$C$11+$F$11)</f>
        <v>0</v>
      </c>
      <c r="DL671">
        <v>2.44</v>
      </c>
      <c r="DM671">
        <v>0.5</v>
      </c>
      <c r="DN671" t="s">
        <v>438</v>
      </c>
      <c r="DO671">
        <v>2</v>
      </c>
      <c r="DP671" t="b">
        <v>1</v>
      </c>
      <c r="DQ671">
        <v>1759263419.081481</v>
      </c>
      <c r="DR671">
        <v>1247.592592592593</v>
      </c>
      <c r="DS671">
        <v>1276.734814814815</v>
      </c>
      <c r="DT671">
        <v>22.97813703703703</v>
      </c>
      <c r="DU671">
        <v>22.62306296296297</v>
      </c>
      <c r="DV671">
        <v>1246.446296296296</v>
      </c>
      <c r="DW671">
        <v>22.75714074074074</v>
      </c>
      <c r="DX671">
        <v>499.9649629629629</v>
      </c>
      <c r="DY671">
        <v>90.62713703703702</v>
      </c>
      <c r="DZ671">
        <v>0.05046436666666666</v>
      </c>
      <c r="EA671">
        <v>29.63800740740741</v>
      </c>
      <c r="EB671">
        <v>30.0151</v>
      </c>
      <c r="EC671">
        <v>999.9000000000001</v>
      </c>
      <c r="ED671">
        <v>0</v>
      </c>
      <c r="EE671">
        <v>0</v>
      </c>
      <c r="EF671">
        <v>9978.911851851852</v>
      </c>
      <c r="EG671">
        <v>0</v>
      </c>
      <c r="EH671">
        <v>11.419</v>
      </c>
      <c r="EI671">
        <v>-29.14308148148148</v>
      </c>
      <c r="EJ671">
        <v>1276.934814814815</v>
      </c>
      <c r="EK671">
        <v>1306.287777777778</v>
      </c>
      <c r="EL671">
        <v>0.3550794074074074</v>
      </c>
      <c r="EM671">
        <v>1276.734814814815</v>
      </c>
      <c r="EN671">
        <v>22.62306296296297</v>
      </c>
      <c r="EO671">
        <v>2.082444074074074</v>
      </c>
      <c r="EP671">
        <v>2.050264074074074</v>
      </c>
      <c r="EQ671">
        <v>18.08552222222222</v>
      </c>
      <c r="ER671">
        <v>17.83794814814815</v>
      </c>
      <c r="ES671">
        <v>1999.991111111111</v>
      </c>
      <c r="ET671">
        <v>0.9799919999999999</v>
      </c>
      <c r="EU671">
        <v>0.0200083</v>
      </c>
      <c r="EV671">
        <v>0</v>
      </c>
      <c r="EW671">
        <v>227.8422592592592</v>
      </c>
      <c r="EX671">
        <v>5.000560000000001</v>
      </c>
      <c r="EY671">
        <v>4727.478148148149</v>
      </c>
      <c r="EZ671">
        <v>17294.74814814815</v>
      </c>
      <c r="FA671">
        <v>41.25229629629629</v>
      </c>
      <c r="FB671">
        <v>41.43699999999999</v>
      </c>
      <c r="FC671">
        <v>40.94866666666667</v>
      </c>
      <c r="FD671">
        <v>40.56199999999999</v>
      </c>
      <c r="FE671">
        <v>42</v>
      </c>
      <c r="FF671">
        <v>1955.071111111111</v>
      </c>
      <c r="FG671">
        <v>39.92000000000001</v>
      </c>
      <c r="FH671">
        <v>0</v>
      </c>
      <c r="FI671">
        <v>1759263440.8</v>
      </c>
      <c r="FJ671">
        <v>0</v>
      </c>
      <c r="FK671">
        <v>227.8431923076923</v>
      </c>
      <c r="FL671">
        <v>-1.221504267833284</v>
      </c>
      <c r="FM671">
        <v>-25.99794874730737</v>
      </c>
      <c r="FN671">
        <v>4727.451538461539</v>
      </c>
      <c r="FO671">
        <v>15</v>
      </c>
      <c r="FP671">
        <v>0</v>
      </c>
      <c r="FQ671" t="s">
        <v>439</v>
      </c>
      <c r="FR671">
        <v>1747148579.5</v>
      </c>
      <c r="FS671">
        <v>1747148584.5</v>
      </c>
      <c r="FT671">
        <v>0</v>
      </c>
      <c r="FU671">
        <v>0.162</v>
      </c>
      <c r="FV671">
        <v>-0.001</v>
      </c>
      <c r="FW671">
        <v>0.139</v>
      </c>
      <c r="FX671">
        <v>0.058</v>
      </c>
      <c r="FY671">
        <v>420</v>
      </c>
      <c r="FZ671">
        <v>16</v>
      </c>
      <c r="GA671">
        <v>0.19</v>
      </c>
      <c r="GB671">
        <v>0.02</v>
      </c>
      <c r="GC671">
        <v>-29.14469</v>
      </c>
      <c r="GD671">
        <v>0.4233523452157906</v>
      </c>
      <c r="GE671">
        <v>0.09256723988539339</v>
      </c>
      <c r="GF671">
        <v>1</v>
      </c>
      <c r="GG671">
        <v>227.9125</v>
      </c>
      <c r="GH671">
        <v>-1.49122994167694</v>
      </c>
      <c r="GI671">
        <v>0.2289950230643352</v>
      </c>
      <c r="GJ671">
        <v>0</v>
      </c>
      <c r="GK671">
        <v>0.355399525</v>
      </c>
      <c r="GL671">
        <v>-0.03618867917448371</v>
      </c>
      <c r="GM671">
        <v>0.007442876345833981</v>
      </c>
      <c r="GN671">
        <v>1</v>
      </c>
      <c r="GO671">
        <v>2</v>
      </c>
      <c r="GP671">
        <v>3</v>
      </c>
      <c r="GQ671" t="s">
        <v>446</v>
      </c>
      <c r="GR671">
        <v>3.12739</v>
      </c>
      <c r="GS671">
        <v>2.72847</v>
      </c>
      <c r="GT671">
        <v>0.182134</v>
      </c>
      <c r="GU671">
        <v>0.185964</v>
      </c>
      <c r="GV671">
        <v>0.104065</v>
      </c>
      <c r="GW671">
        <v>0.103545</v>
      </c>
      <c r="GX671">
        <v>24543.6</v>
      </c>
      <c r="GY671">
        <v>23672.9</v>
      </c>
      <c r="GZ671">
        <v>30550.4</v>
      </c>
      <c r="HA671">
        <v>29334.6</v>
      </c>
      <c r="HB671">
        <v>37777.5</v>
      </c>
      <c r="HC671">
        <v>34595.2</v>
      </c>
      <c r="HD671">
        <v>46732.7</v>
      </c>
      <c r="HE671">
        <v>43579.8</v>
      </c>
      <c r="HF671">
        <v>1.82435</v>
      </c>
      <c r="HG671">
        <v>1.85545</v>
      </c>
      <c r="HH671">
        <v>0.105985</v>
      </c>
      <c r="HI671">
        <v>0</v>
      </c>
      <c r="HJ671">
        <v>28.2813</v>
      </c>
      <c r="HK671">
        <v>999.9</v>
      </c>
      <c r="HL671">
        <v>52.8</v>
      </c>
      <c r="HM671">
        <v>31</v>
      </c>
      <c r="HN671">
        <v>26.2854</v>
      </c>
      <c r="HO671">
        <v>62.6897</v>
      </c>
      <c r="HP671">
        <v>16.8189</v>
      </c>
      <c r="HQ671">
        <v>1</v>
      </c>
      <c r="HR671">
        <v>0.114878</v>
      </c>
      <c r="HS671">
        <v>-0.238064</v>
      </c>
      <c r="HT671">
        <v>20.2015</v>
      </c>
      <c r="HU671">
        <v>5.22717</v>
      </c>
      <c r="HV671">
        <v>11.974</v>
      </c>
      <c r="HW671">
        <v>4.97</v>
      </c>
      <c r="HX671">
        <v>3.28958</v>
      </c>
      <c r="HY671">
        <v>9999</v>
      </c>
      <c r="HZ671">
        <v>9999</v>
      </c>
      <c r="IA671">
        <v>9999</v>
      </c>
      <c r="IB671">
        <v>22.1</v>
      </c>
      <c r="IC671">
        <v>4.97289</v>
      </c>
      <c r="ID671">
        <v>1.87712</v>
      </c>
      <c r="IE671">
        <v>1.87517</v>
      </c>
      <c r="IF671">
        <v>1.87805</v>
      </c>
      <c r="IG671">
        <v>1.87473</v>
      </c>
      <c r="IH671">
        <v>1.87835</v>
      </c>
      <c r="II671">
        <v>1.87541</v>
      </c>
      <c r="IJ671">
        <v>1.87659</v>
      </c>
      <c r="IK671">
        <v>0</v>
      </c>
      <c r="IL671">
        <v>0</v>
      </c>
      <c r="IM671">
        <v>0</v>
      </c>
      <c r="IN671">
        <v>0</v>
      </c>
      <c r="IO671" t="s">
        <v>441</v>
      </c>
      <c r="IP671" t="s">
        <v>442</v>
      </c>
      <c r="IQ671" t="s">
        <v>443</v>
      </c>
      <c r="IR671" t="s">
        <v>443</v>
      </c>
      <c r="IS671" t="s">
        <v>443</v>
      </c>
      <c r="IT671" t="s">
        <v>443</v>
      </c>
      <c r="IU671">
        <v>0</v>
      </c>
      <c r="IV671">
        <v>100</v>
      </c>
      <c r="IW671">
        <v>100</v>
      </c>
      <c r="IX671">
        <v>1.18</v>
      </c>
      <c r="IY671">
        <v>0.2211</v>
      </c>
      <c r="IZ671">
        <v>-0.1222274518627452</v>
      </c>
      <c r="JA671">
        <v>0.001328938755811441</v>
      </c>
      <c r="JB671">
        <v>-5.633165956792918E-07</v>
      </c>
      <c r="JC671">
        <v>2.510553891376428E-10</v>
      </c>
      <c r="JD671">
        <v>-0.04678033270444259</v>
      </c>
      <c r="JE671">
        <v>-0.0009625096320519332</v>
      </c>
      <c r="JF671">
        <v>0.0006953178313022573</v>
      </c>
      <c r="JG671">
        <v>-5.973937232829655E-06</v>
      </c>
      <c r="JH671">
        <v>1</v>
      </c>
      <c r="JI671">
        <v>2112</v>
      </c>
      <c r="JJ671">
        <v>1</v>
      </c>
      <c r="JK671">
        <v>26</v>
      </c>
      <c r="JL671">
        <v>201914.1</v>
      </c>
      <c r="JM671">
        <v>201914</v>
      </c>
      <c r="JN671">
        <v>2.75269</v>
      </c>
      <c r="JO671">
        <v>2.53418</v>
      </c>
      <c r="JP671">
        <v>1.39893</v>
      </c>
      <c r="JQ671">
        <v>2.33643</v>
      </c>
      <c r="JR671">
        <v>1.44897</v>
      </c>
      <c r="JS671">
        <v>2.58545</v>
      </c>
      <c r="JT671">
        <v>36.8604</v>
      </c>
      <c r="JU671">
        <v>23.9737</v>
      </c>
      <c r="JV671">
        <v>18</v>
      </c>
      <c r="JW671">
        <v>475.844</v>
      </c>
      <c r="JX671">
        <v>464.786</v>
      </c>
      <c r="JY671">
        <v>28.0296</v>
      </c>
      <c r="JZ671">
        <v>28.678</v>
      </c>
      <c r="KA671">
        <v>30.0002</v>
      </c>
      <c r="KB671">
        <v>28.3539</v>
      </c>
      <c r="KC671">
        <v>28.4188</v>
      </c>
      <c r="KD671">
        <v>55.0917</v>
      </c>
      <c r="KE671">
        <v>24.0521</v>
      </c>
      <c r="KF671">
        <v>80.8068</v>
      </c>
      <c r="KG671">
        <v>28.0122</v>
      </c>
      <c r="KH671">
        <v>1323.2</v>
      </c>
      <c r="KI671">
        <v>22.5716</v>
      </c>
      <c r="KJ671">
        <v>100.995</v>
      </c>
      <c r="KK671">
        <v>100.25</v>
      </c>
    </row>
    <row r="672" spans="1:297">
      <c r="A672">
        <v>656</v>
      </c>
      <c r="B672">
        <v>1759263431.6</v>
      </c>
      <c r="C672">
        <v>16616</v>
      </c>
      <c r="D672" t="s">
        <v>1761</v>
      </c>
      <c r="E672" t="s">
        <v>1762</v>
      </c>
      <c r="F672">
        <v>5</v>
      </c>
      <c r="G672" t="s">
        <v>1604</v>
      </c>
      <c r="H672" t="s">
        <v>436</v>
      </c>
      <c r="I672">
        <v>1759263424.1</v>
      </c>
      <c r="J672">
        <f>(K672)/1000</f>
        <v>0</v>
      </c>
      <c r="K672">
        <f>IF(DP672, AN672, AH672)</f>
        <v>0</v>
      </c>
      <c r="L672">
        <f>IF(DP672, AI672, AG672)</f>
        <v>0</v>
      </c>
      <c r="M672">
        <f>DR672 - IF(AU672&gt;1, L672*DL672*100.0/(AW672), 0)</f>
        <v>0</v>
      </c>
      <c r="N672">
        <f>((T672-J672/2)*M672-L672)/(T672+J672/2)</f>
        <v>0</v>
      </c>
      <c r="O672">
        <f>N672*(DY672+DZ672)/1000.0</f>
        <v>0</v>
      </c>
      <c r="P672">
        <f>(DR672 - IF(AU672&gt;1, L672*DL672*100.0/(AW672), 0))*(DY672+DZ672)/1000.0</f>
        <v>0</v>
      </c>
      <c r="Q672">
        <f>2.0/((1/S672-1/R672)+SIGN(S672)*SQRT((1/S672-1/R672)*(1/S672-1/R672) + 4*DM672/((DM672+1)*(DM672+1))*(2*1/S672*1/R672-1/R672*1/R672)))</f>
        <v>0</v>
      </c>
      <c r="R672">
        <f>IF(LEFT(DN672,1)&lt;&gt;"0",IF(LEFT(DN672,1)="1",3.0,DO672),$D$5+$E$5*(EF672*DY672/($K$5*1000))+$F$5*(EF672*DY672/($K$5*1000))*MAX(MIN(DL672,$J$5),$I$5)*MAX(MIN(DL672,$J$5),$I$5)+$G$5*MAX(MIN(DL672,$J$5),$I$5)*(EF672*DY672/($K$5*1000))+$H$5*(EF672*DY672/($K$5*1000))*(EF672*DY672/($K$5*1000)))</f>
        <v>0</v>
      </c>
      <c r="S672">
        <f>J672*(1000-(1000*0.61365*exp(17.502*W672/(240.97+W672))/(DY672+DZ672)+DT672)/2)/(1000*0.61365*exp(17.502*W672/(240.97+W672))/(DY672+DZ672)-DT672)</f>
        <v>0</v>
      </c>
      <c r="T672">
        <f>1/((DM672+1)/(Q672/1.6)+1/(R672/1.37)) + DM672/((DM672+1)/(Q672/1.6) + DM672/(R672/1.37))</f>
        <v>0</v>
      </c>
      <c r="U672">
        <f>(DH672*DK672)</f>
        <v>0</v>
      </c>
      <c r="V672">
        <f>(EA672+(U672+2*0.95*5.67E-8*(((EA672+$B$7)+273)^4-(EA672+273)^4)-44100*J672)/(1.84*29.3*R672+8*0.95*5.67E-8*(EA672+273)^3))</f>
        <v>0</v>
      </c>
      <c r="W672">
        <f>($C$7*EB672+$D$7*EC672+$E$7*V672)</f>
        <v>0</v>
      </c>
      <c r="X672">
        <f>0.61365*exp(17.502*W672/(240.97+W672))</f>
        <v>0</v>
      </c>
      <c r="Y672">
        <f>(Z672/AA672*100)</f>
        <v>0</v>
      </c>
      <c r="Z672">
        <f>DT672*(DY672+DZ672)/1000</f>
        <v>0</v>
      </c>
      <c r="AA672">
        <f>0.61365*exp(17.502*EA672/(240.97+EA672))</f>
        <v>0</v>
      </c>
      <c r="AB672">
        <f>(X672-DT672*(DY672+DZ672)/1000)</f>
        <v>0</v>
      </c>
      <c r="AC672">
        <f>(-J672*44100)</f>
        <v>0</v>
      </c>
      <c r="AD672">
        <f>2*29.3*R672*0.92*(EA672-W672)</f>
        <v>0</v>
      </c>
      <c r="AE672">
        <f>2*0.95*5.67E-8*(((EA672+$B$7)+273)^4-(W672+273)^4)</f>
        <v>0</v>
      </c>
      <c r="AF672">
        <f>U672+AE672+AC672+AD672</f>
        <v>0</v>
      </c>
      <c r="AG672">
        <f>DX672*AU672*(DS672-DR672*(1000-AU672*DU672)/(1000-AU672*DT672))/(100*DL672)</f>
        <v>0</v>
      </c>
      <c r="AH672">
        <f>1000*DX672*AU672*(DT672-DU672)/(100*DL672*(1000-AU672*DT672))</f>
        <v>0</v>
      </c>
      <c r="AI672">
        <f>(AJ672 - AK672 - DY672*1E3/(8.314*(EA672+273.15)) * AM672/DX672 * AL672) * DX672/(100*DL672) * (1000 - DU672)/1000</f>
        <v>0</v>
      </c>
      <c r="AJ672">
        <v>1338.617317230398</v>
      </c>
      <c r="AK672">
        <v>1318.064181818182</v>
      </c>
      <c r="AL672">
        <v>3.435114492877747</v>
      </c>
      <c r="AM672">
        <v>65.50956561991086</v>
      </c>
      <c r="AN672">
        <f>(AP672 - AO672 + DY672*1E3/(8.314*(EA672+273.15)) * AR672/DX672 * AQ672) * DX672/(100*DL672) * 1000/(1000 - AP672)</f>
        <v>0</v>
      </c>
      <c r="AO672">
        <v>22.64746658137117</v>
      </c>
      <c r="AP672">
        <v>22.99149454545453</v>
      </c>
      <c r="AQ672">
        <v>5.65908496285769E-05</v>
      </c>
      <c r="AR672">
        <v>120.4134206838578</v>
      </c>
      <c r="AS672">
        <v>6</v>
      </c>
      <c r="AT672">
        <v>1</v>
      </c>
      <c r="AU672">
        <f>IF(AS672*$H$13&gt;=AW672,1.0,(AW672/(AW672-AS672*$H$13)))</f>
        <v>0</v>
      </c>
      <c r="AV672">
        <f>(AU672-1)*100</f>
        <v>0</v>
      </c>
      <c r="AW672">
        <f>MAX(0,($B$13+$C$13*EF672)/(1+$D$13*EF672)*DY672/(EA672+273)*$E$13)</f>
        <v>0</v>
      </c>
      <c r="AX672" t="s">
        <v>437</v>
      </c>
      <c r="AY672" t="s">
        <v>437</v>
      </c>
      <c r="AZ672">
        <v>0</v>
      </c>
      <c r="BA672">
        <v>0</v>
      </c>
      <c r="BB672">
        <f>1-AZ672/BA672</f>
        <v>0</v>
      </c>
      <c r="BC672">
        <v>0</v>
      </c>
      <c r="BD672" t="s">
        <v>437</v>
      </c>
      <c r="BE672" t="s">
        <v>437</v>
      </c>
      <c r="BF672">
        <v>0</v>
      </c>
      <c r="BG672">
        <v>0</v>
      </c>
      <c r="BH672">
        <f>1-BF672/BG672</f>
        <v>0</v>
      </c>
      <c r="BI672">
        <v>0.5</v>
      </c>
      <c r="BJ672">
        <f>DI672</f>
        <v>0</v>
      </c>
      <c r="BK672">
        <f>L672</f>
        <v>0</v>
      </c>
      <c r="BL672">
        <f>BH672*BI672*BJ672</f>
        <v>0</v>
      </c>
      <c r="BM672">
        <f>(BK672-BC672)/BJ672</f>
        <v>0</v>
      </c>
      <c r="BN672">
        <f>(BA672-BG672)/BG672</f>
        <v>0</v>
      </c>
      <c r="BO672">
        <f>AZ672/(BB672+AZ672/BG672)</f>
        <v>0</v>
      </c>
      <c r="BP672" t="s">
        <v>437</v>
      </c>
      <c r="BQ672">
        <v>0</v>
      </c>
      <c r="BR672">
        <f>IF(BQ672&lt;&gt;0, BQ672, BO672)</f>
        <v>0</v>
      </c>
      <c r="BS672">
        <f>1-BR672/BG672</f>
        <v>0</v>
      </c>
      <c r="BT672">
        <f>(BG672-BF672)/(BG672-BR672)</f>
        <v>0</v>
      </c>
      <c r="BU672">
        <f>(BA672-BG672)/(BA672-BR672)</f>
        <v>0</v>
      </c>
      <c r="BV672">
        <f>(BG672-BF672)/(BG672-AZ672)</f>
        <v>0</v>
      </c>
      <c r="BW672">
        <f>(BA672-BG672)/(BA672-AZ672)</f>
        <v>0</v>
      </c>
      <c r="BX672">
        <f>(BT672*BR672/BF672)</f>
        <v>0</v>
      </c>
      <c r="BY672">
        <f>(1-BX672)</f>
        <v>0</v>
      </c>
      <c r="DH672">
        <f>$B$11*EG672+$C$11*EH672+$F$11*ES672*(1-EV672)</f>
        <v>0</v>
      </c>
      <c r="DI672">
        <f>DH672*DJ672</f>
        <v>0</v>
      </c>
      <c r="DJ672">
        <f>($B$11*$D$9+$C$11*$D$9+$F$11*((FF672+EX672)/MAX(FF672+EX672+FG672, 0.1)*$I$9+FG672/MAX(FF672+EX672+FG672, 0.1)*$J$9))/($B$11+$C$11+$F$11)</f>
        <v>0</v>
      </c>
      <c r="DK672">
        <f>($B$11*$K$9+$C$11*$K$9+$F$11*((FF672+EX672)/MAX(FF672+EX672+FG672, 0.1)*$P$9+FG672/MAX(FF672+EX672+FG672, 0.1)*$Q$9))/($B$11+$C$11+$F$11)</f>
        <v>0</v>
      </c>
      <c r="DL672">
        <v>2.44</v>
      </c>
      <c r="DM672">
        <v>0.5</v>
      </c>
      <c r="DN672" t="s">
        <v>438</v>
      </c>
      <c r="DO672">
        <v>2</v>
      </c>
      <c r="DP672" t="b">
        <v>1</v>
      </c>
      <c r="DQ672">
        <v>1759263424.1</v>
      </c>
      <c r="DR672">
        <v>1264.376296296296</v>
      </c>
      <c r="DS672">
        <v>1293.531111111111</v>
      </c>
      <c r="DT672">
        <v>22.98345555555556</v>
      </c>
      <c r="DU672">
        <v>22.63397777777778</v>
      </c>
      <c r="DV672">
        <v>1263.211851851852</v>
      </c>
      <c r="DW672">
        <v>22.76234814814815</v>
      </c>
      <c r="DX672">
        <v>499.9994444444444</v>
      </c>
      <c r="DY672">
        <v>90.62627407407408</v>
      </c>
      <c r="DZ672">
        <v>0.05068337407407407</v>
      </c>
      <c r="EA672">
        <v>29.6380037037037</v>
      </c>
      <c r="EB672">
        <v>30.01195555555556</v>
      </c>
      <c r="EC672">
        <v>999.9000000000001</v>
      </c>
      <c r="ED672">
        <v>0</v>
      </c>
      <c r="EE672">
        <v>0</v>
      </c>
      <c r="EF672">
        <v>9982.869999999999</v>
      </c>
      <c r="EG672">
        <v>0</v>
      </c>
      <c r="EH672">
        <v>11.419</v>
      </c>
      <c r="EI672">
        <v>-29.15533703703704</v>
      </c>
      <c r="EJ672">
        <v>1294.12</v>
      </c>
      <c r="EK672">
        <v>1323.487037037037</v>
      </c>
      <c r="EL672">
        <v>0.3494821111111111</v>
      </c>
      <c r="EM672">
        <v>1293.531111111111</v>
      </c>
      <c r="EN672">
        <v>22.63397777777778</v>
      </c>
      <c r="EO672">
        <v>2.082905925925926</v>
      </c>
      <c r="EP672">
        <v>2.051233333333334</v>
      </c>
      <c r="EQ672">
        <v>18.08905555555555</v>
      </c>
      <c r="ER672">
        <v>17.84545555555556</v>
      </c>
      <c r="ES672">
        <v>1999.995555555555</v>
      </c>
      <c r="ET672">
        <v>0.9799932962962963</v>
      </c>
      <c r="EU672">
        <v>0.02000698888888889</v>
      </c>
      <c r="EV672">
        <v>0</v>
      </c>
      <c r="EW672">
        <v>227.7035185185185</v>
      </c>
      <c r="EX672">
        <v>5.000560000000001</v>
      </c>
      <c r="EY672">
        <v>4725.378148148148</v>
      </c>
      <c r="EZ672">
        <v>17294.78518518519</v>
      </c>
      <c r="FA672">
        <v>41.25688888888889</v>
      </c>
      <c r="FB672">
        <v>41.43699999999999</v>
      </c>
      <c r="FC672">
        <v>40.96966666666667</v>
      </c>
      <c r="FD672">
        <v>40.56207407407407</v>
      </c>
      <c r="FE672">
        <v>42</v>
      </c>
      <c r="FF672">
        <v>1955.078518518518</v>
      </c>
      <c r="FG672">
        <v>39.91703703703705</v>
      </c>
      <c r="FH672">
        <v>0</v>
      </c>
      <c r="FI672">
        <v>1759263445.6</v>
      </c>
      <c r="FJ672">
        <v>0</v>
      </c>
      <c r="FK672">
        <v>227.6993076923077</v>
      </c>
      <c r="FL672">
        <v>-1.379008539125457</v>
      </c>
      <c r="FM672">
        <v>-25.63658121081938</v>
      </c>
      <c r="FN672">
        <v>4725.455769230769</v>
      </c>
      <c r="FO672">
        <v>15</v>
      </c>
      <c r="FP672">
        <v>0</v>
      </c>
      <c r="FQ672" t="s">
        <v>439</v>
      </c>
      <c r="FR672">
        <v>1747148579.5</v>
      </c>
      <c r="FS672">
        <v>1747148584.5</v>
      </c>
      <c r="FT672">
        <v>0</v>
      </c>
      <c r="FU672">
        <v>0.162</v>
      </c>
      <c r="FV672">
        <v>-0.001</v>
      </c>
      <c r="FW672">
        <v>0.139</v>
      </c>
      <c r="FX672">
        <v>0.058</v>
      </c>
      <c r="FY672">
        <v>420</v>
      </c>
      <c r="FZ672">
        <v>16</v>
      </c>
      <c r="GA672">
        <v>0.19</v>
      </c>
      <c r="GB672">
        <v>0.02</v>
      </c>
      <c r="GC672">
        <v>-29.15453250000001</v>
      </c>
      <c r="GD672">
        <v>0.3893729831144832</v>
      </c>
      <c r="GE672">
        <v>0.1043971584563006</v>
      </c>
      <c r="GF672">
        <v>1</v>
      </c>
      <c r="GG672">
        <v>227.8085588235294</v>
      </c>
      <c r="GH672">
        <v>-1.329213133627243</v>
      </c>
      <c r="GI672">
        <v>0.2219024946412902</v>
      </c>
      <c r="GJ672">
        <v>0</v>
      </c>
      <c r="GK672">
        <v>0.352606325</v>
      </c>
      <c r="GL672">
        <v>-0.07342787617260879</v>
      </c>
      <c r="GM672">
        <v>0.009199272409781927</v>
      </c>
      <c r="GN672">
        <v>1</v>
      </c>
      <c r="GO672">
        <v>2</v>
      </c>
      <c r="GP672">
        <v>3</v>
      </c>
      <c r="GQ672" t="s">
        <v>446</v>
      </c>
      <c r="GR672">
        <v>3.12732</v>
      </c>
      <c r="GS672">
        <v>2.72857</v>
      </c>
      <c r="GT672">
        <v>0.183597</v>
      </c>
      <c r="GU672">
        <v>0.187456</v>
      </c>
      <c r="GV672">
        <v>0.104084</v>
      </c>
      <c r="GW672">
        <v>0.103555</v>
      </c>
      <c r="GX672">
        <v>24499.1</v>
      </c>
      <c r="GY672">
        <v>23629.6</v>
      </c>
      <c r="GZ672">
        <v>30549.7</v>
      </c>
      <c r="HA672">
        <v>29334.7</v>
      </c>
      <c r="HB672">
        <v>37775.5</v>
      </c>
      <c r="HC672">
        <v>34594.8</v>
      </c>
      <c r="HD672">
        <v>46731.1</v>
      </c>
      <c r="HE672">
        <v>43579.7</v>
      </c>
      <c r="HF672">
        <v>1.8243</v>
      </c>
      <c r="HG672">
        <v>1.85545</v>
      </c>
      <c r="HH672">
        <v>0.105351</v>
      </c>
      <c r="HI672">
        <v>0</v>
      </c>
      <c r="HJ672">
        <v>28.2845</v>
      </c>
      <c r="HK672">
        <v>999.9</v>
      </c>
      <c r="HL672">
        <v>52.8</v>
      </c>
      <c r="HM672">
        <v>31</v>
      </c>
      <c r="HN672">
        <v>26.2819</v>
      </c>
      <c r="HO672">
        <v>63.2697</v>
      </c>
      <c r="HP672">
        <v>16.6707</v>
      </c>
      <c r="HQ672">
        <v>1</v>
      </c>
      <c r="HR672">
        <v>0.115155</v>
      </c>
      <c r="HS672">
        <v>-0.235975</v>
      </c>
      <c r="HT672">
        <v>20.2013</v>
      </c>
      <c r="HU672">
        <v>5.22598</v>
      </c>
      <c r="HV672">
        <v>11.974</v>
      </c>
      <c r="HW672">
        <v>4.9698</v>
      </c>
      <c r="HX672">
        <v>3.2895</v>
      </c>
      <c r="HY672">
        <v>9999</v>
      </c>
      <c r="HZ672">
        <v>9999</v>
      </c>
      <c r="IA672">
        <v>9999</v>
      </c>
      <c r="IB672">
        <v>22.1</v>
      </c>
      <c r="IC672">
        <v>4.9729</v>
      </c>
      <c r="ID672">
        <v>1.87714</v>
      </c>
      <c r="IE672">
        <v>1.8752</v>
      </c>
      <c r="IF672">
        <v>1.87805</v>
      </c>
      <c r="IG672">
        <v>1.87475</v>
      </c>
      <c r="IH672">
        <v>1.87836</v>
      </c>
      <c r="II672">
        <v>1.87544</v>
      </c>
      <c r="IJ672">
        <v>1.87663</v>
      </c>
      <c r="IK672">
        <v>0</v>
      </c>
      <c r="IL672">
        <v>0</v>
      </c>
      <c r="IM672">
        <v>0</v>
      </c>
      <c r="IN672">
        <v>0</v>
      </c>
      <c r="IO672" t="s">
        <v>441</v>
      </c>
      <c r="IP672" t="s">
        <v>442</v>
      </c>
      <c r="IQ672" t="s">
        <v>443</v>
      </c>
      <c r="IR672" t="s">
        <v>443</v>
      </c>
      <c r="IS672" t="s">
        <v>443</v>
      </c>
      <c r="IT672" t="s">
        <v>443</v>
      </c>
      <c r="IU672">
        <v>0</v>
      </c>
      <c r="IV672">
        <v>100</v>
      </c>
      <c r="IW672">
        <v>100</v>
      </c>
      <c r="IX672">
        <v>1.19</v>
      </c>
      <c r="IY672">
        <v>0.2212</v>
      </c>
      <c r="IZ672">
        <v>-0.1222274518627452</v>
      </c>
      <c r="JA672">
        <v>0.001328938755811441</v>
      </c>
      <c r="JB672">
        <v>-5.633165956792918E-07</v>
      </c>
      <c r="JC672">
        <v>2.510553891376428E-10</v>
      </c>
      <c r="JD672">
        <v>-0.04678033270444259</v>
      </c>
      <c r="JE672">
        <v>-0.0009625096320519332</v>
      </c>
      <c r="JF672">
        <v>0.0006953178313022573</v>
      </c>
      <c r="JG672">
        <v>-5.973937232829655E-06</v>
      </c>
      <c r="JH672">
        <v>1</v>
      </c>
      <c r="JI672">
        <v>2112</v>
      </c>
      <c r="JJ672">
        <v>1</v>
      </c>
      <c r="JK672">
        <v>26</v>
      </c>
      <c r="JL672">
        <v>201914.2</v>
      </c>
      <c r="JM672">
        <v>201914.1</v>
      </c>
      <c r="JN672">
        <v>2.77832</v>
      </c>
      <c r="JO672">
        <v>2.53784</v>
      </c>
      <c r="JP672">
        <v>1.39893</v>
      </c>
      <c r="JQ672">
        <v>2.33643</v>
      </c>
      <c r="JR672">
        <v>1.44897</v>
      </c>
      <c r="JS672">
        <v>2.52441</v>
      </c>
      <c r="JT672">
        <v>36.8366</v>
      </c>
      <c r="JU672">
        <v>23.9737</v>
      </c>
      <c r="JV672">
        <v>18</v>
      </c>
      <c r="JW672">
        <v>475.821</v>
      </c>
      <c r="JX672">
        <v>464.789</v>
      </c>
      <c r="JY672">
        <v>28.0105</v>
      </c>
      <c r="JZ672">
        <v>28.6799</v>
      </c>
      <c r="KA672">
        <v>30.0004</v>
      </c>
      <c r="KB672">
        <v>28.3545</v>
      </c>
      <c r="KC672">
        <v>28.4193</v>
      </c>
      <c r="KD672">
        <v>55.6098</v>
      </c>
      <c r="KE672">
        <v>24.0521</v>
      </c>
      <c r="KF672">
        <v>80.8068</v>
      </c>
      <c r="KG672">
        <v>28.0036</v>
      </c>
      <c r="KH672">
        <v>1336.56</v>
      </c>
      <c r="KI672">
        <v>22.5716</v>
      </c>
      <c r="KJ672">
        <v>100.992</v>
      </c>
      <c r="KK672">
        <v>100.25</v>
      </c>
    </row>
    <row r="673" spans="1:297">
      <c r="A673">
        <v>657</v>
      </c>
      <c r="B673">
        <v>1759263436.6</v>
      </c>
      <c r="C673">
        <v>16621</v>
      </c>
      <c r="D673" t="s">
        <v>1763</v>
      </c>
      <c r="E673" t="s">
        <v>1764</v>
      </c>
      <c r="F673">
        <v>5</v>
      </c>
      <c r="G673" t="s">
        <v>1604</v>
      </c>
      <c r="H673" t="s">
        <v>436</v>
      </c>
      <c r="I673">
        <v>1759263428.814285</v>
      </c>
      <c r="J673">
        <f>(K673)/1000</f>
        <v>0</v>
      </c>
      <c r="K673">
        <f>IF(DP673, AN673, AH673)</f>
        <v>0</v>
      </c>
      <c r="L673">
        <f>IF(DP673, AI673, AG673)</f>
        <v>0</v>
      </c>
      <c r="M673">
        <f>DR673 - IF(AU673&gt;1, L673*DL673*100.0/(AW673), 0)</f>
        <v>0</v>
      </c>
      <c r="N673">
        <f>((T673-J673/2)*M673-L673)/(T673+J673/2)</f>
        <v>0</v>
      </c>
      <c r="O673">
        <f>N673*(DY673+DZ673)/1000.0</f>
        <v>0</v>
      </c>
      <c r="P673">
        <f>(DR673 - IF(AU673&gt;1, L673*DL673*100.0/(AW673), 0))*(DY673+DZ673)/1000.0</f>
        <v>0</v>
      </c>
      <c r="Q673">
        <f>2.0/((1/S673-1/R673)+SIGN(S673)*SQRT((1/S673-1/R673)*(1/S673-1/R673) + 4*DM673/((DM673+1)*(DM673+1))*(2*1/S673*1/R673-1/R673*1/R673)))</f>
        <v>0</v>
      </c>
      <c r="R673">
        <f>IF(LEFT(DN673,1)&lt;&gt;"0",IF(LEFT(DN673,1)="1",3.0,DO673),$D$5+$E$5*(EF673*DY673/($K$5*1000))+$F$5*(EF673*DY673/($K$5*1000))*MAX(MIN(DL673,$J$5),$I$5)*MAX(MIN(DL673,$J$5),$I$5)+$G$5*MAX(MIN(DL673,$J$5),$I$5)*(EF673*DY673/($K$5*1000))+$H$5*(EF673*DY673/($K$5*1000))*(EF673*DY673/($K$5*1000)))</f>
        <v>0</v>
      </c>
      <c r="S673">
        <f>J673*(1000-(1000*0.61365*exp(17.502*W673/(240.97+W673))/(DY673+DZ673)+DT673)/2)/(1000*0.61365*exp(17.502*W673/(240.97+W673))/(DY673+DZ673)-DT673)</f>
        <v>0</v>
      </c>
      <c r="T673">
        <f>1/((DM673+1)/(Q673/1.6)+1/(R673/1.37)) + DM673/((DM673+1)/(Q673/1.6) + DM673/(R673/1.37))</f>
        <v>0</v>
      </c>
      <c r="U673">
        <f>(DH673*DK673)</f>
        <v>0</v>
      </c>
      <c r="V673">
        <f>(EA673+(U673+2*0.95*5.67E-8*(((EA673+$B$7)+273)^4-(EA673+273)^4)-44100*J673)/(1.84*29.3*R673+8*0.95*5.67E-8*(EA673+273)^3))</f>
        <v>0</v>
      </c>
      <c r="W673">
        <f>($C$7*EB673+$D$7*EC673+$E$7*V673)</f>
        <v>0</v>
      </c>
      <c r="X673">
        <f>0.61365*exp(17.502*W673/(240.97+W673))</f>
        <v>0</v>
      </c>
      <c r="Y673">
        <f>(Z673/AA673*100)</f>
        <v>0</v>
      </c>
      <c r="Z673">
        <f>DT673*(DY673+DZ673)/1000</f>
        <v>0</v>
      </c>
      <c r="AA673">
        <f>0.61365*exp(17.502*EA673/(240.97+EA673))</f>
        <v>0</v>
      </c>
      <c r="AB673">
        <f>(X673-DT673*(DY673+DZ673)/1000)</f>
        <v>0</v>
      </c>
      <c r="AC673">
        <f>(-J673*44100)</f>
        <v>0</v>
      </c>
      <c r="AD673">
        <f>2*29.3*R673*0.92*(EA673-W673)</f>
        <v>0</v>
      </c>
      <c r="AE673">
        <f>2*0.95*5.67E-8*(((EA673+$B$7)+273)^4-(W673+273)^4)</f>
        <v>0</v>
      </c>
      <c r="AF673">
        <f>U673+AE673+AC673+AD673</f>
        <v>0</v>
      </c>
      <c r="AG673">
        <f>DX673*AU673*(DS673-DR673*(1000-AU673*DU673)/(1000-AU673*DT673))/(100*DL673)</f>
        <v>0</v>
      </c>
      <c r="AH673">
        <f>1000*DX673*AU673*(DT673-DU673)/(100*DL673*(1000-AU673*DT673))</f>
        <v>0</v>
      </c>
      <c r="AI673">
        <f>(AJ673 - AK673 - DY673*1E3/(8.314*(EA673+273.15)) * AM673/DX673 * AL673) * DX673/(100*DL673) * (1000 - DU673)/1000</f>
        <v>0</v>
      </c>
      <c r="AJ673">
        <v>1355.841608511017</v>
      </c>
      <c r="AK673">
        <v>1335.253696969697</v>
      </c>
      <c r="AL673">
        <v>3.430362235570282</v>
      </c>
      <c r="AM673">
        <v>65.50956561991086</v>
      </c>
      <c r="AN673">
        <f>(AP673 - AO673 + DY673*1E3/(8.314*(EA673+273.15)) * AR673/DX673 * AQ673) * DX673/(100*DL673) * 1000/(1000 - AP673)</f>
        <v>0</v>
      </c>
      <c r="AO673">
        <v>22.64888746784193</v>
      </c>
      <c r="AP673">
        <v>22.9960193939394</v>
      </c>
      <c r="AQ673">
        <v>3.692552429466346E-05</v>
      </c>
      <c r="AR673">
        <v>120.4134206838578</v>
      </c>
      <c r="AS673">
        <v>6</v>
      </c>
      <c r="AT673">
        <v>1</v>
      </c>
      <c r="AU673">
        <f>IF(AS673*$H$13&gt;=AW673,1.0,(AW673/(AW673-AS673*$H$13)))</f>
        <v>0</v>
      </c>
      <c r="AV673">
        <f>(AU673-1)*100</f>
        <v>0</v>
      </c>
      <c r="AW673">
        <f>MAX(0,($B$13+$C$13*EF673)/(1+$D$13*EF673)*DY673/(EA673+273)*$E$13)</f>
        <v>0</v>
      </c>
      <c r="AX673" t="s">
        <v>437</v>
      </c>
      <c r="AY673" t="s">
        <v>437</v>
      </c>
      <c r="AZ673">
        <v>0</v>
      </c>
      <c r="BA673">
        <v>0</v>
      </c>
      <c r="BB673">
        <f>1-AZ673/BA673</f>
        <v>0</v>
      </c>
      <c r="BC673">
        <v>0</v>
      </c>
      <c r="BD673" t="s">
        <v>437</v>
      </c>
      <c r="BE673" t="s">
        <v>437</v>
      </c>
      <c r="BF673">
        <v>0</v>
      </c>
      <c r="BG673">
        <v>0</v>
      </c>
      <c r="BH673">
        <f>1-BF673/BG673</f>
        <v>0</v>
      </c>
      <c r="BI673">
        <v>0.5</v>
      </c>
      <c r="BJ673">
        <f>DI673</f>
        <v>0</v>
      </c>
      <c r="BK673">
        <f>L673</f>
        <v>0</v>
      </c>
      <c r="BL673">
        <f>BH673*BI673*BJ673</f>
        <v>0</v>
      </c>
      <c r="BM673">
        <f>(BK673-BC673)/BJ673</f>
        <v>0</v>
      </c>
      <c r="BN673">
        <f>(BA673-BG673)/BG673</f>
        <v>0</v>
      </c>
      <c r="BO673">
        <f>AZ673/(BB673+AZ673/BG673)</f>
        <v>0</v>
      </c>
      <c r="BP673" t="s">
        <v>437</v>
      </c>
      <c r="BQ673">
        <v>0</v>
      </c>
      <c r="BR673">
        <f>IF(BQ673&lt;&gt;0, BQ673, BO673)</f>
        <v>0</v>
      </c>
      <c r="BS673">
        <f>1-BR673/BG673</f>
        <v>0</v>
      </c>
      <c r="BT673">
        <f>(BG673-BF673)/(BG673-BR673)</f>
        <v>0</v>
      </c>
      <c r="BU673">
        <f>(BA673-BG673)/(BA673-BR673)</f>
        <v>0</v>
      </c>
      <c r="BV673">
        <f>(BG673-BF673)/(BG673-AZ673)</f>
        <v>0</v>
      </c>
      <c r="BW673">
        <f>(BA673-BG673)/(BA673-AZ673)</f>
        <v>0</v>
      </c>
      <c r="BX673">
        <f>(BT673*BR673/BF673)</f>
        <v>0</v>
      </c>
      <c r="BY673">
        <f>(1-BX673)</f>
        <v>0</v>
      </c>
      <c r="DH673">
        <f>$B$11*EG673+$C$11*EH673+$F$11*ES673*(1-EV673)</f>
        <v>0</v>
      </c>
      <c r="DI673">
        <f>DH673*DJ673</f>
        <v>0</v>
      </c>
      <c r="DJ673">
        <f>($B$11*$D$9+$C$11*$D$9+$F$11*((FF673+EX673)/MAX(FF673+EX673+FG673, 0.1)*$I$9+FG673/MAX(FF673+EX673+FG673, 0.1)*$J$9))/($B$11+$C$11+$F$11)</f>
        <v>0</v>
      </c>
      <c r="DK673">
        <f>($B$11*$K$9+$C$11*$K$9+$F$11*((FF673+EX673)/MAX(FF673+EX673+FG673, 0.1)*$P$9+FG673/MAX(FF673+EX673+FG673, 0.1)*$Q$9))/($B$11+$C$11+$F$11)</f>
        <v>0</v>
      </c>
      <c r="DL673">
        <v>2.44</v>
      </c>
      <c r="DM673">
        <v>0.5</v>
      </c>
      <c r="DN673" t="s">
        <v>438</v>
      </c>
      <c r="DO673">
        <v>2</v>
      </c>
      <c r="DP673" t="b">
        <v>1</v>
      </c>
      <c r="DQ673">
        <v>1759263428.814285</v>
      </c>
      <c r="DR673">
        <v>1280.121071428571</v>
      </c>
      <c r="DS673">
        <v>1309.269285714286</v>
      </c>
      <c r="DT673">
        <v>22.98780357142858</v>
      </c>
      <c r="DU673">
        <v>22.64350357142857</v>
      </c>
      <c r="DV673">
        <v>1278.938928571428</v>
      </c>
      <c r="DW673">
        <v>22.76659642857143</v>
      </c>
      <c r="DX673">
        <v>499.9726071428572</v>
      </c>
      <c r="DY673">
        <v>90.62624285714287</v>
      </c>
      <c r="DZ673">
        <v>0.050680625</v>
      </c>
      <c r="EA673">
        <v>29.637525</v>
      </c>
      <c r="EB673">
        <v>30.00881071428571</v>
      </c>
      <c r="EC673">
        <v>999.9000000000002</v>
      </c>
      <c r="ED673">
        <v>0</v>
      </c>
      <c r="EE673">
        <v>0</v>
      </c>
      <c r="EF673">
        <v>9995.401071428571</v>
      </c>
      <c r="EG673">
        <v>0</v>
      </c>
      <c r="EH673">
        <v>11.419</v>
      </c>
      <c r="EI673">
        <v>-29.14838214285714</v>
      </c>
      <c r="EJ673">
        <v>1310.241071428572</v>
      </c>
      <c r="EK673">
        <v>1339.602857142857</v>
      </c>
      <c r="EL673">
        <v>0.3443031428571429</v>
      </c>
      <c r="EM673">
        <v>1309.269285714286</v>
      </c>
      <c r="EN673">
        <v>22.64350357142857</v>
      </c>
      <c r="EO673">
        <v>2.083299285714286</v>
      </c>
      <c r="EP673">
        <v>2.052095714285715</v>
      </c>
      <c r="EQ673">
        <v>18.09205714285714</v>
      </c>
      <c r="ER673">
        <v>17.85213214285714</v>
      </c>
      <c r="ES673">
        <v>1999.987142857143</v>
      </c>
      <c r="ET673">
        <v>0.9799932499999998</v>
      </c>
      <c r="EU673">
        <v>0.02000703571428571</v>
      </c>
      <c r="EV673">
        <v>0</v>
      </c>
      <c r="EW673">
        <v>227.6050357142857</v>
      </c>
      <c r="EX673">
        <v>5.000560000000001</v>
      </c>
      <c r="EY673">
        <v>4723.413928571429</v>
      </c>
      <c r="EZ673">
        <v>17294.72142857143</v>
      </c>
      <c r="FA673">
        <v>41.25664285714286</v>
      </c>
      <c r="FB673">
        <v>41.43699999999999</v>
      </c>
      <c r="FC673">
        <v>40.98875</v>
      </c>
      <c r="FD673">
        <v>40.56214285714285</v>
      </c>
      <c r="FE673">
        <v>42</v>
      </c>
      <c r="FF673">
        <v>1955.07</v>
      </c>
      <c r="FG673">
        <v>39.91714285714286</v>
      </c>
      <c r="FH673">
        <v>0</v>
      </c>
      <c r="FI673">
        <v>1759263451</v>
      </c>
      <c r="FJ673">
        <v>0</v>
      </c>
      <c r="FK673">
        <v>227.57064</v>
      </c>
      <c r="FL673">
        <v>-2.001999992530678</v>
      </c>
      <c r="FM673">
        <v>-22.48153844065224</v>
      </c>
      <c r="FN673">
        <v>4723.1356</v>
      </c>
      <c r="FO673">
        <v>15</v>
      </c>
      <c r="FP673">
        <v>0</v>
      </c>
      <c r="FQ673" t="s">
        <v>439</v>
      </c>
      <c r="FR673">
        <v>1747148579.5</v>
      </c>
      <c r="FS673">
        <v>1747148584.5</v>
      </c>
      <c r="FT673">
        <v>0</v>
      </c>
      <c r="FU673">
        <v>0.162</v>
      </c>
      <c r="FV673">
        <v>-0.001</v>
      </c>
      <c r="FW673">
        <v>0.139</v>
      </c>
      <c r="FX673">
        <v>0.058</v>
      </c>
      <c r="FY673">
        <v>420</v>
      </c>
      <c r="FZ673">
        <v>16</v>
      </c>
      <c r="GA673">
        <v>0.19</v>
      </c>
      <c r="GB673">
        <v>0.02</v>
      </c>
      <c r="GC673">
        <v>-29.16661219512195</v>
      </c>
      <c r="GD673">
        <v>-0.1629324041811638</v>
      </c>
      <c r="GE673">
        <v>0.1288902732334979</v>
      </c>
      <c r="GF673">
        <v>1</v>
      </c>
      <c r="GG673">
        <v>227.6664117647059</v>
      </c>
      <c r="GH673">
        <v>-1.696592814803823</v>
      </c>
      <c r="GI673">
        <v>0.2534716735127556</v>
      </c>
      <c r="GJ673">
        <v>0</v>
      </c>
      <c r="GK673">
        <v>0.3491851707317073</v>
      </c>
      <c r="GL673">
        <v>-0.06916791637630615</v>
      </c>
      <c r="GM673">
        <v>0.00907371331710974</v>
      </c>
      <c r="GN673">
        <v>1</v>
      </c>
      <c r="GO673">
        <v>2</v>
      </c>
      <c r="GP673">
        <v>3</v>
      </c>
      <c r="GQ673" t="s">
        <v>446</v>
      </c>
      <c r="GR673">
        <v>3.12762</v>
      </c>
      <c r="GS673">
        <v>2.72841</v>
      </c>
      <c r="GT673">
        <v>0.18505</v>
      </c>
      <c r="GU673">
        <v>0.18888</v>
      </c>
      <c r="GV673">
        <v>0.1041</v>
      </c>
      <c r="GW673">
        <v>0.103533</v>
      </c>
      <c r="GX673">
        <v>24456</v>
      </c>
      <c r="GY673">
        <v>23588.1</v>
      </c>
      <c r="GZ673">
        <v>30550.3</v>
      </c>
      <c r="HA673">
        <v>29334.6</v>
      </c>
      <c r="HB673">
        <v>37775.9</v>
      </c>
      <c r="HC673">
        <v>34595.7</v>
      </c>
      <c r="HD673">
        <v>46732.3</v>
      </c>
      <c r="HE673">
        <v>43579.6</v>
      </c>
      <c r="HF673">
        <v>1.82453</v>
      </c>
      <c r="HG673">
        <v>1.85508</v>
      </c>
      <c r="HH673">
        <v>0.105537</v>
      </c>
      <c r="HI673">
        <v>0</v>
      </c>
      <c r="HJ673">
        <v>28.2875</v>
      </c>
      <c r="HK673">
        <v>999.9</v>
      </c>
      <c r="HL673">
        <v>52.8</v>
      </c>
      <c r="HM673">
        <v>31</v>
      </c>
      <c r="HN673">
        <v>26.283</v>
      </c>
      <c r="HO673">
        <v>62.7697</v>
      </c>
      <c r="HP673">
        <v>16.6026</v>
      </c>
      <c r="HQ673">
        <v>1</v>
      </c>
      <c r="HR673">
        <v>0.115346</v>
      </c>
      <c r="HS673">
        <v>-0.25439</v>
      </c>
      <c r="HT673">
        <v>20.2012</v>
      </c>
      <c r="HU673">
        <v>5.22687</v>
      </c>
      <c r="HV673">
        <v>11.974</v>
      </c>
      <c r="HW673">
        <v>4.97005</v>
      </c>
      <c r="HX673">
        <v>3.2895</v>
      </c>
      <c r="HY673">
        <v>9999</v>
      </c>
      <c r="HZ673">
        <v>9999</v>
      </c>
      <c r="IA673">
        <v>9999</v>
      </c>
      <c r="IB673">
        <v>22.1</v>
      </c>
      <c r="IC673">
        <v>4.97291</v>
      </c>
      <c r="ID673">
        <v>1.87714</v>
      </c>
      <c r="IE673">
        <v>1.8752</v>
      </c>
      <c r="IF673">
        <v>1.87805</v>
      </c>
      <c r="IG673">
        <v>1.87477</v>
      </c>
      <c r="IH673">
        <v>1.87836</v>
      </c>
      <c r="II673">
        <v>1.87544</v>
      </c>
      <c r="IJ673">
        <v>1.87663</v>
      </c>
      <c r="IK673">
        <v>0</v>
      </c>
      <c r="IL673">
        <v>0</v>
      </c>
      <c r="IM673">
        <v>0</v>
      </c>
      <c r="IN673">
        <v>0</v>
      </c>
      <c r="IO673" t="s">
        <v>441</v>
      </c>
      <c r="IP673" t="s">
        <v>442</v>
      </c>
      <c r="IQ673" t="s">
        <v>443</v>
      </c>
      <c r="IR673" t="s">
        <v>443</v>
      </c>
      <c r="IS673" t="s">
        <v>443</v>
      </c>
      <c r="IT673" t="s">
        <v>443</v>
      </c>
      <c r="IU673">
        <v>0</v>
      </c>
      <c r="IV673">
        <v>100</v>
      </c>
      <c r="IW673">
        <v>100</v>
      </c>
      <c r="IX673">
        <v>1.21</v>
      </c>
      <c r="IY673">
        <v>0.2214</v>
      </c>
      <c r="IZ673">
        <v>-0.1222274518627452</v>
      </c>
      <c r="JA673">
        <v>0.001328938755811441</v>
      </c>
      <c r="JB673">
        <v>-5.633165956792918E-07</v>
      </c>
      <c r="JC673">
        <v>2.510553891376428E-10</v>
      </c>
      <c r="JD673">
        <v>-0.04678033270444259</v>
      </c>
      <c r="JE673">
        <v>-0.0009625096320519332</v>
      </c>
      <c r="JF673">
        <v>0.0006953178313022573</v>
      </c>
      <c r="JG673">
        <v>-5.973937232829655E-06</v>
      </c>
      <c r="JH673">
        <v>1</v>
      </c>
      <c r="JI673">
        <v>2112</v>
      </c>
      <c r="JJ673">
        <v>1</v>
      </c>
      <c r="JK673">
        <v>26</v>
      </c>
      <c r="JL673">
        <v>201914.3</v>
      </c>
      <c r="JM673">
        <v>201914.2</v>
      </c>
      <c r="JN673">
        <v>2.8064</v>
      </c>
      <c r="JO673">
        <v>2.52808</v>
      </c>
      <c r="JP673">
        <v>1.39893</v>
      </c>
      <c r="JQ673">
        <v>2.33643</v>
      </c>
      <c r="JR673">
        <v>1.44897</v>
      </c>
      <c r="JS673">
        <v>2.5293</v>
      </c>
      <c r="JT673">
        <v>36.8366</v>
      </c>
      <c r="JU673">
        <v>23.9737</v>
      </c>
      <c r="JV673">
        <v>18</v>
      </c>
      <c r="JW673">
        <v>475.959</v>
      </c>
      <c r="JX673">
        <v>464.562</v>
      </c>
      <c r="JY673">
        <v>27.9998</v>
      </c>
      <c r="JZ673">
        <v>28.6817</v>
      </c>
      <c r="KA673">
        <v>30.0003</v>
      </c>
      <c r="KB673">
        <v>28.3569</v>
      </c>
      <c r="KC673">
        <v>28.4212</v>
      </c>
      <c r="KD673">
        <v>56.192</v>
      </c>
      <c r="KE673">
        <v>24.325</v>
      </c>
      <c r="KF673">
        <v>81.1845</v>
      </c>
      <c r="KG673">
        <v>27.9997</v>
      </c>
      <c r="KH673">
        <v>1356.6</v>
      </c>
      <c r="KI673">
        <v>22.5716</v>
      </c>
      <c r="KJ673">
        <v>100.994</v>
      </c>
      <c r="KK673">
        <v>100.25</v>
      </c>
    </row>
    <row r="674" spans="1:297">
      <c r="A674">
        <v>658</v>
      </c>
      <c r="B674">
        <v>1759263441.6</v>
      </c>
      <c r="C674">
        <v>16626</v>
      </c>
      <c r="D674" t="s">
        <v>1765</v>
      </c>
      <c r="E674" t="s">
        <v>1766</v>
      </c>
      <c r="F674">
        <v>5</v>
      </c>
      <c r="G674" t="s">
        <v>1604</v>
      </c>
      <c r="H674" t="s">
        <v>436</v>
      </c>
      <c r="I674">
        <v>1759263434.1</v>
      </c>
      <c r="J674">
        <f>(K674)/1000</f>
        <v>0</v>
      </c>
      <c r="K674">
        <f>IF(DP674, AN674, AH674)</f>
        <v>0</v>
      </c>
      <c r="L674">
        <f>IF(DP674, AI674, AG674)</f>
        <v>0</v>
      </c>
      <c r="M674">
        <f>DR674 - IF(AU674&gt;1, L674*DL674*100.0/(AW674), 0)</f>
        <v>0</v>
      </c>
      <c r="N674">
        <f>((T674-J674/2)*M674-L674)/(T674+J674/2)</f>
        <v>0</v>
      </c>
      <c r="O674">
        <f>N674*(DY674+DZ674)/1000.0</f>
        <v>0</v>
      </c>
      <c r="P674">
        <f>(DR674 - IF(AU674&gt;1, L674*DL674*100.0/(AW674), 0))*(DY674+DZ674)/1000.0</f>
        <v>0</v>
      </c>
      <c r="Q674">
        <f>2.0/((1/S674-1/R674)+SIGN(S674)*SQRT((1/S674-1/R674)*(1/S674-1/R674) + 4*DM674/((DM674+1)*(DM674+1))*(2*1/S674*1/R674-1/R674*1/R674)))</f>
        <v>0</v>
      </c>
      <c r="R674">
        <f>IF(LEFT(DN674,1)&lt;&gt;"0",IF(LEFT(DN674,1)="1",3.0,DO674),$D$5+$E$5*(EF674*DY674/($K$5*1000))+$F$5*(EF674*DY674/($K$5*1000))*MAX(MIN(DL674,$J$5),$I$5)*MAX(MIN(DL674,$J$5),$I$5)+$G$5*MAX(MIN(DL674,$J$5),$I$5)*(EF674*DY674/($K$5*1000))+$H$5*(EF674*DY674/($K$5*1000))*(EF674*DY674/($K$5*1000)))</f>
        <v>0</v>
      </c>
      <c r="S674">
        <f>J674*(1000-(1000*0.61365*exp(17.502*W674/(240.97+W674))/(DY674+DZ674)+DT674)/2)/(1000*0.61365*exp(17.502*W674/(240.97+W674))/(DY674+DZ674)-DT674)</f>
        <v>0</v>
      </c>
      <c r="T674">
        <f>1/((DM674+1)/(Q674/1.6)+1/(R674/1.37)) + DM674/((DM674+1)/(Q674/1.6) + DM674/(R674/1.37))</f>
        <v>0</v>
      </c>
      <c r="U674">
        <f>(DH674*DK674)</f>
        <v>0</v>
      </c>
      <c r="V674">
        <f>(EA674+(U674+2*0.95*5.67E-8*(((EA674+$B$7)+273)^4-(EA674+273)^4)-44100*J674)/(1.84*29.3*R674+8*0.95*5.67E-8*(EA674+273)^3))</f>
        <v>0</v>
      </c>
      <c r="W674">
        <f>($C$7*EB674+$D$7*EC674+$E$7*V674)</f>
        <v>0</v>
      </c>
      <c r="X674">
        <f>0.61365*exp(17.502*W674/(240.97+W674))</f>
        <v>0</v>
      </c>
      <c r="Y674">
        <f>(Z674/AA674*100)</f>
        <v>0</v>
      </c>
      <c r="Z674">
        <f>DT674*(DY674+DZ674)/1000</f>
        <v>0</v>
      </c>
      <c r="AA674">
        <f>0.61365*exp(17.502*EA674/(240.97+EA674))</f>
        <v>0</v>
      </c>
      <c r="AB674">
        <f>(X674-DT674*(DY674+DZ674)/1000)</f>
        <v>0</v>
      </c>
      <c r="AC674">
        <f>(-J674*44100)</f>
        <v>0</v>
      </c>
      <c r="AD674">
        <f>2*29.3*R674*0.92*(EA674-W674)</f>
        <v>0</v>
      </c>
      <c r="AE674">
        <f>2*0.95*5.67E-8*(((EA674+$B$7)+273)^4-(W674+273)^4)</f>
        <v>0</v>
      </c>
      <c r="AF674">
        <f>U674+AE674+AC674+AD674</f>
        <v>0</v>
      </c>
      <c r="AG674">
        <f>DX674*AU674*(DS674-DR674*(1000-AU674*DU674)/(1000-AU674*DT674))/(100*DL674)</f>
        <v>0</v>
      </c>
      <c r="AH674">
        <f>1000*DX674*AU674*(DT674-DU674)/(100*DL674*(1000-AU674*DT674))</f>
        <v>0</v>
      </c>
      <c r="AI674">
        <f>(AJ674 - AK674 - DY674*1E3/(8.314*(EA674+273.15)) * AM674/DX674 * AL674) * DX674/(100*DL674) * (1000 - DU674)/1000</f>
        <v>0</v>
      </c>
      <c r="AJ674">
        <v>1372.978444865921</v>
      </c>
      <c r="AK674">
        <v>1352.388969696969</v>
      </c>
      <c r="AL674">
        <v>3.438248840741242</v>
      </c>
      <c r="AM674">
        <v>65.50956561991086</v>
      </c>
      <c r="AN674">
        <f>(AP674 - AO674 + DY674*1E3/(8.314*(EA674+273.15)) * AR674/DX674 * AQ674) * DX674/(100*DL674) * 1000/(1000 - AP674)</f>
        <v>0</v>
      </c>
      <c r="AO674">
        <v>22.63013098821334</v>
      </c>
      <c r="AP674">
        <v>22.99030909090908</v>
      </c>
      <c r="AQ674">
        <v>-4.542181903845772E-05</v>
      </c>
      <c r="AR674">
        <v>120.4134206838578</v>
      </c>
      <c r="AS674">
        <v>6</v>
      </c>
      <c r="AT674">
        <v>1</v>
      </c>
      <c r="AU674">
        <f>IF(AS674*$H$13&gt;=AW674,1.0,(AW674/(AW674-AS674*$H$13)))</f>
        <v>0</v>
      </c>
      <c r="AV674">
        <f>(AU674-1)*100</f>
        <v>0</v>
      </c>
      <c r="AW674">
        <f>MAX(0,($B$13+$C$13*EF674)/(1+$D$13*EF674)*DY674/(EA674+273)*$E$13)</f>
        <v>0</v>
      </c>
      <c r="AX674" t="s">
        <v>437</v>
      </c>
      <c r="AY674" t="s">
        <v>437</v>
      </c>
      <c r="AZ674">
        <v>0</v>
      </c>
      <c r="BA674">
        <v>0</v>
      </c>
      <c r="BB674">
        <f>1-AZ674/BA674</f>
        <v>0</v>
      </c>
      <c r="BC674">
        <v>0</v>
      </c>
      <c r="BD674" t="s">
        <v>437</v>
      </c>
      <c r="BE674" t="s">
        <v>437</v>
      </c>
      <c r="BF674">
        <v>0</v>
      </c>
      <c r="BG674">
        <v>0</v>
      </c>
      <c r="BH674">
        <f>1-BF674/BG674</f>
        <v>0</v>
      </c>
      <c r="BI674">
        <v>0.5</v>
      </c>
      <c r="BJ674">
        <f>DI674</f>
        <v>0</v>
      </c>
      <c r="BK674">
        <f>L674</f>
        <v>0</v>
      </c>
      <c r="BL674">
        <f>BH674*BI674*BJ674</f>
        <v>0</v>
      </c>
      <c r="BM674">
        <f>(BK674-BC674)/BJ674</f>
        <v>0</v>
      </c>
      <c r="BN674">
        <f>(BA674-BG674)/BG674</f>
        <v>0</v>
      </c>
      <c r="BO674">
        <f>AZ674/(BB674+AZ674/BG674)</f>
        <v>0</v>
      </c>
      <c r="BP674" t="s">
        <v>437</v>
      </c>
      <c r="BQ674">
        <v>0</v>
      </c>
      <c r="BR674">
        <f>IF(BQ674&lt;&gt;0, BQ674, BO674)</f>
        <v>0</v>
      </c>
      <c r="BS674">
        <f>1-BR674/BG674</f>
        <v>0</v>
      </c>
      <c r="BT674">
        <f>(BG674-BF674)/(BG674-BR674)</f>
        <v>0</v>
      </c>
      <c r="BU674">
        <f>(BA674-BG674)/(BA674-BR674)</f>
        <v>0</v>
      </c>
      <c r="BV674">
        <f>(BG674-BF674)/(BG674-AZ674)</f>
        <v>0</v>
      </c>
      <c r="BW674">
        <f>(BA674-BG674)/(BA674-AZ674)</f>
        <v>0</v>
      </c>
      <c r="BX674">
        <f>(BT674*BR674/BF674)</f>
        <v>0</v>
      </c>
      <c r="BY674">
        <f>(1-BX674)</f>
        <v>0</v>
      </c>
      <c r="DH674">
        <f>$B$11*EG674+$C$11*EH674+$F$11*ES674*(1-EV674)</f>
        <v>0</v>
      </c>
      <c r="DI674">
        <f>DH674*DJ674</f>
        <v>0</v>
      </c>
      <c r="DJ674">
        <f>($B$11*$D$9+$C$11*$D$9+$F$11*((FF674+EX674)/MAX(FF674+EX674+FG674, 0.1)*$I$9+FG674/MAX(FF674+EX674+FG674, 0.1)*$J$9))/($B$11+$C$11+$F$11)</f>
        <v>0</v>
      </c>
      <c r="DK674">
        <f>($B$11*$K$9+$C$11*$K$9+$F$11*((FF674+EX674)/MAX(FF674+EX674+FG674, 0.1)*$P$9+FG674/MAX(FF674+EX674+FG674, 0.1)*$Q$9))/($B$11+$C$11+$F$11)</f>
        <v>0</v>
      </c>
      <c r="DL674">
        <v>2.44</v>
      </c>
      <c r="DM674">
        <v>0.5</v>
      </c>
      <c r="DN674" t="s">
        <v>438</v>
      </c>
      <c r="DO674">
        <v>2</v>
      </c>
      <c r="DP674" t="b">
        <v>1</v>
      </c>
      <c r="DQ674">
        <v>1759263434.1</v>
      </c>
      <c r="DR674">
        <v>1297.827777777778</v>
      </c>
      <c r="DS674">
        <v>1327.042222222223</v>
      </c>
      <c r="DT674">
        <v>22.99219259259259</v>
      </c>
      <c r="DU674">
        <v>22.64277037037036</v>
      </c>
      <c r="DV674">
        <v>1296.625185185185</v>
      </c>
      <c r="DW674">
        <v>22.7708962962963</v>
      </c>
      <c r="DX674">
        <v>500.0496666666667</v>
      </c>
      <c r="DY674">
        <v>90.62605555555557</v>
      </c>
      <c r="DZ674">
        <v>0.05060377777777778</v>
      </c>
      <c r="EA674">
        <v>29.63773703703704</v>
      </c>
      <c r="EB674">
        <v>30.0089962962963</v>
      </c>
      <c r="EC674">
        <v>999.9000000000001</v>
      </c>
      <c r="ED674">
        <v>0</v>
      </c>
      <c r="EE674">
        <v>0</v>
      </c>
      <c r="EF674">
        <v>10002.63925925926</v>
      </c>
      <c r="EG674">
        <v>0</v>
      </c>
      <c r="EH674">
        <v>11.419</v>
      </c>
      <c r="EI674">
        <v>-29.21537777777778</v>
      </c>
      <c r="EJ674">
        <v>1328.369259259259</v>
      </c>
      <c r="EK674">
        <v>1357.786296296296</v>
      </c>
      <c r="EL674">
        <v>0.3494251111111112</v>
      </c>
      <c r="EM674">
        <v>1327.042222222223</v>
      </c>
      <c r="EN674">
        <v>22.64277037037036</v>
      </c>
      <c r="EO674">
        <v>2.083691851851852</v>
      </c>
      <c r="EP674">
        <v>2.052024444444445</v>
      </c>
      <c r="EQ674">
        <v>18.09505555555555</v>
      </c>
      <c r="ER674">
        <v>17.85158148148148</v>
      </c>
      <c r="ES674">
        <v>2000.003703703704</v>
      </c>
      <c r="ET674">
        <v>0.9799947037037036</v>
      </c>
      <c r="EU674">
        <v>0.02000555185185185</v>
      </c>
      <c r="EV674">
        <v>0</v>
      </c>
      <c r="EW674">
        <v>227.4392222222222</v>
      </c>
      <c r="EX674">
        <v>5.000560000000001</v>
      </c>
      <c r="EY674">
        <v>4721.199999999999</v>
      </c>
      <c r="EZ674">
        <v>17294.87407407407</v>
      </c>
      <c r="FA674">
        <v>41.26607407407406</v>
      </c>
      <c r="FB674">
        <v>41.43699999999999</v>
      </c>
      <c r="FC674">
        <v>41</v>
      </c>
      <c r="FD674">
        <v>40.56914814814814</v>
      </c>
      <c r="FE674">
        <v>42</v>
      </c>
      <c r="FF674">
        <v>1955.08962962963</v>
      </c>
      <c r="FG674">
        <v>39.91407407407408</v>
      </c>
      <c r="FH674">
        <v>0</v>
      </c>
      <c r="FI674">
        <v>1759263455.8</v>
      </c>
      <c r="FJ674">
        <v>0</v>
      </c>
      <c r="FK674">
        <v>227.45104</v>
      </c>
      <c r="FL674">
        <v>-1.067384613512082</v>
      </c>
      <c r="FM674">
        <v>-25.76923080905945</v>
      </c>
      <c r="FN674">
        <v>4721.1296</v>
      </c>
      <c r="FO674">
        <v>15</v>
      </c>
      <c r="FP674">
        <v>0</v>
      </c>
      <c r="FQ674" t="s">
        <v>439</v>
      </c>
      <c r="FR674">
        <v>1747148579.5</v>
      </c>
      <c r="FS674">
        <v>1747148584.5</v>
      </c>
      <c r="FT674">
        <v>0</v>
      </c>
      <c r="FU674">
        <v>0.162</v>
      </c>
      <c r="FV674">
        <v>-0.001</v>
      </c>
      <c r="FW674">
        <v>0.139</v>
      </c>
      <c r="FX674">
        <v>0.058</v>
      </c>
      <c r="FY674">
        <v>420</v>
      </c>
      <c r="FZ674">
        <v>16</v>
      </c>
      <c r="GA674">
        <v>0.19</v>
      </c>
      <c r="GB674">
        <v>0.02</v>
      </c>
      <c r="GC674">
        <v>-29.1653625</v>
      </c>
      <c r="GD674">
        <v>-0.6087928705440938</v>
      </c>
      <c r="GE674">
        <v>0.1343851920553374</v>
      </c>
      <c r="GF674">
        <v>0</v>
      </c>
      <c r="GG674">
        <v>227.5418529411765</v>
      </c>
      <c r="GH674">
        <v>-1.544186401100841</v>
      </c>
      <c r="GI674">
        <v>0.2517842368042805</v>
      </c>
      <c r="GJ674">
        <v>0</v>
      </c>
      <c r="GK674">
        <v>0.34791635</v>
      </c>
      <c r="GL674">
        <v>0.05402872795497085</v>
      </c>
      <c r="GM674">
        <v>0.007747299650684747</v>
      </c>
      <c r="GN674">
        <v>1</v>
      </c>
      <c r="GO674">
        <v>1</v>
      </c>
      <c r="GP674">
        <v>3</v>
      </c>
      <c r="GQ674" t="s">
        <v>463</v>
      </c>
      <c r="GR674">
        <v>3.12745</v>
      </c>
      <c r="GS674">
        <v>2.72793</v>
      </c>
      <c r="GT674">
        <v>0.186484</v>
      </c>
      <c r="GU674">
        <v>0.190298</v>
      </c>
      <c r="GV674">
        <v>0.104078</v>
      </c>
      <c r="GW674">
        <v>0.10352</v>
      </c>
      <c r="GX674">
        <v>24412.6</v>
      </c>
      <c r="GY674">
        <v>23546.8</v>
      </c>
      <c r="GZ674">
        <v>30550</v>
      </c>
      <c r="HA674">
        <v>29334.6</v>
      </c>
      <c r="HB674">
        <v>37776.6</v>
      </c>
      <c r="HC674">
        <v>34596.4</v>
      </c>
      <c r="HD674">
        <v>46731.8</v>
      </c>
      <c r="HE674">
        <v>43579.6</v>
      </c>
      <c r="HF674">
        <v>1.82447</v>
      </c>
      <c r="HG674">
        <v>1.8555</v>
      </c>
      <c r="HH674">
        <v>0.106245</v>
      </c>
      <c r="HI674">
        <v>0</v>
      </c>
      <c r="HJ674">
        <v>28.291</v>
      </c>
      <c r="HK674">
        <v>999.9</v>
      </c>
      <c r="HL674">
        <v>52.8</v>
      </c>
      <c r="HM674">
        <v>31</v>
      </c>
      <c r="HN674">
        <v>26.2823</v>
      </c>
      <c r="HO674">
        <v>63.1097</v>
      </c>
      <c r="HP674">
        <v>16.7788</v>
      </c>
      <c r="HQ674">
        <v>1</v>
      </c>
      <c r="HR674">
        <v>0.115401</v>
      </c>
      <c r="HS674">
        <v>-0.248802</v>
      </c>
      <c r="HT674">
        <v>20.2012</v>
      </c>
      <c r="HU674">
        <v>5.22702</v>
      </c>
      <c r="HV674">
        <v>11.974</v>
      </c>
      <c r="HW674">
        <v>4.9698</v>
      </c>
      <c r="HX674">
        <v>3.2895</v>
      </c>
      <c r="HY674">
        <v>9999</v>
      </c>
      <c r="HZ674">
        <v>9999</v>
      </c>
      <c r="IA674">
        <v>9999</v>
      </c>
      <c r="IB674">
        <v>22.1</v>
      </c>
      <c r="IC674">
        <v>4.9729</v>
      </c>
      <c r="ID674">
        <v>1.87714</v>
      </c>
      <c r="IE674">
        <v>1.87525</v>
      </c>
      <c r="IF674">
        <v>1.87806</v>
      </c>
      <c r="IG674">
        <v>1.87479</v>
      </c>
      <c r="IH674">
        <v>1.87836</v>
      </c>
      <c r="II674">
        <v>1.87546</v>
      </c>
      <c r="IJ674">
        <v>1.87661</v>
      </c>
      <c r="IK674">
        <v>0</v>
      </c>
      <c r="IL674">
        <v>0</v>
      </c>
      <c r="IM674">
        <v>0</v>
      </c>
      <c r="IN674">
        <v>0</v>
      </c>
      <c r="IO674" t="s">
        <v>441</v>
      </c>
      <c r="IP674" t="s">
        <v>442</v>
      </c>
      <c r="IQ674" t="s">
        <v>443</v>
      </c>
      <c r="IR674" t="s">
        <v>443</v>
      </c>
      <c r="IS674" t="s">
        <v>443</v>
      </c>
      <c r="IT674" t="s">
        <v>443</v>
      </c>
      <c r="IU674">
        <v>0</v>
      </c>
      <c r="IV674">
        <v>100</v>
      </c>
      <c r="IW674">
        <v>100</v>
      </c>
      <c r="IX674">
        <v>1.23</v>
      </c>
      <c r="IY674">
        <v>0.2213</v>
      </c>
      <c r="IZ674">
        <v>-0.1222274518627452</v>
      </c>
      <c r="JA674">
        <v>0.001328938755811441</v>
      </c>
      <c r="JB674">
        <v>-5.633165956792918E-07</v>
      </c>
      <c r="JC674">
        <v>2.510553891376428E-10</v>
      </c>
      <c r="JD674">
        <v>-0.04678033270444259</v>
      </c>
      <c r="JE674">
        <v>-0.0009625096320519332</v>
      </c>
      <c r="JF674">
        <v>0.0006953178313022573</v>
      </c>
      <c r="JG674">
        <v>-5.973937232829655E-06</v>
      </c>
      <c r="JH674">
        <v>1</v>
      </c>
      <c r="JI674">
        <v>2112</v>
      </c>
      <c r="JJ674">
        <v>1</v>
      </c>
      <c r="JK674">
        <v>26</v>
      </c>
      <c r="JL674">
        <v>201914.4</v>
      </c>
      <c r="JM674">
        <v>201914.3</v>
      </c>
      <c r="JN674">
        <v>2.83325</v>
      </c>
      <c r="JO674">
        <v>2.53052</v>
      </c>
      <c r="JP674">
        <v>1.39893</v>
      </c>
      <c r="JQ674">
        <v>2.33765</v>
      </c>
      <c r="JR674">
        <v>1.44897</v>
      </c>
      <c r="JS674">
        <v>2.6001</v>
      </c>
      <c r="JT674">
        <v>36.8604</v>
      </c>
      <c r="JU674">
        <v>23.9912</v>
      </c>
      <c r="JV674">
        <v>18</v>
      </c>
      <c r="JW674">
        <v>475.943</v>
      </c>
      <c r="JX674">
        <v>464.85</v>
      </c>
      <c r="JY674">
        <v>27.9945</v>
      </c>
      <c r="JZ674">
        <v>28.6842</v>
      </c>
      <c r="KA674">
        <v>30.0001</v>
      </c>
      <c r="KB674">
        <v>28.3588</v>
      </c>
      <c r="KC674">
        <v>28.4229</v>
      </c>
      <c r="KD674">
        <v>56.722</v>
      </c>
      <c r="KE674">
        <v>24.325</v>
      </c>
      <c r="KF674">
        <v>81.1845</v>
      </c>
      <c r="KG674">
        <v>27.9897</v>
      </c>
      <c r="KH674">
        <v>1369.96</v>
      </c>
      <c r="KI674">
        <v>22.5716</v>
      </c>
      <c r="KJ674">
        <v>100.993</v>
      </c>
      <c r="KK674">
        <v>100.25</v>
      </c>
    </row>
    <row r="675" spans="1:297">
      <c r="A675">
        <v>659</v>
      </c>
      <c r="B675">
        <v>1759263446.6</v>
      </c>
      <c r="C675">
        <v>16631</v>
      </c>
      <c r="D675" t="s">
        <v>1767</v>
      </c>
      <c r="E675" t="s">
        <v>1768</v>
      </c>
      <c r="F675">
        <v>5</v>
      </c>
      <c r="G675" t="s">
        <v>1604</v>
      </c>
      <c r="H675" t="s">
        <v>436</v>
      </c>
      <c r="I675">
        <v>1759263438.814285</v>
      </c>
      <c r="J675">
        <f>(K675)/1000</f>
        <v>0</v>
      </c>
      <c r="K675">
        <f>IF(DP675, AN675, AH675)</f>
        <v>0</v>
      </c>
      <c r="L675">
        <f>IF(DP675, AI675, AG675)</f>
        <v>0</v>
      </c>
      <c r="M675">
        <f>DR675 - IF(AU675&gt;1, L675*DL675*100.0/(AW675), 0)</f>
        <v>0</v>
      </c>
      <c r="N675">
        <f>((T675-J675/2)*M675-L675)/(T675+J675/2)</f>
        <v>0</v>
      </c>
      <c r="O675">
        <f>N675*(DY675+DZ675)/1000.0</f>
        <v>0</v>
      </c>
      <c r="P675">
        <f>(DR675 - IF(AU675&gt;1, L675*DL675*100.0/(AW675), 0))*(DY675+DZ675)/1000.0</f>
        <v>0</v>
      </c>
      <c r="Q675">
        <f>2.0/((1/S675-1/R675)+SIGN(S675)*SQRT((1/S675-1/R675)*(1/S675-1/R675) + 4*DM675/((DM675+1)*(DM675+1))*(2*1/S675*1/R675-1/R675*1/R675)))</f>
        <v>0</v>
      </c>
      <c r="R675">
        <f>IF(LEFT(DN675,1)&lt;&gt;"0",IF(LEFT(DN675,1)="1",3.0,DO675),$D$5+$E$5*(EF675*DY675/($K$5*1000))+$F$5*(EF675*DY675/($K$5*1000))*MAX(MIN(DL675,$J$5),$I$5)*MAX(MIN(DL675,$J$5),$I$5)+$G$5*MAX(MIN(DL675,$J$5),$I$5)*(EF675*DY675/($K$5*1000))+$H$5*(EF675*DY675/($K$5*1000))*(EF675*DY675/($K$5*1000)))</f>
        <v>0</v>
      </c>
      <c r="S675">
        <f>J675*(1000-(1000*0.61365*exp(17.502*W675/(240.97+W675))/(DY675+DZ675)+DT675)/2)/(1000*0.61365*exp(17.502*W675/(240.97+W675))/(DY675+DZ675)-DT675)</f>
        <v>0</v>
      </c>
      <c r="T675">
        <f>1/((DM675+1)/(Q675/1.6)+1/(R675/1.37)) + DM675/((DM675+1)/(Q675/1.6) + DM675/(R675/1.37))</f>
        <v>0</v>
      </c>
      <c r="U675">
        <f>(DH675*DK675)</f>
        <v>0</v>
      </c>
      <c r="V675">
        <f>(EA675+(U675+2*0.95*5.67E-8*(((EA675+$B$7)+273)^4-(EA675+273)^4)-44100*J675)/(1.84*29.3*R675+8*0.95*5.67E-8*(EA675+273)^3))</f>
        <v>0</v>
      </c>
      <c r="W675">
        <f>($C$7*EB675+$D$7*EC675+$E$7*V675)</f>
        <v>0</v>
      </c>
      <c r="X675">
        <f>0.61365*exp(17.502*W675/(240.97+W675))</f>
        <v>0</v>
      </c>
      <c r="Y675">
        <f>(Z675/AA675*100)</f>
        <v>0</v>
      </c>
      <c r="Z675">
        <f>DT675*(DY675+DZ675)/1000</f>
        <v>0</v>
      </c>
      <c r="AA675">
        <f>0.61365*exp(17.502*EA675/(240.97+EA675))</f>
        <v>0</v>
      </c>
      <c r="AB675">
        <f>(X675-DT675*(DY675+DZ675)/1000)</f>
        <v>0</v>
      </c>
      <c r="AC675">
        <f>(-J675*44100)</f>
        <v>0</v>
      </c>
      <c r="AD675">
        <f>2*29.3*R675*0.92*(EA675-W675)</f>
        <v>0</v>
      </c>
      <c r="AE675">
        <f>2*0.95*5.67E-8*(((EA675+$B$7)+273)^4-(W675+273)^4)</f>
        <v>0</v>
      </c>
      <c r="AF675">
        <f>U675+AE675+AC675+AD675</f>
        <v>0</v>
      </c>
      <c r="AG675">
        <f>DX675*AU675*(DS675-DR675*(1000-AU675*DU675)/(1000-AU675*DT675))/(100*DL675)</f>
        <v>0</v>
      </c>
      <c r="AH675">
        <f>1000*DX675*AU675*(DT675-DU675)/(100*DL675*(1000-AU675*DT675))</f>
        <v>0</v>
      </c>
      <c r="AI675">
        <f>(AJ675 - AK675 - DY675*1E3/(8.314*(EA675+273.15)) * AM675/DX675 * AL675) * DX675/(100*DL675) * (1000 - DU675)/1000</f>
        <v>0</v>
      </c>
      <c r="AJ675">
        <v>1389.896970270962</v>
      </c>
      <c r="AK675">
        <v>1369.52709090909</v>
      </c>
      <c r="AL675">
        <v>3.433590558892337</v>
      </c>
      <c r="AM675">
        <v>65.50956561991086</v>
      </c>
      <c r="AN675">
        <f>(AP675 - AO675 + DY675*1E3/(8.314*(EA675+273.15)) * AR675/DX675 * AQ675) * DX675/(100*DL675) * 1000/(1000 - AP675)</f>
        <v>0</v>
      </c>
      <c r="AO675">
        <v>22.64288448524368</v>
      </c>
      <c r="AP675">
        <v>22.98670606060605</v>
      </c>
      <c r="AQ675">
        <v>-1.618298180389514E-05</v>
      </c>
      <c r="AR675">
        <v>120.4134206838578</v>
      </c>
      <c r="AS675">
        <v>5</v>
      </c>
      <c r="AT675">
        <v>1</v>
      </c>
      <c r="AU675">
        <f>IF(AS675*$H$13&gt;=AW675,1.0,(AW675/(AW675-AS675*$H$13)))</f>
        <v>0</v>
      </c>
      <c r="AV675">
        <f>(AU675-1)*100</f>
        <v>0</v>
      </c>
      <c r="AW675">
        <f>MAX(0,($B$13+$C$13*EF675)/(1+$D$13*EF675)*DY675/(EA675+273)*$E$13)</f>
        <v>0</v>
      </c>
      <c r="AX675" t="s">
        <v>437</v>
      </c>
      <c r="AY675" t="s">
        <v>437</v>
      </c>
      <c r="AZ675">
        <v>0</v>
      </c>
      <c r="BA675">
        <v>0</v>
      </c>
      <c r="BB675">
        <f>1-AZ675/BA675</f>
        <v>0</v>
      </c>
      <c r="BC675">
        <v>0</v>
      </c>
      <c r="BD675" t="s">
        <v>437</v>
      </c>
      <c r="BE675" t="s">
        <v>437</v>
      </c>
      <c r="BF675">
        <v>0</v>
      </c>
      <c r="BG675">
        <v>0</v>
      </c>
      <c r="BH675">
        <f>1-BF675/BG675</f>
        <v>0</v>
      </c>
      <c r="BI675">
        <v>0.5</v>
      </c>
      <c r="BJ675">
        <f>DI675</f>
        <v>0</v>
      </c>
      <c r="BK675">
        <f>L675</f>
        <v>0</v>
      </c>
      <c r="BL675">
        <f>BH675*BI675*BJ675</f>
        <v>0</v>
      </c>
      <c r="BM675">
        <f>(BK675-BC675)/BJ675</f>
        <v>0</v>
      </c>
      <c r="BN675">
        <f>(BA675-BG675)/BG675</f>
        <v>0</v>
      </c>
      <c r="BO675">
        <f>AZ675/(BB675+AZ675/BG675)</f>
        <v>0</v>
      </c>
      <c r="BP675" t="s">
        <v>437</v>
      </c>
      <c r="BQ675">
        <v>0</v>
      </c>
      <c r="BR675">
        <f>IF(BQ675&lt;&gt;0, BQ675, BO675)</f>
        <v>0</v>
      </c>
      <c r="BS675">
        <f>1-BR675/BG675</f>
        <v>0</v>
      </c>
      <c r="BT675">
        <f>(BG675-BF675)/(BG675-BR675)</f>
        <v>0</v>
      </c>
      <c r="BU675">
        <f>(BA675-BG675)/(BA675-BR675)</f>
        <v>0</v>
      </c>
      <c r="BV675">
        <f>(BG675-BF675)/(BG675-AZ675)</f>
        <v>0</v>
      </c>
      <c r="BW675">
        <f>(BA675-BG675)/(BA675-AZ675)</f>
        <v>0</v>
      </c>
      <c r="BX675">
        <f>(BT675*BR675/BF675)</f>
        <v>0</v>
      </c>
      <c r="BY675">
        <f>(1-BX675)</f>
        <v>0</v>
      </c>
      <c r="DH675">
        <f>$B$11*EG675+$C$11*EH675+$F$11*ES675*(1-EV675)</f>
        <v>0</v>
      </c>
      <c r="DI675">
        <f>DH675*DJ675</f>
        <v>0</v>
      </c>
      <c r="DJ675">
        <f>($B$11*$D$9+$C$11*$D$9+$F$11*((FF675+EX675)/MAX(FF675+EX675+FG675, 0.1)*$I$9+FG675/MAX(FF675+EX675+FG675, 0.1)*$J$9))/($B$11+$C$11+$F$11)</f>
        <v>0</v>
      </c>
      <c r="DK675">
        <f>($B$11*$K$9+$C$11*$K$9+$F$11*((FF675+EX675)/MAX(FF675+EX675+FG675, 0.1)*$P$9+FG675/MAX(FF675+EX675+FG675, 0.1)*$Q$9))/($B$11+$C$11+$F$11)</f>
        <v>0</v>
      </c>
      <c r="DL675">
        <v>2.44</v>
      </c>
      <c r="DM675">
        <v>0.5</v>
      </c>
      <c r="DN675" t="s">
        <v>438</v>
      </c>
      <c r="DO675">
        <v>2</v>
      </c>
      <c r="DP675" t="b">
        <v>1</v>
      </c>
      <c r="DQ675">
        <v>1759263438.814285</v>
      </c>
      <c r="DR675">
        <v>1313.634642857143</v>
      </c>
      <c r="DS675">
        <v>1342.798928571429</v>
      </c>
      <c r="DT675">
        <v>22.99178214285714</v>
      </c>
      <c r="DU675">
        <v>22.64137142857142</v>
      </c>
      <c r="DV675">
        <v>1312.413928571429</v>
      </c>
      <c r="DW675">
        <v>22.7705</v>
      </c>
      <c r="DX675">
        <v>500.0477857142857</v>
      </c>
      <c r="DY675">
        <v>90.62656428571427</v>
      </c>
      <c r="DZ675">
        <v>0.05037512142857144</v>
      </c>
      <c r="EA675">
        <v>29.63780714285714</v>
      </c>
      <c r="EB675">
        <v>30.01125714285715</v>
      </c>
      <c r="EC675">
        <v>999.9000000000002</v>
      </c>
      <c r="ED675">
        <v>0</v>
      </c>
      <c r="EE675">
        <v>0</v>
      </c>
      <c r="EF675">
        <v>10006.405</v>
      </c>
      <c r="EG675">
        <v>0</v>
      </c>
      <c r="EH675">
        <v>11.57802857142857</v>
      </c>
      <c r="EI675">
        <v>-29.16518214285714</v>
      </c>
      <c r="EJ675">
        <v>1344.547142857143</v>
      </c>
      <c r="EK675">
        <v>1373.906428571428</v>
      </c>
      <c r="EL675">
        <v>0.3504172857142856</v>
      </c>
      <c r="EM675">
        <v>1342.798928571429</v>
      </c>
      <c r="EN675">
        <v>22.64137142857142</v>
      </c>
      <c r="EO675">
        <v>2.083666071428572</v>
      </c>
      <c r="EP675">
        <v>2.051908571428572</v>
      </c>
      <c r="EQ675">
        <v>18.09486071428571</v>
      </c>
      <c r="ER675">
        <v>17.85069285714286</v>
      </c>
      <c r="ES675">
        <v>2000.001071428571</v>
      </c>
      <c r="ET675">
        <v>0.9799940357142857</v>
      </c>
      <c r="EU675">
        <v>0.02000622142857143</v>
      </c>
      <c r="EV675">
        <v>0</v>
      </c>
      <c r="EW675">
        <v>227.3644285714286</v>
      </c>
      <c r="EX675">
        <v>5.000560000000001</v>
      </c>
      <c r="EY675">
        <v>4719.578928571428</v>
      </c>
      <c r="EZ675">
        <v>17294.85714285714</v>
      </c>
      <c r="FA675">
        <v>41.27214285714285</v>
      </c>
      <c r="FB675">
        <v>41.43699999999999</v>
      </c>
      <c r="FC675">
        <v>41</v>
      </c>
      <c r="FD675">
        <v>40.58457142857143</v>
      </c>
      <c r="FE675">
        <v>42.00221428571428</v>
      </c>
      <c r="FF675">
        <v>1955.085357142857</v>
      </c>
      <c r="FG675">
        <v>39.91571428571429</v>
      </c>
      <c r="FH675">
        <v>0</v>
      </c>
      <c r="FI675">
        <v>1759263460.6</v>
      </c>
      <c r="FJ675">
        <v>0</v>
      </c>
      <c r="FK675">
        <v>227.38428</v>
      </c>
      <c r="FL675">
        <v>-0.7684615411527324</v>
      </c>
      <c r="FM675">
        <v>-21.46000002652079</v>
      </c>
      <c r="FN675">
        <v>4719.4436</v>
      </c>
      <c r="FO675">
        <v>15</v>
      </c>
      <c r="FP675">
        <v>0</v>
      </c>
      <c r="FQ675" t="s">
        <v>439</v>
      </c>
      <c r="FR675">
        <v>1747148579.5</v>
      </c>
      <c r="FS675">
        <v>1747148584.5</v>
      </c>
      <c r="FT675">
        <v>0</v>
      </c>
      <c r="FU675">
        <v>0.162</v>
      </c>
      <c r="FV675">
        <v>-0.001</v>
      </c>
      <c r="FW675">
        <v>0.139</v>
      </c>
      <c r="FX675">
        <v>0.058</v>
      </c>
      <c r="FY675">
        <v>420</v>
      </c>
      <c r="FZ675">
        <v>16</v>
      </c>
      <c r="GA675">
        <v>0.19</v>
      </c>
      <c r="GB675">
        <v>0.02</v>
      </c>
      <c r="GC675">
        <v>-29.1754725</v>
      </c>
      <c r="GD675">
        <v>0.4959996247655531</v>
      </c>
      <c r="GE675">
        <v>0.1255611942191933</v>
      </c>
      <c r="GF675">
        <v>1</v>
      </c>
      <c r="GG675">
        <v>227.4296470588235</v>
      </c>
      <c r="GH675">
        <v>-0.9641252856351441</v>
      </c>
      <c r="GI675">
        <v>0.2108883008431847</v>
      </c>
      <c r="GJ675">
        <v>1</v>
      </c>
      <c r="GK675">
        <v>0.348435925</v>
      </c>
      <c r="GL675">
        <v>0.03234687804877973</v>
      </c>
      <c r="GM675">
        <v>0.007158391437283589</v>
      </c>
      <c r="GN675">
        <v>1</v>
      </c>
      <c r="GO675">
        <v>3</v>
      </c>
      <c r="GP675">
        <v>3</v>
      </c>
      <c r="GQ675" t="s">
        <v>440</v>
      </c>
      <c r="GR675">
        <v>3.12753</v>
      </c>
      <c r="GS675">
        <v>2.72773</v>
      </c>
      <c r="GT675">
        <v>0.187918</v>
      </c>
      <c r="GU675">
        <v>0.191734</v>
      </c>
      <c r="GV675">
        <v>0.104072</v>
      </c>
      <c r="GW675">
        <v>0.103538</v>
      </c>
      <c r="GX675">
        <v>24369.1</v>
      </c>
      <c r="GY675">
        <v>23504.7</v>
      </c>
      <c r="GZ675">
        <v>30549.4</v>
      </c>
      <c r="HA675">
        <v>29334.3</v>
      </c>
      <c r="HB675">
        <v>37776</v>
      </c>
      <c r="HC675">
        <v>34595.2</v>
      </c>
      <c r="HD675">
        <v>46730.7</v>
      </c>
      <c r="HE675">
        <v>43579</v>
      </c>
      <c r="HF675">
        <v>1.8248</v>
      </c>
      <c r="HG675">
        <v>1.8552</v>
      </c>
      <c r="HH675">
        <v>0.105165</v>
      </c>
      <c r="HI675">
        <v>0</v>
      </c>
      <c r="HJ675">
        <v>28.2941</v>
      </c>
      <c r="HK675">
        <v>999.9</v>
      </c>
      <c r="HL675">
        <v>52.9</v>
      </c>
      <c r="HM675">
        <v>31</v>
      </c>
      <c r="HN675">
        <v>26.3335</v>
      </c>
      <c r="HO675">
        <v>62.8797</v>
      </c>
      <c r="HP675">
        <v>16.5986</v>
      </c>
      <c r="HQ675">
        <v>1</v>
      </c>
      <c r="HR675">
        <v>0.1158</v>
      </c>
      <c r="HS675">
        <v>-0.217097</v>
      </c>
      <c r="HT675">
        <v>20.2014</v>
      </c>
      <c r="HU675">
        <v>5.22702</v>
      </c>
      <c r="HV675">
        <v>11.974</v>
      </c>
      <c r="HW675">
        <v>4.9696</v>
      </c>
      <c r="HX675">
        <v>3.28948</v>
      </c>
      <c r="HY675">
        <v>9999</v>
      </c>
      <c r="HZ675">
        <v>9999</v>
      </c>
      <c r="IA675">
        <v>9999</v>
      </c>
      <c r="IB675">
        <v>22.1</v>
      </c>
      <c r="IC675">
        <v>4.97291</v>
      </c>
      <c r="ID675">
        <v>1.87714</v>
      </c>
      <c r="IE675">
        <v>1.87519</v>
      </c>
      <c r="IF675">
        <v>1.87805</v>
      </c>
      <c r="IG675">
        <v>1.87477</v>
      </c>
      <c r="IH675">
        <v>1.87836</v>
      </c>
      <c r="II675">
        <v>1.87544</v>
      </c>
      <c r="IJ675">
        <v>1.8766</v>
      </c>
      <c r="IK675">
        <v>0</v>
      </c>
      <c r="IL675">
        <v>0</v>
      </c>
      <c r="IM675">
        <v>0</v>
      </c>
      <c r="IN675">
        <v>0</v>
      </c>
      <c r="IO675" t="s">
        <v>441</v>
      </c>
      <c r="IP675" t="s">
        <v>442</v>
      </c>
      <c r="IQ675" t="s">
        <v>443</v>
      </c>
      <c r="IR675" t="s">
        <v>443</v>
      </c>
      <c r="IS675" t="s">
        <v>443</v>
      </c>
      <c r="IT675" t="s">
        <v>443</v>
      </c>
      <c r="IU675">
        <v>0</v>
      </c>
      <c r="IV675">
        <v>100</v>
      </c>
      <c r="IW675">
        <v>100</v>
      </c>
      <c r="IX675">
        <v>1.25</v>
      </c>
      <c r="IY675">
        <v>0.2212</v>
      </c>
      <c r="IZ675">
        <v>-0.1222274518627452</v>
      </c>
      <c r="JA675">
        <v>0.001328938755811441</v>
      </c>
      <c r="JB675">
        <v>-5.633165956792918E-07</v>
      </c>
      <c r="JC675">
        <v>2.510553891376428E-10</v>
      </c>
      <c r="JD675">
        <v>-0.04678033270444259</v>
      </c>
      <c r="JE675">
        <v>-0.0009625096320519332</v>
      </c>
      <c r="JF675">
        <v>0.0006953178313022573</v>
      </c>
      <c r="JG675">
        <v>-5.973937232829655E-06</v>
      </c>
      <c r="JH675">
        <v>1</v>
      </c>
      <c r="JI675">
        <v>2112</v>
      </c>
      <c r="JJ675">
        <v>1</v>
      </c>
      <c r="JK675">
        <v>26</v>
      </c>
      <c r="JL675">
        <v>201914.5</v>
      </c>
      <c r="JM675">
        <v>201914.4</v>
      </c>
      <c r="JN675">
        <v>2.86255</v>
      </c>
      <c r="JO675">
        <v>2.54028</v>
      </c>
      <c r="JP675">
        <v>1.39893</v>
      </c>
      <c r="JQ675">
        <v>2.33765</v>
      </c>
      <c r="JR675">
        <v>1.44897</v>
      </c>
      <c r="JS675">
        <v>2.52808</v>
      </c>
      <c r="JT675">
        <v>36.8604</v>
      </c>
      <c r="JU675">
        <v>23.9649</v>
      </c>
      <c r="JV675">
        <v>18</v>
      </c>
      <c r="JW675">
        <v>476.124</v>
      </c>
      <c r="JX675">
        <v>464.666</v>
      </c>
      <c r="JY675">
        <v>27.9848</v>
      </c>
      <c r="JZ675">
        <v>28.686</v>
      </c>
      <c r="KA675">
        <v>30.0004</v>
      </c>
      <c r="KB675">
        <v>28.3594</v>
      </c>
      <c r="KC675">
        <v>28.4241</v>
      </c>
      <c r="KD675">
        <v>57.2978</v>
      </c>
      <c r="KE675">
        <v>24.325</v>
      </c>
      <c r="KF675">
        <v>81.1845</v>
      </c>
      <c r="KG675">
        <v>27.9709</v>
      </c>
      <c r="KH675">
        <v>1389.99</v>
      </c>
      <c r="KI675">
        <v>22.5716</v>
      </c>
      <c r="KJ675">
        <v>100.991</v>
      </c>
      <c r="KK675">
        <v>100.248</v>
      </c>
    </row>
    <row r="676" spans="1:297">
      <c r="A676">
        <v>660</v>
      </c>
      <c r="B676">
        <v>1759263451.6</v>
      </c>
      <c r="C676">
        <v>16636</v>
      </c>
      <c r="D676" t="s">
        <v>1769</v>
      </c>
      <c r="E676" t="s">
        <v>1770</v>
      </c>
      <c r="F676">
        <v>5</v>
      </c>
      <c r="G676" t="s">
        <v>1604</v>
      </c>
      <c r="H676" t="s">
        <v>436</v>
      </c>
      <c r="I676">
        <v>1759263444.1</v>
      </c>
      <c r="J676">
        <f>(K676)/1000</f>
        <v>0</v>
      </c>
      <c r="K676">
        <f>IF(DP676, AN676, AH676)</f>
        <v>0</v>
      </c>
      <c r="L676">
        <f>IF(DP676, AI676, AG676)</f>
        <v>0</v>
      </c>
      <c r="M676">
        <f>DR676 - IF(AU676&gt;1, L676*DL676*100.0/(AW676), 0)</f>
        <v>0</v>
      </c>
      <c r="N676">
        <f>((T676-J676/2)*M676-L676)/(T676+J676/2)</f>
        <v>0</v>
      </c>
      <c r="O676">
        <f>N676*(DY676+DZ676)/1000.0</f>
        <v>0</v>
      </c>
      <c r="P676">
        <f>(DR676 - IF(AU676&gt;1, L676*DL676*100.0/(AW676), 0))*(DY676+DZ676)/1000.0</f>
        <v>0</v>
      </c>
      <c r="Q676">
        <f>2.0/((1/S676-1/R676)+SIGN(S676)*SQRT((1/S676-1/R676)*(1/S676-1/R676) + 4*DM676/((DM676+1)*(DM676+1))*(2*1/S676*1/R676-1/R676*1/R676)))</f>
        <v>0</v>
      </c>
      <c r="R676">
        <f>IF(LEFT(DN676,1)&lt;&gt;"0",IF(LEFT(DN676,1)="1",3.0,DO676),$D$5+$E$5*(EF676*DY676/($K$5*1000))+$F$5*(EF676*DY676/($K$5*1000))*MAX(MIN(DL676,$J$5),$I$5)*MAX(MIN(DL676,$J$5),$I$5)+$G$5*MAX(MIN(DL676,$J$5),$I$5)*(EF676*DY676/($K$5*1000))+$H$5*(EF676*DY676/($K$5*1000))*(EF676*DY676/($K$5*1000)))</f>
        <v>0</v>
      </c>
      <c r="S676">
        <f>J676*(1000-(1000*0.61365*exp(17.502*W676/(240.97+W676))/(DY676+DZ676)+DT676)/2)/(1000*0.61365*exp(17.502*W676/(240.97+W676))/(DY676+DZ676)-DT676)</f>
        <v>0</v>
      </c>
      <c r="T676">
        <f>1/((DM676+1)/(Q676/1.6)+1/(R676/1.37)) + DM676/((DM676+1)/(Q676/1.6) + DM676/(R676/1.37))</f>
        <v>0</v>
      </c>
      <c r="U676">
        <f>(DH676*DK676)</f>
        <v>0</v>
      </c>
      <c r="V676">
        <f>(EA676+(U676+2*0.95*5.67E-8*(((EA676+$B$7)+273)^4-(EA676+273)^4)-44100*J676)/(1.84*29.3*R676+8*0.95*5.67E-8*(EA676+273)^3))</f>
        <v>0</v>
      </c>
      <c r="W676">
        <f>($C$7*EB676+$D$7*EC676+$E$7*V676)</f>
        <v>0</v>
      </c>
      <c r="X676">
        <f>0.61365*exp(17.502*W676/(240.97+W676))</f>
        <v>0</v>
      </c>
      <c r="Y676">
        <f>(Z676/AA676*100)</f>
        <v>0</v>
      </c>
      <c r="Z676">
        <f>DT676*(DY676+DZ676)/1000</f>
        <v>0</v>
      </c>
      <c r="AA676">
        <f>0.61365*exp(17.502*EA676/(240.97+EA676))</f>
        <v>0</v>
      </c>
      <c r="AB676">
        <f>(X676-DT676*(DY676+DZ676)/1000)</f>
        <v>0</v>
      </c>
      <c r="AC676">
        <f>(-J676*44100)</f>
        <v>0</v>
      </c>
      <c r="AD676">
        <f>2*29.3*R676*0.92*(EA676-W676)</f>
        <v>0</v>
      </c>
      <c r="AE676">
        <f>2*0.95*5.67E-8*(((EA676+$B$7)+273)^4-(W676+273)^4)</f>
        <v>0</v>
      </c>
      <c r="AF676">
        <f>U676+AE676+AC676+AD676</f>
        <v>0</v>
      </c>
      <c r="AG676">
        <f>DX676*AU676*(DS676-DR676*(1000-AU676*DU676)/(1000-AU676*DT676))/(100*DL676)</f>
        <v>0</v>
      </c>
      <c r="AH676">
        <f>1000*DX676*AU676*(DT676-DU676)/(100*DL676*(1000-AU676*DT676))</f>
        <v>0</v>
      </c>
      <c r="AI676">
        <f>(AJ676 - AK676 - DY676*1E3/(8.314*(EA676+273.15)) * AM676/DX676 * AL676) * DX676/(100*DL676) * (1000 - DU676)/1000</f>
        <v>0</v>
      </c>
      <c r="AJ676">
        <v>1407.269933332137</v>
      </c>
      <c r="AK676">
        <v>1386.625090909091</v>
      </c>
      <c r="AL676">
        <v>3.418012795034598</v>
      </c>
      <c r="AM676">
        <v>65.50956561991086</v>
      </c>
      <c r="AN676">
        <f>(AP676 - AO676 + DY676*1E3/(8.314*(EA676+273.15)) * AR676/DX676 * AQ676) * DX676/(100*DL676) * 1000/(1000 - AP676)</f>
        <v>0</v>
      </c>
      <c r="AO676">
        <v>22.64529544601887</v>
      </c>
      <c r="AP676">
        <v>22.98686303030303</v>
      </c>
      <c r="AQ676">
        <v>-1.977018516364381E-06</v>
      </c>
      <c r="AR676">
        <v>120.4134206838578</v>
      </c>
      <c r="AS676">
        <v>6</v>
      </c>
      <c r="AT676">
        <v>1</v>
      </c>
      <c r="AU676">
        <f>IF(AS676*$H$13&gt;=AW676,1.0,(AW676/(AW676-AS676*$H$13)))</f>
        <v>0</v>
      </c>
      <c r="AV676">
        <f>(AU676-1)*100</f>
        <v>0</v>
      </c>
      <c r="AW676">
        <f>MAX(0,($B$13+$C$13*EF676)/(1+$D$13*EF676)*DY676/(EA676+273)*$E$13)</f>
        <v>0</v>
      </c>
      <c r="AX676" t="s">
        <v>437</v>
      </c>
      <c r="AY676" t="s">
        <v>437</v>
      </c>
      <c r="AZ676">
        <v>0</v>
      </c>
      <c r="BA676">
        <v>0</v>
      </c>
      <c r="BB676">
        <f>1-AZ676/BA676</f>
        <v>0</v>
      </c>
      <c r="BC676">
        <v>0</v>
      </c>
      <c r="BD676" t="s">
        <v>437</v>
      </c>
      <c r="BE676" t="s">
        <v>437</v>
      </c>
      <c r="BF676">
        <v>0</v>
      </c>
      <c r="BG676">
        <v>0</v>
      </c>
      <c r="BH676">
        <f>1-BF676/BG676</f>
        <v>0</v>
      </c>
      <c r="BI676">
        <v>0.5</v>
      </c>
      <c r="BJ676">
        <f>DI676</f>
        <v>0</v>
      </c>
      <c r="BK676">
        <f>L676</f>
        <v>0</v>
      </c>
      <c r="BL676">
        <f>BH676*BI676*BJ676</f>
        <v>0</v>
      </c>
      <c r="BM676">
        <f>(BK676-BC676)/BJ676</f>
        <v>0</v>
      </c>
      <c r="BN676">
        <f>(BA676-BG676)/BG676</f>
        <v>0</v>
      </c>
      <c r="BO676">
        <f>AZ676/(BB676+AZ676/BG676)</f>
        <v>0</v>
      </c>
      <c r="BP676" t="s">
        <v>437</v>
      </c>
      <c r="BQ676">
        <v>0</v>
      </c>
      <c r="BR676">
        <f>IF(BQ676&lt;&gt;0, BQ676, BO676)</f>
        <v>0</v>
      </c>
      <c r="BS676">
        <f>1-BR676/BG676</f>
        <v>0</v>
      </c>
      <c r="BT676">
        <f>(BG676-BF676)/(BG676-BR676)</f>
        <v>0</v>
      </c>
      <c r="BU676">
        <f>(BA676-BG676)/(BA676-BR676)</f>
        <v>0</v>
      </c>
      <c r="BV676">
        <f>(BG676-BF676)/(BG676-AZ676)</f>
        <v>0</v>
      </c>
      <c r="BW676">
        <f>(BA676-BG676)/(BA676-AZ676)</f>
        <v>0</v>
      </c>
      <c r="BX676">
        <f>(BT676*BR676/BF676)</f>
        <v>0</v>
      </c>
      <c r="BY676">
        <f>(1-BX676)</f>
        <v>0</v>
      </c>
      <c r="DH676">
        <f>$B$11*EG676+$C$11*EH676+$F$11*ES676*(1-EV676)</f>
        <v>0</v>
      </c>
      <c r="DI676">
        <f>DH676*DJ676</f>
        <v>0</v>
      </c>
      <c r="DJ676">
        <f>($B$11*$D$9+$C$11*$D$9+$F$11*((FF676+EX676)/MAX(FF676+EX676+FG676, 0.1)*$I$9+FG676/MAX(FF676+EX676+FG676, 0.1)*$J$9))/($B$11+$C$11+$F$11)</f>
        <v>0</v>
      </c>
      <c r="DK676">
        <f>($B$11*$K$9+$C$11*$K$9+$F$11*((FF676+EX676)/MAX(FF676+EX676+FG676, 0.1)*$P$9+FG676/MAX(FF676+EX676+FG676, 0.1)*$Q$9))/($B$11+$C$11+$F$11)</f>
        <v>0</v>
      </c>
      <c r="DL676">
        <v>2.44</v>
      </c>
      <c r="DM676">
        <v>0.5</v>
      </c>
      <c r="DN676" t="s">
        <v>438</v>
      </c>
      <c r="DO676">
        <v>2</v>
      </c>
      <c r="DP676" t="b">
        <v>1</v>
      </c>
      <c r="DQ676">
        <v>1759263444.1</v>
      </c>
      <c r="DR676">
        <v>1331.327777777778</v>
      </c>
      <c r="DS676">
        <v>1360.496296296296</v>
      </c>
      <c r="DT676">
        <v>22.98956666666666</v>
      </c>
      <c r="DU676">
        <v>22.64007037037037</v>
      </c>
      <c r="DV676">
        <v>1330.087037037037</v>
      </c>
      <c r="DW676">
        <v>22.76832592592593</v>
      </c>
      <c r="DX676">
        <v>500.076</v>
      </c>
      <c r="DY676">
        <v>90.62597407407405</v>
      </c>
      <c r="DZ676">
        <v>0.0503069888888889</v>
      </c>
      <c r="EA676">
        <v>29.6389</v>
      </c>
      <c r="EB676">
        <v>30.01362962962963</v>
      </c>
      <c r="EC676">
        <v>999.9000000000001</v>
      </c>
      <c r="ED676">
        <v>0</v>
      </c>
      <c r="EE676">
        <v>0</v>
      </c>
      <c r="EF676">
        <v>9987.545555555555</v>
      </c>
      <c r="EG676">
        <v>0</v>
      </c>
      <c r="EH676">
        <v>11.97623703703704</v>
      </c>
      <c r="EI676">
        <v>-29.16984444444445</v>
      </c>
      <c r="EJ676">
        <v>1362.652962962963</v>
      </c>
      <c r="EK676">
        <v>1392.011481481481</v>
      </c>
      <c r="EL676">
        <v>0.3494958518518519</v>
      </c>
      <c r="EM676">
        <v>1360.496296296296</v>
      </c>
      <c r="EN676">
        <v>22.64007037037037</v>
      </c>
      <c r="EO676">
        <v>2.083451851851852</v>
      </c>
      <c r="EP676">
        <v>2.051777407407407</v>
      </c>
      <c r="EQ676">
        <v>18.09321481481481</v>
      </c>
      <c r="ER676">
        <v>17.84967037037037</v>
      </c>
      <c r="ES676">
        <v>2000.002592592593</v>
      </c>
      <c r="ET676">
        <v>0.979994111111111</v>
      </c>
      <c r="EU676">
        <v>0.02000613703703704</v>
      </c>
      <c r="EV676">
        <v>0</v>
      </c>
      <c r="EW676">
        <v>227.2669259259259</v>
      </c>
      <c r="EX676">
        <v>5.000560000000001</v>
      </c>
      <c r="EY676">
        <v>4717.675185185186</v>
      </c>
      <c r="EZ676">
        <v>17294.87407407407</v>
      </c>
      <c r="FA676">
        <v>41.28903703703703</v>
      </c>
      <c r="FB676">
        <v>41.43699999999999</v>
      </c>
      <c r="FC676">
        <v>41</v>
      </c>
      <c r="FD676">
        <v>40.59466666666666</v>
      </c>
      <c r="FE676">
        <v>42.00229629629629</v>
      </c>
      <c r="FF676">
        <v>1955.087037037037</v>
      </c>
      <c r="FG676">
        <v>39.91555555555556</v>
      </c>
      <c r="FH676">
        <v>0</v>
      </c>
      <c r="FI676">
        <v>1759263466</v>
      </c>
      <c r="FJ676">
        <v>0</v>
      </c>
      <c r="FK676">
        <v>227.2901538461538</v>
      </c>
      <c r="FL676">
        <v>-1.308444445930687</v>
      </c>
      <c r="FM676">
        <v>-18.97777774441431</v>
      </c>
      <c r="FN676">
        <v>4717.603846153847</v>
      </c>
      <c r="FO676">
        <v>15</v>
      </c>
      <c r="FP676">
        <v>0</v>
      </c>
      <c r="FQ676" t="s">
        <v>439</v>
      </c>
      <c r="FR676">
        <v>1747148579.5</v>
      </c>
      <c r="FS676">
        <v>1747148584.5</v>
      </c>
      <c r="FT676">
        <v>0</v>
      </c>
      <c r="FU676">
        <v>0.162</v>
      </c>
      <c r="FV676">
        <v>-0.001</v>
      </c>
      <c r="FW676">
        <v>0.139</v>
      </c>
      <c r="FX676">
        <v>0.058</v>
      </c>
      <c r="FY676">
        <v>420</v>
      </c>
      <c r="FZ676">
        <v>16</v>
      </c>
      <c r="GA676">
        <v>0.19</v>
      </c>
      <c r="GB676">
        <v>0.02</v>
      </c>
      <c r="GC676">
        <v>-29.1859925</v>
      </c>
      <c r="GD676">
        <v>0.401258161350911</v>
      </c>
      <c r="GE676">
        <v>0.1153845535318744</v>
      </c>
      <c r="GF676">
        <v>1</v>
      </c>
      <c r="GG676">
        <v>227.3509411764706</v>
      </c>
      <c r="GH676">
        <v>-0.724186401278238</v>
      </c>
      <c r="GI676">
        <v>0.2058554520240526</v>
      </c>
      <c r="GJ676">
        <v>1</v>
      </c>
      <c r="GK676">
        <v>0.3486476749999999</v>
      </c>
      <c r="GL676">
        <v>-0.01368269043151999</v>
      </c>
      <c r="GM676">
        <v>0.006960930546225483</v>
      </c>
      <c r="GN676">
        <v>1</v>
      </c>
      <c r="GO676">
        <v>3</v>
      </c>
      <c r="GP676">
        <v>3</v>
      </c>
      <c r="GQ676" t="s">
        <v>440</v>
      </c>
      <c r="GR676">
        <v>3.12734</v>
      </c>
      <c r="GS676">
        <v>2.72808</v>
      </c>
      <c r="GT676">
        <v>0.189327</v>
      </c>
      <c r="GU676">
        <v>0.193135</v>
      </c>
      <c r="GV676">
        <v>0.104066</v>
      </c>
      <c r="GW676">
        <v>0.103546</v>
      </c>
      <c r="GX676">
        <v>24326.6</v>
      </c>
      <c r="GY676">
        <v>23464.1</v>
      </c>
      <c r="GZ676">
        <v>30549.2</v>
      </c>
      <c r="HA676">
        <v>29334.4</v>
      </c>
      <c r="HB676">
        <v>37776.3</v>
      </c>
      <c r="HC676">
        <v>34595.3</v>
      </c>
      <c r="HD676">
        <v>46730.6</v>
      </c>
      <c r="HE676">
        <v>43579.3</v>
      </c>
      <c r="HF676">
        <v>1.8239</v>
      </c>
      <c r="HG676">
        <v>1.85588</v>
      </c>
      <c r="HH676">
        <v>0.105053</v>
      </c>
      <c r="HI676">
        <v>0</v>
      </c>
      <c r="HJ676">
        <v>28.299</v>
      </c>
      <c r="HK676">
        <v>999.9</v>
      </c>
      <c r="HL676">
        <v>52.9</v>
      </c>
      <c r="HM676">
        <v>31</v>
      </c>
      <c r="HN676">
        <v>26.3326</v>
      </c>
      <c r="HO676">
        <v>63.0697</v>
      </c>
      <c r="HP676">
        <v>16.6386</v>
      </c>
      <c r="HQ676">
        <v>1</v>
      </c>
      <c r="HR676">
        <v>0.115953</v>
      </c>
      <c r="HS676">
        <v>-0.211016</v>
      </c>
      <c r="HT676">
        <v>20.2014</v>
      </c>
      <c r="HU676">
        <v>5.22672</v>
      </c>
      <c r="HV676">
        <v>11.974</v>
      </c>
      <c r="HW676">
        <v>4.96935</v>
      </c>
      <c r="HX676">
        <v>3.28945</v>
      </c>
      <c r="HY676">
        <v>9999</v>
      </c>
      <c r="HZ676">
        <v>9999</v>
      </c>
      <c r="IA676">
        <v>9999</v>
      </c>
      <c r="IB676">
        <v>22.1</v>
      </c>
      <c r="IC676">
        <v>4.97291</v>
      </c>
      <c r="ID676">
        <v>1.87714</v>
      </c>
      <c r="IE676">
        <v>1.87521</v>
      </c>
      <c r="IF676">
        <v>1.87805</v>
      </c>
      <c r="IG676">
        <v>1.87479</v>
      </c>
      <c r="IH676">
        <v>1.87836</v>
      </c>
      <c r="II676">
        <v>1.87545</v>
      </c>
      <c r="IJ676">
        <v>1.87665</v>
      </c>
      <c r="IK676">
        <v>0</v>
      </c>
      <c r="IL676">
        <v>0</v>
      </c>
      <c r="IM676">
        <v>0</v>
      </c>
      <c r="IN676">
        <v>0</v>
      </c>
      <c r="IO676" t="s">
        <v>441</v>
      </c>
      <c r="IP676" t="s">
        <v>442</v>
      </c>
      <c r="IQ676" t="s">
        <v>443</v>
      </c>
      <c r="IR676" t="s">
        <v>443</v>
      </c>
      <c r="IS676" t="s">
        <v>443</v>
      </c>
      <c r="IT676" t="s">
        <v>443</v>
      </c>
      <c r="IU676">
        <v>0</v>
      </c>
      <c r="IV676">
        <v>100</v>
      </c>
      <c r="IW676">
        <v>100</v>
      </c>
      <c r="IX676">
        <v>1.27</v>
      </c>
      <c r="IY676">
        <v>0.2212</v>
      </c>
      <c r="IZ676">
        <v>-0.1222274518627452</v>
      </c>
      <c r="JA676">
        <v>0.001328938755811441</v>
      </c>
      <c r="JB676">
        <v>-5.633165956792918E-07</v>
      </c>
      <c r="JC676">
        <v>2.510553891376428E-10</v>
      </c>
      <c r="JD676">
        <v>-0.04678033270444259</v>
      </c>
      <c r="JE676">
        <v>-0.0009625096320519332</v>
      </c>
      <c r="JF676">
        <v>0.0006953178313022573</v>
      </c>
      <c r="JG676">
        <v>-5.973937232829655E-06</v>
      </c>
      <c r="JH676">
        <v>1</v>
      </c>
      <c r="JI676">
        <v>2112</v>
      </c>
      <c r="JJ676">
        <v>1</v>
      </c>
      <c r="JK676">
        <v>26</v>
      </c>
      <c r="JL676">
        <v>201914.5</v>
      </c>
      <c r="JM676">
        <v>201914.5</v>
      </c>
      <c r="JN676">
        <v>2.88818</v>
      </c>
      <c r="JO676">
        <v>2.52686</v>
      </c>
      <c r="JP676">
        <v>1.39893</v>
      </c>
      <c r="JQ676">
        <v>2.33765</v>
      </c>
      <c r="JR676">
        <v>1.44897</v>
      </c>
      <c r="JS676">
        <v>2.53174</v>
      </c>
      <c r="JT676">
        <v>36.8604</v>
      </c>
      <c r="JU676">
        <v>23.9824</v>
      </c>
      <c r="JV676">
        <v>18</v>
      </c>
      <c r="JW676">
        <v>475.651</v>
      </c>
      <c r="JX676">
        <v>465.118</v>
      </c>
      <c r="JY676">
        <v>27.9671</v>
      </c>
      <c r="JZ676">
        <v>28.6885</v>
      </c>
      <c r="KA676">
        <v>30.0003</v>
      </c>
      <c r="KB676">
        <v>28.3618</v>
      </c>
      <c r="KC676">
        <v>28.426</v>
      </c>
      <c r="KD676">
        <v>57.8216</v>
      </c>
      <c r="KE676">
        <v>24.6032</v>
      </c>
      <c r="KF676">
        <v>81.1845</v>
      </c>
      <c r="KG676">
        <v>27.9608</v>
      </c>
      <c r="KH676">
        <v>1403.35</v>
      </c>
      <c r="KI676">
        <v>22.5716</v>
      </c>
      <c r="KJ676">
        <v>100.991</v>
      </c>
      <c r="KK676">
        <v>100.249</v>
      </c>
    </row>
    <row r="677" spans="1:297">
      <c r="A677">
        <v>661</v>
      </c>
      <c r="B677">
        <v>1759263456.6</v>
      </c>
      <c r="C677">
        <v>16641</v>
      </c>
      <c r="D677" t="s">
        <v>1771</v>
      </c>
      <c r="E677" t="s">
        <v>1772</v>
      </c>
      <c r="F677">
        <v>5</v>
      </c>
      <c r="G677" t="s">
        <v>1604</v>
      </c>
      <c r="H677" t="s">
        <v>436</v>
      </c>
      <c r="I677">
        <v>1759263448.814285</v>
      </c>
      <c r="J677">
        <f>(K677)/1000</f>
        <v>0</v>
      </c>
      <c r="K677">
        <f>IF(DP677, AN677, AH677)</f>
        <v>0</v>
      </c>
      <c r="L677">
        <f>IF(DP677, AI677, AG677)</f>
        <v>0</v>
      </c>
      <c r="M677">
        <f>DR677 - IF(AU677&gt;1, L677*DL677*100.0/(AW677), 0)</f>
        <v>0</v>
      </c>
      <c r="N677">
        <f>((T677-J677/2)*M677-L677)/(T677+J677/2)</f>
        <v>0</v>
      </c>
      <c r="O677">
        <f>N677*(DY677+DZ677)/1000.0</f>
        <v>0</v>
      </c>
      <c r="P677">
        <f>(DR677 - IF(AU677&gt;1, L677*DL677*100.0/(AW677), 0))*(DY677+DZ677)/1000.0</f>
        <v>0</v>
      </c>
      <c r="Q677">
        <f>2.0/((1/S677-1/R677)+SIGN(S677)*SQRT((1/S677-1/R677)*(1/S677-1/R677) + 4*DM677/((DM677+1)*(DM677+1))*(2*1/S677*1/R677-1/R677*1/R677)))</f>
        <v>0</v>
      </c>
      <c r="R677">
        <f>IF(LEFT(DN677,1)&lt;&gt;"0",IF(LEFT(DN677,1)="1",3.0,DO677),$D$5+$E$5*(EF677*DY677/($K$5*1000))+$F$5*(EF677*DY677/($K$5*1000))*MAX(MIN(DL677,$J$5),$I$5)*MAX(MIN(DL677,$J$5),$I$5)+$G$5*MAX(MIN(DL677,$J$5),$I$5)*(EF677*DY677/($K$5*1000))+$H$5*(EF677*DY677/($K$5*1000))*(EF677*DY677/($K$5*1000)))</f>
        <v>0</v>
      </c>
      <c r="S677">
        <f>J677*(1000-(1000*0.61365*exp(17.502*W677/(240.97+W677))/(DY677+DZ677)+DT677)/2)/(1000*0.61365*exp(17.502*W677/(240.97+W677))/(DY677+DZ677)-DT677)</f>
        <v>0</v>
      </c>
      <c r="T677">
        <f>1/((DM677+1)/(Q677/1.6)+1/(R677/1.37)) + DM677/((DM677+1)/(Q677/1.6) + DM677/(R677/1.37))</f>
        <v>0</v>
      </c>
      <c r="U677">
        <f>(DH677*DK677)</f>
        <v>0</v>
      </c>
      <c r="V677">
        <f>(EA677+(U677+2*0.95*5.67E-8*(((EA677+$B$7)+273)^4-(EA677+273)^4)-44100*J677)/(1.84*29.3*R677+8*0.95*5.67E-8*(EA677+273)^3))</f>
        <v>0</v>
      </c>
      <c r="W677">
        <f>($C$7*EB677+$D$7*EC677+$E$7*V677)</f>
        <v>0</v>
      </c>
      <c r="X677">
        <f>0.61365*exp(17.502*W677/(240.97+W677))</f>
        <v>0</v>
      </c>
      <c r="Y677">
        <f>(Z677/AA677*100)</f>
        <v>0</v>
      </c>
      <c r="Z677">
        <f>DT677*(DY677+DZ677)/1000</f>
        <v>0</v>
      </c>
      <c r="AA677">
        <f>0.61365*exp(17.502*EA677/(240.97+EA677))</f>
        <v>0</v>
      </c>
      <c r="AB677">
        <f>(X677-DT677*(DY677+DZ677)/1000)</f>
        <v>0</v>
      </c>
      <c r="AC677">
        <f>(-J677*44100)</f>
        <v>0</v>
      </c>
      <c r="AD677">
        <f>2*29.3*R677*0.92*(EA677-W677)</f>
        <v>0</v>
      </c>
      <c r="AE677">
        <f>2*0.95*5.67E-8*(((EA677+$B$7)+273)^4-(W677+273)^4)</f>
        <v>0</v>
      </c>
      <c r="AF677">
        <f>U677+AE677+AC677+AD677</f>
        <v>0</v>
      </c>
      <c r="AG677">
        <f>DX677*AU677*(DS677-DR677*(1000-AU677*DU677)/(1000-AU677*DT677))/(100*DL677)</f>
        <v>0</v>
      </c>
      <c r="AH677">
        <f>1000*DX677*AU677*(DT677-DU677)/(100*DL677*(1000-AU677*DT677))</f>
        <v>0</v>
      </c>
      <c r="AI677">
        <f>(AJ677 - AK677 - DY677*1E3/(8.314*(EA677+273.15)) * AM677/DX677 * AL677) * DX677/(100*DL677) * (1000 - DU677)/1000</f>
        <v>0</v>
      </c>
      <c r="AJ677">
        <v>1424.418996276254</v>
      </c>
      <c r="AK677">
        <v>1403.787939393939</v>
      </c>
      <c r="AL677">
        <v>3.437812484697468</v>
      </c>
      <c r="AM677">
        <v>65.50956561991086</v>
      </c>
      <c r="AN677">
        <f>(AP677 - AO677 + DY677*1E3/(8.314*(EA677+273.15)) * AR677/DX677 * AQ677) * DX677/(100*DL677) * 1000/(1000 - AP677)</f>
        <v>0</v>
      </c>
      <c r="AO677">
        <v>22.63728889872282</v>
      </c>
      <c r="AP677">
        <v>22.98326363636363</v>
      </c>
      <c r="AQ677">
        <v>-1.493844408022162E-05</v>
      </c>
      <c r="AR677">
        <v>120.4134206838578</v>
      </c>
      <c r="AS677">
        <v>6</v>
      </c>
      <c r="AT677">
        <v>1</v>
      </c>
      <c r="AU677">
        <f>IF(AS677*$H$13&gt;=AW677,1.0,(AW677/(AW677-AS677*$H$13)))</f>
        <v>0</v>
      </c>
      <c r="AV677">
        <f>(AU677-1)*100</f>
        <v>0</v>
      </c>
      <c r="AW677">
        <f>MAX(0,($B$13+$C$13*EF677)/(1+$D$13*EF677)*DY677/(EA677+273)*$E$13)</f>
        <v>0</v>
      </c>
      <c r="AX677" t="s">
        <v>437</v>
      </c>
      <c r="AY677" t="s">
        <v>437</v>
      </c>
      <c r="AZ677">
        <v>0</v>
      </c>
      <c r="BA677">
        <v>0</v>
      </c>
      <c r="BB677">
        <f>1-AZ677/BA677</f>
        <v>0</v>
      </c>
      <c r="BC677">
        <v>0</v>
      </c>
      <c r="BD677" t="s">
        <v>437</v>
      </c>
      <c r="BE677" t="s">
        <v>437</v>
      </c>
      <c r="BF677">
        <v>0</v>
      </c>
      <c r="BG677">
        <v>0</v>
      </c>
      <c r="BH677">
        <f>1-BF677/BG677</f>
        <v>0</v>
      </c>
      <c r="BI677">
        <v>0.5</v>
      </c>
      <c r="BJ677">
        <f>DI677</f>
        <v>0</v>
      </c>
      <c r="BK677">
        <f>L677</f>
        <v>0</v>
      </c>
      <c r="BL677">
        <f>BH677*BI677*BJ677</f>
        <v>0</v>
      </c>
      <c r="BM677">
        <f>(BK677-BC677)/BJ677</f>
        <v>0</v>
      </c>
      <c r="BN677">
        <f>(BA677-BG677)/BG677</f>
        <v>0</v>
      </c>
      <c r="BO677">
        <f>AZ677/(BB677+AZ677/BG677)</f>
        <v>0</v>
      </c>
      <c r="BP677" t="s">
        <v>437</v>
      </c>
      <c r="BQ677">
        <v>0</v>
      </c>
      <c r="BR677">
        <f>IF(BQ677&lt;&gt;0, BQ677, BO677)</f>
        <v>0</v>
      </c>
      <c r="BS677">
        <f>1-BR677/BG677</f>
        <v>0</v>
      </c>
      <c r="BT677">
        <f>(BG677-BF677)/(BG677-BR677)</f>
        <v>0</v>
      </c>
      <c r="BU677">
        <f>(BA677-BG677)/(BA677-BR677)</f>
        <v>0</v>
      </c>
      <c r="BV677">
        <f>(BG677-BF677)/(BG677-AZ677)</f>
        <v>0</v>
      </c>
      <c r="BW677">
        <f>(BA677-BG677)/(BA677-AZ677)</f>
        <v>0</v>
      </c>
      <c r="BX677">
        <f>(BT677*BR677/BF677)</f>
        <v>0</v>
      </c>
      <c r="BY677">
        <f>(1-BX677)</f>
        <v>0</v>
      </c>
      <c r="DH677">
        <f>$B$11*EG677+$C$11*EH677+$F$11*ES677*(1-EV677)</f>
        <v>0</v>
      </c>
      <c r="DI677">
        <f>DH677*DJ677</f>
        <v>0</v>
      </c>
      <c r="DJ677">
        <f>($B$11*$D$9+$C$11*$D$9+$F$11*((FF677+EX677)/MAX(FF677+EX677+FG677, 0.1)*$I$9+FG677/MAX(FF677+EX677+FG677, 0.1)*$J$9))/($B$11+$C$11+$F$11)</f>
        <v>0</v>
      </c>
      <c r="DK677">
        <f>($B$11*$K$9+$C$11*$K$9+$F$11*((FF677+EX677)/MAX(FF677+EX677+FG677, 0.1)*$P$9+FG677/MAX(FF677+EX677+FG677, 0.1)*$Q$9))/($B$11+$C$11+$F$11)</f>
        <v>0</v>
      </c>
      <c r="DL677">
        <v>2.44</v>
      </c>
      <c r="DM677">
        <v>0.5</v>
      </c>
      <c r="DN677" t="s">
        <v>438</v>
      </c>
      <c r="DO677">
        <v>2</v>
      </c>
      <c r="DP677" t="b">
        <v>1</v>
      </c>
      <c r="DQ677">
        <v>1759263448.814285</v>
      </c>
      <c r="DR677">
        <v>1347.1125</v>
      </c>
      <c r="DS677">
        <v>1376.315</v>
      </c>
      <c r="DT677">
        <v>22.987175</v>
      </c>
      <c r="DU677">
        <v>22.64088571428571</v>
      </c>
      <c r="DV677">
        <v>1345.855</v>
      </c>
      <c r="DW677">
        <v>22.76598571428571</v>
      </c>
      <c r="DX677">
        <v>499.9827857142857</v>
      </c>
      <c r="DY677">
        <v>90.62544999999999</v>
      </c>
      <c r="DZ677">
        <v>0.05039634285714286</v>
      </c>
      <c r="EA677">
        <v>29.63872857142857</v>
      </c>
      <c r="EB677">
        <v>30.01161071428571</v>
      </c>
      <c r="EC677">
        <v>999.9000000000002</v>
      </c>
      <c r="ED677">
        <v>0</v>
      </c>
      <c r="EE677">
        <v>0</v>
      </c>
      <c r="EF677">
        <v>9983.032142857144</v>
      </c>
      <c r="EG677">
        <v>0</v>
      </c>
      <c r="EH677">
        <v>12.08772857142857</v>
      </c>
      <c r="EI677">
        <v>-29.20299642857143</v>
      </c>
      <c r="EJ677">
        <v>1378.806785714286</v>
      </c>
      <c r="EK677">
        <v>1408.197857142857</v>
      </c>
      <c r="EL677">
        <v>0.3462926428571428</v>
      </c>
      <c r="EM677">
        <v>1376.315</v>
      </c>
      <c r="EN677">
        <v>22.64088571428571</v>
      </c>
      <c r="EO677">
        <v>2.083223571428572</v>
      </c>
      <c r="EP677">
        <v>2.051839642857143</v>
      </c>
      <c r="EQ677">
        <v>18.09146785714286</v>
      </c>
      <c r="ER677">
        <v>17.85015</v>
      </c>
      <c r="ES677">
        <v>1999.987142857143</v>
      </c>
      <c r="ET677">
        <v>0.9799939285714286</v>
      </c>
      <c r="EU677">
        <v>0.02000633571428571</v>
      </c>
      <c r="EV677">
        <v>0</v>
      </c>
      <c r="EW677">
        <v>227.2365</v>
      </c>
      <c r="EX677">
        <v>5.000560000000001</v>
      </c>
      <c r="EY677">
        <v>4715.804285714285</v>
      </c>
      <c r="EZ677">
        <v>17294.74285714286</v>
      </c>
      <c r="FA677">
        <v>41.28985714285714</v>
      </c>
      <c r="FB677">
        <v>41.43699999999999</v>
      </c>
      <c r="FC677">
        <v>41</v>
      </c>
      <c r="FD677">
        <v>40.59575</v>
      </c>
      <c r="FE677">
        <v>42.00442857142856</v>
      </c>
      <c r="FF677">
        <v>1955.071428571429</v>
      </c>
      <c r="FG677">
        <v>39.91571428571429</v>
      </c>
      <c r="FH677">
        <v>0</v>
      </c>
      <c r="FI677">
        <v>1759263470.8</v>
      </c>
      <c r="FJ677">
        <v>0</v>
      </c>
      <c r="FK677">
        <v>227.2448076923077</v>
      </c>
      <c r="FL677">
        <v>-0.8636239350488877</v>
      </c>
      <c r="FM677">
        <v>-27.97504274387806</v>
      </c>
      <c r="FN677">
        <v>4715.681923076923</v>
      </c>
      <c r="FO677">
        <v>15</v>
      </c>
      <c r="FP677">
        <v>0</v>
      </c>
      <c r="FQ677" t="s">
        <v>439</v>
      </c>
      <c r="FR677">
        <v>1747148579.5</v>
      </c>
      <c r="FS677">
        <v>1747148584.5</v>
      </c>
      <c r="FT677">
        <v>0</v>
      </c>
      <c r="FU677">
        <v>0.162</v>
      </c>
      <c r="FV677">
        <v>-0.001</v>
      </c>
      <c r="FW677">
        <v>0.139</v>
      </c>
      <c r="FX677">
        <v>0.058</v>
      </c>
      <c r="FY677">
        <v>420</v>
      </c>
      <c r="FZ677">
        <v>16</v>
      </c>
      <c r="GA677">
        <v>0.19</v>
      </c>
      <c r="GB677">
        <v>0.02</v>
      </c>
      <c r="GC677">
        <v>-29.19091707317073</v>
      </c>
      <c r="GD677">
        <v>-0.5138278745644993</v>
      </c>
      <c r="GE677">
        <v>0.1159280683250608</v>
      </c>
      <c r="GF677">
        <v>0</v>
      </c>
      <c r="GG677">
        <v>227.2854411764706</v>
      </c>
      <c r="GH677">
        <v>-0.7517341513659999</v>
      </c>
      <c r="GI677">
        <v>0.212395606354312</v>
      </c>
      <c r="GJ677">
        <v>1</v>
      </c>
      <c r="GK677">
        <v>0.3488325365853659</v>
      </c>
      <c r="GL677">
        <v>-0.04498768641114912</v>
      </c>
      <c r="GM677">
        <v>0.007926377169246317</v>
      </c>
      <c r="GN677">
        <v>1</v>
      </c>
      <c r="GO677">
        <v>2</v>
      </c>
      <c r="GP677">
        <v>3</v>
      </c>
      <c r="GQ677" t="s">
        <v>446</v>
      </c>
      <c r="GR677">
        <v>3.12771</v>
      </c>
      <c r="GS677">
        <v>2.72806</v>
      </c>
      <c r="GT677">
        <v>0.190742</v>
      </c>
      <c r="GU677">
        <v>0.194561</v>
      </c>
      <c r="GV677">
        <v>0.104053</v>
      </c>
      <c r="GW677">
        <v>0.103413</v>
      </c>
      <c r="GX677">
        <v>24284.2</v>
      </c>
      <c r="GY677">
        <v>23422.4</v>
      </c>
      <c r="GZ677">
        <v>30549.4</v>
      </c>
      <c r="HA677">
        <v>29334.2</v>
      </c>
      <c r="HB677">
        <v>37777.2</v>
      </c>
      <c r="HC677">
        <v>34600.5</v>
      </c>
      <c r="HD677">
        <v>46730.9</v>
      </c>
      <c r="HE677">
        <v>43579.1</v>
      </c>
      <c r="HF677">
        <v>1.82498</v>
      </c>
      <c r="HG677">
        <v>1.85502</v>
      </c>
      <c r="HH677">
        <v>0.104345</v>
      </c>
      <c r="HI677">
        <v>0</v>
      </c>
      <c r="HJ677">
        <v>28.3031</v>
      </c>
      <c r="HK677">
        <v>999.9</v>
      </c>
      <c r="HL677">
        <v>52.9</v>
      </c>
      <c r="HM677">
        <v>31</v>
      </c>
      <c r="HN677">
        <v>26.332</v>
      </c>
      <c r="HO677">
        <v>62.5397</v>
      </c>
      <c r="HP677">
        <v>16.7268</v>
      </c>
      <c r="HQ677">
        <v>1</v>
      </c>
      <c r="HR677">
        <v>0.116057</v>
      </c>
      <c r="HS677">
        <v>-0.203965</v>
      </c>
      <c r="HT677">
        <v>20.2016</v>
      </c>
      <c r="HU677">
        <v>5.22702</v>
      </c>
      <c r="HV677">
        <v>11.974</v>
      </c>
      <c r="HW677">
        <v>4.96965</v>
      </c>
      <c r="HX677">
        <v>3.2895</v>
      </c>
      <c r="HY677">
        <v>9999</v>
      </c>
      <c r="HZ677">
        <v>9999</v>
      </c>
      <c r="IA677">
        <v>9999</v>
      </c>
      <c r="IB677">
        <v>22.1</v>
      </c>
      <c r="IC677">
        <v>4.97291</v>
      </c>
      <c r="ID677">
        <v>1.87714</v>
      </c>
      <c r="IE677">
        <v>1.87519</v>
      </c>
      <c r="IF677">
        <v>1.87805</v>
      </c>
      <c r="IG677">
        <v>1.87472</v>
      </c>
      <c r="IH677">
        <v>1.87835</v>
      </c>
      <c r="II677">
        <v>1.8754</v>
      </c>
      <c r="IJ677">
        <v>1.87661</v>
      </c>
      <c r="IK677">
        <v>0</v>
      </c>
      <c r="IL677">
        <v>0</v>
      </c>
      <c r="IM677">
        <v>0</v>
      </c>
      <c r="IN677">
        <v>0</v>
      </c>
      <c r="IO677" t="s">
        <v>441</v>
      </c>
      <c r="IP677" t="s">
        <v>442</v>
      </c>
      <c r="IQ677" t="s">
        <v>443</v>
      </c>
      <c r="IR677" t="s">
        <v>443</v>
      </c>
      <c r="IS677" t="s">
        <v>443</v>
      </c>
      <c r="IT677" t="s">
        <v>443</v>
      </c>
      <c r="IU677">
        <v>0</v>
      </c>
      <c r="IV677">
        <v>100</v>
      </c>
      <c r="IW677">
        <v>100</v>
      </c>
      <c r="IX677">
        <v>1.29</v>
      </c>
      <c r="IY677">
        <v>0.2211</v>
      </c>
      <c r="IZ677">
        <v>-0.1222274518627452</v>
      </c>
      <c r="JA677">
        <v>0.001328938755811441</v>
      </c>
      <c r="JB677">
        <v>-5.633165956792918E-07</v>
      </c>
      <c r="JC677">
        <v>2.510553891376428E-10</v>
      </c>
      <c r="JD677">
        <v>-0.04678033270444259</v>
      </c>
      <c r="JE677">
        <v>-0.0009625096320519332</v>
      </c>
      <c r="JF677">
        <v>0.0006953178313022573</v>
      </c>
      <c r="JG677">
        <v>-5.973937232829655E-06</v>
      </c>
      <c r="JH677">
        <v>1</v>
      </c>
      <c r="JI677">
        <v>2112</v>
      </c>
      <c r="JJ677">
        <v>1</v>
      </c>
      <c r="JK677">
        <v>26</v>
      </c>
      <c r="JL677">
        <v>201914.6</v>
      </c>
      <c r="JM677">
        <v>201914.5</v>
      </c>
      <c r="JN677">
        <v>2.91748</v>
      </c>
      <c r="JO677">
        <v>2.5061</v>
      </c>
      <c r="JP677">
        <v>1.39893</v>
      </c>
      <c r="JQ677">
        <v>2.33765</v>
      </c>
      <c r="JR677">
        <v>1.44897</v>
      </c>
      <c r="JS677">
        <v>2.60376</v>
      </c>
      <c r="JT677">
        <v>36.8604</v>
      </c>
      <c r="JU677">
        <v>23.9649</v>
      </c>
      <c r="JV677">
        <v>18</v>
      </c>
      <c r="JW677">
        <v>476.247</v>
      </c>
      <c r="JX677">
        <v>464.581</v>
      </c>
      <c r="JY677">
        <v>27.9564</v>
      </c>
      <c r="JZ677">
        <v>28.6903</v>
      </c>
      <c r="KA677">
        <v>30.0001</v>
      </c>
      <c r="KB677">
        <v>28.3636</v>
      </c>
      <c r="KC677">
        <v>28.4277</v>
      </c>
      <c r="KD677">
        <v>58.3891</v>
      </c>
      <c r="KE677">
        <v>24.6032</v>
      </c>
      <c r="KF677">
        <v>81.56359999999999</v>
      </c>
      <c r="KG677">
        <v>27.9494</v>
      </c>
      <c r="KH677">
        <v>1423.38</v>
      </c>
      <c r="KI677">
        <v>22.5716</v>
      </c>
      <c r="KJ677">
        <v>100.991</v>
      </c>
      <c r="KK677">
        <v>100.249</v>
      </c>
    </row>
    <row r="678" spans="1:297">
      <c r="A678">
        <v>662</v>
      </c>
      <c r="B678">
        <v>1759263461.6</v>
      </c>
      <c r="C678">
        <v>16646</v>
      </c>
      <c r="D678" t="s">
        <v>1773</v>
      </c>
      <c r="E678" t="s">
        <v>1774</v>
      </c>
      <c r="F678">
        <v>5</v>
      </c>
      <c r="G678" t="s">
        <v>1604</v>
      </c>
      <c r="H678" t="s">
        <v>436</v>
      </c>
      <c r="I678">
        <v>1759263454.1</v>
      </c>
      <c r="J678">
        <f>(K678)/1000</f>
        <v>0</v>
      </c>
      <c r="K678">
        <f>IF(DP678, AN678, AH678)</f>
        <v>0</v>
      </c>
      <c r="L678">
        <f>IF(DP678, AI678, AG678)</f>
        <v>0</v>
      </c>
      <c r="M678">
        <f>DR678 - IF(AU678&gt;1, L678*DL678*100.0/(AW678), 0)</f>
        <v>0</v>
      </c>
      <c r="N678">
        <f>((T678-J678/2)*M678-L678)/(T678+J678/2)</f>
        <v>0</v>
      </c>
      <c r="O678">
        <f>N678*(DY678+DZ678)/1000.0</f>
        <v>0</v>
      </c>
      <c r="P678">
        <f>(DR678 - IF(AU678&gt;1, L678*DL678*100.0/(AW678), 0))*(DY678+DZ678)/1000.0</f>
        <v>0</v>
      </c>
      <c r="Q678">
        <f>2.0/((1/S678-1/R678)+SIGN(S678)*SQRT((1/S678-1/R678)*(1/S678-1/R678) + 4*DM678/((DM678+1)*(DM678+1))*(2*1/S678*1/R678-1/R678*1/R678)))</f>
        <v>0</v>
      </c>
      <c r="R678">
        <f>IF(LEFT(DN678,1)&lt;&gt;"0",IF(LEFT(DN678,1)="1",3.0,DO678),$D$5+$E$5*(EF678*DY678/($K$5*1000))+$F$5*(EF678*DY678/($K$5*1000))*MAX(MIN(DL678,$J$5),$I$5)*MAX(MIN(DL678,$J$5),$I$5)+$G$5*MAX(MIN(DL678,$J$5),$I$5)*(EF678*DY678/($K$5*1000))+$H$5*(EF678*DY678/($K$5*1000))*(EF678*DY678/($K$5*1000)))</f>
        <v>0</v>
      </c>
      <c r="S678">
        <f>J678*(1000-(1000*0.61365*exp(17.502*W678/(240.97+W678))/(DY678+DZ678)+DT678)/2)/(1000*0.61365*exp(17.502*W678/(240.97+W678))/(DY678+DZ678)-DT678)</f>
        <v>0</v>
      </c>
      <c r="T678">
        <f>1/((DM678+1)/(Q678/1.6)+1/(R678/1.37)) + DM678/((DM678+1)/(Q678/1.6) + DM678/(R678/1.37))</f>
        <v>0</v>
      </c>
      <c r="U678">
        <f>(DH678*DK678)</f>
        <v>0</v>
      </c>
      <c r="V678">
        <f>(EA678+(U678+2*0.95*5.67E-8*(((EA678+$B$7)+273)^4-(EA678+273)^4)-44100*J678)/(1.84*29.3*R678+8*0.95*5.67E-8*(EA678+273)^3))</f>
        <v>0</v>
      </c>
      <c r="W678">
        <f>($C$7*EB678+$D$7*EC678+$E$7*V678)</f>
        <v>0</v>
      </c>
      <c r="X678">
        <f>0.61365*exp(17.502*W678/(240.97+W678))</f>
        <v>0</v>
      </c>
      <c r="Y678">
        <f>(Z678/AA678*100)</f>
        <v>0</v>
      </c>
      <c r="Z678">
        <f>DT678*(DY678+DZ678)/1000</f>
        <v>0</v>
      </c>
      <c r="AA678">
        <f>0.61365*exp(17.502*EA678/(240.97+EA678))</f>
        <v>0</v>
      </c>
      <c r="AB678">
        <f>(X678-DT678*(DY678+DZ678)/1000)</f>
        <v>0</v>
      </c>
      <c r="AC678">
        <f>(-J678*44100)</f>
        <v>0</v>
      </c>
      <c r="AD678">
        <f>2*29.3*R678*0.92*(EA678-W678)</f>
        <v>0</v>
      </c>
      <c r="AE678">
        <f>2*0.95*5.67E-8*(((EA678+$B$7)+273)^4-(W678+273)^4)</f>
        <v>0</v>
      </c>
      <c r="AF678">
        <f>U678+AE678+AC678+AD678</f>
        <v>0</v>
      </c>
      <c r="AG678">
        <f>DX678*AU678*(DS678-DR678*(1000-AU678*DU678)/(1000-AU678*DT678))/(100*DL678)</f>
        <v>0</v>
      </c>
      <c r="AH678">
        <f>1000*DX678*AU678*(DT678-DU678)/(100*DL678*(1000-AU678*DT678))</f>
        <v>0</v>
      </c>
      <c r="AI678">
        <f>(AJ678 - AK678 - DY678*1E3/(8.314*(EA678+273.15)) * AM678/DX678 * AL678) * DX678/(100*DL678) * (1000 - DU678)/1000</f>
        <v>0</v>
      </c>
      <c r="AJ678">
        <v>1441.406716957921</v>
      </c>
      <c r="AK678">
        <v>1420.896181818181</v>
      </c>
      <c r="AL678">
        <v>3.410599606143892</v>
      </c>
      <c r="AM678">
        <v>65.50956561991086</v>
      </c>
      <c r="AN678">
        <f>(AP678 - AO678 + DY678*1E3/(8.314*(EA678+273.15)) * AR678/DX678 * AQ678) * DX678/(100*DL678) * 1000/(1000 - AP678)</f>
        <v>0</v>
      </c>
      <c r="AO678">
        <v>22.58310806117938</v>
      </c>
      <c r="AP678">
        <v>22.95719151515151</v>
      </c>
      <c r="AQ678">
        <v>-0.005567187000876721</v>
      </c>
      <c r="AR678">
        <v>120.4134206838578</v>
      </c>
      <c r="AS678">
        <v>6</v>
      </c>
      <c r="AT678">
        <v>1</v>
      </c>
      <c r="AU678">
        <f>IF(AS678*$H$13&gt;=AW678,1.0,(AW678/(AW678-AS678*$H$13)))</f>
        <v>0</v>
      </c>
      <c r="AV678">
        <f>(AU678-1)*100</f>
        <v>0</v>
      </c>
      <c r="AW678">
        <f>MAX(0,($B$13+$C$13*EF678)/(1+$D$13*EF678)*DY678/(EA678+273)*$E$13)</f>
        <v>0</v>
      </c>
      <c r="AX678" t="s">
        <v>437</v>
      </c>
      <c r="AY678" t="s">
        <v>437</v>
      </c>
      <c r="AZ678">
        <v>0</v>
      </c>
      <c r="BA678">
        <v>0</v>
      </c>
      <c r="BB678">
        <f>1-AZ678/BA678</f>
        <v>0</v>
      </c>
      <c r="BC678">
        <v>0</v>
      </c>
      <c r="BD678" t="s">
        <v>437</v>
      </c>
      <c r="BE678" t="s">
        <v>437</v>
      </c>
      <c r="BF678">
        <v>0</v>
      </c>
      <c r="BG678">
        <v>0</v>
      </c>
      <c r="BH678">
        <f>1-BF678/BG678</f>
        <v>0</v>
      </c>
      <c r="BI678">
        <v>0.5</v>
      </c>
      <c r="BJ678">
        <f>DI678</f>
        <v>0</v>
      </c>
      <c r="BK678">
        <f>L678</f>
        <v>0</v>
      </c>
      <c r="BL678">
        <f>BH678*BI678*BJ678</f>
        <v>0</v>
      </c>
      <c r="BM678">
        <f>(BK678-BC678)/BJ678</f>
        <v>0</v>
      </c>
      <c r="BN678">
        <f>(BA678-BG678)/BG678</f>
        <v>0</v>
      </c>
      <c r="BO678">
        <f>AZ678/(BB678+AZ678/BG678)</f>
        <v>0</v>
      </c>
      <c r="BP678" t="s">
        <v>437</v>
      </c>
      <c r="BQ678">
        <v>0</v>
      </c>
      <c r="BR678">
        <f>IF(BQ678&lt;&gt;0, BQ678, BO678)</f>
        <v>0</v>
      </c>
      <c r="BS678">
        <f>1-BR678/BG678</f>
        <v>0</v>
      </c>
      <c r="BT678">
        <f>(BG678-BF678)/(BG678-BR678)</f>
        <v>0</v>
      </c>
      <c r="BU678">
        <f>(BA678-BG678)/(BA678-BR678)</f>
        <v>0</v>
      </c>
      <c r="BV678">
        <f>(BG678-BF678)/(BG678-AZ678)</f>
        <v>0</v>
      </c>
      <c r="BW678">
        <f>(BA678-BG678)/(BA678-AZ678)</f>
        <v>0</v>
      </c>
      <c r="BX678">
        <f>(BT678*BR678/BF678)</f>
        <v>0</v>
      </c>
      <c r="BY678">
        <f>(1-BX678)</f>
        <v>0</v>
      </c>
      <c r="DH678">
        <f>$B$11*EG678+$C$11*EH678+$F$11*ES678*(1-EV678)</f>
        <v>0</v>
      </c>
      <c r="DI678">
        <f>DH678*DJ678</f>
        <v>0</v>
      </c>
      <c r="DJ678">
        <f>($B$11*$D$9+$C$11*$D$9+$F$11*((FF678+EX678)/MAX(FF678+EX678+FG678, 0.1)*$I$9+FG678/MAX(FF678+EX678+FG678, 0.1)*$J$9))/($B$11+$C$11+$F$11)</f>
        <v>0</v>
      </c>
      <c r="DK678">
        <f>($B$11*$K$9+$C$11*$K$9+$F$11*((FF678+EX678)/MAX(FF678+EX678+FG678, 0.1)*$P$9+FG678/MAX(FF678+EX678+FG678, 0.1)*$Q$9))/($B$11+$C$11+$F$11)</f>
        <v>0</v>
      </c>
      <c r="DL678">
        <v>2.44</v>
      </c>
      <c r="DM678">
        <v>0.5</v>
      </c>
      <c r="DN678" t="s">
        <v>438</v>
      </c>
      <c r="DO678">
        <v>2</v>
      </c>
      <c r="DP678" t="b">
        <v>1</v>
      </c>
      <c r="DQ678">
        <v>1759263454.1</v>
      </c>
      <c r="DR678">
        <v>1364.827777777778</v>
      </c>
      <c r="DS678">
        <v>1394.057777777778</v>
      </c>
      <c r="DT678">
        <v>22.9805</v>
      </c>
      <c r="DU678">
        <v>22.62260370370371</v>
      </c>
      <c r="DV678">
        <v>1363.54962962963</v>
      </c>
      <c r="DW678">
        <v>22.75944814814815</v>
      </c>
      <c r="DX678">
        <v>499.991111111111</v>
      </c>
      <c r="DY678">
        <v>90.6255851851852</v>
      </c>
      <c r="DZ678">
        <v>0.05051697037037037</v>
      </c>
      <c r="EA678">
        <v>29.63818518518519</v>
      </c>
      <c r="EB678">
        <v>30.00875555555555</v>
      </c>
      <c r="EC678">
        <v>999.9000000000001</v>
      </c>
      <c r="ED678">
        <v>0</v>
      </c>
      <c r="EE678">
        <v>0</v>
      </c>
      <c r="EF678">
        <v>9974.975185185185</v>
      </c>
      <c r="EG678">
        <v>0</v>
      </c>
      <c r="EH678">
        <v>11.94757777777777</v>
      </c>
      <c r="EI678">
        <v>-29.23041851851852</v>
      </c>
      <c r="EJ678">
        <v>1396.92962962963</v>
      </c>
      <c r="EK678">
        <v>1426.324814814814</v>
      </c>
      <c r="EL678">
        <v>0.3578963333333333</v>
      </c>
      <c r="EM678">
        <v>1394.057777777778</v>
      </c>
      <c r="EN678">
        <v>22.62260370370371</v>
      </c>
      <c r="EO678">
        <v>2.082622592592593</v>
      </c>
      <c r="EP678">
        <v>2.050186296296296</v>
      </c>
      <c r="EQ678">
        <v>18.08687037037037</v>
      </c>
      <c r="ER678">
        <v>17.83732962962963</v>
      </c>
      <c r="ES678">
        <v>1999.99037037037</v>
      </c>
      <c r="ET678">
        <v>0.9799947037037036</v>
      </c>
      <c r="EU678">
        <v>0.02000554814814815</v>
      </c>
      <c r="EV678">
        <v>0</v>
      </c>
      <c r="EW678">
        <v>227.1444814814814</v>
      </c>
      <c r="EX678">
        <v>5.000560000000001</v>
      </c>
      <c r="EY678">
        <v>4713.54925925926</v>
      </c>
      <c r="EZ678">
        <v>17294.77037037037</v>
      </c>
      <c r="FA678">
        <v>41.29822222222221</v>
      </c>
      <c r="FB678">
        <v>41.43699999999999</v>
      </c>
      <c r="FC678">
        <v>41</v>
      </c>
      <c r="FD678">
        <v>40.59699999999999</v>
      </c>
      <c r="FE678">
        <v>42.00459259259259</v>
      </c>
      <c r="FF678">
        <v>1955.076296296296</v>
      </c>
      <c r="FG678">
        <v>39.91407407407408</v>
      </c>
      <c r="FH678">
        <v>0</v>
      </c>
      <c r="FI678">
        <v>1759263475.6</v>
      </c>
      <c r="FJ678">
        <v>0</v>
      </c>
      <c r="FK678">
        <v>227.147</v>
      </c>
      <c r="FL678">
        <v>-1.239931629811962</v>
      </c>
      <c r="FM678">
        <v>-29.70188033801128</v>
      </c>
      <c r="FN678">
        <v>4713.642307692307</v>
      </c>
      <c r="FO678">
        <v>15</v>
      </c>
      <c r="FP678">
        <v>0</v>
      </c>
      <c r="FQ678" t="s">
        <v>439</v>
      </c>
      <c r="FR678">
        <v>1747148579.5</v>
      </c>
      <c r="FS678">
        <v>1747148584.5</v>
      </c>
      <c r="FT678">
        <v>0</v>
      </c>
      <c r="FU678">
        <v>0.162</v>
      </c>
      <c r="FV678">
        <v>-0.001</v>
      </c>
      <c r="FW678">
        <v>0.139</v>
      </c>
      <c r="FX678">
        <v>0.058</v>
      </c>
      <c r="FY678">
        <v>420</v>
      </c>
      <c r="FZ678">
        <v>16</v>
      </c>
      <c r="GA678">
        <v>0.19</v>
      </c>
      <c r="GB678">
        <v>0.02</v>
      </c>
      <c r="GC678">
        <v>-29.1871825</v>
      </c>
      <c r="GD678">
        <v>-0.4479050656659815</v>
      </c>
      <c r="GE678">
        <v>0.1260484309452125</v>
      </c>
      <c r="GF678">
        <v>1</v>
      </c>
      <c r="GG678">
        <v>227.1902352941177</v>
      </c>
      <c r="GH678">
        <v>-1.169931247822799</v>
      </c>
      <c r="GI678">
        <v>0.2123048666455494</v>
      </c>
      <c r="GJ678">
        <v>0</v>
      </c>
      <c r="GK678">
        <v>0.35475615</v>
      </c>
      <c r="GL678">
        <v>0.1269376435272033</v>
      </c>
      <c r="GM678">
        <v>0.01678836887036676</v>
      </c>
      <c r="GN678">
        <v>0</v>
      </c>
      <c r="GO678">
        <v>1</v>
      </c>
      <c r="GP678">
        <v>3</v>
      </c>
      <c r="GQ678" t="s">
        <v>463</v>
      </c>
      <c r="GR678">
        <v>3.1274</v>
      </c>
      <c r="GS678">
        <v>2.72826</v>
      </c>
      <c r="GT678">
        <v>0.19214</v>
      </c>
      <c r="GU678">
        <v>0.19593</v>
      </c>
      <c r="GV678">
        <v>0.103971</v>
      </c>
      <c r="GW678">
        <v>0.103355</v>
      </c>
      <c r="GX678">
        <v>24241.9</v>
      </c>
      <c r="GY678">
        <v>23382.4</v>
      </c>
      <c r="GZ678">
        <v>30549</v>
      </c>
      <c r="HA678">
        <v>29334.1</v>
      </c>
      <c r="HB678">
        <v>37780.3</v>
      </c>
      <c r="HC678">
        <v>34602.4</v>
      </c>
      <c r="HD678">
        <v>46730.2</v>
      </c>
      <c r="HE678">
        <v>43578.6</v>
      </c>
      <c r="HF678">
        <v>1.82428</v>
      </c>
      <c r="HG678">
        <v>1.8557</v>
      </c>
      <c r="HH678">
        <v>0.104047</v>
      </c>
      <c r="HI678">
        <v>0</v>
      </c>
      <c r="HJ678">
        <v>28.3062</v>
      </c>
      <c r="HK678">
        <v>999.9</v>
      </c>
      <c r="HL678">
        <v>52.9</v>
      </c>
      <c r="HM678">
        <v>31</v>
      </c>
      <c r="HN678">
        <v>26.3334</v>
      </c>
      <c r="HO678">
        <v>63.0897</v>
      </c>
      <c r="HP678">
        <v>16.5224</v>
      </c>
      <c r="HQ678">
        <v>1</v>
      </c>
      <c r="HR678">
        <v>0.116265</v>
      </c>
      <c r="HS678">
        <v>-0.213911</v>
      </c>
      <c r="HT678">
        <v>20.2016</v>
      </c>
      <c r="HU678">
        <v>5.22717</v>
      </c>
      <c r="HV678">
        <v>11.974</v>
      </c>
      <c r="HW678">
        <v>4.96945</v>
      </c>
      <c r="HX678">
        <v>3.2895</v>
      </c>
      <c r="HY678">
        <v>9999</v>
      </c>
      <c r="HZ678">
        <v>9999</v>
      </c>
      <c r="IA678">
        <v>9999</v>
      </c>
      <c r="IB678">
        <v>22.1</v>
      </c>
      <c r="IC678">
        <v>4.9729</v>
      </c>
      <c r="ID678">
        <v>1.87714</v>
      </c>
      <c r="IE678">
        <v>1.87525</v>
      </c>
      <c r="IF678">
        <v>1.87805</v>
      </c>
      <c r="IG678">
        <v>1.87481</v>
      </c>
      <c r="IH678">
        <v>1.87836</v>
      </c>
      <c r="II678">
        <v>1.87546</v>
      </c>
      <c r="IJ678">
        <v>1.87663</v>
      </c>
      <c r="IK678">
        <v>0</v>
      </c>
      <c r="IL678">
        <v>0</v>
      </c>
      <c r="IM678">
        <v>0</v>
      </c>
      <c r="IN678">
        <v>0</v>
      </c>
      <c r="IO678" t="s">
        <v>441</v>
      </c>
      <c r="IP678" t="s">
        <v>442</v>
      </c>
      <c r="IQ678" t="s">
        <v>443</v>
      </c>
      <c r="IR678" t="s">
        <v>443</v>
      </c>
      <c r="IS678" t="s">
        <v>443</v>
      </c>
      <c r="IT678" t="s">
        <v>443</v>
      </c>
      <c r="IU678">
        <v>0</v>
      </c>
      <c r="IV678">
        <v>100</v>
      </c>
      <c r="IW678">
        <v>100</v>
      </c>
      <c r="IX678">
        <v>1.31</v>
      </c>
      <c r="IY678">
        <v>0.2205</v>
      </c>
      <c r="IZ678">
        <v>-0.1222274518627452</v>
      </c>
      <c r="JA678">
        <v>0.001328938755811441</v>
      </c>
      <c r="JB678">
        <v>-5.633165956792918E-07</v>
      </c>
      <c r="JC678">
        <v>2.510553891376428E-10</v>
      </c>
      <c r="JD678">
        <v>-0.04678033270444259</v>
      </c>
      <c r="JE678">
        <v>-0.0009625096320519332</v>
      </c>
      <c r="JF678">
        <v>0.0006953178313022573</v>
      </c>
      <c r="JG678">
        <v>-5.973937232829655E-06</v>
      </c>
      <c r="JH678">
        <v>1</v>
      </c>
      <c r="JI678">
        <v>2112</v>
      </c>
      <c r="JJ678">
        <v>1</v>
      </c>
      <c r="JK678">
        <v>26</v>
      </c>
      <c r="JL678">
        <v>201914.7</v>
      </c>
      <c r="JM678">
        <v>201914.6</v>
      </c>
      <c r="JN678">
        <v>2.94312</v>
      </c>
      <c r="JO678">
        <v>2.53906</v>
      </c>
      <c r="JP678">
        <v>1.39893</v>
      </c>
      <c r="JQ678">
        <v>2.33765</v>
      </c>
      <c r="JR678">
        <v>1.44897</v>
      </c>
      <c r="JS678">
        <v>2.47437</v>
      </c>
      <c r="JT678">
        <v>36.8366</v>
      </c>
      <c r="JU678">
        <v>23.9737</v>
      </c>
      <c r="JV678">
        <v>18</v>
      </c>
      <c r="JW678">
        <v>475.874</v>
      </c>
      <c r="JX678">
        <v>465.024</v>
      </c>
      <c r="JY678">
        <v>27.9449</v>
      </c>
      <c r="JZ678">
        <v>28.6928</v>
      </c>
      <c r="KA678">
        <v>30.0003</v>
      </c>
      <c r="KB678">
        <v>28.3648</v>
      </c>
      <c r="KC678">
        <v>28.4285</v>
      </c>
      <c r="KD678">
        <v>58.9094</v>
      </c>
      <c r="KE678">
        <v>24.6032</v>
      </c>
      <c r="KF678">
        <v>81.56359999999999</v>
      </c>
      <c r="KG678">
        <v>27.9434</v>
      </c>
      <c r="KH678">
        <v>1436.74</v>
      </c>
      <c r="KI678">
        <v>22.5888</v>
      </c>
      <c r="KJ678">
        <v>100.99</v>
      </c>
      <c r="KK678">
        <v>100.248</v>
      </c>
    </row>
    <row r="679" spans="1:297">
      <c r="A679">
        <v>663</v>
      </c>
      <c r="B679">
        <v>1759263466.6</v>
      </c>
      <c r="C679">
        <v>16651</v>
      </c>
      <c r="D679" t="s">
        <v>1775</v>
      </c>
      <c r="E679" t="s">
        <v>1776</v>
      </c>
      <c r="F679">
        <v>5</v>
      </c>
      <c r="G679" t="s">
        <v>1604</v>
      </c>
      <c r="H679" t="s">
        <v>436</v>
      </c>
      <c r="I679">
        <v>1759263458.814285</v>
      </c>
      <c r="J679">
        <f>(K679)/1000</f>
        <v>0</v>
      </c>
      <c r="K679">
        <f>IF(DP679, AN679, AH679)</f>
        <v>0</v>
      </c>
      <c r="L679">
        <f>IF(DP679, AI679, AG679)</f>
        <v>0</v>
      </c>
      <c r="M679">
        <f>DR679 - IF(AU679&gt;1, L679*DL679*100.0/(AW679), 0)</f>
        <v>0</v>
      </c>
      <c r="N679">
        <f>((T679-J679/2)*M679-L679)/(T679+J679/2)</f>
        <v>0</v>
      </c>
      <c r="O679">
        <f>N679*(DY679+DZ679)/1000.0</f>
        <v>0</v>
      </c>
      <c r="P679">
        <f>(DR679 - IF(AU679&gt;1, L679*DL679*100.0/(AW679), 0))*(DY679+DZ679)/1000.0</f>
        <v>0</v>
      </c>
      <c r="Q679">
        <f>2.0/((1/S679-1/R679)+SIGN(S679)*SQRT((1/S679-1/R679)*(1/S679-1/R679) + 4*DM679/((DM679+1)*(DM679+1))*(2*1/S679*1/R679-1/R679*1/R679)))</f>
        <v>0</v>
      </c>
      <c r="R679">
        <f>IF(LEFT(DN679,1)&lt;&gt;"0",IF(LEFT(DN679,1)="1",3.0,DO679),$D$5+$E$5*(EF679*DY679/($K$5*1000))+$F$5*(EF679*DY679/($K$5*1000))*MAX(MIN(DL679,$J$5),$I$5)*MAX(MIN(DL679,$J$5),$I$5)+$G$5*MAX(MIN(DL679,$J$5),$I$5)*(EF679*DY679/($K$5*1000))+$H$5*(EF679*DY679/($K$5*1000))*(EF679*DY679/($K$5*1000)))</f>
        <v>0</v>
      </c>
      <c r="S679">
        <f>J679*(1000-(1000*0.61365*exp(17.502*W679/(240.97+W679))/(DY679+DZ679)+DT679)/2)/(1000*0.61365*exp(17.502*W679/(240.97+W679))/(DY679+DZ679)-DT679)</f>
        <v>0</v>
      </c>
      <c r="T679">
        <f>1/((DM679+1)/(Q679/1.6)+1/(R679/1.37)) + DM679/((DM679+1)/(Q679/1.6) + DM679/(R679/1.37))</f>
        <v>0</v>
      </c>
      <c r="U679">
        <f>(DH679*DK679)</f>
        <v>0</v>
      </c>
      <c r="V679">
        <f>(EA679+(U679+2*0.95*5.67E-8*(((EA679+$B$7)+273)^4-(EA679+273)^4)-44100*J679)/(1.84*29.3*R679+8*0.95*5.67E-8*(EA679+273)^3))</f>
        <v>0</v>
      </c>
      <c r="W679">
        <f>($C$7*EB679+$D$7*EC679+$E$7*V679)</f>
        <v>0</v>
      </c>
      <c r="X679">
        <f>0.61365*exp(17.502*W679/(240.97+W679))</f>
        <v>0</v>
      </c>
      <c r="Y679">
        <f>(Z679/AA679*100)</f>
        <v>0</v>
      </c>
      <c r="Z679">
        <f>DT679*(DY679+DZ679)/1000</f>
        <v>0</v>
      </c>
      <c r="AA679">
        <f>0.61365*exp(17.502*EA679/(240.97+EA679))</f>
        <v>0</v>
      </c>
      <c r="AB679">
        <f>(X679-DT679*(DY679+DZ679)/1000)</f>
        <v>0</v>
      </c>
      <c r="AC679">
        <f>(-J679*44100)</f>
        <v>0</v>
      </c>
      <c r="AD679">
        <f>2*29.3*R679*0.92*(EA679-W679)</f>
        <v>0</v>
      </c>
      <c r="AE679">
        <f>2*0.95*5.67E-8*(((EA679+$B$7)+273)^4-(W679+273)^4)</f>
        <v>0</v>
      </c>
      <c r="AF679">
        <f>U679+AE679+AC679+AD679</f>
        <v>0</v>
      </c>
      <c r="AG679">
        <f>DX679*AU679*(DS679-DR679*(1000-AU679*DU679)/(1000-AU679*DT679))/(100*DL679)</f>
        <v>0</v>
      </c>
      <c r="AH679">
        <f>1000*DX679*AU679*(DT679-DU679)/(100*DL679*(1000-AU679*DT679))</f>
        <v>0</v>
      </c>
      <c r="AI679">
        <f>(AJ679 - AK679 - DY679*1E3/(8.314*(EA679+273.15)) * AM679/DX679 * AL679) * DX679/(100*DL679) * (1000 - DU679)/1000</f>
        <v>0</v>
      </c>
      <c r="AJ679">
        <v>1458.545807228583</v>
      </c>
      <c r="AK679">
        <v>1437.947151515151</v>
      </c>
      <c r="AL679">
        <v>3.416159711114185</v>
      </c>
      <c r="AM679">
        <v>65.50956561991086</v>
      </c>
      <c r="AN679">
        <f>(AP679 - AO679 + DY679*1E3/(8.314*(EA679+273.15)) * AR679/DX679 * AQ679) * DX679/(100*DL679) * 1000/(1000 - AP679)</f>
        <v>0</v>
      </c>
      <c r="AO679">
        <v>22.58714130715376</v>
      </c>
      <c r="AP679">
        <v>22.94075878787878</v>
      </c>
      <c r="AQ679">
        <v>-0.00118556280401237</v>
      </c>
      <c r="AR679">
        <v>120.4134206838578</v>
      </c>
      <c r="AS679">
        <v>5</v>
      </c>
      <c r="AT679">
        <v>1</v>
      </c>
      <c r="AU679">
        <f>IF(AS679*$H$13&gt;=AW679,1.0,(AW679/(AW679-AS679*$H$13)))</f>
        <v>0</v>
      </c>
      <c r="AV679">
        <f>(AU679-1)*100</f>
        <v>0</v>
      </c>
      <c r="AW679">
        <f>MAX(0,($B$13+$C$13*EF679)/(1+$D$13*EF679)*DY679/(EA679+273)*$E$13)</f>
        <v>0</v>
      </c>
      <c r="AX679" t="s">
        <v>437</v>
      </c>
      <c r="AY679" t="s">
        <v>437</v>
      </c>
      <c r="AZ679">
        <v>0</v>
      </c>
      <c r="BA679">
        <v>0</v>
      </c>
      <c r="BB679">
        <f>1-AZ679/BA679</f>
        <v>0</v>
      </c>
      <c r="BC679">
        <v>0</v>
      </c>
      <c r="BD679" t="s">
        <v>437</v>
      </c>
      <c r="BE679" t="s">
        <v>437</v>
      </c>
      <c r="BF679">
        <v>0</v>
      </c>
      <c r="BG679">
        <v>0</v>
      </c>
      <c r="BH679">
        <f>1-BF679/BG679</f>
        <v>0</v>
      </c>
      <c r="BI679">
        <v>0.5</v>
      </c>
      <c r="BJ679">
        <f>DI679</f>
        <v>0</v>
      </c>
      <c r="BK679">
        <f>L679</f>
        <v>0</v>
      </c>
      <c r="BL679">
        <f>BH679*BI679*BJ679</f>
        <v>0</v>
      </c>
      <c r="BM679">
        <f>(BK679-BC679)/BJ679</f>
        <v>0</v>
      </c>
      <c r="BN679">
        <f>(BA679-BG679)/BG679</f>
        <v>0</v>
      </c>
      <c r="BO679">
        <f>AZ679/(BB679+AZ679/BG679)</f>
        <v>0</v>
      </c>
      <c r="BP679" t="s">
        <v>437</v>
      </c>
      <c r="BQ679">
        <v>0</v>
      </c>
      <c r="BR679">
        <f>IF(BQ679&lt;&gt;0, BQ679, BO679)</f>
        <v>0</v>
      </c>
      <c r="BS679">
        <f>1-BR679/BG679</f>
        <v>0</v>
      </c>
      <c r="BT679">
        <f>(BG679-BF679)/(BG679-BR679)</f>
        <v>0</v>
      </c>
      <c r="BU679">
        <f>(BA679-BG679)/(BA679-BR679)</f>
        <v>0</v>
      </c>
      <c r="BV679">
        <f>(BG679-BF679)/(BG679-AZ679)</f>
        <v>0</v>
      </c>
      <c r="BW679">
        <f>(BA679-BG679)/(BA679-AZ679)</f>
        <v>0</v>
      </c>
      <c r="BX679">
        <f>(BT679*BR679/BF679)</f>
        <v>0</v>
      </c>
      <c r="BY679">
        <f>(1-BX679)</f>
        <v>0</v>
      </c>
      <c r="DH679">
        <f>$B$11*EG679+$C$11*EH679+$F$11*ES679*(1-EV679)</f>
        <v>0</v>
      </c>
      <c r="DI679">
        <f>DH679*DJ679</f>
        <v>0</v>
      </c>
      <c r="DJ679">
        <f>($B$11*$D$9+$C$11*$D$9+$F$11*((FF679+EX679)/MAX(FF679+EX679+FG679, 0.1)*$I$9+FG679/MAX(FF679+EX679+FG679, 0.1)*$J$9))/($B$11+$C$11+$F$11)</f>
        <v>0</v>
      </c>
      <c r="DK679">
        <f>($B$11*$K$9+$C$11*$K$9+$F$11*((FF679+EX679)/MAX(FF679+EX679+FG679, 0.1)*$P$9+FG679/MAX(FF679+EX679+FG679, 0.1)*$Q$9))/($B$11+$C$11+$F$11)</f>
        <v>0</v>
      </c>
      <c r="DL679">
        <v>2.44</v>
      </c>
      <c r="DM679">
        <v>0.5</v>
      </c>
      <c r="DN679" t="s">
        <v>438</v>
      </c>
      <c r="DO679">
        <v>2</v>
      </c>
      <c r="DP679" t="b">
        <v>1</v>
      </c>
      <c r="DQ679">
        <v>1759263458.814285</v>
      </c>
      <c r="DR679">
        <v>1380.59</v>
      </c>
      <c r="DS679">
        <v>1409.85</v>
      </c>
      <c r="DT679">
        <v>22.96760357142857</v>
      </c>
      <c r="DU679">
        <v>22.604775</v>
      </c>
      <c r="DV679">
        <v>1379.293571428572</v>
      </c>
      <c r="DW679">
        <v>22.74681785714287</v>
      </c>
      <c r="DX679">
        <v>499.97325</v>
      </c>
      <c r="DY679">
        <v>90.62646785714287</v>
      </c>
      <c r="DZ679">
        <v>0.05063345714285715</v>
      </c>
      <c r="EA679">
        <v>29.63669285714285</v>
      </c>
      <c r="EB679">
        <v>30.00743571428572</v>
      </c>
      <c r="EC679">
        <v>999.9000000000002</v>
      </c>
      <c r="ED679">
        <v>0</v>
      </c>
      <c r="EE679">
        <v>0</v>
      </c>
      <c r="EF679">
        <v>9988.595714285713</v>
      </c>
      <c r="EG679">
        <v>0</v>
      </c>
      <c r="EH679">
        <v>11.59329285714285</v>
      </c>
      <c r="EI679">
        <v>-29.25953214285714</v>
      </c>
      <c r="EJ679">
        <v>1413.043928571428</v>
      </c>
      <c r="EK679">
        <v>1442.456428571428</v>
      </c>
      <c r="EL679">
        <v>0.362832</v>
      </c>
      <c r="EM679">
        <v>1409.85</v>
      </c>
      <c r="EN679">
        <v>22.604775</v>
      </c>
      <c r="EO679">
        <v>2.081473928571428</v>
      </c>
      <c r="EP679">
        <v>2.048591428571429</v>
      </c>
      <c r="EQ679">
        <v>18.07809285714286</v>
      </c>
      <c r="ER679">
        <v>17.82497142857143</v>
      </c>
      <c r="ES679">
        <v>2000.013928571429</v>
      </c>
      <c r="ET679">
        <v>0.9799954999999999</v>
      </c>
      <c r="EU679">
        <v>0.02000473214285714</v>
      </c>
      <c r="EV679">
        <v>0</v>
      </c>
      <c r="EW679">
        <v>227.0588214285714</v>
      </c>
      <c r="EX679">
        <v>5.000560000000001</v>
      </c>
      <c r="EY679">
        <v>4711.488571428571</v>
      </c>
      <c r="EZ679">
        <v>17294.97142857143</v>
      </c>
      <c r="FA679">
        <v>41.30314285714284</v>
      </c>
      <c r="FB679">
        <v>41.43699999999999</v>
      </c>
      <c r="FC679">
        <v>41</v>
      </c>
      <c r="FD679">
        <v>40.61364285714285</v>
      </c>
      <c r="FE679">
        <v>42.01107142857143</v>
      </c>
      <c r="FF679">
        <v>1955.101071428571</v>
      </c>
      <c r="FG679">
        <v>39.91250000000001</v>
      </c>
      <c r="FH679">
        <v>0</v>
      </c>
      <c r="FI679">
        <v>1759263481</v>
      </c>
      <c r="FJ679">
        <v>0</v>
      </c>
      <c r="FK679">
        <v>227.04004</v>
      </c>
      <c r="FL679">
        <v>-2.1117692292969</v>
      </c>
      <c r="FM679">
        <v>-21.36846151528166</v>
      </c>
      <c r="FN679">
        <v>4711.174799999999</v>
      </c>
      <c r="FO679">
        <v>15</v>
      </c>
      <c r="FP679">
        <v>0</v>
      </c>
      <c r="FQ679" t="s">
        <v>439</v>
      </c>
      <c r="FR679">
        <v>1747148579.5</v>
      </c>
      <c r="FS679">
        <v>1747148584.5</v>
      </c>
      <c r="FT679">
        <v>0</v>
      </c>
      <c r="FU679">
        <v>0.162</v>
      </c>
      <c r="FV679">
        <v>-0.001</v>
      </c>
      <c r="FW679">
        <v>0.139</v>
      </c>
      <c r="FX679">
        <v>0.058</v>
      </c>
      <c r="FY679">
        <v>420</v>
      </c>
      <c r="FZ679">
        <v>16</v>
      </c>
      <c r="GA679">
        <v>0.19</v>
      </c>
      <c r="GB679">
        <v>0.02</v>
      </c>
      <c r="GC679">
        <v>-29.24467</v>
      </c>
      <c r="GD679">
        <v>-0.1900637898686078</v>
      </c>
      <c r="GE679">
        <v>0.126541100437763</v>
      </c>
      <c r="GF679">
        <v>1</v>
      </c>
      <c r="GG679">
        <v>227.0977647058824</v>
      </c>
      <c r="GH679">
        <v>-1.259281896029399</v>
      </c>
      <c r="GI679">
        <v>0.2228147554021362</v>
      </c>
      <c r="GJ679">
        <v>0</v>
      </c>
      <c r="GK679">
        <v>0.358221275</v>
      </c>
      <c r="GL679">
        <v>0.09865408255159359</v>
      </c>
      <c r="GM679">
        <v>0.01632154067480686</v>
      </c>
      <c r="GN679">
        <v>1</v>
      </c>
      <c r="GO679">
        <v>2</v>
      </c>
      <c r="GP679">
        <v>3</v>
      </c>
      <c r="GQ679" t="s">
        <v>446</v>
      </c>
      <c r="GR679">
        <v>3.12755</v>
      </c>
      <c r="GS679">
        <v>2.72871</v>
      </c>
      <c r="GT679">
        <v>0.193525</v>
      </c>
      <c r="GU679">
        <v>0.197332</v>
      </c>
      <c r="GV679">
        <v>0.103923</v>
      </c>
      <c r="GW679">
        <v>0.10336</v>
      </c>
      <c r="GX679">
        <v>24199.7</v>
      </c>
      <c r="GY679">
        <v>23341.1</v>
      </c>
      <c r="GZ679">
        <v>30548.2</v>
      </c>
      <c r="HA679">
        <v>29333.5</v>
      </c>
      <c r="HB679">
        <v>37781.5</v>
      </c>
      <c r="HC679">
        <v>34601.5</v>
      </c>
      <c r="HD679">
        <v>46729.1</v>
      </c>
      <c r="HE679">
        <v>43577.6</v>
      </c>
      <c r="HF679">
        <v>1.82483</v>
      </c>
      <c r="HG679">
        <v>1.85545</v>
      </c>
      <c r="HH679">
        <v>0.10442</v>
      </c>
      <c r="HI679">
        <v>0</v>
      </c>
      <c r="HJ679">
        <v>28.3104</v>
      </c>
      <c r="HK679">
        <v>999.9</v>
      </c>
      <c r="HL679">
        <v>53</v>
      </c>
      <c r="HM679">
        <v>31</v>
      </c>
      <c r="HN679">
        <v>26.3871</v>
      </c>
      <c r="HO679">
        <v>63.2497</v>
      </c>
      <c r="HP679">
        <v>16.6466</v>
      </c>
      <c r="HQ679">
        <v>1</v>
      </c>
      <c r="HR679">
        <v>0.116672</v>
      </c>
      <c r="HS679">
        <v>-0.224363</v>
      </c>
      <c r="HT679">
        <v>20.2014</v>
      </c>
      <c r="HU679">
        <v>5.22807</v>
      </c>
      <c r="HV679">
        <v>11.974</v>
      </c>
      <c r="HW679">
        <v>4.9697</v>
      </c>
      <c r="HX679">
        <v>3.28965</v>
      </c>
      <c r="HY679">
        <v>9999</v>
      </c>
      <c r="HZ679">
        <v>9999</v>
      </c>
      <c r="IA679">
        <v>9999</v>
      </c>
      <c r="IB679">
        <v>22.1</v>
      </c>
      <c r="IC679">
        <v>4.97291</v>
      </c>
      <c r="ID679">
        <v>1.87715</v>
      </c>
      <c r="IE679">
        <v>1.87528</v>
      </c>
      <c r="IF679">
        <v>1.87805</v>
      </c>
      <c r="IG679">
        <v>1.87479</v>
      </c>
      <c r="IH679">
        <v>1.87836</v>
      </c>
      <c r="II679">
        <v>1.87545</v>
      </c>
      <c r="IJ679">
        <v>1.87662</v>
      </c>
      <c r="IK679">
        <v>0</v>
      </c>
      <c r="IL679">
        <v>0</v>
      </c>
      <c r="IM679">
        <v>0</v>
      </c>
      <c r="IN679">
        <v>0</v>
      </c>
      <c r="IO679" t="s">
        <v>441</v>
      </c>
      <c r="IP679" t="s">
        <v>442</v>
      </c>
      <c r="IQ679" t="s">
        <v>443</v>
      </c>
      <c r="IR679" t="s">
        <v>443</v>
      </c>
      <c r="IS679" t="s">
        <v>443</v>
      </c>
      <c r="IT679" t="s">
        <v>443</v>
      </c>
      <c r="IU679">
        <v>0</v>
      </c>
      <c r="IV679">
        <v>100</v>
      </c>
      <c r="IW679">
        <v>100</v>
      </c>
      <c r="IX679">
        <v>1.33</v>
      </c>
      <c r="IY679">
        <v>0.2203</v>
      </c>
      <c r="IZ679">
        <v>-0.1222274518627452</v>
      </c>
      <c r="JA679">
        <v>0.001328938755811441</v>
      </c>
      <c r="JB679">
        <v>-5.633165956792918E-07</v>
      </c>
      <c r="JC679">
        <v>2.510553891376428E-10</v>
      </c>
      <c r="JD679">
        <v>-0.04678033270444259</v>
      </c>
      <c r="JE679">
        <v>-0.0009625096320519332</v>
      </c>
      <c r="JF679">
        <v>0.0006953178313022573</v>
      </c>
      <c r="JG679">
        <v>-5.973937232829655E-06</v>
      </c>
      <c r="JH679">
        <v>1</v>
      </c>
      <c r="JI679">
        <v>2112</v>
      </c>
      <c r="JJ679">
        <v>1</v>
      </c>
      <c r="JK679">
        <v>26</v>
      </c>
      <c r="JL679">
        <v>201914.8</v>
      </c>
      <c r="JM679">
        <v>201914.7</v>
      </c>
      <c r="JN679">
        <v>2.96509</v>
      </c>
      <c r="JO679">
        <v>2.52686</v>
      </c>
      <c r="JP679">
        <v>1.39893</v>
      </c>
      <c r="JQ679">
        <v>2.33765</v>
      </c>
      <c r="JR679">
        <v>1.44897</v>
      </c>
      <c r="JS679">
        <v>2.58423</v>
      </c>
      <c r="JT679">
        <v>36.8366</v>
      </c>
      <c r="JU679">
        <v>23.9737</v>
      </c>
      <c r="JV679">
        <v>18</v>
      </c>
      <c r="JW679">
        <v>476.185</v>
      </c>
      <c r="JX679">
        <v>464.882</v>
      </c>
      <c r="JY679">
        <v>27.9394</v>
      </c>
      <c r="JZ679">
        <v>28.6958</v>
      </c>
      <c r="KA679">
        <v>30.0004</v>
      </c>
      <c r="KB679">
        <v>28.3667</v>
      </c>
      <c r="KC679">
        <v>28.4309</v>
      </c>
      <c r="KD679">
        <v>59.4704</v>
      </c>
      <c r="KE679">
        <v>24.6032</v>
      </c>
      <c r="KF679">
        <v>81.56359999999999</v>
      </c>
      <c r="KG679">
        <v>27.9392</v>
      </c>
      <c r="KH679">
        <v>1456.77</v>
      </c>
      <c r="KI679">
        <v>22.6055</v>
      </c>
      <c r="KJ679">
        <v>100.987</v>
      </c>
      <c r="KK679">
        <v>100.245</v>
      </c>
    </row>
    <row r="680" spans="1:297">
      <c r="A680">
        <v>664</v>
      </c>
      <c r="B680">
        <v>1759263471.6</v>
      </c>
      <c r="C680">
        <v>16656</v>
      </c>
      <c r="D680" t="s">
        <v>1777</v>
      </c>
      <c r="E680" t="s">
        <v>1778</v>
      </c>
      <c r="F680">
        <v>5</v>
      </c>
      <c r="G680" t="s">
        <v>1604</v>
      </c>
      <c r="H680" t="s">
        <v>436</v>
      </c>
      <c r="I680">
        <v>1759263464.1</v>
      </c>
      <c r="J680">
        <f>(K680)/1000</f>
        <v>0</v>
      </c>
      <c r="K680">
        <f>IF(DP680, AN680, AH680)</f>
        <v>0</v>
      </c>
      <c r="L680">
        <f>IF(DP680, AI680, AG680)</f>
        <v>0</v>
      </c>
      <c r="M680">
        <f>DR680 - IF(AU680&gt;1, L680*DL680*100.0/(AW680), 0)</f>
        <v>0</v>
      </c>
      <c r="N680">
        <f>((T680-J680/2)*M680-L680)/(T680+J680/2)</f>
        <v>0</v>
      </c>
      <c r="O680">
        <f>N680*(DY680+DZ680)/1000.0</f>
        <v>0</v>
      </c>
      <c r="P680">
        <f>(DR680 - IF(AU680&gt;1, L680*DL680*100.0/(AW680), 0))*(DY680+DZ680)/1000.0</f>
        <v>0</v>
      </c>
      <c r="Q680">
        <f>2.0/((1/S680-1/R680)+SIGN(S680)*SQRT((1/S680-1/R680)*(1/S680-1/R680) + 4*DM680/((DM680+1)*(DM680+1))*(2*1/S680*1/R680-1/R680*1/R680)))</f>
        <v>0</v>
      </c>
      <c r="R680">
        <f>IF(LEFT(DN680,1)&lt;&gt;"0",IF(LEFT(DN680,1)="1",3.0,DO680),$D$5+$E$5*(EF680*DY680/($K$5*1000))+$F$5*(EF680*DY680/($K$5*1000))*MAX(MIN(DL680,$J$5),$I$5)*MAX(MIN(DL680,$J$5),$I$5)+$G$5*MAX(MIN(DL680,$J$5),$I$5)*(EF680*DY680/($K$5*1000))+$H$5*(EF680*DY680/($K$5*1000))*(EF680*DY680/($K$5*1000)))</f>
        <v>0</v>
      </c>
      <c r="S680">
        <f>J680*(1000-(1000*0.61365*exp(17.502*W680/(240.97+W680))/(DY680+DZ680)+DT680)/2)/(1000*0.61365*exp(17.502*W680/(240.97+W680))/(DY680+DZ680)-DT680)</f>
        <v>0</v>
      </c>
      <c r="T680">
        <f>1/((DM680+1)/(Q680/1.6)+1/(R680/1.37)) + DM680/((DM680+1)/(Q680/1.6) + DM680/(R680/1.37))</f>
        <v>0</v>
      </c>
      <c r="U680">
        <f>(DH680*DK680)</f>
        <v>0</v>
      </c>
      <c r="V680">
        <f>(EA680+(U680+2*0.95*5.67E-8*(((EA680+$B$7)+273)^4-(EA680+273)^4)-44100*J680)/(1.84*29.3*R680+8*0.95*5.67E-8*(EA680+273)^3))</f>
        <v>0</v>
      </c>
      <c r="W680">
        <f>($C$7*EB680+$D$7*EC680+$E$7*V680)</f>
        <v>0</v>
      </c>
      <c r="X680">
        <f>0.61365*exp(17.502*W680/(240.97+W680))</f>
        <v>0</v>
      </c>
      <c r="Y680">
        <f>(Z680/AA680*100)</f>
        <v>0</v>
      </c>
      <c r="Z680">
        <f>DT680*(DY680+DZ680)/1000</f>
        <v>0</v>
      </c>
      <c r="AA680">
        <f>0.61365*exp(17.502*EA680/(240.97+EA680))</f>
        <v>0</v>
      </c>
      <c r="AB680">
        <f>(X680-DT680*(DY680+DZ680)/1000)</f>
        <v>0</v>
      </c>
      <c r="AC680">
        <f>(-J680*44100)</f>
        <v>0</v>
      </c>
      <c r="AD680">
        <f>2*29.3*R680*0.92*(EA680-W680)</f>
        <v>0</v>
      </c>
      <c r="AE680">
        <f>2*0.95*5.67E-8*(((EA680+$B$7)+273)^4-(W680+273)^4)</f>
        <v>0</v>
      </c>
      <c r="AF680">
        <f>U680+AE680+AC680+AD680</f>
        <v>0</v>
      </c>
      <c r="AG680">
        <f>DX680*AU680*(DS680-DR680*(1000-AU680*DU680)/(1000-AU680*DT680))/(100*DL680)</f>
        <v>0</v>
      </c>
      <c r="AH680">
        <f>1000*DX680*AU680*(DT680-DU680)/(100*DL680*(1000-AU680*DT680))</f>
        <v>0</v>
      </c>
      <c r="AI680">
        <f>(AJ680 - AK680 - DY680*1E3/(8.314*(EA680+273.15)) * AM680/DX680 * AL680) * DX680/(100*DL680) * (1000 - DU680)/1000</f>
        <v>0</v>
      </c>
      <c r="AJ680">
        <v>1475.584706933139</v>
      </c>
      <c r="AK680">
        <v>1455.039030303029</v>
      </c>
      <c r="AL680">
        <v>3.400447390595331</v>
      </c>
      <c r="AM680">
        <v>65.50956561991086</v>
      </c>
      <c r="AN680">
        <f>(AP680 - AO680 + DY680*1E3/(8.314*(EA680+273.15)) * AR680/DX680 * AQ680) * DX680/(100*DL680) * 1000/(1000 - AP680)</f>
        <v>0</v>
      </c>
      <c r="AO680">
        <v>22.58908850947228</v>
      </c>
      <c r="AP680">
        <v>22.93354606060605</v>
      </c>
      <c r="AQ680">
        <v>-0.0002696284539210543</v>
      </c>
      <c r="AR680">
        <v>120.4134206838578</v>
      </c>
      <c r="AS680">
        <v>5</v>
      </c>
      <c r="AT680">
        <v>1</v>
      </c>
      <c r="AU680">
        <f>IF(AS680*$H$13&gt;=AW680,1.0,(AW680/(AW680-AS680*$H$13)))</f>
        <v>0</v>
      </c>
      <c r="AV680">
        <f>(AU680-1)*100</f>
        <v>0</v>
      </c>
      <c r="AW680">
        <f>MAX(0,($B$13+$C$13*EF680)/(1+$D$13*EF680)*DY680/(EA680+273)*$E$13)</f>
        <v>0</v>
      </c>
      <c r="AX680" t="s">
        <v>437</v>
      </c>
      <c r="AY680" t="s">
        <v>437</v>
      </c>
      <c r="AZ680">
        <v>0</v>
      </c>
      <c r="BA680">
        <v>0</v>
      </c>
      <c r="BB680">
        <f>1-AZ680/BA680</f>
        <v>0</v>
      </c>
      <c r="BC680">
        <v>0</v>
      </c>
      <c r="BD680" t="s">
        <v>437</v>
      </c>
      <c r="BE680" t="s">
        <v>437</v>
      </c>
      <c r="BF680">
        <v>0</v>
      </c>
      <c r="BG680">
        <v>0</v>
      </c>
      <c r="BH680">
        <f>1-BF680/BG680</f>
        <v>0</v>
      </c>
      <c r="BI680">
        <v>0.5</v>
      </c>
      <c r="BJ680">
        <f>DI680</f>
        <v>0</v>
      </c>
      <c r="BK680">
        <f>L680</f>
        <v>0</v>
      </c>
      <c r="BL680">
        <f>BH680*BI680*BJ680</f>
        <v>0</v>
      </c>
      <c r="BM680">
        <f>(BK680-BC680)/BJ680</f>
        <v>0</v>
      </c>
      <c r="BN680">
        <f>(BA680-BG680)/BG680</f>
        <v>0</v>
      </c>
      <c r="BO680">
        <f>AZ680/(BB680+AZ680/BG680)</f>
        <v>0</v>
      </c>
      <c r="BP680" t="s">
        <v>437</v>
      </c>
      <c r="BQ680">
        <v>0</v>
      </c>
      <c r="BR680">
        <f>IF(BQ680&lt;&gt;0, BQ680, BO680)</f>
        <v>0</v>
      </c>
      <c r="BS680">
        <f>1-BR680/BG680</f>
        <v>0</v>
      </c>
      <c r="BT680">
        <f>(BG680-BF680)/(BG680-BR680)</f>
        <v>0</v>
      </c>
      <c r="BU680">
        <f>(BA680-BG680)/(BA680-BR680)</f>
        <v>0</v>
      </c>
      <c r="BV680">
        <f>(BG680-BF680)/(BG680-AZ680)</f>
        <v>0</v>
      </c>
      <c r="BW680">
        <f>(BA680-BG680)/(BA680-AZ680)</f>
        <v>0</v>
      </c>
      <c r="BX680">
        <f>(BT680*BR680/BF680)</f>
        <v>0</v>
      </c>
      <c r="BY680">
        <f>(1-BX680)</f>
        <v>0</v>
      </c>
      <c r="DH680">
        <f>$B$11*EG680+$C$11*EH680+$F$11*ES680*(1-EV680)</f>
        <v>0</v>
      </c>
      <c r="DI680">
        <f>DH680*DJ680</f>
        <v>0</v>
      </c>
      <c r="DJ680">
        <f>($B$11*$D$9+$C$11*$D$9+$F$11*((FF680+EX680)/MAX(FF680+EX680+FG680, 0.1)*$I$9+FG680/MAX(FF680+EX680+FG680, 0.1)*$J$9))/($B$11+$C$11+$F$11)</f>
        <v>0</v>
      </c>
      <c r="DK680">
        <f>($B$11*$K$9+$C$11*$K$9+$F$11*((FF680+EX680)/MAX(FF680+EX680+FG680, 0.1)*$P$9+FG680/MAX(FF680+EX680+FG680, 0.1)*$Q$9))/($B$11+$C$11+$F$11)</f>
        <v>0</v>
      </c>
      <c r="DL680">
        <v>2.44</v>
      </c>
      <c r="DM680">
        <v>0.5</v>
      </c>
      <c r="DN680" t="s">
        <v>438</v>
      </c>
      <c r="DO680">
        <v>2</v>
      </c>
      <c r="DP680" t="b">
        <v>1</v>
      </c>
      <c r="DQ680">
        <v>1759263464.1</v>
      </c>
      <c r="DR680">
        <v>1398.301851851852</v>
      </c>
      <c r="DS680">
        <v>1427.501111111111</v>
      </c>
      <c r="DT680">
        <v>22.95047777777778</v>
      </c>
      <c r="DU680">
        <v>22.58744444444444</v>
      </c>
      <c r="DV680">
        <v>1396.982962962963</v>
      </c>
      <c r="DW680">
        <v>22.73005555555556</v>
      </c>
      <c r="DX680">
        <v>499.9811111111111</v>
      </c>
      <c r="DY680">
        <v>90.62617037037037</v>
      </c>
      <c r="DZ680">
        <v>0.05079678148148149</v>
      </c>
      <c r="EA680">
        <v>29.63694444444445</v>
      </c>
      <c r="EB680">
        <v>30.00928518518518</v>
      </c>
      <c r="EC680">
        <v>999.9000000000001</v>
      </c>
      <c r="ED680">
        <v>0</v>
      </c>
      <c r="EE680">
        <v>0</v>
      </c>
      <c r="EF680">
        <v>9990.214074074074</v>
      </c>
      <c r="EG680">
        <v>0</v>
      </c>
      <c r="EH680">
        <v>11.41915185185185</v>
      </c>
      <c r="EI680">
        <v>-29.20006666666667</v>
      </c>
      <c r="EJ680">
        <v>1431.146296296296</v>
      </c>
      <c r="EK680">
        <v>1460.491481481481</v>
      </c>
      <c r="EL680">
        <v>0.3630362962962963</v>
      </c>
      <c r="EM680">
        <v>1427.501111111111</v>
      </c>
      <c r="EN680">
        <v>22.58744444444444</v>
      </c>
      <c r="EO680">
        <v>2.079914814814815</v>
      </c>
      <c r="EP680">
        <v>2.047014074074074</v>
      </c>
      <c r="EQ680">
        <v>18.06618148148148</v>
      </c>
      <c r="ER680">
        <v>17.81275185185185</v>
      </c>
      <c r="ES680">
        <v>2000.01037037037</v>
      </c>
      <c r="ET680">
        <v>0.9799956296296295</v>
      </c>
      <c r="EU680">
        <v>0.02000458888888889</v>
      </c>
      <c r="EV680">
        <v>0</v>
      </c>
      <c r="EW680">
        <v>226.8934074074074</v>
      </c>
      <c r="EX680">
        <v>5.000560000000001</v>
      </c>
      <c r="EY680">
        <v>4709.681481481482</v>
      </c>
      <c r="EZ680">
        <v>17294.94444444445</v>
      </c>
      <c r="FA680">
        <v>41.31199999999999</v>
      </c>
      <c r="FB680">
        <v>41.43699999999999</v>
      </c>
      <c r="FC680">
        <v>41</v>
      </c>
      <c r="FD680">
        <v>40.63174074074073</v>
      </c>
      <c r="FE680">
        <v>42.01837037037036</v>
      </c>
      <c r="FF680">
        <v>1955.097777777778</v>
      </c>
      <c r="FG680">
        <v>39.91222222222223</v>
      </c>
      <c r="FH680">
        <v>0</v>
      </c>
      <c r="FI680">
        <v>1759263485.8</v>
      </c>
      <c r="FJ680">
        <v>0</v>
      </c>
      <c r="FK680">
        <v>226.89976</v>
      </c>
      <c r="FL680">
        <v>-1.515538459103822</v>
      </c>
      <c r="FM680">
        <v>-20.60615387387283</v>
      </c>
      <c r="FN680">
        <v>4709.5668</v>
      </c>
      <c r="FO680">
        <v>15</v>
      </c>
      <c r="FP680">
        <v>0</v>
      </c>
      <c r="FQ680" t="s">
        <v>439</v>
      </c>
      <c r="FR680">
        <v>1747148579.5</v>
      </c>
      <c r="FS680">
        <v>1747148584.5</v>
      </c>
      <c r="FT680">
        <v>0</v>
      </c>
      <c r="FU680">
        <v>0.162</v>
      </c>
      <c r="FV680">
        <v>-0.001</v>
      </c>
      <c r="FW680">
        <v>0.139</v>
      </c>
      <c r="FX680">
        <v>0.058</v>
      </c>
      <c r="FY680">
        <v>420</v>
      </c>
      <c r="FZ680">
        <v>16</v>
      </c>
      <c r="GA680">
        <v>0.19</v>
      </c>
      <c r="GB680">
        <v>0.02</v>
      </c>
      <c r="GC680">
        <v>-29.23031</v>
      </c>
      <c r="GD680">
        <v>0.173648780487797</v>
      </c>
      <c r="GE680">
        <v>0.1355641763151314</v>
      </c>
      <c r="GF680">
        <v>1</v>
      </c>
      <c r="GG680">
        <v>227.000205882353</v>
      </c>
      <c r="GH680">
        <v>-1.483071047960826</v>
      </c>
      <c r="GI680">
        <v>0.2277728201793535</v>
      </c>
      <c r="GJ680">
        <v>0</v>
      </c>
      <c r="GK680">
        <v>0.3594945</v>
      </c>
      <c r="GL680">
        <v>0.005198296435270555</v>
      </c>
      <c r="GM680">
        <v>0.01530700766152548</v>
      </c>
      <c r="GN680">
        <v>1</v>
      </c>
      <c r="GO680">
        <v>2</v>
      </c>
      <c r="GP680">
        <v>3</v>
      </c>
      <c r="GQ680" t="s">
        <v>446</v>
      </c>
      <c r="GR680">
        <v>3.1275</v>
      </c>
      <c r="GS680">
        <v>2.72887</v>
      </c>
      <c r="GT680">
        <v>0.19489</v>
      </c>
      <c r="GU680">
        <v>0.198687</v>
      </c>
      <c r="GV680">
        <v>0.103895</v>
      </c>
      <c r="GW680">
        <v>0.103361</v>
      </c>
      <c r="GX680">
        <v>24158.6</v>
      </c>
      <c r="GY680">
        <v>23301.5</v>
      </c>
      <c r="GZ680">
        <v>30548.1</v>
      </c>
      <c r="HA680">
        <v>29333.3</v>
      </c>
      <c r="HB680">
        <v>37782.5</v>
      </c>
      <c r="HC680">
        <v>34601.4</v>
      </c>
      <c r="HD680">
        <v>46728.8</v>
      </c>
      <c r="HE680">
        <v>43577.4</v>
      </c>
      <c r="HF680">
        <v>1.82472</v>
      </c>
      <c r="HG680">
        <v>1.85543</v>
      </c>
      <c r="HH680">
        <v>0.104383</v>
      </c>
      <c r="HI680">
        <v>0</v>
      </c>
      <c r="HJ680">
        <v>28.3141</v>
      </c>
      <c r="HK680">
        <v>999.9</v>
      </c>
      <c r="HL680">
        <v>53</v>
      </c>
      <c r="HM680">
        <v>31</v>
      </c>
      <c r="HN680">
        <v>26.3812</v>
      </c>
      <c r="HO680">
        <v>62.9597</v>
      </c>
      <c r="HP680">
        <v>16.7468</v>
      </c>
      <c r="HQ680">
        <v>1</v>
      </c>
      <c r="HR680">
        <v>0.116677</v>
      </c>
      <c r="HS680">
        <v>-0.200054</v>
      </c>
      <c r="HT680">
        <v>20.2015</v>
      </c>
      <c r="HU680">
        <v>5.22837</v>
      </c>
      <c r="HV680">
        <v>11.974</v>
      </c>
      <c r="HW680">
        <v>4.96965</v>
      </c>
      <c r="HX680">
        <v>3.28965</v>
      </c>
      <c r="HY680">
        <v>9999</v>
      </c>
      <c r="HZ680">
        <v>9999</v>
      </c>
      <c r="IA680">
        <v>9999</v>
      </c>
      <c r="IB680">
        <v>22.1</v>
      </c>
      <c r="IC680">
        <v>4.97291</v>
      </c>
      <c r="ID680">
        <v>1.87714</v>
      </c>
      <c r="IE680">
        <v>1.87526</v>
      </c>
      <c r="IF680">
        <v>1.87805</v>
      </c>
      <c r="IG680">
        <v>1.87481</v>
      </c>
      <c r="IH680">
        <v>1.87836</v>
      </c>
      <c r="II680">
        <v>1.87545</v>
      </c>
      <c r="IJ680">
        <v>1.87664</v>
      </c>
      <c r="IK680">
        <v>0</v>
      </c>
      <c r="IL680">
        <v>0</v>
      </c>
      <c r="IM680">
        <v>0</v>
      </c>
      <c r="IN680">
        <v>0</v>
      </c>
      <c r="IO680" t="s">
        <v>441</v>
      </c>
      <c r="IP680" t="s">
        <v>442</v>
      </c>
      <c r="IQ680" t="s">
        <v>443</v>
      </c>
      <c r="IR680" t="s">
        <v>443</v>
      </c>
      <c r="IS680" t="s">
        <v>443</v>
      </c>
      <c r="IT680" t="s">
        <v>443</v>
      </c>
      <c r="IU680">
        <v>0</v>
      </c>
      <c r="IV680">
        <v>100</v>
      </c>
      <c r="IW680">
        <v>100</v>
      </c>
      <c r="IX680">
        <v>1.35</v>
      </c>
      <c r="IY680">
        <v>0.2201</v>
      </c>
      <c r="IZ680">
        <v>-0.1222274518627452</v>
      </c>
      <c r="JA680">
        <v>0.001328938755811441</v>
      </c>
      <c r="JB680">
        <v>-5.633165956792918E-07</v>
      </c>
      <c r="JC680">
        <v>2.510553891376428E-10</v>
      </c>
      <c r="JD680">
        <v>-0.04678033270444259</v>
      </c>
      <c r="JE680">
        <v>-0.0009625096320519332</v>
      </c>
      <c r="JF680">
        <v>0.0006953178313022573</v>
      </c>
      <c r="JG680">
        <v>-5.973937232829655E-06</v>
      </c>
      <c r="JH680">
        <v>1</v>
      </c>
      <c r="JI680">
        <v>2112</v>
      </c>
      <c r="JJ680">
        <v>1</v>
      </c>
      <c r="JK680">
        <v>26</v>
      </c>
      <c r="JL680">
        <v>201914.9</v>
      </c>
      <c r="JM680">
        <v>201914.8</v>
      </c>
      <c r="JN680">
        <v>2.99683</v>
      </c>
      <c r="JO680">
        <v>2.5293</v>
      </c>
      <c r="JP680">
        <v>1.39893</v>
      </c>
      <c r="JQ680">
        <v>2.33765</v>
      </c>
      <c r="JR680">
        <v>1.44897</v>
      </c>
      <c r="JS680">
        <v>2.58179</v>
      </c>
      <c r="JT680">
        <v>36.8366</v>
      </c>
      <c r="JU680">
        <v>23.9824</v>
      </c>
      <c r="JV680">
        <v>18</v>
      </c>
      <c r="JW680">
        <v>476.146</v>
      </c>
      <c r="JX680">
        <v>464.879</v>
      </c>
      <c r="JY680">
        <v>27.9348</v>
      </c>
      <c r="JZ680">
        <v>28.6983</v>
      </c>
      <c r="KA680">
        <v>30.0002</v>
      </c>
      <c r="KB680">
        <v>28.3691</v>
      </c>
      <c r="KC680">
        <v>28.4326</v>
      </c>
      <c r="KD680">
        <v>59.9831</v>
      </c>
      <c r="KE680">
        <v>24.6032</v>
      </c>
      <c r="KF680">
        <v>81.9451</v>
      </c>
      <c r="KG680">
        <v>27.9263</v>
      </c>
      <c r="KH680">
        <v>1470.13</v>
      </c>
      <c r="KI680">
        <v>22.6256</v>
      </c>
      <c r="KJ680">
        <v>100.987</v>
      </c>
      <c r="KK680">
        <v>100.245</v>
      </c>
    </row>
    <row r="681" spans="1:297">
      <c r="A681">
        <v>665</v>
      </c>
      <c r="B681">
        <v>1759263476.6</v>
      </c>
      <c r="C681">
        <v>16661</v>
      </c>
      <c r="D681" t="s">
        <v>1779</v>
      </c>
      <c r="E681" t="s">
        <v>1780</v>
      </c>
      <c r="F681">
        <v>5</v>
      </c>
      <c r="G681" t="s">
        <v>1604</v>
      </c>
      <c r="H681" t="s">
        <v>436</v>
      </c>
      <c r="I681">
        <v>1759263468.814285</v>
      </c>
      <c r="J681">
        <f>(K681)/1000</f>
        <v>0</v>
      </c>
      <c r="K681">
        <f>IF(DP681, AN681, AH681)</f>
        <v>0</v>
      </c>
      <c r="L681">
        <f>IF(DP681, AI681, AG681)</f>
        <v>0</v>
      </c>
      <c r="M681">
        <f>DR681 - IF(AU681&gt;1, L681*DL681*100.0/(AW681), 0)</f>
        <v>0</v>
      </c>
      <c r="N681">
        <f>((T681-J681/2)*M681-L681)/(T681+J681/2)</f>
        <v>0</v>
      </c>
      <c r="O681">
        <f>N681*(DY681+DZ681)/1000.0</f>
        <v>0</v>
      </c>
      <c r="P681">
        <f>(DR681 - IF(AU681&gt;1, L681*DL681*100.0/(AW681), 0))*(DY681+DZ681)/1000.0</f>
        <v>0</v>
      </c>
      <c r="Q681">
        <f>2.0/((1/S681-1/R681)+SIGN(S681)*SQRT((1/S681-1/R681)*(1/S681-1/R681) + 4*DM681/((DM681+1)*(DM681+1))*(2*1/S681*1/R681-1/R681*1/R681)))</f>
        <v>0</v>
      </c>
      <c r="R681">
        <f>IF(LEFT(DN681,1)&lt;&gt;"0",IF(LEFT(DN681,1)="1",3.0,DO681),$D$5+$E$5*(EF681*DY681/($K$5*1000))+$F$5*(EF681*DY681/($K$5*1000))*MAX(MIN(DL681,$J$5),$I$5)*MAX(MIN(DL681,$J$5),$I$5)+$G$5*MAX(MIN(DL681,$J$5),$I$5)*(EF681*DY681/($K$5*1000))+$H$5*(EF681*DY681/($K$5*1000))*(EF681*DY681/($K$5*1000)))</f>
        <v>0</v>
      </c>
      <c r="S681">
        <f>J681*(1000-(1000*0.61365*exp(17.502*W681/(240.97+W681))/(DY681+DZ681)+DT681)/2)/(1000*0.61365*exp(17.502*W681/(240.97+W681))/(DY681+DZ681)-DT681)</f>
        <v>0</v>
      </c>
      <c r="T681">
        <f>1/((DM681+1)/(Q681/1.6)+1/(R681/1.37)) + DM681/((DM681+1)/(Q681/1.6) + DM681/(R681/1.37))</f>
        <v>0</v>
      </c>
      <c r="U681">
        <f>(DH681*DK681)</f>
        <v>0</v>
      </c>
      <c r="V681">
        <f>(EA681+(U681+2*0.95*5.67E-8*(((EA681+$B$7)+273)^4-(EA681+273)^4)-44100*J681)/(1.84*29.3*R681+8*0.95*5.67E-8*(EA681+273)^3))</f>
        <v>0</v>
      </c>
      <c r="W681">
        <f>($C$7*EB681+$D$7*EC681+$E$7*V681)</f>
        <v>0</v>
      </c>
      <c r="X681">
        <f>0.61365*exp(17.502*W681/(240.97+W681))</f>
        <v>0</v>
      </c>
      <c r="Y681">
        <f>(Z681/AA681*100)</f>
        <v>0</v>
      </c>
      <c r="Z681">
        <f>DT681*(DY681+DZ681)/1000</f>
        <v>0</v>
      </c>
      <c r="AA681">
        <f>0.61365*exp(17.502*EA681/(240.97+EA681))</f>
        <v>0</v>
      </c>
      <c r="AB681">
        <f>(X681-DT681*(DY681+DZ681)/1000)</f>
        <v>0</v>
      </c>
      <c r="AC681">
        <f>(-J681*44100)</f>
        <v>0</v>
      </c>
      <c r="AD681">
        <f>2*29.3*R681*0.92*(EA681-W681)</f>
        <v>0</v>
      </c>
      <c r="AE681">
        <f>2*0.95*5.67E-8*(((EA681+$B$7)+273)^4-(W681+273)^4)</f>
        <v>0</v>
      </c>
      <c r="AF681">
        <f>U681+AE681+AC681+AD681</f>
        <v>0</v>
      </c>
      <c r="AG681">
        <f>DX681*AU681*(DS681-DR681*(1000-AU681*DU681)/(1000-AU681*DT681))/(100*DL681)</f>
        <v>0</v>
      </c>
      <c r="AH681">
        <f>1000*DX681*AU681*(DT681-DU681)/(100*DL681*(1000-AU681*DT681))</f>
        <v>0</v>
      </c>
      <c r="AI681">
        <f>(AJ681 - AK681 - DY681*1E3/(8.314*(EA681+273.15)) * AM681/DX681 * AL681) * DX681/(100*DL681) * (1000 - DU681)/1000</f>
        <v>0</v>
      </c>
      <c r="AJ681">
        <v>1492.872893097806</v>
      </c>
      <c r="AK681">
        <v>1472.080181818181</v>
      </c>
      <c r="AL681">
        <v>3.408747847090699</v>
      </c>
      <c r="AM681">
        <v>65.50956561991086</v>
      </c>
      <c r="AN681">
        <f>(AP681 - AO681 + DY681*1E3/(8.314*(EA681+273.15)) * AR681/DX681 * AQ681) * DX681/(100*DL681) * 1000/(1000 - AP681)</f>
        <v>0</v>
      </c>
      <c r="AO681">
        <v>22.59640889393982</v>
      </c>
      <c r="AP681">
        <v>22.92588121212121</v>
      </c>
      <c r="AQ681">
        <v>-0.0002098749594264483</v>
      </c>
      <c r="AR681">
        <v>120.4134206838578</v>
      </c>
      <c r="AS681">
        <v>6</v>
      </c>
      <c r="AT681">
        <v>1</v>
      </c>
      <c r="AU681">
        <f>IF(AS681*$H$13&gt;=AW681,1.0,(AW681/(AW681-AS681*$H$13)))</f>
        <v>0</v>
      </c>
      <c r="AV681">
        <f>(AU681-1)*100</f>
        <v>0</v>
      </c>
      <c r="AW681">
        <f>MAX(0,($B$13+$C$13*EF681)/(1+$D$13*EF681)*DY681/(EA681+273)*$E$13)</f>
        <v>0</v>
      </c>
      <c r="AX681" t="s">
        <v>437</v>
      </c>
      <c r="AY681" t="s">
        <v>437</v>
      </c>
      <c r="AZ681">
        <v>0</v>
      </c>
      <c r="BA681">
        <v>0</v>
      </c>
      <c r="BB681">
        <f>1-AZ681/BA681</f>
        <v>0</v>
      </c>
      <c r="BC681">
        <v>0</v>
      </c>
      <c r="BD681" t="s">
        <v>437</v>
      </c>
      <c r="BE681" t="s">
        <v>437</v>
      </c>
      <c r="BF681">
        <v>0</v>
      </c>
      <c r="BG681">
        <v>0</v>
      </c>
      <c r="BH681">
        <f>1-BF681/BG681</f>
        <v>0</v>
      </c>
      <c r="BI681">
        <v>0.5</v>
      </c>
      <c r="BJ681">
        <f>DI681</f>
        <v>0</v>
      </c>
      <c r="BK681">
        <f>L681</f>
        <v>0</v>
      </c>
      <c r="BL681">
        <f>BH681*BI681*BJ681</f>
        <v>0</v>
      </c>
      <c r="BM681">
        <f>(BK681-BC681)/BJ681</f>
        <v>0</v>
      </c>
      <c r="BN681">
        <f>(BA681-BG681)/BG681</f>
        <v>0</v>
      </c>
      <c r="BO681">
        <f>AZ681/(BB681+AZ681/BG681)</f>
        <v>0</v>
      </c>
      <c r="BP681" t="s">
        <v>437</v>
      </c>
      <c r="BQ681">
        <v>0</v>
      </c>
      <c r="BR681">
        <f>IF(BQ681&lt;&gt;0, BQ681, BO681)</f>
        <v>0</v>
      </c>
      <c r="BS681">
        <f>1-BR681/BG681</f>
        <v>0</v>
      </c>
      <c r="BT681">
        <f>(BG681-BF681)/(BG681-BR681)</f>
        <v>0</v>
      </c>
      <c r="BU681">
        <f>(BA681-BG681)/(BA681-BR681)</f>
        <v>0</v>
      </c>
      <c r="BV681">
        <f>(BG681-BF681)/(BG681-AZ681)</f>
        <v>0</v>
      </c>
      <c r="BW681">
        <f>(BA681-BG681)/(BA681-AZ681)</f>
        <v>0</v>
      </c>
      <c r="BX681">
        <f>(BT681*BR681/BF681)</f>
        <v>0</v>
      </c>
      <c r="BY681">
        <f>(1-BX681)</f>
        <v>0</v>
      </c>
      <c r="DH681">
        <f>$B$11*EG681+$C$11*EH681+$F$11*ES681*(1-EV681)</f>
        <v>0</v>
      </c>
      <c r="DI681">
        <f>DH681*DJ681</f>
        <v>0</v>
      </c>
      <c r="DJ681">
        <f>($B$11*$D$9+$C$11*$D$9+$F$11*((FF681+EX681)/MAX(FF681+EX681+FG681, 0.1)*$I$9+FG681/MAX(FF681+EX681+FG681, 0.1)*$J$9))/($B$11+$C$11+$F$11)</f>
        <v>0</v>
      </c>
      <c r="DK681">
        <f>($B$11*$K$9+$C$11*$K$9+$F$11*((FF681+EX681)/MAX(FF681+EX681+FG681, 0.1)*$P$9+FG681/MAX(FF681+EX681+FG681, 0.1)*$Q$9))/($B$11+$C$11+$F$11)</f>
        <v>0</v>
      </c>
      <c r="DL681">
        <v>2.44</v>
      </c>
      <c r="DM681">
        <v>0.5</v>
      </c>
      <c r="DN681" t="s">
        <v>438</v>
      </c>
      <c r="DO681">
        <v>2</v>
      </c>
      <c r="DP681" t="b">
        <v>1</v>
      </c>
      <c r="DQ681">
        <v>1759263468.814285</v>
      </c>
      <c r="DR681">
        <v>1414.025</v>
      </c>
      <c r="DS681">
        <v>1443.283928571429</v>
      </c>
      <c r="DT681">
        <v>22.93784285714286</v>
      </c>
      <c r="DU681">
        <v>22.59032857142858</v>
      </c>
      <c r="DV681">
        <v>1412.687142857143</v>
      </c>
      <c r="DW681">
        <v>22.71767857142857</v>
      </c>
      <c r="DX681">
        <v>499.9623928571428</v>
      </c>
      <c r="DY681">
        <v>90.6256964285714</v>
      </c>
      <c r="DZ681">
        <v>0.05096388571428572</v>
      </c>
      <c r="EA681">
        <v>29.63685714285714</v>
      </c>
      <c r="EB681">
        <v>30.00953928571429</v>
      </c>
      <c r="EC681">
        <v>999.9000000000002</v>
      </c>
      <c r="ED681">
        <v>0</v>
      </c>
      <c r="EE681">
        <v>0</v>
      </c>
      <c r="EF681">
        <v>9998.132857142857</v>
      </c>
      <c r="EG681">
        <v>0</v>
      </c>
      <c r="EH681">
        <v>11.42355</v>
      </c>
      <c r="EI681">
        <v>-29.25993928571429</v>
      </c>
      <c r="EJ681">
        <v>1447.220714285714</v>
      </c>
      <c r="EK681">
        <v>1476.644285714286</v>
      </c>
      <c r="EL681">
        <v>0.3475139642857142</v>
      </c>
      <c r="EM681">
        <v>1443.283928571429</v>
      </c>
      <c r="EN681">
        <v>22.59032857142858</v>
      </c>
      <c r="EO681">
        <v>2.078758214285714</v>
      </c>
      <c r="EP681">
        <v>2.047265</v>
      </c>
      <c r="EQ681">
        <v>18.05733571428571</v>
      </c>
      <c r="ER681">
        <v>17.81469642857143</v>
      </c>
      <c r="ES681">
        <v>1999.996785714286</v>
      </c>
      <c r="ET681">
        <v>0.9799948214285712</v>
      </c>
      <c r="EU681">
        <v>0.02000540714285714</v>
      </c>
      <c r="EV681">
        <v>0</v>
      </c>
      <c r="EW681">
        <v>226.8013214285715</v>
      </c>
      <c r="EX681">
        <v>5.000560000000001</v>
      </c>
      <c r="EY681">
        <v>4707.806785714286</v>
      </c>
      <c r="EZ681">
        <v>17294.82142857143</v>
      </c>
      <c r="FA681">
        <v>41.31199999999999</v>
      </c>
      <c r="FB681">
        <v>41.44149999999998</v>
      </c>
      <c r="FC681">
        <v>41</v>
      </c>
      <c r="FD681">
        <v>40.627</v>
      </c>
      <c r="FE681">
        <v>42.03321428571427</v>
      </c>
      <c r="FF681">
        <v>1955.0825</v>
      </c>
      <c r="FG681">
        <v>39.91392857142858</v>
      </c>
      <c r="FH681">
        <v>0</v>
      </c>
      <c r="FI681">
        <v>1759263490.6</v>
      </c>
      <c r="FJ681">
        <v>0</v>
      </c>
      <c r="FK681">
        <v>226.82088</v>
      </c>
      <c r="FL681">
        <v>-1.002153830051551</v>
      </c>
      <c r="FM681">
        <v>-22.73538464594982</v>
      </c>
      <c r="FN681">
        <v>4707.762</v>
      </c>
      <c r="FO681">
        <v>15</v>
      </c>
      <c r="FP681">
        <v>0</v>
      </c>
      <c r="FQ681" t="s">
        <v>439</v>
      </c>
      <c r="FR681">
        <v>1747148579.5</v>
      </c>
      <c r="FS681">
        <v>1747148584.5</v>
      </c>
      <c r="FT681">
        <v>0</v>
      </c>
      <c r="FU681">
        <v>0.162</v>
      </c>
      <c r="FV681">
        <v>-0.001</v>
      </c>
      <c r="FW681">
        <v>0.139</v>
      </c>
      <c r="FX681">
        <v>0.058</v>
      </c>
      <c r="FY681">
        <v>420</v>
      </c>
      <c r="FZ681">
        <v>16</v>
      </c>
      <c r="GA681">
        <v>0.19</v>
      </c>
      <c r="GB681">
        <v>0.02</v>
      </c>
      <c r="GC681">
        <v>-29.2483</v>
      </c>
      <c r="GD681">
        <v>-0.2412271777003485</v>
      </c>
      <c r="GE681">
        <v>0.1380203148709393</v>
      </c>
      <c r="GF681">
        <v>1</v>
      </c>
      <c r="GG681">
        <v>226.894</v>
      </c>
      <c r="GH681">
        <v>-1.184598924161822</v>
      </c>
      <c r="GI681">
        <v>0.1958821674614923</v>
      </c>
      <c r="GJ681">
        <v>0</v>
      </c>
      <c r="GK681">
        <v>0.3573881463414634</v>
      </c>
      <c r="GL681">
        <v>-0.1676210383275258</v>
      </c>
      <c r="GM681">
        <v>0.01739283198943549</v>
      </c>
      <c r="GN681">
        <v>0</v>
      </c>
      <c r="GO681">
        <v>1</v>
      </c>
      <c r="GP681">
        <v>3</v>
      </c>
      <c r="GQ681" t="s">
        <v>463</v>
      </c>
      <c r="GR681">
        <v>3.1276</v>
      </c>
      <c r="GS681">
        <v>2.72859</v>
      </c>
      <c r="GT681">
        <v>0.196256</v>
      </c>
      <c r="GU681">
        <v>0.200032</v>
      </c>
      <c r="GV681">
        <v>0.103876</v>
      </c>
      <c r="GW681">
        <v>0.10342</v>
      </c>
      <c r="GX681">
        <v>24117.4</v>
      </c>
      <c r="GY681">
        <v>23262.2</v>
      </c>
      <c r="GZ681">
        <v>30547.9</v>
      </c>
      <c r="HA681">
        <v>29333</v>
      </c>
      <c r="HB681">
        <v>37783.4</v>
      </c>
      <c r="HC681">
        <v>34599</v>
      </c>
      <c r="HD681">
        <v>46728.7</v>
      </c>
      <c r="HE681">
        <v>43577.2</v>
      </c>
      <c r="HF681">
        <v>1.82465</v>
      </c>
      <c r="HG681">
        <v>1.85537</v>
      </c>
      <c r="HH681">
        <v>0.10334</v>
      </c>
      <c r="HI681">
        <v>0</v>
      </c>
      <c r="HJ681">
        <v>28.3177</v>
      </c>
      <c r="HK681">
        <v>999.9</v>
      </c>
      <c r="HL681">
        <v>53</v>
      </c>
      <c r="HM681">
        <v>31</v>
      </c>
      <c r="HN681">
        <v>26.382</v>
      </c>
      <c r="HO681">
        <v>63.1797</v>
      </c>
      <c r="HP681">
        <v>16.5224</v>
      </c>
      <c r="HQ681">
        <v>1</v>
      </c>
      <c r="HR681">
        <v>0.116977</v>
      </c>
      <c r="HS681">
        <v>-0.184935</v>
      </c>
      <c r="HT681">
        <v>20.2014</v>
      </c>
      <c r="HU681">
        <v>5.22867</v>
      </c>
      <c r="HV681">
        <v>11.974</v>
      </c>
      <c r="HW681">
        <v>4.96975</v>
      </c>
      <c r="HX681">
        <v>3.28965</v>
      </c>
      <c r="HY681">
        <v>9999</v>
      </c>
      <c r="HZ681">
        <v>9999</v>
      </c>
      <c r="IA681">
        <v>9999</v>
      </c>
      <c r="IB681">
        <v>22.1</v>
      </c>
      <c r="IC681">
        <v>4.97291</v>
      </c>
      <c r="ID681">
        <v>1.87714</v>
      </c>
      <c r="IE681">
        <v>1.87527</v>
      </c>
      <c r="IF681">
        <v>1.87805</v>
      </c>
      <c r="IG681">
        <v>1.87485</v>
      </c>
      <c r="IH681">
        <v>1.87836</v>
      </c>
      <c r="II681">
        <v>1.87545</v>
      </c>
      <c r="IJ681">
        <v>1.87664</v>
      </c>
      <c r="IK681">
        <v>0</v>
      </c>
      <c r="IL681">
        <v>0</v>
      </c>
      <c r="IM681">
        <v>0</v>
      </c>
      <c r="IN681">
        <v>0</v>
      </c>
      <c r="IO681" t="s">
        <v>441</v>
      </c>
      <c r="IP681" t="s">
        <v>442</v>
      </c>
      <c r="IQ681" t="s">
        <v>443</v>
      </c>
      <c r="IR681" t="s">
        <v>443</v>
      </c>
      <c r="IS681" t="s">
        <v>443</v>
      </c>
      <c r="IT681" t="s">
        <v>443</v>
      </c>
      <c r="IU681">
        <v>0</v>
      </c>
      <c r="IV681">
        <v>100</v>
      </c>
      <c r="IW681">
        <v>100</v>
      </c>
      <c r="IX681">
        <v>1.37</v>
      </c>
      <c r="IY681">
        <v>0.2199</v>
      </c>
      <c r="IZ681">
        <v>-0.1222274518627452</v>
      </c>
      <c r="JA681">
        <v>0.001328938755811441</v>
      </c>
      <c r="JB681">
        <v>-5.633165956792918E-07</v>
      </c>
      <c r="JC681">
        <v>2.510553891376428E-10</v>
      </c>
      <c r="JD681">
        <v>-0.04678033270444259</v>
      </c>
      <c r="JE681">
        <v>-0.0009625096320519332</v>
      </c>
      <c r="JF681">
        <v>0.0006953178313022573</v>
      </c>
      <c r="JG681">
        <v>-5.973937232829655E-06</v>
      </c>
      <c r="JH681">
        <v>1</v>
      </c>
      <c r="JI681">
        <v>2112</v>
      </c>
      <c r="JJ681">
        <v>1</v>
      </c>
      <c r="JK681">
        <v>26</v>
      </c>
      <c r="JL681">
        <v>201915</v>
      </c>
      <c r="JM681">
        <v>201914.9</v>
      </c>
      <c r="JN681">
        <v>3.02002</v>
      </c>
      <c r="JO681">
        <v>2.53906</v>
      </c>
      <c r="JP681">
        <v>1.39893</v>
      </c>
      <c r="JQ681">
        <v>2.33765</v>
      </c>
      <c r="JR681">
        <v>1.44897</v>
      </c>
      <c r="JS681">
        <v>2.47314</v>
      </c>
      <c r="JT681">
        <v>36.8604</v>
      </c>
      <c r="JU681">
        <v>23.9649</v>
      </c>
      <c r="JV681">
        <v>18</v>
      </c>
      <c r="JW681">
        <v>476.117</v>
      </c>
      <c r="JX681">
        <v>464.86</v>
      </c>
      <c r="JY681">
        <v>27.9231</v>
      </c>
      <c r="JZ681">
        <v>28.7007</v>
      </c>
      <c r="KA681">
        <v>30.0004</v>
      </c>
      <c r="KB681">
        <v>28.3709</v>
      </c>
      <c r="KC681">
        <v>28.4344</v>
      </c>
      <c r="KD681">
        <v>60.5658</v>
      </c>
      <c r="KE681">
        <v>24.6032</v>
      </c>
      <c r="KF681">
        <v>81.9451</v>
      </c>
      <c r="KG681">
        <v>27.9141</v>
      </c>
      <c r="KH681">
        <v>1490.16</v>
      </c>
      <c r="KI681">
        <v>22.6418</v>
      </c>
      <c r="KJ681">
        <v>100.986</v>
      </c>
      <c r="KK681">
        <v>100.244</v>
      </c>
    </row>
    <row r="682" spans="1:297">
      <c r="A682">
        <v>666</v>
      </c>
      <c r="B682">
        <v>1759263481.6</v>
      </c>
      <c r="C682">
        <v>16666</v>
      </c>
      <c r="D682" t="s">
        <v>1781</v>
      </c>
      <c r="E682" t="s">
        <v>1782</v>
      </c>
      <c r="F682">
        <v>5</v>
      </c>
      <c r="G682" t="s">
        <v>1604</v>
      </c>
      <c r="H682" t="s">
        <v>436</v>
      </c>
      <c r="I682">
        <v>1759263474.1</v>
      </c>
      <c r="J682">
        <f>(K682)/1000</f>
        <v>0</v>
      </c>
      <c r="K682">
        <f>IF(DP682, AN682, AH682)</f>
        <v>0</v>
      </c>
      <c r="L682">
        <f>IF(DP682, AI682, AG682)</f>
        <v>0</v>
      </c>
      <c r="M682">
        <f>DR682 - IF(AU682&gt;1, L682*DL682*100.0/(AW682), 0)</f>
        <v>0</v>
      </c>
      <c r="N682">
        <f>((T682-J682/2)*M682-L682)/(T682+J682/2)</f>
        <v>0</v>
      </c>
      <c r="O682">
        <f>N682*(DY682+DZ682)/1000.0</f>
        <v>0</v>
      </c>
      <c r="P682">
        <f>(DR682 - IF(AU682&gt;1, L682*DL682*100.0/(AW682), 0))*(DY682+DZ682)/1000.0</f>
        <v>0</v>
      </c>
      <c r="Q682">
        <f>2.0/((1/S682-1/R682)+SIGN(S682)*SQRT((1/S682-1/R682)*(1/S682-1/R682) + 4*DM682/((DM682+1)*(DM682+1))*(2*1/S682*1/R682-1/R682*1/R682)))</f>
        <v>0</v>
      </c>
      <c r="R682">
        <f>IF(LEFT(DN682,1)&lt;&gt;"0",IF(LEFT(DN682,1)="1",3.0,DO682),$D$5+$E$5*(EF682*DY682/($K$5*1000))+$F$5*(EF682*DY682/($K$5*1000))*MAX(MIN(DL682,$J$5),$I$5)*MAX(MIN(DL682,$J$5),$I$5)+$G$5*MAX(MIN(DL682,$J$5),$I$5)*(EF682*DY682/($K$5*1000))+$H$5*(EF682*DY682/($K$5*1000))*(EF682*DY682/($K$5*1000)))</f>
        <v>0</v>
      </c>
      <c r="S682">
        <f>J682*(1000-(1000*0.61365*exp(17.502*W682/(240.97+W682))/(DY682+DZ682)+DT682)/2)/(1000*0.61365*exp(17.502*W682/(240.97+W682))/(DY682+DZ682)-DT682)</f>
        <v>0</v>
      </c>
      <c r="T682">
        <f>1/((DM682+1)/(Q682/1.6)+1/(R682/1.37)) + DM682/((DM682+1)/(Q682/1.6) + DM682/(R682/1.37))</f>
        <v>0</v>
      </c>
      <c r="U682">
        <f>(DH682*DK682)</f>
        <v>0</v>
      </c>
      <c r="V682">
        <f>(EA682+(U682+2*0.95*5.67E-8*(((EA682+$B$7)+273)^4-(EA682+273)^4)-44100*J682)/(1.84*29.3*R682+8*0.95*5.67E-8*(EA682+273)^3))</f>
        <v>0</v>
      </c>
      <c r="W682">
        <f>($C$7*EB682+$D$7*EC682+$E$7*V682)</f>
        <v>0</v>
      </c>
      <c r="X682">
        <f>0.61365*exp(17.502*W682/(240.97+W682))</f>
        <v>0</v>
      </c>
      <c r="Y682">
        <f>(Z682/AA682*100)</f>
        <v>0</v>
      </c>
      <c r="Z682">
        <f>DT682*(DY682+DZ682)/1000</f>
        <v>0</v>
      </c>
      <c r="AA682">
        <f>0.61365*exp(17.502*EA682/(240.97+EA682))</f>
        <v>0</v>
      </c>
      <c r="AB682">
        <f>(X682-DT682*(DY682+DZ682)/1000)</f>
        <v>0</v>
      </c>
      <c r="AC682">
        <f>(-J682*44100)</f>
        <v>0</v>
      </c>
      <c r="AD682">
        <f>2*29.3*R682*0.92*(EA682-W682)</f>
        <v>0</v>
      </c>
      <c r="AE682">
        <f>2*0.95*5.67E-8*(((EA682+$B$7)+273)^4-(W682+273)^4)</f>
        <v>0</v>
      </c>
      <c r="AF682">
        <f>U682+AE682+AC682+AD682</f>
        <v>0</v>
      </c>
      <c r="AG682">
        <f>DX682*AU682*(DS682-DR682*(1000-AU682*DU682)/(1000-AU682*DT682))/(100*DL682)</f>
        <v>0</v>
      </c>
      <c r="AH682">
        <f>1000*DX682*AU682*(DT682-DU682)/(100*DL682*(1000-AU682*DT682))</f>
        <v>0</v>
      </c>
      <c r="AI682">
        <f>(AJ682 - AK682 - DY682*1E3/(8.314*(EA682+273.15)) * AM682/DX682 * AL682) * DX682/(100*DL682) * (1000 - DU682)/1000</f>
        <v>0</v>
      </c>
      <c r="AJ682">
        <v>1509.855503352118</v>
      </c>
      <c r="AK682">
        <v>1489.207696969697</v>
      </c>
      <c r="AL682">
        <v>3.437758654824908</v>
      </c>
      <c r="AM682">
        <v>65.50956561991086</v>
      </c>
      <c r="AN682">
        <f>(AP682 - AO682 + DY682*1E3/(8.314*(EA682+273.15)) * AR682/DX682 * AQ682) * DX682/(100*DL682) * 1000/(1000 - AP682)</f>
        <v>0</v>
      </c>
      <c r="AO682">
        <v>22.61290101530963</v>
      </c>
      <c r="AP682">
        <v>22.92884909090908</v>
      </c>
      <c r="AQ682">
        <v>7.232017648859021E-05</v>
      </c>
      <c r="AR682">
        <v>120.4134206838578</v>
      </c>
      <c r="AS682">
        <v>6</v>
      </c>
      <c r="AT682">
        <v>1</v>
      </c>
      <c r="AU682">
        <f>IF(AS682*$H$13&gt;=AW682,1.0,(AW682/(AW682-AS682*$H$13)))</f>
        <v>0</v>
      </c>
      <c r="AV682">
        <f>(AU682-1)*100</f>
        <v>0</v>
      </c>
      <c r="AW682">
        <f>MAX(0,($B$13+$C$13*EF682)/(1+$D$13*EF682)*DY682/(EA682+273)*$E$13)</f>
        <v>0</v>
      </c>
      <c r="AX682" t="s">
        <v>437</v>
      </c>
      <c r="AY682" t="s">
        <v>437</v>
      </c>
      <c r="AZ682">
        <v>0</v>
      </c>
      <c r="BA682">
        <v>0</v>
      </c>
      <c r="BB682">
        <f>1-AZ682/BA682</f>
        <v>0</v>
      </c>
      <c r="BC682">
        <v>0</v>
      </c>
      <c r="BD682" t="s">
        <v>437</v>
      </c>
      <c r="BE682" t="s">
        <v>437</v>
      </c>
      <c r="BF682">
        <v>0</v>
      </c>
      <c r="BG682">
        <v>0</v>
      </c>
      <c r="BH682">
        <f>1-BF682/BG682</f>
        <v>0</v>
      </c>
      <c r="BI682">
        <v>0.5</v>
      </c>
      <c r="BJ682">
        <f>DI682</f>
        <v>0</v>
      </c>
      <c r="BK682">
        <f>L682</f>
        <v>0</v>
      </c>
      <c r="BL682">
        <f>BH682*BI682*BJ682</f>
        <v>0</v>
      </c>
      <c r="BM682">
        <f>(BK682-BC682)/BJ682</f>
        <v>0</v>
      </c>
      <c r="BN682">
        <f>(BA682-BG682)/BG682</f>
        <v>0</v>
      </c>
      <c r="BO682">
        <f>AZ682/(BB682+AZ682/BG682)</f>
        <v>0</v>
      </c>
      <c r="BP682" t="s">
        <v>437</v>
      </c>
      <c r="BQ682">
        <v>0</v>
      </c>
      <c r="BR682">
        <f>IF(BQ682&lt;&gt;0, BQ682, BO682)</f>
        <v>0</v>
      </c>
      <c r="BS682">
        <f>1-BR682/BG682</f>
        <v>0</v>
      </c>
      <c r="BT682">
        <f>(BG682-BF682)/(BG682-BR682)</f>
        <v>0</v>
      </c>
      <c r="BU682">
        <f>(BA682-BG682)/(BA682-BR682)</f>
        <v>0</v>
      </c>
      <c r="BV682">
        <f>(BG682-BF682)/(BG682-AZ682)</f>
        <v>0</v>
      </c>
      <c r="BW682">
        <f>(BA682-BG682)/(BA682-AZ682)</f>
        <v>0</v>
      </c>
      <c r="BX682">
        <f>(BT682*BR682/BF682)</f>
        <v>0</v>
      </c>
      <c r="BY682">
        <f>(1-BX682)</f>
        <v>0</v>
      </c>
      <c r="DH682">
        <f>$B$11*EG682+$C$11*EH682+$F$11*ES682*(1-EV682)</f>
        <v>0</v>
      </c>
      <c r="DI682">
        <f>DH682*DJ682</f>
        <v>0</v>
      </c>
      <c r="DJ682">
        <f>($B$11*$D$9+$C$11*$D$9+$F$11*((FF682+EX682)/MAX(FF682+EX682+FG682, 0.1)*$I$9+FG682/MAX(FF682+EX682+FG682, 0.1)*$J$9))/($B$11+$C$11+$F$11)</f>
        <v>0</v>
      </c>
      <c r="DK682">
        <f>($B$11*$K$9+$C$11*$K$9+$F$11*((FF682+EX682)/MAX(FF682+EX682+FG682, 0.1)*$P$9+FG682/MAX(FF682+EX682+FG682, 0.1)*$Q$9))/($B$11+$C$11+$F$11)</f>
        <v>0</v>
      </c>
      <c r="DL682">
        <v>2.44</v>
      </c>
      <c r="DM682">
        <v>0.5</v>
      </c>
      <c r="DN682" t="s">
        <v>438</v>
      </c>
      <c r="DO682">
        <v>2</v>
      </c>
      <c r="DP682" t="b">
        <v>1</v>
      </c>
      <c r="DQ682">
        <v>1759263474.1</v>
      </c>
      <c r="DR682">
        <v>1431.675555555556</v>
      </c>
      <c r="DS682">
        <v>1460.954814814815</v>
      </c>
      <c r="DT682">
        <v>22.93061481481482</v>
      </c>
      <c r="DU682">
        <v>22.59888518518519</v>
      </c>
      <c r="DV682">
        <v>1430.315555555556</v>
      </c>
      <c r="DW682">
        <v>22.71060740740741</v>
      </c>
      <c r="DX682">
        <v>499.9823703703703</v>
      </c>
      <c r="DY682">
        <v>90.62503333333335</v>
      </c>
      <c r="DZ682">
        <v>0.0509393962962963</v>
      </c>
      <c r="EA682">
        <v>29.63642592592593</v>
      </c>
      <c r="EB682">
        <v>30.00771111111111</v>
      </c>
      <c r="EC682">
        <v>999.9000000000001</v>
      </c>
      <c r="ED682">
        <v>0</v>
      </c>
      <c r="EE682">
        <v>0</v>
      </c>
      <c r="EF682">
        <v>10003.24333333333</v>
      </c>
      <c r="EG682">
        <v>0</v>
      </c>
      <c r="EH682">
        <v>11.4262037037037</v>
      </c>
      <c r="EI682">
        <v>-29.28037777777777</v>
      </c>
      <c r="EJ682">
        <v>1465.274814814815</v>
      </c>
      <c r="EK682">
        <v>1494.735925925926</v>
      </c>
      <c r="EL682">
        <v>0.3317343703703703</v>
      </c>
      <c r="EM682">
        <v>1460.954814814815</v>
      </c>
      <c r="EN682">
        <v>22.59888518518519</v>
      </c>
      <c r="EO682">
        <v>2.078087407407407</v>
      </c>
      <c r="EP682">
        <v>2.048024444444445</v>
      </c>
      <c r="EQ682">
        <v>18.0522037037037</v>
      </c>
      <c r="ER682">
        <v>17.82058518518519</v>
      </c>
      <c r="ES682">
        <v>1999.984074074074</v>
      </c>
      <c r="ET682">
        <v>0.979994222222222</v>
      </c>
      <c r="EU682">
        <v>0.02000601111111111</v>
      </c>
      <c r="EV682">
        <v>0</v>
      </c>
      <c r="EW682">
        <v>226.7017037037037</v>
      </c>
      <c r="EX682">
        <v>5.000560000000001</v>
      </c>
      <c r="EY682">
        <v>4705.747407407408</v>
      </c>
      <c r="EZ682">
        <v>17294.70740740741</v>
      </c>
      <c r="FA682">
        <v>41.31199999999999</v>
      </c>
      <c r="FB682">
        <v>41.444</v>
      </c>
      <c r="FC682">
        <v>41</v>
      </c>
      <c r="FD682">
        <v>40.62940740740741</v>
      </c>
      <c r="FE682">
        <v>42.04592592592592</v>
      </c>
      <c r="FF682">
        <v>1955.068518518518</v>
      </c>
      <c r="FG682">
        <v>39.91481481481482</v>
      </c>
      <c r="FH682">
        <v>0</v>
      </c>
      <c r="FI682">
        <v>1759263496</v>
      </c>
      <c r="FJ682">
        <v>0</v>
      </c>
      <c r="FK682">
        <v>226.7341538461538</v>
      </c>
      <c r="FL682">
        <v>-0.7029743362944659</v>
      </c>
      <c r="FM682">
        <v>-25.59384611896509</v>
      </c>
      <c r="FN682">
        <v>4705.73</v>
      </c>
      <c r="FO682">
        <v>15</v>
      </c>
      <c r="FP682">
        <v>0</v>
      </c>
      <c r="FQ682" t="s">
        <v>439</v>
      </c>
      <c r="FR682">
        <v>1747148579.5</v>
      </c>
      <c r="FS682">
        <v>1747148584.5</v>
      </c>
      <c r="FT682">
        <v>0</v>
      </c>
      <c r="FU682">
        <v>0.162</v>
      </c>
      <c r="FV682">
        <v>-0.001</v>
      </c>
      <c r="FW682">
        <v>0.139</v>
      </c>
      <c r="FX682">
        <v>0.058</v>
      </c>
      <c r="FY682">
        <v>420</v>
      </c>
      <c r="FZ682">
        <v>16</v>
      </c>
      <c r="GA682">
        <v>0.19</v>
      </c>
      <c r="GB682">
        <v>0.02</v>
      </c>
      <c r="GC682">
        <v>-29.26610243902439</v>
      </c>
      <c r="GD682">
        <v>-0.4775351916376412</v>
      </c>
      <c r="GE682">
        <v>0.1391932267902972</v>
      </c>
      <c r="GF682">
        <v>1</v>
      </c>
      <c r="GG682">
        <v>226.8051764705882</v>
      </c>
      <c r="GH682">
        <v>-0.8686630923365677</v>
      </c>
      <c r="GI682">
        <v>0.1877646321686438</v>
      </c>
      <c r="GJ682">
        <v>1</v>
      </c>
      <c r="GK682">
        <v>0.3416610243902439</v>
      </c>
      <c r="GL682">
        <v>-0.1835800557491282</v>
      </c>
      <c r="GM682">
        <v>0.01832961707381188</v>
      </c>
      <c r="GN682">
        <v>0</v>
      </c>
      <c r="GO682">
        <v>2</v>
      </c>
      <c r="GP682">
        <v>3</v>
      </c>
      <c r="GQ682" t="s">
        <v>446</v>
      </c>
      <c r="GR682">
        <v>3.1275</v>
      </c>
      <c r="GS682">
        <v>2.72868</v>
      </c>
      <c r="GT682">
        <v>0.197615</v>
      </c>
      <c r="GU682">
        <v>0.20141</v>
      </c>
      <c r="GV682">
        <v>0.103885</v>
      </c>
      <c r="GW682">
        <v>0.103444</v>
      </c>
      <c r="GX682">
        <v>24076.7</v>
      </c>
      <c r="GY682">
        <v>23221.8</v>
      </c>
      <c r="GZ682">
        <v>30548</v>
      </c>
      <c r="HA682">
        <v>29332.8</v>
      </c>
      <c r="HB682">
        <v>37783.3</v>
      </c>
      <c r="HC682">
        <v>34597.8</v>
      </c>
      <c r="HD682">
        <v>46728.9</v>
      </c>
      <c r="HE682">
        <v>43576.7</v>
      </c>
      <c r="HF682">
        <v>1.82453</v>
      </c>
      <c r="HG682">
        <v>1.85575</v>
      </c>
      <c r="HH682">
        <v>0.102855</v>
      </c>
      <c r="HI682">
        <v>0</v>
      </c>
      <c r="HJ682">
        <v>28.3214</v>
      </c>
      <c r="HK682">
        <v>999.9</v>
      </c>
      <c r="HL682">
        <v>53.1</v>
      </c>
      <c r="HM682">
        <v>31</v>
      </c>
      <c r="HN682">
        <v>26.4318</v>
      </c>
      <c r="HO682">
        <v>63.1597</v>
      </c>
      <c r="HP682">
        <v>16.7628</v>
      </c>
      <c r="HQ682">
        <v>1</v>
      </c>
      <c r="HR682">
        <v>0.117297</v>
      </c>
      <c r="HS682">
        <v>-0.18777</v>
      </c>
      <c r="HT682">
        <v>20.2014</v>
      </c>
      <c r="HU682">
        <v>5.22837</v>
      </c>
      <c r="HV682">
        <v>11.974</v>
      </c>
      <c r="HW682">
        <v>4.9698</v>
      </c>
      <c r="HX682">
        <v>3.28965</v>
      </c>
      <c r="HY682">
        <v>9999</v>
      </c>
      <c r="HZ682">
        <v>9999</v>
      </c>
      <c r="IA682">
        <v>9999</v>
      </c>
      <c r="IB682">
        <v>22.1</v>
      </c>
      <c r="IC682">
        <v>4.9729</v>
      </c>
      <c r="ID682">
        <v>1.87714</v>
      </c>
      <c r="IE682">
        <v>1.87525</v>
      </c>
      <c r="IF682">
        <v>1.87805</v>
      </c>
      <c r="IG682">
        <v>1.87482</v>
      </c>
      <c r="IH682">
        <v>1.87836</v>
      </c>
      <c r="II682">
        <v>1.87546</v>
      </c>
      <c r="IJ682">
        <v>1.87665</v>
      </c>
      <c r="IK682">
        <v>0</v>
      </c>
      <c r="IL682">
        <v>0</v>
      </c>
      <c r="IM682">
        <v>0</v>
      </c>
      <c r="IN682">
        <v>0</v>
      </c>
      <c r="IO682" t="s">
        <v>441</v>
      </c>
      <c r="IP682" t="s">
        <v>442</v>
      </c>
      <c r="IQ682" t="s">
        <v>443</v>
      </c>
      <c r="IR682" t="s">
        <v>443</v>
      </c>
      <c r="IS682" t="s">
        <v>443</v>
      </c>
      <c r="IT682" t="s">
        <v>443</v>
      </c>
      <c r="IU682">
        <v>0</v>
      </c>
      <c r="IV682">
        <v>100</v>
      </c>
      <c r="IW682">
        <v>100</v>
      </c>
      <c r="IX682">
        <v>1.39</v>
      </c>
      <c r="IY682">
        <v>0.22</v>
      </c>
      <c r="IZ682">
        <v>-0.1222274518627452</v>
      </c>
      <c r="JA682">
        <v>0.001328938755811441</v>
      </c>
      <c r="JB682">
        <v>-5.633165956792918E-07</v>
      </c>
      <c r="JC682">
        <v>2.510553891376428E-10</v>
      </c>
      <c r="JD682">
        <v>-0.04678033270444259</v>
      </c>
      <c r="JE682">
        <v>-0.0009625096320519332</v>
      </c>
      <c r="JF682">
        <v>0.0006953178313022573</v>
      </c>
      <c r="JG682">
        <v>-5.973937232829655E-06</v>
      </c>
      <c r="JH682">
        <v>1</v>
      </c>
      <c r="JI682">
        <v>2112</v>
      </c>
      <c r="JJ682">
        <v>1</v>
      </c>
      <c r="JK682">
        <v>26</v>
      </c>
      <c r="JL682">
        <v>201915</v>
      </c>
      <c r="JM682">
        <v>201915</v>
      </c>
      <c r="JN682">
        <v>3.05054</v>
      </c>
      <c r="JO682">
        <v>2.52319</v>
      </c>
      <c r="JP682">
        <v>1.39893</v>
      </c>
      <c r="JQ682">
        <v>2.33765</v>
      </c>
      <c r="JR682">
        <v>1.44897</v>
      </c>
      <c r="JS682">
        <v>2.59277</v>
      </c>
      <c r="JT682">
        <v>36.8604</v>
      </c>
      <c r="JU682">
        <v>23.9824</v>
      </c>
      <c r="JV682">
        <v>18</v>
      </c>
      <c r="JW682">
        <v>476.061</v>
      </c>
      <c r="JX682">
        <v>465.117</v>
      </c>
      <c r="JY682">
        <v>27.9122</v>
      </c>
      <c r="JZ682">
        <v>28.7032</v>
      </c>
      <c r="KA682">
        <v>30.0004</v>
      </c>
      <c r="KB682">
        <v>28.3727</v>
      </c>
      <c r="KC682">
        <v>28.4362</v>
      </c>
      <c r="KD682">
        <v>61.0622</v>
      </c>
      <c r="KE682">
        <v>24.6032</v>
      </c>
      <c r="KF682">
        <v>81.9451</v>
      </c>
      <c r="KG682">
        <v>27.9108</v>
      </c>
      <c r="KH682">
        <v>1503.52</v>
      </c>
      <c r="KI682">
        <v>22.653</v>
      </c>
      <c r="KJ682">
        <v>100.987</v>
      </c>
      <c r="KK682">
        <v>100.243</v>
      </c>
    </row>
    <row r="683" spans="1:297">
      <c r="A683">
        <v>667</v>
      </c>
      <c r="B683">
        <v>1759263486.6</v>
      </c>
      <c r="C683">
        <v>16671</v>
      </c>
      <c r="D683" t="s">
        <v>1783</v>
      </c>
      <c r="E683" t="s">
        <v>1784</v>
      </c>
      <c r="F683">
        <v>5</v>
      </c>
      <c r="G683" t="s">
        <v>1604</v>
      </c>
      <c r="H683" t="s">
        <v>436</v>
      </c>
      <c r="I683">
        <v>1759263478.814285</v>
      </c>
      <c r="J683">
        <f>(K683)/1000</f>
        <v>0</v>
      </c>
      <c r="K683">
        <f>IF(DP683, AN683, AH683)</f>
        <v>0</v>
      </c>
      <c r="L683">
        <f>IF(DP683, AI683, AG683)</f>
        <v>0</v>
      </c>
      <c r="M683">
        <f>DR683 - IF(AU683&gt;1, L683*DL683*100.0/(AW683), 0)</f>
        <v>0</v>
      </c>
      <c r="N683">
        <f>((T683-J683/2)*M683-L683)/(T683+J683/2)</f>
        <v>0</v>
      </c>
      <c r="O683">
        <f>N683*(DY683+DZ683)/1000.0</f>
        <v>0</v>
      </c>
      <c r="P683">
        <f>(DR683 - IF(AU683&gt;1, L683*DL683*100.0/(AW683), 0))*(DY683+DZ683)/1000.0</f>
        <v>0</v>
      </c>
      <c r="Q683">
        <f>2.0/((1/S683-1/R683)+SIGN(S683)*SQRT((1/S683-1/R683)*(1/S683-1/R683) + 4*DM683/((DM683+1)*(DM683+1))*(2*1/S683*1/R683-1/R683*1/R683)))</f>
        <v>0</v>
      </c>
      <c r="R683">
        <f>IF(LEFT(DN683,1)&lt;&gt;"0",IF(LEFT(DN683,1)="1",3.0,DO683),$D$5+$E$5*(EF683*DY683/($K$5*1000))+$F$5*(EF683*DY683/($K$5*1000))*MAX(MIN(DL683,$J$5),$I$5)*MAX(MIN(DL683,$J$5),$I$5)+$G$5*MAX(MIN(DL683,$J$5),$I$5)*(EF683*DY683/($K$5*1000))+$H$5*(EF683*DY683/($K$5*1000))*(EF683*DY683/($K$5*1000)))</f>
        <v>0</v>
      </c>
      <c r="S683">
        <f>J683*(1000-(1000*0.61365*exp(17.502*W683/(240.97+W683))/(DY683+DZ683)+DT683)/2)/(1000*0.61365*exp(17.502*W683/(240.97+W683))/(DY683+DZ683)-DT683)</f>
        <v>0</v>
      </c>
      <c r="T683">
        <f>1/((DM683+1)/(Q683/1.6)+1/(R683/1.37)) + DM683/((DM683+1)/(Q683/1.6) + DM683/(R683/1.37))</f>
        <v>0</v>
      </c>
      <c r="U683">
        <f>(DH683*DK683)</f>
        <v>0</v>
      </c>
      <c r="V683">
        <f>(EA683+(U683+2*0.95*5.67E-8*(((EA683+$B$7)+273)^4-(EA683+273)^4)-44100*J683)/(1.84*29.3*R683+8*0.95*5.67E-8*(EA683+273)^3))</f>
        <v>0</v>
      </c>
      <c r="W683">
        <f>($C$7*EB683+$D$7*EC683+$E$7*V683)</f>
        <v>0</v>
      </c>
      <c r="X683">
        <f>0.61365*exp(17.502*W683/(240.97+W683))</f>
        <v>0</v>
      </c>
      <c r="Y683">
        <f>(Z683/AA683*100)</f>
        <v>0</v>
      </c>
      <c r="Z683">
        <f>DT683*(DY683+DZ683)/1000</f>
        <v>0</v>
      </c>
      <c r="AA683">
        <f>0.61365*exp(17.502*EA683/(240.97+EA683))</f>
        <v>0</v>
      </c>
      <c r="AB683">
        <f>(X683-DT683*(DY683+DZ683)/1000)</f>
        <v>0</v>
      </c>
      <c r="AC683">
        <f>(-J683*44100)</f>
        <v>0</v>
      </c>
      <c r="AD683">
        <f>2*29.3*R683*0.92*(EA683-W683)</f>
        <v>0</v>
      </c>
      <c r="AE683">
        <f>2*0.95*5.67E-8*(((EA683+$B$7)+273)^4-(W683+273)^4)</f>
        <v>0</v>
      </c>
      <c r="AF683">
        <f>U683+AE683+AC683+AD683</f>
        <v>0</v>
      </c>
      <c r="AG683">
        <f>DX683*AU683*(DS683-DR683*(1000-AU683*DU683)/(1000-AU683*DT683))/(100*DL683)</f>
        <v>0</v>
      </c>
      <c r="AH683">
        <f>1000*DX683*AU683*(DT683-DU683)/(100*DL683*(1000-AU683*DT683))</f>
        <v>0</v>
      </c>
      <c r="AI683">
        <f>(AJ683 - AK683 - DY683*1E3/(8.314*(EA683+273.15)) * AM683/DX683 * AL683) * DX683/(100*DL683) * (1000 - DU683)/1000</f>
        <v>0</v>
      </c>
      <c r="AJ683">
        <v>1527.185983669937</v>
      </c>
      <c r="AK683">
        <v>1506.339636363636</v>
      </c>
      <c r="AL683">
        <v>3.414804326697604</v>
      </c>
      <c r="AM683">
        <v>65.50956561991086</v>
      </c>
      <c r="AN683">
        <f>(AP683 - AO683 + DY683*1E3/(8.314*(EA683+273.15)) * AR683/DX683 * AQ683) * DX683/(100*DL683) * 1000/(1000 - AP683)</f>
        <v>0</v>
      </c>
      <c r="AO683">
        <v>22.61848473912859</v>
      </c>
      <c r="AP683">
        <v>22.93088969696969</v>
      </c>
      <c r="AQ683">
        <v>2.823606022008365E-05</v>
      </c>
      <c r="AR683">
        <v>120.4134206838578</v>
      </c>
      <c r="AS683">
        <v>6</v>
      </c>
      <c r="AT683">
        <v>1</v>
      </c>
      <c r="AU683">
        <f>IF(AS683*$H$13&gt;=AW683,1.0,(AW683/(AW683-AS683*$H$13)))</f>
        <v>0</v>
      </c>
      <c r="AV683">
        <f>(AU683-1)*100</f>
        <v>0</v>
      </c>
      <c r="AW683">
        <f>MAX(0,($B$13+$C$13*EF683)/(1+$D$13*EF683)*DY683/(EA683+273)*$E$13)</f>
        <v>0</v>
      </c>
      <c r="AX683" t="s">
        <v>437</v>
      </c>
      <c r="AY683" t="s">
        <v>437</v>
      </c>
      <c r="AZ683">
        <v>0</v>
      </c>
      <c r="BA683">
        <v>0</v>
      </c>
      <c r="BB683">
        <f>1-AZ683/BA683</f>
        <v>0</v>
      </c>
      <c r="BC683">
        <v>0</v>
      </c>
      <c r="BD683" t="s">
        <v>437</v>
      </c>
      <c r="BE683" t="s">
        <v>437</v>
      </c>
      <c r="BF683">
        <v>0</v>
      </c>
      <c r="BG683">
        <v>0</v>
      </c>
      <c r="BH683">
        <f>1-BF683/BG683</f>
        <v>0</v>
      </c>
      <c r="BI683">
        <v>0.5</v>
      </c>
      <c r="BJ683">
        <f>DI683</f>
        <v>0</v>
      </c>
      <c r="BK683">
        <f>L683</f>
        <v>0</v>
      </c>
      <c r="BL683">
        <f>BH683*BI683*BJ683</f>
        <v>0</v>
      </c>
      <c r="BM683">
        <f>(BK683-BC683)/BJ683</f>
        <v>0</v>
      </c>
      <c r="BN683">
        <f>(BA683-BG683)/BG683</f>
        <v>0</v>
      </c>
      <c r="BO683">
        <f>AZ683/(BB683+AZ683/BG683)</f>
        <v>0</v>
      </c>
      <c r="BP683" t="s">
        <v>437</v>
      </c>
      <c r="BQ683">
        <v>0</v>
      </c>
      <c r="BR683">
        <f>IF(BQ683&lt;&gt;0, BQ683, BO683)</f>
        <v>0</v>
      </c>
      <c r="BS683">
        <f>1-BR683/BG683</f>
        <v>0</v>
      </c>
      <c r="BT683">
        <f>(BG683-BF683)/(BG683-BR683)</f>
        <v>0</v>
      </c>
      <c r="BU683">
        <f>(BA683-BG683)/(BA683-BR683)</f>
        <v>0</v>
      </c>
      <c r="BV683">
        <f>(BG683-BF683)/(BG683-AZ683)</f>
        <v>0</v>
      </c>
      <c r="BW683">
        <f>(BA683-BG683)/(BA683-AZ683)</f>
        <v>0</v>
      </c>
      <c r="BX683">
        <f>(BT683*BR683/BF683)</f>
        <v>0</v>
      </c>
      <c r="BY683">
        <f>(1-BX683)</f>
        <v>0</v>
      </c>
      <c r="DH683">
        <f>$B$11*EG683+$C$11*EH683+$F$11*ES683*(1-EV683)</f>
        <v>0</v>
      </c>
      <c r="DI683">
        <f>DH683*DJ683</f>
        <v>0</v>
      </c>
      <c r="DJ683">
        <f>($B$11*$D$9+$C$11*$D$9+$F$11*((FF683+EX683)/MAX(FF683+EX683+FG683, 0.1)*$I$9+FG683/MAX(FF683+EX683+FG683, 0.1)*$J$9))/($B$11+$C$11+$F$11)</f>
        <v>0</v>
      </c>
      <c r="DK683">
        <f>($B$11*$K$9+$C$11*$K$9+$F$11*((FF683+EX683)/MAX(FF683+EX683+FG683, 0.1)*$P$9+FG683/MAX(FF683+EX683+FG683, 0.1)*$Q$9))/($B$11+$C$11+$F$11)</f>
        <v>0</v>
      </c>
      <c r="DL683">
        <v>2.44</v>
      </c>
      <c r="DM683">
        <v>0.5</v>
      </c>
      <c r="DN683" t="s">
        <v>438</v>
      </c>
      <c r="DO683">
        <v>2</v>
      </c>
      <c r="DP683" t="b">
        <v>1</v>
      </c>
      <c r="DQ683">
        <v>1759263478.814285</v>
      </c>
      <c r="DR683">
        <v>1447.418214285715</v>
      </c>
      <c r="DS683">
        <v>1476.788571428571</v>
      </c>
      <c r="DT683">
        <v>22.92860357142857</v>
      </c>
      <c r="DU683">
        <v>22.60788928571429</v>
      </c>
      <c r="DV683">
        <v>1446.038928571429</v>
      </c>
      <c r="DW683">
        <v>22.70863214285714</v>
      </c>
      <c r="DX683">
        <v>500.0298571428572</v>
      </c>
      <c r="DY683">
        <v>90.62494285714286</v>
      </c>
      <c r="DZ683">
        <v>0.05077669642857143</v>
      </c>
      <c r="EA683">
        <v>29.63458214285714</v>
      </c>
      <c r="EB683">
        <v>30.00495357142857</v>
      </c>
      <c r="EC683">
        <v>999.9000000000002</v>
      </c>
      <c r="ED683">
        <v>0</v>
      </c>
      <c r="EE683">
        <v>0</v>
      </c>
      <c r="EF683">
        <v>10013.88642857143</v>
      </c>
      <c r="EG683">
        <v>0</v>
      </c>
      <c r="EH683">
        <v>11.42893214285715</v>
      </c>
      <c r="EI683">
        <v>-29.36972857142857</v>
      </c>
      <c r="EJ683">
        <v>1481.384642857143</v>
      </c>
      <c r="EK683">
        <v>1510.9475</v>
      </c>
      <c r="EL683">
        <v>0.3207265714285714</v>
      </c>
      <c r="EM683">
        <v>1476.788571428571</v>
      </c>
      <c r="EN683">
        <v>22.60788928571429</v>
      </c>
      <c r="EO683">
        <v>2.077903571428572</v>
      </c>
      <c r="EP683">
        <v>2.048838214285714</v>
      </c>
      <c r="EQ683">
        <v>18.05079285714286</v>
      </c>
      <c r="ER683">
        <v>17.82688928571429</v>
      </c>
      <c r="ES683">
        <v>2000.012142857143</v>
      </c>
      <c r="ET683">
        <v>0.9799933214285713</v>
      </c>
      <c r="EU683">
        <v>0.020006925</v>
      </c>
      <c r="EV683">
        <v>0</v>
      </c>
      <c r="EW683">
        <v>226.6455357142857</v>
      </c>
      <c r="EX683">
        <v>5.000560000000001</v>
      </c>
      <c r="EY683">
        <v>4703.847500000001</v>
      </c>
      <c r="EZ683">
        <v>17294.93571428572</v>
      </c>
      <c r="FA683">
        <v>41.31199999999999</v>
      </c>
      <c r="FB683">
        <v>41.44824999999999</v>
      </c>
      <c r="FC683">
        <v>41</v>
      </c>
      <c r="FD683">
        <v>40.62932142857142</v>
      </c>
      <c r="FE683">
        <v>42.05535714285713</v>
      </c>
      <c r="FF683">
        <v>1955.093571428572</v>
      </c>
      <c r="FG683">
        <v>39.91785714285714</v>
      </c>
      <c r="FH683">
        <v>0</v>
      </c>
      <c r="FI683">
        <v>1759263500.8</v>
      </c>
      <c r="FJ683">
        <v>0</v>
      </c>
      <c r="FK683">
        <v>226.657</v>
      </c>
      <c r="FL683">
        <v>-1.500923059932946</v>
      </c>
      <c r="FM683">
        <v>-23.89572653317336</v>
      </c>
      <c r="FN683">
        <v>4703.756538461538</v>
      </c>
      <c r="FO683">
        <v>15</v>
      </c>
      <c r="FP683">
        <v>0</v>
      </c>
      <c r="FQ683" t="s">
        <v>439</v>
      </c>
      <c r="FR683">
        <v>1747148579.5</v>
      </c>
      <c r="FS683">
        <v>1747148584.5</v>
      </c>
      <c r="FT683">
        <v>0</v>
      </c>
      <c r="FU683">
        <v>0.162</v>
      </c>
      <c r="FV683">
        <v>-0.001</v>
      </c>
      <c r="FW683">
        <v>0.139</v>
      </c>
      <c r="FX683">
        <v>0.058</v>
      </c>
      <c r="FY683">
        <v>420</v>
      </c>
      <c r="FZ683">
        <v>16</v>
      </c>
      <c r="GA683">
        <v>0.19</v>
      </c>
      <c r="GB683">
        <v>0.02</v>
      </c>
      <c r="GC683">
        <v>-29.31185853658537</v>
      </c>
      <c r="GD683">
        <v>-0.7205477351917312</v>
      </c>
      <c r="GE683">
        <v>0.1327058621228199</v>
      </c>
      <c r="GF683">
        <v>0</v>
      </c>
      <c r="GG683">
        <v>226.7095882352941</v>
      </c>
      <c r="GH683">
        <v>-1.030924360025098</v>
      </c>
      <c r="GI683">
        <v>0.2101095117323717</v>
      </c>
      <c r="GJ683">
        <v>0</v>
      </c>
      <c r="GK683">
        <v>0.3290628536585365</v>
      </c>
      <c r="GL683">
        <v>-0.154054662020906</v>
      </c>
      <c r="GM683">
        <v>0.01578815464055866</v>
      </c>
      <c r="GN683">
        <v>0</v>
      </c>
      <c r="GO683">
        <v>0</v>
      </c>
      <c r="GP683">
        <v>3</v>
      </c>
      <c r="GQ683" t="s">
        <v>490</v>
      </c>
      <c r="GR683">
        <v>3.1274</v>
      </c>
      <c r="GS683">
        <v>2.72884</v>
      </c>
      <c r="GT683">
        <v>0.198957</v>
      </c>
      <c r="GU683">
        <v>0.202756</v>
      </c>
      <c r="GV683">
        <v>0.103893</v>
      </c>
      <c r="GW683">
        <v>0.103454</v>
      </c>
      <c r="GX683">
        <v>24035.9</v>
      </c>
      <c r="GY683">
        <v>23182.4</v>
      </c>
      <c r="GZ683">
        <v>30547.4</v>
      </c>
      <c r="HA683">
        <v>29332.4</v>
      </c>
      <c r="HB683">
        <v>37782.4</v>
      </c>
      <c r="HC683">
        <v>34596.9</v>
      </c>
      <c r="HD683">
        <v>46728.1</v>
      </c>
      <c r="HE683">
        <v>43576</v>
      </c>
      <c r="HF683">
        <v>1.82437</v>
      </c>
      <c r="HG683">
        <v>1.85572</v>
      </c>
      <c r="HH683">
        <v>0.103042</v>
      </c>
      <c r="HI683">
        <v>0</v>
      </c>
      <c r="HJ683">
        <v>28.3256</v>
      </c>
      <c r="HK683">
        <v>999.9</v>
      </c>
      <c r="HL683">
        <v>53.1</v>
      </c>
      <c r="HM683">
        <v>31</v>
      </c>
      <c r="HN683">
        <v>26.4336</v>
      </c>
      <c r="HO683">
        <v>62.6597</v>
      </c>
      <c r="HP683">
        <v>16.6587</v>
      </c>
      <c r="HQ683">
        <v>1</v>
      </c>
      <c r="HR683">
        <v>0.117381</v>
      </c>
      <c r="HS683">
        <v>-0.204464</v>
      </c>
      <c r="HT683">
        <v>20.2015</v>
      </c>
      <c r="HU683">
        <v>5.22792</v>
      </c>
      <c r="HV683">
        <v>11.974</v>
      </c>
      <c r="HW683">
        <v>4.9696</v>
      </c>
      <c r="HX683">
        <v>3.28955</v>
      </c>
      <c r="HY683">
        <v>9999</v>
      </c>
      <c r="HZ683">
        <v>9999</v>
      </c>
      <c r="IA683">
        <v>9999</v>
      </c>
      <c r="IB683">
        <v>22.1</v>
      </c>
      <c r="IC683">
        <v>4.97291</v>
      </c>
      <c r="ID683">
        <v>1.87717</v>
      </c>
      <c r="IE683">
        <v>1.87531</v>
      </c>
      <c r="IF683">
        <v>1.87806</v>
      </c>
      <c r="IG683">
        <v>1.87485</v>
      </c>
      <c r="IH683">
        <v>1.87837</v>
      </c>
      <c r="II683">
        <v>1.87546</v>
      </c>
      <c r="IJ683">
        <v>1.87668</v>
      </c>
      <c r="IK683">
        <v>0</v>
      </c>
      <c r="IL683">
        <v>0</v>
      </c>
      <c r="IM683">
        <v>0</v>
      </c>
      <c r="IN683">
        <v>0</v>
      </c>
      <c r="IO683" t="s">
        <v>441</v>
      </c>
      <c r="IP683" t="s">
        <v>442</v>
      </c>
      <c r="IQ683" t="s">
        <v>443</v>
      </c>
      <c r="IR683" t="s">
        <v>443</v>
      </c>
      <c r="IS683" t="s">
        <v>443</v>
      </c>
      <c r="IT683" t="s">
        <v>443</v>
      </c>
      <c r="IU683">
        <v>0</v>
      </c>
      <c r="IV683">
        <v>100</v>
      </c>
      <c r="IW683">
        <v>100</v>
      </c>
      <c r="IX683">
        <v>1.41</v>
      </c>
      <c r="IY683">
        <v>0.2201</v>
      </c>
      <c r="IZ683">
        <v>-0.1222274518627452</v>
      </c>
      <c r="JA683">
        <v>0.001328938755811441</v>
      </c>
      <c r="JB683">
        <v>-5.633165956792918E-07</v>
      </c>
      <c r="JC683">
        <v>2.510553891376428E-10</v>
      </c>
      <c r="JD683">
        <v>-0.04678033270444259</v>
      </c>
      <c r="JE683">
        <v>-0.0009625096320519332</v>
      </c>
      <c r="JF683">
        <v>0.0006953178313022573</v>
      </c>
      <c r="JG683">
        <v>-5.973937232829655E-06</v>
      </c>
      <c r="JH683">
        <v>1</v>
      </c>
      <c r="JI683">
        <v>2112</v>
      </c>
      <c r="JJ683">
        <v>1</v>
      </c>
      <c r="JK683">
        <v>26</v>
      </c>
      <c r="JL683">
        <v>201915.1</v>
      </c>
      <c r="JM683">
        <v>201915</v>
      </c>
      <c r="JN683">
        <v>3.07373</v>
      </c>
      <c r="JO683">
        <v>2.53662</v>
      </c>
      <c r="JP683">
        <v>1.39893</v>
      </c>
      <c r="JQ683">
        <v>2.33765</v>
      </c>
      <c r="JR683">
        <v>1.44897</v>
      </c>
      <c r="JS683">
        <v>2.53174</v>
      </c>
      <c r="JT683">
        <v>36.8604</v>
      </c>
      <c r="JU683">
        <v>23.9649</v>
      </c>
      <c r="JV683">
        <v>18</v>
      </c>
      <c r="JW683">
        <v>475.991</v>
      </c>
      <c r="JX683">
        <v>465.117</v>
      </c>
      <c r="JY683">
        <v>27.9077</v>
      </c>
      <c r="JZ683">
        <v>28.7056</v>
      </c>
      <c r="KA683">
        <v>30.0002</v>
      </c>
      <c r="KB683">
        <v>28.3746</v>
      </c>
      <c r="KC683">
        <v>28.4381</v>
      </c>
      <c r="KD683">
        <v>61.621</v>
      </c>
      <c r="KE683">
        <v>24.6032</v>
      </c>
      <c r="KF683">
        <v>82.3212</v>
      </c>
      <c r="KG683">
        <v>27.909</v>
      </c>
      <c r="KH683">
        <v>1523.57</v>
      </c>
      <c r="KI683">
        <v>22.6591</v>
      </c>
      <c r="KJ683">
        <v>100.985</v>
      </c>
      <c r="KK683">
        <v>100.242</v>
      </c>
    </row>
    <row r="684" spans="1:297">
      <c r="A684">
        <v>668</v>
      </c>
      <c r="B684">
        <v>1759263491.6</v>
      </c>
      <c r="C684">
        <v>16676</v>
      </c>
      <c r="D684" t="s">
        <v>1785</v>
      </c>
      <c r="E684" t="s">
        <v>1786</v>
      </c>
      <c r="F684">
        <v>5</v>
      </c>
      <c r="G684" t="s">
        <v>1604</v>
      </c>
      <c r="H684" t="s">
        <v>436</v>
      </c>
      <c r="I684">
        <v>1759263484.1</v>
      </c>
      <c r="J684">
        <f>(K684)/1000</f>
        <v>0</v>
      </c>
      <c r="K684">
        <f>IF(DP684, AN684, AH684)</f>
        <v>0</v>
      </c>
      <c r="L684">
        <f>IF(DP684, AI684, AG684)</f>
        <v>0</v>
      </c>
      <c r="M684">
        <f>DR684 - IF(AU684&gt;1, L684*DL684*100.0/(AW684), 0)</f>
        <v>0</v>
      </c>
      <c r="N684">
        <f>((T684-J684/2)*M684-L684)/(T684+J684/2)</f>
        <v>0</v>
      </c>
      <c r="O684">
        <f>N684*(DY684+DZ684)/1000.0</f>
        <v>0</v>
      </c>
      <c r="P684">
        <f>(DR684 - IF(AU684&gt;1, L684*DL684*100.0/(AW684), 0))*(DY684+DZ684)/1000.0</f>
        <v>0</v>
      </c>
      <c r="Q684">
        <f>2.0/((1/S684-1/R684)+SIGN(S684)*SQRT((1/S684-1/R684)*(1/S684-1/R684) + 4*DM684/((DM684+1)*(DM684+1))*(2*1/S684*1/R684-1/R684*1/R684)))</f>
        <v>0</v>
      </c>
      <c r="R684">
        <f>IF(LEFT(DN684,1)&lt;&gt;"0",IF(LEFT(DN684,1)="1",3.0,DO684),$D$5+$E$5*(EF684*DY684/($K$5*1000))+$F$5*(EF684*DY684/($K$5*1000))*MAX(MIN(DL684,$J$5),$I$5)*MAX(MIN(DL684,$J$5),$I$5)+$G$5*MAX(MIN(DL684,$J$5),$I$5)*(EF684*DY684/($K$5*1000))+$H$5*(EF684*DY684/($K$5*1000))*(EF684*DY684/($K$5*1000)))</f>
        <v>0</v>
      </c>
      <c r="S684">
        <f>J684*(1000-(1000*0.61365*exp(17.502*W684/(240.97+W684))/(DY684+DZ684)+DT684)/2)/(1000*0.61365*exp(17.502*W684/(240.97+W684))/(DY684+DZ684)-DT684)</f>
        <v>0</v>
      </c>
      <c r="T684">
        <f>1/((DM684+1)/(Q684/1.6)+1/(R684/1.37)) + DM684/((DM684+1)/(Q684/1.6) + DM684/(R684/1.37))</f>
        <v>0</v>
      </c>
      <c r="U684">
        <f>(DH684*DK684)</f>
        <v>0</v>
      </c>
      <c r="V684">
        <f>(EA684+(U684+2*0.95*5.67E-8*(((EA684+$B$7)+273)^4-(EA684+273)^4)-44100*J684)/(1.84*29.3*R684+8*0.95*5.67E-8*(EA684+273)^3))</f>
        <v>0</v>
      </c>
      <c r="W684">
        <f>($C$7*EB684+$D$7*EC684+$E$7*V684)</f>
        <v>0</v>
      </c>
      <c r="X684">
        <f>0.61365*exp(17.502*W684/(240.97+W684))</f>
        <v>0</v>
      </c>
      <c r="Y684">
        <f>(Z684/AA684*100)</f>
        <v>0</v>
      </c>
      <c r="Z684">
        <f>DT684*(DY684+DZ684)/1000</f>
        <v>0</v>
      </c>
      <c r="AA684">
        <f>0.61365*exp(17.502*EA684/(240.97+EA684))</f>
        <v>0</v>
      </c>
      <c r="AB684">
        <f>(X684-DT684*(DY684+DZ684)/1000)</f>
        <v>0</v>
      </c>
      <c r="AC684">
        <f>(-J684*44100)</f>
        <v>0</v>
      </c>
      <c r="AD684">
        <f>2*29.3*R684*0.92*(EA684-W684)</f>
        <v>0</v>
      </c>
      <c r="AE684">
        <f>2*0.95*5.67E-8*(((EA684+$B$7)+273)^4-(W684+273)^4)</f>
        <v>0</v>
      </c>
      <c r="AF684">
        <f>U684+AE684+AC684+AD684</f>
        <v>0</v>
      </c>
      <c r="AG684">
        <f>DX684*AU684*(DS684-DR684*(1000-AU684*DU684)/(1000-AU684*DT684))/(100*DL684)</f>
        <v>0</v>
      </c>
      <c r="AH684">
        <f>1000*DX684*AU684*(DT684-DU684)/(100*DL684*(1000-AU684*DT684))</f>
        <v>0</v>
      </c>
      <c r="AI684">
        <f>(AJ684 - AK684 - DY684*1E3/(8.314*(EA684+273.15)) * AM684/DX684 * AL684) * DX684/(100*DL684) * (1000 - DU684)/1000</f>
        <v>0</v>
      </c>
      <c r="AJ684">
        <v>1544.216966567117</v>
      </c>
      <c r="AK684">
        <v>1523.457393939394</v>
      </c>
      <c r="AL684">
        <v>3.432131924947385</v>
      </c>
      <c r="AM684">
        <v>65.50956561991086</v>
      </c>
      <c r="AN684">
        <f>(AP684 - AO684 + DY684*1E3/(8.314*(EA684+273.15)) * AR684/DX684 * AQ684) * DX684/(100*DL684) * 1000/(1000 - AP684)</f>
        <v>0</v>
      </c>
      <c r="AO684">
        <v>22.62271671512497</v>
      </c>
      <c r="AP684">
        <v>22.93189454545454</v>
      </c>
      <c r="AQ684">
        <v>6.06202591691493E-06</v>
      </c>
      <c r="AR684">
        <v>120.4134206838578</v>
      </c>
      <c r="AS684">
        <v>6</v>
      </c>
      <c r="AT684">
        <v>1</v>
      </c>
      <c r="AU684">
        <f>IF(AS684*$H$13&gt;=AW684,1.0,(AW684/(AW684-AS684*$H$13)))</f>
        <v>0</v>
      </c>
      <c r="AV684">
        <f>(AU684-1)*100</f>
        <v>0</v>
      </c>
      <c r="AW684">
        <f>MAX(0,($B$13+$C$13*EF684)/(1+$D$13*EF684)*DY684/(EA684+273)*$E$13)</f>
        <v>0</v>
      </c>
      <c r="AX684" t="s">
        <v>437</v>
      </c>
      <c r="AY684" t="s">
        <v>437</v>
      </c>
      <c r="AZ684">
        <v>0</v>
      </c>
      <c r="BA684">
        <v>0</v>
      </c>
      <c r="BB684">
        <f>1-AZ684/BA684</f>
        <v>0</v>
      </c>
      <c r="BC684">
        <v>0</v>
      </c>
      <c r="BD684" t="s">
        <v>437</v>
      </c>
      <c r="BE684" t="s">
        <v>437</v>
      </c>
      <c r="BF684">
        <v>0</v>
      </c>
      <c r="BG684">
        <v>0</v>
      </c>
      <c r="BH684">
        <f>1-BF684/BG684</f>
        <v>0</v>
      </c>
      <c r="BI684">
        <v>0.5</v>
      </c>
      <c r="BJ684">
        <f>DI684</f>
        <v>0</v>
      </c>
      <c r="BK684">
        <f>L684</f>
        <v>0</v>
      </c>
      <c r="BL684">
        <f>BH684*BI684*BJ684</f>
        <v>0</v>
      </c>
      <c r="BM684">
        <f>(BK684-BC684)/BJ684</f>
        <v>0</v>
      </c>
      <c r="BN684">
        <f>(BA684-BG684)/BG684</f>
        <v>0</v>
      </c>
      <c r="BO684">
        <f>AZ684/(BB684+AZ684/BG684)</f>
        <v>0</v>
      </c>
      <c r="BP684" t="s">
        <v>437</v>
      </c>
      <c r="BQ684">
        <v>0</v>
      </c>
      <c r="BR684">
        <f>IF(BQ684&lt;&gt;0, BQ684, BO684)</f>
        <v>0</v>
      </c>
      <c r="BS684">
        <f>1-BR684/BG684</f>
        <v>0</v>
      </c>
      <c r="BT684">
        <f>(BG684-BF684)/(BG684-BR684)</f>
        <v>0</v>
      </c>
      <c r="BU684">
        <f>(BA684-BG684)/(BA684-BR684)</f>
        <v>0</v>
      </c>
      <c r="BV684">
        <f>(BG684-BF684)/(BG684-AZ684)</f>
        <v>0</v>
      </c>
      <c r="BW684">
        <f>(BA684-BG684)/(BA684-AZ684)</f>
        <v>0</v>
      </c>
      <c r="BX684">
        <f>(BT684*BR684/BF684)</f>
        <v>0</v>
      </c>
      <c r="BY684">
        <f>(1-BX684)</f>
        <v>0</v>
      </c>
      <c r="DH684">
        <f>$B$11*EG684+$C$11*EH684+$F$11*ES684*(1-EV684)</f>
        <v>0</v>
      </c>
      <c r="DI684">
        <f>DH684*DJ684</f>
        <v>0</v>
      </c>
      <c r="DJ684">
        <f>($B$11*$D$9+$C$11*$D$9+$F$11*((FF684+EX684)/MAX(FF684+EX684+FG684, 0.1)*$I$9+FG684/MAX(FF684+EX684+FG684, 0.1)*$J$9))/($B$11+$C$11+$F$11)</f>
        <v>0</v>
      </c>
      <c r="DK684">
        <f>($B$11*$K$9+$C$11*$K$9+$F$11*((FF684+EX684)/MAX(FF684+EX684+FG684, 0.1)*$P$9+FG684/MAX(FF684+EX684+FG684, 0.1)*$Q$9))/($B$11+$C$11+$F$11)</f>
        <v>0</v>
      </c>
      <c r="DL684">
        <v>2.44</v>
      </c>
      <c r="DM684">
        <v>0.5</v>
      </c>
      <c r="DN684" t="s">
        <v>438</v>
      </c>
      <c r="DO684">
        <v>2</v>
      </c>
      <c r="DP684" t="b">
        <v>1</v>
      </c>
      <c r="DQ684">
        <v>1759263484.1</v>
      </c>
      <c r="DR684">
        <v>1465.101851851852</v>
      </c>
      <c r="DS684">
        <v>1494.484074074074</v>
      </c>
      <c r="DT684">
        <v>22.9299</v>
      </c>
      <c r="DU684">
        <v>22.61765185185185</v>
      </c>
      <c r="DV684">
        <v>1463.698888888889</v>
      </c>
      <c r="DW684">
        <v>22.7099074074074</v>
      </c>
      <c r="DX684">
        <v>500.0501111111112</v>
      </c>
      <c r="DY684">
        <v>90.62427037037038</v>
      </c>
      <c r="DZ684">
        <v>0.05077091851851852</v>
      </c>
      <c r="EA684">
        <v>29.63312222222222</v>
      </c>
      <c r="EB684">
        <v>30.0062037037037</v>
      </c>
      <c r="EC684">
        <v>999.9000000000001</v>
      </c>
      <c r="ED684">
        <v>0</v>
      </c>
      <c r="EE684">
        <v>0</v>
      </c>
      <c r="EF684">
        <v>10008.14814814815</v>
      </c>
      <c r="EG684">
        <v>0</v>
      </c>
      <c r="EH684">
        <v>11.42503703703703</v>
      </c>
      <c r="EI684">
        <v>-29.38147407407407</v>
      </c>
      <c r="EJ684">
        <v>1499.484444444445</v>
      </c>
      <c r="EK684">
        <v>1529.066296296296</v>
      </c>
      <c r="EL684">
        <v>0.3122693703703703</v>
      </c>
      <c r="EM684">
        <v>1494.484074074074</v>
      </c>
      <c r="EN684">
        <v>22.61765185185185</v>
      </c>
      <c r="EO684">
        <v>2.078006296296296</v>
      </c>
      <c r="EP684">
        <v>2.049706666666666</v>
      </c>
      <c r="EQ684">
        <v>18.05158148148148</v>
      </c>
      <c r="ER684">
        <v>17.83362222222222</v>
      </c>
      <c r="ES684">
        <v>2000.000370370371</v>
      </c>
      <c r="ET684">
        <v>0.9799926666666666</v>
      </c>
      <c r="EU684">
        <v>0.02000759259259259</v>
      </c>
      <c r="EV684">
        <v>0</v>
      </c>
      <c r="EW684">
        <v>226.5037037037037</v>
      </c>
      <c r="EX684">
        <v>5.000560000000001</v>
      </c>
      <c r="EY684">
        <v>4701.614814814815</v>
      </c>
      <c r="EZ684">
        <v>17294.82962962963</v>
      </c>
      <c r="FA684">
        <v>41.31199999999999</v>
      </c>
      <c r="FB684">
        <v>41.45333333333333</v>
      </c>
      <c r="FC684">
        <v>41</v>
      </c>
      <c r="FD684">
        <v>40.64796296296296</v>
      </c>
      <c r="FE684">
        <v>42.06199999999999</v>
      </c>
      <c r="FF684">
        <v>1955.081111111112</v>
      </c>
      <c r="FG684">
        <v>39.91814814814815</v>
      </c>
      <c r="FH684">
        <v>0</v>
      </c>
      <c r="FI684">
        <v>1759263505.6</v>
      </c>
      <c r="FJ684">
        <v>0</v>
      </c>
      <c r="FK684">
        <v>226.5205769230769</v>
      </c>
      <c r="FL684">
        <v>-2.073538448295534</v>
      </c>
      <c r="FM684">
        <v>-23.78598293652335</v>
      </c>
      <c r="FN684">
        <v>4701.739230769231</v>
      </c>
      <c r="FO684">
        <v>15</v>
      </c>
      <c r="FP684">
        <v>0</v>
      </c>
      <c r="FQ684" t="s">
        <v>439</v>
      </c>
      <c r="FR684">
        <v>1747148579.5</v>
      </c>
      <c r="FS684">
        <v>1747148584.5</v>
      </c>
      <c r="FT684">
        <v>0</v>
      </c>
      <c r="FU684">
        <v>0.162</v>
      </c>
      <c r="FV684">
        <v>-0.001</v>
      </c>
      <c r="FW684">
        <v>0.139</v>
      </c>
      <c r="FX684">
        <v>0.058</v>
      </c>
      <c r="FY684">
        <v>420</v>
      </c>
      <c r="FZ684">
        <v>16</v>
      </c>
      <c r="GA684">
        <v>0.19</v>
      </c>
      <c r="GB684">
        <v>0.02</v>
      </c>
      <c r="GC684">
        <v>-29.3646975</v>
      </c>
      <c r="GD684">
        <v>-0.2430720450281341</v>
      </c>
      <c r="GE684">
        <v>0.1049912007920189</v>
      </c>
      <c r="GF684">
        <v>1</v>
      </c>
      <c r="GG684">
        <v>226.5808529411765</v>
      </c>
      <c r="GH684">
        <v>-1.726401824575927</v>
      </c>
      <c r="GI684">
        <v>0.2459716784692835</v>
      </c>
      <c r="GJ684">
        <v>0</v>
      </c>
      <c r="GK684">
        <v>0.317839</v>
      </c>
      <c r="GL684">
        <v>-0.09074402251407278</v>
      </c>
      <c r="GM684">
        <v>0.01022618351585771</v>
      </c>
      <c r="GN684">
        <v>1</v>
      </c>
      <c r="GO684">
        <v>2</v>
      </c>
      <c r="GP684">
        <v>3</v>
      </c>
      <c r="GQ684" t="s">
        <v>446</v>
      </c>
      <c r="GR684">
        <v>3.12766</v>
      </c>
      <c r="GS684">
        <v>2.72853</v>
      </c>
      <c r="GT684">
        <v>0.200299</v>
      </c>
      <c r="GU684">
        <v>0.204079</v>
      </c>
      <c r="GV684">
        <v>0.103892</v>
      </c>
      <c r="GW684">
        <v>0.103497</v>
      </c>
      <c r="GX684">
        <v>23995.5</v>
      </c>
      <c r="GY684">
        <v>23143.8</v>
      </c>
      <c r="GZ684">
        <v>30547.3</v>
      </c>
      <c r="HA684">
        <v>29332.4</v>
      </c>
      <c r="HB684">
        <v>37782.3</v>
      </c>
      <c r="HC684">
        <v>34595.4</v>
      </c>
      <c r="HD684">
        <v>46727.7</v>
      </c>
      <c r="HE684">
        <v>43576</v>
      </c>
      <c r="HF684">
        <v>1.82447</v>
      </c>
      <c r="HG684">
        <v>1.8556</v>
      </c>
      <c r="HH684">
        <v>0.103079</v>
      </c>
      <c r="HI684">
        <v>0</v>
      </c>
      <c r="HJ684">
        <v>28.3297</v>
      </c>
      <c r="HK684">
        <v>999.9</v>
      </c>
      <c r="HL684">
        <v>53.1</v>
      </c>
      <c r="HM684">
        <v>31</v>
      </c>
      <c r="HN684">
        <v>26.4333</v>
      </c>
      <c r="HO684">
        <v>63.0297</v>
      </c>
      <c r="HP684">
        <v>16.5304</v>
      </c>
      <c r="HQ684">
        <v>1</v>
      </c>
      <c r="HR684">
        <v>0.117622</v>
      </c>
      <c r="HS684">
        <v>-0.192647</v>
      </c>
      <c r="HT684">
        <v>20.2015</v>
      </c>
      <c r="HU684">
        <v>5.22762</v>
      </c>
      <c r="HV684">
        <v>11.974</v>
      </c>
      <c r="HW684">
        <v>4.96965</v>
      </c>
      <c r="HX684">
        <v>3.28953</v>
      </c>
      <c r="HY684">
        <v>9999</v>
      </c>
      <c r="HZ684">
        <v>9999</v>
      </c>
      <c r="IA684">
        <v>9999</v>
      </c>
      <c r="IB684">
        <v>22.1</v>
      </c>
      <c r="IC684">
        <v>4.9729</v>
      </c>
      <c r="ID684">
        <v>1.87715</v>
      </c>
      <c r="IE684">
        <v>1.8753</v>
      </c>
      <c r="IF684">
        <v>1.87807</v>
      </c>
      <c r="IG684">
        <v>1.87485</v>
      </c>
      <c r="IH684">
        <v>1.87839</v>
      </c>
      <c r="II684">
        <v>1.87546</v>
      </c>
      <c r="IJ684">
        <v>1.87668</v>
      </c>
      <c r="IK684">
        <v>0</v>
      </c>
      <c r="IL684">
        <v>0</v>
      </c>
      <c r="IM684">
        <v>0</v>
      </c>
      <c r="IN684">
        <v>0</v>
      </c>
      <c r="IO684" t="s">
        <v>441</v>
      </c>
      <c r="IP684" t="s">
        <v>442</v>
      </c>
      <c r="IQ684" t="s">
        <v>443</v>
      </c>
      <c r="IR684" t="s">
        <v>443</v>
      </c>
      <c r="IS684" t="s">
        <v>443</v>
      </c>
      <c r="IT684" t="s">
        <v>443</v>
      </c>
      <c r="IU684">
        <v>0</v>
      </c>
      <c r="IV684">
        <v>100</v>
      </c>
      <c r="IW684">
        <v>100</v>
      </c>
      <c r="IX684">
        <v>1.43</v>
      </c>
      <c r="IY684">
        <v>0.2201</v>
      </c>
      <c r="IZ684">
        <v>-0.1222274518627452</v>
      </c>
      <c r="JA684">
        <v>0.001328938755811441</v>
      </c>
      <c r="JB684">
        <v>-5.633165956792918E-07</v>
      </c>
      <c r="JC684">
        <v>2.510553891376428E-10</v>
      </c>
      <c r="JD684">
        <v>-0.04678033270444259</v>
      </c>
      <c r="JE684">
        <v>-0.0009625096320519332</v>
      </c>
      <c r="JF684">
        <v>0.0006953178313022573</v>
      </c>
      <c r="JG684">
        <v>-5.973937232829655E-06</v>
      </c>
      <c r="JH684">
        <v>1</v>
      </c>
      <c r="JI684">
        <v>2112</v>
      </c>
      <c r="JJ684">
        <v>1</v>
      </c>
      <c r="JK684">
        <v>26</v>
      </c>
      <c r="JL684">
        <v>201915.2</v>
      </c>
      <c r="JM684">
        <v>201915.1</v>
      </c>
      <c r="JN684">
        <v>3.10303</v>
      </c>
      <c r="JO684">
        <v>2.52319</v>
      </c>
      <c r="JP684">
        <v>1.39893</v>
      </c>
      <c r="JQ684">
        <v>2.33765</v>
      </c>
      <c r="JR684">
        <v>1.44897</v>
      </c>
      <c r="JS684">
        <v>2.5354</v>
      </c>
      <c r="JT684">
        <v>36.8604</v>
      </c>
      <c r="JU684">
        <v>23.9824</v>
      </c>
      <c r="JV684">
        <v>18</v>
      </c>
      <c r="JW684">
        <v>476.057</v>
      </c>
      <c r="JX684">
        <v>465.055</v>
      </c>
      <c r="JY684">
        <v>27.9058</v>
      </c>
      <c r="JZ684">
        <v>28.7087</v>
      </c>
      <c r="KA684">
        <v>30.0003</v>
      </c>
      <c r="KB684">
        <v>28.3764</v>
      </c>
      <c r="KC684">
        <v>28.4406</v>
      </c>
      <c r="KD684">
        <v>62.1279</v>
      </c>
      <c r="KE684">
        <v>24.6032</v>
      </c>
      <c r="KF684">
        <v>82.3212</v>
      </c>
      <c r="KG684">
        <v>27.9013</v>
      </c>
      <c r="KH684">
        <v>1536.95</v>
      </c>
      <c r="KI684">
        <v>22.676</v>
      </c>
      <c r="KJ684">
        <v>100.984</v>
      </c>
      <c r="KK684">
        <v>100.242</v>
      </c>
    </row>
    <row r="685" spans="1:297">
      <c r="A685">
        <v>669</v>
      </c>
      <c r="B685">
        <v>1759263496.6</v>
      </c>
      <c r="C685">
        <v>16681</v>
      </c>
      <c r="D685" t="s">
        <v>1787</v>
      </c>
      <c r="E685" t="s">
        <v>1788</v>
      </c>
      <c r="F685">
        <v>5</v>
      </c>
      <c r="G685" t="s">
        <v>1604</v>
      </c>
      <c r="H685" t="s">
        <v>436</v>
      </c>
      <c r="I685">
        <v>1759263488.814285</v>
      </c>
      <c r="J685">
        <f>(K685)/1000</f>
        <v>0</v>
      </c>
      <c r="K685">
        <f>IF(DP685, AN685, AH685)</f>
        <v>0</v>
      </c>
      <c r="L685">
        <f>IF(DP685, AI685, AG685)</f>
        <v>0</v>
      </c>
      <c r="M685">
        <f>DR685 - IF(AU685&gt;1, L685*DL685*100.0/(AW685), 0)</f>
        <v>0</v>
      </c>
      <c r="N685">
        <f>((T685-J685/2)*M685-L685)/(T685+J685/2)</f>
        <v>0</v>
      </c>
      <c r="O685">
        <f>N685*(DY685+DZ685)/1000.0</f>
        <v>0</v>
      </c>
      <c r="P685">
        <f>(DR685 - IF(AU685&gt;1, L685*DL685*100.0/(AW685), 0))*(DY685+DZ685)/1000.0</f>
        <v>0</v>
      </c>
      <c r="Q685">
        <f>2.0/((1/S685-1/R685)+SIGN(S685)*SQRT((1/S685-1/R685)*(1/S685-1/R685) + 4*DM685/((DM685+1)*(DM685+1))*(2*1/S685*1/R685-1/R685*1/R685)))</f>
        <v>0</v>
      </c>
      <c r="R685">
        <f>IF(LEFT(DN685,1)&lt;&gt;"0",IF(LEFT(DN685,1)="1",3.0,DO685),$D$5+$E$5*(EF685*DY685/($K$5*1000))+$F$5*(EF685*DY685/($K$5*1000))*MAX(MIN(DL685,$J$5),$I$5)*MAX(MIN(DL685,$J$5),$I$5)+$G$5*MAX(MIN(DL685,$J$5),$I$5)*(EF685*DY685/($K$5*1000))+$H$5*(EF685*DY685/($K$5*1000))*(EF685*DY685/($K$5*1000)))</f>
        <v>0</v>
      </c>
      <c r="S685">
        <f>J685*(1000-(1000*0.61365*exp(17.502*W685/(240.97+W685))/(DY685+DZ685)+DT685)/2)/(1000*0.61365*exp(17.502*W685/(240.97+W685))/(DY685+DZ685)-DT685)</f>
        <v>0</v>
      </c>
      <c r="T685">
        <f>1/((DM685+1)/(Q685/1.6)+1/(R685/1.37)) + DM685/((DM685+1)/(Q685/1.6) + DM685/(R685/1.37))</f>
        <v>0</v>
      </c>
      <c r="U685">
        <f>(DH685*DK685)</f>
        <v>0</v>
      </c>
      <c r="V685">
        <f>(EA685+(U685+2*0.95*5.67E-8*(((EA685+$B$7)+273)^4-(EA685+273)^4)-44100*J685)/(1.84*29.3*R685+8*0.95*5.67E-8*(EA685+273)^3))</f>
        <v>0</v>
      </c>
      <c r="W685">
        <f>($C$7*EB685+$D$7*EC685+$E$7*V685)</f>
        <v>0</v>
      </c>
      <c r="X685">
        <f>0.61365*exp(17.502*W685/(240.97+W685))</f>
        <v>0</v>
      </c>
      <c r="Y685">
        <f>(Z685/AA685*100)</f>
        <v>0</v>
      </c>
      <c r="Z685">
        <f>DT685*(DY685+DZ685)/1000</f>
        <v>0</v>
      </c>
      <c r="AA685">
        <f>0.61365*exp(17.502*EA685/(240.97+EA685))</f>
        <v>0</v>
      </c>
      <c r="AB685">
        <f>(X685-DT685*(DY685+DZ685)/1000)</f>
        <v>0</v>
      </c>
      <c r="AC685">
        <f>(-J685*44100)</f>
        <v>0</v>
      </c>
      <c r="AD685">
        <f>2*29.3*R685*0.92*(EA685-W685)</f>
        <v>0</v>
      </c>
      <c r="AE685">
        <f>2*0.95*5.67E-8*(((EA685+$B$7)+273)^4-(W685+273)^4)</f>
        <v>0</v>
      </c>
      <c r="AF685">
        <f>U685+AE685+AC685+AD685</f>
        <v>0</v>
      </c>
      <c r="AG685">
        <f>DX685*AU685*(DS685-DR685*(1000-AU685*DU685)/(1000-AU685*DT685))/(100*DL685)</f>
        <v>0</v>
      </c>
      <c r="AH685">
        <f>1000*DX685*AU685*(DT685-DU685)/(100*DL685*(1000-AU685*DT685))</f>
        <v>0</v>
      </c>
      <c r="AI685">
        <f>(AJ685 - AK685 - DY685*1E3/(8.314*(EA685+273.15)) * AM685/DX685 * AL685) * DX685/(100*DL685) * (1000 - DU685)/1000</f>
        <v>0</v>
      </c>
      <c r="AJ685">
        <v>1561.369943480147</v>
      </c>
      <c r="AK685">
        <v>1540.511575757575</v>
      </c>
      <c r="AL685">
        <v>3.410109420227776</v>
      </c>
      <c r="AM685">
        <v>65.50956561991086</v>
      </c>
      <c r="AN685">
        <f>(AP685 - AO685 + DY685*1E3/(8.314*(EA685+273.15)) * AR685/DX685 * AQ685) * DX685/(100*DL685) * 1000/(1000 - AP685)</f>
        <v>0</v>
      </c>
      <c r="AO685">
        <v>22.6465222740927</v>
      </c>
      <c r="AP685">
        <v>22.93923090909091</v>
      </c>
      <c r="AQ685">
        <v>9.320686324496001E-05</v>
      </c>
      <c r="AR685">
        <v>120.4134206838578</v>
      </c>
      <c r="AS685">
        <v>6</v>
      </c>
      <c r="AT685">
        <v>1</v>
      </c>
      <c r="AU685">
        <f>IF(AS685*$H$13&gt;=AW685,1.0,(AW685/(AW685-AS685*$H$13)))</f>
        <v>0</v>
      </c>
      <c r="AV685">
        <f>(AU685-1)*100</f>
        <v>0</v>
      </c>
      <c r="AW685">
        <f>MAX(0,($B$13+$C$13*EF685)/(1+$D$13*EF685)*DY685/(EA685+273)*$E$13)</f>
        <v>0</v>
      </c>
      <c r="AX685" t="s">
        <v>437</v>
      </c>
      <c r="AY685" t="s">
        <v>437</v>
      </c>
      <c r="AZ685">
        <v>0</v>
      </c>
      <c r="BA685">
        <v>0</v>
      </c>
      <c r="BB685">
        <f>1-AZ685/BA685</f>
        <v>0</v>
      </c>
      <c r="BC685">
        <v>0</v>
      </c>
      <c r="BD685" t="s">
        <v>437</v>
      </c>
      <c r="BE685" t="s">
        <v>437</v>
      </c>
      <c r="BF685">
        <v>0</v>
      </c>
      <c r="BG685">
        <v>0</v>
      </c>
      <c r="BH685">
        <f>1-BF685/BG685</f>
        <v>0</v>
      </c>
      <c r="BI685">
        <v>0.5</v>
      </c>
      <c r="BJ685">
        <f>DI685</f>
        <v>0</v>
      </c>
      <c r="BK685">
        <f>L685</f>
        <v>0</v>
      </c>
      <c r="BL685">
        <f>BH685*BI685*BJ685</f>
        <v>0</v>
      </c>
      <c r="BM685">
        <f>(BK685-BC685)/BJ685</f>
        <v>0</v>
      </c>
      <c r="BN685">
        <f>(BA685-BG685)/BG685</f>
        <v>0</v>
      </c>
      <c r="BO685">
        <f>AZ685/(BB685+AZ685/BG685)</f>
        <v>0</v>
      </c>
      <c r="BP685" t="s">
        <v>437</v>
      </c>
      <c r="BQ685">
        <v>0</v>
      </c>
      <c r="BR685">
        <f>IF(BQ685&lt;&gt;0, BQ685, BO685)</f>
        <v>0</v>
      </c>
      <c r="BS685">
        <f>1-BR685/BG685</f>
        <v>0</v>
      </c>
      <c r="BT685">
        <f>(BG685-BF685)/(BG685-BR685)</f>
        <v>0</v>
      </c>
      <c r="BU685">
        <f>(BA685-BG685)/(BA685-BR685)</f>
        <v>0</v>
      </c>
      <c r="BV685">
        <f>(BG685-BF685)/(BG685-AZ685)</f>
        <v>0</v>
      </c>
      <c r="BW685">
        <f>(BA685-BG685)/(BA685-AZ685)</f>
        <v>0</v>
      </c>
      <c r="BX685">
        <f>(BT685*BR685/BF685)</f>
        <v>0</v>
      </c>
      <c r="BY685">
        <f>(1-BX685)</f>
        <v>0</v>
      </c>
      <c r="DH685">
        <f>$B$11*EG685+$C$11*EH685+$F$11*ES685*(1-EV685)</f>
        <v>0</v>
      </c>
      <c r="DI685">
        <f>DH685*DJ685</f>
        <v>0</v>
      </c>
      <c r="DJ685">
        <f>($B$11*$D$9+$C$11*$D$9+$F$11*((FF685+EX685)/MAX(FF685+EX685+FG685, 0.1)*$I$9+FG685/MAX(FF685+EX685+FG685, 0.1)*$J$9))/($B$11+$C$11+$F$11)</f>
        <v>0</v>
      </c>
      <c r="DK685">
        <f>($B$11*$K$9+$C$11*$K$9+$F$11*((FF685+EX685)/MAX(FF685+EX685+FG685, 0.1)*$P$9+FG685/MAX(FF685+EX685+FG685, 0.1)*$Q$9))/($B$11+$C$11+$F$11)</f>
        <v>0</v>
      </c>
      <c r="DL685">
        <v>2.44</v>
      </c>
      <c r="DM685">
        <v>0.5</v>
      </c>
      <c r="DN685" t="s">
        <v>438</v>
      </c>
      <c r="DO685">
        <v>2</v>
      </c>
      <c r="DP685" t="b">
        <v>1</v>
      </c>
      <c r="DQ685">
        <v>1759263488.814285</v>
      </c>
      <c r="DR685">
        <v>1480.877857142857</v>
      </c>
      <c r="DS685">
        <v>1510.269285714285</v>
      </c>
      <c r="DT685">
        <v>22.9328</v>
      </c>
      <c r="DU685">
        <v>22.62785714285715</v>
      </c>
      <c r="DV685">
        <v>1479.453571428572</v>
      </c>
      <c r="DW685">
        <v>22.71274285714286</v>
      </c>
      <c r="DX685">
        <v>500.0378214285715</v>
      </c>
      <c r="DY685">
        <v>90.62347142857143</v>
      </c>
      <c r="DZ685">
        <v>0.05091800357142857</v>
      </c>
      <c r="EA685">
        <v>29.63353928571428</v>
      </c>
      <c r="EB685">
        <v>30.00864285714286</v>
      </c>
      <c r="EC685">
        <v>999.9000000000002</v>
      </c>
      <c r="ED685">
        <v>0</v>
      </c>
      <c r="EE685">
        <v>0</v>
      </c>
      <c r="EF685">
        <v>9997.7225</v>
      </c>
      <c r="EG685">
        <v>0</v>
      </c>
      <c r="EH685">
        <v>11.422425</v>
      </c>
      <c r="EI685">
        <v>-29.39089642857143</v>
      </c>
      <c r="EJ685">
        <v>1515.635357142857</v>
      </c>
      <c r="EK685">
        <v>1545.233214285714</v>
      </c>
      <c r="EL685">
        <v>0.3049503214285714</v>
      </c>
      <c r="EM685">
        <v>1510.269285714285</v>
      </c>
      <c r="EN685">
        <v>22.62785714285715</v>
      </c>
      <c r="EO685">
        <v>2.078250714285714</v>
      </c>
      <c r="EP685">
        <v>2.050613928571429</v>
      </c>
      <c r="EQ685">
        <v>18.05346071428572</v>
      </c>
      <c r="ER685">
        <v>17.84065714285714</v>
      </c>
      <c r="ES685">
        <v>2000.015</v>
      </c>
      <c r="ET685">
        <v>0.9799934285714283</v>
      </c>
      <c r="EU685">
        <v>0.02000682857142857</v>
      </c>
      <c r="EV685">
        <v>0</v>
      </c>
      <c r="EW685">
        <v>226.4466071428572</v>
      </c>
      <c r="EX685">
        <v>5.000560000000001</v>
      </c>
      <c r="EY685">
        <v>4699.808214285715</v>
      </c>
      <c r="EZ685">
        <v>17294.95714285714</v>
      </c>
      <c r="FA685">
        <v>41.31199999999999</v>
      </c>
      <c r="FB685">
        <v>41.46174999999999</v>
      </c>
      <c r="FC685">
        <v>41</v>
      </c>
      <c r="FD685">
        <v>40.65157142857142</v>
      </c>
      <c r="FE685">
        <v>42.06199999999999</v>
      </c>
      <c r="FF685">
        <v>1955.098571428572</v>
      </c>
      <c r="FG685">
        <v>39.91535714285715</v>
      </c>
      <c r="FH685">
        <v>0</v>
      </c>
      <c r="FI685">
        <v>1759263511</v>
      </c>
      <c r="FJ685">
        <v>0</v>
      </c>
      <c r="FK685">
        <v>226.40096</v>
      </c>
      <c r="FL685">
        <v>-1.267230762337751</v>
      </c>
      <c r="FM685">
        <v>-22.93999997732669</v>
      </c>
      <c r="FN685">
        <v>4699.534000000001</v>
      </c>
      <c r="FO685">
        <v>15</v>
      </c>
      <c r="FP685">
        <v>0</v>
      </c>
      <c r="FQ685" t="s">
        <v>439</v>
      </c>
      <c r="FR685">
        <v>1747148579.5</v>
      </c>
      <c r="FS685">
        <v>1747148584.5</v>
      </c>
      <c r="FT685">
        <v>0</v>
      </c>
      <c r="FU685">
        <v>0.162</v>
      </c>
      <c r="FV685">
        <v>-0.001</v>
      </c>
      <c r="FW685">
        <v>0.139</v>
      </c>
      <c r="FX685">
        <v>0.058</v>
      </c>
      <c r="FY685">
        <v>420</v>
      </c>
      <c r="FZ685">
        <v>16</v>
      </c>
      <c r="GA685">
        <v>0.19</v>
      </c>
      <c r="GB685">
        <v>0.02</v>
      </c>
      <c r="GC685">
        <v>-29.37529999999999</v>
      </c>
      <c r="GD685">
        <v>-0.1329500938086312</v>
      </c>
      <c r="GE685">
        <v>0.09258064592559301</v>
      </c>
      <c r="GF685">
        <v>1</v>
      </c>
      <c r="GG685">
        <v>226.4875294117647</v>
      </c>
      <c r="GH685">
        <v>-1.394957976171146</v>
      </c>
      <c r="GI685">
        <v>0.2324502774528107</v>
      </c>
      <c r="GJ685">
        <v>0</v>
      </c>
      <c r="GK685">
        <v>0.3075675</v>
      </c>
      <c r="GL685">
        <v>-0.0839562101313327</v>
      </c>
      <c r="GM685">
        <v>0.009202070421921364</v>
      </c>
      <c r="GN685">
        <v>1</v>
      </c>
      <c r="GO685">
        <v>2</v>
      </c>
      <c r="GP685">
        <v>3</v>
      </c>
      <c r="GQ685" t="s">
        <v>446</v>
      </c>
      <c r="GR685">
        <v>3.12754</v>
      </c>
      <c r="GS685">
        <v>2.7286</v>
      </c>
      <c r="GT685">
        <v>0.201622</v>
      </c>
      <c r="GU685">
        <v>0.205399</v>
      </c>
      <c r="GV685">
        <v>0.103916</v>
      </c>
      <c r="GW685">
        <v>0.103546</v>
      </c>
      <c r="GX685">
        <v>23956</v>
      </c>
      <c r="GY685">
        <v>23105</v>
      </c>
      <c r="GZ685">
        <v>30547.7</v>
      </c>
      <c r="HA685">
        <v>29331.9</v>
      </c>
      <c r="HB685">
        <v>37782.1</v>
      </c>
      <c r="HC685">
        <v>34593</v>
      </c>
      <c r="HD685">
        <v>46728.7</v>
      </c>
      <c r="HE685">
        <v>43575.3</v>
      </c>
      <c r="HF685">
        <v>1.8244</v>
      </c>
      <c r="HG685">
        <v>1.85592</v>
      </c>
      <c r="HH685">
        <v>0.10293</v>
      </c>
      <c r="HI685">
        <v>0</v>
      </c>
      <c r="HJ685">
        <v>28.3335</v>
      </c>
      <c r="HK685">
        <v>999.9</v>
      </c>
      <c r="HL685">
        <v>53.1</v>
      </c>
      <c r="HM685">
        <v>31</v>
      </c>
      <c r="HN685">
        <v>26.4355</v>
      </c>
      <c r="HO685">
        <v>62.9197</v>
      </c>
      <c r="HP685">
        <v>16.6707</v>
      </c>
      <c r="HQ685">
        <v>1</v>
      </c>
      <c r="HR685">
        <v>0.117962</v>
      </c>
      <c r="HS685">
        <v>-0.167633</v>
      </c>
      <c r="HT685">
        <v>20.2016</v>
      </c>
      <c r="HU685">
        <v>5.22762</v>
      </c>
      <c r="HV685">
        <v>11.974</v>
      </c>
      <c r="HW685">
        <v>4.9696</v>
      </c>
      <c r="HX685">
        <v>3.2896</v>
      </c>
      <c r="HY685">
        <v>9999</v>
      </c>
      <c r="HZ685">
        <v>9999</v>
      </c>
      <c r="IA685">
        <v>9999</v>
      </c>
      <c r="IB685">
        <v>22.1</v>
      </c>
      <c r="IC685">
        <v>4.97291</v>
      </c>
      <c r="ID685">
        <v>1.87718</v>
      </c>
      <c r="IE685">
        <v>1.87529</v>
      </c>
      <c r="IF685">
        <v>1.87807</v>
      </c>
      <c r="IG685">
        <v>1.87485</v>
      </c>
      <c r="IH685">
        <v>1.87838</v>
      </c>
      <c r="II685">
        <v>1.87546</v>
      </c>
      <c r="IJ685">
        <v>1.87668</v>
      </c>
      <c r="IK685">
        <v>0</v>
      </c>
      <c r="IL685">
        <v>0</v>
      </c>
      <c r="IM685">
        <v>0</v>
      </c>
      <c r="IN685">
        <v>0</v>
      </c>
      <c r="IO685" t="s">
        <v>441</v>
      </c>
      <c r="IP685" t="s">
        <v>442</v>
      </c>
      <c r="IQ685" t="s">
        <v>443</v>
      </c>
      <c r="IR685" t="s">
        <v>443</v>
      </c>
      <c r="IS685" t="s">
        <v>443</v>
      </c>
      <c r="IT685" t="s">
        <v>443</v>
      </c>
      <c r="IU685">
        <v>0</v>
      </c>
      <c r="IV685">
        <v>100</v>
      </c>
      <c r="IW685">
        <v>100</v>
      </c>
      <c r="IX685">
        <v>1.46</v>
      </c>
      <c r="IY685">
        <v>0.2202</v>
      </c>
      <c r="IZ685">
        <v>-0.1222274518627452</v>
      </c>
      <c r="JA685">
        <v>0.001328938755811441</v>
      </c>
      <c r="JB685">
        <v>-5.633165956792918E-07</v>
      </c>
      <c r="JC685">
        <v>2.510553891376428E-10</v>
      </c>
      <c r="JD685">
        <v>-0.04678033270444259</v>
      </c>
      <c r="JE685">
        <v>-0.0009625096320519332</v>
      </c>
      <c r="JF685">
        <v>0.0006953178313022573</v>
      </c>
      <c r="JG685">
        <v>-5.973937232829655E-06</v>
      </c>
      <c r="JH685">
        <v>1</v>
      </c>
      <c r="JI685">
        <v>2112</v>
      </c>
      <c r="JJ685">
        <v>1</v>
      </c>
      <c r="JK685">
        <v>26</v>
      </c>
      <c r="JL685">
        <v>201915.3</v>
      </c>
      <c r="JM685">
        <v>201915.2</v>
      </c>
      <c r="JN685">
        <v>3.12744</v>
      </c>
      <c r="JO685">
        <v>2.52808</v>
      </c>
      <c r="JP685">
        <v>1.39893</v>
      </c>
      <c r="JQ685">
        <v>2.33765</v>
      </c>
      <c r="JR685">
        <v>1.44897</v>
      </c>
      <c r="JS685">
        <v>2.58911</v>
      </c>
      <c r="JT685">
        <v>36.8604</v>
      </c>
      <c r="JU685">
        <v>23.9737</v>
      </c>
      <c r="JV685">
        <v>18</v>
      </c>
      <c r="JW685">
        <v>476.032</v>
      </c>
      <c r="JX685">
        <v>465.283</v>
      </c>
      <c r="JY685">
        <v>27.8983</v>
      </c>
      <c r="JZ685">
        <v>28.7112</v>
      </c>
      <c r="KA685">
        <v>30.0002</v>
      </c>
      <c r="KB685">
        <v>28.3788</v>
      </c>
      <c r="KC685">
        <v>28.4429</v>
      </c>
      <c r="KD685">
        <v>62.6993</v>
      </c>
      <c r="KE685">
        <v>24.6032</v>
      </c>
      <c r="KF685">
        <v>82.3212</v>
      </c>
      <c r="KG685">
        <v>27.8891</v>
      </c>
      <c r="KH685">
        <v>1556.98</v>
      </c>
      <c r="KI685">
        <v>22.6792</v>
      </c>
      <c r="KJ685">
        <v>100.986</v>
      </c>
      <c r="KK685">
        <v>100.24</v>
      </c>
    </row>
    <row r="686" spans="1:297">
      <c r="A686">
        <v>670</v>
      </c>
      <c r="B686">
        <v>1759263501.6</v>
      </c>
      <c r="C686">
        <v>16686</v>
      </c>
      <c r="D686" t="s">
        <v>1789</v>
      </c>
      <c r="E686" t="s">
        <v>1790</v>
      </c>
      <c r="F686">
        <v>5</v>
      </c>
      <c r="G686" t="s">
        <v>1604</v>
      </c>
      <c r="H686" t="s">
        <v>436</v>
      </c>
      <c r="I686">
        <v>1759263494.1</v>
      </c>
      <c r="J686">
        <f>(K686)/1000</f>
        <v>0</v>
      </c>
      <c r="K686">
        <f>IF(DP686, AN686, AH686)</f>
        <v>0</v>
      </c>
      <c r="L686">
        <f>IF(DP686, AI686, AG686)</f>
        <v>0</v>
      </c>
      <c r="M686">
        <f>DR686 - IF(AU686&gt;1, L686*DL686*100.0/(AW686), 0)</f>
        <v>0</v>
      </c>
      <c r="N686">
        <f>((T686-J686/2)*M686-L686)/(T686+J686/2)</f>
        <v>0</v>
      </c>
      <c r="O686">
        <f>N686*(DY686+DZ686)/1000.0</f>
        <v>0</v>
      </c>
      <c r="P686">
        <f>(DR686 - IF(AU686&gt;1, L686*DL686*100.0/(AW686), 0))*(DY686+DZ686)/1000.0</f>
        <v>0</v>
      </c>
      <c r="Q686">
        <f>2.0/((1/S686-1/R686)+SIGN(S686)*SQRT((1/S686-1/R686)*(1/S686-1/R686) + 4*DM686/((DM686+1)*(DM686+1))*(2*1/S686*1/R686-1/R686*1/R686)))</f>
        <v>0</v>
      </c>
      <c r="R686">
        <f>IF(LEFT(DN686,1)&lt;&gt;"0",IF(LEFT(DN686,1)="1",3.0,DO686),$D$5+$E$5*(EF686*DY686/($K$5*1000))+$F$5*(EF686*DY686/($K$5*1000))*MAX(MIN(DL686,$J$5),$I$5)*MAX(MIN(DL686,$J$5),$I$5)+$G$5*MAX(MIN(DL686,$J$5),$I$5)*(EF686*DY686/($K$5*1000))+$H$5*(EF686*DY686/($K$5*1000))*(EF686*DY686/($K$5*1000)))</f>
        <v>0</v>
      </c>
      <c r="S686">
        <f>J686*(1000-(1000*0.61365*exp(17.502*W686/(240.97+W686))/(DY686+DZ686)+DT686)/2)/(1000*0.61365*exp(17.502*W686/(240.97+W686))/(DY686+DZ686)-DT686)</f>
        <v>0</v>
      </c>
      <c r="T686">
        <f>1/((DM686+1)/(Q686/1.6)+1/(R686/1.37)) + DM686/((DM686+1)/(Q686/1.6) + DM686/(R686/1.37))</f>
        <v>0</v>
      </c>
      <c r="U686">
        <f>(DH686*DK686)</f>
        <v>0</v>
      </c>
      <c r="V686">
        <f>(EA686+(U686+2*0.95*5.67E-8*(((EA686+$B$7)+273)^4-(EA686+273)^4)-44100*J686)/(1.84*29.3*R686+8*0.95*5.67E-8*(EA686+273)^3))</f>
        <v>0</v>
      </c>
      <c r="W686">
        <f>($C$7*EB686+$D$7*EC686+$E$7*V686)</f>
        <v>0</v>
      </c>
      <c r="X686">
        <f>0.61365*exp(17.502*W686/(240.97+W686))</f>
        <v>0</v>
      </c>
      <c r="Y686">
        <f>(Z686/AA686*100)</f>
        <v>0</v>
      </c>
      <c r="Z686">
        <f>DT686*(DY686+DZ686)/1000</f>
        <v>0</v>
      </c>
      <c r="AA686">
        <f>0.61365*exp(17.502*EA686/(240.97+EA686))</f>
        <v>0</v>
      </c>
      <c r="AB686">
        <f>(X686-DT686*(DY686+DZ686)/1000)</f>
        <v>0</v>
      </c>
      <c r="AC686">
        <f>(-J686*44100)</f>
        <v>0</v>
      </c>
      <c r="AD686">
        <f>2*29.3*R686*0.92*(EA686-W686)</f>
        <v>0</v>
      </c>
      <c r="AE686">
        <f>2*0.95*5.67E-8*(((EA686+$B$7)+273)^4-(W686+273)^4)</f>
        <v>0</v>
      </c>
      <c r="AF686">
        <f>U686+AE686+AC686+AD686</f>
        <v>0</v>
      </c>
      <c r="AG686">
        <f>DX686*AU686*(DS686-DR686*(1000-AU686*DU686)/(1000-AU686*DT686))/(100*DL686)</f>
        <v>0</v>
      </c>
      <c r="AH686">
        <f>1000*DX686*AU686*(DT686-DU686)/(100*DL686*(1000-AU686*DT686))</f>
        <v>0</v>
      </c>
      <c r="AI686">
        <f>(AJ686 - AK686 - DY686*1E3/(8.314*(EA686+273.15)) * AM686/DX686 * AL686) * DX686/(100*DL686) * (1000 - DU686)/1000</f>
        <v>0</v>
      </c>
      <c r="AJ686">
        <v>1578.464954312532</v>
      </c>
      <c r="AK686">
        <v>1557.608848484848</v>
      </c>
      <c r="AL686">
        <v>3.431414513757929</v>
      </c>
      <c r="AM686">
        <v>65.50956561991086</v>
      </c>
      <c r="AN686">
        <f>(AP686 - AO686 + DY686*1E3/(8.314*(EA686+273.15)) * AR686/DX686 * AQ686) * DX686/(100*DL686) * 1000/(1000 - AP686)</f>
        <v>0</v>
      </c>
      <c r="AO686">
        <v>22.64989668913522</v>
      </c>
      <c r="AP686">
        <v>22.94619212121212</v>
      </c>
      <c r="AQ686">
        <v>7.485283801771826E-05</v>
      </c>
      <c r="AR686">
        <v>120.4134206838578</v>
      </c>
      <c r="AS686">
        <v>6</v>
      </c>
      <c r="AT686">
        <v>1</v>
      </c>
      <c r="AU686">
        <f>IF(AS686*$H$13&gt;=AW686,1.0,(AW686/(AW686-AS686*$H$13)))</f>
        <v>0</v>
      </c>
      <c r="AV686">
        <f>(AU686-1)*100</f>
        <v>0</v>
      </c>
      <c r="AW686">
        <f>MAX(0,($B$13+$C$13*EF686)/(1+$D$13*EF686)*DY686/(EA686+273)*$E$13)</f>
        <v>0</v>
      </c>
      <c r="AX686" t="s">
        <v>437</v>
      </c>
      <c r="AY686" t="s">
        <v>437</v>
      </c>
      <c r="AZ686">
        <v>0</v>
      </c>
      <c r="BA686">
        <v>0</v>
      </c>
      <c r="BB686">
        <f>1-AZ686/BA686</f>
        <v>0</v>
      </c>
      <c r="BC686">
        <v>0</v>
      </c>
      <c r="BD686" t="s">
        <v>437</v>
      </c>
      <c r="BE686" t="s">
        <v>437</v>
      </c>
      <c r="BF686">
        <v>0</v>
      </c>
      <c r="BG686">
        <v>0</v>
      </c>
      <c r="BH686">
        <f>1-BF686/BG686</f>
        <v>0</v>
      </c>
      <c r="BI686">
        <v>0.5</v>
      </c>
      <c r="BJ686">
        <f>DI686</f>
        <v>0</v>
      </c>
      <c r="BK686">
        <f>L686</f>
        <v>0</v>
      </c>
      <c r="BL686">
        <f>BH686*BI686*BJ686</f>
        <v>0</v>
      </c>
      <c r="BM686">
        <f>(BK686-BC686)/BJ686</f>
        <v>0</v>
      </c>
      <c r="BN686">
        <f>(BA686-BG686)/BG686</f>
        <v>0</v>
      </c>
      <c r="BO686">
        <f>AZ686/(BB686+AZ686/BG686)</f>
        <v>0</v>
      </c>
      <c r="BP686" t="s">
        <v>437</v>
      </c>
      <c r="BQ686">
        <v>0</v>
      </c>
      <c r="BR686">
        <f>IF(BQ686&lt;&gt;0, BQ686, BO686)</f>
        <v>0</v>
      </c>
      <c r="BS686">
        <f>1-BR686/BG686</f>
        <v>0</v>
      </c>
      <c r="BT686">
        <f>(BG686-BF686)/(BG686-BR686)</f>
        <v>0</v>
      </c>
      <c r="BU686">
        <f>(BA686-BG686)/(BA686-BR686)</f>
        <v>0</v>
      </c>
      <c r="BV686">
        <f>(BG686-BF686)/(BG686-AZ686)</f>
        <v>0</v>
      </c>
      <c r="BW686">
        <f>(BA686-BG686)/(BA686-AZ686)</f>
        <v>0</v>
      </c>
      <c r="BX686">
        <f>(BT686*BR686/BF686)</f>
        <v>0</v>
      </c>
      <c r="BY686">
        <f>(1-BX686)</f>
        <v>0</v>
      </c>
      <c r="DH686">
        <f>$B$11*EG686+$C$11*EH686+$F$11*ES686*(1-EV686)</f>
        <v>0</v>
      </c>
      <c r="DI686">
        <f>DH686*DJ686</f>
        <v>0</v>
      </c>
      <c r="DJ686">
        <f>($B$11*$D$9+$C$11*$D$9+$F$11*((FF686+EX686)/MAX(FF686+EX686+FG686, 0.1)*$I$9+FG686/MAX(FF686+EX686+FG686, 0.1)*$J$9))/($B$11+$C$11+$F$11)</f>
        <v>0</v>
      </c>
      <c r="DK686">
        <f>($B$11*$K$9+$C$11*$K$9+$F$11*((FF686+EX686)/MAX(FF686+EX686+FG686, 0.1)*$P$9+FG686/MAX(FF686+EX686+FG686, 0.1)*$Q$9))/($B$11+$C$11+$F$11)</f>
        <v>0</v>
      </c>
      <c r="DL686">
        <v>2.44</v>
      </c>
      <c r="DM686">
        <v>0.5</v>
      </c>
      <c r="DN686" t="s">
        <v>438</v>
      </c>
      <c r="DO686">
        <v>2</v>
      </c>
      <c r="DP686" t="b">
        <v>1</v>
      </c>
      <c r="DQ686">
        <v>1759263494.1</v>
      </c>
      <c r="DR686">
        <v>1498.502592592593</v>
      </c>
      <c r="DS686">
        <v>1527.931851851852</v>
      </c>
      <c r="DT686">
        <v>22.93755555555556</v>
      </c>
      <c r="DU686">
        <v>22.63898888888889</v>
      </c>
      <c r="DV686">
        <v>1497.055185185185</v>
      </c>
      <c r="DW686">
        <v>22.71738888888888</v>
      </c>
      <c r="DX686">
        <v>500.0275925925926</v>
      </c>
      <c r="DY686">
        <v>90.62337407407405</v>
      </c>
      <c r="DZ686">
        <v>0.05095233703703704</v>
      </c>
      <c r="EA686">
        <v>29.63406666666667</v>
      </c>
      <c r="EB686">
        <v>30.01213333333333</v>
      </c>
      <c r="EC686">
        <v>999.9000000000001</v>
      </c>
      <c r="ED686">
        <v>0</v>
      </c>
      <c r="EE686">
        <v>0</v>
      </c>
      <c r="EF686">
        <v>9982.938148148149</v>
      </c>
      <c r="EG686">
        <v>0</v>
      </c>
      <c r="EH686">
        <v>11.41945555555555</v>
      </c>
      <c r="EI686">
        <v>-29.4294</v>
      </c>
      <c r="EJ686">
        <v>1533.681481481481</v>
      </c>
      <c r="EK686">
        <v>1563.324074074074</v>
      </c>
      <c r="EL686">
        <v>0.2985564074074074</v>
      </c>
      <c r="EM686">
        <v>1527.931851851852</v>
      </c>
      <c r="EN686">
        <v>22.63898888888889</v>
      </c>
      <c r="EO686">
        <v>2.078678148148148</v>
      </c>
      <c r="EP686">
        <v>2.051621111111111</v>
      </c>
      <c r="EQ686">
        <v>18.05672962962963</v>
      </c>
      <c r="ER686">
        <v>17.84845925925926</v>
      </c>
      <c r="ES686">
        <v>1999.995185185185</v>
      </c>
      <c r="ET686">
        <v>0.9799932592592592</v>
      </c>
      <c r="EU686">
        <v>0.020007</v>
      </c>
      <c r="EV686">
        <v>0</v>
      </c>
      <c r="EW686">
        <v>226.3801111111111</v>
      </c>
      <c r="EX686">
        <v>5.000560000000001</v>
      </c>
      <c r="EY686">
        <v>4697.617037037036</v>
      </c>
      <c r="EZ686">
        <v>17294.7925925926</v>
      </c>
      <c r="FA686">
        <v>41.31199999999999</v>
      </c>
      <c r="FB686">
        <v>41.47199999999999</v>
      </c>
      <c r="FC686">
        <v>41</v>
      </c>
      <c r="FD686">
        <v>40.65255555555555</v>
      </c>
      <c r="FE686">
        <v>42.06199999999999</v>
      </c>
      <c r="FF686">
        <v>1955.07962962963</v>
      </c>
      <c r="FG686">
        <v>39.91444444444445</v>
      </c>
      <c r="FH686">
        <v>0</v>
      </c>
      <c r="FI686">
        <v>1759263515.8</v>
      </c>
      <c r="FJ686">
        <v>0</v>
      </c>
      <c r="FK686">
        <v>226.33924</v>
      </c>
      <c r="FL686">
        <v>-0.3448461509943456</v>
      </c>
      <c r="FM686">
        <v>-22.04076927123551</v>
      </c>
      <c r="FN686">
        <v>4697.569200000001</v>
      </c>
      <c r="FO686">
        <v>15</v>
      </c>
      <c r="FP686">
        <v>0</v>
      </c>
      <c r="FQ686" t="s">
        <v>439</v>
      </c>
      <c r="FR686">
        <v>1747148579.5</v>
      </c>
      <c r="FS686">
        <v>1747148584.5</v>
      </c>
      <c r="FT686">
        <v>0</v>
      </c>
      <c r="FU686">
        <v>0.162</v>
      </c>
      <c r="FV686">
        <v>-0.001</v>
      </c>
      <c r="FW686">
        <v>0.139</v>
      </c>
      <c r="FX686">
        <v>0.058</v>
      </c>
      <c r="FY686">
        <v>420</v>
      </c>
      <c r="FZ686">
        <v>16</v>
      </c>
      <c r="GA686">
        <v>0.19</v>
      </c>
      <c r="GB686">
        <v>0.02</v>
      </c>
      <c r="GC686">
        <v>-29.4121175</v>
      </c>
      <c r="GD686">
        <v>-0.137573358348924</v>
      </c>
      <c r="GE686">
        <v>0.09464886921537936</v>
      </c>
      <c r="GF686">
        <v>1</v>
      </c>
      <c r="GG686">
        <v>226.4049411764706</v>
      </c>
      <c r="GH686">
        <v>-0.7746371250968489</v>
      </c>
      <c r="GI686">
        <v>0.2000746832878472</v>
      </c>
      <c r="GJ686">
        <v>1</v>
      </c>
      <c r="GK686">
        <v>0.303184475</v>
      </c>
      <c r="GL686">
        <v>-0.08949439024390148</v>
      </c>
      <c r="GM686">
        <v>0.009624329324652965</v>
      </c>
      <c r="GN686">
        <v>1</v>
      </c>
      <c r="GO686">
        <v>3</v>
      </c>
      <c r="GP686">
        <v>3</v>
      </c>
      <c r="GQ686" t="s">
        <v>440</v>
      </c>
      <c r="GR686">
        <v>3.12744</v>
      </c>
      <c r="GS686">
        <v>2.72836</v>
      </c>
      <c r="GT686">
        <v>0.202947</v>
      </c>
      <c r="GU686">
        <v>0.206744</v>
      </c>
      <c r="GV686">
        <v>0.103933</v>
      </c>
      <c r="GW686">
        <v>0.103557</v>
      </c>
      <c r="GX686">
        <v>23916.2</v>
      </c>
      <c r="GY686">
        <v>23065.9</v>
      </c>
      <c r="GZ686">
        <v>30547.6</v>
      </c>
      <c r="HA686">
        <v>29331.9</v>
      </c>
      <c r="HB686">
        <v>37781.2</v>
      </c>
      <c r="HC686">
        <v>34592.7</v>
      </c>
      <c r="HD686">
        <v>46728.4</v>
      </c>
      <c r="HE686">
        <v>43575.3</v>
      </c>
      <c r="HF686">
        <v>1.82423</v>
      </c>
      <c r="HG686">
        <v>1.85592</v>
      </c>
      <c r="HH686">
        <v>0.102706</v>
      </c>
      <c r="HI686">
        <v>0</v>
      </c>
      <c r="HJ686">
        <v>28.3377</v>
      </c>
      <c r="HK686">
        <v>999.9</v>
      </c>
      <c r="HL686">
        <v>53.1</v>
      </c>
      <c r="HM686">
        <v>31</v>
      </c>
      <c r="HN686">
        <v>26.4332</v>
      </c>
      <c r="HO686">
        <v>63.1097</v>
      </c>
      <c r="HP686">
        <v>16.5745</v>
      </c>
      <c r="HQ686">
        <v>1</v>
      </c>
      <c r="HR686">
        <v>0.118201</v>
      </c>
      <c r="HS686">
        <v>-0.15149</v>
      </c>
      <c r="HT686">
        <v>20.2016</v>
      </c>
      <c r="HU686">
        <v>5.22807</v>
      </c>
      <c r="HV686">
        <v>11.974</v>
      </c>
      <c r="HW686">
        <v>4.9698</v>
      </c>
      <c r="HX686">
        <v>3.28958</v>
      </c>
      <c r="HY686">
        <v>9999</v>
      </c>
      <c r="HZ686">
        <v>9999</v>
      </c>
      <c r="IA686">
        <v>9999</v>
      </c>
      <c r="IB686">
        <v>22.1</v>
      </c>
      <c r="IC686">
        <v>4.97291</v>
      </c>
      <c r="ID686">
        <v>1.87719</v>
      </c>
      <c r="IE686">
        <v>1.87531</v>
      </c>
      <c r="IF686">
        <v>1.87808</v>
      </c>
      <c r="IG686">
        <v>1.87485</v>
      </c>
      <c r="IH686">
        <v>1.87838</v>
      </c>
      <c r="II686">
        <v>1.87547</v>
      </c>
      <c r="IJ686">
        <v>1.87668</v>
      </c>
      <c r="IK686">
        <v>0</v>
      </c>
      <c r="IL686">
        <v>0</v>
      </c>
      <c r="IM686">
        <v>0</v>
      </c>
      <c r="IN686">
        <v>0</v>
      </c>
      <c r="IO686" t="s">
        <v>441</v>
      </c>
      <c r="IP686" t="s">
        <v>442</v>
      </c>
      <c r="IQ686" t="s">
        <v>443</v>
      </c>
      <c r="IR686" t="s">
        <v>443</v>
      </c>
      <c r="IS686" t="s">
        <v>443</v>
      </c>
      <c r="IT686" t="s">
        <v>443</v>
      </c>
      <c r="IU686">
        <v>0</v>
      </c>
      <c r="IV686">
        <v>100</v>
      </c>
      <c r="IW686">
        <v>100</v>
      </c>
      <c r="IX686">
        <v>1.48</v>
      </c>
      <c r="IY686">
        <v>0.2203</v>
      </c>
      <c r="IZ686">
        <v>-0.1222274518627452</v>
      </c>
      <c r="JA686">
        <v>0.001328938755811441</v>
      </c>
      <c r="JB686">
        <v>-5.633165956792918E-07</v>
      </c>
      <c r="JC686">
        <v>2.510553891376428E-10</v>
      </c>
      <c r="JD686">
        <v>-0.04678033270444259</v>
      </c>
      <c r="JE686">
        <v>-0.0009625096320519332</v>
      </c>
      <c r="JF686">
        <v>0.0006953178313022573</v>
      </c>
      <c r="JG686">
        <v>-5.973937232829655E-06</v>
      </c>
      <c r="JH686">
        <v>1</v>
      </c>
      <c r="JI686">
        <v>2112</v>
      </c>
      <c r="JJ686">
        <v>1</v>
      </c>
      <c r="JK686">
        <v>26</v>
      </c>
      <c r="JL686">
        <v>201915.4</v>
      </c>
      <c r="JM686">
        <v>201915.3</v>
      </c>
      <c r="JN686">
        <v>3.15674</v>
      </c>
      <c r="JO686">
        <v>2.52319</v>
      </c>
      <c r="JP686">
        <v>1.39893</v>
      </c>
      <c r="JQ686">
        <v>2.33887</v>
      </c>
      <c r="JR686">
        <v>1.44897</v>
      </c>
      <c r="JS686">
        <v>2.5354</v>
      </c>
      <c r="JT686">
        <v>36.8604</v>
      </c>
      <c r="JU686">
        <v>23.9562</v>
      </c>
      <c r="JV686">
        <v>18</v>
      </c>
      <c r="JW686">
        <v>475.953</v>
      </c>
      <c r="JX686">
        <v>465.298</v>
      </c>
      <c r="JY686">
        <v>27.886</v>
      </c>
      <c r="JZ686">
        <v>28.7142</v>
      </c>
      <c r="KA686">
        <v>30.0004</v>
      </c>
      <c r="KB686">
        <v>28.3812</v>
      </c>
      <c r="KC686">
        <v>28.4447</v>
      </c>
      <c r="KD686">
        <v>63.1931</v>
      </c>
      <c r="KE686">
        <v>24.6032</v>
      </c>
      <c r="KF686">
        <v>82.7099</v>
      </c>
      <c r="KG686">
        <v>27.8776</v>
      </c>
      <c r="KH686">
        <v>1570.34</v>
      </c>
      <c r="KI686">
        <v>22.6877</v>
      </c>
      <c r="KJ686">
        <v>100.986</v>
      </c>
      <c r="KK686">
        <v>100.24</v>
      </c>
    </row>
    <row r="687" spans="1:297">
      <c r="A687">
        <v>671</v>
      </c>
      <c r="B687">
        <v>1759263506.6</v>
      </c>
      <c r="C687">
        <v>16691</v>
      </c>
      <c r="D687" t="s">
        <v>1791</v>
      </c>
      <c r="E687" t="s">
        <v>1792</v>
      </c>
      <c r="F687">
        <v>5</v>
      </c>
      <c r="G687" t="s">
        <v>1604</v>
      </c>
      <c r="H687" t="s">
        <v>436</v>
      </c>
      <c r="I687">
        <v>1759263498.814285</v>
      </c>
      <c r="J687">
        <f>(K687)/1000</f>
        <v>0</v>
      </c>
      <c r="K687">
        <f>IF(DP687, AN687, AH687)</f>
        <v>0</v>
      </c>
      <c r="L687">
        <f>IF(DP687, AI687, AG687)</f>
        <v>0</v>
      </c>
      <c r="M687">
        <f>DR687 - IF(AU687&gt;1, L687*DL687*100.0/(AW687), 0)</f>
        <v>0</v>
      </c>
      <c r="N687">
        <f>((T687-J687/2)*M687-L687)/(T687+J687/2)</f>
        <v>0</v>
      </c>
      <c r="O687">
        <f>N687*(DY687+DZ687)/1000.0</f>
        <v>0</v>
      </c>
      <c r="P687">
        <f>(DR687 - IF(AU687&gt;1, L687*DL687*100.0/(AW687), 0))*(DY687+DZ687)/1000.0</f>
        <v>0</v>
      </c>
      <c r="Q687">
        <f>2.0/((1/S687-1/R687)+SIGN(S687)*SQRT((1/S687-1/R687)*(1/S687-1/R687) + 4*DM687/((DM687+1)*(DM687+1))*(2*1/S687*1/R687-1/R687*1/R687)))</f>
        <v>0</v>
      </c>
      <c r="R687">
        <f>IF(LEFT(DN687,1)&lt;&gt;"0",IF(LEFT(DN687,1)="1",3.0,DO687),$D$5+$E$5*(EF687*DY687/($K$5*1000))+$F$5*(EF687*DY687/($K$5*1000))*MAX(MIN(DL687,$J$5),$I$5)*MAX(MIN(DL687,$J$5),$I$5)+$G$5*MAX(MIN(DL687,$J$5),$I$5)*(EF687*DY687/($K$5*1000))+$H$5*(EF687*DY687/($K$5*1000))*(EF687*DY687/($K$5*1000)))</f>
        <v>0</v>
      </c>
      <c r="S687">
        <f>J687*(1000-(1000*0.61365*exp(17.502*W687/(240.97+W687))/(DY687+DZ687)+DT687)/2)/(1000*0.61365*exp(17.502*W687/(240.97+W687))/(DY687+DZ687)-DT687)</f>
        <v>0</v>
      </c>
      <c r="T687">
        <f>1/((DM687+1)/(Q687/1.6)+1/(R687/1.37)) + DM687/((DM687+1)/(Q687/1.6) + DM687/(R687/1.37))</f>
        <v>0</v>
      </c>
      <c r="U687">
        <f>(DH687*DK687)</f>
        <v>0</v>
      </c>
      <c r="V687">
        <f>(EA687+(U687+2*0.95*5.67E-8*(((EA687+$B$7)+273)^4-(EA687+273)^4)-44100*J687)/(1.84*29.3*R687+8*0.95*5.67E-8*(EA687+273)^3))</f>
        <v>0</v>
      </c>
      <c r="W687">
        <f>($C$7*EB687+$D$7*EC687+$E$7*V687)</f>
        <v>0</v>
      </c>
      <c r="X687">
        <f>0.61365*exp(17.502*W687/(240.97+W687))</f>
        <v>0</v>
      </c>
      <c r="Y687">
        <f>(Z687/AA687*100)</f>
        <v>0</v>
      </c>
      <c r="Z687">
        <f>DT687*(DY687+DZ687)/1000</f>
        <v>0</v>
      </c>
      <c r="AA687">
        <f>0.61365*exp(17.502*EA687/(240.97+EA687))</f>
        <v>0</v>
      </c>
      <c r="AB687">
        <f>(X687-DT687*(DY687+DZ687)/1000)</f>
        <v>0</v>
      </c>
      <c r="AC687">
        <f>(-J687*44100)</f>
        <v>0</v>
      </c>
      <c r="AD687">
        <f>2*29.3*R687*0.92*(EA687-W687)</f>
        <v>0</v>
      </c>
      <c r="AE687">
        <f>2*0.95*5.67E-8*(((EA687+$B$7)+273)^4-(W687+273)^4)</f>
        <v>0</v>
      </c>
      <c r="AF687">
        <f>U687+AE687+AC687+AD687</f>
        <v>0</v>
      </c>
      <c r="AG687">
        <f>DX687*AU687*(DS687-DR687*(1000-AU687*DU687)/(1000-AU687*DT687))/(100*DL687)</f>
        <v>0</v>
      </c>
      <c r="AH687">
        <f>1000*DX687*AU687*(DT687-DU687)/(100*DL687*(1000-AU687*DT687))</f>
        <v>0</v>
      </c>
      <c r="AI687">
        <f>(AJ687 - AK687 - DY687*1E3/(8.314*(EA687+273.15)) * AM687/DX687 * AL687) * DX687/(100*DL687) * (1000 - DU687)/1000</f>
        <v>0</v>
      </c>
      <c r="AJ687">
        <v>1595.731418606747</v>
      </c>
      <c r="AK687">
        <v>1574.833212121212</v>
      </c>
      <c r="AL687">
        <v>3.438613726045667</v>
      </c>
      <c r="AM687">
        <v>65.50956561991086</v>
      </c>
      <c r="AN687">
        <f>(AP687 - AO687 + DY687*1E3/(8.314*(EA687+273.15)) * AR687/DX687 * AQ687) * DX687/(100*DL687) * 1000/(1000 - AP687)</f>
        <v>0</v>
      </c>
      <c r="AO687">
        <v>22.65621790076452</v>
      </c>
      <c r="AP687">
        <v>22.94719939393938</v>
      </c>
      <c r="AQ687">
        <v>4.082697748447613E-06</v>
      </c>
      <c r="AR687">
        <v>120.4134206838578</v>
      </c>
      <c r="AS687">
        <v>6</v>
      </c>
      <c r="AT687">
        <v>1</v>
      </c>
      <c r="AU687">
        <f>IF(AS687*$H$13&gt;=AW687,1.0,(AW687/(AW687-AS687*$H$13)))</f>
        <v>0</v>
      </c>
      <c r="AV687">
        <f>(AU687-1)*100</f>
        <v>0</v>
      </c>
      <c r="AW687">
        <f>MAX(0,($B$13+$C$13*EF687)/(1+$D$13*EF687)*DY687/(EA687+273)*$E$13)</f>
        <v>0</v>
      </c>
      <c r="AX687" t="s">
        <v>437</v>
      </c>
      <c r="AY687" t="s">
        <v>437</v>
      </c>
      <c r="AZ687">
        <v>0</v>
      </c>
      <c r="BA687">
        <v>0</v>
      </c>
      <c r="BB687">
        <f>1-AZ687/BA687</f>
        <v>0</v>
      </c>
      <c r="BC687">
        <v>0</v>
      </c>
      <c r="BD687" t="s">
        <v>437</v>
      </c>
      <c r="BE687" t="s">
        <v>437</v>
      </c>
      <c r="BF687">
        <v>0</v>
      </c>
      <c r="BG687">
        <v>0</v>
      </c>
      <c r="BH687">
        <f>1-BF687/BG687</f>
        <v>0</v>
      </c>
      <c r="BI687">
        <v>0.5</v>
      </c>
      <c r="BJ687">
        <f>DI687</f>
        <v>0</v>
      </c>
      <c r="BK687">
        <f>L687</f>
        <v>0</v>
      </c>
      <c r="BL687">
        <f>BH687*BI687*BJ687</f>
        <v>0</v>
      </c>
      <c r="BM687">
        <f>(BK687-BC687)/BJ687</f>
        <v>0</v>
      </c>
      <c r="BN687">
        <f>(BA687-BG687)/BG687</f>
        <v>0</v>
      </c>
      <c r="BO687">
        <f>AZ687/(BB687+AZ687/BG687)</f>
        <v>0</v>
      </c>
      <c r="BP687" t="s">
        <v>437</v>
      </c>
      <c r="BQ687">
        <v>0</v>
      </c>
      <c r="BR687">
        <f>IF(BQ687&lt;&gt;0, BQ687, BO687)</f>
        <v>0</v>
      </c>
      <c r="BS687">
        <f>1-BR687/BG687</f>
        <v>0</v>
      </c>
      <c r="BT687">
        <f>(BG687-BF687)/(BG687-BR687)</f>
        <v>0</v>
      </c>
      <c r="BU687">
        <f>(BA687-BG687)/(BA687-BR687)</f>
        <v>0</v>
      </c>
      <c r="BV687">
        <f>(BG687-BF687)/(BG687-AZ687)</f>
        <v>0</v>
      </c>
      <c r="BW687">
        <f>(BA687-BG687)/(BA687-AZ687)</f>
        <v>0</v>
      </c>
      <c r="BX687">
        <f>(BT687*BR687/BF687)</f>
        <v>0</v>
      </c>
      <c r="BY687">
        <f>(1-BX687)</f>
        <v>0</v>
      </c>
      <c r="DH687">
        <f>$B$11*EG687+$C$11*EH687+$F$11*ES687*(1-EV687)</f>
        <v>0</v>
      </c>
      <c r="DI687">
        <f>DH687*DJ687</f>
        <v>0</v>
      </c>
      <c r="DJ687">
        <f>($B$11*$D$9+$C$11*$D$9+$F$11*((FF687+EX687)/MAX(FF687+EX687+FG687, 0.1)*$I$9+FG687/MAX(FF687+EX687+FG687, 0.1)*$J$9))/($B$11+$C$11+$F$11)</f>
        <v>0</v>
      </c>
      <c r="DK687">
        <f>($B$11*$K$9+$C$11*$K$9+$F$11*((FF687+EX687)/MAX(FF687+EX687+FG687, 0.1)*$P$9+FG687/MAX(FF687+EX687+FG687, 0.1)*$Q$9))/($B$11+$C$11+$F$11)</f>
        <v>0</v>
      </c>
      <c r="DL687">
        <v>2.44</v>
      </c>
      <c r="DM687">
        <v>0.5</v>
      </c>
      <c r="DN687" t="s">
        <v>438</v>
      </c>
      <c r="DO687">
        <v>2</v>
      </c>
      <c r="DP687" t="b">
        <v>1</v>
      </c>
      <c r="DQ687">
        <v>1759263498.814285</v>
      </c>
      <c r="DR687">
        <v>1514.272142857143</v>
      </c>
      <c r="DS687">
        <v>1543.753214285714</v>
      </c>
      <c r="DT687">
        <v>22.94169642857143</v>
      </c>
      <c r="DU687">
        <v>22.64936428571428</v>
      </c>
      <c r="DV687">
        <v>1512.803571428571</v>
      </c>
      <c r="DW687">
        <v>22.72143214285714</v>
      </c>
      <c r="DX687">
        <v>500.0043571428571</v>
      </c>
      <c r="DY687">
        <v>90.62318928571433</v>
      </c>
      <c r="DZ687">
        <v>0.05086686785714285</v>
      </c>
      <c r="EA687">
        <v>29.63555</v>
      </c>
      <c r="EB687">
        <v>30.01243571428571</v>
      </c>
      <c r="EC687">
        <v>999.9000000000002</v>
      </c>
      <c r="ED687">
        <v>0</v>
      </c>
      <c r="EE687">
        <v>0</v>
      </c>
      <c r="EF687">
        <v>9986.490357142857</v>
      </c>
      <c r="EG687">
        <v>0</v>
      </c>
      <c r="EH687">
        <v>11.419</v>
      </c>
      <c r="EI687">
        <v>-29.48187142857143</v>
      </c>
      <c r="EJ687">
        <v>1549.828214285714</v>
      </c>
      <c r="EK687">
        <v>1579.529642857143</v>
      </c>
      <c r="EL687">
        <v>0.2923170357142857</v>
      </c>
      <c r="EM687">
        <v>1543.753214285714</v>
      </c>
      <c r="EN687">
        <v>22.64936428571428</v>
      </c>
      <c r="EO687">
        <v>2.079048928571428</v>
      </c>
      <c r="EP687">
        <v>2.0525575</v>
      </c>
      <c r="EQ687">
        <v>18.05956428571429</v>
      </c>
      <c r="ER687">
        <v>17.85571071428571</v>
      </c>
      <c r="ES687">
        <v>2000.013571428571</v>
      </c>
      <c r="ET687">
        <v>0.9799934285714285</v>
      </c>
      <c r="EU687">
        <v>0.02000682857142857</v>
      </c>
      <c r="EV687">
        <v>0</v>
      </c>
      <c r="EW687">
        <v>226.3456428571428</v>
      </c>
      <c r="EX687">
        <v>5.000560000000001</v>
      </c>
      <c r="EY687">
        <v>4695.792142857144</v>
      </c>
      <c r="EZ687">
        <v>17294.96071428572</v>
      </c>
      <c r="FA687">
        <v>41.31199999999999</v>
      </c>
      <c r="FB687">
        <v>41.473</v>
      </c>
      <c r="FC687">
        <v>41</v>
      </c>
      <c r="FD687">
        <v>40.65599999999999</v>
      </c>
      <c r="FE687">
        <v>42.06199999999999</v>
      </c>
      <c r="FF687">
        <v>1955.098214285714</v>
      </c>
      <c r="FG687">
        <v>39.91464285714286</v>
      </c>
      <c r="FH687">
        <v>0</v>
      </c>
      <c r="FI687">
        <v>1759263520.6</v>
      </c>
      <c r="FJ687">
        <v>0</v>
      </c>
      <c r="FK687">
        <v>226.29728</v>
      </c>
      <c r="FL687">
        <v>-1.059000004105075</v>
      </c>
      <c r="FM687">
        <v>-24.22538466534616</v>
      </c>
      <c r="FN687">
        <v>4695.6936</v>
      </c>
      <c r="FO687">
        <v>15</v>
      </c>
      <c r="FP687">
        <v>0</v>
      </c>
      <c r="FQ687" t="s">
        <v>439</v>
      </c>
      <c r="FR687">
        <v>1747148579.5</v>
      </c>
      <c r="FS687">
        <v>1747148584.5</v>
      </c>
      <c r="FT687">
        <v>0</v>
      </c>
      <c r="FU687">
        <v>0.162</v>
      </c>
      <c r="FV687">
        <v>-0.001</v>
      </c>
      <c r="FW687">
        <v>0.139</v>
      </c>
      <c r="FX687">
        <v>0.058</v>
      </c>
      <c r="FY687">
        <v>420</v>
      </c>
      <c r="FZ687">
        <v>16</v>
      </c>
      <c r="GA687">
        <v>0.19</v>
      </c>
      <c r="GB687">
        <v>0.02</v>
      </c>
      <c r="GC687">
        <v>-29.4559925</v>
      </c>
      <c r="GD687">
        <v>-0.7949977485928362</v>
      </c>
      <c r="GE687">
        <v>0.1261181378460291</v>
      </c>
      <c r="GF687">
        <v>0</v>
      </c>
      <c r="GG687">
        <v>226.3095882352941</v>
      </c>
      <c r="GH687">
        <v>-0.6191291053118715</v>
      </c>
      <c r="GI687">
        <v>0.1664967969391675</v>
      </c>
      <c r="GJ687">
        <v>1</v>
      </c>
      <c r="GK687">
        <v>0.29671945</v>
      </c>
      <c r="GL687">
        <v>-0.07029827392120153</v>
      </c>
      <c r="GM687">
        <v>0.008384729363402255</v>
      </c>
      <c r="GN687">
        <v>1</v>
      </c>
      <c r="GO687">
        <v>2</v>
      </c>
      <c r="GP687">
        <v>3</v>
      </c>
      <c r="GQ687" t="s">
        <v>446</v>
      </c>
      <c r="GR687">
        <v>3.12761</v>
      </c>
      <c r="GS687">
        <v>2.72832</v>
      </c>
      <c r="GT687">
        <v>0.204263</v>
      </c>
      <c r="GU687">
        <v>0.208051</v>
      </c>
      <c r="GV687">
        <v>0.103938</v>
      </c>
      <c r="GW687">
        <v>0.1036</v>
      </c>
      <c r="GX687">
        <v>23876.2</v>
      </c>
      <c r="GY687">
        <v>23027.7</v>
      </c>
      <c r="GZ687">
        <v>30547</v>
      </c>
      <c r="HA687">
        <v>29331.7</v>
      </c>
      <c r="HB687">
        <v>37780.5</v>
      </c>
      <c r="HC687">
        <v>34590.8</v>
      </c>
      <c r="HD687">
        <v>46727.6</v>
      </c>
      <c r="HE687">
        <v>43574.9</v>
      </c>
      <c r="HF687">
        <v>1.82448</v>
      </c>
      <c r="HG687">
        <v>1.8558</v>
      </c>
      <c r="HH687">
        <v>0.102185</v>
      </c>
      <c r="HI687">
        <v>0</v>
      </c>
      <c r="HJ687">
        <v>28.3425</v>
      </c>
      <c r="HK687">
        <v>999.9</v>
      </c>
      <c r="HL687">
        <v>53.1</v>
      </c>
      <c r="HM687">
        <v>31</v>
      </c>
      <c r="HN687">
        <v>26.4355</v>
      </c>
      <c r="HO687">
        <v>62.7897</v>
      </c>
      <c r="HP687">
        <v>16.5705</v>
      </c>
      <c r="HQ687">
        <v>1</v>
      </c>
      <c r="HR687">
        <v>0.118493</v>
      </c>
      <c r="HS687">
        <v>-0.135722</v>
      </c>
      <c r="HT687">
        <v>20.2017</v>
      </c>
      <c r="HU687">
        <v>5.22837</v>
      </c>
      <c r="HV687">
        <v>11.974</v>
      </c>
      <c r="HW687">
        <v>4.96985</v>
      </c>
      <c r="HX687">
        <v>3.28965</v>
      </c>
      <c r="HY687">
        <v>9999</v>
      </c>
      <c r="HZ687">
        <v>9999</v>
      </c>
      <c r="IA687">
        <v>9999</v>
      </c>
      <c r="IB687">
        <v>22.1</v>
      </c>
      <c r="IC687">
        <v>4.97292</v>
      </c>
      <c r="ID687">
        <v>1.87722</v>
      </c>
      <c r="IE687">
        <v>1.87531</v>
      </c>
      <c r="IF687">
        <v>1.8781</v>
      </c>
      <c r="IG687">
        <v>1.87485</v>
      </c>
      <c r="IH687">
        <v>1.87842</v>
      </c>
      <c r="II687">
        <v>1.87546</v>
      </c>
      <c r="IJ687">
        <v>1.87668</v>
      </c>
      <c r="IK687">
        <v>0</v>
      </c>
      <c r="IL687">
        <v>0</v>
      </c>
      <c r="IM687">
        <v>0</v>
      </c>
      <c r="IN687">
        <v>0</v>
      </c>
      <c r="IO687" t="s">
        <v>441</v>
      </c>
      <c r="IP687" t="s">
        <v>442</v>
      </c>
      <c r="IQ687" t="s">
        <v>443</v>
      </c>
      <c r="IR687" t="s">
        <v>443</v>
      </c>
      <c r="IS687" t="s">
        <v>443</v>
      </c>
      <c r="IT687" t="s">
        <v>443</v>
      </c>
      <c r="IU687">
        <v>0</v>
      </c>
      <c r="IV687">
        <v>100</v>
      </c>
      <c r="IW687">
        <v>100</v>
      </c>
      <c r="IX687">
        <v>1.51</v>
      </c>
      <c r="IY687">
        <v>0.2203</v>
      </c>
      <c r="IZ687">
        <v>-0.1222274518627452</v>
      </c>
      <c r="JA687">
        <v>0.001328938755811441</v>
      </c>
      <c r="JB687">
        <v>-5.633165956792918E-07</v>
      </c>
      <c r="JC687">
        <v>2.510553891376428E-10</v>
      </c>
      <c r="JD687">
        <v>-0.04678033270444259</v>
      </c>
      <c r="JE687">
        <v>-0.0009625096320519332</v>
      </c>
      <c r="JF687">
        <v>0.0006953178313022573</v>
      </c>
      <c r="JG687">
        <v>-5.973937232829655E-06</v>
      </c>
      <c r="JH687">
        <v>1</v>
      </c>
      <c r="JI687">
        <v>2112</v>
      </c>
      <c r="JJ687">
        <v>1</v>
      </c>
      <c r="JK687">
        <v>26</v>
      </c>
      <c r="JL687">
        <v>201915.5</v>
      </c>
      <c r="JM687">
        <v>201915.4</v>
      </c>
      <c r="JN687">
        <v>3.17993</v>
      </c>
      <c r="JO687">
        <v>2.53174</v>
      </c>
      <c r="JP687">
        <v>1.39893</v>
      </c>
      <c r="JQ687">
        <v>2.33887</v>
      </c>
      <c r="JR687">
        <v>1.44897</v>
      </c>
      <c r="JS687">
        <v>2.5647</v>
      </c>
      <c r="JT687">
        <v>36.8604</v>
      </c>
      <c r="JU687">
        <v>23.9737</v>
      </c>
      <c r="JV687">
        <v>18</v>
      </c>
      <c r="JW687">
        <v>476.104</v>
      </c>
      <c r="JX687">
        <v>465.231</v>
      </c>
      <c r="JY687">
        <v>27.8734</v>
      </c>
      <c r="JZ687">
        <v>28.7173</v>
      </c>
      <c r="KA687">
        <v>30.0003</v>
      </c>
      <c r="KB687">
        <v>28.3837</v>
      </c>
      <c r="KC687">
        <v>28.4465</v>
      </c>
      <c r="KD687">
        <v>63.749</v>
      </c>
      <c r="KE687">
        <v>24.6032</v>
      </c>
      <c r="KF687">
        <v>82.7099</v>
      </c>
      <c r="KG687">
        <v>27.8641</v>
      </c>
      <c r="KH687">
        <v>1590.37</v>
      </c>
      <c r="KI687">
        <v>22.6913</v>
      </c>
      <c r="KJ687">
        <v>100.984</v>
      </c>
      <c r="KK687">
        <v>100.239</v>
      </c>
    </row>
    <row r="688" spans="1:297">
      <c r="A688">
        <v>672</v>
      </c>
      <c r="B688">
        <v>1759263511.6</v>
      </c>
      <c r="C688">
        <v>16696</v>
      </c>
      <c r="D688" t="s">
        <v>1793</v>
      </c>
      <c r="E688" t="s">
        <v>1794</v>
      </c>
      <c r="F688">
        <v>5</v>
      </c>
      <c r="G688" t="s">
        <v>1604</v>
      </c>
      <c r="H688" t="s">
        <v>436</v>
      </c>
      <c r="I688">
        <v>1759263504.1</v>
      </c>
      <c r="J688">
        <f>(K688)/1000</f>
        <v>0</v>
      </c>
      <c r="K688">
        <f>IF(DP688, AN688, AH688)</f>
        <v>0</v>
      </c>
      <c r="L688">
        <f>IF(DP688, AI688, AG688)</f>
        <v>0</v>
      </c>
      <c r="M688">
        <f>DR688 - IF(AU688&gt;1, L688*DL688*100.0/(AW688), 0)</f>
        <v>0</v>
      </c>
      <c r="N688">
        <f>((T688-J688/2)*M688-L688)/(T688+J688/2)</f>
        <v>0</v>
      </c>
      <c r="O688">
        <f>N688*(DY688+DZ688)/1000.0</f>
        <v>0</v>
      </c>
      <c r="P688">
        <f>(DR688 - IF(AU688&gt;1, L688*DL688*100.0/(AW688), 0))*(DY688+DZ688)/1000.0</f>
        <v>0</v>
      </c>
      <c r="Q688">
        <f>2.0/((1/S688-1/R688)+SIGN(S688)*SQRT((1/S688-1/R688)*(1/S688-1/R688) + 4*DM688/((DM688+1)*(DM688+1))*(2*1/S688*1/R688-1/R688*1/R688)))</f>
        <v>0</v>
      </c>
      <c r="R688">
        <f>IF(LEFT(DN688,1)&lt;&gt;"0",IF(LEFT(DN688,1)="1",3.0,DO688),$D$5+$E$5*(EF688*DY688/($K$5*1000))+$F$5*(EF688*DY688/($K$5*1000))*MAX(MIN(DL688,$J$5),$I$5)*MAX(MIN(DL688,$J$5),$I$5)+$G$5*MAX(MIN(DL688,$J$5),$I$5)*(EF688*DY688/($K$5*1000))+$H$5*(EF688*DY688/($K$5*1000))*(EF688*DY688/($K$5*1000)))</f>
        <v>0</v>
      </c>
      <c r="S688">
        <f>J688*(1000-(1000*0.61365*exp(17.502*W688/(240.97+W688))/(DY688+DZ688)+DT688)/2)/(1000*0.61365*exp(17.502*W688/(240.97+W688))/(DY688+DZ688)-DT688)</f>
        <v>0</v>
      </c>
      <c r="T688">
        <f>1/((DM688+1)/(Q688/1.6)+1/(R688/1.37)) + DM688/((DM688+1)/(Q688/1.6) + DM688/(R688/1.37))</f>
        <v>0</v>
      </c>
      <c r="U688">
        <f>(DH688*DK688)</f>
        <v>0</v>
      </c>
      <c r="V688">
        <f>(EA688+(U688+2*0.95*5.67E-8*(((EA688+$B$7)+273)^4-(EA688+273)^4)-44100*J688)/(1.84*29.3*R688+8*0.95*5.67E-8*(EA688+273)^3))</f>
        <v>0</v>
      </c>
      <c r="W688">
        <f>($C$7*EB688+$D$7*EC688+$E$7*V688)</f>
        <v>0</v>
      </c>
      <c r="X688">
        <f>0.61365*exp(17.502*W688/(240.97+W688))</f>
        <v>0</v>
      </c>
      <c r="Y688">
        <f>(Z688/AA688*100)</f>
        <v>0</v>
      </c>
      <c r="Z688">
        <f>DT688*(DY688+DZ688)/1000</f>
        <v>0</v>
      </c>
      <c r="AA688">
        <f>0.61365*exp(17.502*EA688/(240.97+EA688))</f>
        <v>0</v>
      </c>
      <c r="AB688">
        <f>(X688-DT688*(DY688+DZ688)/1000)</f>
        <v>0</v>
      </c>
      <c r="AC688">
        <f>(-J688*44100)</f>
        <v>0</v>
      </c>
      <c r="AD688">
        <f>2*29.3*R688*0.92*(EA688-W688)</f>
        <v>0</v>
      </c>
      <c r="AE688">
        <f>2*0.95*5.67E-8*(((EA688+$B$7)+273)^4-(W688+273)^4)</f>
        <v>0</v>
      </c>
      <c r="AF688">
        <f>U688+AE688+AC688+AD688</f>
        <v>0</v>
      </c>
      <c r="AG688">
        <f>DX688*AU688*(DS688-DR688*(1000-AU688*DU688)/(1000-AU688*DT688))/(100*DL688)</f>
        <v>0</v>
      </c>
      <c r="AH688">
        <f>1000*DX688*AU688*(DT688-DU688)/(100*DL688*(1000-AU688*DT688))</f>
        <v>0</v>
      </c>
      <c r="AI688">
        <f>(AJ688 - AK688 - DY688*1E3/(8.314*(EA688+273.15)) * AM688/DX688 * AL688) * DX688/(100*DL688) * (1000 - DU688)/1000</f>
        <v>0</v>
      </c>
      <c r="AJ688">
        <v>1612.749912812032</v>
      </c>
      <c r="AK688">
        <v>1591.975212121212</v>
      </c>
      <c r="AL688">
        <v>3.432639751730358</v>
      </c>
      <c r="AM688">
        <v>65.50956561991086</v>
      </c>
      <c r="AN688">
        <f>(AP688 - AO688 + DY688*1E3/(8.314*(EA688+273.15)) * AR688/DX688 * AQ688) * DX688/(100*DL688) * 1000/(1000 - AP688)</f>
        <v>0</v>
      </c>
      <c r="AO688">
        <v>22.68017897584076</v>
      </c>
      <c r="AP688">
        <v>22.95624242424243</v>
      </c>
      <c r="AQ688">
        <v>6.909979801850208E-05</v>
      </c>
      <c r="AR688">
        <v>120.4134206838578</v>
      </c>
      <c r="AS688">
        <v>6</v>
      </c>
      <c r="AT688">
        <v>1</v>
      </c>
      <c r="AU688">
        <f>IF(AS688*$H$13&gt;=AW688,1.0,(AW688/(AW688-AS688*$H$13)))</f>
        <v>0</v>
      </c>
      <c r="AV688">
        <f>(AU688-1)*100</f>
        <v>0</v>
      </c>
      <c r="AW688">
        <f>MAX(0,($B$13+$C$13*EF688)/(1+$D$13*EF688)*DY688/(EA688+273)*$E$13)</f>
        <v>0</v>
      </c>
      <c r="AX688" t="s">
        <v>437</v>
      </c>
      <c r="AY688" t="s">
        <v>437</v>
      </c>
      <c r="AZ688">
        <v>0</v>
      </c>
      <c r="BA688">
        <v>0</v>
      </c>
      <c r="BB688">
        <f>1-AZ688/BA688</f>
        <v>0</v>
      </c>
      <c r="BC688">
        <v>0</v>
      </c>
      <c r="BD688" t="s">
        <v>437</v>
      </c>
      <c r="BE688" t="s">
        <v>437</v>
      </c>
      <c r="BF688">
        <v>0</v>
      </c>
      <c r="BG688">
        <v>0</v>
      </c>
      <c r="BH688">
        <f>1-BF688/BG688</f>
        <v>0</v>
      </c>
      <c r="BI688">
        <v>0.5</v>
      </c>
      <c r="BJ688">
        <f>DI688</f>
        <v>0</v>
      </c>
      <c r="BK688">
        <f>L688</f>
        <v>0</v>
      </c>
      <c r="BL688">
        <f>BH688*BI688*BJ688</f>
        <v>0</v>
      </c>
      <c r="BM688">
        <f>(BK688-BC688)/BJ688</f>
        <v>0</v>
      </c>
      <c r="BN688">
        <f>(BA688-BG688)/BG688</f>
        <v>0</v>
      </c>
      <c r="BO688">
        <f>AZ688/(BB688+AZ688/BG688)</f>
        <v>0</v>
      </c>
      <c r="BP688" t="s">
        <v>437</v>
      </c>
      <c r="BQ688">
        <v>0</v>
      </c>
      <c r="BR688">
        <f>IF(BQ688&lt;&gt;0, BQ688, BO688)</f>
        <v>0</v>
      </c>
      <c r="BS688">
        <f>1-BR688/BG688</f>
        <v>0</v>
      </c>
      <c r="BT688">
        <f>(BG688-BF688)/(BG688-BR688)</f>
        <v>0</v>
      </c>
      <c r="BU688">
        <f>(BA688-BG688)/(BA688-BR688)</f>
        <v>0</v>
      </c>
      <c r="BV688">
        <f>(BG688-BF688)/(BG688-AZ688)</f>
        <v>0</v>
      </c>
      <c r="BW688">
        <f>(BA688-BG688)/(BA688-AZ688)</f>
        <v>0</v>
      </c>
      <c r="BX688">
        <f>(BT688*BR688/BF688)</f>
        <v>0</v>
      </c>
      <c r="BY688">
        <f>(1-BX688)</f>
        <v>0</v>
      </c>
      <c r="DH688">
        <f>$B$11*EG688+$C$11*EH688+$F$11*ES688*(1-EV688)</f>
        <v>0</v>
      </c>
      <c r="DI688">
        <f>DH688*DJ688</f>
        <v>0</v>
      </c>
      <c r="DJ688">
        <f>($B$11*$D$9+$C$11*$D$9+$F$11*((FF688+EX688)/MAX(FF688+EX688+FG688, 0.1)*$I$9+FG688/MAX(FF688+EX688+FG688, 0.1)*$J$9))/($B$11+$C$11+$F$11)</f>
        <v>0</v>
      </c>
      <c r="DK688">
        <f>($B$11*$K$9+$C$11*$K$9+$F$11*((FF688+EX688)/MAX(FF688+EX688+FG688, 0.1)*$P$9+FG688/MAX(FF688+EX688+FG688, 0.1)*$Q$9))/($B$11+$C$11+$F$11)</f>
        <v>0</v>
      </c>
      <c r="DL688">
        <v>2.44</v>
      </c>
      <c r="DM688">
        <v>0.5</v>
      </c>
      <c r="DN688" t="s">
        <v>438</v>
      </c>
      <c r="DO688">
        <v>2</v>
      </c>
      <c r="DP688" t="b">
        <v>1</v>
      </c>
      <c r="DQ688">
        <v>1759263504.1</v>
      </c>
      <c r="DR688">
        <v>1531.96074074074</v>
      </c>
      <c r="DS688">
        <v>1561.447407407407</v>
      </c>
      <c r="DT688">
        <v>22.94726666666666</v>
      </c>
      <c r="DU688">
        <v>22.66132592592592</v>
      </c>
      <c r="DV688">
        <v>1530.468148148148</v>
      </c>
      <c r="DW688">
        <v>22.72689259259259</v>
      </c>
      <c r="DX688">
        <v>499.993111111111</v>
      </c>
      <c r="DY688">
        <v>90.62289629629629</v>
      </c>
      <c r="DZ688">
        <v>0.05079035925925926</v>
      </c>
      <c r="EA688">
        <v>29.6348037037037</v>
      </c>
      <c r="EB688">
        <v>30.00934444444444</v>
      </c>
      <c r="EC688">
        <v>999.9000000000001</v>
      </c>
      <c r="ED688">
        <v>0</v>
      </c>
      <c r="EE688">
        <v>0</v>
      </c>
      <c r="EF688">
        <v>9982.774074074076</v>
      </c>
      <c r="EG688">
        <v>0</v>
      </c>
      <c r="EH688">
        <v>11.41915185185185</v>
      </c>
      <c r="EI688">
        <v>-29.48781481481481</v>
      </c>
      <c r="EJ688">
        <v>1567.94037037037</v>
      </c>
      <c r="EK688">
        <v>1597.654074074074</v>
      </c>
      <c r="EL688">
        <v>0.2859342592592592</v>
      </c>
      <c r="EM688">
        <v>1561.447407407407</v>
      </c>
      <c r="EN688">
        <v>22.66132592592592</v>
      </c>
      <c r="EO688">
        <v>2.079547037037037</v>
      </c>
      <c r="EP688">
        <v>2.053634814814814</v>
      </c>
      <c r="EQ688">
        <v>18.06337037037037</v>
      </c>
      <c r="ER688">
        <v>17.86403703703704</v>
      </c>
      <c r="ES688">
        <v>2000.005555555556</v>
      </c>
      <c r="ET688">
        <v>0.9799927777777777</v>
      </c>
      <c r="EU688">
        <v>0.02000748888888889</v>
      </c>
      <c r="EV688">
        <v>0</v>
      </c>
      <c r="EW688">
        <v>226.2038148148148</v>
      </c>
      <c r="EX688">
        <v>5.000560000000001</v>
      </c>
      <c r="EY688">
        <v>4693.628148148148</v>
      </c>
      <c r="EZ688">
        <v>17294.88148148148</v>
      </c>
      <c r="FA688">
        <v>41.31199999999999</v>
      </c>
      <c r="FB688">
        <v>41.486</v>
      </c>
      <c r="FC688">
        <v>41</v>
      </c>
      <c r="FD688">
        <v>40.66174074074073</v>
      </c>
      <c r="FE688">
        <v>42.06199999999999</v>
      </c>
      <c r="FF688">
        <v>1955.089259259259</v>
      </c>
      <c r="FG688">
        <v>39.91518518518519</v>
      </c>
      <c r="FH688">
        <v>0</v>
      </c>
      <c r="FI688">
        <v>1759263526</v>
      </c>
      <c r="FJ688">
        <v>0</v>
      </c>
      <c r="FK688">
        <v>226.1652307692308</v>
      </c>
      <c r="FL688">
        <v>-2.003829060866575</v>
      </c>
      <c r="FM688">
        <v>-23.36376068307394</v>
      </c>
      <c r="FN688">
        <v>4693.595</v>
      </c>
      <c r="FO688">
        <v>15</v>
      </c>
      <c r="FP688">
        <v>0</v>
      </c>
      <c r="FQ688" t="s">
        <v>439</v>
      </c>
      <c r="FR688">
        <v>1747148579.5</v>
      </c>
      <c r="FS688">
        <v>1747148584.5</v>
      </c>
      <c r="FT688">
        <v>0</v>
      </c>
      <c r="FU688">
        <v>0.162</v>
      </c>
      <c r="FV688">
        <v>-0.001</v>
      </c>
      <c r="FW688">
        <v>0.139</v>
      </c>
      <c r="FX688">
        <v>0.058</v>
      </c>
      <c r="FY688">
        <v>420</v>
      </c>
      <c r="FZ688">
        <v>16</v>
      </c>
      <c r="GA688">
        <v>0.19</v>
      </c>
      <c r="GB688">
        <v>0.02</v>
      </c>
      <c r="GC688">
        <v>-29.45898292682926</v>
      </c>
      <c r="GD688">
        <v>-0.3403358885018296</v>
      </c>
      <c r="GE688">
        <v>0.1257967541991582</v>
      </c>
      <c r="GF688">
        <v>1</v>
      </c>
      <c r="GG688">
        <v>226.2573823529412</v>
      </c>
      <c r="GH688">
        <v>-1.175569136884841</v>
      </c>
      <c r="GI688">
        <v>0.1949574636420897</v>
      </c>
      <c r="GJ688">
        <v>0</v>
      </c>
      <c r="GK688">
        <v>0.2889300243902439</v>
      </c>
      <c r="GL688">
        <v>-0.07046055052264855</v>
      </c>
      <c r="GM688">
        <v>0.008455048338953436</v>
      </c>
      <c r="GN688">
        <v>1</v>
      </c>
      <c r="GO688">
        <v>2</v>
      </c>
      <c r="GP688">
        <v>3</v>
      </c>
      <c r="GQ688" t="s">
        <v>446</v>
      </c>
      <c r="GR688">
        <v>3.12726</v>
      </c>
      <c r="GS688">
        <v>2.72874</v>
      </c>
      <c r="GT688">
        <v>0.205569</v>
      </c>
      <c r="GU688">
        <v>0.209329</v>
      </c>
      <c r="GV688">
        <v>0.103969</v>
      </c>
      <c r="GW688">
        <v>0.103655</v>
      </c>
      <c r="GX688">
        <v>23836.8</v>
      </c>
      <c r="GY688">
        <v>22990.1</v>
      </c>
      <c r="GZ688">
        <v>30546.8</v>
      </c>
      <c r="HA688">
        <v>29331.3</v>
      </c>
      <c r="HB688">
        <v>37778.9</v>
      </c>
      <c r="HC688">
        <v>34588.5</v>
      </c>
      <c r="HD688">
        <v>46727.1</v>
      </c>
      <c r="HE688">
        <v>43574.6</v>
      </c>
      <c r="HF688">
        <v>1.82393</v>
      </c>
      <c r="HG688">
        <v>1.85632</v>
      </c>
      <c r="HH688">
        <v>0.101216</v>
      </c>
      <c r="HI688">
        <v>0</v>
      </c>
      <c r="HJ688">
        <v>28.3467</v>
      </c>
      <c r="HK688">
        <v>999.9</v>
      </c>
      <c r="HL688">
        <v>53.2</v>
      </c>
      <c r="HM688">
        <v>31</v>
      </c>
      <c r="HN688">
        <v>26.4827</v>
      </c>
      <c r="HO688">
        <v>63.1897</v>
      </c>
      <c r="HP688">
        <v>16.7388</v>
      </c>
      <c r="HQ688">
        <v>1</v>
      </c>
      <c r="HR688">
        <v>0.118554</v>
      </c>
      <c r="HS688">
        <v>-0.141405</v>
      </c>
      <c r="HT688">
        <v>20.2018</v>
      </c>
      <c r="HU688">
        <v>5.22867</v>
      </c>
      <c r="HV688">
        <v>11.974</v>
      </c>
      <c r="HW688">
        <v>4.96985</v>
      </c>
      <c r="HX688">
        <v>3.28965</v>
      </c>
      <c r="HY688">
        <v>9999</v>
      </c>
      <c r="HZ688">
        <v>9999</v>
      </c>
      <c r="IA688">
        <v>9999</v>
      </c>
      <c r="IB688">
        <v>22.1</v>
      </c>
      <c r="IC688">
        <v>4.97293</v>
      </c>
      <c r="ID688">
        <v>1.8772</v>
      </c>
      <c r="IE688">
        <v>1.87531</v>
      </c>
      <c r="IF688">
        <v>1.87811</v>
      </c>
      <c r="IG688">
        <v>1.87485</v>
      </c>
      <c r="IH688">
        <v>1.87842</v>
      </c>
      <c r="II688">
        <v>1.87547</v>
      </c>
      <c r="IJ688">
        <v>1.87668</v>
      </c>
      <c r="IK688">
        <v>0</v>
      </c>
      <c r="IL688">
        <v>0</v>
      </c>
      <c r="IM688">
        <v>0</v>
      </c>
      <c r="IN688">
        <v>0</v>
      </c>
      <c r="IO688" t="s">
        <v>441</v>
      </c>
      <c r="IP688" t="s">
        <v>442</v>
      </c>
      <c r="IQ688" t="s">
        <v>443</v>
      </c>
      <c r="IR688" t="s">
        <v>443</v>
      </c>
      <c r="IS688" t="s">
        <v>443</v>
      </c>
      <c r="IT688" t="s">
        <v>443</v>
      </c>
      <c r="IU688">
        <v>0</v>
      </c>
      <c r="IV688">
        <v>100</v>
      </c>
      <c r="IW688">
        <v>100</v>
      </c>
      <c r="IX688">
        <v>1.53</v>
      </c>
      <c r="IY688">
        <v>0.2206</v>
      </c>
      <c r="IZ688">
        <v>-0.1222274518627452</v>
      </c>
      <c r="JA688">
        <v>0.001328938755811441</v>
      </c>
      <c r="JB688">
        <v>-5.633165956792918E-07</v>
      </c>
      <c r="JC688">
        <v>2.510553891376428E-10</v>
      </c>
      <c r="JD688">
        <v>-0.04678033270444259</v>
      </c>
      <c r="JE688">
        <v>-0.0009625096320519332</v>
      </c>
      <c r="JF688">
        <v>0.0006953178313022573</v>
      </c>
      <c r="JG688">
        <v>-5.973937232829655E-06</v>
      </c>
      <c r="JH688">
        <v>1</v>
      </c>
      <c r="JI688">
        <v>2112</v>
      </c>
      <c r="JJ688">
        <v>1</v>
      </c>
      <c r="JK688">
        <v>26</v>
      </c>
      <c r="JL688">
        <v>201915.5</v>
      </c>
      <c r="JM688">
        <v>201915.5</v>
      </c>
      <c r="JN688">
        <v>3.20923</v>
      </c>
      <c r="JO688">
        <v>2.51953</v>
      </c>
      <c r="JP688">
        <v>1.39893</v>
      </c>
      <c r="JQ688">
        <v>2.33887</v>
      </c>
      <c r="JR688">
        <v>1.44897</v>
      </c>
      <c r="JS688">
        <v>2.57812</v>
      </c>
      <c r="JT688">
        <v>36.8604</v>
      </c>
      <c r="JU688">
        <v>23.9824</v>
      </c>
      <c r="JV688">
        <v>18</v>
      </c>
      <c r="JW688">
        <v>475.821</v>
      </c>
      <c r="JX688">
        <v>465.59</v>
      </c>
      <c r="JY688">
        <v>27.8599</v>
      </c>
      <c r="JZ688">
        <v>28.7204</v>
      </c>
      <c r="KA688">
        <v>30.0002</v>
      </c>
      <c r="KB688">
        <v>28.3861</v>
      </c>
      <c r="KC688">
        <v>28.4489</v>
      </c>
      <c r="KD688">
        <v>64.2509</v>
      </c>
      <c r="KE688">
        <v>24.6032</v>
      </c>
      <c r="KF688">
        <v>82.7099</v>
      </c>
      <c r="KG688">
        <v>27.8565</v>
      </c>
      <c r="KH688">
        <v>1603.73</v>
      </c>
      <c r="KI688">
        <v>22.6873</v>
      </c>
      <c r="KJ688">
        <v>100.983</v>
      </c>
      <c r="KK688">
        <v>100.238</v>
      </c>
    </row>
    <row r="689" spans="1:297">
      <c r="A689">
        <v>673</v>
      </c>
      <c r="B689">
        <v>1759265823.1</v>
      </c>
      <c r="C689">
        <v>19007.5</v>
      </c>
      <c r="D689" t="s">
        <v>1795</v>
      </c>
      <c r="E689" t="s">
        <v>1796</v>
      </c>
      <c r="F689">
        <v>5</v>
      </c>
      <c r="G689" t="s">
        <v>1797</v>
      </c>
      <c r="H689" t="s">
        <v>436</v>
      </c>
      <c r="I689">
        <v>1759265815.099999</v>
      </c>
      <c r="J689">
        <f>(K689)/1000</f>
        <v>0</v>
      </c>
      <c r="K689">
        <f>IF(DP689, AN689, AH689)</f>
        <v>0</v>
      </c>
      <c r="L689">
        <f>IF(DP689, AI689, AG689)</f>
        <v>0</v>
      </c>
      <c r="M689">
        <f>DR689 - IF(AU689&gt;1, L689*DL689*100.0/(AW689), 0)</f>
        <v>0</v>
      </c>
      <c r="N689">
        <f>((T689-J689/2)*M689-L689)/(T689+J689/2)</f>
        <v>0</v>
      </c>
      <c r="O689">
        <f>N689*(DY689+DZ689)/1000.0</f>
        <v>0</v>
      </c>
      <c r="P689">
        <f>(DR689 - IF(AU689&gt;1, L689*DL689*100.0/(AW689), 0))*(DY689+DZ689)/1000.0</f>
        <v>0</v>
      </c>
      <c r="Q689">
        <f>2.0/((1/S689-1/R689)+SIGN(S689)*SQRT((1/S689-1/R689)*(1/S689-1/R689) + 4*DM689/((DM689+1)*(DM689+1))*(2*1/S689*1/R689-1/R689*1/R689)))</f>
        <v>0</v>
      </c>
      <c r="R689">
        <f>IF(LEFT(DN689,1)&lt;&gt;"0",IF(LEFT(DN689,1)="1",3.0,DO689),$D$5+$E$5*(EF689*DY689/($K$5*1000))+$F$5*(EF689*DY689/($K$5*1000))*MAX(MIN(DL689,$J$5),$I$5)*MAX(MIN(DL689,$J$5),$I$5)+$G$5*MAX(MIN(DL689,$J$5),$I$5)*(EF689*DY689/($K$5*1000))+$H$5*(EF689*DY689/($K$5*1000))*(EF689*DY689/($K$5*1000)))</f>
        <v>0</v>
      </c>
      <c r="S689">
        <f>J689*(1000-(1000*0.61365*exp(17.502*W689/(240.97+W689))/(DY689+DZ689)+DT689)/2)/(1000*0.61365*exp(17.502*W689/(240.97+W689))/(DY689+DZ689)-DT689)</f>
        <v>0</v>
      </c>
      <c r="T689">
        <f>1/((DM689+1)/(Q689/1.6)+1/(R689/1.37)) + DM689/((DM689+1)/(Q689/1.6) + DM689/(R689/1.37))</f>
        <v>0</v>
      </c>
      <c r="U689">
        <f>(DH689*DK689)</f>
        <v>0</v>
      </c>
      <c r="V689">
        <f>(EA689+(U689+2*0.95*5.67E-8*(((EA689+$B$7)+273)^4-(EA689+273)^4)-44100*J689)/(1.84*29.3*R689+8*0.95*5.67E-8*(EA689+273)^3))</f>
        <v>0</v>
      </c>
      <c r="W689">
        <f>($C$7*EB689+$D$7*EC689+$E$7*V689)</f>
        <v>0</v>
      </c>
      <c r="X689">
        <f>0.61365*exp(17.502*W689/(240.97+W689))</f>
        <v>0</v>
      </c>
      <c r="Y689">
        <f>(Z689/AA689*100)</f>
        <v>0</v>
      </c>
      <c r="Z689">
        <f>DT689*(DY689+DZ689)/1000</f>
        <v>0</v>
      </c>
      <c r="AA689">
        <f>0.61365*exp(17.502*EA689/(240.97+EA689))</f>
        <v>0</v>
      </c>
      <c r="AB689">
        <f>(X689-DT689*(DY689+DZ689)/1000)</f>
        <v>0</v>
      </c>
      <c r="AC689">
        <f>(-J689*44100)</f>
        <v>0</v>
      </c>
      <c r="AD689">
        <f>2*29.3*R689*0.92*(EA689-W689)</f>
        <v>0</v>
      </c>
      <c r="AE689">
        <f>2*0.95*5.67E-8*(((EA689+$B$7)+273)^4-(W689+273)^4)</f>
        <v>0</v>
      </c>
      <c r="AF689">
        <f>U689+AE689+AC689+AD689</f>
        <v>0</v>
      </c>
      <c r="AG689">
        <f>DX689*AU689*(DS689-DR689*(1000-AU689*DU689)/(1000-AU689*DT689))/(100*DL689)</f>
        <v>0</v>
      </c>
      <c r="AH689">
        <f>1000*DX689*AU689*(DT689-DU689)/(100*DL689*(1000-AU689*DT689))</f>
        <v>0</v>
      </c>
      <c r="AI689">
        <f>(AJ689 - AK689 - DY689*1E3/(8.314*(EA689+273.15)) * AM689/DX689 * AL689) * DX689/(100*DL689) * (1000 - DU689)/1000</f>
        <v>0</v>
      </c>
      <c r="AJ689">
        <v>427.9502021814746</v>
      </c>
      <c r="AK689">
        <v>416.1438606060606</v>
      </c>
      <c r="AL689">
        <v>0.001711270177046158</v>
      </c>
      <c r="AM689">
        <v>65.48838002476873</v>
      </c>
      <c r="AN689">
        <f>(AP689 - AO689 + DY689*1E3/(8.314*(EA689+273.15)) * AR689/DX689 * AQ689) * DX689/(100*DL689) * 1000/(1000 - AP689)</f>
        <v>0</v>
      </c>
      <c r="AO689">
        <v>18.69152873110627</v>
      </c>
      <c r="AP689">
        <v>22.82066242424242</v>
      </c>
      <c r="AQ689">
        <v>-0.0001576485777572169</v>
      </c>
      <c r="AR689">
        <v>121.0153732693986</v>
      </c>
      <c r="AS689">
        <v>2</v>
      </c>
      <c r="AT689">
        <v>0</v>
      </c>
      <c r="AU689">
        <f>IF(AS689*$H$13&gt;=AW689,1.0,(AW689/(AW689-AS689*$H$13)))</f>
        <v>0</v>
      </c>
      <c r="AV689">
        <f>(AU689-1)*100</f>
        <v>0</v>
      </c>
      <c r="AW689">
        <f>MAX(0,($B$13+$C$13*EF689)/(1+$D$13*EF689)*DY689/(EA689+273)*$E$13)</f>
        <v>0</v>
      </c>
      <c r="AX689" t="s">
        <v>437</v>
      </c>
      <c r="AY689" t="s">
        <v>437</v>
      </c>
      <c r="AZ689">
        <v>0</v>
      </c>
      <c r="BA689">
        <v>0</v>
      </c>
      <c r="BB689">
        <f>1-AZ689/BA689</f>
        <v>0</v>
      </c>
      <c r="BC689">
        <v>0</v>
      </c>
      <c r="BD689" t="s">
        <v>437</v>
      </c>
      <c r="BE689" t="s">
        <v>437</v>
      </c>
      <c r="BF689">
        <v>0</v>
      </c>
      <c r="BG689">
        <v>0</v>
      </c>
      <c r="BH689">
        <f>1-BF689/BG689</f>
        <v>0</v>
      </c>
      <c r="BI689">
        <v>0.5</v>
      </c>
      <c r="BJ689">
        <f>DI689</f>
        <v>0</v>
      </c>
      <c r="BK689">
        <f>L689</f>
        <v>0</v>
      </c>
      <c r="BL689">
        <f>BH689*BI689*BJ689</f>
        <v>0</v>
      </c>
      <c r="BM689">
        <f>(BK689-BC689)/BJ689</f>
        <v>0</v>
      </c>
      <c r="BN689">
        <f>(BA689-BG689)/BG689</f>
        <v>0</v>
      </c>
      <c r="BO689">
        <f>AZ689/(BB689+AZ689/BG689)</f>
        <v>0</v>
      </c>
      <c r="BP689" t="s">
        <v>437</v>
      </c>
      <c r="BQ689">
        <v>0</v>
      </c>
      <c r="BR689">
        <f>IF(BQ689&lt;&gt;0, BQ689, BO689)</f>
        <v>0</v>
      </c>
      <c r="BS689">
        <f>1-BR689/BG689</f>
        <v>0</v>
      </c>
      <c r="BT689">
        <f>(BG689-BF689)/(BG689-BR689)</f>
        <v>0</v>
      </c>
      <c r="BU689">
        <f>(BA689-BG689)/(BA689-BR689)</f>
        <v>0</v>
      </c>
      <c r="BV689">
        <f>(BG689-BF689)/(BG689-AZ689)</f>
        <v>0</v>
      </c>
      <c r="BW689">
        <f>(BA689-BG689)/(BA689-AZ689)</f>
        <v>0</v>
      </c>
      <c r="BX689">
        <f>(BT689*BR689/BF689)</f>
        <v>0</v>
      </c>
      <c r="BY689">
        <f>(1-BX689)</f>
        <v>0</v>
      </c>
      <c r="DH689">
        <f>$B$11*EG689+$C$11*EH689+$F$11*ES689*(1-EV689)</f>
        <v>0</v>
      </c>
      <c r="DI689">
        <f>DH689*DJ689</f>
        <v>0</v>
      </c>
      <c r="DJ689">
        <f>($B$11*$D$9+$C$11*$D$9+$F$11*((FF689+EX689)/MAX(FF689+EX689+FG689, 0.1)*$I$9+FG689/MAX(FF689+EX689+FG689, 0.1)*$J$9))/($B$11+$C$11+$F$11)</f>
        <v>0</v>
      </c>
      <c r="DK689">
        <f>($B$11*$K$9+$C$11*$K$9+$F$11*((FF689+EX689)/MAX(FF689+EX689+FG689, 0.1)*$P$9+FG689/MAX(FF689+EX689+FG689, 0.1)*$Q$9))/($B$11+$C$11+$F$11)</f>
        <v>0</v>
      </c>
      <c r="DL689">
        <v>5.36</v>
      </c>
      <c r="DM689">
        <v>0.5</v>
      </c>
      <c r="DN689" t="s">
        <v>438</v>
      </c>
      <c r="DO689">
        <v>2</v>
      </c>
      <c r="DP689" t="b">
        <v>1</v>
      </c>
      <c r="DQ689">
        <v>1759265815.099999</v>
      </c>
      <c r="DR689">
        <v>406.622</v>
      </c>
      <c r="DS689">
        <v>419.9705806451614</v>
      </c>
      <c r="DT689">
        <v>22.83937419354838</v>
      </c>
      <c r="DU689">
        <v>18.69731612903226</v>
      </c>
      <c r="DV689">
        <v>406.2804193548387</v>
      </c>
      <c r="DW689">
        <v>22.62125806451613</v>
      </c>
      <c r="DX689">
        <v>500.0058387096774</v>
      </c>
      <c r="DY689">
        <v>90.59956129032258</v>
      </c>
      <c r="DZ689">
        <v>0.05299823870967742</v>
      </c>
      <c r="EA689">
        <v>29.48692258064516</v>
      </c>
      <c r="EB689">
        <v>29.99045483870967</v>
      </c>
      <c r="EC689">
        <v>999.9000000000003</v>
      </c>
      <c r="ED689">
        <v>0</v>
      </c>
      <c r="EE689">
        <v>0</v>
      </c>
      <c r="EF689">
        <v>10006.67483870968</v>
      </c>
      <c r="EG689">
        <v>0</v>
      </c>
      <c r="EH689">
        <v>12.3016</v>
      </c>
      <c r="EI689">
        <v>-13.34856774193548</v>
      </c>
      <c r="EJ689">
        <v>416.1260322580645</v>
      </c>
      <c r="EK689">
        <v>427.9725161290323</v>
      </c>
      <c r="EL689">
        <v>4.142047419354838</v>
      </c>
      <c r="EM689">
        <v>419.9705806451614</v>
      </c>
      <c r="EN689">
        <v>18.69731612903226</v>
      </c>
      <c r="EO689">
        <v>2.069236129032258</v>
      </c>
      <c r="EP689">
        <v>1.693969032258064</v>
      </c>
      <c r="EQ689">
        <v>17.98431935483871</v>
      </c>
      <c r="ER689">
        <v>14.84126129032258</v>
      </c>
      <c r="ES689">
        <v>2000.000322580645</v>
      </c>
      <c r="ET689">
        <v>0.9800044193548384</v>
      </c>
      <c r="EU689">
        <v>0.0199954806451613</v>
      </c>
      <c r="EV689">
        <v>0</v>
      </c>
      <c r="EW689">
        <v>947.3474516129033</v>
      </c>
      <c r="EX689">
        <v>5.000560000000002</v>
      </c>
      <c r="EY689">
        <v>19491.25161290322</v>
      </c>
      <c r="EZ689">
        <v>17294.91290322581</v>
      </c>
      <c r="FA689">
        <v>41.59654838709677</v>
      </c>
      <c r="FB689">
        <v>41.95325806451611</v>
      </c>
      <c r="FC689">
        <v>41.55219354838709</v>
      </c>
      <c r="FD689">
        <v>41.06419354838708</v>
      </c>
      <c r="FE689">
        <v>42.52</v>
      </c>
      <c r="FF689">
        <v>1955.110322580645</v>
      </c>
      <c r="FG689">
        <v>39.89000000000002</v>
      </c>
      <c r="FH689">
        <v>0</v>
      </c>
      <c r="FI689">
        <v>1759265837.8</v>
      </c>
      <c r="FJ689">
        <v>0</v>
      </c>
      <c r="FK689">
        <v>947.3325199999999</v>
      </c>
      <c r="FL689">
        <v>-0.8115384647616543</v>
      </c>
      <c r="FM689">
        <v>-23.60769238964422</v>
      </c>
      <c r="FN689">
        <v>19490.668</v>
      </c>
      <c r="FO689">
        <v>15</v>
      </c>
      <c r="FP689">
        <v>0</v>
      </c>
      <c r="FQ689" t="s">
        <v>439</v>
      </c>
      <c r="FR689">
        <v>1747148579.5</v>
      </c>
      <c r="FS689">
        <v>1747148584.5</v>
      </c>
      <c r="FT689">
        <v>0</v>
      </c>
      <c r="FU689">
        <v>0.162</v>
      </c>
      <c r="FV689">
        <v>-0.001</v>
      </c>
      <c r="FW689">
        <v>0.139</v>
      </c>
      <c r="FX689">
        <v>0.058</v>
      </c>
      <c r="FY689">
        <v>420</v>
      </c>
      <c r="FZ689">
        <v>16</v>
      </c>
      <c r="GA689">
        <v>0.19</v>
      </c>
      <c r="GB689">
        <v>0.02</v>
      </c>
      <c r="GC689">
        <v>-13.3594325</v>
      </c>
      <c r="GD689">
        <v>0.06710656660414704</v>
      </c>
      <c r="GE689">
        <v>0.05675626127353701</v>
      </c>
      <c r="GF689">
        <v>1</v>
      </c>
      <c r="GG689">
        <v>947.4082647058823</v>
      </c>
      <c r="GH689">
        <v>-1.409427044242573</v>
      </c>
      <c r="GI689">
        <v>0.2378586219762533</v>
      </c>
      <c r="GJ689">
        <v>0</v>
      </c>
      <c r="GK689">
        <v>4.1426465</v>
      </c>
      <c r="GL689">
        <v>-0.00330416510320034</v>
      </c>
      <c r="GM689">
        <v>0.006198660964272789</v>
      </c>
      <c r="GN689">
        <v>1</v>
      </c>
      <c r="GO689">
        <v>2</v>
      </c>
      <c r="GP689">
        <v>3</v>
      </c>
      <c r="GQ689" t="s">
        <v>446</v>
      </c>
      <c r="GR689">
        <v>3.12805</v>
      </c>
      <c r="GS689">
        <v>2.7307</v>
      </c>
      <c r="GT689">
        <v>0.08365060000000001</v>
      </c>
      <c r="GU689">
        <v>0.08619209999999999</v>
      </c>
      <c r="GV689">
        <v>0.103316</v>
      </c>
      <c r="GW689">
        <v>0.0904302</v>
      </c>
      <c r="GX689">
        <v>27450.3</v>
      </c>
      <c r="GY689">
        <v>26561</v>
      </c>
      <c r="GZ689">
        <v>30498.9</v>
      </c>
      <c r="HA689">
        <v>29322.4</v>
      </c>
      <c r="HB689">
        <v>37745.4</v>
      </c>
      <c r="HC689">
        <v>35092.8</v>
      </c>
      <c r="HD689">
        <v>46660.1</v>
      </c>
      <c r="HE689">
        <v>43569.7</v>
      </c>
      <c r="HF689">
        <v>1.82165</v>
      </c>
      <c r="HG689">
        <v>1.82065</v>
      </c>
      <c r="HH689">
        <v>0.137396</v>
      </c>
      <c r="HI689">
        <v>0</v>
      </c>
      <c r="HJ689">
        <v>27.73</v>
      </c>
      <c r="HK689">
        <v>999.9</v>
      </c>
      <c r="HL689">
        <v>48</v>
      </c>
      <c r="HM689">
        <v>31.6</v>
      </c>
      <c r="HN689">
        <v>24.7312</v>
      </c>
      <c r="HO689">
        <v>63.3743</v>
      </c>
      <c r="HP689">
        <v>17.7284</v>
      </c>
      <c r="HQ689">
        <v>1</v>
      </c>
      <c r="HR689">
        <v>0.170508</v>
      </c>
      <c r="HS689">
        <v>-0.112903</v>
      </c>
      <c r="HT689">
        <v>20.2012</v>
      </c>
      <c r="HU689">
        <v>5.23256</v>
      </c>
      <c r="HV689">
        <v>11.974</v>
      </c>
      <c r="HW689">
        <v>4.97105</v>
      </c>
      <c r="HX689">
        <v>3.29035</v>
      </c>
      <c r="HY689">
        <v>9999</v>
      </c>
      <c r="HZ689">
        <v>9999</v>
      </c>
      <c r="IA689">
        <v>9999</v>
      </c>
      <c r="IB689">
        <v>22.7</v>
      </c>
      <c r="IC689">
        <v>4.97291</v>
      </c>
      <c r="ID689">
        <v>1.87729</v>
      </c>
      <c r="IE689">
        <v>1.87532</v>
      </c>
      <c r="IF689">
        <v>1.87815</v>
      </c>
      <c r="IG689">
        <v>1.87486</v>
      </c>
      <c r="IH689">
        <v>1.87846</v>
      </c>
      <c r="II689">
        <v>1.87559</v>
      </c>
      <c r="IJ689">
        <v>1.8767</v>
      </c>
      <c r="IK689">
        <v>0</v>
      </c>
      <c r="IL689">
        <v>0</v>
      </c>
      <c r="IM689">
        <v>0</v>
      </c>
      <c r="IN689">
        <v>0</v>
      </c>
      <c r="IO689" t="s">
        <v>441</v>
      </c>
      <c r="IP689" t="s">
        <v>442</v>
      </c>
      <c r="IQ689" t="s">
        <v>443</v>
      </c>
      <c r="IR689" t="s">
        <v>443</v>
      </c>
      <c r="IS689" t="s">
        <v>443</v>
      </c>
      <c r="IT689" t="s">
        <v>443</v>
      </c>
      <c r="IU689">
        <v>0</v>
      </c>
      <c r="IV689">
        <v>100</v>
      </c>
      <c r="IW689">
        <v>100</v>
      </c>
      <c r="IX689">
        <v>0.342</v>
      </c>
      <c r="IY689">
        <v>0.2177</v>
      </c>
      <c r="IZ689">
        <v>-0.1222274518627452</v>
      </c>
      <c r="JA689">
        <v>0.001328938755811441</v>
      </c>
      <c r="JB689">
        <v>-5.633165956792918E-07</v>
      </c>
      <c r="JC689">
        <v>2.510553891376428E-10</v>
      </c>
      <c r="JD689">
        <v>-0.04678033270444259</v>
      </c>
      <c r="JE689">
        <v>-0.0009625096320519332</v>
      </c>
      <c r="JF689">
        <v>0.0006953178313022573</v>
      </c>
      <c r="JG689">
        <v>-5.973937232829655E-06</v>
      </c>
      <c r="JH689">
        <v>1</v>
      </c>
      <c r="JI689">
        <v>2112</v>
      </c>
      <c r="JJ689">
        <v>1</v>
      </c>
      <c r="JK689">
        <v>26</v>
      </c>
      <c r="JL689">
        <v>201954.1</v>
      </c>
      <c r="JM689">
        <v>201954</v>
      </c>
      <c r="JN689">
        <v>1.08887</v>
      </c>
      <c r="JO689">
        <v>2.55005</v>
      </c>
      <c r="JP689">
        <v>1.39893</v>
      </c>
      <c r="JQ689">
        <v>2.32544</v>
      </c>
      <c r="JR689">
        <v>1.44897</v>
      </c>
      <c r="JS689">
        <v>2.51953</v>
      </c>
      <c r="JT689">
        <v>37.6745</v>
      </c>
      <c r="JU689">
        <v>23.9649</v>
      </c>
      <c r="JV689">
        <v>18</v>
      </c>
      <c r="JW689">
        <v>479.849</v>
      </c>
      <c r="JX689">
        <v>449.164</v>
      </c>
      <c r="JY689">
        <v>27.6315</v>
      </c>
      <c r="JZ689">
        <v>29.4466</v>
      </c>
      <c r="KA689">
        <v>29.9997</v>
      </c>
      <c r="KB689">
        <v>29.2027</v>
      </c>
      <c r="KC689">
        <v>29.2777</v>
      </c>
      <c r="KD689">
        <v>21.8186</v>
      </c>
      <c r="KE689">
        <v>28.8758</v>
      </c>
      <c r="KF689">
        <v>20.2102</v>
      </c>
      <c r="KG689">
        <v>27.6262</v>
      </c>
      <c r="KH689">
        <v>413.282</v>
      </c>
      <c r="KI689">
        <v>18.8073</v>
      </c>
      <c r="KJ689">
        <v>100.833</v>
      </c>
      <c r="KK689">
        <v>100.219</v>
      </c>
    </row>
    <row r="690" spans="1:297">
      <c r="A690">
        <v>674</v>
      </c>
      <c r="B690">
        <v>1759265828.1</v>
      </c>
      <c r="C690">
        <v>19012.5</v>
      </c>
      <c r="D690" t="s">
        <v>1798</v>
      </c>
      <c r="E690" t="s">
        <v>1799</v>
      </c>
      <c r="F690">
        <v>5</v>
      </c>
      <c r="G690" t="s">
        <v>1797</v>
      </c>
      <c r="H690" t="s">
        <v>436</v>
      </c>
      <c r="I690">
        <v>1759265820.255172</v>
      </c>
      <c r="J690">
        <f>(K690)/1000</f>
        <v>0</v>
      </c>
      <c r="K690">
        <f>IF(DP690, AN690, AH690)</f>
        <v>0</v>
      </c>
      <c r="L690">
        <f>IF(DP690, AI690, AG690)</f>
        <v>0</v>
      </c>
      <c r="M690">
        <f>DR690 - IF(AU690&gt;1, L690*DL690*100.0/(AW690), 0)</f>
        <v>0</v>
      </c>
      <c r="N690">
        <f>((T690-J690/2)*M690-L690)/(T690+J690/2)</f>
        <v>0</v>
      </c>
      <c r="O690">
        <f>N690*(DY690+DZ690)/1000.0</f>
        <v>0</v>
      </c>
      <c r="P690">
        <f>(DR690 - IF(AU690&gt;1, L690*DL690*100.0/(AW690), 0))*(DY690+DZ690)/1000.0</f>
        <v>0</v>
      </c>
      <c r="Q690">
        <f>2.0/((1/S690-1/R690)+SIGN(S690)*SQRT((1/S690-1/R690)*(1/S690-1/R690) + 4*DM690/((DM690+1)*(DM690+1))*(2*1/S690*1/R690-1/R690*1/R690)))</f>
        <v>0</v>
      </c>
      <c r="R690">
        <f>IF(LEFT(DN690,1)&lt;&gt;"0",IF(LEFT(DN690,1)="1",3.0,DO690),$D$5+$E$5*(EF690*DY690/($K$5*1000))+$F$5*(EF690*DY690/($K$5*1000))*MAX(MIN(DL690,$J$5),$I$5)*MAX(MIN(DL690,$J$5),$I$5)+$G$5*MAX(MIN(DL690,$J$5),$I$5)*(EF690*DY690/($K$5*1000))+$H$5*(EF690*DY690/($K$5*1000))*(EF690*DY690/($K$5*1000)))</f>
        <v>0</v>
      </c>
      <c r="S690">
        <f>J690*(1000-(1000*0.61365*exp(17.502*W690/(240.97+W690))/(DY690+DZ690)+DT690)/2)/(1000*0.61365*exp(17.502*W690/(240.97+W690))/(DY690+DZ690)-DT690)</f>
        <v>0</v>
      </c>
      <c r="T690">
        <f>1/((DM690+1)/(Q690/1.6)+1/(R690/1.37)) + DM690/((DM690+1)/(Q690/1.6) + DM690/(R690/1.37))</f>
        <v>0</v>
      </c>
      <c r="U690">
        <f>(DH690*DK690)</f>
        <v>0</v>
      </c>
      <c r="V690">
        <f>(EA690+(U690+2*0.95*5.67E-8*(((EA690+$B$7)+273)^4-(EA690+273)^4)-44100*J690)/(1.84*29.3*R690+8*0.95*5.67E-8*(EA690+273)^3))</f>
        <v>0</v>
      </c>
      <c r="W690">
        <f>($C$7*EB690+$D$7*EC690+$E$7*V690)</f>
        <v>0</v>
      </c>
      <c r="X690">
        <f>0.61365*exp(17.502*W690/(240.97+W690))</f>
        <v>0</v>
      </c>
      <c r="Y690">
        <f>(Z690/AA690*100)</f>
        <v>0</v>
      </c>
      <c r="Z690">
        <f>DT690*(DY690+DZ690)/1000</f>
        <v>0</v>
      </c>
      <c r="AA690">
        <f>0.61365*exp(17.502*EA690/(240.97+EA690))</f>
        <v>0</v>
      </c>
      <c r="AB690">
        <f>(X690-DT690*(DY690+DZ690)/1000)</f>
        <v>0</v>
      </c>
      <c r="AC690">
        <f>(-J690*44100)</f>
        <v>0</v>
      </c>
      <c r="AD690">
        <f>2*29.3*R690*0.92*(EA690-W690)</f>
        <v>0</v>
      </c>
      <c r="AE690">
        <f>2*0.95*5.67E-8*(((EA690+$B$7)+273)^4-(W690+273)^4)</f>
        <v>0</v>
      </c>
      <c r="AF690">
        <f>U690+AE690+AC690+AD690</f>
        <v>0</v>
      </c>
      <c r="AG690">
        <f>DX690*AU690*(DS690-DR690*(1000-AU690*DU690)/(1000-AU690*DT690))/(100*DL690)</f>
        <v>0</v>
      </c>
      <c r="AH690">
        <f>1000*DX690*AU690*(DT690-DU690)/(100*DL690*(1000-AU690*DT690))</f>
        <v>0</v>
      </c>
      <c r="AI690">
        <f>(AJ690 - AK690 - DY690*1E3/(8.314*(EA690+273.15)) * AM690/DX690 * AL690) * DX690/(100*DL690) * (1000 - DU690)/1000</f>
        <v>0</v>
      </c>
      <c r="AJ690">
        <v>428.0332570390939</v>
      </c>
      <c r="AK690">
        <v>416.0423878787876</v>
      </c>
      <c r="AL690">
        <v>-0.00250053211610687</v>
      </c>
      <c r="AM690">
        <v>65.48838002476873</v>
      </c>
      <c r="AN690">
        <f>(AP690 - AO690 + DY690*1E3/(8.314*(EA690+273.15)) * AR690/DX690 * AQ690) * DX690/(100*DL690) * 1000/(1000 - AP690)</f>
        <v>0</v>
      </c>
      <c r="AO690">
        <v>18.74090788934404</v>
      </c>
      <c r="AP690">
        <v>22.82205878787878</v>
      </c>
      <c r="AQ690">
        <v>2.199863291647057E-05</v>
      </c>
      <c r="AR690">
        <v>121.0153732693986</v>
      </c>
      <c r="AS690">
        <v>2</v>
      </c>
      <c r="AT690">
        <v>0</v>
      </c>
      <c r="AU690">
        <f>IF(AS690*$H$13&gt;=AW690,1.0,(AW690/(AW690-AS690*$H$13)))</f>
        <v>0</v>
      </c>
      <c r="AV690">
        <f>(AU690-1)*100</f>
        <v>0</v>
      </c>
      <c r="AW690">
        <f>MAX(0,($B$13+$C$13*EF690)/(1+$D$13*EF690)*DY690/(EA690+273)*$E$13)</f>
        <v>0</v>
      </c>
      <c r="AX690" t="s">
        <v>437</v>
      </c>
      <c r="AY690" t="s">
        <v>437</v>
      </c>
      <c r="AZ690">
        <v>0</v>
      </c>
      <c r="BA690">
        <v>0</v>
      </c>
      <c r="BB690">
        <f>1-AZ690/BA690</f>
        <v>0</v>
      </c>
      <c r="BC690">
        <v>0</v>
      </c>
      <c r="BD690" t="s">
        <v>437</v>
      </c>
      <c r="BE690" t="s">
        <v>437</v>
      </c>
      <c r="BF690">
        <v>0</v>
      </c>
      <c r="BG690">
        <v>0</v>
      </c>
      <c r="BH690">
        <f>1-BF690/BG690</f>
        <v>0</v>
      </c>
      <c r="BI690">
        <v>0.5</v>
      </c>
      <c r="BJ690">
        <f>DI690</f>
        <v>0</v>
      </c>
      <c r="BK690">
        <f>L690</f>
        <v>0</v>
      </c>
      <c r="BL690">
        <f>BH690*BI690*BJ690</f>
        <v>0</v>
      </c>
      <c r="BM690">
        <f>(BK690-BC690)/BJ690</f>
        <v>0</v>
      </c>
      <c r="BN690">
        <f>(BA690-BG690)/BG690</f>
        <v>0</v>
      </c>
      <c r="BO690">
        <f>AZ690/(BB690+AZ690/BG690)</f>
        <v>0</v>
      </c>
      <c r="BP690" t="s">
        <v>437</v>
      </c>
      <c r="BQ690">
        <v>0</v>
      </c>
      <c r="BR690">
        <f>IF(BQ690&lt;&gt;0, BQ690, BO690)</f>
        <v>0</v>
      </c>
      <c r="BS690">
        <f>1-BR690/BG690</f>
        <v>0</v>
      </c>
      <c r="BT690">
        <f>(BG690-BF690)/(BG690-BR690)</f>
        <v>0</v>
      </c>
      <c r="BU690">
        <f>(BA690-BG690)/(BA690-BR690)</f>
        <v>0</v>
      </c>
      <c r="BV690">
        <f>(BG690-BF690)/(BG690-AZ690)</f>
        <v>0</v>
      </c>
      <c r="BW690">
        <f>(BA690-BG690)/(BA690-AZ690)</f>
        <v>0</v>
      </c>
      <c r="BX690">
        <f>(BT690*BR690/BF690)</f>
        <v>0</v>
      </c>
      <c r="BY690">
        <f>(1-BX690)</f>
        <v>0</v>
      </c>
      <c r="DH690">
        <f>$B$11*EG690+$C$11*EH690+$F$11*ES690*(1-EV690)</f>
        <v>0</v>
      </c>
      <c r="DI690">
        <f>DH690*DJ690</f>
        <v>0</v>
      </c>
      <c r="DJ690">
        <f>($B$11*$D$9+$C$11*$D$9+$F$11*((FF690+EX690)/MAX(FF690+EX690+FG690, 0.1)*$I$9+FG690/MAX(FF690+EX690+FG690, 0.1)*$J$9))/($B$11+$C$11+$F$11)</f>
        <v>0</v>
      </c>
      <c r="DK690">
        <f>($B$11*$K$9+$C$11*$K$9+$F$11*((FF690+EX690)/MAX(FF690+EX690+FG690, 0.1)*$P$9+FG690/MAX(FF690+EX690+FG690, 0.1)*$Q$9))/($B$11+$C$11+$F$11)</f>
        <v>0</v>
      </c>
      <c r="DL690">
        <v>5.36</v>
      </c>
      <c r="DM690">
        <v>0.5</v>
      </c>
      <c r="DN690" t="s">
        <v>438</v>
      </c>
      <c r="DO690">
        <v>2</v>
      </c>
      <c r="DP690" t="b">
        <v>1</v>
      </c>
      <c r="DQ690">
        <v>1759265820.255172</v>
      </c>
      <c r="DR690">
        <v>406.6045172413793</v>
      </c>
      <c r="DS690">
        <v>419.8212413793104</v>
      </c>
      <c r="DT690">
        <v>22.83011379310345</v>
      </c>
      <c r="DU690">
        <v>18.7066448275862</v>
      </c>
      <c r="DV690">
        <v>406.2629655172414</v>
      </c>
      <c r="DW690">
        <v>22.61219310344827</v>
      </c>
      <c r="DX690">
        <v>499.9970344827586</v>
      </c>
      <c r="DY690">
        <v>90.59975862068966</v>
      </c>
      <c r="DZ690">
        <v>0.05267086896551725</v>
      </c>
      <c r="EA690">
        <v>29.48772068965518</v>
      </c>
      <c r="EB690">
        <v>29.97681724137931</v>
      </c>
      <c r="EC690">
        <v>999.9000000000002</v>
      </c>
      <c r="ED690">
        <v>0</v>
      </c>
      <c r="EE690">
        <v>0</v>
      </c>
      <c r="EF690">
        <v>10013.55586206897</v>
      </c>
      <c r="EG690">
        <v>0</v>
      </c>
      <c r="EH690">
        <v>12.3016</v>
      </c>
      <c r="EI690">
        <v>-13.2166724137931</v>
      </c>
      <c r="EJ690">
        <v>416.1042758620691</v>
      </c>
      <c r="EK690">
        <v>427.8243793103447</v>
      </c>
      <c r="EL690">
        <v>4.123459310344828</v>
      </c>
      <c r="EM690">
        <v>419.8212413793104</v>
      </c>
      <c r="EN690">
        <v>18.7066448275862</v>
      </c>
      <c r="EO690">
        <v>2.068401724137931</v>
      </c>
      <c r="EP690">
        <v>1.694817931034482</v>
      </c>
      <c r="EQ690">
        <v>17.97791034482759</v>
      </c>
      <c r="ER690">
        <v>14.84903448275862</v>
      </c>
      <c r="ES690">
        <v>2000.01448275862</v>
      </c>
      <c r="ET690">
        <v>0.9800044827586205</v>
      </c>
      <c r="EU690">
        <v>0.01999541724137931</v>
      </c>
      <c r="EV690">
        <v>0</v>
      </c>
      <c r="EW690">
        <v>947.2662413793101</v>
      </c>
      <c r="EX690">
        <v>5.000560000000001</v>
      </c>
      <c r="EY690">
        <v>19489.61724137931</v>
      </c>
      <c r="EZ690">
        <v>17295.03793103448</v>
      </c>
      <c r="FA690">
        <v>41.55365517241378</v>
      </c>
      <c r="FB690">
        <v>41.95220689655171</v>
      </c>
      <c r="FC690">
        <v>41.51924137931034</v>
      </c>
      <c r="FD690">
        <v>41.05137931034482</v>
      </c>
      <c r="FE690">
        <v>42.50837931034481</v>
      </c>
      <c r="FF690">
        <v>1955.124482758621</v>
      </c>
      <c r="FG690">
        <v>39.89000000000001</v>
      </c>
      <c r="FH690">
        <v>0</v>
      </c>
      <c r="FI690">
        <v>1759265842.6</v>
      </c>
      <c r="FJ690">
        <v>0</v>
      </c>
      <c r="FK690">
        <v>947.27144</v>
      </c>
      <c r="FL690">
        <v>-0.8172307780244246</v>
      </c>
      <c r="FM690">
        <v>-14.69230772255748</v>
      </c>
      <c r="FN690">
        <v>19489.328</v>
      </c>
      <c r="FO690">
        <v>15</v>
      </c>
      <c r="FP690">
        <v>0</v>
      </c>
      <c r="FQ690" t="s">
        <v>439</v>
      </c>
      <c r="FR690">
        <v>1747148579.5</v>
      </c>
      <c r="FS690">
        <v>1747148584.5</v>
      </c>
      <c r="FT690">
        <v>0</v>
      </c>
      <c r="FU690">
        <v>0.162</v>
      </c>
      <c r="FV690">
        <v>-0.001</v>
      </c>
      <c r="FW690">
        <v>0.139</v>
      </c>
      <c r="FX690">
        <v>0.058</v>
      </c>
      <c r="FY690">
        <v>420</v>
      </c>
      <c r="FZ690">
        <v>16</v>
      </c>
      <c r="GA690">
        <v>0.19</v>
      </c>
      <c r="GB690">
        <v>0.02</v>
      </c>
      <c r="GC690">
        <v>-13.2875875</v>
      </c>
      <c r="GD690">
        <v>0.9779268292683273</v>
      </c>
      <c r="GE690">
        <v>0.2347114922489949</v>
      </c>
      <c r="GF690">
        <v>0</v>
      </c>
      <c r="GG690">
        <v>947.3159117647058</v>
      </c>
      <c r="GH690">
        <v>-0.9707104672478968</v>
      </c>
      <c r="GI690">
        <v>0.2175304397424234</v>
      </c>
      <c r="GJ690">
        <v>1</v>
      </c>
      <c r="GK690">
        <v>4.1292265</v>
      </c>
      <c r="GL690">
        <v>-0.2039097185741301</v>
      </c>
      <c r="GM690">
        <v>0.02538230461857235</v>
      </c>
      <c r="GN690">
        <v>0</v>
      </c>
      <c r="GO690">
        <v>1</v>
      </c>
      <c r="GP690">
        <v>3</v>
      </c>
      <c r="GQ690" t="s">
        <v>463</v>
      </c>
      <c r="GR690">
        <v>3.1281</v>
      </c>
      <c r="GS690">
        <v>2.72995</v>
      </c>
      <c r="GT690">
        <v>0.0836263</v>
      </c>
      <c r="GU690">
        <v>0.0857723</v>
      </c>
      <c r="GV690">
        <v>0.103323</v>
      </c>
      <c r="GW690">
        <v>0.0905174</v>
      </c>
      <c r="GX690">
        <v>27450.7</v>
      </c>
      <c r="GY690">
        <v>26573.6</v>
      </c>
      <c r="GZ690">
        <v>30498.5</v>
      </c>
      <c r="HA690">
        <v>29322.9</v>
      </c>
      <c r="HB690">
        <v>37744.5</v>
      </c>
      <c r="HC690">
        <v>35090</v>
      </c>
      <c r="HD690">
        <v>46659.4</v>
      </c>
      <c r="HE690">
        <v>43570.6</v>
      </c>
      <c r="HF690">
        <v>1.82173</v>
      </c>
      <c r="HG690">
        <v>1.8204</v>
      </c>
      <c r="HH690">
        <v>0.136197</v>
      </c>
      <c r="HI690">
        <v>0</v>
      </c>
      <c r="HJ690">
        <v>27.7281</v>
      </c>
      <c r="HK690">
        <v>999.9</v>
      </c>
      <c r="HL690">
        <v>48</v>
      </c>
      <c r="HM690">
        <v>31.6</v>
      </c>
      <c r="HN690">
        <v>24.7304</v>
      </c>
      <c r="HO690">
        <v>62.7843</v>
      </c>
      <c r="HP690">
        <v>17.5521</v>
      </c>
      <c r="HQ690">
        <v>1</v>
      </c>
      <c r="HR690">
        <v>0.170056</v>
      </c>
      <c r="HS690">
        <v>-0.156427</v>
      </c>
      <c r="HT690">
        <v>20.2005</v>
      </c>
      <c r="HU690">
        <v>5.22897</v>
      </c>
      <c r="HV690">
        <v>11.974</v>
      </c>
      <c r="HW690">
        <v>4.9701</v>
      </c>
      <c r="HX690">
        <v>3.28965</v>
      </c>
      <c r="HY690">
        <v>9999</v>
      </c>
      <c r="HZ690">
        <v>9999</v>
      </c>
      <c r="IA690">
        <v>9999</v>
      </c>
      <c r="IB690">
        <v>22.7</v>
      </c>
      <c r="IC690">
        <v>4.97292</v>
      </c>
      <c r="ID690">
        <v>1.87729</v>
      </c>
      <c r="IE690">
        <v>1.87535</v>
      </c>
      <c r="IF690">
        <v>1.8782</v>
      </c>
      <c r="IG690">
        <v>1.87491</v>
      </c>
      <c r="IH690">
        <v>1.87851</v>
      </c>
      <c r="II690">
        <v>1.87561</v>
      </c>
      <c r="IJ690">
        <v>1.87675</v>
      </c>
      <c r="IK690">
        <v>0</v>
      </c>
      <c r="IL690">
        <v>0</v>
      </c>
      <c r="IM690">
        <v>0</v>
      </c>
      <c r="IN690">
        <v>0</v>
      </c>
      <c r="IO690" t="s">
        <v>441</v>
      </c>
      <c r="IP690" t="s">
        <v>442</v>
      </c>
      <c r="IQ690" t="s">
        <v>443</v>
      </c>
      <c r="IR690" t="s">
        <v>443</v>
      </c>
      <c r="IS690" t="s">
        <v>443</v>
      </c>
      <c r="IT690" t="s">
        <v>443</v>
      </c>
      <c r="IU690">
        <v>0</v>
      </c>
      <c r="IV690">
        <v>100</v>
      </c>
      <c r="IW690">
        <v>100</v>
      </c>
      <c r="IX690">
        <v>0.342</v>
      </c>
      <c r="IY690">
        <v>0.2177</v>
      </c>
      <c r="IZ690">
        <v>-0.1222274518627452</v>
      </c>
      <c r="JA690">
        <v>0.001328938755811441</v>
      </c>
      <c r="JB690">
        <v>-5.633165956792918E-07</v>
      </c>
      <c r="JC690">
        <v>2.510553891376428E-10</v>
      </c>
      <c r="JD690">
        <v>-0.04678033270444259</v>
      </c>
      <c r="JE690">
        <v>-0.0009625096320519332</v>
      </c>
      <c r="JF690">
        <v>0.0006953178313022573</v>
      </c>
      <c r="JG690">
        <v>-5.973937232829655E-06</v>
      </c>
      <c r="JH690">
        <v>1</v>
      </c>
      <c r="JI690">
        <v>2112</v>
      </c>
      <c r="JJ690">
        <v>1</v>
      </c>
      <c r="JK690">
        <v>26</v>
      </c>
      <c r="JL690">
        <v>201954.1</v>
      </c>
      <c r="JM690">
        <v>201954.1</v>
      </c>
      <c r="JN690">
        <v>1.06079</v>
      </c>
      <c r="JO690">
        <v>2.53784</v>
      </c>
      <c r="JP690">
        <v>1.39893</v>
      </c>
      <c r="JQ690">
        <v>2.32544</v>
      </c>
      <c r="JR690">
        <v>1.44897</v>
      </c>
      <c r="JS690">
        <v>2.58057</v>
      </c>
      <c r="JT690">
        <v>37.6745</v>
      </c>
      <c r="JU690">
        <v>23.9737</v>
      </c>
      <c r="JV690">
        <v>18</v>
      </c>
      <c r="JW690">
        <v>479.857</v>
      </c>
      <c r="JX690">
        <v>448.972</v>
      </c>
      <c r="JY690">
        <v>27.6379</v>
      </c>
      <c r="JZ690">
        <v>29.4414</v>
      </c>
      <c r="KA690">
        <v>29.9996</v>
      </c>
      <c r="KB690">
        <v>29.1977</v>
      </c>
      <c r="KC690">
        <v>29.2731</v>
      </c>
      <c r="KD690">
        <v>21.2787</v>
      </c>
      <c r="KE690">
        <v>28.8758</v>
      </c>
      <c r="KF690">
        <v>20.2102</v>
      </c>
      <c r="KG690">
        <v>27.6426</v>
      </c>
      <c r="KH690">
        <v>399.6</v>
      </c>
      <c r="KI690">
        <v>18.8204</v>
      </c>
      <c r="KJ690">
        <v>100.831</v>
      </c>
      <c r="KK690">
        <v>100.221</v>
      </c>
    </row>
    <row r="691" spans="1:297">
      <c r="A691">
        <v>675</v>
      </c>
      <c r="B691">
        <v>1759265833.1</v>
      </c>
      <c r="C691">
        <v>19017.5</v>
      </c>
      <c r="D691" t="s">
        <v>1800</v>
      </c>
      <c r="E691" t="s">
        <v>1801</v>
      </c>
      <c r="F691">
        <v>5</v>
      </c>
      <c r="G691" t="s">
        <v>1797</v>
      </c>
      <c r="H691" t="s">
        <v>436</v>
      </c>
      <c r="I691">
        <v>1759265825.332142</v>
      </c>
      <c r="J691">
        <f>(K691)/1000</f>
        <v>0</v>
      </c>
      <c r="K691">
        <f>IF(DP691, AN691, AH691)</f>
        <v>0</v>
      </c>
      <c r="L691">
        <f>IF(DP691, AI691, AG691)</f>
        <v>0</v>
      </c>
      <c r="M691">
        <f>DR691 - IF(AU691&gt;1, L691*DL691*100.0/(AW691), 0)</f>
        <v>0</v>
      </c>
      <c r="N691">
        <f>((T691-J691/2)*M691-L691)/(T691+J691/2)</f>
        <v>0</v>
      </c>
      <c r="O691">
        <f>N691*(DY691+DZ691)/1000.0</f>
        <v>0</v>
      </c>
      <c r="P691">
        <f>(DR691 - IF(AU691&gt;1, L691*DL691*100.0/(AW691), 0))*(DY691+DZ691)/1000.0</f>
        <v>0</v>
      </c>
      <c r="Q691">
        <f>2.0/((1/S691-1/R691)+SIGN(S691)*SQRT((1/S691-1/R691)*(1/S691-1/R691) + 4*DM691/((DM691+1)*(DM691+1))*(2*1/S691*1/R691-1/R691*1/R691)))</f>
        <v>0</v>
      </c>
      <c r="R691">
        <f>IF(LEFT(DN691,1)&lt;&gt;"0",IF(LEFT(DN691,1)="1",3.0,DO691),$D$5+$E$5*(EF691*DY691/($K$5*1000))+$F$5*(EF691*DY691/($K$5*1000))*MAX(MIN(DL691,$J$5),$I$5)*MAX(MIN(DL691,$J$5),$I$5)+$G$5*MAX(MIN(DL691,$J$5),$I$5)*(EF691*DY691/($K$5*1000))+$H$5*(EF691*DY691/($K$5*1000))*(EF691*DY691/($K$5*1000)))</f>
        <v>0</v>
      </c>
      <c r="S691">
        <f>J691*(1000-(1000*0.61365*exp(17.502*W691/(240.97+W691))/(DY691+DZ691)+DT691)/2)/(1000*0.61365*exp(17.502*W691/(240.97+W691))/(DY691+DZ691)-DT691)</f>
        <v>0</v>
      </c>
      <c r="T691">
        <f>1/((DM691+1)/(Q691/1.6)+1/(R691/1.37)) + DM691/((DM691+1)/(Q691/1.6) + DM691/(R691/1.37))</f>
        <v>0</v>
      </c>
      <c r="U691">
        <f>(DH691*DK691)</f>
        <v>0</v>
      </c>
      <c r="V691">
        <f>(EA691+(U691+2*0.95*5.67E-8*(((EA691+$B$7)+273)^4-(EA691+273)^4)-44100*J691)/(1.84*29.3*R691+8*0.95*5.67E-8*(EA691+273)^3))</f>
        <v>0</v>
      </c>
      <c r="W691">
        <f>($C$7*EB691+$D$7*EC691+$E$7*V691)</f>
        <v>0</v>
      </c>
      <c r="X691">
        <f>0.61365*exp(17.502*W691/(240.97+W691))</f>
        <v>0</v>
      </c>
      <c r="Y691">
        <f>(Z691/AA691*100)</f>
        <v>0</v>
      </c>
      <c r="Z691">
        <f>DT691*(DY691+DZ691)/1000</f>
        <v>0</v>
      </c>
      <c r="AA691">
        <f>0.61365*exp(17.502*EA691/(240.97+EA691))</f>
        <v>0</v>
      </c>
      <c r="AB691">
        <f>(X691-DT691*(DY691+DZ691)/1000)</f>
        <v>0</v>
      </c>
      <c r="AC691">
        <f>(-J691*44100)</f>
        <v>0</v>
      </c>
      <c r="AD691">
        <f>2*29.3*R691*0.92*(EA691-W691)</f>
        <v>0</v>
      </c>
      <c r="AE691">
        <f>2*0.95*5.67E-8*(((EA691+$B$7)+273)^4-(W691+273)^4)</f>
        <v>0</v>
      </c>
      <c r="AF691">
        <f>U691+AE691+AC691+AD691</f>
        <v>0</v>
      </c>
      <c r="AG691">
        <f>DX691*AU691*(DS691-DR691*(1000-AU691*DU691)/(1000-AU691*DT691))/(100*DL691)</f>
        <v>0</v>
      </c>
      <c r="AH691">
        <f>1000*DX691*AU691*(DT691-DU691)/(100*DL691*(1000-AU691*DT691))</f>
        <v>0</v>
      </c>
      <c r="AI691">
        <f>(AJ691 - AK691 - DY691*1E3/(8.314*(EA691+273.15)) * AM691/DX691 * AL691) * DX691/(100*DL691) * (1000 - DU691)/1000</f>
        <v>0</v>
      </c>
      <c r="AJ691">
        <v>420.9699666874269</v>
      </c>
      <c r="AK691">
        <v>412.7339878787879</v>
      </c>
      <c r="AL691">
        <v>-0.7953522495685809</v>
      </c>
      <c r="AM691">
        <v>65.48838002476873</v>
      </c>
      <c r="AN691">
        <f>(AP691 - AO691 + DY691*1E3/(8.314*(EA691+273.15)) * AR691/DX691 * AQ691) * DX691/(100*DL691) * 1000/(1000 - AP691)</f>
        <v>0</v>
      </c>
      <c r="AO691">
        <v>18.74321312408295</v>
      </c>
      <c r="AP691">
        <v>22.82088848484848</v>
      </c>
      <c r="AQ691">
        <v>-1.335931419501916E-05</v>
      </c>
      <c r="AR691">
        <v>121.0153732693986</v>
      </c>
      <c r="AS691">
        <v>2</v>
      </c>
      <c r="AT691">
        <v>0</v>
      </c>
      <c r="AU691">
        <f>IF(AS691*$H$13&gt;=AW691,1.0,(AW691/(AW691-AS691*$H$13)))</f>
        <v>0</v>
      </c>
      <c r="AV691">
        <f>(AU691-1)*100</f>
        <v>0</v>
      </c>
      <c r="AW691">
        <f>MAX(0,($B$13+$C$13*EF691)/(1+$D$13*EF691)*DY691/(EA691+273)*$E$13)</f>
        <v>0</v>
      </c>
      <c r="AX691" t="s">
        <v>437</v>
      </c>
      <c r="AY691" t="s">
        <v>437</v>
      </c>
      <c r="AZ691">
        <v>0</v>
      </c>
      <c r="BA691">
        <v>0</v>
      </c>
      <c r="BB691">
        <f>1-AZ691/BA691</f>
        <v>0</v>
      </c>
      <c r="BC691">
        <v>0</v>
      </c>
      <c r="BD691" t="s">
        <v>437</v>
      </c>
      <c r="BE691" t="s">
        <v>437</v>
      </c>
      <c r="BF691">
        <v>0</v>
      </c>
      <c r="BG691">
        <v>0</v>
      </c>
      <c r="BH691">
        <f>1-BF691/BG691</f>
        <v>0</v>
      </c>
      <c r="BI691">
        <v>0.5</v>
      </c>
      <c r="BJ691">
        <f>DI691</f>
        <v>0</v>
      </c>
      <c r="BK691">
        <f>L691</f>
        <v>0</v>
      </c>
      <c r="BL691">
        <f>BH691*BI691*BJ691</f>
        <v>0</v>
      </c>
      <c r="BM691">
        <f>(BK691-BC691)/BJ691</f>
        <v>0</v>
      </c>
      <c r="BN691">
        <f>(BA691-BG691)/BG691</f>
        <v>0</v>
      </c>
      <c r="BO691">
        <f>AZ691/(BB691+AZ691/BG691)</f>
        <v>0</v>
      </c>
      <c r="BP691" t="s">
        <v>437</v>
      </c>
      <c r="BQ691">
        <v>0</v>
      </c>
      <c r="BR691">
        <f>IF(BQ691&lt;&gt;0, BQ691, BO691)</f>
        <v>0</v>
      </c>
      <c r="BS691">
        <f>1-BR691/BG691</f>
        <v>0</v>
      </c>
      <c r="BT691">
        <f>(BG691-BF691)/(BG691-BR691)</f>
        <v>0</v>
      </c>
      <c r="BU691">
        <f>(BA691-BG691)/(BA691-BR691)</f>
        <v>0</v>
      </c>
      <c r="BV691">
        <f>(BG691-BF691)/(BG691-AZ691)</f>
        <v>0</v>
      </c>
      <c r="BW691">
        <f>(BA691-BG691)/(BA691-AZ691)</f>
        <v>0</v>
      </c>
      <c r="BX691">
        <f>(BT691*BR691/BF691)</f>
        <v>0</v>
      </c>
      <c r="BY691">
        <f>(1-BX691)</f>
        <v>0</v>
      </c>
      <c r="DH691">
        <f>$B$11*EG691+$C$11*EH691+$F$11*ES691*(1-EV691)</f>
        <v>0</v>
      </c>
      <c r="DI691">
        <f>DH691*DJ691</f>
        <v>0</v>
      </c>
      <c r="DJ691">
        <f>($B$11*$D$9+$C$11*$D$9+$F$11*((FF691+EX691)/MAX(FF691+EX691+FG691, 0.1)*$I$9+FG691/MAX(FF691+EX691+FG691, 0.1)*$J$9))/($B$11+$C$11+$F$11)</f>
        <v>0</v>
      </c>
      <c r="DK691">
        <f>($B$11*$K$9+$C$11*$K$9+$F$11*((FF691+EX691)/MAX(FF691+EX691+FG691, 0.1)*$P$9+FG691/MAX(FF691+EX691+FG691, 0.1)*$Q$9))/($B$11+$C$11+$F$11)</f>
        <v>0</v>
      </c>
      <c r="DL691">
        <v>5.36</v>
      </c>
      <c r="DM691">
        <v>0.5</v>
      </c>
      <c r="DN691" t="s">
        <v>438</v>
      </c>
      <c r="DO691">
        <v>2</v>
      </c>
      <c r="DP691" t="b">
        <v>1</v>
      </c>
      <c r="DQ691">
        <v>1759265825.332142</v>
      </c>
      <c r="DR691">
        <v>406.14325</v>
      </c>
      <c r="DS691">
        <v>417.05975</v>
      </c>
      <c r="DT691">
        <v>22.82311428571429</v>
      </c>
      <c r="DU691">
        <v>18.7233</v>
      </c>
      <c r="DV691">
        <v>405.8022142857143</v>
      </c>
      <c r="DW691">
        <v>22.60533214285714</v>
      </c>
      <c r="DX691">
        <v>499.9845714285715</v>
      </c>
      <c r="DY691">
        <v>90.59988928571428</v>
      </c>
      <c r="DZ691">
        <v>0.05241599285714287</v>
      </c>
      <c r="EA691">
        <v>29.48774285714286</v>
      </c>
      <c r="EB691">
        <v>29.96073928571429</v>
      </c>
      <c r="EC691">
        <v>999.9000000000002</v>
      </c>
      <c r="ED691">
        <v>0</v>
      </c>
      <c r="EE691">
        <v>0</v>
      </c>
      <c r="EF691">
        <v>10007.45964285714</v>
      </c>
      <c r="EG691">
        <v>0</v>
      </c>
      <c r="EH691">
        <v>12.3016</v>
      </c>
      <c r="EI691">
        <v>-10.91643535714286</v>
      </c>
      <c r="EJ691">
        <v>415.62925</v>
      </c>
      <c r="EK691">
        <v>425.0173214285714</v>
      </c>
      <c r="EL691">
        <v>4.099808928571429</v>
      </c>
      <c r="EM691">
        <v>417.05975</v>
      </c>
      <c r="EN691">
        <v>18.7233</v>
      </c>
      <c r="EO691">
        <v>2.067770714285714</v>
      </c>
      <c r="EP691">
        <v>1.696328928571429</v>
      </c>
      <c r="EQ691">
        <v>17.97306071428572</v>
      </c>
      <c r="ER691">
        <v>14.86287142857143</v>
      </c>
      <c r="ES691">
        <v>1999.997142857143</v>
      </c>
      <c r="ET691">
        <v>0.9800042499999998</v>
      </c>
      <c r="EU691">
        <v>0.01999565</v>
      </c>
      <c r="EV691">
        <v>0</v>
      </c>
      <c r="EW691">
        <v>947.2305357142859</v>
      </c>
      <c r="EX691">
        <v>5.000560000000001</v>
      </c>
      <c r="EY691">
        <v>19488.575</v>
      </c>
      <c r="EZ691">
        <v>17294.88214285714</v>
      </c>
      <c r="FA691">
        <v>41.50428571428571</v>
      </c>
      <c r="FB691">
        <v>41.94599999999998</v>
      </c>
      <c r="FC691">
        <v>41.50428571428571</v>
      </c>
      <c r="FD691">
        <v>41.02199999999999</v>
      </c>
      <c r="FE691">
        <v>42.51539285714285</v>
      </c>
      <c r="FF691">
        <v>1955.107142857143</v>
      </c>
      <c r="FG691">
        <v>39.89000000000001</v>
      </c>
      <c r="FH691">
        <v>0</v>
      </c>
      <c r="FI691">
        <v>1759265847.4</v>
      </c>
      <c r="FJ691">
        <v>0</v>
      </c>
      <c r="FK691">
        <v>947.2567999999999</v>
      </c>
      <c r="FL691">
        <v>0.4583846282749346</v>
      </c>
      <c r="FM691">
        <v>-1.84615375058308</v>
      </c>
      <c r="FN691">
        <v>19488.668</v>
      </c>
      <c r="FO691">
        <v>15</v>
      </c>
      <c r="FP691">
        <v>0</v>
      </c>
      <c r="FQ691" t="s">
        <v>439</v>
      </c>
      <c r="FR691">
        <v>1747148579.5</v>
      </c>
      <c r="FS691">
        <v>1747148584.5</v>
      </c>
      <c r="FT691">
        <v>0</v>
      </c>
      <c r="FU691">
        <v>0.162</v>
      </c>
      <c r="FV691">
        <v>-0.001</v>
      </c>
      <c r="FW691">
        <v>0.139</v>
      </c>
      <c r="FX691">
        <v>0.058</v>
      </c>
      <c r="FY691">
        <v>420</v>
      </c>
      <c r="FZ691">
        <v>16</v>
      </c>
      <c r="GA691">
        <v>0.19</v>
      </c>
      <c r="GB691">
        <v>0.02</v>
      </c>
      <c r="GC691">
        <v>-11.63640219512195</v>
      </c>
      <c r="GD691">
        <v>23.98658278745646</v>
      </c>
      <c r="GE691">
        <v>3.099905904605393</v>
      </c>
      <c r="GF691">
        <v>0</v>
      </c>
      <c r="GG691">
        <v>947.2664117647059</v>
      </c>
      <c r="GH691">
        <v>-0.3097937353861058</v>
      </c>
      <c r="GI691">
        <v>0.2033912655951952</v>
      </c>
      <c r="GJ691">
        <v>1</v>
      </c>
      <c r="GK691">
        <v>4.112119512195122</v>
      </c>
      <c r="GL691">
        <v>-0.2995935888501745</v>
      </c>
      <c r="GM691">
        <v>0.03188226924867445</v>
      </c>
      <c r="GN691">
        <v>0</v>
      </c>
      <c r="GO691">
        <v>1</v>
      </c>
      <c r="GP691">
        <v>3</v>
      </c>
      <c r="GQ691" t="s">
        <v>463</v>
      </c>
      <c r="GR691">
        <v>3.12815</v>
      </c>
      <c r="GS691">
        <v>2.7296</v>
      </c>
      <c r="GT691">
        <v>0.08302610000000001</v>
      </c>
      <c r="GU691">
        <v>0.0837687</v>
      </c>
      <c r="GV691">
        <v>0.103323</v>
      </c>
      <c r="GW691">
        <v>0.0905726</v>
      </c>
      <c r="GX691">
        <v>27469.5</v>
      </c>
      <c r="GY691">
        <v>26631.7</v>
      </c>
      <c r="GZ691">
        <v>30499.4</v>
      </c>
      <c r="HA691">
        <v>29322.7</v>
      </c>
      <c r="HB691">
        <v>37745.5</v>
      </c>
      <c r="HC691">
        <v>35087.4</v>
      </c>
      <c r="HD691">
        <v>46660.7</v>
      </c>
      <c r="HE691">
        <v>43570.2</v>
      </c>
      <c r="HF691">
        <v>1.82208</v>
      </c>
      <c r="HG691">
        <v>1.8206</v>
      </c>
      <c r="HH691">
        <v>0.135377</v>
      </c>
      <c r="HI691">
        <v>0</v>
      </c>
      <c r="HJ691">
        <v>27.7265</v>
      </c>
      <c r="HK691">
        <v>999.9</v>
      </c>
      <c r="HL691">
        <v>48</v>
      </c>
      <c r="HM691">
        <v>31.6</v>
      </c>
      <c r="HN691">
        <v>24.7271</v>
      </c>
      <c r="HO691">
        <v>62.9443</v>
      </c>
      <c r="HP691">
        <v>17.496</v>
      </c>
      <c r="HQ691">
        <v>1</v>
      </c>
      <c r="HR691">
        <v>0.169662</v>
      </c>
      <c r="HS691">
        <v>-0.25698</v>
      </c>
      <c r="HT691">
        <v>20.2003</v>
      </c>
      <c r="HU691">
        <v>5.22852</v>
      </c>
      <c r="HV691">
        <v>11.974</v>
      </c>
      <c r="HW691">
        <v>4.9699</v>
      </c>
      <c r="HX691">
        <v>3.28958</v>
      </c>
      <c r="HY691">
        <v>9999</v>
      </c>
      <c r="HZ691">
        <v>9999</v>
      </c>
      <c r="IA691">
        <v>9999</v>
      </c>
      <c r="IB691">
        <v>22.7</v>
      </c>
      <c r="IC691">
        <v>4.97291</v>
      </c>
      <c r="ID691">
        <v>1.87729</v>
      </c>
      <c r="IE691">
        <v>1.87536</v>
      </c>
      <c r="IF691">
        <v>1.8782</v>
      </c>
      <c r="IG691">
        <v>1.87493</v>
      </c>
      <c r="IH691">
        <v>1.87849</v>
      </c>
      <c r="II691">
        <v>1.8756</v>
      </c>
      <c r="IJ691">
        <v>1.87677</v>
      </c>
      <c r="IK691">
        <v>0</v>
      </c>
      <c r="IL691">
        <v>0</v>
      </c>
      <c r="IM691">
        <v>0</v>
      </c>
      <c r="IN691">
        <v>0</v>
      </c>
      <c r="IO691" t="s">
        <v>441</v>
      </c>
      <c r="IP691" t="s">
        <v>442</v>
      </c>
      <c r="IQ691" t="s">
        <v>443</v>
      </c>
      <c r="IR691" t="s">
        <v>443</v>
      </c>
      <c r="IS691" t="s">
        <v>443</v>
      </c>
      <c r="IT691" t="s">
        <v>443</v>
      </c>
      <c r="IU691">
        <v>0</v>
      </c>
      <c r="IV691">
        <v>100</v>
      </c>
      <c r="IW691">
        <v>100</v>
      </c>
      <c r="IX691">
        <v>0.337</v>
      </c>
      <c r="IY691">
        <v>0.2177</v>
      </c>
      <c r="IZ691">
        <v>-0.1222274518627452</v>
      </c>
      <c r="JA691">
        <v>0.001328938755811441</v>
      </c>
      <c r="JB691">
        <v>-5.633165956792918E-07</v>
      </c>
      <c r="JC691">
        <v>2.510553891376428E-10</v>
      </c>
      <c r="JD691">
        <v>-0.04678033270444259</v>
      </c>
      <c r="JE691">
        <v>-0.0009625096320519332</v>
      </c>
      <c r="JF691">
        <v>0.0006953178313022573</v>
      </c>
      <c r="JG691">
        <v>-5.973937232829655E-06</v>
      </c>
      <c r="JH691">
        <v>1</v>
      </c>
      <c r="JI691">
        <v>2112</v>
      </c>
      <c r="JJ691">
        <v>1</v>
      </c>
      <c r="JK691">
        <v>26</v>
      </c>
      <c r="JL691">
        <v>201954.2</v>
      </c>
      <c r="JM691">
        <v>201954.1</v>
      </c>
      <c r="JN691">
        <v>1.03027</v>
      </c>
      <c r="JO691">
        <v>2.5647</v>
      </c>
      <c r="JP691">
        <v>1.39893</v>
      </c>
      <c r="JQ691">
        <v>2.32544</v>
      </c>
      <c r="JR691">
        <v>1.44897</v>
      </c>
      <c r="JS691">
        <v>2.50732</v>
      </c>
      <c r="JT691">
        <v>37.6745</v>
      </c>
      <c r="JU691">
        <v>23.9562</v>
      </c>
      <c r="JV691">
        <v>18</v>
      </c>
      <c r="JW691">
        <v>480.023</v>
      </c>
      <c r="JX691">
        <v>449.072</v>
      </c>
      <c r="JY691">
        <v>27.6575</v>
      </c>
      <c r="JZ691">
        <v>29.4365</v>
      </c>
      <c r="KA691">
        <v>29.9996</v>
      </c>
      <c r="KB691">
        <v>29.1934</v>
      </c>
      <c r="KC691">
        <v>29.2695</v>
      </c>
      <c r="KD691">
        <v>20.6618</v>
      </c>
      <c r="KE691">
        <v>28.5866</v>
      </c>
      <c r="KF691">
        <v>20.2102</v>
      </c>
      <c r="KG691">
        <v>27.6775</v>
      </c>
      <c r="KH691">
        <v>379.557</v>
      </c>
      <c r="KI691">
        <v>18.8361</v>
      </c>
      <c r="KJ691">
        <v>100.834</v>
      </c>
      <c r="KK691">
        <v>100.22</v>
      </c>
    </row>
    <row r="692" spans="1:297">
      <c r="A692">
        <v>676</v>
      </c>
      <c r="B692">
        <v>1759265838.1</v>
      </c>
      <c r="C692">
        <v>19022.5</v>
      </c>
      <c r="D692" t="s">
        <v>1802</v>
      </c>
      <c r="E692" t="s">
        <v>1803</v>
      </c>
      <c r="F692">
        <v>5</v>
      </c>
      <c r="G692" t="s">
        <v>1797</v>
      </c>
      <c r="H692" t="s">
        <v>436</v>
      </c>
      <c r="I692">
        <v>1759265830.6</v>
      </c>
      <c r="J692">
        <f>(K692)/1000</f>
        <v>0</v>
      </c>
      <c r="K692">
        <f>IF(DP692, AN692, AH692)</f>
        <v>0</v>
      </c>
      <c r="L692">
        <f>IF(DP692, AI692, AG692)</f>
        <v>0</v>
      </c>
      <c r="M692">
        <f>DR692 - IF(AU692&gt;1, L692*DL692*100.0/(AW692), 0)</f>
        <v>0</v>
      </c>
      <c r="N692">
        <f>((T692-J692/2)*M692-L692)/(T692+J692/2)</f>
        <v>0</v>
      </c>
      <c r="O692">
        <f>N692*(DY692+DZ692)/1000.0</f>
        <v>0</v>
      </c>
      <c r="P692">
        <f>(DR692 - IF(AU692&gt;1, L692*DL692*100.0/(AW692), 0))*(DY692+DZ692)/1000.0</f>
        <v>0</v>
      </c>
      <c r="Q692">
        <f>2.0/((1/S692-1/R692)+SIGN(S692)*SQRT((1/S692-1/R692)*(1/S692-1/R692) + 4*DM692/((DM692+1)*(DM692+1))*(2*1/S692*1/R692-1/R692*1/R692)))</f>
        <v>0</v>
      </c>
      <c r="R692">
        <f>IF(LEFT(DN692,1)&lt;&gt;"0",IF(LEFT(DN692,1)="1",3.0,DO692),$D$5+$E$5*(EF692*DY692/($K$5*1000))+$F$5*(EF692*DY692/($K$5*1000))*MAX(MIN(DL692,$J$5),$I$5)*MAX(MIN(DL692,$J$5),$I$5)+$G$5*MAX(MIN(DL692,$J$5),$I$5)*(EF692*DY692/($K$5*1000))+$H$5*(EF692*DY692/($K$5*1000))*(EF692*DY692/($K$5*1000)))</f>
        <v>0</v>
      </c>
      <c r="S692">
        <f>J692*(1000-(1000*0.61365*exp(17.502*W692/(240.97+W692))/(DY692+DZ692)+DT692)/2)/(1000*0.61365*exp(17.502*W692/(240.97+W692))/(DY692+DZ692)-DT692)</f>
        <v>0</v>
      </c>
      <c r="T692">
        <f>1/((DM692+1)/(Q692/1.6)+1/(R692/1.37)) + DM692/((DM692+1)/(Q692/1.6) + DM692/(R692/1.37))</f>
        <v>0</v>
      </c>
      <c r="U692">
        <f>(DH692*DK692)</f>
        <v>0</v>
      </c>
      <c r="V692">
        <f>(EA692+(U692+2*0.95*5.67E-8*(((EA692+$B$7)+273)^4-(EA692+273)^4)-44100*J692)/(1.84*29.3*R692+8*0.95*5.67E-8*(EA692+273)^3))</f>
        <v>0</v>
      </c>
      <c r="W692">
        <f>($C$7*EB692+$D$7*EC692+$E$7*V692)</f>
        <v>0</v>
      </c>
      <c r="X692">
        <f>0.61365*exp(17.502*W692/(240.97+W692))</f>
        <v>0</v>
      </c>
      <c r="Y692">
        <f>(Z692/AA692*100)</f>
        <v>0</v>
      </c>
      <c r="Z692">
        <f>DT692*(DY692+DZ692)/1000</f>
        <v>0</v>
      </c>
      <c r="AA692">
        <f>0.61365*exp(17.502*EA692/(240.97+EA692))</f>
        <v>0</v>
      </c>
      <c r="AB692">
        <f>(X692-DT692*(DY692+DZ692)/1000)</f>
        <v>0</v>
      </c>
      <c r="AC692">
        <f>(-J692*44100)</f>
        <v>0</v>
      </c>
      <c r="AD692">
        <f>2*29.3*R692*0.92*(EA692-W692)</f>
        <v>0</v>
      </c>
      <c r="AE692">
        <f>2*0.95*5.67E-8*(((EA692+$B$7)+273)^4-(W692+273)^4)</f>
        <v>0</v>
      </c>
      <c r="AF692">
        <f>U692+AE692+AC692+AD692</f>
        <v>0</v>
      </c>
      <c r="AG692">
        <f>DX692*AU692*(DS692-DR692*(1000-AU692*DU692)/(1000-AU692*DT692))/(100*DL692)</f>
        <v>0</v>
      </c>
      <c r="AH692">
        <f>1000*DX692*AU692*(DT692-DU692)/(100*DL692*(1000-AU692*DT692))</f>
        <v>0</v>
      </c>
      <c r="AI692">
        <f>(AJ692 - AK692 - DY692*1E3/(8.314*(EA692+273.15)) * AM692/DX692 * AL692) * DX692/(100*DL692) * (1000 - DU692)/1000</f>
        <v>0</v>
      </c>
      <c r="AJ692">
        <v>406.2733187087876</v>
      </c>
      <c r="AK692">
        <v>403.5831878787881</v>
      </c>
      <c r="AL692">
        <v>-1.942378729218495</v>
      </c>
      <c r="AM692">
        <v>65.48838002476873</v>
      </c>
      <c r="AN692">
        <f>(AP692 - AO692 + DY692*1E3/(8.314*(EA692+273.15)) * AR692/DX692 * AQ692) * DX692/(100*DL692) * 1000/(1000 - AP692)</f>
        <v>0</v>
      </c>
      <c r="AO692">
        <v>18.82961028846328</v>
      </c>
      <c r="AP692">
        <v>22.84991999999999</v>
      </c>
      <c r="AQ692">
        <v>0.006595816503552432</v>
      </c>
      <c r="AR692">
        <v>121.0153732693986</v>
      </c>
      <c r="AS692">
        <v>2</v>
      </c>
      <c r="AT692">
        <v>0</v>
      </c>
      <c r="AU692">
        <f>IF(AS692*$H$13&gt;=AW692,1.0,(AW692/(AW692-AS692*$H$13)))</f>
        <v>0</v>
      </c>
      <c r="AV692">
        <f>(AU692-1)*100</f>
        <v>0</v>
      </c>
      <c r="AW692">
        <f>MAX(0,($B$13+$C$13*EF692)/(1+$D$13*EF692)*DY692/(EA692+273)*$E$13)</f>
        <v>0</v>
      </c>
      <c r="AX692" t="s">
        <v>437</v>
      </c>
      <c r="AY692" t="s">
        <v>437</v>
      </c>
      <c r="AZ692">
        <v>0</v>
      </c>
      <c r="BA692">
        <v>0</v>
      </c>
      <c r="BB692">
        <f>1-AZ692/BA692</f>
        <v>0</v>
      </c>
      <c r="BC692">
        <v>0</v>
      </c>
      <c r="BD692" t="s">
        <v>437</v>
      </c>
      <c r="BE692" t="s">
        <v>437</v>
      </c>
      <c r="BF692">
        <v>0</v>
      </c>
      <c r="BG692">
        <v>0</v>
      </c>
      <c r="BH692">
        <f>1-BF692/BG692</f>
        <v>0</v>
      </c>
      <c r="BI692">
        <v>0.5</v>
      </c>
      <c r="BJ692">
        <f>DI692</f>
        <v>0</v>
      </c>
      <c r="BK692">
        <f>L692</f>
        <v>0</v>
      </c>
      <c r="BL692">
        <f>BH692*BI692*BJ692</f>
        <v>0</v>
      </c>
      <c r="BM692">
        <f>(BK692-BC692)/BJ692</f>
        <v>0</v>
      </c>
      <c r="BN692">
        <f>(BA692-BG692)/BG692</f>
        <v>0</v>
      </c>
      <c r="BO692">
        <f>AZ692/(BB692+AZ692/BG692)</f>
        <v>0</v>
      </c>
      <c r="BP692" t="s">
        <v>437</v>
      </c>
      <c r="BQ692">
        <v>0</v>
      </c>
      <c r="BR692">
        <f>IF(BQ692&lt;&gt;0, BQ692, BO692)</f>
        <v>0</v>
      </c>
      <c r="BS692">
        <f>1-BR692/BG692</f>
        <v>0</v>
      </c>
      <c r="BT692">
        <f>(BG692-BF692)/(BG692-BR692)</f>
        <v>0</v>
      </c>
      <c r="BU692">
        <f>(BA692-BG692)/(BA692-BR692)</f>
        <v>0</v>
      </c>
      <c r="BV692">
        <f>(BG692-BF692)/(BG692-AZ692)</f>
        <v>0</v>
      </c>
      <c r="BW692">
        <f>(BA692-BG692)/(BA692-AZ692)</f>
        <v>0</v>
      </c>
      <c r="BX692">
        <f>(BT692*BR692/BF692)</f>
        <v>0</v>
      </c>
      <c r="BY692">
        <f>(1-BX692)</f>
        <v>0</v>
      </c>
      <c r="DH692">
        <f>$B$11*EG692+$C$11*EH692+$F$11*ES692*(1-EV692)</f>
        <v>0</v>
      </c>
      <c r="DI692">
        <f>DH692*DJ692</f>
        <v>0</v>
      </c>
      <c r="DJ692">
        <f>($B$11*$D$9+$C$11*$D$9+$F$11*((FF692+EX692)/MAX(FF692+EX692+FG692, 0.1)*$I$9+FG692/MAX(FF692+EX692+FG692, 0.1)*$J$9))/($B$11+$C$11+$F$11)</f>
        <v>0</v>
      </c>
      <c r="DK692">
        <f>($B$11*$K$9+$C$11*$K$9+$F$11*((FF692+EX692)/MAX(FF692+EX692+FG692, 0.1)*$P$9+FG692/MAX(FF692+EX692+FG692, 0.1)*$Q$9))/($B$11+$C$11+$F$11)</f>
        <v>0</v>
      </c>
      <c r="DL692">
        <v>5.36</v>
      </c>
      <c r="DM692">
        <v>0.5</v>
      </c>
      <c r="DN692" t="s">
        <v>438</v>
      </c>
      <c r="DO692">
        <v>2</v>
      </c>
      <c r="DP692" t="b">
        <v>1</v>
      </c>
      <c r="DQ692">
        <v>1759265830.6</v>
      </c>
      <c r="DR692">
        <v>403.3664074074073</v>
      </c>
      <c r="DS692">
        <v>409.2197407407407</v>
      </c>
      <c r="DT692">
        <v>22.82461851851852</v>
      </c>
      <c r="DU692">
        <v>18.76605185185185</v>
      </c>
      <c r="DV692">
        <v>403.028037037037</v>
      </c>
      <c r="DW692">
        <v>22.6068074074074</v>
      </c>
      <c r="DX692">
        <v>500.0257407407407</v>
      </c>
      <c r="DY692">
        <v>90.60072962962964</v>
      </c>
      <c r="DZ692">
        <v>0.05200454444444445</v>
      </c>
      <c r="EA692">
        <v>29.48832962962963</v>
      </c>
      <c r="EB692">
        <v>29.94975185185185</v>
      </c>
      <c r="EC692">
        <v>999.9000000000001</v>
      </c>
      <c r="ED692">
        <v>0</v>
      </c>
      <c r="EE692">
        <v>0</v>
      </c>
      <c r="EF692">
        <v>10003.17481481481</v>
      </c>
      <c r="EG692">
        <v>0</v>
      </c>
      <c r="EH692">
        <v>12.3016</v>
      </c>
      <c r="EI692">
        <v>-5.853266999999999</v>
      </c>
      <c r="EJ692">
        <v>412.7880740740741</v>
      </c>
      <c r="EK692">
        <v>417.0455925925926</v>
      </c>
      <c r="EL692">
        <v>4.058565555555556</v>
      </c>
      <c r="EM692">
        <v>409.2197407407407</v>
      </c>
      <c r="EN692">
        <v>18.76605185185185</v>
      </c>
      <c r="EO692">
        <v>2.067926666666667</v>
      </c>
      <c r="EP692">
        <v>1.700218148148148</v>
      </c>
      <c r="EQ692">
        <v>17.97425185185185</v>
      </c>
      <c r="ER692">
        <v>14.8983962962963</v>
      </c>
      <c r="ES692">
        <v>1999.970370370371</v>
      </c>
      <c r="ET692">
        <v>0.9800038888888888</v>
      </c>
      <c r="EU692">
        <v>0.01999601111111111</v>
      </c>
      <c r="EV692">
        <v>0</v>
      </c>
      <c r="EW692">
        <v>947.2883703703703</v>
      </c>
      <c r="EX692">
        <v>5.000560000000001</v>
      </c>
      <c r="EY692">
        <v>19489.18518518519</v>
      </c>
      <c r="EZ692">
        <v>17294.64444444444</v>
      </c>
      <c r="FA692">
        <v>41.48814814814814</v>
      </c>
      <c r="FB692">
        <v>41.94633333333332</v>
      </c>
      <c r="FC692">
        <v>41.47203703703703</v>
      </c>
      <c r="FD692">
        <v>40.99970370370369</v>
      </c>
      <c r="FE692">
        <v>42.50203703703702</v>
      </c>
      <c r="FF692">
        <v>1955.08037037037</v>
      </c>
      <c r="FG692">
        <v>39.89000000000001</v>
      </c>
      <c r="FH692">
        <v>0</v>
      </c>
      <c r="FI692">
        <v>1759265852.2</v>
      </c>
      <c r="FJ692">
        <v>0</v>
      </c>
      <c r="FK692">
        <v>947.31884</v>
      </c>
      <c r="FL692">
        <v>1.510000010789138</v>
      </c>
      <c r="FM692">
        <v>17.19230777179718</v>
      </c>
      <c r="FN692">
        <v>19489.364</v>
      </c>
      <c r="FO692">
        <v>15</v>
      </c>
      <c r="FP692">
        <v>0</v>
      </c>
      <c r="FQ692" t="s">
        <v>439</v>
      </c>
      <c r="FR692">
        <v>1747148579.5</v>
      </c>
      <c r="FS692">
        <v>1747148584.5</v>
      </c>
      <c r="FT692">
        <v>0</v>
      </c>
      <c r="FU692">
        <v>0.162</v>
      </c>
      <c r="FV692">
        <v>-0.001</v>
      </c>
      <c r="FW692">
        <v>0.139</v>
      </c>
      <c r="FX692">
        <v>0.058</v>
      </c>
      <c r="FY692">
        <v>420</v>
      </c>
      <c r="FZ692">
        <v>16</v>
      </c>
      <c r="GA692">
        <v>0.19</v>
      </c>
      <c r="GB692">
        <v>0.02</v>
      </c>
      <c r="GC692">
        <v>-8.903642414634145</v>
      </c>
      <c r="GD692">
        <v>51.37037397909406</v>
      </c>
      <c r="GE692">
        <v>5.604666067729955</v>
      </c>
      <c r="GF692">
        <v>0</v>
      </c>
      <c r="GG692">
        <v>947.2750588235294</v>
      </c>
      <c r="GH692">
        <v>0.4961650177297293</v>
      </c>
      <c r="GI692">
        <v>0.2149518333428237</v>
      </c>
      <c r="GJ692">
        <v>1</v>
      </c>
      <c r="GK692">
        <v>4.088759756097561</v>
      </c>
      <c r="GL692">
        <v>-0.4053384668989622</v>
      </c>
      <c r="GM692">
        <v>0.04207586710483145</v>
      </c>
      <c r="GN692">
        <v>0</v>
      </c>
      <c r="GO692">
        <v>1</v>
      </c>
      <c r="GP692">
        <v>3</v>
      </c>
      <c r="GQ692" t="s">
        <v>463</v>
      </c>
      <c r="GR692">
        <v>3.12796</v>
      </c>
      <c r="GS692">
        <v>2.7297</v>
      </c>
      <c r="GT692">
        <v>0.0815414</v>
      </c>
      <c r="GU692">
        <v>0.0812703</v>
      </c>
      <c r="GV692">
        <v>0.103428</v>
      </c>
      <c r="GW692">
        <v>0.0908924</v>
      </c>
      <c r="GX692">
        <v>27513.9</v>
      </c>
      <c r="GY692">
        <v>26704.4</v>
      </c>
      <c r="GZ692">
        <v>30499.3</v>
      </c>
      <c r="HA692">
        <v>29322.7</v>
      </c>
      <c r="HB692">
        <v>37740.8</v>
      </c>
      <c r="HC692">
        <v>35074.9</v>
      </c>
      <c r="HD692">
        <v>46660.6</v>
      </c>
      <c r="HE692">
        <v>43570.3</v>
      </c>
      <c r="HF692">
        <v>1.82173</v>
      </c>
      <c r="HG692">
        <v>1.82108</v>
      </c>
      <c r="HH692">
        <v>0.138894</v>
      </c>
      <c r="HI692">
        <v>0</v>
      </c>
      <c r="HJ692">
        <v>27.7247</v>
      </c>
      <c r="HK692">
        <v>999.9</v>
      </c>
      <c r="HL692">
        <v>48</v>
      </c>
      <c r="HM692">
        <v>31.6</v>
      </c>
      <c r="HN692">
        <v>24.7324</v>
      </c>
      <c r="HO692">
        <v>62.7443</v>
      </c>
      <c r="HP692">
        <v>17.5361</v>
      </c>
      <c r="HQ692">
        <v>1</v>
      </c>
      <c r="HR692">
        <v>0.169309</v>
      </c>
      <c r="HS692">
        <v>-0.343851</v>
      </c>
      <c r="HT692">
        <v>20.1999</v>
      </c>
      <c r="HU692">
        <v>5.22807</v>
      </c>
      <c r="HV692">
        <v>11.974</v>
      </c>
      <c r="HW692">
        <v>4.96985</v>
      </c>
      <c r="HX692">
        <v>3.28958</v>
      </c>
      <c r="HY692">
        <v>9999</v>
      </c>
      <c r="HZ692">
        <v>9999</v>
      </c>
      <c r="IA692">
        <v>9999</v>
      </c>
      <c r="IB692">
        <v>22.7</v>
      </c>
      <c r="IC692">
        <v>4.97292</v>
      </c>
      <c r="ID692">
        <v>1.8773</v>
      </c>
      <c r="IE692">
        <v>1.87535</v>
      </c>
      <c r="IF692">
        <v>1.87819</v>
      </c>
      <c r="IG692">
        <v>1.87492</v>
      </c>
      <c r="IH692">
        <v>1.87849</v>
      </c>
      <c r="II692">
        <v>1.87561</v>
      </c>
      <c r="IJ692">
        <v>1.8768</v>
      </c>
      <c r="IK692">
        <v>0</v>
      </c>
      <c r="IL692">
        <v>0</v>
      </c>
      <c r="IM692">
        <v>0</v>
      </c>
      <c r="IN692">
        <v>0</v>
      </c>
      <c r="IO692" t="s">
        <v>441</v>
      </c>
      <c r="IP692" t="s">
        <v>442</v>
      </c>
      <c r="IQ692" t="s">
        <v>443</v>
      </c>
      <c r="IR692" t="s">
        <v>443</v>
      </c>
      <c r="IS692" t="s">
        <v>443</v>
      </c>
      <c r="IT692" t="s">
        <v>443</v>
      </c>
      <c r="IU692">
        <v>0</v>
      </c>
      <c r="IV692">
        <v>100</v>
      </c>
      <c r="IW692">
        <v>100</v>
      </c>
      <c r="IX692">
        <v>0.329</v>
      </c>
      <c r="IY692">
        <v>0.2185</v>
      </c>
      <c r="IZ692">
        <v>-0.1222274518627452</v>
      </c>
      <c r="JA692">
        <v>0.001328938755811441</v>
      </c>
      <c r="JB692">
        <v>-5.633165956792918E-07</v>
      </c>
      <c r="JC692">
        <v>2.510553891376428E-10</v>
      </c>
      <c r="JD692">
        <v>-0.04678033270444259</v>
      </c>
      <c r="JE692">
        <v>-0.0009625096320519332</v>
      </c>
      <c r="JF692">
        <v>0.0006953178313022573</v>
      </c>
      <c r="JG692">
        <v>-5.973937232829655E-06</v>
      </c>
      <c r="JH692">
        <v>1</v>
      </c>
      <c r="JI692">
        <v>2112</v>
      </c>
      <c r="JJ692">
        <v>1</v>
      </c>
      <c r="JK692">
        <v>26</v>
      </c>
      <c r="JL692">
        <v>201954.3</v>
      </c>
      <c r="JM692">
        <v>201954.2</v>
      </c>
      <c r="JN692">
        <v>0.993652</v>
      </c>
      <c r="JO692">
        <v>2.55005</v>
      </c>
      <c r="JP692">
        <v>1.39893</v>
      </c>
      <c r="JQ692">
        <v>2.32544</v>
      </c>
      <c r="JR692">
        <v>1.44897</v>
      </c>
      <c r="JS692">
        <v>2.58423</v>
      </c>
      <c r="JT692">
        <v>37.6745</v>
      </c>
      <c r="JU692">
        <v>23.9649</v>
      </c>
      <c r="JV692">
        <v>18</v>
      </c>
      <c r="JW692">
        <v>479.803</v>
      </c>
      <c r="JX692">
        <v>449.342</v>
      </c>
      <c r="JY692">
        <v>27.6996</v>
      </c>
      <c r="JZ692">
        <v>29.4313</v>
      </c>
      <c r="KA692">
        <v>29.9997</v>
      </c>
      <c r="KB692">
        <v>29.1893</v>
      </c>
      <c r="KC692">
        <v>29.2656</v>
      </c>
      <c r="KD692">
        <v>19.9312</v>
      </c>
      <c r="KE692">
        <v>28.5866</v>
      </c>
      <c r="KF692">
        <v>19.8339</v>
      </c>
      <c r="KG692">
        <v>27.7198</v>
      </c>
      <c r="KH692">
        <v>366.199</v>
      </c>
      <c r="KI692">
        <v>18.8127</v>
      </c>
      <c r="KJ692">
        <v>100.834</v>
      </c>
      <c r="KK692">
        <v>100.221</v>
      </c>
    </row>
    <row r="693" spans="1:297">
      <c r="A693">
        <v>677</v>
      </c>
      <c r="B693">
        <v>1759265843.1</v>
      </c>
      <c r="C693">
        <v>19027.5</v>
      </c>
      <c r="D693" t="s">
        <v>1804</v>
      </c>
      <c r="E693" t="s">
        <v>1805</v>
      </c>
      <c r="F693">
        <v>5</v>
      </c>
      <c r="G693" t="s">
        <v>1797</v>
      </c>
      <c r="H693" t="s">
        <v>436</v>
      </c>
      <c r="I693">
        <v>1759265835.314285</v>
      </c>
      <c r="J693">
        <f>(K693)/1000</f>
        <v>0</v>
      </c>
      <c r="K693">
        <f>IF(DP693, AN693, AH693)</f>
        <v>0</v>
      </c>
      <c r="L693">
        <f>IF(DP693, AI693, AG693)</f>
        <v>0</v>
      </c>
      <c r="M693">
        <f>DR693 - IF(AU693&gt;1, L693*DL693*100.0/(AW693), 0)</f>
        <v>0</v>
      </c>
      <c r="N693">
        <f>((T693-J693/2)*M693-L693)/(T693+J693/2)</f>
        <v>0</v>
      </c>
      <c r="O693">
        <f>N693*(DY693+DZ693)/1000.0</f>
        <v>0</v>
      </c>
      <c r="P693">
        <f>(DR693 - IF(AU693&gt;1, L693*DL693*100.0/(AW693), 0))*(DY693+DZ693)/1000.0</f>
        <v>0</v>
      </c>
      <c r="Q693">
        <f>2.0/((1/S693-1/R693)+SIGN(S693)*SQRT((1/S693-1/R693)*(1/S693-1/R693) + 4*DM693/((DM693+1)*(DM693+1))*(2*1/S693*1/R693-1/R693*1/R693)))</f>
        <v>0</v>
      </c>
      <c r="R693">
        <f>IF(LEFT(DN693,1)&lt;&gt;"0",IF(LEFT(DN693,1)="1",3.0,DO693),$D$5+$E$5*(EF693*DY693/($K$5*1000))+$F$5*(EF693*DY693/($K$5*1000))*MAX(MIN(DL693,$J$5),$I$5)*MAX(MIN(DL693,$J$5),$I$5)+$G$5*MAX(MIN(DL693,$J$5),$I$5)*(EF693*DY693/($K$5*1000))+$H$5*(EF693*DY693/($K$5*1000))*(EF693*DY693/($K$5*1000)))</f>
        <v>0</v>
      </c>
      <c r="S693">
        <f>J693*(1000-(1000*0.61365*exp(17.502*W693/(240.97+W693))/(DY693+DZ693)+DT693)/2)/(1000*0.61365*exp(17.502*W693/(240.97+W693))/(DY693+DZ693)-DT693)</f>
        <v>0</v>
      </c>
      <c r="T693">
        <f>1/((DM693+1)/(Q693/1.6)+1/(R693/1.37)) + DM693/((DM693+1)/(Q693/1.6) + DM693/(R693/1.37))</f>
        <v>0</v>
      </c>
      <c r="U693">
        <f>(DH693*DK693)</f>
        <v>0</v>
      </c>
      <c r="V693">
        <f>(EA693+(U693+2*0.95*5.67E-8*(((EA693+$B$7)+273)^4-(EA693+273)^4)-44100*J693)/(1.84*29.3*R693+8*0.95*5.67E-8*(EA693+273)^3))</f>
        <v>0</v>
      </c>
      <c r="W693">
        <f>($C$7*EB693+$D$7*EC693+$E$7*V693)</f>
        <v>0</v>
      </c>
      <c r="X693">
        <f>0.61365*exp(17.502*W693/(240.97+W693))</f>
        <v>0</v>
      </c>
      <c r="Y693">
        <f>(Z693/AA693*100)</f>
        <v>0</v>
      </c>
      <c r="Z693">
        <f>DT693*(DY693+DZ693)/1000</f>
        <v>0</v>
      </c>
      <c r="AA693">
        <f>0.61365*exp(17.502*EA693/(240.97+EA693))</f>
        <v>0</v>
      </c>
      <c r="AB693">
        <f>(X693-DT693*(DY693+DZ693)/1000)</f>
        <v>0</v>
      </c>
      <c r="AC693">
        <f>(-J693*44100)</f>
        <v>0</v>
      </c>
      <c r="AD693">
        <f>2*29.3*R693*0.92*(EA693-W693)</f>
        <v>0</v>
      </c>
      <c r="AE693">
        <f>2*0.95*5.67E-8*(((EA693+$B$7)+273)^4-(W693+273)^4)</f>
        <v>0</v>
      </c>
      <c r="AF693">
        <f>U693+AE693+AC693+AD693</f>
        <v>0</v>
      </c>
      <c r="AG693">
        <f>DX693*AU693*(DS693-DR693*(1000-AU693*DU693)/(1000-AU693*DT693))/(100*DL693)</f>
        <v>0</v>
      </c>
      <c r="AH693">
        <f>1000*DX693*AU693*(DT693-DU693)/(100*DL693*(1000-AU693*DT693))</f>
        <v>0</v>
      </c>
      <c r="AI693">
        <f>(AJ693 - AK693 - DY693*1E3/(8.314*(EA693+273.15)) * AM693/DX693 * AL693) * DX693/(100*DL693) * (1000 - DU693)/1000</f>
        <v>0</v>
      </c>
      <c r="AJ693">
        <v>389.8544187459059</v>
      </c>
      <c r="AK693">
        <v>390.753618181818</v>
      </c>
      <c r="AL693">
        <v>-2.632167317973134</v>
      </c>
      <c r="AM693">
        <v>65.48838002476873</v>
      </c>
      <c r="AN693">
        <f>(AP693 - AO693 + DY693*1E3/(8.314*(EA693+273.15)) * AR693/DX693 * AQ693) * DX693/(100*DL693) * 1000/(1000 - AP693)</f>
        <v>0</v>
      </c>
      <c r="AO693">
        <v>18.84652163042297</v>
      </c>
      <c r="AP693">
        <v>22.89117333333335</v>
      </c>
      <c r="AQ693">
        <v>0.008139703796251599</v>
      </c>
      <c r="AR693">
        <v>121.0153732693986</v>
      </c>
      <c r="AS693">
        <v>2</v>
      </c>
      <c r="AT693">
        <v>0</v>
      </c>
      <c r="AU693">
        <f>IF(AS693*$H$13&gt;=AW693,1.0,(AW693/(AW693-AS693*$H$13)))</f>
        <v>0</v>
      </c>
      <c r="AV693">
        <f>(AU693-1)*100</f>
        <v>0</v>
      </c>
      <c r="AW693">
        <f>MAX(0,($B$13+$C$13*EF693)/(1+$D$13*EF693)*DY693/(EA693+273)*$E$13)</f>
        <v>0</v>
      </c>
      <c r="AX693" t="s">
        <v>437</v>
      </c>
      <c r="AY693" t="s">
        <v>437</v>
      </c>
      <c r="AZ693">
        <v>0</v>
      </c>
      <c r="BA693">
        <v>0</v>
      </c>
      <c r="BB693">
        <f>1-AZ693/BA693</f>
        <v>0</v>
      </c>
      <c r="BC693">
        <v>0</v>
      </c>
      <c r="BD693" t="s">
        <v>437</v>
      </c>
      <c r="BE693" t="s">
        <v>437</v>
      </c>
      <c r="BF693">
        <v>0</v>
      </c>
      <c r="BG693">
        <v>0</v>
      </c>
      <c r="BH693">
        <f>1-BF693/BG693</f>
        <v>0</v>
      </c>
      <c r="BI693">
        <v>0.5</v>
      </c>
      <c r="BJ693">
        <f>DI693</f>
        <v>0</v>
      </c>
      <c r="BK693">
        <f>L693</f>
        <v>0</v>
      </c>
      <c r="BL693">
        <f>BH693*BI693*BJ693</f>
        <v>0</v>
      </c>
      <c r="BM693">
        <f>(BK693-BC693)/BJ693</f>
        <v>0</v>
      </c>
      <c r="BN693">
        <f>(BA693-BG693)/BG693</f>
        <v>0</v>
      </c>
      <c r="BO693">
        <f>AZ693/(BB693+AZ693/BG693)</f>
        <v>0</v>
      </c>
      <c r="BP693" t="s">
        <v>437</v>
      </c>
      <c r="BQ693">
        <v>0</v>
      </c>
      <c r="BR693">
        <f>IF(BQ693&lt;&gt;0, BQ693, BO693)</f>
        <v>0</v>
      </c>
      <c r="BS693">
        <f>1-BR693/BG693</f>
        <v>0</v>
      </c>
      <c r="BT693">
        <f>(BG693-BF693)/(BG693-BR693)</f>
        <v>0</v>
      </c>
      <c r="BU693">
        <f>(BA693-BG693)/(BA693-BR693)</f>
        <v>0</v>
      </c>
      <c r="BV693">
        <f>(BG693-BF693)/(BG693-AZ693)</f>
        <v>0</v>
      </c>
      <c r="BW693">
        <f>(BA693-BG693)/(BA693-AZ693)</f>
        <v>0</v>
      </c>
      <c r="BX693">
        <f>(BT693*BR693/BF693)</f>
        <v>0</v>
      </c>
      <c r="BY693">
        <f>(1-BX693)</f>
        <v>0</v>
      </c>
      <c r="DH693">
        <f>$B$11*EG693+$C$11*EH693+$F$11*ES693*(1-EV693)</f>
        <v>0</v>
      </c>
      <c r="DI693">
        <f>DH693*DJ693</f>
        <v>0</v>
      </c>
      <c r="DJ693">
        <f>($B$11*$D$9+$C$11*$D$9+$F$11*((FF693+EX693)/MAX(FF693+EX693+FG693, 0.1)*$I$9+FG693/MAX(FF693+EX693+FG693, 0.1)*$J$9))/($B$11+$C$11+$F$11)</f>
        <v>0</v>
      </c>
      <c r="DK693">
        <f>($B$11*$K$9+$C$11*$K$9+$F$11*((FF693+EX693)/MAX(FF693+EX693+FG693, 0.1)*$P$9+FG693/MAX(FF693+EX693+FG693, 0.1)*$Q$9))/($B$11+$C$11+$F$11)</f>
        <v>0</v>
      </c>
      <c r="DL693">
        <v>5.36</v>
      </c>
      <c r="DM693">
        <v>0.5</v>
      </c>
      <c r="DN693" t="s">
        <v>438</v>
      </c>
      <c r="DO693">
        <v>2</v>
      </c>
      <c r="DP693" t="b">
        <v>1</v>
      </c>
      <c r="DQ693">
        <v>1759265835.314285</v>
      </c>
      <c r="DR693">
        <v>397.1991785714285</v>
      </c>
      <c r="DS693">
        <v>397.0335714285714</v>
      </c>
      <c r="DT693">
        <v>22.842925</v>
      </c>
      <c r="DU693">
        <v>18.80075357142857</v>
      </c>
      <c r="DV693">
        <v>396.8670714285715</v>
      </c>
      <c r="DW693">
        <v>22.62472500000001</v>
      </c>
      <c r="DX693">
        <v>500.0412857142857</v>
      </c>
      <c r="DY693">
        <v>90.6007</v>
      </c>
      <c r="DZ693">
        <v>0.05199675357142857</v>
      </c>
      <c r="EA693">
        <v>29.49096428571429</v>
      </c>
      <c r="EB693">
        <v>29.96514642857143</v>
      </c>
      <c r="EC693">
        <v>999.9000000000002</v>
      </c>
      <c r="ED693">
        <v>0</v>
      </c>
      <c r="EE693">
        <v>0</v>
      </c>
      <c r="EF693">
        <v>9998.838571428572</v>
      </c>
      <c r="EG693">
        <v>0</v>
      </c>
      <c r="EH693">
        <v>12.3016</v>
      </c>
      <c r="EI693">
        <v>0.1655500357142856</v>
      </c>
      <c r="EJ693">
        <v>406.4842142857144</v>
      </c>
      <c r="EK693">
        <v>404.6405357142858</v>
      </c>
      <c r="EL693">
        <v>4.042161428571428</v>
      </c>
      <c r="EM693">
        <v>397.0335714285714</v>
      </c>
      <c r="EN693">
        <v>18.80075357142857</v>
      </c>
      <c r="EO693">
        <v>2.069583571428571</v>
      </c>
      <c r="EP693">
        <v>1.703361785714286</v>
      </c>
      <c r="EQ693">
        <v>17.98698214285714</v>
      </c>
      <c r="ER693">
        <v>14.92706071428571</v>
      </c>
      <c r="ES693">
        <v>1999.961071428571</v>
      </c>
      <c r="ET693">
        <v>0.9800037142857141</v>
      </c>
      <c r="EU693">
        <v>0.01999618214285714</v>
      </c>
      <c r="EV693">
        <v>0</v>
      </c>
      <c r="EW693">
        <v>947.4376071428571</v>
      </c>
      <c r="EX693">
        <v>5.000560000000001</v>
      </c>
      <c r="EY693">
        <v>19491.775</v>
      </c>
      <c r="EZ693">
        <v>17294.56785714285</v>
      </c>
      <c r="FA693">
        <v>41.48192857142856</v>
      </c>
      <c r="FB693">
        <v>41.94149999999998</v>
      </c>
      <c r="FC693">
        <v>41.46399999999999</v>
      </c>
      <c r="FD693">
        <v>40.99967857142857</v>
      </c>
      <c r="FE693">
        <v>42.48857142857141</v>
      </c>
      <c r="FF693">
        <v>1955.071071428572</v>
      </c>
      <c r="FG693">
        <v>39.89000000000001</v>
      </c>
      <c r="FH693">
        <v>0</v>
      </c>
      <c r="FI693">
        <v>1759265857.6</v>
      </c>
      <c r="FJ693">
        <v>0</v>
      </c>
      <c r="FK693">
        <v>947.5041153846153</v>
      </c>
      <c r="FL693">
        <v>2.690769243396386</v>
      </c>
      <c r="FM693">
        <v>43.71282050617454</v>
      </c>
      <c r="FN693">
        <v>19492.19230769231</v>
      </c>
      <c r="FO693">
        <v>15</v>
      </c>
      <c r="FP693">
        <v>0</v>
      </c>
      <c r="FQ693" t="s">
        <v>439</v>
      </c>
      <c r="FR693">
        <v>1747148579.5</v>
      </c>
      <c r="FS693">
        <v>1747148584.5</v>
      </c>
      <c r="FT693">
        <v>0</v>
      </c>
      <c r="FU693">
        <v>0.162</v>
      </c>
      <c r="FV693">
        <v>-0.001</v>
      </c>
      <c r="FW693">
        <v>0.139</v>
      </c>
      <c r="FX693">
        <v>0.058</v>
      </c>
      <c r="FY693">
        <v>420</v>
      </c>
      <c r="FZ693">
        <v>16</v>
      </c>
      <c r="GA693">
        <v>0.19</v>
      </c>
      <c r="GB693">
        <v>0.02</v>
      </c>
      <c r="GC693">
        <v>-3.282679243902438</v>
      </c>
      <c r="GD693">
        <v>76.45682529616722</v>
      </c>
      <c r="GE693">
        <v>7.625618948074108</v>
      </c>
      <c r="GF693">
        <v>0</v>
      </c>
      <c r="GG693">
        <v>947.4104705882354</v>
      </c>
      <c r="GH693">
        <v>1.771764712634156</v>
      </c>
      <c r="GI693">
        <v>0.267994538497263</v>
      </c>
      <c r="GJ693">
        <v>0</v>
      </c>
      <c r="GK693">
        <v>4.053614634146342</v>
      </c>
      <c r="GL693">
        <v>-0.27392383275262</v>
      </c>
      <c r="GM693">
        <v>0.03311574484400841</v>
      </c>
      <c r="GN693">
        <v>0</v>
      </c>
      <c r="GO693">
        <v>0</v>
      </c>
      <c r="GP693">
        <v>3</v>
      </c>
      <c r="GQ693" t="s">
        <v>490</v>
      </c>
      <c r="GR693">
        <v>3.12801</v>
      </c>
      <c r="GS693">
        <v>2.72988</v>
      </c>
      <c r="GT693">
        <v>0.0794845</v>
      </c>
      <c r="GU693">
        <v>0.07859430000000001</v>
      </c>
      <c r="GV693">
        <v>0.103551</v>
      </c>
      <c r="GW693">
        <v>0.0908545</v>
      </c>
      <c r="GX693">
        <v>27576.2</v>
      </c>
      <c r="GY693">
        <v>26782.2</v>
      </c>
      <c r="GZ693">
        <v>30500</v>
      </c>
      <c r="HA693">
        <v>29322.8</v>
      </c>
      <c r="HB693">
        <v>37736.2</v>
      </c>
      <c r="HC693">
        <v>35076.2</v>
      </c>
      <c r="HD693">
        <v>46661.6</v>
      </c>
      <c r="HE693">
        <v>43570.3</v>
      </c>
      <c r="HF693">
        <v>1.82187</v>
      </c>
      <c r="HG693">
        <v>1.82113</v>
      </c>
      <c r="HH693">
        <v>0.139773</v>
      </c>
      <c r="HI693">
        <v>0</v>
      </c>
      <c r="HJ693">
        <v>27.7228</v>
      </c>
      <c r="HK693">
        <v>999.9</v>
      </c>
      <c r="HL693">
        <v>47.9</v>
      </c>
      <c r="HM693">
        <v>31.6</v>
      </c>
      <c r="HN693">
        <v>24.6812</v>
      </c>
      <c r="HO693">
        <v>62.8743</v>
      </c>
      <c r="HP693">
        <v>17.6643</v>
      </c>
      <c r="HQ693">
        <v>1</v>
      </c>
      <c r="HR693">
        <v>0.168778</v>
      </c>
      <c r="HS693">
        <v>-0.306381</v>
      </c>
      <c r="HT693">
        <v>20.2002</v>
      </c>
      <c r="HU693">
        <v>5.22777</v>
      </c>
      <c r="HV693">
        <v>11.974</v>
      </c>
      <c r="HW693">
        <v>4.9703</v>
      </c>
      <c r="HX693">
        <v>3.28953</v>
      </c>
      <c r="HY693">
        <v>9999</v>
      </c>
      <c r="HZ693">
        <v>9999</v>
      </c>
      <c r="IA693">
        <v>9999</v>
      </c>
      <c r="IB693">
        <v>22.7</v>
      </c>
      <c r="IC693">
        <v>4.97292</v>
      </c>
      <c r="ID693">
        <v>1.87729</v>
      </c>
      <c r="IE693">
        <v>1.87532</v>
      </c>
      <c r="IF693">
        <v>1.87819</v>
      </c>
      <c r="IG693">
        <v>1.87487</v>
      </c>
      <c r="IH693">
        <v>1.87847</v>
      </c>
      <c r="II693">
        <v>1.87561</v>
      </c>
      <c r="IJ693">
        <v>1.87674</v>
      </c>
      <c r="IK693">
        <v>0</v>
      </c>
      <c r="IL693">
        <v>0</v>
      </c>
      <c r="IM693">
        <v>0</v>
      </c>
      <c r="IN693">
        <v>0</v>
      </c>
      <c r="IO693" t="s">
        <v>441</v>
      </c>
      <c r="IP693" t="s">
        <v>442</v>
      </c>
      <c r="IQ693" t="s">
        <v>443</v>
      </c>
      <c r="IR693" t="s">
        <v>443</v>
      </c>
      <c r="IS693" t="s">
        <v>443</v>
      </c>
      <c r="IT693" t="s">
        <v>443</v>
      </c>
      <c r="IU693">
        <v>0</v>
      </c>
      <c r="IV693">
        <v>100</v>
      </c>
      <c r="IW693">
        <v>100</v>
      </c>
      <c r="IX693">
        <v>0.315</v>
      </c>
      <c r="IY693">
        <v>0.2192</v>
      </c>
      <c r="IZ693">
        <v>-0.1222274518627452</v>
      </c>
      <c r="JA693">
        <v>0.001328938755811441</v>
      </c>
      <c r="JB693">
        <v>-5.633165956792918E-07</v>
      </c>
      <c r="JC693">
        <v>2.510553891376428E-10</v>
      </c>
      <c r="JD693">
        <v>-0.04678033270444259</v>
      </c>
      <c r="JE693">
        <v>-0.0009625096320519332</v>
      </c>
      <c r="JF693">
        <v>0.0006953178313022573</v>
      </c>
      <c r="JG693">
        <v>-5.973937232829655E-06</v>
      </c>
      <c r="JH693">
        <v>1</v>
      </c>
      <c r="JI693">
        <v>2112</v>
      </c>
      <c r="JJ693">
        <v>1</v>
      </c>
      <c r="JK693">
        <v>26</v>
      </c>
      <c r="JL693">
        <v>201954.4</v>
      </c>
      <c r="JM693">
        <v>201954.3</v>
      </c>
      <c r="JN693">
        <v>0.960693</v>
      </c>
      <c r="JO693">
        <v>2.55127</v>
      </c>
      <c r="JP693">
        <v>1.39893</v>
      </c>
      <c r="JQ693">
        <v>2.32544</v>
      </c>
      <c r="JR693">
        <v>1.44897</v>
      </c>
      <c r="JS693">
        <v>2.50977</v>
      </c>
      <c r="JT693">
        <v>37.6745</v>
      </c>
      <c r="JU693">
        <v>23.9562</v>
      </c>
      <c r="JV693">
        <v>18</v>
      </c>
      <c r="JW693">
        <v>479.858</v>
      </c>
      <c r="JX693">
        <v>449.341</v>
      </c>
      <c r="JY693">
        <v>27.7352</v>
      </c>
      <c r="JZ693">
        <v>29.4262</v>
      </c>
      <c r="KA693">
        <v>29.9997</v>
      </c>
      <c r="KB693">
        <v>29.1851</v>
      </c>
      <c r="KC693">
        <v>29.2612</v>
      </c>
      <c r="KD693">
        <v>19.2692</v>
      </c>
      <c r="KE693">
        <v>28.5866</v>
      </c>
      <c r="KF693">
        <v>19.8339</v>
      </c>
      <c r="KG693">
        <v>27.7412</v>
      </c>
      <c r="KH693">
        <v>346.163</v>
      </c>
      <c r="KI693">
        <v>18.8125</v>
      </c>
      <c r="KJ693">
        <v>100.836</v>
      </c>
      <c r="KK693">
        <v>100.221</v>
      </c>
    </row>
    <row r="694" spans="1:297">
      <c r="A694">
        <v>678</v>
      </c>
      <c r="B694">
        <v>1759265848.1</v>
      </c>
      <c r="C694">
        <v>19032.5</v>
      </c>
      <c r="D694" t="s">
        <v>1806</v>
      </c>
      <c r="E694" t="s">
        <v>1807</v>
      </c>
      <c r="F694">
        <v>5</v>
      </c>
      <c r="G694" t="s">
        <v>1797</v>
      </c>
      <c r="H694" t="s">
        <v>436</v>
      </c>
      <c r="I694">
        <v>1759265840.6</v>
      </c>
      <c r="J694">
        <f>(K694)/1000</f>
        <v>0</v>
      </c>
      <c r="K694">
        <f>IF(DP694, AN694, AH694)</f>
        <v>0</v>
      </c>
      <c r="L694">
        <f>IF(DP694, AI694, AG694)</f>
        <v>0</v>
      </c>
      <c r="M694">
        <f>DR694 - IF(AU694&gt;1, L694*DL694*100.0/(AW694), 0)</f>
        <v>0</v>
      </c>
      <c r="N694">
        <f>((T694-J694/2)*M694-L694)/(T694+J694/2)</f>
        <v>0</v>
      </c>
      <c r="O694">
        <f>N694*(DY694+DZ694)/1000.0</f>
        <v>0</v>
      </c>
      <c r="P694">
        <f>(DR694 - IF(AU694&gt;1, L694*DL694*100.0/(AW694), 0))*(DY694+DZ694)/1000.0</f>
        <v>0</v>
      </c>
      <c r="Q694">
        <f>2.0/((1/S694-1/R694)+SIGN(S694)*SQRT((1/S694-1/R694)*(1/S694-1/R694) + 4*DM694/((DM694+1)*(DM694+1))*(2*1/S694*1/R694-1/R694*1/R694)))</f>
        <v>0</v>
      </c>
      <c r="R694">
        <f>IF(LEFT(DN694,1)&lt;&gt;"0",IF(LEFT(DN694,1)="1",3.0,DO694),$D$5+$E$5*(EF694*DY694/($K$5*1000))+$F$5*(EF694*DY694/($K$5*1000))*MAX(MIN(DL694,$J$5),$I$5)*MAX(MIN(DL694,$J$5),$I$5)+$G$5*MAX(MIN(DL694,$J$5),$I$5)*(EF694*DY694/($K$5*1000))+$H$5*(EF694*DY694/($K$5*1000))*(EF694*DY694/($K$5*1000)))</f>
        <v>0</v>
      </c>
      <c r="S694">
        <f>J694*(1000-(1000*0.61365*exp(17.502*W694/(240.97+W694))/(DY694+DZ694)+DT694)/2)/(1000*0.61365*exp(17.502*W694/(240.97+W694))/(DY694+DZ694)-DT694)</f>
        <v>0</v>
      </c>
      <c r="T694">
        <f>1/((DM694+1)/(Q694/1.6)+1/(R694/1.37)) + DM694/((DM694+1)/(Q694/1.6) + DM694/(R694/1.37))</f>
        <v>0</v>
      </c>
      <c r="U694">
        <f>(DH694*DK694)</f>
        <v>0</v>
      </c>
      <c r="V694">
        <f>(EA694+(U694+2*0.95*5.67E-8*(((EA694+$B$7)+273)^4-(EA694+273)^4)-44100*J694)/(1.84*29.3*R694+8*0.95*5.67E-8*(EA694+273)^3))</f>
        <v>0</v>
      </c>
      <c r="W694">
        <f>($C$7*EB694+$D$7*EC694+$E$7*V694)</f>
        <v>0</v>
      </c>
      <c r="X694">
        <f>0.61365*exp(17.502*W694/(240.97+W694))</f>
        <v>0</v>
      </c>
      <c r="Y694">
        <f>(Z694/AA694*100)</f>
        <v>0</v>
      </c>
      <c r="Z694">
        <f>DT694*(DY694+DZ694)/1000</f>
        <v>0</v>
      </c>
      <c r="AA694">
        <f>0.61365*exp(17.502*EA694/(240.97+EA694))</f>
        <v>0</v>
      </c>
      <c r="AB694">
        <f>(X694-DT694*(DY694+DZ694)/1000)</f>
        <v>0</v>
      </c>
      <c r="AC694">
        <f>(-J694*44100)</f>
        <v>0</v>
      </c>
      <c r="AD694">
        <f>2*29.3*R694*0.92*(EA694-W694)</f>
        <v>0</v>
      </c>
      <c r="AE694">
        <f>2*0.95*5.67E-8*(((EA694+$B$7)+273)^4-(W694+273)^4)</f>
        <v>0</v>
      </c>
      <c r="AF694">
        <f>U694+AE694+AC694+AD694</f>
        <v>0</v>
      </c>
      <c r="AG694">
        <f>DX694*AU694*(DS694-DR694*(1000-AU694*DU694)/(1000-AU694*DT694))/(100*DL694)</f>
        <v>0</v>
      </c>
      <c r="AH694">
        <f>1000*DX694*AU694*(DT694-DU694)/(100*DL694*(1000-AU694*DT694))</f>
        <v>0</v>
      </c>
      <c r="AI694">
        <f>(AJ694 - AK694 - DY694*1E3/(8.314*(EA694+273.15)) * AM694/DX694 * AL694) * DX694/(100*DL694) * (1000 - DU694)/1000</f>
        <v>0</v>
      </c>
      <c r="AJ694">
        <v>373.0755943983728</v>
      </c>
      <c r="AK694">
        <v>375.9267696969696</v>
      </c>
      <c r="AL694">
        <v>-2.99757536893218</v>
      </c>
      <c r="AM694">
        <v>65.48838002476873</v>
      </c>
      <c r="AN694">
        <f>(AP694 - AO694 + DY694*1E3/(8.314*(EA694+273.15)) * AR694/DX694 * AQ694) * DX694/(100*DL694) * 1000/(1000 - AP694)</f>
        <v>0</v>
      </c>
      <c r="AO694">
        <v>18.83934454152655</v>
      </c>
      <c r="AP694">
        <v>22.9065109090909</v>
      </c>
      <c r="AQ694">
        <v>0.001109430959184862</v>
      </c>
      <c r="AR694">
        <v>121.0153732693986</v>
      </c>
      <c r="AS694">
        <v>2</v>
      </c>
      <c r="AT694">
        <v>0</v>
      </c>
      <c r="AU694">
        <f>IF(AS694*$H$13&gt;=AW694,1.0,(AW694/(AW694-AS694*$H$13)))</f>
        <v>0</v>
      </c>
      <c r="AV694">
        <f>(AU694-1)*100</f>
        <v>0</v>
      </c>
      <c r="AW694">
        <f>MAX(0,($B$13+$C$13*EF694)/(1+$D$13*EF694)*DY694/(EA694+273)*$E$13)</f>
        <v>0</v>
      </c>
      <c r="AX694" t="s">
        <v>437</v>
      </c>
      <c r="AY694" t="s">
        <v>437</v>
      </c>
      <c r="AZ694">
        <v>0</v>
      </c>
      <c r="BA694">
        <v>0</v>
      </c>
      <c r="BB694">
        <f>1-AZ694/BA694</f>
        <v>0</v>
      </c>
      <c r="BC694">
        <v>0</v>
      </c>
      <c r="BD694" t="s">
        <v>437</v>
      </c>
      <c r="BE694" t="s">
        <v>437</v>
      </c>
      <c r="BF694">
        <v>0</v>
      </c>
      <c r="BG694">
        <v>0</v>
      </c>
      <c r="BH694">
        <f>1-BF694/BG694</f>
        <v>0</v>
      </c>
      <c r="BI694">
        <v>0.5</v>
      </c>
      <c r="BJ694">
        <f>DI694</f>
        <v>0</v>
      </c>
      <c r="BK694">
        <f>L694</f>
        <v>0</v>
      </c>
      <c r="BL694">
        <f>BH694*BI694*BJ694</f>
        <v>0</v>
      </c>
      <c r="BM694">
        <f>(BK694-BC694)/BJ694</f>
        <v>0</v>
      </c>
      <c r="BN694">
        <f>(BA694-BG694)/BG694</f>
        <v>0</v>
      </c>
      <c r="BO694">
        <f>AZ694/(BB694+AZ694/BG694)</f>
        <v>0</v>
      </c>
      <c r="BP694" t="s">
        <v>437</v>
      </c>
      <c r="BQ694">
        <v>0</v>
      </c>
      <c r="BR694">
        <f>IF(BQ694&lt;&gt;0, BQ694, BO694)</f>
        <v>0</v>
      </c>
      <c r="BS694">
        <f>1-BR694/BG694</f>
        <v>0</v>
      </c>
      <c r="BT694">
        <f>(BG694-BF694)/(BG694-BR694)</f>
        <v>0</v>
      </c>
      <c r="BU694">
        <f>(BA694-BG694)/(BA694-BR694)</f>
        <v>0</v>
      </c>
      <c r="BV694">
        <f>(BG694-BF694)/(BG694-AZ694)</f>
        <v>0</v>
      </c>
      <c r="BW694">
        <f>(BA694-BG694)/(BA694-AZ694)</f>
        <v>0</v>
      </c>
      <c r="BX694">
        <f>(BT694*BR694/BF694)</f>
        <v>0</v>
      </c>
      <c r="BY694">
        <f>(1-BX694)</f>
        <v>0</v>
      </c>
      <c r="DH694">
        <f>$B$11*EG694+$C$11*EH694+$F$11*ES694*(1-EV694)</f>
        <v>0</v>
      </c>
      <c r="DI694">
        <f>DH694*DJ694</f>
        <v>0</v>
      </c>
      <c r="DJ694">
        <f>($B$11*$D$9+$C$11*$D$9+$F$11*((FF694+EX694)/MAX(FF694+EX694+FG694, 0.1)*$I$9+FG694/MAX(FF694+EX694+FG694, 0.1)*$J$9))/($B$11+$C$11+$F$11)</f>
        <v>0</v>
      </c>
      <c r="DK694">
        <f>($B$11*$K$9+$C$11*$K$9+$F$11*((FF694+EX694)/MAX(FF694+EX694+FG694, 0.1)*$P$9+FG694/MAX(FF694+EX694+FG694, 0.1)*$Q$9))/($B$11+$C$11+$F$11)</f>
        <v>0</v>
      </c>
      <c r="DL694">
        <v>5.36</v>
      </c>
      <c r="DM694">
        <v>0.5</v>
      </c>
      <c r="DN694" t="s">
        <v>438</v>
      </c>
      <c r="DO694">
        <v>2</v>
      </c>
      <c r="DP694" t="b">
        <v>1</v>
      </c>
      <c r="DQ694">
        <v>1759265840.6</v>
      </c>
      <c r="DR694">
        <v>386.2112962962962</v>
      </c>
      <c r="DS694">
        <v>380.4894444444445</v>
      </c>
      <c r="DT694">
        <v>22.87018148148148</v>
      </c>
      <c r="DU694">
        <v>18.8347037037037</v>
      </c>
      <c r="DV694">
        <v>385.8902222222223</v>
      </c>
      <c r="DW694">
        <v>22.65142222222222</v>
      </c>
      <c r="DX694">
        <v>500.0285555555554</v>
      </c>
      <c r="DY694">
        <v>90.60008888888891</v>
      </c>
      <c r="DZ694">
        <v>0.05197747037037038</v>
      </c>
      <c r="EA694">
        <v>29.49563703703704</v>
      </c>
      <c r="EB694">
        <v>29.98562222222223</v>
      </c>
      <c r="EC694">
        <v>999.9000000000001</v>
      </c>
      <c r="ED694">
        <v>0</v>
      </c>
      <c r="EE694">
        <v>0</v>
      </c>
      <c r="EF694">
        <v>9999.854074074075</v>
      </c>
      <c r="EG694">
        <v>0</v>
      </c>
      <c r="EH694">
        <v>12.3016</v>
      </c>
      <c r="EI694">
        <v>5.721867444444444</v>
      </c>
      <c r="EJ694">
        <v>395.2503703703704</v>
      </c>
      <c r="EK694">
        <v>387.7932592592592</v>
      </c>
      <c r="EL694">
        <v>4.035465925925926</v>
      </c>
      <c r="EM694">
        <v>380.4894444444445</v>
      </c>
      <c r="EN694">
        <v>18.8347037037037</v>
      </c>
      <c r="EO694">
        <v>2.07203962962963</v>
      </c>
      <c r="EP694">
        <v>1.706425925925926</v>
      </c>
      <c r="EQ694">
        <v>18.00583333333333</v>
      </c>
      <c r="ER694">
        <v>14.95500740740741</v>
      </c>
      <c r="ES694">
        <v>1999.942222222222</v>
      </c>
      <c r="ET694">
        <v>0.9800034444444444</v>
      </c>
      <c r="EU694">
        <v>0.01999645185185185</v>
      </c>
      <c r="EV694">
        <v>0</v>
      </c>
      <c r="EW694">
        <v>947.6895555555557</v>
      </c>
      <c r="EX694">
        <v>5.000560000000001</v>
      </c>
      <c r="EY694">
        <v>19496.4037037037</v>
      </c>
      <c r="EZ694">
        <v>17294.40740740741</v>
      </c>
      <c r="FA694">
        <v>41.45337037037036</v>
      </c>
      <c r="FB694">
        <v>41.9324074074074</v>
      </c>
      <c r="FC694">
        <v>41.43488888888889</v>
      </c>
      <c r="FD694">
        <v>40.99281481481481</v>
      </c>
      <c r="FE694">
        <v>42.45566666666667</v>
      </c>
      <c r="FF694">
        <v>1955.052222222222</v>
      </c>
      <c r="FG694">
        <v>39.89000000000001</v>
      </c>
      <c r="FH694">
        <v>0</v>
      </c>
      <c r="FI694">
        <v>1759265862.4</v>
      </c>
      <c r="FJ694">
        <v>0</v>
      </c>
      <c r="FK694">
        <v>947.7298076923076</v>
      </c>
      <c r="FL694">
        <v>3.065948721840521</v>
      </c>
      <c r="FM694">
        <v>61.16581196084979</v>
      </c>
      <c r="FN694">
        <v>19496.40384615385</v>
      </c>
      <c r="FO694">
        <v>15</v>
      </c>
      <c r="FP694">
        <v>0</v>
      </c>
      <c r="FQ694" t="s">
        <v>439</v>
      </c>
      <c r="FR694">
        <v>1747148579.5</v>
      </c>
      <c r="FS694">
        <v>1747148584.5</v>
      </c>
      <c r="FT694">
        <v>0</v>
      </c>
      <c r="FU694">
        <v>0.162</v>
      </c>
      <c r="FV694">
        <v>-0.001</v>
      </c>
      <c r="FW694">
        <v>0.139</v>
      </c>
      <c r="FX694">
        <v>0.058</v>
      </c>
      <c r="FY694">
        <v>420</v>
      </c>
      <c r="FZ694">
        <v>16</v>
      </c>
      <c r="GA694">
        <v>0.19</v>
      </c>
      <c r="GB694">
        <v>0.02</v>
      </c>
      <c r="GC694">
        <v>1.029740756097561</v>
      </c>
      <c r="GD694">
        <v>68.9999105644599</v>
      </c>
      <c r="GE694">
        <v>6.973371496837376</v>
      </c>
      <c r="GF694">
        <v>0</v>
      </c>
      <c r="GG694">
        <v>947.5795882352942</v>
      </c>
      <c r="GH694">
        <v>2.991382739576154</v>
      </c>
      <c r="GI694">
        <v>0.3601466300768395</v>
      </c>
      <c r="GJ694">
        <v>0</v>
      </c>
      <c r="GK694">
        <v>4.04753487804878</v>
      </c>
      <c r="GL694">
        <v>-0.1068643902438959</v>
      </c>
      <c r="GM694">
        <v>0.02812822262269619</v>
      </c>
      <c r="GN694">
        <v>0</v>
      </c>
      <c r="GO694">
        <v>0</v>
      </c>
      <c r="GP694">
        <v>3</v>
      </c>
      <c r="GQ694" t="s">
        <v>490</v>
      </c>
      <c r="GR694">
        <v>3.12795</v>
      </c>
      <c r="GS694">
        <v>2.72989</v>
      </c>
      <c r="GT694">
        <v>0.0771063</v>
      </c>
      <c r="GU694">
        <v>0.0758592</v>
      </c>
      <c r="GV694">
        <v>0.103593</v>
      </c>
      <c r="GW694">
        <v>0.09084639999999999</v>
      </c>
      <c r="GX694">
        <v>27647.3</v>
      </c>
      <c r="GY694">
        <v>26862.1</v>
      </c>
      <c r="GZ694">
        <v>30499.9</v>
      </c>
      <c r="HA694">
        <v>29323.2</v>
      </c>
      <c r="HB694">
        <v>37734.1</v>
      </c>
      <c r="HC694">
        <v>35076.9</v>
      </c>
      <c r="HD694">
        <v>46661.5</v>
      </c>
      <c r="HE694">
        <v>43571.1</v>
      </c>
      <c r="HF694">
        <v>1.82175</v>
      </c>
      <c r="HG694">
        <v>1.82108</v>
      </c>
      <c r="HH694">
        <v>0.140034</v>
      </c>
      <c r="HI694">
        <v>0</v>
      </c>
      <c r="HJ694">
        <v>27.7224</v>
      </c>
      <c r="HK694">
        <v>999.9</v>
      </c>
      <c r="HL694">
        <v>47.9</v>
      </c>
      <c r="HM694">
        <v>31.6</v>
      </c>
      <c r="HN694">
        <v>24.6801</v>
      </c>
      <c r="HO694">
        <v>63.2143</v>
      </c>
      <c r="HP694">
        <v>17.5321</v>
      </c>
      <c r="HQ694">
        <v>1</v>
      </c>
      <c r="HR694">
        <v>0.168549</v>
      </c>
      <c r="HS694">
        <v>0.094823</v>
      </c>
      <c r="HT694">
        <v>20.2003</v>
      </c>
      <c r="HU694">
        <v>5.22822</v>
      </c>
      <c r="HV694">
        <v>11.974</v>
      </c>
      <c r="HW694">
        <v>4.97005</v>
      </c>
      <c r="HX694">
        <v>3.2895</v>
      </c>
      <c r="HY694">
        <v>9999</v>
      </c>
      <c r="HZ694">
        <v>9999</v>
      </c>
      <c r="IA694">
        <v>9999</v>
      </c>
      <c r="IB694">
        <v>22.7</v>
      </c>
      <c r="IC694">
        <v>4.97293</v>
      </c>
      <c r="ID694">
        <v>1.87729</v>
      </c>
      <c r="IE694">
        <v>1.87531</v>
      </c>
      <c r="IF694">
        <v>1.87817</v>
      </c>
      <c r="IG694">
        <v>1.87485</v>
      </c>
      <c r="IH694">
        <v>1.87848</v>
      </c>
      <c r="II694">
        <v>1.87558</v>
      </c>
      <c r="IJ694">
        <v>1.87671</v>
      </c>
      <c r="IK694">
        <v>0</v>
      </c>
      <c r="IL694">
        <v>0</v>
      </c>
      <c r="IM694">
        <v>0</v>
      </c>
      <c r="IN694">
        <v>0</v>
      </c>
      <c r="IO694" t="s">
        <v>441</v>
      </c>
      <c r="IP694" t="s">
        <v>442</v>
      </c>
      <c r="IQ694" t="s">
        <v>443</v>
      </c>
      <c r="IR694" t="s">
        <v>443</v>
      </c>
      <c r="IS694" t="s">
        <v>443</v>
      </c>
      <c r="IT694" t="s">
        <v>443</v>
      </c>
      <c r="IU694">
        <v>0</v>
      </c>
      <c r="IV694">
        <v>100</v>
      </c>
      <c r="IW694">
        <v>100</v>
      </c>
      <c r="IX694">
        <v>0.3</v>
      </c>
      <c r="IY694">
        <v>0.2195</v>
      </c>
      <c r="IZ694">
        <v>-0.1222274518627452</v>
      </c>
      <c r="JA694">
        <v>0.001328938755811441</v>
      </c>
      <c r="JB694">
        <v>-5.633165956792918E-07</v>
      </c>
      <c r="JC694">
        <v>2.510553891376428E-10</v>
      </c>
      <c r="JD694">
        <v>-0.04678033270444259</v>
      </c>
      <c r="JE694">
        <v>-0.0009625096320519332</v>
      </c>
      <c r="JF694">
        <v>0.0006953178313022573</v>
      </c>
      <c r="JG694">
        <v>-5.973937232829655E-06</v>
      </c>
      <c r="JH694">
        <v>1</v>
      </c>
      <c r="JI694">
        <v>2112</v>
      </c>
      <c r="JJ694">
        <v>1</v>
      </c>
      <c r="JK694">
        <v>26</v>
      </c>
      <c r="JL694">
        <v>201954.5</v>
      </c>
      <c r="JM694">
        <v>201954.4</v>
      </c>
      <c r="JN694">
        <v>0.924072</v>
      </c>
      <c r="JO694">
        <v>2.54395</v>
      </c>
      <c r="JP694">
        <v>1.39893</v>
      </c>
      <c r="JQ694">
        <v>2.32544</v>
      </c>
      <c r="JR694">
        <v>1.44897</v>
      </c>
      <c r="JS694">
        <v>2.61841</v>
      </c>
      <c r="JT694">
        <v>37.6745</v>
      </c>
      <c r="JU694">
        <v>23.9737</v>
      </c>
      <c r="JV694">
        <v>18</v>
      </c>
      <c r="JW694">
        <v>479.762</v>
      </c>
      <c r="JX694">
        <v>449.281</v>
      </c>
      <c r="JY694">
        <v>27.7192</v>
      </c>
      <c r="JZ694">
        <v>29.4218</v>
      </c>
      <c r="KA694">
        <v>29.9997</v>
      </c>
      <c r="KB694">
        <v>29.1807</v>
      </c>
      <c r="KC694">
        <v>29.2575</v>
      </c>
      <c r="KD694">
        <v>18.5231</v>
      </c>
      <c r="KE694">
        <v>28.5866</v>
      </c>
      <c r="KF694">
        <v>19.8339</v>
      </c>
      <c r="KG694">
        <v>27.6647</v>
      </c>
      <c r="KH694">
        <v>332.789</v>
      </c>
      <c r="KI694">
        <v>18.8125</v>
      </c>
      <c r="KJ694">
        <v>100.836</v>
      </c>
      <c r="KK694">
        <v>100.222</v>
      </c>
    </row>
    <row r="695" spans="1:297">
      <c r="A695">
        <v>679</v>
      </c>
      <c r="B695">
        <v>1759265853.1</v>
      </c>
      <c r="C695">
        <v>19037.5</v>
      </c>
      <c r="D695" t="s">
        <v>1808</v>
      </c>
      <c r="E695" t="s">
        <v>1809</v>
      </c>
      <c r="F695">
        <v>5</v>
      </c>
      <c r="G695" t="s">
        <v>1797</v>
      </c>
      <c r="H695" t="s">
        <v>436</v>
      </c>
      <c r="I695">
        <v>1759265845.314285</v>
      </c>
      <c r="J695">
        <f>(K695)/1000</f>
        <v>0</v>
      </c>
      <c r="K695">
        <f>IF(DP695, AN695, AH695)</f>
        <v>0</v>
      </c>
      <c r="L695">
        <f>IF(DP695, AI695, AG695)</f>
        <v>0</v>
      </c>
      <c r="M695">
        <f>DR695 - IF(AU695&gt;1, L695*DL695*100.0/(AW695), 0)</f>
        <v>0</v>
      </c>
      <c r="N695">
        <f>((T695-J695/2)*M695-L695)/(T695+J695/2)</f>
        <v>0</v>
      </c>
      <c r="O695">
        <f>N695*(DY695+DZ695)/1000.0</f>
        <v>0</v>
      </c>
      <c r="P695">
        <f>(DR695 - IF(AU695&gt;1, L695*DL695*100.0/(AW695), 0))*(DY695+DZ695)/1000.0</f>
        <v>0</v>
      </c>
      <c r="Q695">
        <f>2.0/((1/S695-1/R695)+SIGN(S695)*SQRT((1/S695-1/R695)*(1/S695-1/R695) + 4*DM695/((DM695+1)*(DM695+1))*(2*1/S695*1/R695-1/R695*1/R695)))</f>
        <v>0</v>
      </c>
      <c r="R695">
        <f>IF(LEFT(DN695,1)&lt;&gt;"0",IF(LEFT(DN695,1)="1",3.0,DO695),$D$5+$E$5*(EF695*DY695/($K$5*1000))+$F$5*(EF695*DY695/($K$5*1000))*MAX(MIN(DL695,$J$5),$I$5)*MAX(MIN(DL695,$J$5),$I$5)+$G$5*MAX(MIN(DL695,$J$5),$I$5)*(EF695*DY695/($K$5*1000))+$H$5*(EF695*DY695/($K$5*1000))*(EF695*DY695/($K$5*1000)))</f>
        <v>0</v>
      </c>
      <c r="S695">
        <f>J695*(1000-(1000*0.61365*exp(17.502*W695/(240.97+W695))/(DY695+DZ695)+DT695)/2)/(1000*0.61365*exp(17.502*W695/(240.97+W695))/(DY695+DZ695)-DT695)</f>
        <v>0</v>
      </c>
      <c r="T695">
        <f>1/((DM695+1)/(Q695/1.6)+1/(R695/1.37)) + DM695/((DM695+1)/(Q695/1.6) + DM695/(R695/1.37))</f>
        <v>0</v>
      </c>
      <c r="U695">
        <f>(DH695*DK695)</f>
        <v>0</v>
      </c>
      <c r="V695">
        <f>(EA695+(U695+2*0.95*5.67E-8*(((EA695+$B$7)+273)^4-(EA695+273)^4)-44100*J695)/(1.84*29.3*R695+8*0.95*5.67E-8*(EA695+273)^3))</f>
        <v>0</v>
      </c>
      <c r="W695">
        <f>($C$7*EB695+$D$7*EC695+$E$7*V695)</f>
        <v>0</v>
      </c>
      <c r="X695">
        <f>0.61365*exp(17.502*W695/(240.97+W695))</f>
        <v>0</v>
      </c>
      <c r="Y695">
        <f>(Z695/AA695*100)</f>
        <v>0</v>
      </c>
      <c r="Z695">
        <f>DT695*(DY695+DZ695)/1000</f>
        <v>0</v>
      </c>
      <c r="AA695">
        <f>0.61365*exp(17.502*EA695/(240.97+EA695))</f>
        <v>0</v>
      </c>
      <c r="AB695">
        <f>(X695-DT695*(DY695+DZ695)/1000)</f>
        <v>0</v>
      </c>
      <c r="AC695">
        <f>(-J695*44100)</f>
        <v>0</v>
      </c>
      <c r="AD695">
        <f>2*29.3*R695*0.92*(EA695-W695)</f>
        <v>0</v>
      </c>
      <c r="AE695">
        <f>2*0.95*5.67E-8*(((EA695+$B$7)+273)^4-(W695+273)^4)</f>
        <v>0</v>
      </c>
      <c r="AF695">
        <f>U695+AE695+AC695+AD695</f>
        <v>0</v>
      </c>
      <c r="AG695">
        <f>DX695*AU695*(DS695-DR695*(1000-AU695*DU695)/(1000-AU695*DT695))/(100*DL695)</f>
        <v>0</v>
      </c>
      <c r="AH695">
        <f>1000*DX695*AU695*(DT695-DU695)/(100*DL695*(1000-AU695*DT695))</f>
        <v>0</v>
      </c>
      <c r="AI695">
        <f>(AJ695 - AK695 - DY695*1E3/(8.314*(EA695+273.15)) * AM695/DX695 * AL695) * DX695/(100*DL695) * (1000 - DU695)/1000</f>
        <v>0</v>
      </c>
      <c r="AJ695">
        <v>356.2672380949655</v>
      </c>
      <c r="AK695">
        <v>360.2766727272726</v>
      </c>
      <c r="AL695">
        <v>-3.136830592406848</v>
      </c>
      <c r="AM695">
        <v>65.48838002476873</v>
      </c>
      <c r="AN695">
        <f>(AP695 - AO695 + DY695*1E3/(8.314*(EA695+273.15)) * AR695/DX695 * AQ695) * DX695/(100*DL695) * 1000/(1000 - AP695)</f>
        <v>0</v>
      </c>
      <c r="AO695">
        <v>18.83768661693883</v>
      </c>
      <c r="AP695">
        <v>22.90881212121212</v>
      </c>
      <c r="AQ695">
        <v>2.08104429685426E-05</v>
      </c>
      <c r="AR695">
        <v>121.0153732693986</v>
      </c>
      <c r="AS695">
        <v>2</v>
      </c>
      <c r="AT695">
        <v>0</v>
      </c>
      <c r="AU695">
        <f>IF(AS695*$H$13&gt;=AW695,1.0,(AW695/(AW695-AS695*$H$13)))</f>
        <v>0</v>
      </c>
      <c r="AV695">
        <f>(AU695-1)*100</f>
        <v>0</v>
      </c>
      <c r="AW695">
        <f>MAX(0,($B$13+$C$13*EF695)/(1+$D$13*EF695)*DY695/(EA695+273)*$E$13)</f>
        <v>0</v>
      </c>
      <c r="AX695" t="s">
        <v>437</v>
      </c>
      <c r="AY695" t="s">
        <v>437</v>
      </c>
      <c r="AZ695">
        <v>0</v>
      </c>
      <c r="BA695">
        <v>0</v>
      </c>
      <c r="BB695">
        <f>1-AZ695/BA695</f>
        <v>0</v>
      </c>
      <c r="BC695">
        <v>0</v>
      </c>
      <c r="BD695" t="s">
        <v>437</v>
      </c>
      <c r="BE695" t="s">
        <v>437</v>
      </c>
      <c r="BF695">
        <v>0</v>
      </c>
      <c r="BG695">
        <v>0</v>
      </c>
      <c r="BH695">
        <f>1-BF695/BG695</f>
        <v>0</v>
      </c>
      <c r="BI695">
        <v>0.5</v>
      </c>
      <c r="BJ695">
        <f>DI695</f>
        <v>0</v>
      </c>
      <c r="BK695">
        <f>L695</f>
        <v>0</v>
      </c>
      <c r="BL695">
        <f>BH695*BI695*BJ695</f>
        <v>0</v>
      </c>
      <c r="BM695">
        <f>(BK695-BC695)/BJ695</f>
        <v>0</v>
      </c>
      <c r="BN695">
        <f>(BA695-BG695)/BG695</f>
        <v>0</v>
      </c>
      <c r="BO695">
        <f>AZ695/(BB695+AZ695/BG695)</f>
        <v>0</v>
      </c>
      <c r="BP695" t="s">
        <v>437</v>
      </c>
      <c r="BQ695">
        <v>0</v>
      </c>
      <c r="BR695">
        <f>IF(BQ695&lt;&gt;0, BQ695, BO695)</f>
        <v>0</v>
      </c>
      <c r="BS695">
        <f>1-BR695/BG695</f>
        <v>0</v>
      </c>
      <c r="BT695">
        <f>(BG695-BF695)/(BG695-BR695)</f>
        <v>0</v>
      </c>
      <c r="BU695">
        <f>(BA695-BG695)/(BA695-BR695)</f>
        <v>0</v>
      </c>
      <c r="BV695">
        <f>(BG695-BF695)/(BG695-AZ695)</f>
        <v>0</v>
      </c>
      <c r="BW695">
        <f>(BA695-BG695)/(BA695-AZ695)</f>
        <v>0</v>
      </c>
      <c r="BX695">
        <f>(BT695*BR695/BF695)</f>
        <v>0</v>
      </c>
      <c r="BY695">
        <f>(1-BX695)</f>
        <v>0</v>
      </c>
      <c r="DH695">
        <f>$B$11*EG695+$C$11*EH695+$F$11*ES695*(1-EV695)</f>
        <v>0</v>
      </c>
      <c r="DI695">
        <f>DH695*DJ695</f>
        <v>0</v>
      </c>
      <c r="DJ695">
        <f>($B$11*$D$9+$C$11*$D$9+$F$11*((FF695+EX695)/MAX(FF695+EX695+FG695, 0.1)*$I$9+FG695/MAX(FF695+EX695+FG695, 0.1)*$J$9))/($B$11+$C$11+$F$11)</f>
        <v>0</v>
      </c>
      <c r="DK695">
        <f>($B$11*$K$9+$C$11*$K$9+$F$11*((FF695+EX695)/MAX(FF695+EX695+FG695, 0.1)*$P$9+FG695/MAX(FF695+EX695+FG695, 0.1)*$Q$9))/($B$11+$C$11+$F$11)</f>
        <v>0</v>
      </c>
      <c r="DL695">
        <v>5.36</v>
      </c>
      <c r="DM695">
        <v>0.5</v>
      </c>
      <c r="DN695" t="s">
        <v>438</v>
      </c>
      <c r="DO695">
        <v>2</v>
      </c>
      <c r="DP695" t="b">
        <v>1</v>
      </c>
      <c r="DQ695">
        <v>1759265845.314285</v>
      </c>
      <c r="DR695">
        <v>373.5846428571429</v>
      </c>
      <c r="DS695">
        <v>365.0459999999999</v>
      </c>
      <c r="DT695">
        <v>22.89376071428572</v>
      </c>
      <c r="DU695">
        <v>18.84212857142857</v>
      </c>
      <c r="DV695">
        <v>373.2764285714285</v>
      </c>
      <c r="DW695">
        <v>22.67451428571429</v>
      </c>
      <c r="DX695">
        <v>499.9931785714286</v>
      </c>
      <c r="DY695">
        <v>90.59906785714286</v>
      </c>
      <c r="DZ695">
        <v>0.05201411071428571</v>
      </c>
      <c r="EA695">
        <v>29.49883928571429</v>
      </c>
      <c r="EB695">
        <v>30.00564285714286</v>
      </c>
      <c r="EC695">
        <v>999.9000000000002</v>
      </c>
      <c r="ED695">
        <v>0</v>
      </c>
      <c r="EE695">
        <v>0</v>
      </c>
      <c r="EF695">
        <v>10003.80821428572</v>
      </c>
      <c r="EG695">
        <v>0</v>
      </c>
      <c r="EH695">
        <v>12.30401071428572</v>
      </c>
      <c r="EI695">
        <v>8.538721071428572</v>
      </c>
      <c r="EJ695">
        <v>382.3376428571428</v>
      </c>
      <c r="EK695">
        <v>372.0563928571429</v>
      </c>
      <c r="EL695">
        <v>4.051624642857143</v>
      </c>
      <c r="EM695">
        <v>365.0459999999999</v>
      </c>
      <c r="EN695">
        <v>18.84212857142857</v>
      </c>
      <c r="EO695">
        <v>2.074152857142857</v>
      </c>
      <c r="EP695">
        <v>1.707078928571429</v>
      </c>
      <c r="EQ695">
        <v>18.02205714285714</v>
      </c>
      <c r="ER695">
        <v>14.96095714285714</v>
      </c>
      <c r="ES695">
        <v>1999.944642857143</v>
      </c>
      <c r="ET695">
        <v>0.9800033928571427</v>
      </c>
      <c r="EU695">
        <v>0.01999650357142857</v>
      </c>
      <c r="EV695">
        <v>0</v>
      </c>
      <c r="EW695">
        <v>948.0009642857142</v>
      </c>
      <c r="EX695">
        <v>5.000560000000001</v>
      </c>
      <c r="EY695">
        <v>19501.91785714286</v>
      </c>
      <c r="EZ695">
        <v>17294.41785714286</v>
      </c>
      <c r="FA695">
        <v>41.40157142857142</v>
      </c>
      <c r="FB695">
        <v>41.92149999999999</v>
      </c>
      <c r="FC695">
        <v>41.43046428571427</v>
      </c>
      <c r="FD695">
        <v>40.97296428571427</v>
      </c>
      <c r="FE695">
        <v>42.43049999999999</v>
      </c>
      <c r="FF695">
        <v>1955.054642857143</v>
      </c>
      <c r="FG695">
        <v>39.89000000000001</v>
      </c>
      <c r="FH695">
        <v>0</v>
      </c>
      <c r="FI695">
        <v>1759265867.8</v>
      </c>
      <c r="FJ695">
        <v>0</v>
      </c>
      <c r="FK695">
        <v>948.0698800000001</v>
      </c>
      <c r="FL695">
        <v>3.681230777788332</v>
      </c>
      <c r="FM695">
        <v>78.55384631756692</v>
      </c>
      <c r="FN695">
        <v>19503.032</v>
      </c>
      <c r="FO695">
        <v>15</v>
      </c>
      <c r="FP695">
        <v>0</v>
      </c>
      <c r="FQ695" t="s">
        <v>439</v>
      </c>
      <c r="FR695">
        <v>1747148579.5</v>
      </c>
      <c r="FS695">
        <v>1747148584.5</v>
      </c>
      <c r="FT695">
        <v>0</v>
      </c>
      <c r="FU695">
        <v>0.162</v>
      </c>
      <c r="FV695">
        <v>-0.001</v>
      </c>
      <c r="FW695">
        <v>0.139</v>
      </c>
      <c r="FX695">
        <v>0.058</v>
      </c>
      <c r="FY695">
        <v>420</v>
      </c>
      <c r="FZ695">
        <v>16</v>
      </c>
      <c r="GA695">
        <v>0.19</v>
      </c>
      <c r="GB695">
        <v>0.02</v>
      </c>
      <c r="GC695">
        <v>6.520564902439024</v>
      </c>
      <c r="GD695">
        <v>38.06025658536585</v>
      </c>
      <c r="GE695">
        <v>3.925758416055828</v>
      </c>
      <c r="GF695">
        <v>0</v>
      </c>
      <c r="GG695">
        <v>947.882205882353</v>
      </c>
      <c r="GH695">
        <v>3.550572963245025</v>
      </c>
      <c r="GI695">
        <v>0.4168650352481555</v>
      </c>
      <c r="GJ695">
        <v>0</v>
      </c>
      <c r="GK695">
        <v>4.04506487804878</v>
      </c>
      <c r="GL695">
        <v>0.1791581184669005</v>
      </c>
      <c r="GM695">
        <v>0.02560031584427408</v>
      </c>
      <c r="GN695">
        <v>0</v>
      </c>
      <c r="GO695">
        <v>0</v>
      </c>
      <c r="GP695">
        <v>3</v>
      </c>
      <c r="GQ695" t="s">
        <v>490</v>
      </c>
      <c r="GR695">
        <v>3.12798</v>
      </c>
      <c r="GS695">
        <v>2.72997</v>
      </c>
      <c r="GT695">
        <v>0.0745649</v>
      </c>
      <c r="GU695">
        <v>0.07306890000000001</v>
      </c>
      <c r="GV695">
        <v>0.103602</v>
      </c>
      <c r="GW695">
        <v>0.0908404</v>
      </c>
      <c r="GX695">
        <v>27723.6</v>
      </c>
      <c r="GY695">
        <v>26943.6</v>
      </c>
      <c r="GZ695">
        <v>30500</v>
      </c>
      <c r="HA695">
        <v>29323.6</v>
      </c>
      <c r="HB695">
        <v>37733.5</v>
      </c>
      <c r="HC695">
        <v>35077.3</v>
      </c>
      <c r="HD695">
        <v>46661.5</v>
      </c>
      <c r="HE695">
        <v>43571.5</v>
      </c>
      <c r="HF695">
        <v>1.82162</v>
      </c>
      <c r="HG695">
        <v>1.8213</v>
      </c>
      <c r="HH695">
        <v>0.14092</v>
      </c>
      <c r="HI695">
        <v>0</v>
      </c>
      <c r="HJ695">
        <v>27.7224</v>
      </c>
      <c r="HK695">
        <v>999.9</v>
      </c>
      <c r="HL695">
        <v>47.9</v>
      </c>
      <c r="HM695">
        <v>31.6</v>
      </c>
      <c r="HN695">
        <v>24.6795</v>
      </c>
      <c r="HO695">
        <v>62.9543</v>
      </c>
      <c r="HP695">
        <v>17.7444</v>
      </c>
      <c r="HQ695">
        <v>1</v>
      </c>
      <c r="HR695">
        <v>0.167929</v>
      </c>
      <c r="HS695">
        <v>-0.0290496</v>
      </c>
      <c r="HT695">
        <v>20.2004</v>
      </c>
      <c r="HU695">
        <v>5.22792</v>
      </c>
      <c r="HV695">
        <v>11.974</v>
      </c>
      <c r="HW695">
        <v>4.97005</v>
      </c>
      <c r="HX695">
        <v>3.28955</v>
      </c>
      <c r="HY695">
        <v>9999</v>
      </c>
      <c r="HZ695">
        <v>9999</v>
      </c>
      <c r="IA695">
        <v>9999</v>
      </c>
      <c r="IB695">
        <v>22.7</v>
      </c>
      <c r="IC695">
        <v>4.97291</v>
      </c>
      <c r="ID695">
        <v>1.87729</v>
      </c>
      <c r="IE695">
        <v>1.87531</v>
      </c>
      <c r="IF695">
        <v>1.87819</v>
      </c>
      <c r="IG695">
        <v>1.87489</v>
      </c>
      <c r="IH695">
        <v>1.87849</v>
      </c>
      <c r="II695">
        <v>1.87558</v>
      </c>
      <c r="IJ695">
        <v>1.87674</v>
      </c>
      <c r="IK695">
        <v>0</v>
      </c>
      <c r="IL695">
        <v>0</v>
      </c>
      <c r="IM695">
        <v>0</v>
      </c>
      <c r="IN695">
        <v>0</v>
      </c>
      <c r="IO695" t="s">
        <v>441</v>
      </c>
      <c r="IP695" t="s">
        <v>442</v>
      </c>
      <c r="IQ695" t="s">
        <v>443</v>
      </c>
      <c r="IR695" t="s">
        <v>443</v>
      </c>
      <c r="IS695" t="s">
        <v>443</v>
      </c>
      <c r="IT695" t="s">
        <v>443</v>
      </c>
      <c r="IU695">
        <v>0</v>
      </c>
      <c r="IV695">
        <v>100</v>
      </c>
      <c r="IW695">
        <v>100</v>
      </c>
      <c r="IX695">
        <v>0.285</v>
      </c>
      <c r="IY695">
        <v>0.2196</v>
      </c>
      <c r="IZ695">
        <v>-0.1222274518627452</v>
      </c>
      <c r="JA695">
        <v>0.001328938755811441</v>
      </c>
      <c r="JB695">
        <v>-5.633165956792918E-07</v>
      </c>
      <c r="JC695">
        <v>2.510553891376428E-10</v>
      </c>
      <c r="JD695">
        <v>-0.04678033270444259</v>
      </c>
      <c r="JE695">
        <v>-0.0009625096320519332</v>
      </c>
      <c r="JF695">
        <v>0.0006953178313022573</v>
      </c>
      <c r="JG695">
        <v>-5.973937232829655E-06</v>
      </c>
      <c r="JH695">
        <v>1</v>
      </c>
      <c r="JI695">
        <v>2112</v>
      </c>
      <c r="JJ695">
        <v>1</v>
      </c>
      <c r="JK695">
        <v>26</v>
      </c>
      <c r="JL695">
        <v>201954.6</v>
      </c>
      <c r="JM695">
        <v>201954.5</v>
      </c>
      <c r="JN695">
        <v>0.889893</v>
      </c>
      <c r="JO695">
        <v>2.55005</v>
      </c>
      <c r="JP695">
        <v>1.39893</v>
      </c>
      <c r="JQ695">
        <v>2.32544</v>
      </c>
      <c r="JR695">
        <v>1.44897</v>
      </c>
      <c r="JS695">
        <v>2.60742</v>
      </c>
      <c r="JT695">
        <v>37.6745</v>
      </c>
      <c r="JU695">
        <v>23.9737</v>
      </c>
      <c r="JV695">
        <v>18</v>
      </c>
      <c r="JW695">
        <v>479.669</v>
      </c>
      <c r="JX695">
        <v>449.391</v>
      </c>
      <c r="JY695">
        <v>27.6666</v>
      </c>
      <c r="JZ695">
        <v>29.4169</v>
      </c>
      <c r="KA695">
        <v>29.9996</v>
      </c>
      <c r="KB695">
        <v>29.1768</v>
      </c>
      <c r="KC695">
        <v>29.2531</v>
      </c>
      <c r="KD695">
        <v>17.8442</v>
      </c>
      <c r="KE695">
        <v>28.5866</v>
      </c>
      <c r="KF695">
        <v>19.8339</v>
      </c>
      <c r="KG695">
        <v>27.6611</v>
      </c>
      <c r="KH695">
        <v>312.754</v>
      </c>
      <c r="KI695">
        <v>18.8125</v>
      </c>
      <c r="KJ695">
        <v>100.836</v>
      </c>
      <c r="KK695">
        <v>100.223</v>
      </c>
    </row>
    <row r="696" spans="1:297">
      <c r="A696">
        <v>680</v>
      </c>
      <c r="B696">
        <v>1759265858.1</v>
      </c>
      <c r="C696">
        <v>19042.5</v>
      </c>
      <c r="D696" t="s">
        <v>1810</v>
      </c>
      <c r="E696" t="s">
        <v>1811</v>
      </c>
      <c r="F696">
        <v>5</v>
      </c>
      <c r="G696" t="s">
        <v>1797</v>
      </c>
      <c r="H696" t="s">
        <v>436</v>
      </c>
      <c r="I696">
        <v>1759265850.6</v>
      </c>
      <c r="J696">
        <f>(K696)/1000</f>
        <v>0</v>
      </c>
      <c r="K696">
        <f>IF(DP696, AN696, AH696)</f>
        <v>0</v>
      </c>
      <c r="L696">
        <f>IF(DP696, AI696, AG696)</f>
        <v>0</v>
      </c>
      <c r="M696">
        <f>DR696 - IF(AU696&gt;1, L696*DL696*100.0/(AW696), 0)</f>
        <v>0</v>
      </c>
      <c r="N696">
        <f>((T696-J696/2)*M696-L696)/(T696+J696/2)</f>
        <v>0</v>
      </c>
      <c r="O696">
        <f>N696*(DY696+DZ696)/1000.0</f>
        <v>0</v>
      </c>
      <c r="P696">
        <f>(DR696 - IF(AU696&gt;1, L696*DL696*100.0/(AW696), 0))*(DY696+DZ696)/1000.0</f>
        <v>0</v>
      </c>
      <c r="Q696">
        <f>2.0/((1/S696-1/R696)+SIGN(S696)*SQRT((1/S696-1/R696)*(1/S696-1/R696) + 4*DM696/((DM696+1)*(DM696+1))*(2*1/S696*1/R696-1/R696*1/R696)))</f>
        <v>0</v>
      </c>
      <c r="R696">
        <f>IF(LEFT(DN696,1)&lt;&gt;"0",IF(LEFT(DN696,1)="1",3.0,DO696),$D$5+$E$5*(EF696*DY696/($K$5*1000))+$F$5*(EF696*DY696/($K$5*1000))*MAX(MIN(DL696,$J$5),$I$5)*MAX(MIN(DL696,$J$5),$I$5)+$G$5*MAX(MIN(DL696,$J$5),$I$5)*(EF696*DY696/($K$5*1000))+$H$5*(EF696*DY696/($K$5*1000))*(EF696*DY696/($K$5*1000)))</f>
        <v>0</v>
      </c>
      <c r="S696">
        <f>J696*(1000-(1000*0.61365*exp(17.502*W696/(240.97+W696))/(DY696+DZ696)+DT696)/2)/(1000*0.61365*exp(17.502*W696/(240.97+W696))/(DY696+DZ696)-DT696)</f>
        <v>0</v>
      </c>
      <c r="T696">
        <f>1/((DM696+1)/(Q696/1.6)+1/(R696/1.37)) + DM696/((DM696+1)/(Q696/1.6) + DM696/(R696/1.37))</f>
        <v>0</v>
      </c>
      <c r="U696">
        <f>(DH696*DK696)</f>
        <v>0</v>
      </c>
      <c r="V696">
        <f>(EA696+(U696+2*0.95*5.67E-8*(((EA696+$B$7)+273)^4-(EA696+273)^4)-44100*J696)/(1.84*29.3*R696+8*0.95*5.67E-8*(EA696+273)^3))</f>
        <v>0</v>
      </c>
      <c r="W696">
        <f>($C$7*EB696+$D$7*EC696+$E$7*V696)</f>
        <v>0</v>
      </c>
      <c r="X696">
        <f>0.61365*exp(17.502*W696/(240.97+W696))</f>
        <v>0</v>
      </c>
      <c r="Y696">
        <f>(Z696/AA696*100)</f>
        <v>0</v>
      </c>
      <c r="Z696">
        <f>DT696*(DY696+DZ696)/1000</f>
        <v>0</v>
      </c>
      <c r="AA696">
        <f>0.61365*exp(17.502*EA696/(240.97+EA696))</f>
        <v>0</v>
      </c>
      <c r="AB696">
        <f>(X696-DT696*(DY696+DZ696)/1000)</f>
        <v>0</v>
      </c>
      <c r="AC696">
        <f>(-J696*44100)</f>
        <v>0</v>
      </c>
      <c r="AD696">
        <f>2*29.3*R696*0.92*(EA696-W696)</f>
        <v>0</v>
      </c>
      <c r="AE696">
        <f>2*0.95*5.67E-8*(((EA696+$B$7)+273)^4-(W696+273)^4)</f>
        <v>0</v>
      </c>
      <c r="AF696">
        <f>U696+AE696+AC696+AD696</f>
        <v>0</v>
      </c>
      <c r="AG696">
        <f>DX696*AU696*(DS696-DR696*(1000-AU696*DU696)/(1000-AU696*DT696))/(100*DL696)</f>
        <v>0</v>
      </c>
      <c r="AH696">
        <f>1000*DX696*AU696*(DT696-DU696)/(100*DL696*(1000-AU696*DT696))</f>
        <v>0</v>
      </c>
      <c r="AI696">
        <f>(AJ696 - AK696 - DY696*1E3/(8.314*(EA696+273.15)) * AM696/DX696 * AL696) * DX696/(100*DL696) * (1000 - DU696)/1000</f>
        <v>0</v>
      </c>
      <c r="AJ696">
        <v>339.4160005510342</v>
      </c>
      <c r="AK696">
        <v>344.1703757575756</v>
      </c>
      <c r="AL696">
        <v>-3.232319493503512</v>
      </c>
      <c r="AM696">
        <v>65.48838002476873</v>
      </c>
      <c r="AN696">
        <f>(AP696 - AO696 + DY696*1E3/(8.314*(EA696+273.15)) * AR696/DX696 * AQ696) * DX696/(100*DL696) * 1000/(1000 - AP696)</f>
        <v>0</v>
      </c>
      <c r="AO696">
        <v>18.83359589830948</v>
      </c>
      <c r="AP696">
        <v>22.90553878787879</v>
      </c>
      <c r="AQ696">
        <v>-0.0001149886842611775</v>
      </c>
      <c r="AR696">
        <v>121.0153732693986</v>
      </c>
      <c r="AS696">
        <v>2</v>
      </c>
      <c r="AT696">
        <v>0</v>
      </c>
      <c r="AU696">
        <f>IF(AS696*$H$13&gt;=AW696,1.0,(AW696/(AW696-AS696*$H$13)))</f>
        <v>0</v>
      </c>
      <c r="AV696">
        <f>(AU696-1)*100</f>
        <v>0</v>
      </c>
      <c r="AW696">
        <f>MAX(0,($B$13+$C$13*EF696)/(1+$D$13*EF696)*DY696/(EA696+273)*$E$13)</f>
        <v>0</v>
      </c>
      <c r="AX696" t="s">
        <v>437</v>
      </c>
      <c r="AY696" t="s">
        <v>437</v>
      </c>
      <c r="AZ696">
        <v>0</v>
      </c>
      <c r="BA696">
        <v>0</v>
      </c>
      <c r="BB696">
        <f>1-AZ696/BA696</f>
        <v>0</v>
      </c>
      <c r="BC696">
        <v>0</v>
      </c>
      <c r="BD696" t="s">
        <v>437</v>
      </c>
      <c r="BE696" t="s">
        <v>437</v>
      </c>
      <c r="BF696">
        <v>0</v>
      </c>
      <c r="BG696">
        <v>0</v>
      </c>
      <c r="BH696">
        <f>1-BF696/BG696</f>
        <v>0</v>
      </c>
      <c r="BI696">
        <v>0.5</v>
      </c>
      <c r="BJ696">
        <f>DI696</f>
        <v>0</v>
      </c>
      <c r="BK696">
        <f>L696</f>
        <v>0</v>
      </c>
      <c r="BL696">
        <f>BH696*BI696*BJ696</f>
        <v>0</v>
      </c>
      <c r="BM696">
        <f>(BK696-BC696)/BJ696</f>
        <v>0</v>
      </c>
      <c r="BN696">
        <f>(BA696-BG696)/BG696</f>
        <v>0</v>
      </c>
      <c r="BO696">
        <f>AZ696/(BB696+AZ696/BG696)</f>
        <v>0</v>
      </c>
      <c r="BP696" t="s">
        <v>437</v>
      </c>
      <c r="BQ696">
        <v>0</v>
      </c>
      <c r="BR696">
        <f>IF(BQ696&lt;&gt;0, BQ696, BO696)</f>
        <v>0</v>
      </c>
      <c r="BS696">
        <f>1-BR696/BG696</f>
        <v>0</v>
      </c>
      <c r="BT696">
        <f>(BG696-BF696)/(BG696-BR696)</f>
        <v>0</v>
      </c>
      <c r="BU696">
        <f>(BA696-BG696)/(BA696-BR696)</f>
        <v>0</v>
      </c>
      <c r="BV696">
        <f>(BG696-BF696)/(BG696-AZ696)</f>
        <v>0</v>
      </c>
      <c r="BW696">
        <f>(BA696-BG696)/(BA696-AZ696)</f>
        <v>0</v>
      </c>
      <c r="BX696">
        <f>(BT696*BR696/BF696)</f>
        <v>0</v>
      </c>
      <c r="BY696">
        <f>(1-BX696)</f>
        <v>0</v>
      </c>
      <c r="DH696">
        <f>$B$11*EG696+$C$11*EH696+$F$11*ES696*(1-EV696)</f>
        <v>0</v>
      </c>
      <c r="DI696">
        <f>DH696*DJ696</f>
        <v>0</v>
      </c>
      <c r="DJ696">
        <f>($B$11*$D$9+$C$11*$D$9+$F$11*((FF696+EX696)/MAX(FF696+EX696+FG696, 0.1)*$I$9+FG696/MAX(FF696+EX696+FG696, 0.1)*$J$9))/($B$11+$C$11+$F$11)</f>
        <v>0</v>
      </c>
      <c r="DK696">
        <f>($B$11*$K$9+$C$11*$K$9+$F$11*((FF696+EX696)/MAX(FF696+EX696+FG696, 0.1)*$P$9+FG696/MAX(FF696+EX696+FG696, 0.1)*$Q$9))/($B$11+$C$11+$F$11)</f>
        <v>0</v>
      </c>
      <c r="DL696">
        <v>5.36</v>
      </c>
      <c r="DM696">
        <v>0.5</v>
      </c>
      <c r="DN696" t="s">
        <v>438</v>
      </c>
      <c r="DO696">
        <v>2</v>
      </c>
      <c r="DP696" t="b">
        <v>1</v>
      </c>
      <c r="DQ696">
        <v>1759265850.6</v>
      </c>
      <c r="DR696">
        <v>357.996037037037</v>
      </c>
      <c r="DS696">
        <v>347.6038518518518</v>
      </c>
      <c r="DT696">
        <v>22.9055037037037</v>
      </c>
      <c r="DU696">
        <v>18.83714814814815</v>
      </c>
      <c r="DV696">
        <v>357.7036666666667</v>
      </c>
      <c r="DW696">
        <v>22.68601851851852</v>
      </c>
      <c r="DX696">
        <v>499.9904444444444</v>
      </c>
      <c r="DY696">
        <v>90.59957777777778</v>
      </c>
      <c r="DZ696">
        <v>0.05207541851851852</v>
      </c>
      <c r="EA696">
        <v>29.50112222222222</v>
      </c>
      <c r="EB696">
        <v>30.01354444444445</v>
      </c>
      <c r="EC696">
        <v>999.9000000000001</v>
      </c>
      <c r="ED696">
        <v>0</v>
      </c>
      <c r="EE696">
        <v>0</v>
      </c>
      <c r="EF696">
        <v>10004.92037037037</v>
      </c>
      <c r="EG696">
        <v>0</v>
      </c>
      <c r="EH696">
        <v>12.30517037037037</v>
      </c>
      <c r="EI696">
        <v>10.3922937037037</v>
      </c>
      <c r="EJ696">
        <v>366.3883703703704</v>
      </c>
      <c r="EK696">
        <v>354.2774444444444</v>
      </c>
      <c r="EL696">
        <v>4.068352592592593</v>
      </c>
      <c r="EM696">
        <v>347.6038518518518</v>
      </c>
      <c r="EN696">
        <v>18.83714814814815</v>
      </c>
      <c r="EO696">
        <v>2.075228888888889</v>
      </c>
      <c r="EP696">
        <v>1.706636666666667</v>
      </c>
      <c r="EQ696">
        <v>18.03031481481482</v>
      </c>
      <c r="ER696">
        <v>14.95694074074074</v>
      </c>
      <c r="ES696">
        <v>1999.957407407407</v>
      </c>
      <c r="ET696">
        <v>0.9800034444444442</v>
      </c>
      <c r="EU696">
        <v>0.01999645555555556</v>
      </c>
      <c r="EV696">
        <v>0</v>
      </c>
      <c r="EW696">
        <v>948.3951481481482</v>
      </c>
      <c r="EX696">
        <v>5.000560000000001</v>
      </c>
      <c r="EY696">
        <v>19509.18518518519</v>
      </c>
      <c r="EZ696">
        <v>17294.51851851851</v>
      </c>
      <c r="FA696">
        <v>41.35396296296295</v>
      </c>
      <c r="FB696">
        <v>41.91403703703703</v>
      </c>
      <c r="FC696">
        <v>41.41174074074074</v>
      </c>
      <c r="FD696">
        <v>40.94881481481481</v>
      </c>
      <c r="FE696">
        <v>42.42099999999999</v>
      </c>
      <c r="FF696">
        <v>1955.067407407407</v>
      </c>
      <c r="FG696">
        <v>39.89000000000001</v>
      </c>
      <c r="FH696">
        <v>0</v>
      </c>
      <c r="FI696">
        <v>1759265872.6</v>
      </c>
      <c r="FJ696">
        <v>0</v>
      </c>
      <c r="FK696">
        <v>948.43804</v>
      </c>
      <c r="FL696">
        <v>5.587461559807418</v>
      </c>
      <c r="FM696">
        <v>93.73076937793462</v>
      </c>
      <c r="FN696">
        <v>19510.024</v>
      </c>
      <c r="FO696">
        <v>15</v>
      </c>
      <c r="FP696">
        <v>0</v>
      </c>
      <c r="FQ696" t="s">
        <v>439</v>
      </c>
      <c r="FR696">
        <v>1747148579.5</v>
      </c>
      <c r="FS696">
        <v>1747148584.5</v>
      </c>
      <c r="FT696">
        <v>0</v>
      </c>
      <c r="FU696">
        <v>0.162</v>
      </c>
      <c r="FV696">
        <v>-0.001</v>
      </c>
      <c r="FW696">
        <v>0.139</v>
      </c>
      <c r="FX696">
        <v>0.058</v>
      </c>
      <c r="FY696">
        <v>420</v>
      </c>
      <c r="FZ696">
        <v>16</v>
      </c>
      <c r="GA696">
        <v>0.19</v>
      </c>
      <c r="GB696">
        <v>0.02</v>
      </c>
      <c r="GC696">
        <v>8.757324146341464</v>
      </c>
      <c r="GD696">
        <v>24.06845895470384</v>
      </c>
      <c r="GE696">
        <v>2.477144634754411</v>
      </c>
      <c r="GF696">
        <v>0</v>
      </c>
      <c r="GG696">
        <v>948.0938235294118</v>
      </c>
      <c r="GH696">
        <v>4.108296409954988</v>
      </c>
      <c r="GI696">
        <v>0.4557019453280555</v>
      </c>
      <c r="GJ696">
        <v>0</v>
      </c>
      <c r="GK696">
        <v>4.052359512195122</v>
      </c>
      <c r="GL696">
        <v>0.2280238327526079</v>
      </c>
      <c r="GM696">
        <v>0.02512117899120954</v>
      </c>
      <c r="GN696">
        <v>0</v>
      </c>
      <c r="GO696">
        <v>0</v>
      </c>
      <c r="GP696">
        <v>3</v>
      </c>
      <c r="GQ696" t="s">
        <v>490</v>
      </c>
      <c r="GR696">
        <v>3.12803</v>
      </c>
      <c r="GS696">
        <v>2.73014</v>
      </c>
      <c r="GT696">
        <v>0.07190240000000001</v>
      </c>
      <c r="GU696">
        <v>0.0702174</v>
      </c>
      <c r="GV696">
        <v>0.103592</v>
      </c>
      <c r="GW696">
        <v>0.0908248</v>
      </c>
      <c r="GX696">
        <v>27803.6</v>
      </c>
      <c r="GY696">
        <v>27026.5</v>
      </c>
      <c r="GZ696">
        <v>30500.2</v>
      </c>
      <c r="HA696">
        <v>29323.7</v>
      </c>
      <c r="HB696">
        <v>37734.1</v>
      </c>
      <c r="HC696">
        <v>35077.8</v>
      </c>
      <c r="HD696">
        <v>46661.9</v>
      </c>
      <c r="HE696">
        <v>43571.6</v>
      </c>
      <c r="HF696">
        <v>1.82192</v>
      </c>
      <c r="HG696">
        <v>1.8211</v>
      </c>
      <c r="HH696">
        <v>0.140779</v>
      </c>
      <c r="HI696">
        <v>0</v>
      </c>
      <c r="HJ696">
        <v>27.7247</v>
      </c>
      <c r="HK696">
        <v>999.9</v>
      </c>
      <c r="HL696">
        <v>47.9</v>
      </c>
      <c r="HM696">
        <v>31.6</v>
      </c>
      <c r="HN696">
        <v>24.6798</v>
      </c>
      <c r="HO696">
        <v>63.1143</v>
      </c>
      <c r="HP696">
        <v>17.5561</v>
      </c>
      <c r="HQ696">
        <v>1</v>
      </c>
      <c r="HR696">
        <v>0.167462</v>
      </c>
      <c r="HS696">
        <v>-0.00873911</v>
      </c>
      <c r="HT696">
        <v>20.2003</v>
      </c>
      <c r="HU696">
        <v>5.22822</v>
      </c>
      <c r="HV696">
        <v>11.974</v>
      </c>
      <c r="HW696">
        <v>4.97025</v>
      </c>
      <c r="HX696">
        <v>3.28955</v>
      </c>
      <c r="HY696">
        <v>9999</v>
      </c>
      <c r="HZ696">
        <v>9999</v>
      </c>
      <c r="IA696">
        <v>9999</v>
      </c>
      <c r="IB696">
        <v>22.7</v>
      </c>
      <c r="IC696">
        <v>4.97291</v>
      </c>
      <c r="ID696">
        <v>1.87729</v>
      </c>
      <c r="IE696">
        <v>1.87531</v>
      </c>
      <c r="IF696">
        <v>1.87816</v>
      </c>
      <c r="IG696">
        <v>1.87486</v>
      </c>
      <c r="IH696">
        <v>1.8785</v>
      </c>
      <c r="II696">
        <v>1.87557</v>
      </c>
      <c r="IJ696">
        <v>1.87672</v>
      </c>
      <c r="IK696">
        <v>0</v>
      </c>
      <c r="IL696">
        <v>0</v>
      </c>
      <c r="IM696">
        <v>0</v>
      </c>
      <c r="IN696">
        <v>0</v>
      </c>
      <c r="IO696" t="s">
        <v>441</v>
      </c>
      <c r="IP696" t="s">
        <v>442</v>
      </c>
      <c r="IQ696" t="s">
        <v>443</v>
      </c>
      <c r="IR696" t="s">
        <v>443</v>
      </c>
      <c r="IS696" t="s">
        <v>443</v>
      </c>
      <c r="IT696" t="s">
        <v>443</v>
      </c>
      <c r="IU696">
        <v>0</v>
      </c>
      <c r="IV696">
        <v>100</v>
      </c>
      <c r="IW696">
        <v>100</v>
      </c>
      <c r="IX696">
        <v>0.268</v>
      </c>
      <c r="IY696">
        <v>0.2195</v>
      </c>
      <c r="IZ696">
        <v>-0.1222274518627452</v>
      </c>
      <c r="JA696">
        <v>0.001328938755811441</v>
      </c>
      <c r="JB696">
        <v>-5.633165956792918E-07</v>
      </c>
      <c r="JC696">
        <v>2.510553891376428E-10</v>
      </c>
      <c r="JD696">
        <v>-0.04678033270444259</v>
      </c>
      <c r="JE696">
        <v>-0.0009625096320519332</v>
      </c>
      <c r="JF696">
        <v>0.0006953178313022573</v>
      </c>
      <c r="JG696">
        <v>-5.973937232829655E-06</v>
      </c>
      <c r="JH696">
        <v>1</v>
      </c>
      <c r="JI696">
        <v>2112</v>
      </c>
      <c r="JJ696">
        <v>1</v>
      </c>
      <c r="JK696">
        <v>26</v>
      </c>
      <c r="JL696">
        <v>201954.6</v>
      </c>
      <c r="JM696">
        <v>201954.6</v>
      </c>
      <c r="JN696">
        <v>0.852051</v>
      </c>
      <c r="JO696">
        <v>2.54272</v>
      </c>
      <c r="JP696">
        <v>1.39893</v>
      </c>
      <c r="JQ696">
        <v>2.32544</v>
      </c>
      <c r="JR696">
        <v>1.44897</v>
      </c>
      <c r="JS696">
        <v>2.5769</v>
      </c>
      <c r="JT696">
        <v>37.6745</v>
      </c>
      <c r="JU696">
        <v>23.9649</v>
      </c>
      <c r="JV696">
        <v>18</v>
      </c>
      <c r="JW696">
        <v>479.804</v>
      </c>
      <c r="JX696">
        <v>449.235</v>
      </c>
      <c r="JY696">
        <v>27.6472</v>
      </c>
      <c r="JZ696">
        <v>29.4117</v>
      </c>
      <c r="KA696">
        <v>29.9997</v>
      </c>
      <c r="KB696">
        <v>29.1723</v>
      </c>
      <c r="KC696">
        <v>29.2492</v>
      </c>
      <c r="KD696">
        <v>17.0814</v>
      </c>
      <c r="KE696">
        <v>28.5866</v>
      </c>
      <c r="KF696">
        <v>19.8339</v>
      </c>
      <c r="KG696">
        <v>27.6415</v>
      </c>
      <c r="KH696">
        <v>299.396</v>
      </c>
      <c r="KI696">
        <v>18.8125</v>
      </c>
      <c r="KJ696">
        <v>100.837</v>
      </c>
      <c r="KK696">
        <v>100.224</v>
      </c>
    </row>
    <row r="697" spans="1:297">
      <c r="A697">
        <v>681</v>
      </c>
      <c r="B697">
        <v>1759265863.1</v>
      </c>
      <c r="C697">
        <v>19047.5</v>
      </c>
      <c r="D697" t="s">
        <v>1812</v>
      </c>
      <c r="E697" t="s">
        <v>1813</v>
      </c>
      <c r="F697">
        <v>5</v>
      </c>
      <c r="G697" t="s">
        <v>1797</v>
      </c>
      <c r="H697" t="s">
        <v>436</v>
      </c>
      <c r="I697">
        <v>1759265855.314285</v>
      </c>
      <c r="J697">
        <f>(K697)/1000</f>
        <v>0</v>
      </c>
      <c r="K697">
        <f>IF(DP697, AN697, AH697)</f>
        <v>0</v>
      </c>
      <c r="L697">
        <f>IF(DP697, AI697, AG697)</f>
        <v>0</v>
      </c>
      <c r="M697">
        <f>DR697 - IF(AU697&gt;1, L697*DL697*100.0/(AW697), 0)</f>
        <v>0</v>
      </c>
      <c r="N697">
        <f>((T697-J697/2)*M697-L697)/(T697+J697/2)</f>
        <v>0</v>
      </c>
      <c r="O697">
        <f>N697*(DY697+DZ697)/1000.0</f>
        <v>0</v>
      </c>
      <c r="P697">
        <f>(DR697 - IF(AU697&gt;1, L697*DL697*100.0/(AW697), 0))*(DY697+DZ697)/1000.0</f>
        <v>0</v>
      </c>
      <c r="Q697">
        <f>2.0/((1/S697-1/R697)+SIGN(S697)*SQRT((1/S697-1/R697)*(1/S697-1/R697) + 4*DM697/((DM697+1)*(DM697+1))*(2*1/S697*1/R697-1/R697*1/R697)))</f>
        <v>0</v>
      </c>
      <c r="R697">
        <f>IF(LEFT(DN697,1)&lt;&gt;"0",IF(LEFT(DN697,1)="1",3.0,DO697),$D$5+$E$5*(EF697*DY697/($K$5*1000))+$F$5*(EF697*DY697/($K$5*1000))*MAX(MIN(DL697,$J$5),$I$5)*MAX(MIN(DL697,$J$5),$I$5)+$G$5*MAX(MIN(DL697,$J$5),$I$5)*(EF697*DY697/($K$5*1000))+$H$5*(EF697*DY697/($K$5*1000))*(EF697*DY697/($K$5*1000)))</f>
        <v>0</v>
      </c>
      <c r="S697">
        <f>J697*(1000-(1000*0.61365*exp(17.502*W697/(240.97+W697))/(DY697+DZ697)+DT697)/2)/(1000*0.61365*exp(17.502*W697/(240.97+W697))/(DY697+DZ697)-DT697)</f>
        <v>0</v>
      </c>
      <c r="T697">
        <f>1/((DM697+1)/(Q697/1.6)+1/(R697/1.37)) + DM697/((DM697+1)/(Q697/1.6) + DM697/(R697/1.37))</f>
        <v>0</v>
      </c>
      <c r="U697">
        <f>(DH697*DK697)</f>
        <v>0</v>
      </c>
      <c r="V697">
        <f>(EA697+(U697+2*0.95*5.67E-8*(((EA697+$B$7)+273)^4-(EA697+273)^4)-44100*J697)/(1.84*29.3*R697+8*0.95*5.67E-8*(EA697+273)^3))</f>
        <v>0</v>
      </c>
      <c r="W697">
        <f>($C$7*EB697+$D$7*EC697+$E$7*V697)</f>
        <v>0</v>
      </c>
      <c r="X697">
        <f>0.61365*exp(17.502*W697/(240.97+W697))</f>
        <v>0</v>
      </c>
      <c r="Y697">
        <f>(Z697/AA697*100)</f>
        <v>0</v>
      </c>
      <c r="Z697">
        <f>DT697*(DY697+DZ697)/1000</f>
        <v>0</v>
      </c>
      <c r="AA697">
        <f>0.61365*exp(17.502*EA697/(240.97+EA697))</f>
        <v>0</v>
      </c>
      <c r="AB697">
        <f>(X697-DT697*(DY697+DZ697)/1000)</f>
        <v>0</v>
      </c>
      <c r="AC697">
        <f>(-J697*44100)</f>
        <v>0</v>
      </c>
      <c r="AD697">
        <f>2*29.3*R697*0.92*(EA697-W697)</f>
        <v>0</v>
      </c>
      <c r="AE697">
        <f>2*0.95*5.67E-8*(((EA697+$B$7)+273)^4-(W697+273)^4)</f>
        <v>0</v>
      </c>
      <c r="AF697">
        <f>U697+AE697+AC697+AD697</f>
        <v>0</v>
      </c>
      <c r="AG697">
        <f>DX697*AU697*(DS697-DR697*(1000-AU697*DU697)/(1000-AU697*DT697))/(100*DL697)</f>
        <v>0</v>
      </c>
      <c r="AH697">
        <f>1000*DX697*AU697*(DT697-DU697)/(100*DL697*(1000-AU697*DT697))</f>
        <v>0</v>
      </c>
      <c r="AI697">
        <f>(AJ697 - AK697 - DY697*1E3/(8.314*(EA697+273.15)) * AM697/DX697 * AL697) * DX697/(100*DL697) * (1000 - DU697)/1000</f>
        <v>0</v>
      </c>
      <c r="AJ697">
        <v>322.4921066137335</v>
      </c>
      <c r="AK697">
        <v>327.8222121212121</v>
      </c>
      <c r="AL697">
        <v>-3.273787501996658</v>
      </c>
      <c r="AM697">
        <v>65.48838002476873</v>
      </c>
      <c r="AN697">
        <f>(AP697 - AO697 + DY697*1E3/(8.314*(EA697+273.15)) * AR697/DX697 * AQ697) * DX697/(100*DL697) * 1000/(1000 - AP697)</f>
        <v>0</v>
      </c>
      <c r="AO697">
        <v>18.83023106792674</v>
      </c>
      <c r="AP697">
        <v>22.90319939393938</v>
      </c>
      <c r="AQ697">
        <v>-2.822520520643622E-05</v>
      </c>
      <c r="AR697">
        <v>121.0153732693986</v>
      </c>
      <c r="AS697">
        <v>2</v>
      </c>
      <c r="AT697">
        <v>0</v>
      </c>
      <c r="AU697">
        <f>IF(AS697*$H$13&gt;=AW697,1.0,(AW697/(AW697-AS697*$H$13)))</f>
        <v>0</v>
      </c>
      <c r="AV697">
        <f>(AU697-1)*100</f>
        <v>0</v>
      </c>
      <c r="AW697">
        <f>MAX(0,($B$13+$C$13*EF697)/(1+$D$13*EF697)*DY697/(EA697+273)*$E$13)</f>
        <v>0</v>
      </c>
      <c r="AX697" t="s">
        <v>437</v>
      </c>
      <c r="AY697" t="s">
        <v>437</v>
      </c>
      <c r="AZ697">
        <v>0</v>
      </c>
      <c r="BA697">
        <v>0</v>
      </c>
      <c r="BB697">
        <f>1-AZ697/BA697</f>
        <v>0</v>
      </c>
      <c r="BC697">
        <v>0</v>
      </c>
      <c r="BD697" t="s">
        <v>437</v>
      </c>
      <c r="BE697" t="s">
        <v>437</v>
      </c>
      <c r="BF697">
        <v>0</v>
      </c>
      <c r="BG697">
        <v>0</v>
      </c>
      <c r="BH697">
        <f>1-BF697/BG697</f>
        <v>0</v>
      </c>
      <c r="BI697">
        <v>0.5</v>
      </c>
      <c r="BJ697">
        <f>DI697</f>
        <v>0</v>
      </c>
      <c r="BK697">
        <f>L697</f>
        <v>0</v>
      </c>
      <c r="BL697">
        <f>BH697*BI697*BJ697</f>
        <v>0</v>
      </c>
      <c r="BM697">
        <f>(BK697-BC697)/BJ697</f>
        <v>0</v>
      </c>
      <c r="BN697">
        <f>(BA697-BG697)/BG697</f>
        <v>0</v>
      </c>
      <c r="BO697">
        <f>AZ697/(BB697+AZ697/BG697)</f>
        <v>0</v>
      </c>
      <c r="BP697" t="s">
        <v>437</v>
      </c>
      <c r="BQ697">
        <v>0</v>
      </c>
      <c r="BR697">
        <f>IF(BQ697&lt;&gt;0, BQ697, BO697)</f>
        <v>0</v>
      </c>
      <c r="BS697">
        <f>1-BR697/BG697</f>
        <v>0</v>
      </c>
      <c r="BT697">
        <f>(BG697-BF697)/(BG697-BR697)</f>
        <v>0</v>
      </c>
      <c r="BU697">
        <f>(BA697-BG697)/(BA697-BR697)</f>
        <v>0</v>
      </c>
      <c r="BV697">
        <f>(BG697-BF697)/(BG697-AZ697)</f>
        <v>0</v>
      </c>
      <c r="BW697">
        <f>(BA697-BG697)/(BA697-AZ697)</f>
        <v>0</v>
      </c>
      <c r="BX697">
        <f>(BT697*BR697/BF697)</f>
        <v>0</v>
      </c>
      <c r="BY697">
        <f>(1-BX697)</f>
        <v>0</v>
      </c>
      <c r="DH697">
        <f>$B$11*EG697+$C$11*EH697+$F$11*ES697*(1-EV697)</f>
        <v>0</v>
      </c>
      <c r="DI697">
        <f>DH697*DJ697</f>
        <v>0</v>
      </c>
      <c r="DJ697">
        <f>($B$11*$D$9+$C$11*$D$9+$F$11*((FF697+EX697)/MAX(FF697+EX697+FG697, 0.1)*$I$9+FG697/MAX(FF697+EX697+FG697, 0.1)*$J$9))/($B$11+$C$11+$F$11)</f>
        <v>0</v>
      </c>
      <c r="DK697">
        <f>($B$11*$K$9+$C$11*$K$9+$F$11*((FF697+EX697)/MAX(FF697+EX697+FG697, 0.1)*$P$9+FG697/MAX(FF697+EX697+FG697, 0.1)*$Q$9))/($B$11+$C$11+$F$11)</f>
        <v>0</v>
      </c>
      <c r="DL697">
        <v>5.36</v>
      </c>
      <c r="DM697">
        <v>0.5</v>
      </c>
      <c r="DN697" t="s">
        <v>438</v>
      </c>
      <c r="DO697">
        <v>2</v>
      </c>
      <c r="DP697" t="b">
        <v>1</v>
      </c>
      <c r="DQ697">
        <v>1759265855.314285</v>
      </c>
      <c r="DR697">
        <v>343.3810714285714</v>
      </c>
      <c r="DS697">
        <v>331.9965</v>
      </c>
      <c r="DT697">
        <v>22.90658928571428</v>
      </c>
      <c r="DU697">
        <v>18.83418571428572</v>
      </c>
      <c r="DV697">
        <v>343.1037142857143</v>
      </c>
      <c r="DW697">
        <v>22.68708214285715</v>
      </c>
      <c r="DX697">
        <v>499.9743214285713</v>
      </c>
      <c r="DY697">
        <v>90.59999999999999</v>
      </c>
      <c r="DZ697">
        <v>0.05228211428571429</v>
      </c>
      <c r="EA697">
        <v>29.49989642857143</v>
      </c>
      <c r="EB697">
        <v>30.01951071428572</v>
      </c>
      <c r="EC697">
        <v>999.9000000000002</v>
      </c>
      <c r="ED697">
        <v>0</v>
      </c>
      <c r="EE697">
        <v>0</v>
      </c>
      <c r="EF697">
        <v>9998.523214285715</v>
      </c>
      <c r="EG697">
        <v>0</v>
      </c>
      <c r="EH697">
        <v>12.30504285714286</v>
      </c>
      <c r="EI697">
        <v>11.38461428571429</v>
      </c>
      <c r="EJ697">
        <v>351.4313214285714</v>
      </c>
      <c r="EK697">
        <v>338.3695</v>
      </c>
      <c r="EL697">
        <v>4.072397142857143</v>
      </c>
      <c r="EM697">
        <v>331.9965</v>
      </c>
      <c r="EN697">
        <v>18.83418571428572</v>
      </c>
      <c r="EO697">
        <v>2.075336785714286</v>
      </c>
      <c r="EP697">
        <v>1.706377142857143</v>
      </c>
      <c r="EQ697">
        <v>18.03113571428571</v>
      </c>
      <c r="ER697">
        <v>14.95456071428572</v>
      </c>
      <c r="ES697">
        <v>1999.97</v>
      </c>
      <c r="ET697">
        <v>0.9800034999999998</v>
      </c>
      <c r="EU697">
        <v>0.0199964</v>
      </c>
      <c r="EV697">
        <v>0</v>
      </c>
      <c r="EW697">
        <v>948.7646428571428</v>
      </c>
      <c r="EX697">
        <v>5.000560000000001</v>
      </c>
      <c r="EY697">
        <v>19516.73571428571</v>
      </c>
      <c r="EZ697">
        <v>17294.62142857143</v>
      </c>
      <c r="FA697">
        <v>41.35696428571428</v>
      </c>
      <c r="FB697">
        <v>41.91042857142856</v>
      </c>
      <c r="FC697">
        <v>41.41932142857142</v>
      </c>
      <c r="FD697">
        <v>40.93496428571427</v>
      </c>
      <c r="FE697">
        <v>42.41714285714285</v>
      </c>
      <c r="FF697">
        <v>1955.08</v>
      </c>
      <c r="FG697">
        <v>39.89000000000001</v>
      </c>
      <c r="FH697">
        <v>0</v>
      </c>
      <c r="FI697">
        <v>1759265877.4</v>
      </c>
      <c r="FJ697">
        <v>0</v>
      </c>
      <c r="FK697">
        <v>948.8349600000001</v>
      </c>
      <c r="FL697">
        <v>5.730230773163553</v>
      </c>
      <c r="FM697">
        <v>98.10769211362499</v>
      </c>
      <c r="FN697">
        <v>19517.664</v>
      </c>
      <c r="FO697">
        <v>15</v>
      </c>
      <c r="FP697">
        <v>0</v>
      </c>
      <c r="FQ697" t="s">
        <v>439</v>
      </c>
      <c r="FR697">
        <v>1747148579.5</v>
      </c>
      <c r="FS697">
        <v>1747148584.5</v>
      </c>
      <c r="FT697">
        <v>0</v>
      </c>
      <c r="FU697">
        <v>0.162</v>
      </c>
      <c r="FV697">
        <v>-0.001</v>
      </c>
      <c r="FW697">
        <v>0.139</v>
      </c>
      <c r="FX697">
        <v>0.058</v>
      </c>
      <c r="FY697">
        <v>420</v>
      </c>
      <c r="FZ697">
        <v>16</v>
      </c>
      <c r="GA697">
        <v>0.19</v>
      </c>
      <c r="GB697">
        <v>0.02</v>
      </c>
      <c r="GC697">
        <v>10.72273073170732</v>
      </c>
      <c r="GD697">
        <v>13.20999846689895</v>
      </c>
      <c r="GE697">
        <v>1.32931259013252</v>
      </c>
      <c r="GF697">
        <v>0</v>
      </c>
      <c r="GG697">
        <v>948.5766764705883</v>
      </c>
      <c r="GH697">
        <v>4.872498091558283</v>
      </c>
      <c r="GI697">
        <v>0.5432202305309781</v>
      </c>
      <c r="GJ697">
        <v>0</v>
      </c>
      <c r="GK697">
        <v>4.068897317073171</v>
      </c>
      <c r="GL697">
        <v>0.05789728222996636</v>
      </c>
      <c r="GM697">
        <v>0.006734091288721172</v>
      </c>
      <c r="GN697">
        <v>1</v>
      </c>
      <c r="GO697">
        <v>1</v>
      </c>
      <c r="GP697">
        <v>3</v>
      </c>
      <c r="GQ697" t="s">
        <v>463</v>
      </c>
      <c r="GR697">
        <v>3.12811</v>
      </c>
      <c r="GS697">
        <v>2.73034</v>
      </c>
      <c r="GT697">
        <v>0.069148</v>
      </c>
      <c r="GU697">
        <v>0.06726749999999999</v>
      </c>
      <c r="GV697">
        <v>0.103583</v>
      </c>
      <c r="GW697">
        <v>0.0908132</v>
      </c>
      <c r="GX697">
        <v>27886.4</v>
      </c>
      <c r="GY697">
        <v>27112.6</v>
      </c>
      <c r="GZ697">
        <v>30500.5</v>
      </c>
      <c r="HA697">
        <v>29324</v>
      </c>
      <c r="HB697">
        <v>37734.9</v>
      </c>
      <c r="HC697">
        <v>35078.4</v>
      </c>
      <c r="HD697">
        <v>46662.6</v>
      </c>
      <c r="HE697">
        <v>43572.1</v>
      </c>
      <c r="HF697">
        <v>1.822</v>
      </c>
      <c r="HG697">
        <v>1.82122</v>
      </c>
      <c r="HH697">
        <v>0.140704</v>
      </c>
      <c r="HI697">
        <v>0</v>
      </c>
      <c r="HJ697">
        <v>27.7247</v>
      </c>
      <c r="HK697">
        <v>999.9</v>
      </c>
      <c r="HL697">
        <v>47.9</v>
      </c>
      <c r="HM697">
        <v>31.6</v>
      </c>
      <c r="HN697">
        <v>24.6791</v>
      </c>
      <c r="HO697">
        <v>63.0943</v>
      </c>
      <c r="HP697">
        <v>17.4399</v>
      </c>
      <c r="HQ697">
        <v>1</v>
      </c>
      <c r="HR697">
        <v>0.166933</v>
      </c>
      <c r="HS697">
        <v>-0.00297113</v>
      </c>
      <c r="HT697">
        <v>20.2004</v>
      </c>
      <c r="HU697">
        <v>5.22747</v>
      </c>
      <c r="HV697">
        <v>11.974</v>
      </c>
      <c r="HW697">
        <v>4.96995</v>
      </c>
      <c r="HX697">
        <v>3.28945</v>
      </c>
      <c r="HY697">
        <v>9999</v>
      </c>
      <c r="HZ697">
        <v>9999</v>
      </c>
      <c r="IA697">
        <v>9999</v>
      </c>
      <c r="IB697">
        <v>22.7</v>
      </c>
      <c r="IC697">
        <v>4.97293</v>
      </c>
      <c r="ID697">
        <v>1.87729</v>
      </c>
      <c r="IE697">
        <v>1.87532</v>
      </c>
      <c r="IF697">
        <v>1.87818</v>
      </c>
      <c r="IG697">
        <v>1.87488</v>
      </c>
      <c r="IH697">
        <v>1.87849</v>
      </c>
      <c r="II697">
        <v>1.87559</v>
      </c>
      <c r="IJ697">
        <v>1.87674</v>
      </c>
      <c r="IK697">
        <v>0</v>
      </c>
      <c r="IL697">
        <v>0</v>
      </c>
      <c r="IM697">
        <v>0</v>
      </c>
      <c r="IN697">
        <v>0</v>
      </c>
      <c r="IO697" t="s">
        <v>441</v>
      </c>
      <c r="IP697" t="s">
        <v>442</v>
      </c>
      <c r="IQ697" t="s">
        <v>443</v>
      </c>
      <c r="IR697" t="s">
        <v>443</v>
      </c>
      <c r="IS697" t="s">
        <v>443</v>
      </c>
      <c r="IT697" t="s">
        <v>443</v>
      </c>
      <c r="IU697">
        <v>0</v>
      </c>
      <c r="IV697">
        <v>100</v>
      </c>
      <c r="IW697">
        <v>100</v>
      </c>
      <c r="IX697">
        <v>0.252</v>
      </c>
      <c r="IY697">
        <v>0.2194</v>
      </c>
      <c r="IZ697">
        <v>-0.1222274518627452</v>
      </c>
      <c r="JA697">
        <v>0.001328938755811441</v>
      </c>
      <c r="JB697">
        <v>-5.633165956792918E-07</v>
      </c>
      <c r="JC697">
        <v>2.510553891376428E-10</v>
      </c>
      <c r="JD697">
        <v>-0.04678033270444259</v>
      </c>
      <c r="JE697">
        <v>-0.0009625096320519332</v>
      </c>
      <c r="JF697">
        <v>0.0006953178313022573</v>
      </c>
      <c r="JG697">
        <v>-5.973937232829655E-06</v>
      </c>
      <c r="JH697">
        <v>1</v>
      </c>
      <c r="JI697">
        <v>2112</v>
      </c>
      <c r="JJ697">
        <v>1</v>
      </c>
      <c r="JK697">
        <v>26</v>
      </c>
      <c r="JL697">
        <v>201954.7</v>
      </c>
      <c r="JM697">
        <v>201954.6</v>
      </c>
      <c r="JN697">
        <v>0.817871</v>
      </c>
      <c r="JO697">
        <v>2.5647</v>
      </c>
      <c r="JP697">
        <v>1.39893</v>
      </c>
      <c r="JQ697">
        <v>2.32544</v>
      </c>
      <c r="JR697">
        <v>1.44897</v>
      </c>
      <c r="JS697">
        <v>2.50854</v>
      </c>
      <c r="JT697">
        <v>37.6745</v>
      </c>
      <c r="JU697">
        <v>23.9562</v>
      </c>
      <c r="JV697">
        <v>18</v>
      </c>
      <c r="JW697">
        <v>479.815</v>
      </c>
      <c r="JX697">
        <v>449.282</v>
      </c>
      <c r="JY697">
        <v>27.6261</v>
      </c>
      <c r="JZ697">
        <v>29.4072</v>
      </c>
      <c r="KA697">
        <v>29.9996</v>
      </c>
      <c r="KB697">
        <v>29.1676</v>
      </c>
      <c r="KC697">
        <v>29.2449</v>
      </c>
      <c r="KD697">
        <v>16.3991</v>
      </c>
      <c r="KE697">
        <v>28.5866</v>
      </c>
      <c r="KF697">
        <v>19.4575</v>
      </c>
      <c r="KG697">
        <v>27.6204</v>
      </c>
      <c r="KH697">
        <v>279.363</v>
      </c>
      <c r="KI697">
        <v>18.8125</v>
      </c>
      <c r="KJ697">
        <v>100.838</v>
      </c>
      <c r="KK697">
        <v>100.225</v>
      </c>
    </row>
    <row r="698" spans="1:297">
      <c r="A698">
        <v>682</v>
      </c>
      <c r="B698">
        <v>1759265868.1</v>
      </c>
      <c r="C698">
        <v>19052.5</v>
      </c>
      <c r="D698" t="s">
        <v>1814</v>
      </c>
      <c r="E698" t="s">
        <v>1815</v>
      </c>
      <c r="F698">
        <v>5</v>
      </c>
      <c r="G698" t="s">
        <v>1797</v>
      </c>
      <c r="H698" t="s">
        <v>436</v>
      </c>
      <c r="I698">
        <v>1759265860.6</v>
      </c>
      <c r="J698">
        <f>(K698)/1000</f>
        <v>0</v>
      </c>
      <c r="K698">
        <f>IF(DP698, AN698, AH698)</f>
        <v>0</v>
      </c>
      <c r="L698">
        <f>IF(DP698, AI698, AG698)</f>
        <v>0</v>
      </c>
      <c r="M698">
        <f>DR698 - IF(AU698&gt;1, L698*DL698*100.0/(AW698), 0)</f>
        <v>0</v>
      </c>
      <c r="N698">
        <f>((T698-J698/2)*M698-L698)/(T698+J698/2)</f>
        <v>0</v>
      </c>
      <c r="O698">
        <f>N698*(DY698+DZ698)/1000.0</f>
        <v>0</v>
      </c>
      <c r="P698">
        <f>(DR698 - IF(AU698&gt;1, L698*DL698*100.0/(AW698), 0))*(DY698+DZ698)/1000.0</f>
        <v>0</v>
      </c>
      <c r="Q698">
        <f>2.0/((1/S698-1/R698)+SIGN(S698)*SQRT((1/S698-1/R698)*(1/S698-1/R698) + 4*DM698/((DM698+1)*(DM698+1))*(2*1/S698*1/R698-1/R698*1/R698)))</f>
        <v>0</v>
      </c>
      <c r="R698">
        <f>IF(LEFT(DN698,1)&lt;&gt;"0",IF(LEFT(DN698,1)="1",3.0,DO698),$D$5+$E$5*(EF698*DY698/($K$5*1000))+$F$5*(EF698*DY698/($K$5*1000))*MAX(MIN(DL698,$J$5),$I$5)*MAX(MIN(DL698,$J$5),$I$5)+$G$5*MAX(MIN(DL698,$J$5),$I$5)*(EF698*DY698/($K$5*1000))+$H$5*(EF698*DY698/($K$5*1000))*(EF698*DY698/($K$5*1000)))</f>
        <v>0</v>
      </c>
      <c r="S698">
        <f>J698*(1000-(1000*0.61365*exp(17.502*W698/(240.97+W698))/(DY698+DZ698)+DT698)/2)/(1000*0.61365*exp(17.502*W698/(240.97+W698))/(DY698+DZ698)-DT698)</f>
        <v>0</v>
      </c>
      <c r="T698">
        <f>1/((DM698+1)/(Q698/1.6)+1/(R698/1.37)) + DM698/((DM698+1)/(Q698/1.6) + DM698/(R698/1.37))</f>
        <v>0</v>
      </c>
      <c r="U698">
        <f>(DH698*DK698)</f>
        <v>0</v>
      </c>
      <c r="V698">
        <f>(EA698+(U698+2*0.95*5.67E-8*(((EA698+$B$7)+273)^4-(EA698+273)^4)-44100*J698)/(1.84*29.3*R698+8*0.95*5.67E-8*(EA698+273)^3))</f>
        <v>0</v>
      </c>
      <c r="W698">
        <f>($C$7*EB698+$D$7*EC698+$E$7*V698)</f>
        <v>0</v>
      </c>
      <c r="X698">
        <f>0.61365*exp(17.502*W698/(240.97+W698))</f>
        <v>0</v>
      </c>
      <c r="Y698">
        <f>(Z698/AA698*100)</f>
        <v>0</v>
      </c>
      <c r="Z698">
        <f>DT698*(DY698+DZ698)/1000</f>
        <v>0</v>
      </c>
      <c r="AA698">
        <f>0.61365*exp(17.502*EA698/(240.97+EA698))</f>
        <v>0</v>
      </c>
      <c r="AB698">
        <f>(X698-DT698*(DY698+DZ698)/1000)</f>
        <v>0</v>
      </c>
      <c r="AC698">
        <f>(-J698*44100)</f>
        <v>0</v>
      </c>
      <c r="AD698">
        <f>2*29.3*R698*0.92*(EA698-W698)</f>
        <v>0</v>
      </c>
      <c r="AE698">
        <f>2*0.95*5.67E-8*(((EA698+$B$7)+273)^4-(W698+273)^4)</f>
        <v>0</v>
      </c>
      <c r="AF698">
        <f>U698+AE698+AC698+AD698</f>
        <v>0</v>
      </c>
      <c r="AG698">
        <f>DX698*AU698*(DS698-DR698*(1000-AU698*DU698)/(1000-AU698*DT698))/(100*DL698)</f>
        <v>0</v>
      </c>
      <c r="AH698">
        <f>1000*DX698*AU698*(DT698-DU698)/(100*DL698*(1000-AU698*DT698))</f>
        <v>0</v>
      </c>
      <c r="AI698">
        <f>(AJ698 - AK698 - DY698*1E3/(8.314*(EA698+273.15)) * AM698/DX698 * AL698) * DX698/(100*DL698) * (1000 - DU698)/1000</f>
        <v>0</v>
      </c>
      <c r="AJ698">
        <v>305.5422554582465</v>
      </c>
      <c r="AK698">
        <v>311.4628606060607</v>
      </c>
      <c r="AL698">
        <v>-3.273920151429484</v>
      </c>
      <c r="AM698">
        <v>65.48838002476873</v>
      </c>
      <c r="AN698">
        <f>(AP698 - AO698 + DY698*1E3/(8.314*(EA698+273.15)) * AR698/DX698 * AQ698) * DX698/(100*DL698) * 1000/(1000 - AP698)</f>
        <v>0</v>
      </c>
      <c r="AO698">
        <v>18.81807147687015</v>
      </c>
      <c r="AP698">
        <v>22.88568727272726</v>
      </c>
      <c r="AQ698">
        <v>-0.0003071709191851623</v>
      </c>
      <c r="AR698">
        <v>121.0153732693986</v>
      </c>
      <c r="AS698">
        <v>2</v>
      </c>
      <c r="AT698">
        <v>0</v>
      </c>
      <c r="AU698">
        <f>IF(AS698*$H$13&gt;=AW698,1.0,(AW698/(AW698-AS698*$H$13)))</f>
        <v>0</v>
      </c>
      <c r="AV698">
        <f>(AU698-1)*100</f>
        <v>0</v>
      </c>
      <c r="AW698">
        <f>MAX(0,($B$13+$C$13*EF698)/(1+$D$13*EF698)*DY698/(EA698+273)*$E$13)</f>
        <v>0</v>
      </c>
      <c r="AX698" t="s">
        <v>437</v>
      </c>
      <c r="AY698" t="s">
        <v>437</v>
      </c>
      <c r="AZ698">
        <v>0</v>
      </c>
      <c r="BA698">
        <v>0</v>
      </c>
      <c r="BB698">
        <f>1-AZ698/BA698</f>
        <v>0</v>
      </c>
      <c r="BC698">
        <v>0</v>
      </c>
      <c r="BD698" t="s">
        <v>437</v>
      </c>
      <c r="BE698" t="s">
        <v>437</v>
      </c>
      <c r="BF698">
        <v>0</v>
      </c>
      <c r="BG698">
        <v>0</v>
      </c>
      <c r="BH698">
        <f>1-BF698/BG698</f>
        <v>0</v>
      </c>
      <c r="BI698">
        <v>0.5</v>
      </c>
      <c r="BJ698">
        <f>DI698</f>
        <v>0</v>
      </c>
      <c r="BK698">
        <f>L698</f>
        <v>0</v>
      </c>
      <c r="BL698">
        <f>BH698*BI698*BJ698</f>
        <v>0</v>
      </c>
      <c r="BM698">
        <f>(BK698-BC698)/BJ698</f>
        <v>0</v>
      </c>
      <c r="BN698">
        <f>(BA698-BG698)/BG698</f>
        <v>0</v>
      </c>
      <c r="BO698">
        <f>AZ698/(BB698+AZ698/BG698)</f>
        <v>0</v>
      </c>
      <c r="BP698" t="s">
        <v>437</v>
      </c>
      <c r="BQ698">
        <v>0</v>
      </c>
      <c r="BR698">
        <f>IF(BQ698&lt;&gt;0, BQ698, BO698)</f>
        <v>0</v>
      </c>
      <c r="BS698">
        <f>1-BR698/BG698</f>
        <v>0</v>
      </c>
      <c r="BT698">
        <f>(BG698-BF698)/(BG698-BR698)</f>
        <v>0</v>
      </c>
      <c r="BU698">
        <f>(BA698-BG698)/(BA698-BR698)</f>
        <v>0</v>
      </c>
      <c r="BV698">
        <f>(BG698-BF698)/(BG698-AZ698)</f>
        <v>0</v>
      </c>
      <c r="BW698">
        <f>(BA698-BG698)/(BA698-AZ698)</f>
        <v>0</v>
      </c>
      <c r="BX698">
        <f>(BT698*BR698/BF698)</f>
        <v>0</v>
      </c>
      <c r="BY698">
        <f>(1-BX698)</f>
        <v>0</v>
      </c>
      <c r="DH698">
        <f>$B$11*EG698+$C$11*EH698+$F$11*ES698*(1-EV698)</f>
        <v>0</v>
      </c>
      <c r="DI698">
        <f>DH698*DJ698</f>
        <v>0</v>
      </c>
      <c r="DJ698">
        <f>($B$11*$D$9+$C$11*$D$9+$F$11*((FF698+EX698)/MAX(FF698+EX698+FG698, 0.1)*$I$9+FG698/MAX(FF698+EX698+FG698, 0.1)*$J$9))/($B$11+$C$11+$F$11)</f>
        <v>0</v>
      </c>
      <c r="DK698">
        <f>($B$11*$K$9+$C$11*$K$9+$F$11*((FF698+EX698)/MAX(FF698+EX698+FG698, 0.1)*$P$9+FG698/MAX(FF698+EX698+FG698, 0.1)*$Q$9))/($B$11+$C$11+$F$11)</f>
        <v>0</v>
      </c>
      <c r="DL698">
        <v>5.36</v>
      </c>
      <c r="DM698">
        <v>0.5</v>
      </c>
      <c r="DN698" t="s">
        <v>438</v>
      </c>
      <c r="DO698">
        <v>2</v>
      </c>
      <c r="DP698" t="b">
        <v>1</v>
      </c>
      <c r="DQ698">
        <v>1759265860.6</v>
      </c>
      <c r="DR698">
        <v>326.6821481481482</v>
      </c>
      <c r="DS698">
        <v>314.4606296296297</v>
      </c>
      <c r="DT698">
        <v>22.90208888888889</v>
      </c>
      <c r="DU698">
        <v>18.8279962962963</v>
      </c>
      <c r="DV698">
        <v>326.422074074074</v>
      </c>
      <c r="DW698">
        <v>22.68267777777778</v>
      </c>
      <c r="DX698">
        <v>499.9898888888889</v>
      </c>
      <c r="DY698">
        <v>90.59960370370371</v>
      </c>
      <c r="DZ698">
        <v>0.05234848888888889</v>
      </c>
      <c r="EA698">
        <v>29.49763333333333</v>
      </c>
      <c r="EB698">
        <v>30.01412592592592</v>
      </c>
      <c r="EC698">
        <v>999.9000000000001</v>
      </c>
      <c r="ED698">
        <v>0</v>
      </c>
      <c r="EE698">
        <v>0</v>
      </c>
      <c r="EF698">
        <v>10004.25592592593</v>
      </c>
      <c r="EG698">
        <v>0</v>
      </c>
      <c r="EH698">
        <v>12.30767037037037</v>
      </c>
      <c r="EI698">
        <v>12.22149259259259</v>
      </c>
      <c r="EJ698">
        <v>334.3393703703704</v>
      </c>
      <c r="EK698">
        <v>320.4950740740741</v>
      </c>
      <c r="EL698">
        <v>4.074091111111111</v>
      </c>
      <c r="EM698">
        <v>314.4606296296297</v>
      </c>
      <c r="EN698">
        <v>18.8279962962963</v>
      </c>
      <c r="EO698">
        <v>2.07492037037037</v>
      </c>
      <c r="EP698">
        <v>1.705808888888889</v>
      </c>
      <c r="EQ698">
        <v>18.02794074074074</v>
      </c>
      <c r="ER698">
        <v>14.94938148148148</v>
      </c>
      <c r="ES698">
        <v>2000.003333333334</v>
      </c>
      <c r="ET698">
        <v>0.9800037777777776</v>
      </c>
      <c r="EU698">
        <v>0.01999612222222222</v>
      </c>
      <c r="EV698">
        <v>0</v>
      </c>
      <c r="EW698">
        <v>949.3115185185185</v>
      </c>
      <c r="EX698">
        <v>5.000560000000001</v>
      </c>
      <c r="EY698">
        <v>19526.56296296296</v>
      </c>
      <c r="EZ698">
        <v>17294.92222222222</v>
      </c>
      <c r="FA698">
        <v>41.35859259259259</v>
      </c>
      <c r="FB698">
        <v>41.90485185185185</v>
      </c>
      <c r="FC698">
        <v>41.41177777777776</v>
      </c>
      <c r="FD698">
        <v>40.92788888888889</v>
      </c>
      <c r="FE698">
        <v>42.40718518518518</v>
      </c>
      <c r="FF698">
        <v>1955.113333333333</v>
      </c>
      <c r="FG698">
        <v>39.89000000000001</v>
      </c>
      <c r="FH698">
        <v>0</v>
      </c>
      <c r="FI698">
        <v>1759265882.2</v>
      </c>
      <c r="FJ698">
        <v>0</v>
      </c>
      <c r="FK698">
        <v>949.31928</v>
      </c>
      <c r="FL698">
        <v>6.48507692312568</v>
      </c>
      <c r="FM698">
        <v>115.0923076593468</v>
      </c>
      <c r="FN698">
        <v>19526.62</v>
      </c>
      <c r="FO698">
        <v>15</v>
      </c>
      <c r="FP698">
        <v>0</v>
      </c>
      <c r="FQ698" t="s">
        <v>439</v>
      </c>
      <c r="FR698">
        <v>1747148579.5</v>
      </c>
      <c r="FS698">
        <v>1747148584.5</v>
      </c>
      <c r="FT698">
        <v>0</v>
      </c>
      <c r="FU698">
        <v>0.162</v>
      </c>
      <c r="FV698">
        <v>-0.001</v>
      </c>
      <c r="FW698">
        <v>0.139</v>
      </c>
      <c r="FX698">
        <v>0.058</v>
      </c>
      <c r="FY698">
        <v>420</v>
      </c>
      <c r="FZ698">
        <v>16</v>
      </c>
      <c r="GA698">
        <v>0.19</v>
      </c>
      <c r="GB698">
        <v>0.02</v>
      </c>
      <c r="GC698">
        <v>11.71457121951219</v>
      </c>
      <c r="GD698">
        <v>9.575314703832767</v>
      </c>
      <c r="GE698">
        <v>0.9527570658861962</v>
      </c>
      <c r="GF698">
        <v>0</v>
      </c>
      <c r="GG698">
        <v>949.0597647058823</v>
      </c>
      <c r="GH698">
        <v>6.111016048622878</v>
      </c>
      <c r="GI698">
        <v>0.6431542701598958</v>
      </c>
      <c r="GJ698">
        <v>0</v>
      </c>
      <c r="GK698">
        <v>4.072971707317073</v>
      </c>
      <c r="GL698">
        <v>0.01807191637632386</v>
      </c>
      <c r="GM698">
        <v>0.002055032968033033</v>
      </c>
      <c r="GN698">
        <v>1</v>
      </c>
      <c r="GO698">
        <v>1</v>
      </c>
      <c r="GP698">
        <v>3</v>
      </c>
      <c r="GQ698" t="s">
        <v>463</v>
      </c>
      <c r="GR698">
        <v>3.128</v>
      </c>
      <c r="GS698">
        <v>2.73024</v>
      </c>
      <c r="GT698">
        <v>0.0663362</v>
      </c>
      <c r="GU698">
        <v>0.06428979999999999</v>
      </c>
      <c r="GV698">
        <v>0.10352</v>
      </c>
      <c r="GW698">
        <v>0.0907562</v>
      </c>
      <c r="GX698">
        <v>27971.7</v>
      </c>
      <c r="GY698">
        <v>27199.6</v>
      </c>
      <c r="GZ698">
        <v>30501.7</v>
      </c>
      <c r="HA698">
        <v>29324.5</v>
      </c>
      <c r="HB698">
        <v>37738.5</v>
      </c>
      <c r="HC698">
        <v>35081</v>
      </c>
      <c r="HD698">
        <v>46664.1</v>
      </c>
      <c r="HE698">
        <v>43572.8</v>
      </c>
      <c r="HF698">
        <v>1.82162</v>
      </c>
      <c r="HG698">
        <v>1.82117</v>
      </c>
      <c r="HH698">
        <v>0.137754</v>
      </c>
      <c r="HI698">
        <v>0</v>
      </c>
      <c r="HJ698">
        <v>27.7246</v>
      </c>
      <c r="HK698">
        <v>999.9</v>
      </c>
      <c r="HL698">
        <v>47.9</v>
      </c>
      <c r="HM698">
        <v>31.6</v>
      </c>
      <c r="HN698">
        <v>24.6801</v>
      </c>
      <c r="HO698">
        <v>63.1043</v>
      </c>
      <c r="HP698">
        <v>17.5321</v>
      </c>
      <c r="HQ698">
        <v>1</v>
      </c>
      <c r="HR698">
        <v>0.166593</v>
      </c>
      <c r="HS698">
        <v>0.00793573</v>
      </c>
      <c r="HT698">
        <v>20.2004</v>
      </c>
      <c r="HU698">
        <v>5.22762</v>
      </c>
      <c r="HV698">
        <v>11.974</v>
      </c>
      <c r="HW698">
        <v>4.97055</v>
      </c>
      <c r="HX698">
        <v>3.28968</v>
      </c>
      <c r="HY698">
        <v>9999</v>
      </c>
      <c r="HZ698">
        <v>9999</v>
      </c>
      <c r="IA698">
        <v>9999</v>
      </c>
      <c r="IB698">
        <v>22.7</v>
      </c>
      <c r="IC698">
        <v>4.97291</v>
      </c>
      <c r="ID698">
        <v>1.87729</v>
      </c>
      <c r="IE698">
        <v>1.87531</v>
      </c>
      <c r="IF698">
        <v>1.87816</v>
      </c>
      <c r="IG698">
        <v>1.87488</v>
      </c>
      <c r="IH698">
        <v>1.87846</v>
      </c>
      <c r="II698">
        <v>1.87558</v>
      </c>
      <c r="IJ698">
        <v>1.87672</v>
      </c>
      <c r="IK698">
        <v>0</v>
      </c>
      <c r="IL698">
        <v>0</v>
      </c>
      <c r="IM698">
        <v>0</v>
      </c>
      <c r="IN698">
        <v>0</v>
      </c>
      <c r="IO698" t="s">
        <v>441</v>
      </c>
      <c r="IP698" t="s">
        <v>442</v>
      </c>
      <c r="IQ698" t="s">
        <v>443</v>
      </c>
      <c r="IR698" t="s">
        <v>443</v>
      </c>
      <c r="IS698" t="s">
        <v>443</v>
      </c>
      <c r="IT698" t="s">
        <v>443</v>
      </c>
      <c r="IU698">
        <v>0</v>
      </c>
      <c r="IV698">
        <v>100</v>
      </c>
      <c r="IW698">
        <v>100</v>
      </c>
      <c r="IX698">
        <v>0.235</v>
      </c>
      <c r="IY698">
        <v>0.219</v>
      </c>
      <c r="IZ698">
        <v>-0.1222274518627452</v>
      </c>
      <c r="JA698">
        <v>0.001328938755811441</v>
      </c>
      <c r="JB698">
        <v>-5.633165956792918E-07</v>
      </c>
      <c r="JC698">
        <v>2.510553891376428E-10</v>
      </c>
      <c r="JD698">
        <v>-0.04678033270444259</v>
      </c>
      <c r="JE698">
        <v>-0.0009625096320519332</v>
      </c>
      <c r="JF698">
        <v>0.0006953178313022573</v>
      </c>
      <c r="JG698">
        <v>-5.973937232829655E-06</v>
      </c>
      <c r="JH698">
        <v>1</v>
      </c>
      <c r="JI698">
        <v>2112</v>
      </c>
      <c r="JJ698">
        <v>1</v>
      </c>
      <c r="JK698">
        <v>26</v>
      </c>
      <c r="JL698">
        <v>201954.8</v>
      </c>
      <c r="JM698">
        <v>201954.7</v>
      </c>
      <c r="JN698">
        <v>0.778809</v>
      </c>
      <c r="JO698">
        <v>2.55493</v>
      </c>
      <c r="JP698">
        <v>1.39893</v>
      </c>
      <c r="JQ698">
        <v>2.32544</v>
      </c>
      <c r="JR698">
        <v>1.44897</v>
      </c>
      <c r="JS698">
        <v>2.57324</v>
      </c>
      <c r="JT698">
        <v>37.6745</v>
      </c>
      <c r="JU698">
        <v>23.9649</v>
      </c>
      <c r="JV698">
        <v>18</v>
      </c>
      <c r="JW698">
        <v>479.579</v>
      </c>
      <c r="JX698">
        <v>449.213</v>
      </c>
      <c r="JY698">
        <v>27.6037</v>
      </c>
      <c r="JZ698">
        <v>29.4026</v>
      </c>
      <c r="KA698">
        <v>29.9997</v>
      </c>
      <c r="KB698">
        <v>29.1631</v>
      </c>
      <c r="KC698">
        <v>29.2399</v>
      </c>
      <c r="KD698">
        <v>15.6305</v>
      </c>
      <c r="KE698">
        <v>28.5866</v>
      </c>
      <c r="KF698">
        <v>19.4575</v>
      </c>
      <c r="KG698">
        <v>27.5993</v>
      </c>
      <c r="KH698">
        <v>265.998</v>
      </c>
      <c r="KI698">
        <v>18.8125</v>
      </c>
      <c r="KJ698">
        <v>100.842</v>
      </c>
      <c r="KK698">
        <v>100.226</v>
      </c>
    </row>
    <row r="699" spans="1:297">
      <c r="A699">
        <v>683</v>
      </c>
      <c r="B699">
        <v>1759265873.1</v>
      </c>
      <c r="C699">
        <v>19057.5</v>
      </c>
      <c r="D699" t="s">
        <v>1816</v>
      </c>
      <c r="E699" t="s">
        <v>1817</v>
      </c>
      <c r="F699">
        <v>5</v>
      </c>
      <c r="G699" t="s">
        <v>1797</v>
      </c>
      <c r="H699" t="s">
        <v>436</v>
      </c>
      <c r="I699">
        <v>1759265865.314285</v>
      </c>
      <c r="J699">
        <f>(K699)/1000</f>
        <v>0</v>
      </c>
      <c r="K699">
        <f>IF(DP699, AN699, AH699)</f>
        <v>0</v>
      </c>
      <c r="L699">
        <f>IF(DP699, AI699, AG699)</f>
        <v>0</v>
      </c>
      <c r="M699">
        <f>DR699 - IF(AU699&gt;1, L699*DL699*100.0/(AW699), 0)</f>
        <v>0</v>
      </c>
      <c r="N699">
        <f>((T699-J699/2)*M699-L699)/(T699+J699/2)</f>
        <v>0</v>
      </c>
      <c r="O699">
        <f>N699*(DY699+DZ699)/1000.0</f>
        <v>0</v>
      </c>
      <c r="P699">
        <f>(DR699 - IF(AU699&gt;1, L699*DL699*100.0/(AW699), 0))*(DY699+DZ699)/1000.0</f>
        <v>0</v>
      </c>
      <c r="Q699">
        <f>2.0/((1/S699-1/R699)+SIGN(S699)*SQRT((1/S699-1/R699)*(1/S699-1/R699) + 4*DM699/((DM699+1)*(DM699+1))*(2*1/S699*1/R699-1/R699*1/R699)))</f>
        <v>0</v>
      </c>
      <c r="R699">
        <f>IF(LEFT(DN699,1)&lt;&gt;"0",IF(LEFT(DN699,1)="1",3.0,DO699),$D$5+$E$5*(EF699*DY699/($K$5*1000))+$F$5*(EF699*DY699/($K$5*1000))*MAX(MIN(DL699,$J$5),$I$5)*MAX(MIN(DL699,$J$5),$I$5)+$G$5*MAX(MIN(DL699,$J$5),$I$5)*(EF699*DY699/($K$5*1000))+$H$5*(EF699*DY699/($K$5*1000))*(EF699*DY699/($K$5*1000)))</f>
        <v>0</v>
      </c>
      <c r="S699">
        <f>J699*(1000-(1000*0.61365*exp(17.502*W699/(240.97+W699))/(DY699+DZ699)+DT699)/2)/(1000*0.61365*exp(17.502*W699/(240.97+W699))/(DY699+DZ699)-DT699)</f>
        <v>0</v>
      </c>
      <c r="T699">
        <f>1/((DM699+1)/(Q699/1.6)+1/(R699/1.37)) + DM699/((DM699+1)/(Q699/1.6) + DM699/(R699/1.37))</f>
        <v>0</v>
      </c>
      <c r="U699">
        <f>(DH699*DK699)</f>
        <v>0</v>
      </c>
      <c r="V699">
        <f>(EA699+(U699+2*0.95*5.67E-8*(((EA699+$B$7)+273)^4-(EA699+273)^4)-44100*J699)/(1.84*29.3*R699+8*0.95*5.67E-8*(EA699+273)^3))</f>
        <v>0</v>
      </c>
      <c r="W699">
        <f>($C$7*EB699+$D$7*EC699+$E$7*V699)</f>
        <v>0</v>
      </c>
      <c r="X699">
        <f>0.61365*exp(17.502*W699/(240.97+W699))</f>
        <v>0</v>
      </c>
      <c r="Y699">
        <f>(Z699/AA699*100)</f>
        <v>0</v>
      </c>
      <c r="Z699">
        <f>DT699*(DY699+DZ699)/1000</f>
        <v>0</v>
      </c>
      <c r="AA699">
        <f>0.61365*exp(17.502*EA699/(240.97+EA699))</f>
        <v>0</v>
      </c>
      <c r="AB699">
        <f>(X699-DT699*(DY699+DZ699)/1000)</f>
        <v>0</v>
      </c>
      <c r="AC699">
        <f>(-J699*44100)</f>
        <v>0</v>
      </c>
      <c r="AD699">
        <f>2*29.3*R699*0.92*(EA699-W699)</f>
        <v>0</v>
      </c>
      <c r="AE699">
        <f>2*0.95*5.67E-8*(((EA699+$B$7)+273)^4-(W699+273)^4)</f>
        <v>0</v>
      </c>
      <c r="AF699">
        <f>U699+AE699+AC699+AD699</f>
        <v>0</v>
      </c>
      <c r="AG699">
        <f>DX699*AU699*(DS699-DR699*(1000-AU699*DU699)/(1000-AU699*DT699))/(100*DL699)</f>
        <v>0</v>
      </c>
      <c r="AH699">
        <f>1000*DX699*AU699*(DT699-DU699)/(100*DL699*(1000-AU699*DT699))</f>
        <v>0</v>
      </c>
      <c r="AI699">
        <f>(AJ699 - AK699 - DY699*1E3/(8.314*(EA699+273.15)) * AM699/DX699 * AL699) * DX699/(100*DL699) * (1000 - DU699)/1000</f>
        <v>0</v>
      </c>
      <c r="AJ699">
        <v>288.594682155375</v>
      </c>
      <c r="AK699">
        <v>295.0741939393939</v>
      </c>
      <c r="AL699">
        <v>-3.281438412976587</v>
      </c>
      <c r="AM699">
        <v>65.48838002476873</v>
      </c>
      <c r="AN699">
        <f>(AP699 - AO699 + DY699*1E3/(8.314*(EA699+273.15)) * AR699/DX699 * AQ699) * DX699/(100*DL699) * 1000/(1000 - AP699)</f>
        <v>0</v>
      </c>
      <c r="AO699">
        <v>18.80760746351262</v>
      </c>
      <c r="AP699">
        <v>22.86443212121211</v>
      </c>
      <c r="AQ699">
        <v>-0.00178756337895007</v>
      </c>
      <c r="AR699">
        <v>121.0153732693986</v>
      </c>
      <c r="AS699">
        <v>2</v>
      </c>
      <c r="AT699">
        <v>0</v>
      </c>
      <c r="AU699">
        <f>IF(AS699*$H$13&gt;=AW699,1.0,(AW699/(AW699-AS699*$H$13)))</f>
        <v>0</v>
      </c>
      <c r="AV699">
        <f>(AU699-1)*100</f>
        <v>0</v>
      </c>
      <c r="AW699">
        <f>MAX(0,($B$13+$C$13*EF699)/(1+$D$13*EF699)*DY699/(EA699+273)*$E$13)</f>
        <v>0</v>
      </c>
      <c r="AX699" t="s">
        <v>437</v>
      </c>
      <c r="AY699" t="s">
        <v>437</v>
      </c>
      <c r="AZ699">
        <v>0</v>
      </c>
      <c r="BA699">
        <v>0</v>
      </c>
      <c r="BB699">
        <f>1-AZ699/BA699</f>
        <v>0</v>
      </c>
      <c r="BC699">
        <v>0</v>
      </c>
      <c r="BD699" t="s">
        <v>437</v>
      </c>
      <c r="BE699" t="s">
        <v>437</v>
      </c>
      <c r="BF699">
        <v>0</v>
      </c>
      <c r="BG699">
        <v>0</v>
      </c>
      <c r="BH699">
        <f>1-BF699/BG699</f>
        <v>0</v>
      </c>
      <c r="BI699">
        <v>0.5</v>
      </c>
      <c r="BJ699">
        <f>DI699</f>
        <v>0</v>
      </c>
      <c r="BK699">
        <f>L699</f>
        <v>0</v>
      </c>
      <c r="BL699">
        <f>BH699*BI699*BJ699</f>
        <v>0</v>
      </c>
      <c r="BM699">
        <f>(BK699-BC699)/BJ699</f>
        <v>0</v>
      </c>
      <c r="BN699">
        <f>(BA699-BG699)/BG699</f>
        <v>0</v>
      </c>
      <c r="BO699">
        <f>AZ699/(BB699+AZ699/BG699)</f>
        <v>0</v>
      </c>
      <c r="BP699" t="s">
        <v>437</v>
      </c>
      <c r="BQ699">
        <v>0</v>
      </c>
      <c r="BR699">
        <f>IF(BQ699&lt;&gt;0, BQ699, BO699)</f>
        <v>0</v>
      </c>
      <c r="BS699">
        <f>1-BR699/BG699</f>
        <v>0</v>
      </c>
      <c r="BT699">
        <f>(BG699-BF699)/(BG699-BR699)</f>
        <v>0</v>
      </c>
      <c r="BU699">
        <f>(BA699-BG699)/(BA699-BR699)</f>
        <v>0</v>
      </c>
      <c r="BV699">
        <f>(BG699-BF699)/(BG699-AZ699)</f>
        <v>0</v>
      </c>
      <c r="BW699">
        <f>(BA699-BG699)/(BA699-AZ699)</f>
        <v>0</v>
      </c>
      <c r="BX699">
        <f>(BT699*BR699/BF699)</f>
        <v>0</v>
      </c>
      <c r="BY699">
        <f>(1-BX699)</f>
        <v>0</v>
      </c>
      <c r="DH699">
        <f>$B$11*EG699+$C$11*EH699+$F$11*ES699*(1-EV699)</f>
        <v>0</v>
      </c>
      <c r="DI699">
        <f>DH699*DJ699</f>
        <v>0</v>
      </c>
      <c r="DJ699">
        <f>($B$11*$D$9+$C$11*$D$9+$F$11*((FF699+EX699)/MAX(FF699+EX699+FG699, 0.1)*$I$9+FG699/MAX(FF699+EX699+FG699, 0.1)*$J$9))/($B$11+$C$11+$F$11)</f>
        <v>0</v>
      </c>
      <c r="DK699">
        <f>($B$11*$K$9+$C$11*$K$9+$F$11*((FF699+EX699)/MAX(FF699+EX699+FG699, 0.1)*$P$9+FG699/MAX(FF699+EX699+FG699, 0.1)*$Q$9))/($B$11+$C$11+$F$11)</f>
        <v>0</v>
      </c>
      <c r="DL699">
        <v>5.36</v>
      </c>
      <c r="DM699">
        <v>0.5</v>
      </c>
      <c r="DN699" t="s">
        <v>438</v>
      </c>
      <c r="DO699">
        <v>2</v>
      </c>
      <c r="DP699" t="b">
        <v>1</v>
      </c>
      <c r="DQ699">
        <v>1759265865.314285</v>
      </c>
      <c r="DR699">
        <v>311.6361785714286</v>
      </c>
      <c r="DS699">
        <v>298.7931785714286</v>
      </c>
      <c r="DT699">
        <v>22.89090357142856</v>
      </c>
      <c r="DU699">
        <v>18.81986428571429</v>
      </c>
      <c r="DV699">
        <v>311.3918571428571</v>
      </c>
      <c r="DW699">
        <v>22.67171785714286</v>
      </c>
      <c r="DX699">
        <v>499.9889642857143</v>
      </c>
      <c r="DY699">
        <v>90.59875000000001</v>
      </c>
      <c r="DZ699">
        <v>0.05236956071428572</v>
      </c>
      <c r="EA699">
        <v>29.49241785714286</v>
      </c>
      <c r="EB699">
        <v>29.99453571428571</v>
      </c>
      <c r="EC699">
        <v>999.9000000000002</v>
      </c>
      <c r="ED699">
        <v>0</v>
      </c>
      <c r="EE699">
        <v>0</v>
      </c>
      <c r="EF699">
        <v>10006.51821428571</v>
      </c>
      <c r="EG699">
        <v>0</v>
      </c>
      <c r="EH699">
        <v>12.31666785714286</v>
      </c>
      <c r="EI699">
        <v>12.8431</v>
      </c>
      <c r="EJ699">
        <v>318.9372857142857</v>
      </c>
      <c r="EK699">
        <v>304.5244999999999</v>
      </c>
      <c r="EL699">
        <v>4.071028928571429</v>
      </c>
      <c r="EM699">
        <v>298.7931785714286</v>
      </c>
      <c r="EN699">
        <v>18.81986428571429</v>
      </c>
      <c r="EO699">
        <v>2.073887142857143</v>
      </c>
      <c r="EP699">
        <v>1.7050575</v>
      </c>
      <c r="EQ699">
        <v>18.02001428571429</v>
      </c>
      <c r="ER699">
        <v>14.94252857142857</v>
      </c>
      <c r="ES699">
        <v>2000.004285714286</v>
      </c>
      <c r="ET699">
        <v>0.9800037142857142</v>
      </c>
      <c r="EU699">
        <v>0.01999618571428571</v>
      </c>
      <c r="EV699">
        <v>0</v>
      </c>
      <c r="EW699">
        <v>949.8629285714286</v>
      </c>
      <c r="EX699">
        <v>5.000560000000001</v>
      </c>
      <c r="EY699">
        <v>19536.16428571429</v>
      </c>
      <c r="EZ699">
        <v>17294.93214285715</v>
      </c>
      <c r="FA699">
        <v>41.33903571428569</v>
      </c>
      <c r="FB699">
        <v>41.8905</v>
      </c>
      <c r="FC699">
        <v>41.40160714285714</v>
      </c>
      <c r="FD699">
        <v>40.92371428571428</v>
      </c>
      <c r="FE699">
        <v>42.39042857142856</v>
      </c>
      <c r="FF699">
        <v>1955.114285714286</v>
      </c>
      <c r="FG699">
        <v>39.89000000000001</v>
      </c>
      <c r="FH699">
        <v>0</v>
      </c>
      <c r="FI699">
        <v>1759265887.6</v>
      </c>
      <c r="FJ699">
        <v>0</v>
      </c>
      <c r="FK699">
        <v>949.9141538461538</v>
      </c>
      <c r="FL699">
        <v>8.45046153333265</v>
      </c>
      <c r="FM699">
        <v>126.9846153764332</v>
      </c>
      <c r="FN699">
        <v>19536.90384615385</v>
      </c>
      <c r="FO699">
        <v>15</v>
      </c>
      <c r="FP699">
        <v>0</v>
      </c>
      <c r="FQ699" t="s">
        <v>439</v>
      </c>
      <c r="FR699">
        <v>1747148579.5</v>
      </c>
      <c r="FS699">
        <v>1747148584.5</v>
      </c>
      <c r="FT699">
        <v>0</v>
      </c>
      <c r="FU699">
        <v>0.162</v>
      </c>
      <c r="FV699">
        <v>-0.001</v>
      </c>
      <c r="FW699">
        <v>0.139</v>
      </c>
      <c r="FX699">
        <v>0.058</v>
      </c>
      <c r="FY699">
        <v>420</v>
      </c>
      <c r="FZ699">
        <v>16</v>
      </c>
      <c r="GA699">
        <v>0.19</v>
      </c>
      <c r="GB699">
        <v>0.02</v>
      </c>
      <c r="GC699">
        <v>12.441465</v>
      </c>
      <c r="GD699">
        <v>8.003936960600379</v>
      </c>
      <c r="GE699">
        <v>0.7716519174958358</v>
      </c>
      <c r="GF699">
        <v>0</v>
      </c>
      <c r="GG699">
        <v>949.5282058823529</v>
      </c>
      <c r="GH699">
        <v>6.743605804079146</v>
      </c>
      <c r="GI699">
        <v>0.7070679632618618</v>
      </c>
      <c r="GJ699">
        <v>0</v>
      </c>
      <c r="GK699">
        <v>4.072019</v>
      </c>
      <c r="GL699">
        <v>-0.0248974108818082</v>
      </c>
      <c r="GM699">
        <v>0.004123274063168694</v>
      </c>
      <c r="GN699">
        <v>1</v>
      </c>
      <c r="GO699">
        <v>1</v>
      </c>
      <c r="GP699">
        <v>3</v>
      </c>
      <c r="GQ699" t="s">
        <v>463</v>
      </c>
      <c r="GR699">
        <v>3.12806</v>
      </c>
      <c r="GS699">
        <v>2.73027</v>
      </c>
      <c r="GT699">
        <v>0.063459</v>
      </c>
      <c r="GU699">
        <v>0.0612385</v>
      </c>
      <c r="GV699">
        <v>0.103462</v>
      </c>
      <c r="GW699">
        <v>0.0907375</v>
      </c>
      <c r="GX699">
        <v>28057.8</v>
      </c>
      <c r="GY699">
        <v>27288.3</v>
      </c>
      <c r="GZ699">
        <v>30501.5</v>
      </c>
      <c r="HA699">
        <v>29324.5</v>
      </c>
      <c r="HB699">
        <v>37740.8</v>
      </c>
      <c r="HC699">
        <v>35081.2</v>
      </c>
      <c r="HD699">
        <v>46664.1</v>
      </c>
      <c r="HE699">
        <v>43572.5</v>
      </c>
      <c r="HF699">
        <v>1.822</v>
      </c>
      <c r="HG699">
        <v>1.82097</v>
      </c>
      <c r="HH699">
        <v>0.136927</v>
      </c>
      <c r="HI699">
        <v>0</v>
      </c>
      <c r="HJ699">
        <v>27.7217</v>
      </c>
      <c r="HK699">
        <v>999.9</v>
      </c>
      <c r="HL699">
        <v>47.9</v>
      </c>
      <c r="HM699">
        <v>31.6</v>
      </c>
      <c r="HN699">
        <v>24.6794</v>
      </c>
      <c r="HO699">
        <v>62.6943</v>
      </c>
      <c r="HP699">
        <v>17.6322</v>
      </c>
      <c r="HQ699">
        <v>1</v>
      </c>
      <c r="HR699">
        <v>0.166354</v>
      </c>
      <c r="HS699">
        <v>-0.19085</v>
      </c>
      <c r="HT699">
        <v>20.2002</v>
      </c>
      <c r="HU699">
        <v>5.22762</v>
      </c>
      <c r="HV699">
        <v>11.974</v>
      </c>
      <c r="HW699">
        <v>4.97035</v>
      </c>
      <c r="HX699">
        <v>3.2897</v>
      </c>
      <c r="HY699">
        <v>9999</v>
      </c>
      <c r="HZ699">
        <v>9999</v>
      </c>
      <c r="IA699">
        <v>9999</v>
      </c>
      <c r="IB699">
        <v>22.7</v>
      </c>
      <c r="IC699">
        <v>4.97292</v>
      </c>
      <c r="ID699">
        <v>1.8773</v>
      </c>
      <c r="IE699">
        <v>1.87534</v>
      </c>
      <c r="IF699">
        <v>1.87818</v>
      </c>
      <c r="IG699">
        <v>1.87491</v>
      </c>
      <c r="IH699">
        <v>1.8785</v>
      </c>
      <c r="II699">
        <v>1.87561</v>
      </c>
      <c r="IJ699">
        <v>1.8768</v>
      </c>
      <c r="IK699">
        <v>0</v>
      </c>
      <c r="IL699">
        <v>0</v>
      </c>
      <c r="IM699">
        <v>0</v>
      </c>
      <c r="IN699">
        <v>0</v>
      </c>
      <c r="IO699" t="s">
        <v>441</v>
      </c>
      <c r="IP699" t="s">
        <v>442</v>
      </c>
      <c r="IQ699" t="s">
        <v>443</v>
      </c>
      <c r="IR699" t="s">
        <v>443</v>
      </c>
      <c r="IS699" t="s">
        <v>443</v>
      </c>
      <c r="IT699" t="s">
        <v>443</v>
      </c>
      <c r="IU699">
        <v>0</v>
      </c>
      <c r="IV699">
        <v>100</v>
      </c>
      <c r="IW699">
        <v>100</v>
      </c>
      <c r="IX699">
        <v>0.218</v>
      </c>
      <c r="IY699">
        <v>0.2186</v>
      </c>
      <c r="IZ699">
        <v>-0.1222274518627452</v>
      </c>
      <c r="JA699">
        <v>0.001328938755811441</v>
      </c>
      <c r="JB699">
        <v>-5.633165956792918E-07</v>
      </c>
      <c r="JC699">
        <v>2.510553891376428E-10</v>
      </c>
      <c r="JD699">
        <v>-0.04678033270444259</v>
      </c>
      <c r="JE699">
        <v>-0.0009625096320519332</v>
      </c>
      <c r="JF699">
        <v>0.0006953178313022573</v>
      </c>
      <c r="JG699">
        <v>-5.973937232829655E-06</v>
      </c>
      <c r="JH699">
        <v>1</v>
      </c>
      <c r="JI699">
        <v>2112</v>
      </c>
      <c r="JJ699">
        <v>1</v>
      </c>
      <c r="JK699">
        <v>26</v>
      </c>
      <c r="JL699">
        <v>201954.9</v>
      </c>
      <c r="JM699">
        <v>201954.8</v>
      </c>
      <c r="JN699">
        <v>0.744629</v>
      </c>
      <c r="JO699">
        <v>2.55859</v>
      </c>
      <c r="JP699">
        <v>1.39893</v>
      </c>
      <c r="JQ699">
        <v>2.32544</v>
      </c>
      <c r="JR699">
        <v>1.44897</v>
      </c>
      <c r="JS699">
        <v>2.59766</v>
      </c>
      <c r="JT699">
        <v>37.6745</v>
      </c>
      <c r="JU699">
        <v>23.9737</v>
      </c>
      <c r="JV699">
        <v>18</v>
      </c>
      <c r="JW699">
        <v>479.762</v>
      </c>
      <c r="JX699">
        <v>449.054</v>
      </c>
      <c r="JY699">
        <v>27.6032</v>
      </c>
      <c r="JZ699">
        <v>29.3983</v>
      </c>
      <c r="KA699">
        <v>29.9998</v>
      </c>
      <c r="KB699">
        <v>29.1593</v>
      </c>
      <c r="KC699">
        <v>29.2356</v>
      </c>
      <c r="KD699">
        <v>14.9385</v>
      </c>
      <c r="KE699">
        <v>28.5866</v>
      </c>
      <c r="KF699">
        <v>19.4575</v>
      </c>
      <c r="KG699">
        <v>27.6316</v>
      </c>
      <c r="KH699">
        <v>245.963</v>
      </c>
      <c r="KI699">
        <v>18.8191</v>
      </c>
      <c r="KJ699">
        <v>100.841</v>
      </c>
      <c r="KK699">
        <v>100.226</v>
      </c>
    </row>
    <row r="700" spans="1:297">
      <c r="A700">
        <v>684</v>
      </c>
      <c r="B700">
        <v>1759265878.1</v>
      </c>
      <c r="C700">
        <v>19062.5</v>
      </c>
      <c r="D700" t="s">
        <v>1818</v>
      </c>
      <c r="E700" t="s">
        <v>1819</v>
      </c>
      <c r="F700">
        <v>5</v>
      </c>
      <c r="G700" t="s">
        <v>1797</v>
      </c>
      <c r="H700" t="s">
        <v>436</v>
      </c>
      <c r="I700">
        <v>1759265870.6</v>
      </c>
      <c r="J700">
        <f>(K700)/1000</f>
        <v>0</v>
      </c>
      <c r="K700">
        <f>IF(DP700, AN700, AH700)</f>
        <v>0</v>
      </c>
      <c r="L700">
        <f>IF(DP700, AI700, AG700)</f>
        <v>0</v>
      </c>
      <c r="M700">
        <f>DR700 - IF(AU700&gt;1, L700*DL700*100.0/(AW700), 0)</f>
        <v>0</v>
      </c>
      <c r="N700">
        <f>((T700-J700/2)*M700-L700)/(T700+J700/2)</f>
        <v>0</v>
      </c>
      <c r="O700">
        <f>N700*(DY700+DZ700)/1000.0</f>
        <v>0</v>
      </c>
      <c r="P700">
        <f>(DR700 - IF(AU700&gt;1, L700*DL700*100.0/(AW700), 0))*(DY700+DZ700)/1000.0</f>
        <v>0</v>
      </c>
      <c r="Q700">
        <f>2.0/((1/S700-1/R700)+SIGN(S700)*SQRT((1/S700-1/R700)*(1/S700-1/R700) + 4*DM700/((DM700+1)*(DM700+1))*(2*1/S700*1/R700-1/R700*1/R700)))</f>
        <v>0</v>
      </c>
      <c r="R700">
        <f>IF(LEFT(DN700,1)&lt;&gt;"0",IF(LEFT(DN700,1)="1",3.0,DO700),$D$5+$E$5*(EF700*DY700/($K$5*1000))+$F$5*(EF700*DY700/($K$5*1000))*MAX(MIN(DL700,$J$5),$I$5)*MAX(MIN(DL700,$J$5),$I$5)+$G$5*MAX(MIN(DL700,$J$5),$I$5)*(EF700*DY700/($K$5*1000))+$H$5*(EF700*DY700/($K$5*1000))*(EF700*DY700/($K$5*1000)))</f>
        <v>0</v>
      </c>
      <c r="S700">
        <f>J700*(1000-(1000*0.61365*exp(17.502*W700/(240.97+W700))/(DY700+DZ700)+DT700)/2)/(1000*0.61365*exp(17.502*W700/(240.97+W700))/(DY700+DZ700)-DT700)</f>
        <v>0</v>
      </c>
      <c r="T700">
        <f>1/((DM700+1)/(Q700/1.6)+1/(R700/1.37)) + DM700/((DM700+1)/(Q700/1.6) + DM700/(R700/1.37))</f>
        <v>0</v>
      </c>
      <c r="U700">
        <f>(DH700*DK700)</f>
        <v>0</v>
      </c>
      <c r="V700">
        <f>(EA700+(U700+2*0.95*5.67E-8*(((EA700+$B$7)+273)^4-(EA700+273)^4)-44100*J700)/(1.84*29.3*R700+8*0.95*5.67E-8*(EA700+273)^3))</f>
        <v>0</v>
      </c>
      <c r="W700">
        <f>($C$7*EB700+$D$7*EC700+$E$7*V700)</f>
        <v>0</v>
      </c>
      <c r="X700">
        <f>0.61365*exp(17.502*W700/(240.97+W700))</f>
        <v>0</v>
      </c>
      <c r="Y700">
        <f>(Z700/AA700*100)</f>
        <v>0</v>
      </c>
      <c r="Z700">
        <f>DT700*(DY700+DZ700)/1000</f>
        <v>0</v>
      </c>
      <c r="AA700">
        <f>0.61365*exp(17.502*EA700/(240.97+EA700))</f>
        <v>0</v>
      </c>
      <c r="AB700">
        <f>(X700-DT700*(DY700+DZ700)/1000)</f>
        <v>0</v>
      </c>
      <c r="AC700">
        <f>(-J700*44100)</f>
        <v>0</v>
      </c>
      <c r="AD700">
        <f>2*29.3*R700*0.92*(EA700-W700)</f>
        <v>0</v>
      </c>
      <c r="AE700">
        <f>2*0.95*5.67E-8*(((EA700+$B$7)+273)^4-(W700+273)^4)</f>
        <v>0</v>
      </c>
      <c r="AF700">
        <f>U700+AE700+AC700+AD700</f>
        <v>0</v>
      </c>
      <c r="AG700">
        <f>DX700*AU700*(DS700-DR700*(1000-AU700*DU700)/(1000-AU700*DT700))/(100*DL700)</f>
        <v>0</v>
      </c>
      <c r="AH700">
        <f>1000*DX700*AU700*(DT700-DU700)/(100*DL700*(1000-AU700*DT700))</f>
        <v>0</v>
      </c>
      <c r="AI700">
        <f>(AJ700 - AK700 - DY700*1E3/(8.314*(EA700+273.15)) * AM700/DX700 * AL700) * DX700/(100*DL700) * (1000 - DU700)/1000</f>
        <v>0</v>
      </c>
      <c r="AJ700">
        <v>271.7448332646068</v>
      </c>
      <c r="AK700">
        <v>278.7165818181817</v>
      </c>
      <c r="AL700">
        <v>-3.2714613313072</v>
      </c>
      <c r="AM700">
        <v>65.48838002476873</v>
      </c>
      <c r="AN700">
        <f>(AP700 - AO700 + DY700*1E3/(8.314*(EA700+273.15)) * AR700/DX700 * AQ700) * DX700/(100*DL700) * 1000/(1000 - AP700)</f>
        <v>0</v>
      </c>
      <c r="AO700">
        <v>18.80183127108696</v>
      </c>
      <c r="AP700">
        <v>22.85135575757576</v>
      </c>
      <c r="AQ700">
        <v>-0.0005542280040958231</v>
      </c>
      <c r="AR700">
        <v>121.0153732693986</v>
      </c>
      <c r="AS700">
        <v>2</v>
      </c>
      <c r="AT700">
        <v>0</v>
      </c>
      <c r="AU700">
        <f>IF(AS700*$H$13&gt;=AW700,1.0,(AW700/(AW700-AS700*$H$13)))</f>
        <v>0</v>
      </c>
      <c r="AV700">
        <f>(AU700-1)*100</f>
        <v>0</v>
      </c>
      <c r="AW700">
        <f>MAX(0,($B$13+$C$13*EF700)/(1+$D$13*EF700)*DY700/(EA700+273)*$E$13)</f>
        <v>0</v>
      </c>
      <c r="AX700" t="s">
        <v>437</v>
      </c>
      <c r="AY700" t="s">
        <v>437</v>
      </c>
      <c r="AZ700">
        <v>0</v>
      </c>
      <c r="BA700">
        <v>0</v>
      </c>
      <c r="BB700">
        <f>1-AZ700/BA700</f>
        <v>0</v>
      </c>
      <c r="BC700">
        <v>0</v>
      </c>
      <c r="BD700" t="s">
        <v>437</v>
      </c>
      <c r="BE700" t="s">
        <v>437</v>
      </c>
      <c r="BF700">
        <v>0</v>
      </c>
      <c r="BG700">
        <v>0</v>
      </c>
      <c r="BH700">
        <f>1-BF700/BG700</f>
        <v>0</v>
      </c>
      <c r="BI700">
        <v>0.5</v>
      </c>
      <c r="BJ700">
        <f>DI700</f>
        <v>0</v>
      </c>
      <c r="BK700">
        <f>L700</f>
        <v>0</v>
      </c>
      <c r="BL700">
        <f>BH700*BI700*BJ700</f>
        <v>0</v>
      </c>
      <c r="BM700">
        <f>(BK700-BC700)/BJ700</f>
        <v>0</v>
      </c>
      <c r="BN700">
        <f>(BA700-BG700)/BG700</f>
        <v>0</v>
      </c>
      <c r="BO700">
        <f>AZ700/(BB700+AZ700/BG700)</f>
        <v>0</v>
      </c>
      <c r="BP700" t="s">
        <v>437</v>
      </c>
      <c r="BQ700">
        <v>0</v>
      </c>
      <c r="BR700">
        <f>IF(BQ700&lt;&gt;0, BQ700, BO700)</f>
        <v>0</v>
      </c>
      <c r="BS700">
        <f>1-BR700/BG700</f>
        <v>0</v>
      </c>
      <c r="BT700">
        <f>(BG700-BF700)/(BG700-BR700)</f>
        <v>0</v>
      </c>
      <c r="BU700">
        <f>(BA700-BG700)/(BA700-BR700)</f>
        <v>0</v>
      </c>
      <c r="BV700">
        <f>(BG700-BF700)/(BG700-AZ700)</f>
        <v>0</v>
      </c>
      <c r="BW700">
        <f>(BA700-BG700)/(BA700-AZ700)</f>
        <v>0</v>
      </c>
      <c r="BX700">
        <f>(BT700*BR700/BF700)</f>
        <v>0</v>
      </c>
      <c r="BY700">
        <f>(1-BX700)</f>
        <v>0</v>
      </c>
      <c r="DH700">
        <f>$B$11*EG700+$C$11*EH700+$F$11*ES700*(1-EV700)</f>
        <v>0</v>
      </c>
      <c r="DI700">
        <f>DH700*DJ700</f>
        <v>0</v>
      </c>
      <c r="DJ700">
        <f>($B$11*$D$9+$C$11*$D$9+$F$11*((FF700+EX700)/MAX(FF700+EX700+FG700, 0.1)*$I$9+FG700/MAX(FF700+EX700+FG700, 0.1)*$J$9))/($B$11+$C$11+$F$11)</f>
        <v>0</v>
      </c>
      <c r="DK700">
        <f>($B$11*$K$9+$C$11*$K$9+$F$11*((FF700+EX700)/MAX(FF700+EX700+FG700, 0.1)*$P$9+FG700/MAX(FF700+EX700+FG700, 0.1)*$Q$9))/($B$11+$C$11+$F$11)</f>
        <v>0</v>
      </c>
      <c r="DL700">
        <v>5.36</v>
      </c>
      <c r="DM700">
        <v>0.5</v>
      </c>
      <c r="DN700" t="s">
        <v>438</v>
      </c>
      <c r="DO700">
        <v>2</v>
      </c>
      <c r="DP700" t="b">
        <v>1</v>
      </c>
      <c r="DQ700">
        <v>1759265870.6</v>
      </c>
      <c r="DR700">
        <v>294.7321481481482</v>
      </c>
      <c r="DS700">
        <v>281.2588888888889</v>
      </c>
      <c r="DT700">
        <v>22.87439259259259</v>
      </c>
      <c r="DU700">
        <v>18.8100962962963</v>
      </c>
      <c r="DV700">
        <v>294.5056296296297</v>
      </c>
      <c r="DW700">
        <v>22.65555555555556</v>
      </c>
      <c r="DX700">
        <v>500.0085185185185</v>
      </c>
      <c r="DY700">
        <v>90.59804074074074</v>
      </c>
      <c r="DZ700">
        <v>0.05227480370370371</v>
      </c>
      <c r="EA700">
        <v>29.48648888888889</v>
      </c>
      <c r="EB700">
        <v>29.96704074074075</v>
      </c>
      <c r="EC700">
        <v>999.9000000000001</v>
      </c>
      <c r="ED700">
        <v>0</v>
      </c>
      <c r="EE700">
        <v>0</v>
      </c>
      <c r="EF700">
        <v>10011.54666666667</v>
      </c>
      <c r="EG700">
        <v>0</v>
      </c>
      <c r="EH700">
        <v>12.32857037037037</v>
      </c>
      <c r="EI700">
        <v>13.47332962962963</v>
      </c>
      <c r="EJ700">
        <v>301.6320740740741</v>
      </c>
      <c r="EK700">
        <v>286.6508888888889</v>
      </c>
      <c r="EL700">
        <v>4.064287037037037</v>
      </c>
      <c r="EM700">
        <v>281.2588888888889</v>
      </c>
      <c r="EN700">
        <v>18.8100962962963</v>
      </c>
      <c r="EO700">
        <v>2.072374814814815</v>
      </c>
      <c r="EP700">
        <v>1.704159259259259</v>
      </c>
      <c r="EQ700">
        <v>18.00841851851852</v>
      </c>
      <c r="ER700">
        <v>14.93435555555556</v>
      </c>
      <c r="ES700">
        <v>2000.019259259259</v>
      </c>
      <c r="ET700">
        <v>0.9800037777777777</v>
      </c>
      <c r="EU700">
        <v>0.01999612222222222</v>
      </c>
      <c r="EV700">
        <v>0</v>
      </c>
      <c r="EW700">
        <v>950.5859259259259</v>
      </c>
      <c r="EX700">
        <v>5.000560000000001</v>
      </c>
      <c r="EY700">
        <v>19548.16666666667</v>
      </c>
      <c r="EZ700">
        <v>17295.06296296296</v>
      </c>
      <c r="FA700">
        <v>41.33774074074073</v>
      </c>
      <c r="FB700">
        <v>41.87959259259259</v>
      </c>
      <c r="FC700">
        <v>41.37951851851852</v>
      </c>
      <c r="FD700">
        <v>40.91633333333333</v>
      </c>
      <c r="FE700">
        <v>42.3864074074074</v>
      </c>
      <c r="FF700">
        <v>1955.129259259259</v>
      </c>
      <c r="FG700">
        <v>39.89000000000001</v>
      </c>
      <c r="FH700">
        <v>0</v>
      </c>
      <c r="FI700">
        <v>1759265892.4</v>
      </c>
      <c r="FJ700">
        <v>0</v>
      </c>
      <c r="FK700">
        <v>950.5720769230769</v>
      </c>
      <c r="FL700">
        <v>8.516170934143485</v>
      </c>
      <c r="FM700">
        <v>142.5264957049538</v>
      </c>
      <c r="FN700">
        <v>19547.68846153846</v>
      </c>
      <c r="FO700">
        <v>15</v>
      </c>
      <c r="FP700">
        <v>0</v>
      </c>
      <c r="FQ700" t="s">
        <v>439</v>
      </c>
      <c r="FR700">
        <v>1747148579.5</v>
      </c>
      <c r="FS700">
        <v>1747148584.5</v>
      </c>
      <c r="FT700">
        <v>0</v>
      </c>
      <c r="FU700">
        <v>0.162</v>
      </c>
      <c r="FV700">
        <v>-0.001</v>
      </c>
      <c r="FW700">
        <v>0.139</v>
      </c>
      <c r="FX700">
        <v>0.058</v>
      </c>
      <c r="FY700">
        <v>420</v>
      </c>
      <c r="FZ700">
        <v>16</v>
      </c>
      <c r="GA700">
        <v>0.19</v>
      </c>
      <c r="GB700">
        <v>0.02</v>
      </c>
      <c r="GC700">
        <v>13.0770825</v>
      </c>
      <c r="GD700">
        <v>7.235375234521578</v>
      </c>
      <c r="GE700">
        <v>0.6975976863090574</v>
      </c>
      <c r="GF700">
        <v>0</v>
      </c>
      <c r="GG700">
        <v>950.1706470588235</v>
      </c>
      <c r="GH700">
        <v>8.087517183853294</v>
      </c>
      <c r="GI700">
        <v>0.8157916718765428</v>
      </c>
      <c r="GJ700">
        <v>0</v>
      </c>
      <c r="GK700">
        <v>4.06746925</v>
      </c>
      <c r="GL700">
        <v>-0.07767163227017047</v>
      </c>
      <c r="GM700">
        <v>0.008355235600358569</v>
      </c>
      <c r="GN700">
        <v>1</v>
      </c>
      <c r="GO700">
        <v>1</v>
      </c>
      <c r="GP700">
        <v>3</v>
      </c>
      <c r="GQ700" t="s">
        <v>463</v>
      </c>
      <c r="GR700">
        <v>3.1281</v>
      </c>
      <c r="GS700">
        <v>2.73003</v>
      </c>
      <c r="GT700">
        <v>0.0605254</v>
      </c>
      <c r="GU700">
        <v>0.0581277</v>
      </c>
      <c r="GV700">
        <v>0.103419</v>
      </c>
      <c r="GW700">
        <v>0.09071319999999999</v>
      </c>
      <c r="GX700">
        <v>28146.2</v>
      </c>
      <c r="GY700">
        <v>27378.9</v>
      </c>
      <c r="GZ700">
        <v>30502.1</v>
      </c>
      <c r="HA700">
        <v>29324.7</v>
      </c>
      <c r="HB700">
        <v>37743.1</v>
      </c>
      <c r="HC700">
        <v>35082.3</v>
      </c>
      <c r="HD700">
        <v>46665</v>
      </c>
      <c r="HE700">
        <v>43572.9</v>
      </c>
      <c r="HF700">
        <v>1.8224</v>
      </c>
      <c r="HG700">
        <v>1.82095</v>
      </c>
      <c r="HH700">
        <v>0.136241</v>
      </c>
      <c r="HI700">
        <v>0</v>
      </c>
      <c r="HJ700">
        <v>27.718</v>
      </c>
      <c r="HK700">
        <v>999.9</v>
      </c>
      <c r="HL700">
        <v>47.8</v>
      </c>
      <c r="HM700">
        <v>31.6</v>
      </c>
      <c r="HN700">
        <v>24.6276</v>
      </c>
      <c r="HO700">
        <v>62.9143</v>
      </c>
      <c r="HP700">
        <v>17.516</v>
      </c>
      <c r="HQ700">
        <v>1</v>
      </c>
      <c r="HR700">
        <v>0.166024</v>
      </c>
      <c r="HS700">
        <v>-0.275264</v>
      </c>
      <c r="HT700">
        <v>20.2002</v>
      </c>
      <c r="HU700">
        <v>5.22747</v>
      </c>
      <c r="HV700">
        <v>11.974</v>
      </c>
      <c r="HW700">
        <v>4.9702</v>
      </c>
      <c r="HX700">
        <v>3.28965</v>
      </c>
      <c r="HY700">
        <v>9999</v>
      </c>
      <c r="HZ700">
        <v>9999</v>
      </c>
      <c r="IA700">
        <v>9999</v>
      </c>
      <c r="IB700">
        <v>22.7</v>
      </c>
      <c r="IC700">
        <v>4.97291</v>
      </c>
      <c r="ID700">
        <v>1.8773</v>
      </c>
      <c r="IE700">
        <v>1.87533</v>
      </c>
      <c r="IF700">
        <v>1.87818</v>
      </c>
      <c r="IG700">
        <v>1.87487</v>
      </c>
      <c r="IH700">
        <v>1.87848</v>
      </c>
      <c r="II700">
        <v>1.8756</v>
      </c>
      <c r="IJ700">
        <v>1.87677</v>
      </c>
      <c r="IK700">
        <v>0</v>
      </c>
      <c r="IL700">
        <v>0</v>
      </c>
      <c r="IM700">
        <v>0</v>
      </c>
      <c r="IN700">
        <v>0</v>
      </c>
      <c r="IO700" t="s">
        <v>441</v>
      </c>
      <c r="IP700" t="s">
        <v>442</v>
      </c>
      <c r="IQ700" t="s">
        <v>443</v>
      </c>
      <c r="IR700" t="s">
        <v>443</v>
      </c>
      <c r="IS700" t="s">
        <v>443</v>
      </c>
      <c r="IT700" t="s">
        <v>443</v>
      </c>
      <c r="IU700">
        <v>0</v>
      </c>
      <c r="IV700">
        <v>100</v>
      </c>
      <c r="IW700">
        <v>100</v>
      </c>
      <c r="IX700">
        <v>0.201</v>
      </c>
      <c r="IY700">
        <v>0.2183</v>
      </c>
      <c r="IZ700">
        <v>-0.1222274518627452</v>
      </c>
      <c r="JA700">
        <v>0.001328938755811441</v>
      </c>
      <c r="JB700">
        <v>-5.633165956792918E-07</v>
      </c>
      <c r="JC700">
        <v>2.510553891376428E-10</v>
      </c>
      <c r="JD700">
        <v>-0.04678033270444259</v>
      </c>
      <c r="JE700">
        <v>-0.0009625096320519332</v>
      </c>
      <c r="JF700">
        <v>0.0006953178313022573</v>
      </c>
      <c r="JG700">
        <v>-5.973937232829655E-06</v>
      </c>
      <c r="JH700">
        <v>1</v>
      </c>
      <c r="JI700">
        <v>2112</v>
      </c>
      <c r="JJ700">
        <v>1</v>
      </c>
      <c r="JK700">
        <v>26</v>
      </c>
      <c r="JL700">
        <v>201955</v>
      </c>
      <c r="JM700">
        <v>201954.9</v>
      </c>
      <c r="JN700">
        <v>0.704346</v>
      </c>
      <c r="JO700">
        <v>2.54639</v>
      </c>
      <c r="JP700">
        <v>1.39893</v>
      </c>
      <c r="JQ700">
        <v>2.32544</v>
      </c>
      <c r="JR700">
        <v>1.44897</v>
      </c>
      <c r="JS700">
        <v>2.58789</v>
      </c>
      <c r="JT700">
        <v>37.6745</v>
      </c>
      <c r="JU700">
        <v>23.9649</v>
      </c>
      <c r="JV700">
        <v>18</v>
      </c>
      <c r="JW700">
        <v>479.954</v>
      </c>
      <c r="JX700">
        <v>449.009</v>
      </c>
      <c r="JY700">
        <v>27.64</v>
      </c>
      <c r="JZ700">
        <v>29.3934</v>
      </c>
      <c r="KA700">
        <v>29.9997</v>
      </c>
      <c r="KB700">
        <v>29.155</v>
      </c>
      <c r="KC700">
        <v>29.2316</v>
      </c>
      <c r="KD700">
        <v>14.1569</v>
      </c>
      <c r="KE700">
        <v>28.5866</v>
      </c>
      <c r="KF700">
        <v>19.4575</v>
      </c>
      <c r="KG700">
        <v>27.6621</v>
      </c>
      <c r="KH700">
        <v>232.605</v>
      </c>
      <c r="KI700">
        <v>18.8324</v>
      </c>
      <c r="KJ700">
        <v>100.843</v>
      </c>
      <c r="KK700">
        <v>100.227</v>
      </c>
    </row>
    <row r="701" spans="1:297">
      <c r="A701">
        <v>685</v>
      </c>
      <c r="B701">
        <v>1759265883.1</v>
      </c>
      <c r="C701">
        <v>19067.5</v>
      </c>
      <c r="D701" t="s">
        <v>1820</v>
      </c>
      <c r="E701" t="s">
        <v>1821</v>
      </c>
      <c r="F701">
        <v>5</v>
      </c>
      <c r="G701" t="s">
        <v>1797</v>
      </c>
      <c r="H701" t="s">
        <v>436</v>
      </c>
      <c r="I701">
        <v>1759265875.314285</v>
      </c>
      <c r="J701">
        <f>(K701)/1000</f>
        <v>0</v>
      </c>
      <c r="K701">
        <f>IF(DP701, AN701, AH701)</f>
        <v>0</v>
      </c>
      <c r="L701">
        <f>IF(DP701, AI701, AG701)</f>
        <v>0</v>
      </c>
      <c r="M701">
        <f>DR701 - IF(AU701&gt;1, L701*DL701*100.0/(AW701), 0)</f>
        <v>0</v>
      </c>
      <c r="N701">
        <f>((T701-J701/2)*M701-L701)/(T701+J701/2)</f>
        <v>0</v>
      </c>
      <c r="O701">
        <f>N701*(DY701+DZ701)/1000.0</f>
        <v>0</v>
      </c>
      <c r="P701">
        <f>(DR701 - IF(AU701&gt;1, L701*DL701*100.0/(AW701), 0))*(DY701+DZ701)/1000.0</f>
        <v>0</v>
      </c>
      <c r="Q701">
        <f>2.0/((1/S701-1/R701)+SIGN(S701)*SQRT((1/S701-1/R701)*(1/S701-1/R701) + 4*DM701/((DM701+1)*(DM701+1))*(2*1/S701*1/R701-1/R701*1/R701)))</f>
        <v>0</v>
      </c>
      <c r="R701">
        <f>IF(LEFT(DN701,1)&lt;&gt;"0",IF(LEFT(DN701,1)="1",3.0,DO701),$D$5+$E$5*(EF701*DY701/($K$5*1000))+$F$5*(EF701*DY701/($K$5*1000))*MAX(MIN(DL701,$J$5),$I$5)*MAX(MIN(DL701,$J$5),$I$5)+$G$5*MAX(MIN(DL701,$J$5),$I$5)*(EF701*DY701/($K$5*1000))+$H$5*(EF701*DY701/($K$5*1000))*(EF701*DY701/($K$5*1000)))</f>
        <v>0</v>
      </c>
      <c r="S701">
        <f>J701*(1000-(1000*0.61365*exp(17.502*W701/(240.97+W701))/(DY701+DZ701)+DT701)/2)/(1000*0.61365*exp(17.502*W701/(240.97+W701))/(DY701+DZ701)-DT701)</f>
        <v>0</v>
      </c>
      <c r="T701">
        <f>1/((DM701+1)/(Q701/1.6)+1/(R701/1.37)) + DM701/((DM701+1)/(Q701/1.6) + DM701/(R701/1.37))</f>
        <v>0</v>
      </c>
      <c r="U701">
        <f>(DH701*DK701)</f>
        <v>0</v>
      </c>
      <c r="V701">
        <f>(EA701+(U701+2*0.95*5.67E-8*(((EA701+$B$7)+273)^4-(EA701+273)^4)-44100*J701)/(1.84*29.3*R701+8*0.95*5.67E-8*(EA701+273)^3))</f>
        <v>0</v>
      </c>
      <c r="W701">
        <f>($C$7*EB701+$D$7*EC701+$E$7*V701)</f>
        <v>0</v>
      </c>
      <c r="X701">
        <f>0.61365*exp(17.502*W701/(240.97+W701))</f>
        <v>0</v>
      </c>
      <c r="Y701">
        <f>(Z701/AA701*100)</f>
        <v>0</v>
      </c>
      <c r="Z701">
        <f>DT701*(DY701+DZ701)/1000</f>
        <v>0</v>
      </c>
      <c r="AA701">
        <f>0.61365*exp(17.502*EA701/(240.97+EA701))</f>
        <v>0</v>
      </c>
      <c r="AB701">
        <f>(X701-DT701*(DY701+DZ701)/1000)</f>
        <v>0</v>
      </c>
      <c r="AC701">
        <f>(-J701*44100)</f>
        <v>0</v>
      </c>
      <c r="AD701">
        <f>2*29.3*R701*0.92*(EA701-W701)</f>
        <v>0</v>
      </c>
      <c r="AE701">
        <f>2*0.95*5.67E-8*(((EA701+$B$7)+273)^4-(W701+273)^4)</f>
        <v>0</v>
      </c>
      <c r="AF701">
        <f>U701+AE701+AC701+AD701</f>
        <v>0</v>
      </c>
      <c r="AG701">
        <f>DX701*AU701*(DS701-DR701*(1000-AU701*DU701)/(1000-AU701*DT701))/(100*DL701)</f>
        <v>0</v>
      </c>
      <c r="AH701">
        <f>1000*DX701*AU701*(DT701-DU701)/(100*DL701*(1000-AU701*DT701))</f>
        <v>0</v>
      </c>
      <c r="AI701">
        <f>(AJ701 - AK701 - DY701*1E3/(8.314*(EA701+273.15)) * AM701/DX701 * AL701) * DX701/(100*DL701) * (1000 - DU701)/1000</f>
        <v>0</v>
      </c>
      <c r="AJ701">
        <v>254.965930189929</v>
      </c>
      <c r="AK701">
        <v>262.4538848484847</v>
      </c>
      <c r="AL701">
        <v>-3.253780986629966</v>
      </c>
      <c r="AM701">
        <v>65.48838002476873</v>
      </c>
      <c r="AN701">
        <f>(AP701 - AO701 + DY701*1E3/(8.314*(EA701+273.15)) * AR701/DX701 * AQ701) * DX701/(100*DL701) * 1000/(1000 - AP701)</f>
        <v>0</v>
      </c>
      <c r="AO701">
        <v>18.79895800563564</v>
      </c>
      <c r="AP701">
        <v>22.85393575757575</v>
      </c>
      <c r="AQ701">
        <v>0.0001335054793118363</v>
      </c>
      <c r="AR701">
        <v>121.0153732693986</v>
      </c>
      <c r="AS701">
        <v>2</v>
      </c>
      <c r="AT701">
        <v>0</v>
      </c>
      <c r="AU701">
        <f>IF(AS701*$H$13&gt;=AW701,1.0,(AW701/(AW701-AS701*$H$13)))</f>
        <v>0</v>
      </c>
      <c r="AV701">
        <f>(AU701-1)*100</f>
        <v>0</v>
      </c>
      <c r="AW701">
        <f>MAX(0,($B$13+$C$13*EF701)/(1+$D$13*EF701)*DY701/(EA701+273)*$E$13)</f>
        <v>0</v>
      </c>
      <c r="AX701" t="s">
        <v>437</v>
      </c>
      <c r="AY701" t="s">
        <v>437</v>
      </c>
      <c r="AZ701">
        <v>0</v>
      </c>
      <c r="BA701">
        <v>0</v>
      </c>
      <c r="BB701">
        <f>1-AZ701/BA701</f>
        <v>0</v>
      </c>
      <c r="BC701">
        <v>0</v>
      </c>
      <c r="BD701" t="s">
        <v>437</v>
      </c>
      <c r="BE701" t="s">
        <v>437</v>
      </c>
      <c r="BF701">
        <v>0</v>
      </c>
      <c r="BG701">
        <v>0</v>
      </c>
      <c r="BH701">
        <f>1-BF701/BG701</f>
        <v>0</v>
      </c>
      <c r="BI701">
        <v>0.5</v>
      </c>
      <c r="BJ701">
        <f>DI701</f>
        <v>0</v>
      </c>
      <c r="BK701">
        <f>L701</f>
        <v>0</v>
      </c>
      <c r="BL701">
        <f>BH701*BI701*BJ701</f>
        <v>0</v>
      </c>
      <c r="BM701">
        <f>(BK701-BC701)/BJ701</f>
        <v>0</v>
      </c>
      <c r="BN701">
        <f>(BA701-BG701)/BG701</f>
        <v>0</v>
      </c>
      <c r="BO701">
        <f>AZ701/(BB701+AZ701/BG701)</f>
        <v>0</v>
      </c>
      <c r="BP701" t="s">
        <v>437</v>
      </c>
      <c r="BQ701">
        <v>0</v>
      </c>
      <c r="BR701">
        <f>IF(BQ701&lt;&gt;0, BQ701, BO701)</f>
        <v>0</v>
      </c>
      <c r="BS701">
        <f>1-BR701/BG701</f>
        <v>0</v>
      </c>
      <c r="BT701">
        <f>(BG701-BF701)/(BG701-BR701)</f>
        <v>0</v>
      </c>
      <c r="BU701">
        <f>(BA701-BG701)/(BA701-BR701)</f>
        <v>0</v>
      </c>
      <c r="BV701">
        <f>(BG701-BF701)/(BG701-AZ701)</f>
        <v>0</v>
      </c>
      <c r="BW701">
        <f>(BA701-BG701)/(BA701-AZ701)</f>
        <v>0</v>
      </c>
      <c r="BX701">
        <f>(BT701*BR701/BF701)</f>
        <v>0</v>
      </c>
      <c r="BY701">
        <f>(1-BX701)</f>
        <v>0</v>
      </c>
      <c r="DH701">
        <f>$B$11*EG701+$C$11*EH701+$F$11*ES701*(1-EV701)</f>
        <v>0</v>
      </c>
      <c r="DI701">
        <f>DH701*DJ701</f>
        <v>0</v>
      </c>
      <c r="DJ701">
        <f>($B$11*$D$9+$C$11*$D$9+$F$11*((FF701+EX701)/MAX(FF701+EX701+FG701, 0.1)*$I$9+FG701/MAX(FF701+EX701+FG701, 0.1)*$J$9))/($B$11+$C$11+$F$11)</f>
        <v>0</v>
      </c>
      <c r="DK701">
        <f>($B$11*$K$9+$C$11*$K$9+$F$11*((FF701+EX701)/MAX(FF701+EX701+FG701, 0.1)*$P$9+FG701/MAX(FF701+EX701+FG701, 0.1)*$Q$9))/($B$11+$C$11+$F$11)</f>
        <v>0</v>
      </c>
      <c r="DL701">
        <v>5.36</v>
      </c>
      <c r="DM701">
        <v>0.5</v>
      </c>
      <c r="DN701" t="s">
        <v>438</v>
      </c>
      <c r="DO701">
        <v>2</v>
      </c>
      <c r="DP701" t="b">
        <v>1</v>
      </c>
      <c r="DQ701">
        <v>1759265875.314285</v>
      </c>
      <c r="DR701">
        <v>279.6768214285714</v>
      </c>
      <c r="DS701">
        <v>265.6680357142857</v>
      </c>
      <c r="DT701">
        <v>22.86094285714285</v>
      </c>
      <c r="DU701">
        <v>18.80343928571428</v>
      </c>
      <c r="DV701">
        <v>279.4662857142857</v>
      </c>
      <c r="DW701">
        <v>22.642375</v>
      </c>
      <c r="DX701">
        <v>500.0282142857142</v>
      </c>
      <c r="DY701">
        <v>90.59706785714286</v>
      </c>
      <c r="DZ701">
        <v>0.05224725</v>
      </c>
      <c r="EA701">
        <v>29.48183571428571</v>
      </c>
      <c r="EB701">
        <v>29.95425357142858</v>
      </c>
      <c r="EC701">
        <v>999.9000000000002</v>
      </c>
      <c r="ED701">
        <v>0</v>
      </c>
      <c r="EE701">
        <v>0</v>
      </c>
      <c r="EF701">
        <v>10000.9575</v>
      </c>
      <c r="EG701">
        <v>0</v>
      </c>
      <c r="EH701">
        <v>12.33401785714286</v>
      </c>
      <c r="EI701">
        <v>14.00886785714286</v>
      </c>
      <c r="EJ701">
        <v>286.2202142857143</v>
      </c>
      <c r="EK701">
        <v>270.7592142857143</v>
      </c>
      <c r="EL701">
        <v>4.057490357142858</v>
      </c>
      <c r="EM701">
        <v>265.6680357142857</v>
      </c>
      <c r="EN701">
        <v>18.80343928571428</v>
      </c>
      <c r="EO701">
        <v>2.071133928571428</v>
      </c>
      <c r="EP701">
        <v>1.703537857142857</v>
      </c>
      <c r="EQ701">
        <v>17.99889642857143</v>
      </c>
      <c r="ER701">
        <v>14.92869642857143</v>
      </c>
      <c r="ES701">
        <v>2000.021785714286</v>
      </c>
      <c r="ET701">
        <v>0.9800037142857141</v>
      </c>
      <c r="EU701">
        <v>0.01999618571428572</v>
      </c>
      <c r="EV701">
        <v>0</v>
      </c>
      <c r="EW701">
        <v>951.1473571428572</v>
      </c>
      <c r="EX701">
        <v>5.000560000000001</v>
      </c>
      <c r="EY701">
        <v>19559.42857142857</v>
      </c>
      <c r="EZ701">
        <v>17295.09285714286</v>
      </c>
      <c r="FA701">
        <v>41.31675</v>
      </c>
      <c r="FB701">
        <v>41.875</v>
      </c>
      <c r="FC701">
        <v>41.37935714285714</v>
      </c>
      <c r="FD701">
        <v>40.90817857142856</v>
      </c>
      <c r="FE701">
        <v>42.38592857142857</v>
      </c>
      <c r="FF701">
        <v>1955.131785714286</v>
      </c>
      <c r="FG701">
        <v>39.89000000000001</v>
      </c>
      <c r="FH701">
        <v>0</v>
      </c>
      <c r="FI701">
        <v>1759265897.8</v>
      </c>
      <c r="FJ701">
        <v>0</v>
      </c>
      <c r="FK701">
        <v>951.2726400000001</v>
      </c>
      <c r="FL701">
        <v>7.093076930716844</v>
      </c>
      <c r="FM701">
        <v>150.2000001620323</v>
      </c>
      <c r="FN701">
        <v>19561.448</v>
      </c>
      <c r="FO701">
        <v>15</v>
      </c>
      <c r="FP701">
        <v>0</v>
      </c>
      <c r="FQ701" t="s">
        <v>439</v>
      </c>
      <c r="FR701">
        <v>1747148579.5</v>
      </c>
      <c r="FS701">
        <v>1747148584.5</v>
      </c>
      <c r="FT701">
        <v>0</v>
      </c>
      <c r="FU701">
        <v>0.162</v>
      </c>
      <c r="FV701">
        <v>-0.001</v>
      </c>
      <c r="FW701">
        <v>0.139</v>
      </c>
      <c r="FX701">
        <v>0.058</v>
      </c>
      <c r="FY701">
        <v>420</v>
      </c>
      <c r="FZ701">
        <v>16</v>
      </c>
      <c r="GA701">
        <v>0.19</v>
      </c>
      <c r="GB701">
        <v>0.02</v>
      </c>
      <c r="GC701">
        <v>13.6950243902439</v>
      </c>
      <c r="GD701">
        <v>6.749880836236922</v>
      </c>
      <c r="GE701">
        <v>0.6661486352783175</v>
      </c>
      <c r="GF701">
        <v>0</v>
      </c>
      <c r="GG701">
        <v>950.8487941176471</v>
      </c>
      <c r="GH701">
        <v>7.647196332957619</v>
      </c>
      <c r="GI701">
        <v>0.7738242230640658</v>
      </c>
      <c r="GJ701">
        <v>0</v>
      </c>
      <c r="GK701">
        <v>4.061978292682927</v>
      </c>
      <c r="GL701">
        <v>-0.08806013937281723</v>
      </c>
      <c r="GM701">
        <v>0.009351495746393945</v>
      </c>
      <c r="GN701">
        <v>1</v>
      </c>
      <c r="GO701">
        <v>1</v>
      </c>
      <c r="GP701">
        <v>3</v>
      </c>
      <c r="GQ701" t="s">
        <v>463</v>
      </c>
      <c r="GR701">
        <v>3.12806</v>
      </c>
      <c r="GS701">
        <v>2.72971</v>
      </c>
      <c r="GT701">
        <v>0.0575432</v>
      </c>
      <c r="GU701">
        <v>0.0549462</v>
      </c>
      <c r="GV701">
        <v>0.10343</v>
      </c>
      <c r="GW701">
        <v>0.09069960000000001</v>
      </c>
      <c r="GX701">
        <v>28235.9</v>
      </c>
      <c r="GY701">
        <v>27471.3</v>
      </c>
      <c r="GZ701">
        <v>30502.5</v>
      </c>
      <c r="HA701">
        <v>29324.7</v>
      </c>
      <c r="HB701">
        <v>37742.8</v>
      </c>
      <c r="HC701">
        <v>35082.5</v>
      </c>
      <c r="HD701">
        <v>46665.5</v>
      </c>
      <c r="HE701">
        <v>43572.9</v>
      </c>
      <c r="HF701">
        <v>1.82235</v>
      </c>
      <c r="HG701">
        <v>1.82095</v>
      </c>
      <c r="HH701">
        <v>0.139236</v>
      </c>
      <c r="HI701">
        <v>0</v>
      </c>
      <c r="HJ701">
        <v>27.7141</v>
      </c>
      <c r="HK701">
        <v>999.9</v>
      </c>
      <c r="HL701">
        <v>47.8</v>
      </c>
      <c r="HM701">
        <v>31.6</v>
      </c>
      <c r="HN701">
        <v>24.6298</v>
      </c>
      <c r="HO701">
        <v>63.2543</v>
      </c>
      <c r="HP701">
        <v>17.6242</v>
      </c>
      <c r="HQ701">
        <v>1</v>
      </c>
      <c r="HR701">
        <v>0.165727</v>
      </c>
      <c r="HS701">
        <v>-0.353175</v>
      </c>
      <c r="HT701">
        <v>20.2001</v>
      </c>
      <c r="HU701">
        <v>5.22627</v>
      </c>
      <c r="HV701">
        <v>11.974</v>
      </c>
      <c r="HW701">
        <v>4.9701</v>
      </c>
      <c r="HX701">
        <v>3.28953</v>
      </c>
      <c r="HY701">
        <v>9999</v>
      </c>
      <c r="HZ701">
        <v>9999</v>
      </c>
      <c r="IA701">
        <v>9999</v>
      </c>
      <c r="IB701">
        <v>22.7</v>
      </c>
      <c r="IC701">
        <v>4.97291</v>
      </c>
      <c r="ID701">
        <v>1.87729</v>
      </c>
      <c r="IE701">
        <v>1.87534</v>
      </c>
      <c r="IF701">
        <v>1.87819</v>
      </c>
      <c r="IG701">
        <v>1.87489</v>
      </c>
      <c r="IH701">
        <v>1.87848</v>
      </c>
      <c r="II701">
        <v>1.8756</v>
      </c>
      <c r="IJ701">
        <v>1.87676</v>
      </c>
      <c r="IK701">
        <v>0</v>
      </c>
      <c r="IL701">
        <v>0</v>
      </c>
      <c r="IM701">
        <v>0</v>
      </c>
      <c r="IN701">
        <v>0</v>
      </c>
      <c r="IO701" t="s">
        <v>441</v>
      </c>
      <c r="IP701" t="s">
        <v>442</v>
      </c>
      <c r="IQ701" t="s">
        <v>443</v>
      </c>
      <c r="IR701" t="s">
        <v>443</v>
      </c>
      <c r="IS701" t="s">
        <v>443</v>
      </c>
      <c r="IT701" t="s">
        <v>443</v>
      </c>
      <c r="IU701">
        <v>0</v>
      </c>
      <c r="IV701">
        <v>100</v>
      </c>
      <c r="IW701">
        <v>100</v>
      </c>
      <c r="IX701">
        <v>0.184</v>
      </c>
      <c r="IY701">
        <v>0.2184</v>
      </c>
      <c r="IZ701">
        <v>-0.1222274518627452</v>
      </c>
      <c r="JA701">
        <v>0.001328938755811441</v>
      </c>
      <c r="JB701">
        <v>-5.633165956792918E-07</v>
      </c>
      <c r="JC701">
        <v>2.510553891376428E-10</v>
      </c>
      <c r="JD701">
        <v>-0.04678033270444259</v>
      </c>
      <c r="JE701">
        <v>-0.0009625096320519332</v>
      </c>
      <c r="JF701">
        <v>0.0006953178313022573</v>
      </c>
      <c r="JG701">
        <v>-5.973937232829655E-06</v>
      </c>
      <c r="JH701">
        <v>1</v>
      </c>
      <c r="JI701">
        <v>2112</v>
      </c>
      <c r="JJ701">
        <v>1</v>
      </c>
      <c r="JK701">
        <v>26</v>
      </c>
      <c r="JL701">
        <v>201955.1</v>
      </c>
      <c r="JM701">
        <v>201955</v>
      </c>
      <c r="JN701">
        <v>0.670166</v>
      </c>
      <c r="JO701">
        <v>2.56714</v>
      </c>
      <c r="JP701">
        <v>1.39893</v>
      </c>
      <c r="JQ701">
        <v>2.32666</v>
      </c>
      <c r="JR701">
        <v>1.44897</v>
      </c>
      <c r="JS701">
        <v>2.54028</v>
      </c>
      <c r="JT701">
        <v>37.6745</v>
      </c>
      <c r="JU701">
        <v>23.9649</v>
      </c>
      <c r="JV701">
        <v>18</v>
      </c>
      <c r="JW701">
        <v>479.894</v>
      </c>
      <c r="JX701">
        <v>448.977</v>
      </c>
      <c r="JY701">
        <v>27.6793</v>
      </c>
      <c r="JZ701">
        <v>29.3884</v>
      </c>
      <c r="KA701">
        <v>29.9998</v>
      </c>
      <c r="KB701">
        <v>29.15</v>
      </c>
      <c r="KC701">
        <v>29.2275</v>
      </c>
      <c r="KD701">
        <v>13.4462</v>
      </c>
      <c r="KE701">
        <v>28.5866</v>
      </c>
      <c r="KF701">
        <v>19.4575</v>
      </c>
      <c r="KG701">
        <v>27.7036</v>
      </c>
      <c r="KH701">
        <v>212.537</v>
      </c>
      <c r="KI701">
        <v>18.8344</v>
      </c>
      <c r="KJ701">
        <v>100.844</v>
      </c>
      <c r="KK701">
        <v>100.227</v>
      </c>
    </row>
    <row r="702" spans="1:297">
      <c r="A702">
        <v>686</v>
      </c>
      <c r="B702">
        <v>1759265888.1</v>
      </c>
      <c r="C702">
        <v>19072.5</v>
      </c>
      <c r="D702" t="s">
        <v>1822</v>
      </c>
      <c r="E702" t="s">
        <v>1823</v>
      </c>
      <c r="F702">
        <v>5</v>
      </c>
      <c r="G702" t="s">
        <v>1797</v>
      </c>
      <c r="H702" t="s">
        <v>436</v>
      </c>
      <c r="I702">
        <v>1759265880.6</v>
      </c>
      <c r="J702">
        <f>(K702)/1000</f>
        <v>0</v>
      </c>
      <c r="K702">
        <f>IF(DP702, AN702, AH702)</f>
        <v>0</v>
      </c>
      <c r="L702">
        <f>IF(DP702, AI702, AG702)</f>
        <v>0</v>
      </c>
      <c r="M702">
        <f>DR702 - IF(AU702&gt;1, L702*DL702*100.0/(AW702), 0)</f>
        <v>0</v>
      </c>
      <c r="N702">
        <f>((T702-J702/2)*M702-L702)/(T702+J702/2)</f>
        <v>0</v>
      </c>
      <c r="O702">
        <f>N702*(DY702+DZ702)/1000.0</f>
        <v>0</v>
      </c>
      <c r="P702">
        <f>(DR702 - IF(AU702&gt;1, L702*DL702*100.0/(AW702), 0))*(DY702+DZ702)/1000.0</f>
        <v>0</v>
      </c>
      <c r="Q702">
        <f>2.0/((1/S702-1/R702)+SIGN(S702)*SQRT((1/S702-1/R702)*(1/S702-1/R702) + 4*DM702/((DM702+1)*(DM702+1))*(2*1/S702*1/R702-1/R702*1/R702)))</f>
        <v>0</v>
      </c>
      <c r="R702">
        <f>IF(LEFT(DN702,1)&lt;&gt;"0",IF(LEFT(DN702,1)="1",3.0,DO702),$D$5+$E$5*(EF702*DY702/($K$5*1000))+$F$5*(EF702*DY702/($K$5*1000))*MAX(MIN(DL702,$J$5),$I$5)*MAX(MIN(DL702,$J$5),$I$5)+$G$5*MAX(MIN(DL702,$J$5),$I$5)*(EF702*DY702/($K$5*1000))+$H$5*(EF702*DY702/($K$5*1000))*(EF702*DY702/($K$5*1000)))</f>
        <v>0</v>
      </c>
      <c r="S702">
        <f>J702*(1000-(1000*0.61365*exp(17.502*W702/(240.97+W702))/(DY702+DZ702)+DT702)/2)/(1000*0.61365*exp(17.502*W702/(240.97+W702))/(DY702+DZ702)-DT702)</f>
        <v>0</v>
      </c>
      <c r="T702">
        <f>1/((DM702+1)/(Q702/1.6)+1/(R702/1.37)) + DM702/((DM702+1)/(Q702/1.6) + DM702/(R702/1.37))</f>
        <v>0</v>
      </c>
      <c r="U702">
        <f>(DH702*DK702)</f>
        <v>0</v>
      </c>
      <c r="V702">
        <f>(EA702+(U702+2*0.95*5.67E-8*(((EA702+$B$7)+273)^4-(EA702+273)^4)-44100*J702)/(1.84*29.3*R702+8*0.95*5.67E-8*(EA702+273)^3))</f>
        <v>0</v>
      </c>
      <c r="W702">
        <f>($C$7*EB702+$D$7*EC702+$E$7*V702)</f>
        <v>0</v>
      </c>
      <c r="X702">
        <f>0.61365*exp(17.502*W702/(240.97+W702))</f>
        <v>0</v>
      </c>
      <c r="Y702">
        <f>(Z702/AA702*100)</f>
        <v>0</v>
      </c>
      <c r="Z702">
        <f>DT702*(DY702+DZ702)/1000</f>
        <v>0</v>
      </c>
      <c r="AA702">
        <f>0.61365*exp(17.502*EA702/(240.97+EA702))</f>
        <v>0</v>
      </c>
      <c r="AB702">
        <f>(X702-DT702*(DY702+DZ702)/1000)</f>
        <v>0</v>
      </c>
      <c r="AC702">
        <f>(-J702*44100)</f>
        <v>0</v>
      </c>
      <c r="AD702">
        <f>2*29.3*R702*0.92*(EA702-W702)</f>
        <v>0</v>
      </c>
      <c r="AE702">
        <f>2*0.95*5.67E-8*(((EA702+$B$7)+273)^4-(W702+273)^4)</f>
        <v>0</v>
      </c>
      <c r="AF702">
        <f>U702+AE702+AC702+AD702</f>
        <v>0</v>
      </c>
      <c r="AG702">
        <f>DX702*AU702*(DS702-DR702*(1000-AU702*DU702)/(1000-AU702*DT702))/(100*DL702)</f>
        <v>0</v>
      </c>
      <c r="AH702">
        <f>1000*DX702*AU702*(DT702-DU702)/(100*DL702*(1000-AU702*DT702))</f>
        <v>0</v>
      </c>
      <c r="AI702">
        <f>(AJ702 - AK702 - DY702*1E3/(8.314*(EA702+273.15)) * AM702/DX702 * AL702) * DX702/(100*DL702) * (1000 - DU702)/1000</f>
        <v>0</v>
      </c>
      <c r="AJ702">
        <v>238.0948421443696</v>
      </c>
      <c r="AK702">
        <v>246.1383030303029</v>
      </c>
      <c r="AL702">
        <v>-3.262003121838669</v>
      </c>
      <c r="AM702">
        <v>65.48838002476873</v>
      </c>
      <c r="AN702">
        <f>(AP702 - AO702 + DY702*1E3/(8.314*(EA702+273.15)) * AR702/DX702 * AQ702) * DX702/(100*DL702) * 1000/(1000 - AP702)</f>
        <v>0</v>
      </c>
      <c r="AO702">
        <v>18.79249170792219</v>
      </c>
      <c r="AP702">
        <v>22.85761575757576</v>
      </c>
      <c r="AQ702">
        <v>6.950419002834345E-05</v>
      </c>
      <c r="AR702">
        <v>121.0153732693986</v>
      </c>
      <c r="AS702">
        <v>2</v>
      </c>
      <c r="AT702">
        <v>0</v>
      </c>
      <c r="AU702">
        <f>IF(AS702*$H$13&gt;=AW702,1.0,(AW702/(AW702-AS702*$H$13)))</f>
        <v>0</v>
      </c>
      <c r="AV702">
        <f>(AU702-1)*100</f>
        <v>0</v>
      </c>
      <c r="AW702">
        <f>MAX(0,($B$13+$C$13*EF702)/(1+$D$13*EF702)*DY702/(EA702+273)*$E$13)</f>
        <v>0</v>
      </c>
      <c r="AX702" t="s">
        <v>437</v>
      </c>
      <c r="AY702" t="s">
        <v>437</v>
      </c>
      <c r="AZ702">
        <v>0</v>
      </c>
      <c r="BA702">
        <v>0</v>
      </c>
      <c r="BB702">
        <f>1-AZ702/BA702</f>
        <v>0</v>
      </c>
      <c r="BC702">
        <v>0</v>
      </c>
      <c r="BD702" t="s">
        <v>437</v>
      </c>
      <c r="BE702" t="s">
        <v>437</v>
      </c>
      <c r="BF702">
        <v>0</v>
      </c>
      <c r="BG702">
        <v>0</v>
      </c>
      <c r="BH702">
        <f>1-BF702/BG702</f>
        <v>0</v>
      </c>
      <c r="BI702">
        <v>0.5</v>
      </c>
      <c r="BJ702">
        <f>DI702</f>
        <v>0</v>
      </c>
      <c r="BK702">
        <f>L702</f>
        <v>0</v>
      </c>
      <c r="BL702">
        <f>BH702*BI702*BJ702</f>
        <v>0</v>
      </c>
      <c r="BM702">
        <f>(BK702-BC702)/BJ702</f>
        <v>0</v>
      </c>
      <c r="BN702">
        <f>(BA702-BG702)/BG702</f>
        <v>0</v>
      </c>
      <c r="BO702">
        <f>AZ702/(BB702+AZ702/BG702)</f>
        <v>0</v>
      </c>
      <c r="BP702" t="s">
        <v>437</v>
      </c>
      <c r="BQ702">
        <v>0</v>
      </c>
      <c r="BR702">
        <f>IF(BQ702&lt;&gt;0, BQ702, BO702)</f>
        <v>0</v>
      </c>
      <c r="BS702">
        <f>1-BR702/BG702</f>
        <v>0</v>
      </c>
      <c r="BT702">
        <f>(BG702-BF702)/(BG702-BR702)</f>
        <v>0</v>
      </c>
      <c r="BU702">
        <f>(BA702-BG702)/(BA702-BR702)</f>
        <v>0</v>
      </c>
      <c r="BV702">
        <f>(BG702-BF702)/(BG702-AZ702)</f>
        <v>0</v>
      </c>
      <c r="BW702">
        <f>(BA702-BG702)/(BA702-AZ702)</f>
        <v>0</v>
      </c>
      <c r="BX702">
        <f>(BT702*BR702/BF702)</f>
        <v>0</v>
      </c>
      <c r="BY702">
        <f>(1-BX702)</f>
        <v>0</v>
      </c>
      <c r="DH702">
        <f>$B$11*EG702+$C$11*EH702+$F$11*ES702*(1-EV702)</f>
        <v>0</v>
      </c>
      <c r="DI702">
        <f>DH702*DJ702</f>
        <v>0</v>
      </c>
      <c r="DJ702">
        <f>($B$11*$D$9+$C$11*$D$9+$F$11*((FF702+EX702)/MAX(FF702+EX702+FG702, 0.1)*$I$9+FG702/MAX(FF702+EX702+FG702, 0.1)*$J$9))/($B$11+$C$11+$F$11)</f>
        <v>0</v>
      </c>
      <c r="DK702">
        <f>($B$11*$K$9+$C$11*$K$9+$F$11*((FF702+EX702)/MAX(FF702+EX702+FG702, 0.1)*$P$9+FG702/MAX(FF702+EX702+FG702, 0.1)*$Q$9))/($B$11+$C$11+$F$11)</f>
        <v>0</v>
      </c>
      <c r="DL702">
        <v>5.36</v>
      </c>
      <c r="DM702">
        <v>0.5</v>
      </c>
      <c r="DN702" t="s">
        <v>438</v>
      </c>
      <c r="DO702">
        <v>2</v>
      </c>
      <c r="DP702" t="b">
        <v>1</v>
      </c>
      <c r="DQ702">
        <v>1759265880.6</v>
      </c>
      <c r="DR702">
        <v>262.8157777777778</v>
      </c>
      <c r="DS702">
        <v>248.1963333333334</v>
      </c>
      <c r="DT702">
        <v>22.85463333333333</v>
      </c>
      <c r="DU702">
        <v>18.79796666666667</v>
      </c>
      <c r="DV702">
        <v>262.6232962962963</v>
      </c>
      <c r="DW702">
        <v>22.6362</v>
      </c>
      <c r="DX702">
        <v>500.0134074074074</v>
      </c>
      <c r="DY702">
        <v>90.59524814814816</v>
      </c>
      <c r="DZ702">
        <v>0.05210156296296297</v>
      </c>
      <c r="EA702">
        <v>29.48131111111111</v>
      </c>
      <c r="EB702">
        <v>29.96729629629629</v>
      </c>
      <c r="EC702">
        <v>999.9000000000001</v>
      </c>
      <c r="ED702">
        <v>0</v>
      </c>
      <c r="EE702">
        <v>0</v>
      </c>
      <c r="EF702">
        <v>9993.677777777777</v>
      </c>
      <c r="EG702">
        <v>0</v>
      </c>
      <c r="EH702">
        <v>12.34138148148148</v>
      </c>
      <c r="EI702">
        <v>14.6194</v>
      </c>
      <c r="EJ702">
        <v>268.9627777777778</v>
      </c>
      <c r="EK702">
        <v>252.9512592592592</v>
      </c>
      <c r="EL702">
        <v>4.056655925925926</v>
      </c>
      <c r="EM702">
        <v>248.1963333333334</v>
      </c>
      <c r="EN702">
        <v>18.79796666666667</v>
      </c>
      <c r="EO702">
        <v>2.070521481481482</v>
      </c>
      <c r="EP702">
        <v>1.703007037037037</v>
      </c>
      <c r="EQ702">
        <v>17.99418888888889</v>
      </c>
      <c r="ER702">
        <v>14.92386666666667</v>
      </c>
      <c r="ES702">
        <v>2000.025925925926</v>
      </c>
      <c r="ET702">
        <v>0.9800036666666665</v>
      </c>
      <c r="EU702">
        <v>0.01999623333333333</v>
      </c>
      <c r="EV702">
        <v>0</v>
      </c>
      <c r="EW702">
        <v>951.8152592592595</v>
      </c>
      <c r="EX702">
        <v>5.000560000000001</v>
      </c>
      <c r="EY702">
        <v>19572.40370370371</v>
      </c>
      <c r="EZ702">
        <v>17295.12222222222</v>
      </c>
      <c r="FA702">
        <v>41.31692592592593</v>
      </c>
      <c r="FB702">
        <v>41.875</v>
      </c>
      <c r="FC702">
        <v>41.3887037037037</v>
      </c>
      <c r="FD702">
        <v>40.89103703703704</v>
      </c>
      <c r="FE702">
        <v>42.38403703703703</v>
      </c>
      <c r="FF702">
        <v>1955.135925925926</v>
      </c>
      <c r="FG702">
        <v>39.89000000000001</v>
      </c>
      <c r="FH702">
        <v>0</v>
      </c>
      <c r="FI702">
        <v>1759265902.6</v>
      </c>
      <c r="FJ702">
        <v>0</v>
      </c>
      <c r="FK702">
        <v>951.8755199999999</v>
      </c>
      <c r="FL702">
        <v>7.493230774938203</v>
      </c>
      <c r="FM702">
        <v>148.7230770695793</v>
      </c>
      <c r="FN702">
        <v>19573.348</v>
      </c>
      <c r="FO702">
        <v>15</v>
      </c>
      <c r="FP702">
        <v>0</v>
      </c>
      <c r="FQ702" t="s">
        <v>439</v>
      </c>
      <c r="FR702">
        <v>1747148579.5</v>
      </c>
      <c r="FS702">
        <v>1747148584.5</v>
      </c>
      <c r="FT702">
        <v>0</v>
      </c>
      <c r="FU702">
        <v>0.162</v>
      </c>
      <c r="FV702">
        <v>-0.001</v>
      </c>
      <c r="FW702">
        <v>0.139</v>
      </c>
      <c r="FX702">
        <v>0.058</v>
      </c>
      <c r="FY702">
        <v>420</v>
      </c>
      <c r="FZ702">
        <v>16</v>
      </c>
      <c r="GA702">
        <v>0.19</v>
      </c>
      <c r="GB702">
        <v>0.02</v>
      </c>
      <c r="GC702">
        <v>14.15929512195122</v>
      </c>
      <c r="GD702">
        <v>6.872694773519153</v>
      </c>
      <c r="GE702">
        <v>0.6785842791272456</v>
      </c>
      <c r="GF702">
        <v>0</v>
      </c>
      <c r="GG702">
        <v>951.2997647058824</v>
      </c>
      <c r="GH702">
        <v>7.54065698782668</v>
      </c>
      <c r="GI702">
        <v>0.764796745732974</v>
      </c>
      <c r="GJ702">
        <v>0</v>
      </c>
      <c r="GK702">
        <v>4.059377317073171</v>
      </c>
      <c r="GL702">
        <v>-0.03375972125435583</v>
      </c>
      <c r="GM702">
        <v>0.006856517292858661</v>
      </c>
      <c r="GN702">
        <v>1</v>
      </c>
      <c r="GO702">
        <v>1</v>
      </c>
      <c r="GP702">
        <v>3</v>
      </c>
      <c r="GQ702" t="s">
        <v>463</v>
      </c>
      <c r="GR702">
        <v>3.1281</v>
      </c>
      <c r="GS702">
        <v>2.72957</v>
      </c>
      <c r="GT702">
        <v>0.054483</v>
      </c>
      <c r="GU702">
        <v>0.051663</v>
      </c>
      <c r="GV702">
        <v>0.103441</v>
      </c>
      <c r="GW702">
        <v>0.0906805</v>
      </c>
      <c r="GX702">
        <v>28327.9</v>
      </c>
      <c r="GY702">
        <v>27567.2</v>
      </c>
      <c r="GZ702">
        <v>30502.9</v>
      </c>
      <c r="HA702">
        <v>29325.2</v>
      </c>
      <c r="HB702">
        <v>37742.4</v>
      </c>
      <c r="HC702">
        <v>35083.7</v>
      </c>
      <c r="HD702">
        <v>46665.8</v>
      </c>
      <c r="HE702">
        <v>43573.7</v>
      </c>
      <c r="HF702">
        <v>1.82227</v>
      </c>
      <c r="HG702">
        <v>1.82092</v>
      </c>
      <c r="HH702">
        <v>0.141136</v>
      </c>
      <c r="HI702">
        <v>0</v>
      </c>
      <c r="HJ702">
        <v>27.7099</v>
      </c>
      <c r="HK702">
        <v>999.9</v>
      </c>
      <c r="HL702">
        <v>47.8</v>
      </c>
      <c r="HM702">
        <v>31.6</v>
      </c>
      <c r="HN702">
        <v>24.631</v>
      </c>
      <c r="HO702">
        <v>63.2343</v>
      </c>
      <c r="HP702">
        <v>17.6923</v>
      </c>
      <c r="HQ702">
        <v>1</v>
      </c>
      <c r="HR702">
        <v>0.165155</v>
      </c>
      <c r="HS702">
        <v>-0.317239</v>
      </c>
      <c r="HT702">
        <v>20.2001</v>
      </c>
      <c r="HU702">
        <v>5.22627</v>
      </c>
      <c r="HV702">
        <v>11.974</v>
      </c>
      <c r="HW702">
        <v>4.9703</v>
      </c>
      <c r="HX702">
        <v>3.2895</v>
      </c>
      <c r="HY702">
        <v>9999</v>
      </c>
      <c r="HZ702">
        <v>9999</v>
      </c>
      <c r="IA702">
        <v>9999</v>
      </c>
      <c r="IB702">
        <v>22.7</v>
      </c>
      <c r="IC702">
        <v>4.97292</v>
      </c>
      <c r="ID702">
        <v>1.87729</v>
      </c>
      <c r="IE702">
        <v>1.87532</v>
      </c>
      <c r="IF702">
        <v>1.87817</v>
      </c>
      <c r="IG702">
        <v>1.8749</v>
      </c>
      <c r="IH702">
        <v>1.87847</v>
      </c>
      <c r="II702">
        <v>1.87559</v>
      </c>
      <c r="IJ702">
        <v>1.87673</v>
      </c>
      <c r="IK702">
        <v>0</v>
      </c>
      <c r="IL702">
        <v>0</v>
      </c>
      <c r="IM702">
        <v>0</v>
      </c>
      <c r="IN702">
        <v>0</v>
      </c>
      <c r="IO702" t="s">
        <v>441</v>
      </c>
      <c r="IP702" t="s">
        <v>442</v>
      </c>
      <c r="IQ702" t="s">
        <v>443</v>
      </c>
      <c r="IR702" t="s">
        <v>443</v>
      </c>
      <c r="IS702" t="s">
        <v>443</v>
      </c>
      <c r="IT702" t="s">
        <v>443</v>
      </c>
      <c r="IU702">
        <v>0</v>
      </c>
      <c r="IV702">
        <v>100</v>
      </c>
      <c r="IW702">
        <v>100</v>
      </c>
      <c r="IX702">
        <v>0.166</v>
      </c>
      <c r="IY702">
        <v>0.2185</v>
      </c>
      <c r="IZ702">
        <v>-0.1222274518627452</v>
      </c>
      <c r="JA702">
        <v>0.001328938755811441</v>
      </c>
      <c r="JB702">
        <v>-5.633165956792918E-07</v>
      </c>
      <c r="JC702">
        <v>2.510553891376428E-10</v>
      </c>
      <c r="JD702">
        <v>-0.04678033270444259</v>
      </c>
      <c r="JE702">
        <v>-0.0009625096320519332</v>
      </c>
      <c r="JF702">
        <v>0.0006953178313022573</v>
      </c>
      <c r="JG702">
        <v>-5.973937232829655E-06</v>
      </c>
      <c r="JH702">
        <v>1</v>
      </c>
      <c r="JI702">
        <v>2112</v>
      </c>
      <c r="JJ702">
        <v>1</v>
      </c>
      <c r="JK702">
        <v>26</v>
      </c>
      <c r="JL702">
        <v>201955.1</v>
      </c>
      <c r="JM702">
        <v>201955.1</v>
      </c>
      <c r="JN702">
        <v>0.629883</v>
      </c>
      <c r="JO702">
        <v>2.56592</v>
      </c>
      <c r="JP702">
        <v>1.39893</v>
      </c>
      <c r="JQ702">
        <v>2.32666</v>
      </c>
      <c r="JR702">
        <v>1.44897</v>
      </c>
      <c r="JS702">
        <v>2.57812</v>
      </c>
      <c r="JT702">
        <v>37.6745</v>
      </c>
      <c r="JU702">
        <v>23.9562</v>
      </c>
      <c r="JV702">
        <v>18</v>
      </c>
      <c r="JW702">
        <v>479.824</v>
      </c>
      <c r="JX702">
        <v>448.928</v>
      </c>
      <c r="JY702">
        <v>27.7201</v>
      </c>
      <c r="JZ702">
        <v>29.3839</v>
      </c>
      <c r="KA702">
        <v>29.9998</v>
      </c>
      <c r="KB702">
        <v>29.1456</v>
      </c>
      <c r="KC702">
        <v>29.223</v>
      </c>
      <c r="KD702">
        <v>12.6564</v>
      </c>
      <c r="KE702">
        <v>28.5866</v>
      </c>
      <c r="KF702">
        <v>19.0799</v>
      </c>
      <c r="KG702">
        <v>27.7242</v>
      </c>
      <c r="KH702">
        <v>199.179</v>
      </c>
      <c r="KI702">
        <v>18.8355</v>
      </c>
      <c r="KJ702">
        <v>100.845</v>
      </c>
      <c r="KK702">
        <v>100.229</v>
      </c>
    </row>
    <row r="703" spans="1:297">
      <c r="A703">
        <v>687</v>
      </c>
      <c r="B703">
        <v>1759265893.1</v>
      </c>
      <c r="C703">
        <v>19077.5</v>
      </c>
      <c r="D703" t="s">
        <v>1824</v>
      </c>
      <c r="E703" t="s">
        <v>1825</v>
      </c>
      <c r="F703">
        <v>5</v>
      </c>
      <c r="G703" t="s">
        <v>1797</v>
      </c>
      <c r="H703" t="s">
        <v>436</v>
      </c>
      <c r="I703">
        <v>1759265885.314285</v>
      </c>
      <c r="J703">
        <f>(K703)/1000</f>
        <v>0</v>
      </c>
      <c r="K703">
        <f>IF(DP703, AN703, AH703)</f>
        <v>0</v>
      </c>
      <c r="L703">
        <f>IF(DP703, AI703, AG703)</f>
        <v>0</v>
      </c>
      <c r="M703">
        <f>DR703 - IF(AU703&gt;1, L703*DL703*100.0/(AW703), 0)</f>
        <v>0</v>
      </c>
      <c r="N703">
        <f>((T703-J703/2)*M703-L703)/(T703+J703/2)</f>
        <v>0</v>
      </c>
      <c r="O703">
        <f>N703*(DY703+DZ703)/1000.0</f>
        <v>0</v>
      </c>
      <c r="P703">
        <f>(DR703 - IF(AU703&gt;1, L703*DL703*100.0/(AW703), 0))*(DY703+DZ703)/1000.0</f>
        <v>0</v>
      </c>
      <c r="Q703">
        <f>2.0/((1/S703-1/R703)+SIGN(S703)*SQRT((1/S703-1/R703)*(1/S703-1/R703) + 4*DM703/((DM703+1)*(DM703+1))*(2*1/S703*1/R703-1/R703*1/R703)))</f>
        <v>0</v>
      </c>
      <c r="R703">
        <f>IF(LEFT(DN703,1)&lt;&gt;"0",IF(LEFT(DN703,1)="1",3.0,DO703),$D$5+$E$5*(EF703*DY703/($K$5*1000))+$F$5*(EF703*DY703/($K$5*1000))*MAX(MIN(DL703,$J$5),$I$5)*MAX(MIN(DL703,$J$5),$I$5)+$G$5*MAX(MIN(DL703,$J$5),$I$5)*(EF703*DY703/($K$5*1000))+$H$5*(EF703*DY703/($K$5*1000))*(EF703*DY703/($K$5*1000)))</f>
        <v>0</v>
      </c>
      <c r="S703">
        <f>J703*(1000-(1000*0.61365*exp(17.502*W703/(240.97+W703))/(DY703+DZ703)+DT703)/2)/(1000*0.61365*exp(17.502*W703/(240.97+W703))/(DY703+DZ703)-DT703)</f>
        <v>0</v>
      </c>
      <c r="T703">
        <f>1/((DM703+1)/(Q703/1.6)+1/(R703/1.37)) + DM703/((DM703+1)/(Q703/1.6) + DM703/(R703/1.37))</f>
        <v>0</v>
      </c>
      <c r="U703">
        <f>(DH703*DK703)</f>
        <v>0</v>
      </c>
      <c r="V703">
        <f>(EA703+(U703+2*0.95*5.67E-8*(((EA703+$B$7)+273)^4-(EA703+273)^4)-44100*J703)/(1.84*29.3*R703+8*0.95*5.67E-8*(EA703+273)^3))</f>
        <v>0</v>
      </c>
      <c r="W703">
        <f>($C$7*EB703+$D$7*EC703+$E$7*V703)</f>
        <v>0</v>
      </c>
      <c r="X703">
        <f>0.61365*exp(17.502*W703/(240.97+W703))</f>
        <v>0</v>
      </c>
      <c r="Y703">
        <f>(Z703/AA703*100)</f>
        <v>0</v>
      </c>
      <c r="Z703">
        <f>DT703*(DY703+DZ703)/1000</f>
        <v>0</v>
      </c>
      <c r="AA703">
        <f>0.61365*exp(17.502*EA703/(240.97+EA703))</f>
        <v>0</v>
      </c>
      <c r="AB703">
        <f>(X703-DT703*(DY703+DZ703)/1000)</f>
        <v>0</v>
      </c>
      <c r="AC703">
        <f>(-J703*44100)</f>
        <v>0</v>
      </c>
      <c r="AD703">
        <f>2*29.3*R703*0.92*(EA703-W703)</f>
        <v>0</v>
      </c>
      <c r="AE703">
        <f>2*0.95*5.67E-8*(((EA703+$B$7)+273)^4-(W703+273)^4)</f>
        <v>0</v>
      </c>
      <c r="AF703">
        <f>U703+AE703+AC703+AD703</f>
        <v>0</v>
      </c>
      <c r="AG703">
        <f>DX703*AU703*(DS703-DR703*(1000-AU703*DU703)/(1000-AU703*DT703))/(100*DL703)</f>
        <v>0</v>
      </c>
      <c r="AH703">
        <f>1000*DX703*AU703*(DT703-DU703)/(100*DL703*(1000-AU703*DT703))</f>
        <v>0</v>
      </c>
      <c r="AI703">
        <f>(AJ703 - AK703 - DY703*1E3/(8.314*(EA703+273.15)) * AM703/DX703 * AL703) * DX703/(100*DL703) * (1000 - DU703)/1000</f>
        <v>0</v>
      </c>
      <c r="AJ703">
        <v>221.1277476308237</v>
      </c>
      <c r="AK703">
        <v>229.7775818181818</v>
      </c>
      <c r="AL703">
        <v>-3.270870023571406</v>
      </c>
      <c r="AM703">
        <v>65.48838002476873</v>
      </c>
      <c r="AN703">
        <f>(AP703 - AO703 + DY703*1E3/(8.314*(EA703+273.15)) * AR703/DX703 * AQ703) * DX703/(100*DL703) * 1000/(1000 - AP703)</f>
        <v>0</v>
      </c>
      <c r="AO703">
        <v>18.77763699561468</v>
      </c>
      <c r="AP703">
        <v>22.86021575757575</v>
      </c>
      <c r="AQ703">
        <v>5.869068381494367E-05</v>
      </c>
      <c r="AR703">
        <v>121.0153732693986</v>
      </c>
      <c r="AS703">
        <v>2</v>
      </c>
      <c r="AT703">
        <v>0</v>
      </c>
      <c r="AU703">
        <f>IF(AS703*$H$13&gt;=AW703,1.0,(AW703/(AW703-AS703*$H$13)))</f>
        <v>0</v>
      </c>
      <c r="AV703">
        <f>(AU703-1)*100</f>
        <v>0</v>
      </c>
      <c r="AW703">
        <f>MAX(0,($B$13+$C$13*EF703)/(1+$D$13*EF703)*DY703/(EA703+273)*$E$13)</f>
        <v>0</v>
      </c>
      <c r="AX703" t="s">
        <v>437</v>
      </c>
      <c r="AY703" t="s">
        <v>437</v>
      </c>
      <c r="AZ703">
        <v>0</v>
      </c>
      <c r="BA703">
        <v>0</v>
      </c>
      <c r="BB703">
        <f>1-AZ703/BA703</f>
        <v>0</v>
      </c>
      <c r="BC703">
        <v>0</v>
      </c>
      <c r="BD703" t="s">
        <v>437</v>
      </c>
      <c r="BE703" t="s">
        <v>437</v>
      </c>
      <c r="BF703">
        <v>0</v>
      </c>
      <c r="BG703">
        <v>0</v>
      </c>
      <c r="BH703">
        <f>1-BF703/BG703</f>
        <v>0</v>
      </c>
      <c r="BI703">
        <v>0.5</v>
      </c>
      <c r="BJ703">
        <f>DI703</f>
        <v>0</v>
      </c>
      <c r="BK703">
        <f>L703</f>
        <v>0</v>
      </c>
      <c r="BL703">
        <f>BH703*BI703*BJ703</f>
        <v>0</v>
      </c>
      <c r="BM703">
        <f>(BK703-BC703)/BJ703</f>
        <v>0</v>
      </c>
      <c r="BN703">
        <f>(BA703-BG703)/BG703</f>
        <v>0</v>
      </c>
      <c r="BO703">
        <f>AZ703/(BB703+AZ703/BG703)</f>
        <v>0</v>
      </c>
      <c r="BP703" t="s">
        <v>437</v>
      </c>
      <c r="BQ703">
        <v>0</v>
      </c>
      <c r="BR703">
        <f>IF(BQ703&lt;&gt;0, BQ703, BO703)</f>
        <v>0</v>
      </c>
      <c r="BS703">
        <f>1-BR703/BG703</f>
        <v>0</v>
      </c>
      <c r="BT703">
        <f>(BG703-BF703)/(BG703-BR703)</f>
        <v>0</v>
      </c>
      <c r="BU703">
        <f>(BA703-BG703)/(BA703-BR703)</f>
        <v>0</v>
      </c>
      <c r="BV703">
        <f>(BG703-BF703)/(BG703-AZ703)</f>
        <v>0</v>
      </c>
      <c r="BW703">
        <f>(BA703-BG703)/(BA703-AZ703)</f>
        <v>0</v>
      </c>
      <c r="BX703">
        <f>(BT703*BR703/BF703)</f>
        <v>0</v>
      </c>
      <c r="BY703">
        <f>(1-BX703)</f>
        <v>0</v>
      </c>
      <c r="DH703">
        <f>$B$11*EG703+$C$11*EH703+$F$11*ES703*(1-EV703)</f>
        <v>0</v>
      </c>
      <c r="DI703">
        <f>DH703*DJ703</f>
        <v>0</v>
      </c>
      <c r="DJ703">
        <f>($B$11*$D$9+$C$11*$D$9+$F$11*((FF703+EX703)/MAX(FF703+EX703+FG703, 0.1)*$I$9+FG703/MAX(FF703+EX703+FG703, 0.1)*$J$9))/($B$11+$C$11+$F$11)</f>
        <v>0</v>
      </c>
      <c r="DK703">
        <f>($B$11*$K$9+$C$11*$K$9+$F$11*((FF703+EX703)/MAX(FF703+EX703+FG703, 0.1)*$P$9+FG703/MAX(FF703+EX703+FG703, 0.1)*$Q$9))/($B$11+$C$11+$F$11)</f>
        <v>0</v>
      </c>
      <c r="DL703">
        <v>5.36</v>
      </c>
      <c r="DM703">
        <v>0.5</v>
      </c>
      <c r="DN703" t="s">
        <v>438</v>
      </c>
      <c r="DO703">
        <v>2</v>
      </c>
      <c r="DP703" t="b">
        <v>1</v>
      </c>
      <c r="DQ703">
        <v>1759265885.314285</v>
      </c>
      <c r="DR703">
        <v>247.7842142857143</v>
      </c>
      <c r="DS703">
        <v>232.5873928571429</v>
      </c>
      <c r="DT703">
        <v>22.85567857142857</v>
      </c>
      <c r="DU703">
        <v>18.79076071428571</v>
      </c>
      <c r="DV703">
        <v>247.6081428571429</v>
      </c>
      <c r="DW703">
        <v>22.637225</v>
      </c>
      <c r="DX703">
        <v>499.9990357142858</v>
      </c>
      <c r="DY703">
        <v>90.59374999999999</v>
      </c>
      <c r="DZ703">
        <v>0.05204480714285715</v>
      </c>
      <c r="EA703">
        <v>29.48312142857143</v>
      </c>
      <c r="EB703">
        <v>29.98665357142857</v>
      </c>
      <c r="EC703">
        <v>999.9000000000002</v>
      </c>
      <c r="ED703">
        <v>0</v>
      </c>
      <c r="EE703">
        <v>0</v>
      </c>
      <c r="EF703">
        <v>9987.452857142856</v>
      </c>
      <c r="EG703">
        <v>0</v>
      </c>
      <c r="EH703">
        <v>12.34473214285714</v>
      </c>
      <c r="EI703">
        <v>15.19686071428571</v>
      </c>
      <c r="EJ703">
        <v>253.5798928571429</v>
      </c>
      <c r="EK703">
        <v>237.0416071428571</v>
      </c>
      <c r="EL703">
        <v>4.064920714285714</v>
      </c>
      <c r="EM703">
        <v>232.5873928571429</v>
      </c>
      <c r="EN703">
        <v>18.79076071428571</v>
      </c>
      <c r="EO703">
        <v>2.0705825</v>
      </c>
      <c r="EP703">
        <v>1.702325714285714</v>
      </c>
      <c r="EQ703">
        <v>17.99465714285714</v>
      </c>
      <c r="ER703">
        <v>14.91765</v>
      </c>
      <c r="ES703">
        <v>2000.023214285714</v>
      </c>
      <c r="ET703">
        <v>0.9800036071428571</v>
      </c>
      <c r="EU703">
        <v>0.01999629285714286</v>
      </c>
      <c r="EV703">
        <v>0</v>
      </c>
      <c r="EW703">
        <v>952.4159642857143</v>
      </c>
      <c r="EX703">
        <v>5.000560000000001</v>
      </c>
      <c r="EY703">
        <v>19585.06785714286</v>
      </c>
      <c r="EZ703">
        <v>17295.09642857143</v>
      </c>
      <c r="FA703">
        <v>41.30110714285713</v>
      </c>
      <c r="FB703">
        <v>41.875</v>
      </c>
      <c r="FC703">
        <v>41.38375</v>
      </c>
      <c r="FD703">
        <v>40.88603571428571</v>
      </c>
      <c r="FE703">
        <v>42.37471428571428</v>
      </c>
      <c r="FF703">
        <v>1955.133214285714</v>
      </c>
      <c r="FG703">
        <v>39.89000000000001</v>
      </c>
      <c r="FH703">
        <v>0</v>
      </c>
      <c r="FI703">
        <v>1759265907.4</v>
      </c>
      <c r="FJ703">
        <v>0</v>
      </c>
      <c r="FK703">
        <v>952.4893600000001</v>
      </c>
      <c r="FL703">
        <v>8.945538441990861</v>
      </c>
      <c r="FM703">
        <v>170.0615382767446</v>
      </c>
      <c r="FN703">
        <v>19586.436</v>
      </c>
      <c r="FO703">
        <v>15</v>
      </c>
      <c r="FP703">
        <v>0</v>
      </c>
      <c r="FQ703" t="s">
        <v>439</v>
      </c>
      <c r="FR703">
        <v>1747148579.5</v>
      </c>
      <c r="FS703">
        <v>1747148584.5</v>
      </c>
      <c r="FT703">
        <v>0</v>
      </c>
      <c r="FU703">
        <v>0.162</v>
      </c>
      <c r="FV703">
        <v>-0.001</v>
      </c>
      <c r="FW703">
        <v>0.139</v>
      </c>
      <c r="FX703">
        <v>0.058</v>
      </c>
      <c r="FY703">
        <v>420</v>
      </c>
      <c r="FZ703">
        <v>16</v>
      </c>
      <c r="GA703">
        <v>0.19</v>
      </c>
      <c r="GB703">
        <v>0.02</v>
      </c>
      <c r="GC703">
        <v>14.87340731707317</v>
      </c>
      <c r="GD703">
        <v>7.349613240418154</v>
      </c>
      <c r="GE703">
        <v>0.7257203107662453</v>
      </c>
      <c r="GF703">
        <v>0</v>
      </c>
      <c r="GG703">
        <v>952.0961176470588</v>
      </c>
      <c r="GH703">
        <v>7.663682195160056</v>
      </c>
      <c r="GI703">
        <v>0.7741507971625421</v>
      </c>
      <c r="GJ703">
        <v>0</v>
      </c>
      <c r="GK703">
        <v>4.062083658536586</v>
      </c>
      <c r="GL703">
        <v>0.09413435540070322</v>
      </c>
      <c r="GM703">
        <v>0.01090281497687587</v>
      </c>
      <c r="GN703">
        <v>1</v>
      </c>
      <c r="GO703">
        <v>1</v>
      </c>
      <c r="GP703">
        <v>3</v>
      </c>
      <c r="GQ703" t="s">
        <v>463</v>
      </c>
      <c r="GR703">
        <v>3.1281</v>
      </c>
      <c r="GS703">
        <v>2.72997</v>
      </c>
      <c r="GT703">
        <v>0.0513483</v>
      </c>
      <c r="GU703">
        <v>0.0483338</v>
      </c>
      <c r="GV703">
        <v>0.10345</v>
      </c>
      <c r="GW703">
        <v>0.0906199</v>
      </c>
      <c r="GX703">
        <v>28422.3</v>
      </c>
      <c r="GY703">
        <v>27664.1</v>
      </c>
      <c r="GZ703">
        <v>30503.4</v>
      </c>
      <c r="HA703">
        <v>29325.2</v>
      </c>
      <c r="HB703">
        <v>37742.2</v>
      </c>
      <c r="HC703">
        <v>35085.7</v>
      </c>
      <c r="HD703">
        <v>46666.3</v>
      </c>
      <c r="HE703">
        <v>43573.6</v>
      </c>
      <c r="HF703">
        <v>1.82248</v>
      </c>
      <c r="HG703">
        <v>1.821</v>
      </c>
      <c r="HH703">
        <v>0.141107</v>
      </c>
      <c r="HI703">
        <v>0</v>
      </c>
      <c r="HJ703">
        <v>27.7062</v>
      </c>
      <c r="HK703">
        <v>999.9</v>
      </c>
      <c r="HL703">
        <v>47.8</v>
      </c>
      <c r="HM703">
        <v>31.6</v>
      </c>
      <c r="HN703">
        <v>24.6302</v>
      </c>
      <c r="HO703">
        <v>63.0643</v>
      </c>
      <c r="HP703">
        <v>17.4359</v>
      </c>
      <c r="HQ703">
        <v>1</v>
      </c>
      <c r="HR703">
        <v>0.1647</v>
      </c>
      <c r="HS703">
        <v>-0.0531672</v>
      </c>
      <c r="HT703">
        <v>20.2005</v>
      </c>
      <c r="HU703">
        <v>5.22613</v>
      </c>
      <c r="HV703">
        <v>11.974</v>
      </c>
      <c r="HW703">
        <v>4.9701</v>
      </c>
      <c r="HX703">
        <v>3.28953</v>
      </c>
      <c r="HY703">
        <v>9999</v>
      </c>
      <c r="HZ703">
        <v>9999</v>
      </c>
      <c r="IA703">
        <v>9999</v>
      </c>
      <c r="IB703">
        <v>22.7</v>
      </c>
      <c r="IC703">
        <v>4.97292</v>
      </c>
      <c r="ID703">
        <v>1.87729</v>
      </c>
      <c r="IE703">
        <v>1.87537</v>
      </c>
      <c r="IF703">
        <v>1.8782</v>
      </c>
      <c r="IG703">
        <v>1.87493</v>
      </c>
      <c r="IH703">
        <v>1.87851</v>
      </c>
      <c r="II703">
        <v>1.87561</v>
      </c>
      <c r="IJ703">
        <v>1.87677</v>
      </c>
      <c r="IK703">
        <v>0</v>
      </c>
      <c r="IL703">
        <v>0</v>
      </c>
      <c r="IM703">
        <v>0</v>
      </c>
      <c r="IN703">
        <v>0</v>
      </c>
      <c r="IO703" t="s">
        <v>441</v>
      </c>
      <c r="IP703" t="s">
        <v>442</v>
      </c>
      <c r="IQ703" t="s">
        <v>443</v>
      </c>
      <c r="IR703" t="s">
        <v>443</v>
      </c>
      <c r="IS703" t="s">
        <v>443</v>
      </c>
      <c r="IT703" t="s">
        <v>443</v>
      </c>
      <c r="IU703">
        <v>0</v>
      </c>
      <c r="IV703">
        <v>100</v>
      </c>
      <c r="IW703">
        <v>100</v>
      </c>
      <c r="IX703">
        <v>0.149</v>
      </c>
      <c r="IY703">
        <v>0.2185</v>
      </c>
      <c r="IZ703">
        <v>-0.1222274518627452</v>
      </c>
      <c r="JA703">
        <v>0.001328938755811441</v>
      </c>
      <c r="JB703">
        <v>-5.633165956792918E-07</v>
      </c>
      <c r="JC703">
        <v>2.510553891376428E-10</v>
      </c>
      <c r="JD703">
        <v>-0.04678033270444259</v>
      </c>
      <c r="JE703">
        <v>-0.0009625096320519332</v>
      </c>
      <c r="JF703">
        <v>0.0006953178313022573</v>
      </c>
      <c r="JG703">
        <v>-5.973937232829655E-06</v>
      </c>
      <c r="JH703">
        <v>1</v>
      </c>
      <c r="JI703">
        <v>2112</v>
      </c>
      <c r="JJ703">
        <v>1</v>
      </c>
      <c r="JK703">
        <v>26</v>
      </c>
      <c r="JL703">
        <v>201955.2</v>
      </c>
      <c r="JM703">
        <v>201955.1</v>
      </c>
      <c r="JN703">
        <v>0.594482</v>
      </c>
      <c r="JO703">
        <v>2.57324</v>
      </c>
      <c r="JP703">
        <v>1.39893</v>
      </c>
      <c r="JQ703">
        <v>2.32666</v>
      </c>
      <c r="JR703">
        <v>1.44897</v>
      </c>
      <c r="JS703">
        <v>2.48535</v>
      </c>
      <c r="JT703">
        <v>37.6745</v>
      </c>
      <c r="JU703">
        <v>23.9649</v>
      </c>
      <c r="JV703">
        <v>18</v>
      </c>
      <c r="JW703">
        <v>479.908</v>
      </c>
      <c r="JX703">
        <v>448.947</v>
      </c>
      <c r="JY703">
        <v>27.7168</v>
      </c>
      <c r="JZ703">
        <v>29.3789</v>
      </c>
      <c r="KA703">
        <v>29.9996</v>
      </c>
      <c r="KB703">
        <v>29.1415</v>
      </c>
      <c r="KC703">
        <v>29.2191</v>
      </c>
      <c r="KD703">
        <v>11.9368</v>
      </c>
      <c r="KE703">
        <v>28.5866</v>
      </c>
      <c r="KF703">
        <v>19.0799</v>
      </c>
      <c r="KG703">
        <v>27.6785</v>
      </c>
      <c r="KH703">
        <v>179.144</v>
      </c>
      <c r="KI703">
        <v>18.835</v>
      </c>
      <c r="KJ703">
        <v>100.847</v>
      </c>
      <c r="KK703">
        <v>100.229</v>
      </c>
    </row>
    <row r="704" spans="1:297">
      <c r="A704">
        <v>688</v>
      </c>
      <c r="B704">
        <v>1759265898.1</v>
      </c>
      <c r="C704">
        <v>19082.5</v>
      </c>
      <c r="D704" t="s">
        <v>1826</v>
      </c>
      <c r="E704" t="s">
        <v>1827</v>
      </c>
      <c r="F704">
        <v>5</v>
      </c>
      <c r="G704" t="s">
        <v>1797</v>
      </c>
      <c r="H704" t="s">
        <v>436</v>
      </c>
      <c r="I704">
        <v>1759265890.6</v>
      </c>
      <c r="J704">
        <f>(K704)/1000</f>
        <v>0</v>
      </c>
      <c r="K704">
        <f>IF(DP704, AN704, AH704)</f>
        <v>0</v>
      </c>
      <c r="L704">
        <f>IF(DP704, AI704, AG704)</f>
        <v>0</v>
      </c>
      <c r="M704">
        <f>DR704 - IF(AU704&gt;1, L704*DL704*100.0/(AW704), 0)</f>
        <v>0</v>
      </c>
      <c r="N704">
        <f>((T704-J704/2)*M704-L704)/(T704+J704/2)</f>
        <v>0</v>
      </c>
      <c r="O704">
        <f>N704*(DY704+DZ704)/1000.0</f>
        <v>0</v>
      </c>
      <c r="P704">
        <f>(DR704 - IF(AU704&gt;1, L704*DL704*100.0/(AW704), 0))*(DY704+DZ704)/1000.0</f>
        <v>0</v>
      </c>
      <c r="Q704">
        <f>2.0/((1/S704-1/R704)+SIGN(S704)*SQRT((1/S704-1/R704)*(1/S704-1/R704) + 4*DM704/((DM704+1)*(DM704+1))*(2*1/S704*1/R704-1/R704*1/R704)))</f>
        <v>0</v>
      </c>
      <c r="R704">
        <f>IF(LEFT(DN704,1)&lt;&gt;"0",IF(LEFT(DN704,1)="1",3.0,DO704),$D$5+$E$5*(EF704*DY704/($K$5*1000))+$F$5*(EF704*DY704/($K$5*1000))*MAX(MIN(DL704,$J$5),$I$5)*MAX(MIN(DL704,$J$5),$I$5)+$G$5*MAX(MIN(DL704,$J$5),$I$5)*(EF704*DY704/($K$5*1000))+$H$5*(EF704*DY704/($K$5*1000))*(EF704*DY704/($K$5*1000)))</f>
        <v>0</v>
      </c>
      <c r="S704">
        <f>J704*(1000-(1000*0.61365*exp(17.502*W704/(240.97+W704))/(DY704+DZ704)+DT704)/2)/(1000*0.61365*exp(17.502*W704/(240.97+W704))/(DY704+DZ704)-DT704)</f>
        <v>0</v>
      </c>
      <c r="T704">
        <f>1/((DM704+1)/(Q704/1.6)+1/(R704/1.37)) + DM704/((DM704+1)/(Q704/1.6) + DM704/(R704/1.37))</f>
        <v>0</v>
      </c>
      <c r="U704">
        <f>(DH704*DK704)</f>
        <v>0</v>
      </c>
      <c r="V704">
        <f>(EA704+(U704+2*0.95*5.67E-8*(((EA704+$B$7)+273)^4-(EA704+273)^4)-44100*J704)/(1.84*29.3*R704+8*0.95*5.67E-8*(EA704+273)^3))</f>
        <v>0</v>
      </c>
      <c r="W704">
        <f>($C$7*EB704+$D$7*EC704+$E$7*V704)</f>
        <v>0</v>
      </c>
      <c r="X704">
        <f>0.61365*exp(17.502*W704/(240.97+W704))</f>
        <v>0</v>
      </c>
      <c r="Y704">
        <f>(Z704/AA704*100)</f>
        <v>0</v>
      </c>
      <c r="Z704">
        <f>DT704*(DY704+DZ704)/1000</f>
        <v>0</v>
      </c>
      <c r="AA704">
        <f>0.61365*exp(17.502*EA704/(240.97+EA704))</f>
        <v>0</v>
      </c>
      <c r="AB704">
        <f>(X704-DT704*(DY704+DZ704)/1000)</f>
        <v>0</v>
      </c>
      <c r="AC704">
        <f>(-J704*44100)</f>
        <v>0</v>
      </c>
      <c r="AD704">
        <f>2*29.3*R704*0.92*(EA704-W704)</f>
        <v>0</v>
      </c>
      <c r="AE704">
        <f>2*0.95*5.67E-8*(((EA704+$B$7)+273)^4-(W704+273)^4)</f>
        <v>0</v>
      </c>
      <c r="AF704">
        <f>U704+AE704+AC704+AD704</f>
        <v>0</v>
      </c>
      <c r="AG704">
        <f>DX704*AU704*(DS704-DR704*(1000-AU704*DU704)/(1000-AU704*DT704))/(100*DL704)</f>
        <v>0</v>
      </c>
      <c r="AH704">
        <f>1000*DX704*AU704*(DT704-DU704)/(100*DL704*(1000-AU704*DT704))</f>
        <v>0</v>
      </c>
      <c r="AI704">
        <f>(AJ704 - AK704 - DY704*1E3/(8.314*(EA704+273.15)) * AM704/DX704 * AL704) * DX704/(100*DL704) * (1000 - DU704)/1000</f>
        <v>0</v>
      </c>
      <c r="AJ704">
        <v>204.3122123254188</v>
      </c>
      <c r="AK704">
        <v>213.4861515151514</v>
      </c>
      <c r="AL704">
        <v>-3.254798371158358</v>
      </c>
      <c r="AM704">
        <v>65.48838002476873</v>
      </c>
      <c r="AN704">
        <f>(AP704 - AO704 + DY704*1E3/(8.314*(EA704+273.15)) * AR704/DX704 * AQ704) * DX704/(100*DL704) * 1000/(1000 - AP704)</f>
        <v>0</v>
      </c>
      <c r="AO704">
        <v>18.76841909452302</v>
      </c>
      <c r="AP704">
        <v>22.8557890909091</v>
      </c>
      <c r="AQ704">
        <v>-4.387858684009464E-05</v>
      </c>
      <c r="AR704">
        <v>121.0153732693986</v>
      </c>
      <c r="AS704">
        <v>2</v>
      </c>
      <c r="AT704">
        <v>0</v>
      </c>
      <c r="AU704">
        <f>IF(AS704*$H$13&gt;=AW704,1.0,(AW704/(AW704-AS704*$H$13)))</f>
        <v>0</v>
      </c>
      <c r="AV704">
        <f>(AU704-1)*100</f>
        <v>0</v>
      </c>
      <c r="AW704">
        <f>MAX(0,($B$13+$C$13*EF704)/(1+$D$13*EF704)*DY704/(EA704+273)*$E$13)</f>
        <v>0</v>
      </c>
      <c r="AX704" t="s">
        <v>437</v>
      </c>
      <c r="AY704" t="s">
        <v>437</v>
      </c>
      <c r="AZ704">
        <v>0</v>
      </c>
      <c r="BA704">
        <v>0</v>
      </c>
      <c r="BB704">
        <f>1-AZ704/BA704</f>
        <v>0</v>
      </c>
      <c r="BC704">
        <v>0</v>
      </c>
      <c r="BD704" t="s">
        <v>437</v>
      </c>
      <c r="BE704" t="s">
        <v>437</v>
      </c>
      <c r="BF704">
        <v>0</v>
      </c>
      <c r="BG704">
        <v>0</v>
      </c>
      <c r="BH704">
        <f>1-BF704/BG704</f>
        <v>0</v>
      </c>
      <c r="BI704">
        <v>0.5</v>
      </c>
      <c r="BJ704">
        <f>DI704</f>
        <v>0</v>
      </c>
      <c r="BK704">
        <f>L704</f>
        <v>0</v>
      </c>
      <c r="BL704">
        <f>BH704*BI704*BJ704</f>
        <v>0</v>
      </c>
      <c r="BM704">
        <f>(BK704-BC704)/BJ704</f>
        <v>0</v>
      </c>
      <c r="BN704">
        <f>(BA704-BG704)/BG704</f>
        <v>0</v>
      </c>
      <c r="BO704">
        <f>AZ704/(BB704+AZ704/BG704)</f>
        <v>0</v>
      </c>
      <c r="BP704" t="s">
        <v>437</v>
      </c>
      <c r="BQ704">
        <v>0</v>
      </c>
      <c r="BR704">
        <f>IF(BQ704&lt;&gt;0, BQ704, BO704)</f>
        <v>0</v>
      </c>
      <c r="BS704">
        <f>1-BR704/BG704</f>
        <v>0</v>
      </c>
      <c r="BT704">
        <f>(BG704-BF704)/(BG704-BR704)</f>
        <v>0</v>
      </c>
      <c r="BU704">
        <f>(BA704-BG704)/(BA704-BR704)</f>
        <v>0</v>
      </c>
      <c r="BV704">
        <f>(BG704-BF704)/(BG704-AZ704)</f>
        <v>0</v>
      </c>
      <c r="BW704">
        <f>(BA704-BG704)/(BA704-AZ704)</f>
        <v>0</v>
      </c>
      <c r="BX704">
        <f>(BT704*BR704/BF704)</f>
        <v>0</v>
      </c>
      <c r="BY704">
        <f>(1-BX704)</f>
        <v>0</v>
      </c>
      <c r="DH704">
        <f>$B$11*EG704+$C$11*EH704+$F$11*ES704*(1-EV704)</f>
        <v>0</v>
      </c>
      <c r="DI704">
        <f>DH704*DJ704</f>
        <v>0</v>
      </c>
      <c r="DJ704">
        <f>($B$11*$D$9+$C$11*$D$9+$F$11*((FF704+EX704)/MAX(FF704+EX704+FG704, 0.1)*$I$9+FG704/MAX(FF704+EX704+FG704, 0.1)*$J$9))/($B$11+$C$11+$F$11)</f>
        <v>0</v>
      </c>
      <c r="DK704">
        <f>($B$11*$K$9+$C$11*$K$9+$F$11*((FF704+EX704)/MAX(FF704+EX704+FG704, 0.1)*$P$9+FG704/MAX(FF704+EX704+FG704, 0.1)*$Q$9))/($B$11+$C$11+$F$11)</f>
        <v>0</v>
      </c>
      <c r="DL704">
        <v>5.36</v>
      </c>
      <c r="DM704">
        <v>0.5</v>
      </c>
      <c r="DN704" t="s">
        <v>438</v>
      </c>
      <c r="DO704">
        <v>2</v>
      </c>
      <c r="DP704" t="b">
        <v>1</v>
      </c>
      <c r="DQ704">
        <v>1759265890.6</v>
      </c>
      <c r="DR704">
        <v>230.9240740740741</v>
      </c>
      <c r="DS704">
        <v>215.0825555555556</v>
      </c>
      <c r="DT704">
        <v>22.85768148148149</v>
      </c>
      <c r="DU704">
        <v>18.78042592592593</v>
      </c>
      <c r="DV704">
        <v>230.7666666666667</v>
      </c>
      <c r="DW704">
        <v>22.63919259259259</v>
      </c>
      <c r="DX704">
        <v>499.9856296296297</v>
      </c>
      <c r="DY704">
        <v>90.5936962962963</v>
      </c>
      <c r="DZ704">
        <v>0.05193085925925925</v>
      </c>
      <c r="EA704">
        <v>29.48580740740741</v>
      </c>
      <c r="EB704">
        <v>30.00435185185185</v>
      </c>
      <c r="EC704">
        <v>999.9000000000001</v>
      </c>
      <c r="ED704">
        <v>0</v>
      </c>
      <c r="EE704">
        <v>0</v>
      </c>
      <c r="EF704">
        <v>9993.534444444447</v>
      </c>
      <c r="EG704">
        <v>0</v>
      </c>
      <c r="EH704">
        <v>12.35304814814815</v>
      </c>
      <c r="EI704">
        <v>15.84163333333333</v>
      </c>
      <c r="EJ704">
        <v>236.326</v>
      </c>
      <c r="EK704">
        <v>219.1992592592593</v>
      </c>
      <c r="EL704">
        <v>4.077252222222222</v>
      </c>
      <c r="EM704">
        <v>215.0825555555556</v>
      </c>
      <c r="EN704">
        <v>18.78042592592593</v>
      </c>
      <c r="EO704">
        <v>2.070762222222222</v>
      </c>
      <c r="EP704">
        <v>1.701388888888889</v>
      </c>
      <c r="EQ704">
        <v>17.99604444444444</v>
      </c>
      <c r="ER704">
        <v>14.90911111111111</v>
      </c>
      <c r="ES704">
        <v>2000.008148148148</v>
      </c>
      <c r="ET704">
        <v>0.9800034444444444</v>
      </c>
      <c r="EU704">
        <v>0.01999645555555556</v>
      </c>
      <c r="EV704">
        <v>0</v>
      </c>
      <c r="EW704">
        <v>953.236</v>
      </c>
      <c r="EX704">
        <v>5.000560000000001</v>
      </c>
      <c r="EY704">
        <v>19600.4962962963</v>
      </c>
      <c r="EZ704">
        <v>17294.95185185185</v>
      </c>
      <c r="FA704">
        <v>41.31451851851851</v>
      </c>
      <c r="FB704">
        <v>41.86566666666667</v>
      </c>
      <c r="FC704">
        <v>41.37481481481481</v>
      </c>
      <c r="FD704">
        <v>40.88418518518519</v>
      </c>
      <c r="FE704">
        <v>42.3724074074074</v>
      </c>
      <c r="FF704">
        <v>1955.118148148148</v>
      </c>
      <c r="FG704">
        <v>39.89000000000001</v>
      </c>
      <c r="FH704">
        <v>0</v>
      </c>
      <c r="FI704">
        <v>1759265912.2</v>
      </c>
      <c r="FJ704">
        <v>0</v>
      </c>
      <c r="FK704">
        <v>953.2466799999999</v>
      </c>
      <c r="FL704">
        <v>9.850384608140246</v>
      </c>
      <c r="FM704">
        <v>189.8538462382328</v>
      </c>
      <c r="FN704">
        <v>19600.6</v>
      </c>
      <c r="FO704">
        <v>15</v>
      </c>
      <c r="FP704">
        <v>0</v>
      </c>
      <c r="FQ704" t="s">
        <v>439</v>
      </c>
      <c r="FR704">
        <v>1747148579.5</v>
      </c>
      <c r="FS704">
        <v>1747148584.5</v>
      </c>
      <c r="FT704">
        <v>0</v>
      </c>
      <c r="FU704">
        <v>0.162</v>
      </c>
      <c r="FV704">
        <v>-0.001</v>
      </c>
      <c r="FW704">
        <v>0.139</v>
      </c>
      <c r="FX704">
        <v>0.058</v>
      </c>
      <c r="FY704">
        <v>420</v>
      </c>
      <c r="FZ704">
        <v>16</v>
      </c>
      <c r="GA704">
        <v>0.19</v>
      </c>
      <c r="GB704">
        <v>0.02</v>
      </c>
      <c r="GC704">
        <v>15.46787804878049</v>
      </c>
      <c r="GD704">
        <v>7.339929616724737</v>
      </c>
      <c r="GE704">
        <v>0.7247556296358624</v>
      </c>
      <c r="GF704">
        <v>0</v>
      </c>
      <c r="GG704">
        <v>952.8494999999999</v>
      </c>
      <c r="GH704">
        <v>9.177127580067252</v>
      </c>
      <c r="GI704">
        <v>0.9179166068106615</v>
      </c>
      <c r="GJ704">
        <v>0</v>
      </c>
      <c r="GK704">
        <v>4.070268536585366</v>
      </c>
      <c r="GL704">
        <v>0.1434167247386852</v>
      </c>
      <c r="GM704">
        <v>0.01445517352925443</v>
      </c>
      <c r="GN704">
        <v>0</v>
      </c>
      <c r="GO704">
        <v>0</v>
      </c>
      <c r="GP704">
        <v>3</v>
      </c>
      <c r="GQ704" t="s">
        <v>490</v>
      </c>
      <c r="GR704">
        <v>3.12808</v>
      </c>
      <c r="GS704">
        <v>2.72963</v>
      </c>
      <c r="GT704">
        <v>0.0481572</v>
      </c>
      <c r="GU704">
        <v>0.0449316</v>
      </c>
      <c r="GV704">
        <v>0.103438</v>
      </c>
      <c r="GW704">
        <v>0.0906005</v>
      </c>
      <c r="GX704">
        <v>28517.6</v>
      </c>
      <c r="GY704">
        <v>27763.6</v>
      </c>
      <c r="GZ704">
        <v>30503.1</v>
      </c>
      <c r="HA704">
        <v>29325.9</v>
      </c>
      <c r="HB704">
        <v>37742.1</v>
      </c>
      <c r="HC704">
        <v>35087.1</v>
      </c>
      <c r="HD704">
        <v>46666</v>
      </c>
      <c r="HE704">
        <v>43574.7</v>
      </c>
      <c r="HF704">
        <v>1.8222</v>
      </c>
      <c r="HG704">
        <v>1.821</v>
      </c>
      <c r="HH704">
        <v>0.141278</v>
      </c>
      <c r="HI704">
        <v>0</v>
      </c>
      <c r="HJ704">
        <v>27.7028</v>
      </c>
      <c r="HK704">
        <v>999.9</v>
      </c>
      <c r="HL704">
        <v>47.8</v>
      </c>
      <c r="HM704">
        <v>31.6</v>
      </c>
      <c r="HN704">
        <v>24.6305</v>
      </c>
      <c r="HO704">
        <v>63.0143</v>
      </c>
      <c r="HP704">
        <v>17.476</v>
      </c>
      <c r="HQ704">
        <v>1</v>
      </c>
      <c r="HR704">
        <v>0.164378</v>
      </c>
      <c r="HS704">
        <v>-0.0818464</v>
      </c>
      <c r="HT704">
        <v>20.2006</v>
      </c>
      <c r="HU704">
        <v>5.22613</v>
      </c>
      <c r="HV704">
        <v>11.974</v>
      </c>
      <c r="HW704">
        <v>4.9698</v>
      </c>
      <c r="HX704">
        <v>3.2895</v>
      </c>
      <c r="HY704">
        <v>9999</v>
      </c>
      <c r="HZ704">
        <v>9999</v>
      </c>
      <c r="IA704">
        <v>9999</v>
      </c>
      <c r="IB704">
        <v>22.7</v>
      </c>
      <c r="IC704">
        <v>4.97291</v>
      </c>
      <c r="ID704">
        <v>1.87729</v>
      </c>
      <c r="IE704">
        <v>1.87534</v>
      </c>
      <c r="IF704">
        <v>1.8782</v>
      </c>
      <c r="IG704">
        <v>1.8749</v>
      </c>
      <c r="IH704">
        <v>1.87851</v>
      </c>
      <c r="II704">
        <v>1.87561</v>
      </c>
      <c r="IJ704">
        <v>1.87677</v>
      </c>
      <c r="IK704">
        <v>0</v>
      </c>
      <c r="IL704">
        <v>0</v>
      </c>
      <c r="IM704">
        <v>0</v>
      </c>
      <c r="IN704">
        <v>0</v>
      </c>
      <c r="IO704" t="s">
        <v>441</v>
      </c>
      <c r="IP704" t="s">
        <v>442</v>
      </c>
      <c r="IQ704" t="s">
        <v>443</v>
      </c>
      <c r="IR704" t="s">
        <v>443</v>
      </c>
      <c r="IS704" t="s">
        <v>443</v>
      </c>
      <c r="IT704" t="s">
        <v>443</v>
      </c>
      <c r="IU704">
        <v>0</v>
      </c>
      <c r="IV704">
        <v>100</v>
      </c>
      <c r="IW704">
        <v>100</v>
      </c>
      <c r="IX704">
        <v>0.131</v>
      </c>
      <c r="IY704">
        <v>0.2185</v>
      </c>
      <c r="IZ704">
        <v>-0.1222274518627452</v>
      </c>
      <c r="JA704">
        <v>0.001328938755811441</v>
      </c>
      <c r="JB704">
        <v>-5.633165956792918E-07</v>
      </c>
      <c r="JC704">
        <v>2.510553891376428E-10</v>
      </c>
      <c r="JD704">
        <v>-0.04678033270444259</v>
      </c>
      <c r="JE704">
        <v>-0.0009625096320519332</v>
      </c>
      <c r="JF704">
        <v>0.0006953178313022573</v>
      </c>
      <c r="JG704">
        <v>-5.973937232829655E-06</v>
      </c>
      <c r="JH704">
        <v>1</v>
      </c>
      <c r="JI704">
        <v>2112</v>
      </c>
      <c r="JJ704">
        <v>1</v>
      </c>
      <c r="JK704">
        <v>26</v>
      </c>
      <c r="JL704">
        <v>201955.3</v>
      </c>
      <c r="JM704">
        <v>201955.2</v>
      </c>
      <c r="JN704">
        <v>0.554199</v>
      </c>
      <c r="JO704">
        <v>2.5769</v>
      </c>
      <c r="JP704">
        <v>1.39893</v>
      </c>
      <c r="JQ704">
        <v>2.32666</v>
      </c>
      <c r="JR704">
        <v>1.44897</v>
      </c>
      <c r="JS704">
        <v>2.44141</v>
      </c>
      <c r="JT704">
        <v>37.6745</v>
      </c>
      <c r="JU704">
        <v>23.9562</v>
      </c>
      <c r="JV704">
        <v>18</v>
      </c>
      <c r="JW704">
        <v>479.73</v>
      </c>
      <c r="JX704">
        <v>448.914</v>
      </c>
      <c r="JY704">
        <v>27.682</v>
      </c>
      <c r="JZ704">
        <v>29.3742</v>
      </c>
      <c r="KA704">
        <v>29.9997</v>
      </c>
      <c r="KB704">
        <v>29.1374</v>
      </c>
      <c r="KC704">
        <v>29.2149</v>
      </c>
      <c r="KD704">
        <v>11.1271</v>
      </c>
      <c r="KE704">
        <v>28.5866</v>
      </c>
      <c r="KF704">
        <v>19.0799</v>
      </c>
      <c r="KG704">
        <v>27.6727</v>
      </c>
      <c r="KH704">
        <v>165.771</v>
      </c>
      <c r="KI704">
        <v>18.8416</v>
      </c>
      <c r="KJ704">
        <v>100.846</v>
      </c>
      <c r="KK704">
        <v>100.231</v>
      </c>
    </row>
    <row r="705" spans="1:297">
      <c r="A705">
        <v>689</v>
      </c>
      <c r="B705">
        <v>1759265903.1</v>
      </c>
      <c r="C705">
        <v>19087.5</v>
      </c>
      <c r="D705" t="s">
        <v>1828</v>
      </c>
      <c r="E705" t="s">
        <v>1829</v>
      </c>
      <c r="F705">
        <v>5</v>
      </c>
      <c r="G705" t="s">
        <v>1797</v>
      </c>
      <c r="H705" t="s">
        <v>436</v>
      </c>
      <c r="I705">
        <v>1759265895.314285</v>
      </c>
      <c r="J705">
        <f>(K705)/1000</f>
        <v>0</v>
      </c>
      <c r="K705">
        <f>IF(DP705, AN705, AH705)</f>
        <v>0</v>
      </c>
      <c r="L705">
        <f>IF(DP705, AI705, AG705)</f>
        <v>0</v>
      </c>
      <c r="M705">
        <f>DR705 - IF(AU705&gt;1, L705*DL705*100.0/(AW705), 0)</f>
        <v>0</v>
      </c>
      <c r="N705">
        <f>((T705-J705/2)*M705-L705)/(T705+J705/2)</f>
        <v>0</v>
      </c>
      <c r="O705">
        <f>N705*(DY705+DZ705)/1000.0</f>
        <v>0</v>
      </c>
      <c r="P705">
        <f>(DR705 - IF(AU705&gt;1, L705*DL705*100.0/(AW705), 0))*(DY705+DZ705)/1000.0</f>
        <v>0</v>
      </c>
      <c r="Q705">
        <f>2.0/((1/S705-1/R705)+SIGN(S705)*SQRT((1/S705-1/R705)*(1/S705-1/R705) + 4*DM705/((DM705+1)*(DM705+1))*(2*1/S705*1/R705-1/R705*1/R705)))</f>
        <v>0</v>
      </c>
      <c r="R705">
        <f>IF(LEFT(DN705,1)&lt;&gt;"0",IF(LEFT(DN705,1)="1",3.0,DO705),$D$5+$E$5*(EF705*DY705/($K$5*1000))+$F$5*(EF705*DY705/($K$5*1000))*MAX(MIN(DL705,$J$5),$I$5)*MAX(MIN(DL705,$J$5),$I$5)+$G$5*MAX(MIN(DL705,$J$5),$I$5)*(EF705*DY705/($K$5*1000))+$H$5*(EF705*DY705/($K$5*1000))*(EF705*DY705/($K$5*1000)))</f>
        <v>0</v>
      </c>
      <c r="S705">
        <f>J705*(1000-(1000*0.61365*exp(17.502*W705/(240.97+W705))/(DY705+DZ705)+DT705)/2)/(1000*0.61365*exp(17.502*W705/(240.97+W705))/(DY705+DZ705)-DT705)</f>
        <v>0</v>
      </c>
      <c r="T705">
        <f>1/((DM705+1)/(Q705/1.6)+1/(R705/1.37)) + DM705/((DM705+1)/(Q705/1.6) + DM705/(R705/1.37))</f>
        <v>0</v>
      </c>
      <c r="U705">
        <f>(DH705*DK705)</f>
        <v>0</v>
      </c>
      <c r="V705">
        <f>(EA705+(U705+2*0.95*5.67E-8*(((EA705+$B$7)+273)^4-(EA705+273)^4)-44100*J705)/(1.84*29.3*R705+8*0.95*5.67E-8*(EA705+273)^3))</f>
        <v>0</v>
      </c>
      <c r="W705">
        <f>($C$7*EB705+$D$7*EC705+$E$7*V705)</f>
        <v>0</v>
      </c>
      <c r="X705">
        <f>0.61365*exp(17.502*W705/(240.97+W705))</f>
        <v>0</v>
      </c>
      <c r="Y705">
        <f>(Z705/AA705*100)</f>
        <v>0</v>
      </c>
      <c r="Z705">
        <f>DT705*(DY705+DZ705)/1000</f>
        <v>0</v>
      </c>
      <c r="AA705">
        <f>0.61365*exp(17.502*EA705/(240.97+EA705))</f>
        <v>0</v>
      </c>
      <c r="AB705">
        <f>(X705-DT705*(DY705+DZ705)/1000)</f>
        <v>0</v>
      </c>
      <c r="AC705">
        <f>(-J705*44100)</f>
        <v>0</v>
      </c>
      <c r="AD705">
        <f>2*29.3*R705*0.92*(EA705-W705)</f>
        <v>0</v>
      </c>
      <c r="AE705">
        <f>2*0.95*5.67E-8*(((EA705+$B$7)+273)^4-(W705+273)^4)</f>
        <v>0</v>
      </c>
      <c r="AF705">
        <f>U705+AE705+AC705+AD705</f>
        <v>0</v>
      </c>
      <c r="AG705">
        <f>DX705*AU705*(DS705-DR705*(1000-AU705*DU705)/(1000-AU705*DT705))/(100*DL705)</f>
        <v>0</v>
      </c>
      <c r="AH705">
        <f>1000*DX705*AU705*(DT705-DU705)/(100*DL705*(1000-AU705*DT705))</f>
        <v>0</v>
      </c>
      <c r="AI705">
        <f>(AJ705 - AK705 - DY705*1E3/(8.314*(EA705+273.15)) * AM705/DX705 * AL705) * DX705/(100*DL705) * (1000 - DU705)/1000</f>
        <v>0</v>
      </c>
      <c r="AJ705">
        <v>187.4728683008547</v>
      </c>
      <c r="AK705">
        <v>197.1853151515152</v>
      </c>
      <c r="AL705">
        <v>-3.258543654439176</v>
      </c>
      <c r="AM705">
        <v>65.48838002476873</v>
      </c>
      <c r="AN705">
        <f>(AP705 - AO705 + DY705*1E3/(8.314*(EA705+273.15)) * AR705/DX705 * AQ705) * DX705/(100*DL705) * 1000/(1000 - AP705)</f>
        <v>0</v>
      </c>
      <c r="AO705">
        <v>18.76023956836105</v>
      </c>
      <c r="AP705">
        <v>22.85365878787879</v>
      </c>
      <c r="AQ705">
        <v>-3.160592921043435E-05</v>
      </c>
      <c r="AR705">
        <v>121.0153732693986</v>
      </c>
      <c r="AS705">
        <v>2</v>
      </c>
      <c r="AT705">
        <v>0</v>
      </c>
      <c r="AU705">
        <f>IF(AS705*$H$13&gt;=AW705,1.0,(AW705/(AW705-AS705*$H$13)))</f>
        <v>0</v>
      </c>
      <c r="AV705">
        <f>(AU705-1)*100</f>
        <v>0</v>
      </c>
      <c r="AW705">
        <f>MAX(0,($B$13+$C$13*EF705)/(1+$D$13*EF705)*DY705/(EA705+273)*$E$13)</f>
        <v>0</v>
      </c>
      <c r="AX705" t="s">
        <v>437</v>
      </c>
      <c r="AY705" t="s">
        <v>437</v>
      </c>
      <c r="AZ705">
        <v>0</v>
      </c>
      <c r="BA705">
        <v>0</v>
      </c>
      <c r="BB705">
        <f>1-AZ705/BA705</f>
        <v>0</v>
      </c>
      <c r="BC705">
        <v>0</v>
      </c>
      <c r="BD705" t="s">
        <v>437</v>
      </c>
      <c r="BE705" t="s">
        <v>437</v>
      </c>
      <c r="BF705">
        <v>0</v>
      </c>
      <c r="BG705">
        <v>0</v>
      </c>
      <c r="BH705">
        <f>1-BF705/BG705</f>
        <v>0</v>
      </c>
      <c r="BI705">
        <v>0.5</v>
      </c>
      <c r="BJ705">
        <f>DI705</f>
        <v>0</v>
      </c>
      <c r="BK705">
        <f>L705</f>
        <v>0</v>
      </c>
      <c r="BL705">
        <f>BH705*BI705*BJ705</f>
        <v>0</v>
      </c>
      <c r="BM705">
        <f>(BK705-BC705)/BJ705</f>
        <v>0</v>
      </c>
      <c r="BN705">
        <f>(BA705-BG705)/BG705</f>
        <v>0</v>
      </c>
      <c r="BO705">
        <f>AZ705/(BB705+AZ705/BG705)</f>
        <v>0</v>
      </c>
      <c r="BP705" t="s">
        <v>437</v>
      </c>
      <c r="BQ705">
        <v>0</v>
      </c>
      <c r="BR705">
        <f>IF(BQ705&lt;&gt;0, BQ705, BO705)</f>
        <v>0</v>
      </c>
      <c r="BS705">
        <f>1-BR705/BG705</f>
        <v>0</v>
      </c>
      <c r="BT705">
        <f>(BG705-BF705)/(BG705-BR705)</f>
        <v>0</v>
      </c>
      <c r="BU705">
        <f>(BA705-BG705)/(BA705-BR705)</f>
        <v>0</v>
      </c>
      <c r="BV705">
        <f>(BG705-BF705)/(BG705-AZ705)</f>
        <v>0</v>
      </c>
      <c r="BW705">
        <f>(BA705-BG705)/(BA705-AZ705)</f>
        <v>0</v>
      </c>
      <c r="BX705">
        <f>(BT705*BR705/BF705)</f>
        <v>0</v>
      </c>
      <c r="BY705">
        <f>(1-BX705)</f>
        <v>0</v>
      </c>
      <c r="DH705">
        <f>$B$11*EG705+$C$11*EH705+$F$11*ES705*(1-EV705)</f>
        <v>0</v>
      </c>
      <c r="DI705">
        <f>DH705*DJ705</f>
        <v>0</v>
      </c>
      <c r="DJ705">
        <f>($B$11*$D$9+$C$11*$D$9+$F$11*((FF705+EX705)/MAX(FF705+EX705+FG705, 0.1)*$I$9+FG705/MAX(FF705+EX705+FG705, 0.1)*$J$9))/($B$11+$C$11+$F$11)</f>
        <v>0</v>
      </c>
      <c r="DK705">
        <f>($B$11*$K$9+$C$11*$K$9+$F$11*((FF705+EX705)/MAX(FF705+EX705+FG705, 0.1)*$P$9+FG705/MAX(FF705+EX705+FG705, 0.1)*$Q$9))/($B$11+$C$11+$F$11)</f>
        <v>0</v>
      </c>
      <c r="DL705">
        <v>5.36</v>
      </c>
      <c r="DM705">
        <v>0.5</v>
      </c>
      <c r="DN705" t="s">
        <v>438</v>
      </c>
      <c r="DO705">
        <v>2</v>
      </c>
      <c r="DP705" t="b">
        <v>1</v>
      </c>
      <c r="DQ705">
        <v>1759265895.314285</v>
      </c>
      <c r="DR705">
        <v>215.88625</v>
      </c>
      <c r="DS705">
        <v>199.4733928571429</v>
      </c>
      <c r="DT705">
        <v>22.85698571428571</v>
      </c>
      <c r="DU705">
        <v>18.77065714285714</v>
      </c>
      <c r="DV705">
        <v>215.7456071428572</v>
      </c>
      <c r="DW705">
        <v>22.63851785714286</v>
      </c>
      <c r="DX705">
        <v>500.0111785714286</v>
      </c>
      <c r="DY705">
        <v>90.59395714285715</v>
      </c>
      <c r="DZ705">
        <v>0.05201605714285714</v>
      </c>
      <c r="EA705">
        <v>29.48586071428571</v>
      </c>
      <c r="EB705">
        <v>30.00828571428572</v>
      </c>
      <c r="EC705">
        <v>999.9000000000002</v>
      </c>
      <c r="ED705">
        <v>0</v>
      </c>
      <c r="EE705">
        <v>0</v>
      </c>
      <c r="EF705">
        <v>9995.842499999999</v>
      </c>
      <c r="EG705">
        <v>0</v>
      </c>
      <c r="EH705">
        <v>12.35195357142857</v>
      </c>
      <c r="EI705">
        <v>16.41301785714285</v>
      </c>
      <c r="EJ705">
        <v>220.9362857142857</v>
      </c>
      <c r="EK705">
        <v>203.2893214285714</v>
      </c>
      <c r="EL705">
        <v>4.086330357142858</v>
      </c>
      <c r="EM705">
        <v>199.4733928571429</v>
      </c>
      <c r="EN705">
        <v>18.77065714285714</v>
      </c>
      <c r="EO705">
        <v>2.070705714285714</v>
      </c>
      <c r="EP705">
        <v>1.700509642857143</v>
      </c>
      <c r="EQ705">
        <v>17.99561428571429</v>
      </c>
      <c r="ER705">
        <v>14.90107857142857</v>
      </c>
      <c r="ES705">
        <v>1999.989642857143</v>
      </c>
      <c r="ET705">
        <v>0.9800032857142854</v>
      </c>
      <c r="EU705">
        <v>0.01999661428571429</v>
      </c>
      <c r="EV705">
        <v>0</v>
      </c>
      <c r="EW705">
        <v>954.05925</v>
      </c>
      <c r="EX705">
        <v>5.000560000000001</v>
      </c>
      <c r="EY705">
        <v>19615.925</v>
      </c>
      <c r="EZ705">
        <v>17294.8</v>
      </c>
      <c r="FA705">
        <v>41.31667857142857</v>
      </c>
      <c r="FB705">
        <v>41.85699999999999</v>
      </c>
      <c r="FC705">
        <v>41.3770357142857</v>
      </c>
      <c r="FD705">
        <v>40.89721428571428</v>
      </c>
      <c r="FE705">
        <v>42.35907142857143</v>
      </c>
      <c r="FF705">
        <v>1955.099642857143</v>
      </c>
      <c r="FG705">
        <v>39.89000000000001</v>
      </c>
      <c r="FH705">
        <v>0</v>
      </c>
      <c r="FI705">
        <v>1759265917.6</v>
      </c>
      <c r="FJ705">
        <v>0</v>
      </c>
      <c r="FK705">
        <v>954.1364230769232</v>
      </c>
      <c r="FL705">
        <v>10.96960682561153</v>
      </c>
      <c r="FM705">
        <v>203.6820514602055</v>
      </c>
      <c r="FN705">
        <v>19617.35</v>
      </c>
      <c r="FO705">
        <v>15</v>
      </c>
      <c r="FP705">
        <v>0</v>
      </c>
      <c r="FQ705" t="s">
        <v>439</v>
      </c>
      <c r="FR705">
        <v>1747148579.5</v>
      </c>
      <c r="FS705">
        <v>1747148584.5</v>
      </c>
      <c r="FT705">
        <v>0</v>
      </c>
      <c r="FU705">
        <v>0.162</v>
      </c>
      <c r="FV705">
        <v>-0.001</v>
      </c>
      <c r="FW705">
        <v>0.139</v>
      </c>
      <c r="FX705">
        <v>0.058</v>
      </c>
      <c r="FY705">
        <v>420</v>
      </c>
      <c r="FZ705">
        <v>16</v>
      </c>
      <c r="GA705">
        <v>0.19</v>
      </c>
      <c r="GB705">
        <v>0.02</v>
      </c>
      <c r="GC705">
        <v>16.049175</v>
      </c>
      <c r="GD705">
        <v>7.175212007504655</v>
      </c>
      <c r="GE705">
        <v>0.6914374200714044</v>
      </c>
      <c r="GF705">
        <v>0</v>
      </c>
      <c r="GG705">
        <v>953.5265882352941</v>
      </c>
      <c r="GH705">
        <v>10.07636362542007</v>
      </c>
      <c r="GI705">
        <v>1.004726861263264</v>
      </c>
      <c r="GJ705">
        <v>0</v>
      </c>
      <c r="GK705">
        <v>4.0796835</v>
      </c>
      <c r="GL705">
        <v>0.122356547842391</v>
      </c>
      <c r="GM705">
        <v>0.01238753315838147</v>
      </c>
      <c r="GN705">
        <v>0</v>
      </c>
      <c r="GO705">
        <v>0</v>
      </c>
      <c r="GP705">
        <v>3</v>
      </c>
      <c r="GQ705" t="s">
        <v>490</v>
      </c>
      <c r="GR705">
        <v>3.12799</v>
      </c>
      <c r="GS705">
        <v>2.72997</v>
      </c>
      <c r="GT705">
        <v>0.0448887</v>
      </c>
      <c r="GU705">
        <v>0.0414037</v>
      </c>
      <c r="GV705">
        <v>0.103432</v>
      </c>
      <c r="GW705">
        <v>0.0905913</v>
      </c>
      <c r="GX705">
        <v>28615.4</v>
      </c>
      <c r="GY705">
        <v>27866</v>
      </c>
      <c r="GZ705">
        <v>30502.9</v>
      </c>
      <c r="HA705">
        <v>29325.9</v>
      </c>
      <c r="HB705">
        <v>37741.8</v>
      </c>
      <c r="HC705">
        <v>35087</v>
      </c>
      <c r="HD705">
        <v>46665.5</v>
      </c>
      <c r="HE705">
        <v>43574.4</v>
      </c>
      <c r="HF705">
        <v>1.82232</v>
      </c>
      <c r="HG705">
        <v>1.82122</v>
      </c>
      <c r="HH705">
        <v>0.141844</v>
      </c>
      <c r="HI705">
        <v>0</v>
      </c>
      <c r="HJ705">
        <v>27.6998</v>
      </c>
      <c r="HK705">
        <v>999.9</v>
      </c>
      <c r="HL705">
        <v>47.8</v>
      </c>
      <c r="HM705">
        <v>31.7</v>
      </c>
      <c r="HN705">
        <v>24.7729</v>
      </c>
      <c r="HO705">
        <v>63.2943</v>
      </c>
      <c r="HP705">
        <v>17.5801</v>
      </c>
      <c r="HQ705">
        <v>1</v>
      </c>
      <c r="HR705">
        <v>0.163859</v>
      </c>
      <c r="HS705">
        <v>-0.100057</v>
      </c>
      <c r="HT705">
        <v>20.2005</v>
      </c>
      <c r="HU705">
        <v>5.22627</v>
      </c>
      <c r="HV705">
        <v>11.974</v>
      </c>
      <c r="HW705">
        <v>4.96955</v>
      </c>
      <c r="HX705">
        <v>3.28945</v>
      </c>
      <c r="HY705">
        <v>9999</v>
      </c>
      <c r="HZ705">
        <v>9999</v>
      </c>
      <c r="IA705">
        <v>9999</v>
      </c>
      <c r="IB705">
        <v>22.7</v>
      </c>
      <c r="IC705">
        <v>4.97291</v>
      </c>
      <c r="ID705">
        <v>1.8773</v>
      </c>
      <c r="IE705">
        <v>1.87538</v>
      </c>
      <c r="IF705">
        <v>1.8782</v>
      </c>
      <c r="IG705">
        <v>1.87495</v>
      </c>
      <c r="IH705">
        <v>1.87851</v>
      </c>
      <c r="II705">
        <v>1.87561</v>
      </c>
      <c r="IJ705">
        <v>1.87679</v>
      </c>
      <c r="IK705">
        <v>0</v>
      </c>
      <c r="IL705">
        <v>0</v>
      </c>
      <c r="IM705">
        <v>0</v>
      </c>
      <c r="IN705">
        <v>0</v>
      </c>
      <c r="IO705" t="s">
        <v>441</v>
      </c>
      <c r="IP705" t="s">
        <v>442</v>
      </c>
      <c r="IQ705" t="s">
        <v>443</v>
      </c>
      <c r="IR705" t="s">
        <v>443</v>
      </c>
      <c r="IS705" t="s">
        <v>443</v>
      </c>
      <c r="IT705" t="s">
        <v>443</v>
      </c>
      <c r="IU705">
        <v>0</v>
      </c>
      <c r="IV705">
        <v>100</v>
      </c>
      <c r="IW705">
        <v>100</v>
      </c>
      <c r="IX705">
        <v>0.113</v>
      </c>
      <c r="IY705">
        <v>0.2184</v>
      </c>
      <c r="IZ705">
        <v>-0.1222274518627452</v>
      </c>
      <c r="JA705">
        <v>0.001328938755811441</v>
      </c>
      <c r="JB705">
        <v>-5.633165956792918E-07</v>
      </c>
      <c r="JC705">
        <v>2.510553891376428E-10</v>
      </c>
      <c r="JD705">
        <v>-0.04678033270444259</v>
      </c>
      <c r="JE705">
        <v>-0.0009625096320519332</v>
      </c>
      <c r="JF705">
        <v>0.0006953178313022573</v>
      </c>
      <c r="JG705">
        <v>-5.973937232829655E-06</v>
      </c>
      <c r="JH705">
        <v>1</v>
      </c>
      <c r="JI705">
        <v>2112</v>
      </c>
      <c r="JJ705">
        <v>1</v>
      </c>
      <c r="JK705">
        <v>26</v>
      </c>
      <c r="JL705">
        <v>201955.4</v>
      </c>
      <c r="JM705">
        <v>201955.3</v>
      </c>
      <c r="JN705">
        <v>0.517578</v>
      </c>
      <c r="JO705">
        <v>2.56226</v>
      </c>
      <c r="JP705">
        <v>1.39893</v>
      </c>
      <c r="JQ705">
        <v>2.32544</v>
      </c>
      <c r="JR705">
        <v>1.44897</v>
      </c>
      <c r="JS705">
        <v>2.57812</v>
      </c>
      <c r="JT705">
        <v>37.6745</v>
      </c>
      <c r="JU705">
        <v>23.9737</v>
      </c>
      <c r="JV705">
        <v>18</v>
      </c>
      <c r="JW705">
        <v>479.771</v>
      </c>
      <c r="JX705">
        <v>449.019</v>
      </c>
      <c r="JY705">
        <v>27.6689</v>
      </c>
      <c r="JZ705">
        <v>29.3698</v>
      </c>
      <c r="KA705">
        <v>29.9997</v>
      </c>
      <c r="KB705">
        <v>29.133</v>
      </c>
      <c r="KC705">
        <v>29.2099</v>
      </c>
      <c r="KD705">
        <v>10.3986</v>
      </c>
      <c r="KE705">
        <v>28.2998</v>
      </c>
      <c r="KF705">
        <v>19.0799</v>
      </c>
      <c r="KG705">
        <v>27.6671</v>
      </c>
      <c r="KH705">
        <v>145.736</v>
      </c>
      <c r="KI705">
        <v>18.8485</v>
      </c>
      <c r="KJ705">
        <v>100.845</v>
      </c>
      <c r="KK705">
        <v>100.231</v>
      </c>
    </row>
    <row r="706" spans="1:297">
      <c r="A706">
        <v>690</v>
      </c>
      <c r="B706">
        <v>1759265908.1</v>
      </c>
      <c r="C706">
        <v>19092.5</v>
      </c>
      <c r="D706" t="s">
        <v>1830</v>
      </c>
      <c r="E706" t="s">
        <v>1831</v>
      </c>
      <c r="F706">
        <v>5</v>
      </c>
      <c r="G706" t="s">
        <v>1797</v>
      </c>
      <c r="H706" t="s">
        <v>436</v>
      </c>
      <c r="I706">
        <v>1759265900.6</v>
      </c>
      <c r="J706">
        <f>(K706)/1000</f>
        <v>0</v>
      </c>
      <c r="K706">
        <f>IF(DP706, AN706, AH706)</f>
        <v>0</v>
      </c>
      <c r="L706">
        <f>IF(DP706, AI706, AG706)</f>
        <v>0</v>
      </c>
      <c r="M706">
        <f>DR706 - IF(AU706&gt;1, L706*DL706*100.0/(AW706), 0)</f>
        <v>0</v>
      </c>
      <c r="N706">
        <f>((T706-J706/2)*M706-L706)/(T706+J706/2)</f>
        <v>0</v>
      </c>
      <c r="O706">
        <f>N706*(DY706+DZ706)/1000.0</f>
        <v>0</v>
      </c>
      <c r="P706">
        <f>(DR706 - IF(AU706&gt;1, L706*DL706*100.0/(AW706), 0))*(DY706+DZ706)/1000.0</f>
        <v>0</v>
      </c>
      <c r="Q706">
        <f>2.0/((1/S706-1/R706)+SIGN(S706)*SQRT((1/S706-1/R706)*(1/S706-1/R706) + 4*DM706/((DM706+1)*(DM706+1))*(2*1/S706*1/R706-1/R706*1/R706)))</f>
        <v>0</v>
      </c>
      <c r="R706">
        <f>IF(LEFT(DN706,1)&lt;&gt;"0",IF(LEFT(DN706,1)="1",3.0,DO706),$D$5+$E$5*(EF706*DY706/($K$5*1000))+$F$5*(EF706*DY706/($K$5*1000))*MAX(MIN(DL706,$J$5),$I$5)*MAX(MIN(DL706,$J$5),$I$5)+$G$5*MAX(MIN(DL706,$J$5),$I$5)*(EF706*DY706/($K$5*1000))+$H$5*(EF706*DY706/($K$5*1000))*(EF706*DY706/($K$5*1000)))</f>
        <v>0</v>
      </c>
      <c r="S706">
        <f>J706*(1000-(1000*0.61365*exp(17.502*W706/(240.97+W706))/(DY706+DZ706)+DT706)/2)/(1000*0.61365*exp(17.502*W706/(240.97+W706))/(DY706+DZ706)-DT706)</f>
        <v>0</v>
      </c>
      <c r="T706">
        <f>1/((DM706+1)/(Q706/1.6)+1/(R706/1.37)) + DM706/((DM706+1)/(Q706/1.6) + DM706/(R706/1.37))</f>
        <v>0</v>
      </c>
      <c r="U706">
        <f>(DH706*DK706)</f>
        <v>0</v>
      </c>
      <c r="V706">
        <f>(EA706+(U706+2*0.95*5.67E-8*(((EA706+$B$7)+273)^4-(EA706+273)^4)-44100*J706)/(1.84*29.3*R706+8*0.95*5.67E-8*(EA706+273)^3))</f>
        <v>0</v>
      </c>
      <c r="W706">
        <f>($C$7*EB706+$D$7*EC706+$E$7*V706)</f>
        <v>0</v>
      </c>
      <c r="X706">
        <f>0.61365*exp(17.502*W706/(240.97+W706))</f>
        <v>0</v>
      </c>
      <c r="Y706">
        <f>(Z706/AA706*100)</f>
        <v>0</v>
      </c>
      <c r="Z706">
        <f>DT706*(DY706+DZ706)/1000</f>
        <v>0</v>
      </c>
      <c r="AA706">
        <f>0.61365*exp(17.502*EA706/(240.97+EA706))</f>
        <v>0</v>
      </c>
      <c r="AB706">
        <f>(X706-DT706*(DY706+DZ706)/1000)</f>
        <v>0</v>
      </c>
      <c r="AC706">
        <f>(-J706*44100)</f>
        <v>0</v>
      </c>
      <c r="AD706">
        <f>2*29.3*R706*0.92*(EA706-W706)</f>
        <v>0</v>
      </c>
      <c r="AE706">
        <f>2*0.95*5.67E-8*(((EA706+$B$7)+273)^4-(W706+273)^4)</f>
        <v>0</v>
      </c>
      <c r="AF706">
        <f>U706+AE706+AC706+AD706</f>
        <v>0</v>
      </c>
      <c r="AG706">
        <f>DX706*AU706*(DS706-DR706*(1000-AU706*DU706)/(1000-AU706*DT706))/(100*DL706)</f>
        <v>0</v>
      </c>
      <c r="AH706">
        <f>1000*DX706*AU706*(DT706-DU706)/(100*DL706*(1000-AU706*DT706))</f>
        <v>0</v>
      </c>
      <c r="AI706">
        <f>(AJ706 - AK706 - DY706*1E3/(8.314*(EA706+273.15)) * AM706/DX706 * AL706) * DX706/(100*DL706) * (1000 - DU706)/1000</f>
        <v>0</v>
      </c>
      <c r="AJ706">
        <v>170.5132159395013</v>
      </c>
      <c r="AK706">
        <v>180.8261393939394</v>
      </c>
      <c r="AL706">
        <v>-3.280372033325138</v>
      </c>
      <c r="AM706">
        <v>65.48838002476873</v>
      </c>
      <c r="AN706">
        <f>(AP706 - AO706 + DY706*1E3/(8.314*(EA706+273.15)) * AR706/DX706 * AQ706) * DX706/(100*DL706) * 1000/(1000 - AP706)</f>
        <v>0</v>
      </c>
      <c r="AO706">
        <v>18.7931394561266</v>
      </c>
      <c r="AP706">
        <v>22.86198848484848</v>
      </c>
      <c r="AQ706">
        <v>8.287618218360059E-05</v>
      </c>
      <c r="AR706">
        <v>121.0153732693986</v>
      </c>
      <c r="AS706">
        <v>2</v>
      </c>
      <c r="AT706">
        <v>0</v>
      </c>
      <c r="AU706">
        <f>IF(AS706*$H$13&gt;=AW706,1.0,(AW706/(AW706-AS706*$H$13)))</f>
        <v>0</v>
      </c>
      <c r="AV706">
        <f>(AU706-1)*100</f>
        <v>0</v>
      </c>
      <c r="AW706">
        <f>MAX(0,($B$13+$C$13*EF706)/(1+$D$13*EF706)*DY706/(EA706+273)*$E$13)</f>
        <v>0</v>
      </c>
      <c r="AX706" t="s">
        <v>437</v>
      </c>
      <c r="AY706" t="s">
        <v>437</v>
      </c>
      <c r="AZ706">
        <v>0</v>
      </c>
      <c r="BA706">
        <v>0</v>
      </c>
      <c r="BB706">
        <f>1-AZ706/BA706</f>
        <v>0</v>
      </c>
      <c r="BC706">
        <v>0</v>
      </c>
      <c r="BD706" t="s">
        <v>437</v>
      </c>
      <c r="BE706" t="s">
        <v>437</v>
      </c>
      <c r="BF706">
        <v>0</v>
      </c>
      <c r="BG706">
        <v>0</v>
      </c>
      <c r="BH706">
        <f>1-BF706/BG706</f>
        <v>0</v>
      </c>
      <c r="BI706">
        <v>0.5</v>
      </c>
      <c r="BJ706">
        <f>DI706</f>
        <v>0</v>
      </c>
      <c r="BK706">
        <f>L706</f>
        <v>0</v>
      </c>
      <c r="BL706">
        <f>BH706*BI706*BJ706</f>
        <v>0</v>
      </c>
      <c r="BM706">
        <f>(BK706-BC706)/BJ706</f>
        <v>0</v>
      </c>
      <c r="BN706">
        <f>(BA706-BG706)/BG706</f>
        <v>0</v>
      </c>
      <c r="BO706">
        <f>AZ706/(BB706+AZ706/BG706)</f>
        <v>0</v>
      </c>
      <c r="BP706" t="s">
        <v>437</v>
      </c>
      <c r="BQ706">
        <v>0</v>
      </c>
      <c r="BR706">
        <f>IF(BQ706&lt;&gt;0, BQ706, BO706)</f>
        <v>0</v>
      </c>
      <c r="BS706">
        <f>1-BR706/BG706</f>
        <v>0</v>
      </c>
      <c r="BT706">
        <f>(BG706-BF706)/(BG706-BR706)</f>
        <v>0</v>
      </c>
      <c r="BU706">
        <f>(BA706-BG706)/(BA706-BR706)</f>
        <v>0</v>
      </c>
      <c r="BV706">
        <f>(BG706-BF706)/(BG706-AZ706)</f>
        <v>0</v>
      </c>
      <c r="BW706">
        <f>(BA706-BG706)/(BA706-AZ706)</f>
        <v>0</v>
      </c>
      <c r="BX706">
        <f>(BT706*BR706/BF706)</f>
        <v>0</v>
      </c>
      <c r="BY706">
        <f>(1-BX706)</f>
        <v>0</v>
      </c>
      <c r="DH706">
        <f>$B$11*EG706+$C$11*EH706+$F$11*ES706*(1-EV706)</f>
        <v>0</v>
      </c>
      <c r="DI706">
        <f>DH706*DJ706</f>
        <v>0</v>
      </c>
      <c r="DJ706">
        <f>($B$11*$D$9+$C$11*$D$9+$F$11*((FF706+EX706)/MAX(FF706+EX706+FG706, 0.1)*$I$9+FG706/MAX(FF706+EX706+FG706, 0.1)*$J$9))/($B$11+$C$11+$F$11)</f>
        <v>0</v>
      </c>
      <c r="DK706">
        <f>($B$11*$K$9+$C$11*$K$9+$F$11*((FF706+EX706)/MAX(FF706+EX706+FG706, 0.1)*$P$9+FG706/MAX(FF706+EX706+FG706, 0.1)*$Q$9))/($B$11+$C$11+$F$11)</f>
        <v>0</v>
      </c>
      <c r="DL706">
        <v>5.36</v>
      </c>
      <c r="DM706">
        <v>0.5</v>
      </c>
      <c r="DN706" t="s">
        <v>438</v>
      </c>
      <c r="DO706">
        <v>2</v>
      </c>
      <c r="DP706" t="b">
        <v>1</v>
      </c>
      <c r="DQ706">
        <v>1759265900.6</v>
      </c>
      <c r="DR706">
        <v>199.0413703703704</v>
      </c>
      <c r="DS706">
        <v>181.9742962962963</v>
      </c>
      <c r="DT706">
        <v>22.85593333333333</v>
      </c>
      <c r="DU706">
        <v>18.77265185185185</v>
      </c>
      <c r="DV706">
        <v>198.9196666666667</v>
      </c>
      <c r="DW706">
        <v>22.63748148148148</v>
      </c>
      <c r="DX706">
        <v>499.9849999999999</v>
      </c>
      <c r="DY706">
        <v>90.59391851851854</v>
      </c>
      <c r="DZ706">
        <v>0.0521020925925926</v>
      </c>
      <c r="EA706">
        <v>29.48465925925926</v>
      </c>
      <c r="EB706">
        <v>30.0072925925926</v>
      </c>
      <c r="EC706">
        <v>999.9000000000001</v>
      </c>
      <c r="ED706">
        <v>0</v>
      </c>
      <c r="EE706">
        <v>0</v>
      </c>
      <c r="EF706">
        <v>10000.06481481482</v>
      </c>
      <c r="EG706">
        <v>0</v>
      </c>
      <c r="EH706">
        <v>12.35314814814815</v>
      </c>
      <c r="EI706">
        <v>17.06713703703704</v>
      </c>
      <c r="EJ706">
        <v>203.697074074074</v>
      </c>
      <c r="EK706">
        <v>185.4556666666667</v>
      </c>
      <c r="EL706">
        <v>4.083278518518518</v>
      </c>
      <c r="EM706">
        <v>181.9742962962963</v>
      </c>
      <c r="EN706">
        <v>18.77265185185185</v>
      </c>
      <c r="EO706">
        <v>2.070609629629629</v>
      </c>
      <c r="EP706">
        <v>1.70069</v>
      </c>
      <c r="EQ706">
        <v>17.99487777777778</v>
      </c>
      <c r="ER706">
        <v>14.90272222222222</v>
      </c>
      <c r="ES706">
        <v>1999.985925925926</v>
      </c>
      <c r="ET706">
        <v>0.9800032222222221</v>
      </c>
      <c r="EU706">
        <v>0.01999667777777778</v>
      </c>
      <c r="EV706">
        <v>0</v>
      </c>
      <c r="EW706">
        <v>955.0427777777777</v>
      </c>
      <c r="EX706">
        <v>5.000560000000001</v>
      </c>
      <c r="EY706">
        <v>19634.5</v>
      </c>
      <c r="EZ706">
        <v>17294.77407407407</v>
      </c>
      <c r="FA706">
        <v>41.33537037037036</v>
      </c>
      <c r="FB706">
        <v>41.84699999999999</v>
      </c>
      <c r="FC706">
        <v>41.37940740740741</v>
      </c>
      <c r="FD706">
        <v>40.89803703703704</v>
      </c>
      <c r="FE706">
        <v>42.34925925925924</v>
      </c>
      <c r="FF706">
        <v>1955.095925925926</v>
      </c>
      <c r="FG706">
        <v>39.89000000000001</v>
      </c>
      <c r="FH706">
        <v>0</v>
      </c>
      <c r="FI706">
        <v>1759265922.4</v>
      </c>
      <c r="FJ706">
        <v>0</v>
      </c>
      <c r="FK706">
        <v>955.0206923076923</v>
      </c>
      <c r="FL706">
        <v>11.08047861849035</v>
      </c>
      <c r="FM706">
        <v>222.2222223656166</v>
      </c>
      <c r="FN706">
        <v>19634.40769230769</v>
      </c>
      <c r="FO706">
        <v>15</v>
      </c>
      <c r="FP706">
        <v>0</v>
      </c>
      <c r="FQ706" t="s">
        <v>439</v>
      </c>
      <c r="FR706">
        <v>1747148579.5</v>
      </c>
      <c r="FS706">
        <v>1747148584.5</v>
      </c>
      <c r="FT706">
        <v>0</v>
      </c>
      <c r="FU706">
        <v>0.162</v>
      </c>
      <c r="FV706">
        <v>-0.001</v>
      </c>
      <c r="FW706">
        <v>0.139</v>
      </c>
      <c r="FX706">
        <v>0.058</v>
      </c>
      <c r="FY706">
        <v>420</v>
      </c>
      <c r="FZ706">
        <v>16</v>
      </c>
      <c r="GA706">
        <v>0.19</v>
      </c>
      <c r="GB706">
        <v>0.02</v>
      </c>
      <c r="GC706">
        <v>16.6773475</v>
      </c>
      <c r="GD706">
        <v>7.411790994371471</v>
      </c>
      <c r="GE706">
        <v>0.7148701535899719</v>
      </c>
      <c r="GF706">
        <v>0</v>
      </c>
      <c r="GG706">
        <v>954.477</v>
      </c>
      <c r="GH706">
        <v>11.03602749430225</v>
      </c>
      <c r="GI706">
        <v>1.096307438632068</v>
      </c>
      <c r="GJ706">
        <v>0</v>
      </c>
      <c r="GK706">
        <v>4.082921000000001</v>
      </c>
      <c r="GL706">
        <v>-0.005982889305829639</v>
      </c>
      <c r="GM706">
        <v>0.01048459889552289</v>
      </c>
      <c r="GN706">
        <v>1</v>
      </c>
      <c r="GO706">
        <v>1</v>
      </c>
      <c r="GP706">
        <v>3</v>
      </c>
      <c r="GQ706" t="s">
        <v>463</v>
      </c>
      <c r="GR706">
        <v>3.12801</v>
      </c>
      <c r="GS706">
        <v>2.73028</v>
      </c>
      <c r="GT706">
        <v>0.041527</v>
      </c>
      <c r="GU706">
        <v>0.0378168</v>
      </c>
      <c r="GV706">
        <v>0.103468</v>
      </c>
      <c r="GW706">
        <v>0.0907472</v>
      </c>
      <c r="GX706">
        <v>28716.8</v>
      </c>
      <c r="GY706">
        <v>27970.8</v>
      </c>
      <c r="GZ706">
        <v>30503.7</v>
      </c>
      <c r="HA706">
        <v>29326.4</v>
      </c>
      <c r="HB706">
        <v>37741</v>
      </c>
      <c r="HC706">
        <v>35081.4</v>
      </c>
      <c r="HD706">
        <v>46666.8</v>
      </c>
      <c r="HE706">
        <v>43575.3</v>
      </c>
      <c r="HF706">
        <v>1.822</v>
      </c>
      <c r="HG706">
        <v>1.82125</v>
      </c>
      <c r="HH706">
        <v>0.141233</v>
      </c>
      <c r="HI706">
        <v>0</v>
      </c>
      <c r="HJ706">
        <v>27.6968</v>
      </c>
      <c r="HK706">
        <v>999.9</v>
      </c>
      <c r="HL706">
        <v>47.7</v>
      </c>
      <c r="HM706">
        <v>31.6</v>
      </c>
      <c r="HN706">
        <v>24.5788</v>
      </c>
      <c r="HO706">
        <v>63.1843</v>
      </c>
      <c r="HP706">
        <v>17.508</v>
      </c>
      <c r="HQ706">
        <v>1</v>
      </c>
      <c r="HR706">
        <v>0.163516</v>
      </c>
      <c r="HS706">
        <v>-0.0794962</v>
      </c>
      <c r="HT706">
        <v>20.2006</v>
      </c>
      <c r="HU706">
        <v>5.22642</v>
      </c>
      <c r="HV706">
        <v>11.974</v>
      </c>
      <c r="HW706">
        <v>4.9699</v>
      </c>
      <c r="HX706">
        <v>3.28953</v>
      </c>
      <c r="HY706">
        <v>9999</v>
      </c>
      <c r="HZ706">
        <v>9999</v>
      </c>
      <c r="IA706">
        <v>9999</v>
      </c>
      <c r="IB706">
        <v>22.7</v>
      </c>
      <c r="IC706">
        <v>4.97291</v>
      </c>
      <c r="ID706">
        <v>1.87729</v>
      </c>
      <c r="IE706">
        <v>1.87538</v>
      </c>
      <c r="IF706">
        <v>1.8782</v>
      </c>
      <c r="IG706">
        <v>1.87494</v>
      </c>
      <c r="IH706">
        <v>1.87851</v>
      </c>
      <c r="II706">
        <v>1.87561</v>
      </c>
      <c r="IJ706">
        <v>1.8768</v>
      </c>
      <c r="IK706">
        <v>0</v>
      </c>
      <c r="IL706">
        <v>0</v>
      </c>
      <c r="IM706">
        <v>0</v>
      </c>
      <c r="IN706">
        <v>0</v>
      </c>
      <c r="IO706" t="s">
        <v>441</v>
      </c>
      <c r="IP706" t="s">
        <v>442</v>
      </c>
      <c r="IQ706" t="s">
        <v>443</v>
      </c>
      <c r="IR706" t="s">
        <v>443</v>
      </c>
      <c r="IS706" t="s">
        <v>443</v>
      </c>
      <c r="IT706" t="s">
        <v>443</v>
      </c>
      <c r="IU706">
        <v>0</v>
      </c>
      <c r="IV706">
        <v>100</v>
      </c>
      <c r="IW706">
        <v>100</v>
      </c>
      <c r="IX706">
        <v>0.095</v>
      </c>
      <c r="IY706">
        <v>0.2187</v>
      </c>
      <c r="IZ706">
        <v>-0.1222274518627452</v>
      </c>
      <c r="JA706">
        <v>0.001328938755811441</v>
      </c>
      <c r="JB706">
        <v>-5.633165956792918E-07</v>
      </c>
      <c r="JC706">
        <v>2.510553891376428E-10</v>
      </c>
      <c r="JD706">
        <v>-0.04678033270444259</v>
      </c>
      <c r="JE706">
        <v>-0.0009625096320519332</v>
      </c>
      <c r="JF706">
        <v>0.0006953178313022573</v>
      </c>
      <c r="JG706">
        <v>-5.973937232829655E-06</v>
      </c>
      <c r="JH706">
        <v>1</v>
      </c>
      <c r="JI706">
        <v>2112</v>
      </c>
      <c r="JJ706">
        <v>1</v>
      </c>
      <c r="JK706">
        <v>26</v>
      </c>
      <c r="JL706">
        <v>201955.5</v>
      </c>
      <c r="JM706">
        <v>201955.4</v>
      </c>
      <c r="JN706">
        <v>0.476074</v>
      </c>
      <c r="JO706">
        <v>2.56714</v>
      </c>
      <c r="JP706">
        <v>1.39893</v>
      </c>
      <c r="JQ706">
        <v>2.32666</v>
      </c>
      <c r="JR706">
        <v>1.44897</v>
      </c>
      <c r="JS706">
        <v>2.51221</v>
      </c>
      <c r="JT706">
        <v>37.6745</v>
      </c>
      <c r="JU706">
        <v>23.9649</v>
      </c>
      <c r="JV706">
        <v>18</v>
      </c>
      <c r="JW706">
        <v>479.559</v>
      </c>
      <c r="JX706">
        <v>449.002</v>
      </c>
      <c r="JY706">
        <v>27.6576</v>
      </c>
      <c r="JZ706">
        <v>29.3647</v>
      </c>
      <c r="KA706">
        <v>29.9997</v>
      </c>
      <c r="KB706">
        <v>29.128</v>
      </c>
      <c r="KC706">
        <v>29.2055</v>
      </c>
      <c r="KD706">
        <v>9.583130000000001</v>
      </c>
      <c r="KE706">
        <v>28.2998</v>
      </c>
      <c r="KF706">
        <v>19.0799</v>
      </c>
      <c r="KG706">
        <v>27.6537</v>
      </c>
      <c r="KH706">
        <v>132.377</v>
      </c>
      <c r="KI706">
        <v>18.8413</v>
      </c>
      <c r="KJ706">
        <v>100.848</v>
      </c>
      <c r="KK706">
        <v>100.232</v>
      </c>
    </row>
    <row r="707" spans="1:297">
      <c r="A707">
        <v>691</v>
      </c>
      <c r="B707">
        <v>1759265913.1</v>
      </c>
      <c r="C707">
        <v>19097.5</v>
      </c>
      <c r="D707" t="s">
        <v>1832</v>
      </c>
      <c r="E707" t="s">
        <v>1833</v>
      </c>
      <c r="F707">
        <v>5</v>
      </c>
      <c r="G707" t="s">
        <v>1797</v>
      </c>
      <c r="H707" t="s">
        <v>436</v>
      </c>
      <c r="I707">
        <v>1759265905.314285</v>
      </c>
      <c r="J707">
        <f>(K707)/1000</f>
        <v>0</v>
      </c>
      <c r="K707">
        <f>IF(DP707, AN707, AH707)</f>
        <v>0</v>
      </c>
      <c r="L707">
        <f>IF(DP707, AI707, AG707)</f>
        <v>0</v>
      </c>
      <c r="M707">
        <f>DR707 - IF(AU707&gt;1, L707*DL707*100.0/(AW707), 0)</f>
        <v>0</v>
      </c>
      <c r="N707">
        <f>((T707-J707/2)*M707-L707)/(T707+J707/2)</f>
        <v>0</v>
      </c>
      <c r="O707">
        <f>N707*(DY707+DZ707)/1000.0</f>
        <v>0</v>
      </c>
      <c r="P707">
        <f>(DR707 - IF(AU707&gt;1, L707*DL707*100.0/(AW707), 0))*(DY707+DZ707)/1000.0</f>
        <v>0</v>
      </c>
      <c r="Q707">
        <f>2.0/((1/S707-1/R707)+SIGN(S707)*SQRT((1/S707-1/R707)*(1/S707-1/R707) + 4*DM707/((DM707+1)*(DM707+1))*(2*1/S707*1/R707-1/R707*1/R707)))</f>
        <v>0</v>
      </c>
      <c r="R707">
        <f>IF(LEFT(DN707,1)&lt;&gt;"0",IF(LEFT(DN707,1)="1",3.0,DO707),$D$5+$E$5*(EF707*DY707/($K$5*1000))+$F$5*(EF707*DY707/($K$5*1000))*MAX(MIN(DL707,$J$5),$I$5)*MAX(MIN(DL707,$J$5),$I$5)+$G$5*MAX(MIN(DL707,$J$5),$I$5)*(EF707*DY707/($K$5*1000))+$H$5*(EF707*DY707/($K$5*1000))*(EF707*DY707/($K$5*1000)))</f>
        <v>0</v>
      </c>
      <c r="S707">
        <f>J707*(1000-(1000*0.61365*exp(17.502*W707/(240.97+W707))/(DY707+DZ707)+DT707)/2)/(1000*0.61365*exp(17.502*W707/(240.97+W707))/(DY707+DZ707)-DT707)</f>
        <v>0</v>
      </c>
      <c r="T707">
        <f>1/((DM707+1)/(Q707/1.6)+1/(R707/1.37)) + DM707/((DM707+1)/(Q707/1.6) + DM707/(R707/1.37))</f>
        <v>0</v>
      </c>
      <c r="U707">
        <f>(DH707*DK707)</f>
        <v>0</v>
      </c>
      <c r="V707">
        <f>(EA707+(U707+2*0.95*5.67E-8*(((EA707+$B$7)+273)^4-(EA707+273)^4)-44100*J707)/(1.84*29.3*R707+8*0.95*5.67E-8*(EA707+273)^3))</f>
        <v>0</v>
      </c>
      <c r="W707">
        <f>($C$7*EB707+$D$7*EC707+$E$7*V707)</f>
        <v>0</v>
      </c>
      <c r="X707">
        <f>0.61365*exp(17.502*W707/(240.97+W707))</f>
        <v>0</v>
      </c>
      <c r="Y707">
        <f>(Z707/AA707*100)</f>
        <v>0</v>
      </c>
      <c r="Z707">
        <f>DT707*(DY707+DZ707)/1000</f>
        <v>0</v>
      </c>
      <c r="AA707">
        <f>0.61365*exp(17.502*EA707/(240.97+EA707))</f>
        <v>0</v>
      </c>
      <c r="AB707">
        <f>(X707-DT707*(DY707+DZ707)/1000)</f>
        <v>0</v>
      </c>
      <c r="AC707">
        <f>(-J707*44100)</f>
        <v>0</v>
      </c>
      <c r="AD707">
        <f>2*29.3*R707*0.92*(EA707-W707)</f>
        <v>0</v>
      </c>
      <c r="AE707">
        <f>2*0.95*5.67E-8*(((EA707+$B$7)+273)^4-(W707+273)^4)</f>
        <v>0</v>
      </c>
      <c r="AF707">
        <f>U707+AE707+AC707+AD707</f>
        <v>0</v>
      </c>
      <c r="AG707">
        <f>DX707*AU707*(DS707-DR707*(1000-AU707*DU707)/(1000-AU707*DT707))/(100*DL707)</f>
        <v>0</v>
      </c>
      <c r="AH707">
        <f>1000*DX707*AU707*(DT707-DU707)/(100*DL707*(1000-AU707*DT707))</f>
        <v>0</v>
      </c>
      <c r="AI707">
        <f>(AJ707 - AK707 - DY707*1E3/(8.314*(EA707+273.15)) * AM707/DX707 * AL707) * DX707/(100*DL707) * (1000 - DU707)/1000</f>
        <v>0</v>
      </c>
      <c r="AJ707">
        <v>153.6008809695801</v>
      </c>
      <c r="AK707">
        <v>164.4618666666666</v>
      </c>
      <c r="AL707">
        <v>-3.274504943798556</v>
      </c>
      <c r="AM707">
        <v>65.48838002476873</v>
      </c>
      <c r="AN707">
        <f>(AP707 - AO707 + DY707*1E3/(8.314*(EA707+273.15)) * AR707/DX707 * AQ707) * DX707/(100*DL707) * 1000/(1000 - AP707)</f>
        <v>0</v>
      </c>
      <c r="AO707">
        <v>18.80855279147442</v>
      </c>
      <c r="AP707">
        <v>22.87888</v>
      </c>
      <c r="AQ707">
        <v>0.0001434624957408785</v>
      </c>
      <c r="AR707">
        <v>121.0153732693986</v>
      </c>
      <c r="AS707">
        <v>2</v>
      </c>
      <c r="AT707">
        <v>0</v>
      </c>
      <c r="AU707">
        <f>IF(AS707*$H$13&gt;=AW707,1.0,(AW707/(AW707-AS707*$H$13)))</f>
        <v>0</v>
      </c>
      <c r="AV707">
        <f>(AU707-1)*100</f>
        <v>0</v>
      </c>
      <c r="AW707">
        <f>MAX(0,($B$13+$C$13*EF707)/(1+$D$13*EF707)*DY707/(EA707+273)*$E$13)</f>
        <v>0</v>
      </c>
      <c r="AX707" t="s">
        <v>437</v>
      </c>
      <c r="AY707" t="s">
        <v>437</v>
      </c>
      <c r="AZ707">
        <v>0</v>
      </c>
      <c r="BA707">
        <v>0</v>
      </c>
      <c r="BB707">
        <f>1-AZ707/BA707</f>
        <v>0</v>
      </c>
      <c r="BC707">
        <v>0</v>
      </c>
      <c r="BD707" t="s">
        <v>437</v>
      </c>
      <c r="BE707" t="s">
        <v>437</v>
      </c>
      <c r="BF707">
        <v>0</v>
      </c>
      <c r="BG707">
        <v>0</v>
      </c>
      <c r="BH707">
        <f>1-BF707/BG707</f>
        <v>0</v>
      </c>
      <c r="BI707">
        <v>0.5</v>
      </c>
      <c r="BJ707">
        <f>DI707</f>
        <v>0</v>
      </c>
      <c r="BK707">
        <f>L707</f>
        <v>0</v>
      </c>
      <c r="BL707">
        <f>BH707*BI707*BJ707</f>
        <v>0</v>
      </c>
      <c r="BM707">
        <f>(BK707-BC707)/BJ707</f>
        <v>0</v>
      </c>
      <c r="BN707">
        <f>(BA707-BG707)/BG707</f>
        <v>0</v>
      </c>
      <c r="BO707">
        <f>AZ707/(BB707+AZ707/BG707)</f>
        <v>0</v>
      </c>
      <c r="BP707" t="s">
        <v>437</v>
      </c>
      <c r="BQ707">
        <v>0</v>
      </c>
      <c r="BR707">
        <f>IF(BQ707&lt;&gt;0, BQ707, BO707)</f>
        <v>0</v>
      </c>
      <c r="BS707">
        <f>1-BR707/BG707</f>
        <v>0</v>
      </c>
      <c r="BT707">
        <f>(BG707-BF707)/(BG707-BR707)</f>
        <v>0</v>
      </c>
      <c r="BU707">
        <f>(BA707-BG707)/(BA707-BR707)</f>
        <v>0</v>
      </c>
      <c r="BV707">
        <f>(BG707-BF707)/(BG707-AZ707)</f>
        <v>0</v>
      </c>
      <c r="BW707">
        <f>(BA707-BG707)/(BA707-AZ707)</f>
        <v>0</v>
      </c>
      <c r="BX707">
        <f>(BT707*BR707/BF707)</f>
        <v>0</v>
      </c>
      <c r="BY707">
        <f>(1-BX707)</f>
        <v>0</v>
      </c>
      <c r="DH707">
        <f>$B$11*EG707+$C$11*EH707+$F$11*ES707*(1-EV707)</f>
        <v>0</v>
      </c>
      <c r="DI707">
        <f>DH707*DJ707</f>
        <v>0</v>
      </c>
      <c r="DJ707">
        <f>($B$11*$D$9+$C$11*$D$9+$F$11*((FF707+EX707)/MAX(FF707+EX707+FG707, 0.1)*$I$9+FG707/MAX(FF707+EX707+FG707, 0.1)*$J$9))/($B$11+$C$11+$F$11)</f>
        <v>0</v>
      </c>
      <c r="DK707">
        <f>($B$11*$K$9+$C$11*$K$9+$F$11*((FF707+EX707)/MAX(FF707+EX707+FG707, 0.1)*$P$9+FG707/MAX(FF707+EX707+FG707, 0.1)*$Q$9))/($B$11+$C$11+$F$11)</f>
        <v>0</v>
      </c>
      <c r="DL707">
        <v>5.36</v>
      </c>
      <c r="DM707">
        <v>0.5</v>
      </c>
      <c r="DN707" t="s">
        <v>438</v>
      </c>
      <c r="DO707">
        <v>2</v>
      </c>
      <c r="DP707" t="b">
        <v>1</v>
      </c>
      <c r="DQ707">
        <v>1759265905.314285</v>
      </c>
      <c r="DR707">
        <v>183.9985</v>
      </c>
      <c r="DS707">
        <v>166.3308214285714</v>
      </c>
      <c r="DT707">
        <v>22.861025</v>
      </c>
      <c r="DU707">
        <v>18.78509285714286</v>
      </c>
      <c r="DV707">
        <v>183.8938214285715</v>
      </c>
      <c r="DW707">
        <v>22.64246785714286</v>
      </c>
      <c r="DX707">
        <v>500.0005714285715</v>
      </c>
      <c r="DY707">
        <v>90.59375357142858</v>
      </c>
      <c r="DZ707">
        <v>0.05220206785714286</v>
      </c>
      <c r="EA707">
        <v>29.48084285714286</v>
      </c>
      <c r="EB707">
        <v>30.00430357142857</v>
      </c>
      <c r="EC707">
        <v>999.9000000000002</v>
      </c>
      <c r="ED707">
        <v>0</v>
      </c>
      <c r="EE707">
        <v>0</v>
      </c>
      <c r="EF707">
        <v>10003.51964285715</v>
      </c>
      <c r="EG707">
        <v>0</v>
      </c>
      <c r="EH707">
        <v>12.353275</v>
      </c>
      <c r="EI707">
        <v>17.66765714285714</v>
      </c>
      <c r="EJ707">
        <v>188.3031785714286</v>
      </c>
      <c r="EK707">
        <v>169.5149642857143</v>
      </c>
      <c r="EL707">
        <v>4.075931071428571</v>
      </c>
      <c r="EM707">
        <v>166.3308214285714</v>
      </c>
      <c r="EN707">
        <v>18.78509285714286</v>
      </c>
      <c r="EO707">
        <v>2.071067142857143</v>
      </c>
      <c r="EP707">
        <v>1.701814285714286</v>
      </c>
      <c r="EQ707">
        <v>17.99838214285715</v>
      </c>
      <c r="ER707">
        <v>14.91297142857143</v>
      </c>
      <c r="ES707">
        <v>1999.991071428571</v>
      </c>
      <c r="ET707">
        <v>0.9800031785714284</v>
      </c>
      <c r="EU707">
        <v>0.01999672142857143</v>
      </c>
      <c r="EV707">
        <v>0</v>
      </c>
      <c r="EW707">
        <v>955.9675714285714</v>
      </c>
      <c r="EX707">
        <v>5.000560000000001</v>
      </c>
      <c r="EY707">
        <v>19653.17142857143</v>
      </c>
      <c r="EZ707">
        <v>17294.825</v>
      </c>
      <c r="FA707">
        <v>41.33685714285713</v>
      </c>
      <c r="FB707">
        <v>41.85025</v>
      </c>
      <c r="FC707">
        <v>41.36357142857141</v>
      </c>
      <c r="FD707">
        <v>40.90614285714285</v>
      </c>
      <c r="FE707">
        <v>42.33449999999998</v>
      </c>
      <c r="FF707">
        <v>1955.101071428571</v>
      </c>
      <c r="FG707">
        <v>39.89000000000001</v>
      </c>
      <c r="FH707">
        <v>0</v>
      </c>
      <c r="FI707">
        <v>1759265927.8</v>
      </c>
      <c r="FJ707">
        <v>0</v>
      </c>
      <c r="FK707">
        <v>956.18348</v>
      </c>
      <c r="FL707">
        <v>12.5314615402876</v>
      </c>
      <c r="FM707">
        <v>250.5461542934495</v>
      </c>
      <c r="FN707">
        <v>19656.928</v>
      </c>
      <c r="FO707">
        <v>15</v>
      </c>
      <c r="FP707">
        <v>0</v>
      </c>
      <c r="FQ707" t="s">
        <v>439</v>
      </c>
      <c r="FR707">
        <v>1747148579.5</v>
      </c>
      <c r="FS707">
        <v>1747148584.5</v>
      </c>
      <c r="FT707">
        <v>0</v>
      </c>
      <c r="FU707">
        <v>0.162</v>
      </c>
      <c r="FV707">
        <v>-0.001</v>
      </c>
      <c r="FW707">
        <v>0.139</v>
      </c>
      <c r="FX707">
        <v>0.058</v>
      </c>
      <c r="FY707">
        <v>420</v>
      </c>
      <c r="FZ707">
        <v>16</v>
      </c>
      <c r="GA707">
        <v>0.19</v>
      </c>
      <c r="GB707">
        <v>0.02</v>
      </c>
      <c r="GC707">
        <v>17.3198</v>
      </c>
      <c r="GD707">
        <v>7.691753310104494</v>
      </c>
      <c r="GE707">
        <v>0.7593609328517392</v>
      </c>
      <c r="GF707">
        <v>0</v>
      </c>
      <c r="GG707">
        <v>955.5116764705882</v>
      </c>
      <c r="GH707">
        <v>11.71964858464851</v>
      </c>
      <c r="GI707">
        <v>1.163753377971675</v>
      </c>
      <c r="GJ707">
        <v>0</v>
      </c>
      <c r="GK707">
        <v>4.079197804878049</v>
      </c>
      <c r="GL707">
        <v>-0.1058456445992994</v>
      </c>
      <c r="GM707">
        <v>0.01347679261114748</v>
      </c>
      <c r="GN707">
        <v>0</v>
      </c>
      <c r="GO707">
        <v>0</v>
      </c>
      <c r="GP707">
        <v>3</v>
      </c>
      <c r="GQ707" t="s">
        <v>490</v>
      </c>
      <c r="GR707">
        <v>3.1282</v>
      </c>
      <c r="GS707">
        <v>2.72974</v>
      </c>
      <c r="GT707">
        <v>0.0380902</v>
      </c>
      <c r="GU707">
        <v>0.0341336</v>
      </c>
      <c r="GV707">
        <v>0.103521</v>
      </c>
      <c r="GW707">
        <v>0.0907381</v>
      </c>
      <c r="GX707">
        <v>28820.3</v>
      </c>
      <c r="GY707">
        <v>28077.7</v>
      </c>
      <c r="GZ707">
        <v>30504.3</v>
      </c>
      <c r="HA707">
        <v>29326.3</v>
      </c>
      <c r="HB707">
        <v>37739.5</v>
      </c>
      <c r="HC707">
        <v>35081.2</v>
      </c>
      <c r="HD707">
        <v>46668.1</v>
      </c>
      <c r="HE707">
        <v>43574.9</v>
      </c>
      <c r="HF707">
        <v>1.82255</v>
      </c>
      <c r="HG707">
        <v>1.82103</v>
      </c>
      <c r="HH707">
        <v>0.141405</v>
      </c>
      <c r="HI707">
        <v>0</v>
      </c>
      <c r="HJ707">
        <v>27.6915</v>
      </c>
      <c r="HK707">
        <v>999.9</v>
      </c>
      <c r="HL707">
        <v>47.7</v>
      </c>
      <c r="HM707">
        <v>31.7</v>
      </c>
      <c r="HN707">
        <v>24.7172</v>
      </c>
      <c r="HO707">
        <v>63.3443</v>
      </c>
      <c r="HP707">
        <v>17.6763</v>
      </c>
      <c r="HQ707">
        <v>1</v>
      </c>
      <c r="HR707">
        <v>0.16328</v>
      </c>
      <c r="HS707">
        <v>-0.123271</v>
      </c>
      <c r="HT707">
        <v>20.2005</v>
      </c>
      <c r="HU707">
        <v>5.22657</v>
      </c>
      <c r="HV707">
        <v>11.974</v>
      </c>
      <c r="HW707">
        <v>4.9696</v>
      </c>
      <c r="HX707">
        <v>3.28948</v>
      </c>
      <c r="HY707">
        <v>9999</v>
      </c>
      <c r="HZ707">
        <v>9999</v>
      </c>
      <c r="IA707">
        <v>9999</v>
      </c>
      <c r="IB707">
        <v>22.7</v>
      </c>
      <c r="IC707">
        <v>4.97292</v>
      </c>
      <c r="ID707">
        <v>1.8773</v>
      </c>
      <c r="IE707">
        <v>1.87537</v>
      </c>
      <c r="IF707">
        <v>1.8782</v>
      </c>
      <c r="IG707">
        <v>1.87494</v>
      </c>
      <c r="IH707">
        <v>1.87851</v>
      </c>
      <c r="II707">
        <v>1.87561</v>
      </c>
      <c r="IJ707">
        <v>1.87676</v>
      </c>
      <c r="IK707">
        <v>0</v>
      </c>
      <c r="IL707">
        <v>0</v>
      </c>
      <c r="IM707">
        <v>0</v>
      </c>
      <c r="IN707">
        <v>0</v>
      </c>
      <c r="IO707" t="s">
        <v>441</v>
      </c>
      <c r="IP707" t="s">
        <v>442</v>
      </c>
      <c r="IQ707" t="s">
        <v>443</v>
      </c>
      <c r="IR707" t="s">
        <v>443</v>
      </c>
      <c r="IS707" t="s">
        <v>443</v>
      </c>
      <c r="IT707" t="s">
        <v>443</v>
      </c>
      <c r="IU707">
        <v>0</v>
      </c>
      <c r="IV707">
        <v>100</v>
      </c>
      <c r="IW707">
        <v>100</v>
      </c>
      <c r="IX707">
        <v>0.076</v>
      </c>
      <c r="IY707">
        <v>0.219</v>
      </c>
      <c r="IZ707">
        <v>-0.1222274518627452</v>
      </c>
      <c r="JA707">
        <v>0.001328938755811441</v>
      </c>
      <c r="JB707">
        <v>-5.633165956792918E-07</v>
      </c>
      <c r="JC707">
        <v>2.510553891376428E-10</v>
      </c>
      <c r="JD707">
        <v>-0.04678033270444259</v>
      </c>
      <c r="JE707">
        <v>-0.0009625096320519332</v>
      </c>
      <c r="JF707">
        <v>0.0006953178313022573</v>
      </c>
      <c r="JG707">
        <v>-5.973937232829655E-06</v>
      </c>
      <c r="JH707">
        <v>1</v>
      </c>
      <c r="JI707">
        <v>2112</v>
      </c>
      <c r="JJ707">
        <v>1</v>
      </c>
      <c r="JK707">
        <v>26</v>
      </c>
      <c r="JL707">
        <v>201955.6</v>
      </c>
      <c r="JM707">
        <v>201955.5</v>
      </c>
      <c r="JN707">
        <v>0.440674</v>
      </c>
      <c r="JO707">
        <v>2.5769</v>
      </c>
      <c r="JP707">
        <v>1.39893</v>
      </c>
      <c r="JQ707">
        <v>2.32666</v>
      </c>
      <c r="JR707">
        <v>1.44897</v>
      </c>
      <c r="JS707">
        <v>2.59521</v>
      </c>
      <c r="JT707">
        <v>37.6745</v>
      </c>
      <c r="JU707">
        <v>23.9737</v>
      </c>
      <c r="JV707">
        <v>18</v>
      </c>
      <c r="JW707">
        <v>479.837</v>
      </c>
      <c r="JX707">
        <v>448.831</v>
      </c>
      <c r="JY707">
        <v>27.6493</v>
      </c>
      <c r="JZ707">
        <v>29.3597</v>
      </c>
      <c r="KA707">
        <v>29.9998</v>
      </c>
      <c r="KB707">
        <v>29.124</v>
      </c>
      <c r="KC707">
        <v>29.2016</v>
      </c>
      <c r="KD707">
        <v>8.84554</v>
      </c>
      <c r="KE707">
        <v>28.2998</v>
      </c>
      <c r="KF707">
        <v>18.7066</v>
      </c>
      <c r="KG707">
        <v>27.6533</v>
      </c>
      <c r="KH707">
        <v>112.341</v>
      </c>
      <c r="KI707">
        <v>18.8413</v>
      </c>
      <c r="KJ707">
        <v>100.85</v>
      </c>
      <c r="KK707">
        <v>100.232</v>
      </c>
    </row>
    <row r="708" spans="1:297">
      <c r="A708">
        <v>692</v>
      </c>
      <c r="B708">
        <v>1759265918.1</v>
      </c>
      <c r="C708">
        <v>19102.5</v>
      </c>
      <c r="D708" t="s">
        <v>1834</v>
      </c>
      <c r="E708" t="s">
        <v>1835</v>
      </c>
      <c r="F708">
        <v>5</v>
      </c>
      <c r="G708" t="s">
        <v>1797</v>
      </c>
      <c r="H708" t="s">
        <v>436</v>
      </c>
      <c r="I708">
        <v>1759265910.6</v>
      </c>
      <c r="J708">
        <f>(K708)/1000</f>
        <v>0</v>
      </c>
      <c r="K708">
        <f>IF(DP708, AN708, AH708)</f>
        <v>0</v>
      </c>
      <c r="L708">
        <f>IF(DP708, AI708, AG708)</f>
        <v>0</v>
      </c>
      <c r="M708">
        <f>DR708 - IF(AU708&gt;1, L708*DL708*100.0/(AW708), 0)</f>
        <v>0</v>
      </c>
      <c r="N708">
        <f>((T708-J708/2)*M708-L708)/(T708+J708/2)</f>
        <v>0</v>
      </c>
      <c r="O708">
        <f>N708*(DY708+DZ708)/1000.0</f>
        <v>0</v>
      </c>
      <c r="P708">
        <f>(DR708 - IF(AU708&gt;1, L708*DL708*100.0/(AW708), 0))*(DY708+DZ708)/1000.0</f>
        <v>0</v>
      </c>
      <c r="Q708">
        <f>2.0/((1/S708-1/R708)+SIGN(S708)*SQRT((1/S708-1/R708)*(1/S708-1/R708) + 4*DM708/((DM708+1)*(DM708+1))*(2*1/S708*1/R708-1/R708*1/R708)))</f>
        <v>0</v>
      </c>
      <c r="R708">
        <f>IF(LEFT(DN708,1)&lt;&gt;"0",IF(LEFT(DN708,1)="1",3.0,DO708),$D$5+$E$5*(EF708*DY708/($K$5*1000))+$F$5*(EF708*DY708/($K$5*1000))*MAX(MIN(DL708,$J$5),$I$5)*MAX(MIN(DL708,$J$5),$I$5)+$G$5*MAX(MIN(DL708,$J$5),$I$5)*(EF708*DY708/($K$5*1000))+$H$5*(EF708*DY708/($K$5*1000))*(EF708*DY708/($K$5*1000)))</f>
        <v>0</v>
      </c>
      <c r="S708">
        <f>J708*(1000-(1000*0.61365*exp(17.502*W708/(240.97+W708))/(DY708+DZ708)+DT708)/2)/(1000*0.61365*exp(17.502*W708/(240.97+W708))/(DY708+DZ708)-DT708)</f>
        <v>0</v>
      </c>
      <c r="T708">
        <f>1/((DM708+1)/(Q708/1.6)+1/(R708/1.37)) + DM708/((DM708+1)/(Q708/1.6) + DM708/(R708/1.37))</f>
        <v>0</v>
      </c>
      <c r="U708">
        <f>(DH708*DK708)</f>
        <v>0</v>
      </c>
      <c r="V708">
        <f>(EA708+(U708+2*0.95*5.67E-8*(((EA708+$B$7)+273)^4-(EA708+273)^4)-44100*J708)/(1.84*29.3*R708+8*0.95*5.67E-8*(EA708+273)^3))</f>
        <v>0</v>
      </c>
      <c r="W708">
        <f>($C$7*EB708+$D$7*EC708+$E$7*V708)</f>
        <v>0</v>
      </c>
      <c r="X708">
        <f>0.61365*exp(17.502*W708/(240.97+W708))</f>
        <v>0</v>
      </c>
      <c r="Y708">
        <f>(Z708/AA708*100)</f>
        <v>0</v>
      </c>
      <c r="Z708">
        <f>DT708*(DY708+DZ708)/1000</f>
        <v>0</v>
      </c>
      <c r="AA708">
        <f>0.61365*exp(17.502*EA708/(240.97+EA708))</f>
        <v>0</v>
      </c>
      <c r="AB708">
        <f>(X708-DT708*(DY708+DZ708)/1000)</f>
        <v>0</v>
      </c>
      <c r="AC708">
        <f>(-J708*44100)</f>
        <v>0</v>
      </c>
      <c r="AD708">
        <f>2*29.3*R708*0.92*(EA708-W708)</f>
        <v>0</v>
      </c>
      <c r="AE708">
        <f>2*0.95*5.67E-8*(((EA708+$B$7)+273)^4-(W708+273)^4)</f>
        <v>0</v>
      </c>
      <c r="AF708">
        <f>U708+AE708+AC708+AD708</f>
        <v>0</v>
      </c>
      <c r="AG708">
        <f>DX708*AU708*(DS708-DR708*(1000-AU708*DU708)/(1000-AU708*DT708))/(100*DL708)</f>
        <v>0</v>
      </c>
      <c r="AH708">
        <f>1000*DX708*AU708*(DT708-DU708)/(100*DL708*(1000-AU708*DT708))</f>
        <v>0</v>
      </c>
      <c r="AI708">
        <f>(AJ708 - AK708 - DY708*1E3/(8.314*(EA708+273.15)) * AM708/DX708 * AL708) * DX708/(100*DL708) * (1000 - DU708)/1000</f>
        <v>0</v>
      </c>
      <c r="AJ708">
        <v>136.7359471433082</v>
      </c>
      <c r="AK708">
        <v>148.1752121212121</v>
      </c>
      <c r="AL708">
        <v>-3.256303450801625</v>
      </c>
      <c r="AM708">
        <v>65.48838002476873</v>
      </c>
      <c r="AN708">
        <f>(AP708 - AO708 + DY708*1E3/(8.314*(EA708+273.15)) * AR708/DX708 * AQ708) * DX708/(100*DL708) * 1000/(1000 - AP708)</f>
        <v>0</v>
      </c>
      <c r="AO708">
        <v>18.79373535740333</v>
      </c>
      <c r="AP708">
        <v>22.89106606060606</v>
      </c>
      <c r="AQ708">
        <v>9.142720755167782E-05</v>
      </c>
      <c r="AR708">
        <v>121.0153732693986</v>
      </c>
      <c r="AS708">
        <v>2</v>
      </c>
      <c r="AT708">
        <v>0</v>
      </c>
      <c r="AU708">
        <f>IF(AS708*$H$13&gt;=AW708,1.0,(AW708/(AW708-AS708*$H$13)))</f>
        <v>0</v>
      </c>
      <c r="AV708">
        <f>(AU708-1)*100</f>
        <v>0</v>
      </c>
      <c r="AW708">
        <f>MAX(0,($B$13+$C$13*EF708)/(1+$D$13*EF708)*DY708/(EA708+273)*$E$13)</f>
        <v>0</v>
      </c>
      <c r="AX708" t="s">
        <v>437</v>
      </c>
      <c r="AY708" t="s">
        <v>437</v>
      </c>
      <c r="AZ708">
        <v>0</v>
      </c>
      <c r="BA708">
        <v>0</v>
      </c>
      <c r="BB708">
        <f>1-AZ708/BA708</f>
        <v>0</v>
      </c>
      <c r="BC708">
        <v>0</v>
      </c>
      <c r="BD708" t="s">
        <v>437</v>
      </c>
      <c r="BE708" t="s">
        <v>437</v>
      </c>
      <c r="BF708">
        <v>0</v>
      </c>
      <c r="BG708">
        <v>0</v>
      </c>
      <c r="BH708">
        <f>1-BF708/BG708</f>
        <v>0</v>
      </c>
      <c r="BI708">
        <v>0.5</v>
      </c>
      <c r="BJ708">
        <f>DI708</f>
        <v>0</v>
      </c>
      <c r="BK708">
        <f>L708</f>
        <v>0</v>
      </c>
      <c r="BL708">
        <f>BH708*BI708*BJ708</f>
        <v>0</v>
      </c>
      <c r="BM708">
        <f>(BK708-BC708)/BJ708</f>
        <v>0</v>
      </c>
      <c r="BN708">
        <f>(BA708-BG708)/BG708</f>
        <v>0</v>
      </c>
      <c r="BO708">
        <f>AZ708/(BB708+AZ708/BG708)</f>
        <v>0</v>
      </c>
      <c r="BP708" t="s">
        <v>437</v>
      </c>
      <c r="BQ708">
        <v>0</v>
      </c>
      <c r="BR708">
        <f>IF(BQ708&lt;&gt;0, BQ708, BO708)</f>
        <v>0</v>
      </c>
      <c r="BS708">
        <f>1-BR708/BG708</f>
        <v>0</v>
      </c>
      <c r="BT708">
        <f>(BG708-BF708)/(BG708-BR708)</f>
        <v>0</v>
      </c>
      <c r="BU708">
        <f>(BA708-BG708)/(BA708-BR708)</f>
        <v>0</v>
      </c>
      <c r="BV708">
        <f>(BG708-BF708)/(BG708-AZ708)</f>
        <v>0</v>
      </c>
      <c r="BW708">
        <f>(BA708-BG708)/(BA708-AZ708)</f>
        <v>0</v>
      </c>
      <c r="BX708">
        <f>(BT708*BR708/BF708)</f>
        <v>0</v>
      </c>
      <c r="BY708">
        <f>(1-BX708)</f>
        <v>0</v>
      </c>
      <c r="DH708">
        <f>$B$11*EG708+$C$11*EH708+$F$11*ES708*(1-EV708)</f>
        <v>0</v>
      </c>
      <c r="DI708">
        <f>DH708*DJ708</f>
        <v>0</v>
      </c>
      <c r="DJ708">
        <f>($B$11*$D$9+$C$11*$D$9+$F$11*((FF708+EX708)/MAX(FF708+EX708+FG708, 0.1)*$I$9+FG708/MAX(FF708+EX708+FG708, 0.1)*$J$9))/($B$11+$C$11+$F$11)</f>
        <v>0</v>
      </c>
      <c r="DK708">
        <f>($B$11*$K$9+$C$11*$K$9+$F$11*((FF708+EX708)/MAX(FF708+EX708+FG708, 0.1)*$P$9+FG708/MAX(FF708+EX708+FG708, 0.1)*$Q$9))/($B$11+$C$11+$F$11)</f>
        <v>0</v>
      </c>
      <c r="DL708">
        <v>5.36</v>
      </c>
      <c r="DM708">
        <v>0.5</v>
      </c>
      <c r="DN708" t="s">
        <v>438</v>
      </c>
      <c r="DO708">
        <v>2</v>
      </c>
      <c r="DP708" t="b">
        <v>1</v>
      </c>
      <c r="DQ708">
        <v>1759265910.6</v>
      </c>
      <c r="DR708">
        <v>167.1215185185185</v>
      </c>
      <c r="DS708">
        <v>148.7886666666667</v>
      </c>
      <c r="DT708">
        <v>22.87245925925926</v>
      </c>
      <c r="DU708">
        <v>18.79728888888889</v>
      </c>
      <c r="DV708">
        <v>167.0363333333333</v>
      </c>
      <c r="DW708">
        <v>22.65365555555556</v>
      </c>
      <c r="DX708">
        <v>499.987037037037</v>
      </c>
      <c r="DY708">
        <v>90.59416296296295</v>
      </c>
      <c r="DZ708">
        <v>0.05214997037037038</v>
      </c>
      <c r="EA708">
        <v>29.47562592592593</v>
      </c>
      <c r="EB708">
        <v>29.99687777777778</v>
      </c>
      <c r="EC708">
        <v>999.9000000000001</v>
      </c>
      <c r="ED708">
        <v>0</v>
      </c>
      <c r="EE708">
        <v>0</v>
      </c>
      <c r="EF708">
        <v>10006.59037037037</v>
      </c>
      <c r="EG708">
        <v>0</v>
      </c>
      <c r="EH708">
        <v>12.35213333333333</v>
      </c>
      <c r="EI708">
        <v>18.33287407407407</v>
      </c>
      <c r="EJ708">
        <v>171.0332962962963</v>
      </c>
      <c r="EK708">
        <v>151.638962962963</v>
      </c>
      <c r="EL708">
        <v>4.075170370370371</v>
      </c>
      <c r="EM708">
        <v>148.7886666666667</v>
      </c>
      <c r="EN708">
        <v>18.79728888888889</v>
      </c>
      <c r="EO708">
        <v>2.072111481481481</v>
      </c>
      <c r="EP708">
        <v>1.702926296296296</v>
      </c>
      <c r="EQ708">
        <v>18.00639259259259</v>
      </c>
      <c r="ER708">
        <v>14.92311111111111</v>
      </c>
      <c r="ES708">
        <v>1999.998518518519</v>
      </c>
      <c r="ET708">
        <v>0.9800031111111109</v>
      </c>
      <c r="EU708">
        <v>0.01999678888888889</v>
      </c>
      <c r="EV708">
        <v>0</v>
      </c>
      <c r="EW708">
        <v>957.1746666666668</v>
      </c>
      <c r="EX708">
        <v>5.000560000000001</v>
      </c>
      <c r="EY708">
        <v>19675.41481481481</v>
      </c>
      <c r="EZ708">
        <v>17294.88148148148</v>
      </c>
      <c r="FA708">
        <v>41.31462962962963</v>
      </c>
      <c r="FB708">
        <v>41.84699999999999</v>
      </c>
      <c r="FC708">
        <v>41.33766666666666</v>
      </c>
      <c r="FD708">
        <v>40.89107407407408</v>
      </c>
      <c r="FE708">
        <v>42.33533333333332</v>
      </c>
      <c r="FF708">
        <v>1955.108518518519</v>
      </c>
      <c r="FG708">
        <v>39.89000000000001</v>
      </c>
      <c r="FH708">
        <v>0</v>
      </c>
      <c r="FI708">
        <v>1759265932.6</v>
      </c>
      <c r="FJ708">
        <v>0</v>
      </c>
      <c r="FK708">
        <v>957.2568800000001</v>
      </c>
      <c r="FL708">
        <v>14.56300000673887</v>
      </c>
      <c r="FM708">
        <v>267.7538465865171</v>
      </c>
      <c r="FN708">
        <v>19677.6</v>
      </c>
      <c r="FO708">
        <v>15</v>
      </c>
      <c r="FP708">
        <v>0</v>
      </c>
      <c r="FQ708" t="s">
        <v>439</v>
      </c>
      <c r="FR708">
        <v>1747148579.5</v>
      </c>
      <c r="FS708">
        <v>1747148584.5</v>
      </c>
      <c r="FT708">
        <v>0</v>
      </c>
      <c r="FU708">
        <v>0.162</v>
      </c>
      <c r="FV708">
        <v>-0.001</v>
      </c>
      <c r="FW708">
        <v>0.139</v>
      </c>
      <c r="FX708">
        <v>0.058</v>
      </c>
      <c r="FY708">
        <v>420</v>
      </c>
      <c r="FZ708">
        <v>16</v>
      </c>
      <c r="GA708">
        <v>0.19</v>
      </c>
      <c r="GB708">
        <v>0.02</v>
      </c>
      <c r="GC708">
        <v>17.8186487804878</v>
      </c>
      <c r="GD708">
        <v>7.591151916376313</v>
      </c>
      <c r="GE708">
        <v>0.7496578205183793</v>
      </c>
      <c r="GF708">
        <v>0</v>
      </c>
      <c r="GG708">
        <v>956.2875294117648</v>
      </c>
      <c r="GH708">
        <v>13.28693658235708</v>
      </c>
      <c r="GI708">
        <v>1.323405905348553</v>
      </c>
      <c r="GJ708">
        <v>0</v>
      </c>
      <c r="GK708">
        <v>4.07910975609756</v>
      </c>
      <c r="GL708">
        <v>-0.04249609756097419</v>
      </c>
      <c r="GM708">
        <v>0.01380793170570062</v>
      </c>
      <c r="GN708">
        <v>1</v>
      </c>
      <c r="GO708">
        <v>1</v>
      </c>
      <c r="GP708">
        <v>3</v>
      </c>
      <c r="GQ708" t="s">
        <v>463</v>
      </c>
      <c r="GR708">
        <v>3.12812</v>
      </c>
      <c r="GS708">
        <v>2.72979</v>
      </c>
      <c r="GT708">
        <v>0.0345892</v>
      </c>
      <c r="GU708">
        <v>0.030371</v>
      </c>
      <c r="GV708">
        <v>0.103555</v>
      </c>
      <c r="GW708">
        <v>0.09068809999999999</v>
      </c>
      <c r="GX708">
        <v>28926</v>
      </c>
      <c r="GY708">
        <v>28187.6</v>
      </c>
      <c r="GZ708">
        <v>30505.1</v>
      </c>
      <c r="HA708">
        <v>29326.8</v>
      </c>
      <c r="HB708">
        <v>37738.5</v>
      </c>
      <c r="HC708">
        <v>35083.6</v>
      </c>
      <c r="HD708">
        <v>46668.9</v>
      </c>
      <c r="HE708">
        <v>43575.9</v>
      </c>
      <c r="HF708">
        <v>1.82248</v>
      </c>
      <c r="HG708">
        <v>1.8211</v>
      </c>
      <c r="HH708">
        <v>0.141129</v>
      </c>
      <c r="HI708">
        <v>0</v>
      </c>
      <c r="HJ708">
        <v>27.6856</v>
      </c>
      <c r="HK708">
        <v>999.9</v>
      </c>
      <c r="HL708">
        <v>47.7</v>
      </c>
      <c r="HM708">
        <v>31.7</v>
      </c>
      <c r="HN708">
        <v>24.7169</v>
      </c>
      <c r="HO708">
        <v>63.4143</v>
      </c>
      <c r="HP708">
        <v>17.5521</v>
      </c>
      <c r="HQ708">
        <v>1</v>
      </c>
      <c r="HR708">
        <v>0.162838</v>
      </c>
      <c r="HS708">
        <v>-0.181119</v>
      </c>
      <c r="HT708">
        <v>20.2005</v>
      </c>
      <c r="HU708">
        <v>5.22762</v>
      </c>
      <c r="HV708">
        <v>11.974</v>
      </c>
      <c r="HW708">
        <v>4.97015</v>
      </c>
      <c r="HX708">
        <v>3.28965</v>
      </c>
      <c r="HY708">
        <v>9999</v>
      </c>
      <c r="HZ708">
        <v>9999</v>
      </c>
      <c r="IA708">
        <v>9999</v>
      </c>
      <c r="IB708">
        <v>22.7</v>
      </c>
      <c r="IC708">
        <v>4.97291</v>
      </c>
      <c r="ID708">
        <v>1.87729</v>
      </c>
      <c r="IE708">
        <v>1.87534</v>
      </c>
      <c r="IF708">
        <v>1.8782</v>
      </c>
      <c r="IG708">
        <v>1.87497</v>
      </c>
      <c r="IH708">
        <v>1.87851</v>
      </c>
      <c r="II708">
        <v>1.87561</v>
      </c>
      <c r="IJ708">
        <v>1.87676</v>
      </c>
      <c r="IK708">
        <v>0</v>
      </c>
      <c r="IL708">
        <v>0</v>
      </c>
      <c r="IM708">
        <v>0</v>
      </c>
      <c r="IN708">
        <v>0</v>
      </c>
      <c r="IO708" t="s">
        <v>441</v>
      </c>
      <c r="IP708" t="s">
        <v>442</v>
      </c>
      <c r="IQ708" t="s">
        <v>443</v>
      </c>
      <c r="IR708" t="s">
        <v>443</v>
      </c>
      <c r="IS708" t="s">
        <v>443</v>
      </c>
      <c r="IT708" t="s">
        <v>443</v>
      </c>
      <c r="IU708">
        <v>0</v>
      </c>
      <c r="IV708">
        <v>100</v>
      </c>
      <c r="IW708">
        <v>100</v>
      </c>
      <c r="IX708">
        <v>0.058</v>
      </c>
      <c r="IY708">
        <v>0.2192</v>
      </c>
      <c r="IZ708">
        <v>-0.1222274518627452</v>
      </c>
      <c r="JA708">
        <v>0.001328938755811441</v>
      </c>
      <c r="JB708">
        <v>-5.633165956792918E-07</v>
      </c>
      <c r="JC708">
        <v>2.510553891376428E-10</v>
      </c>
      <c r="JD708">
        <v>-0.04678033270444259</v>
      </c>
      <c r="JE708">
        <v>-0.0009625096320519332</v>
      </c>
      <c r="JF708">
        <v>0.0006953178313022573</v>
      </c>
      <c r="JG708">
        <v>-5.973937232829655E-06</v>
      </c>
      <c r="JH708">
        <v>1</v>
      </c>
      <c r="JI708">
        <v>2112</v>
      </c>
      <c r="JJ708">
        <v>1</v>
      </c>
      <c r="JK708">
        <v>26</v>
      </c>
      <c r="JL708">
        <v>201955.6</v>
      </c>
      <c r="JM708">
        <v>201955.6</v>
      </c>
      <c r="JN708">
        <v>0.39917</v>
      </c>
      <c r="JO708">
        <v>2.57324</v>
      </c>
      <c r="JP708">
        <v>1.39893</v>
      </c>
      <c r="JQ708">
        <v>2.32666</v>
      </c>
      <c r="JR708">
        <v>1.44897</v>
      </c>
      <c r="JS708">
        <v>2.59399</v>
      </c>
      <c r="JT708">
        <v>37.6745</v>
      </c>
      <c r="JU708">
        <v>23.9649</v>
      </c>
      <c r="JV708">
        <v>18</v>
      </c>
      <c r="JW708">
        <v>479.763</v>
      </c>
      <c r="JX708">
        <v>448.846</v>
      </c>
      <c r="JY708">
        <v>27.6543</v>
      </c>
      <c r="JZ708">
        <v>29.3553</v>
      </c>
      <c r="KA708">
        <v>29.9997</v>
      </c>
      <c r="KB708">
        <v>29.119</v>
      </c>
      <c r="KC708">
        <v>29.1973</v>
      </c>
      <c r="KD708">
        <v>8.022030000000001</v>
      </c>
      <c r="KE708">
        <v>28.2998</v>
      </c>
      <c r="KF708">
        <v>18.7066</v>
      </c>
      <c r="KG708">
        <v>27.6638</v>
      </c>
      <c r="KH708">
        <v>98.9828</v>
      </c>
      <c r="KI708">
        <v>18.8413</v>
      </c>
      <c r="KJ708">
        <v>100.852</v>
      </c>
      <c r="KK708">
        <v>100.234</v>
      </c>
    </row>
    <row r="709" spans="1:297">
      <c r="A709">
        <v>693</v>
      </c>
      <c r="B709">
        <v>1759265923.1</v>
      </c>
      <c r="C709">
        <v>19107.5</v>
      </c>
      <c r="D709" t="s">
        <v>1836</v>
      </c>
      <c r="E709" t="s">
        <v>1837</v>
      </c>
      <c r="F709">
        <v>5</v>
      </c>
      <c r="G709" t="s">
        <v>1797</v>
      </c>
      <c r="H709" t="s">
        <v>436</v>
      </c>
      <c r="I709">
        <v>1759265915.314285</v>
      </c>
      <c r="J709">
        <f>(K709)/1000</f>
        <v>0</v>
      </c>
      <c r="K709">
        <f>IF(DP709, AN709, AH709)</f>
        <v>0</v>
      </c>
      <c r="L709">
        <f>IF(DP709, AI709, AG709)</f>
        <v>0</v>
      </c>
      <c r="M709">
        <f>DR709 - IF(AU709&gt;1, L709*DL709*100.0/(AW709), 0)</f>
        <v>0</v>
      </c>
      <c r="N709">
        <f>((T709-J709/2)*M709-L709)/(T709+J709/2)</f>
        <v>0</v>
      </c>
      <c r="O709">
        <f>N709*(DY709+DZ709)/1000.0</f>
        <v>0</v>
      </c>
      <c r="P709">
        <f>(DR709 - IF(AU709&gt;1, L709*DL709*100.0/(AW709), 0))*(DY709+DZ709)/1000.0</f>
        <v>0</v>
      </c>
      <c r="Q709">
        <f>2.0/((1/S709-1/R709)+SIGN(S709)*SQRT((1/S709-1/R709)*(1/S709-1/R709) + 4*DM709/((DM709+1)*(DM709+1))*(2*1/S709*1/R709-1/R709*1/R709)))</f>
        <v>0</v>
      </c>
      <c r="R709">
        <f>IF(LEFT(DN709,1)&lt;&gt;"0",IF(LEFT(DN709,1)="1",3.0,DO709),$D$5+$E$5*(EF709*DY709/($K$5*1000))+$F$5*(EF709*DY709/($K$5*1000))*MAX(MIN(DL709,$J$5),$I$5)*MAX(MIN(DL709,$J$5),$I$5)+$G$5*MAX(MIN(DL709,$J$5),$I$5)*(EF709*DY709/($K$5*1000))+$H$5*(EF709*DY709/($K$5*1000))*(EF709*DY709/($K$5*1000)))</f>
        <v>0</v>
      </c>
      <c r="S709">
        <f>J709*(1000-(1000*0.61365*exp(17.502*W709/(240.97+W709))/(DY709+DZ709)+DT709)/2)/(1000*0.61365*exp(17.502*W709/(240.97+W709))/(DY709+DZ709)-DT709)</f>
        <v>0</v>
      </c>
      <c r="T709">
        <f>1/((DM709+1)/(Q709/1.6)+1/(R709/1.37)) + DM709/((DM709+1)/(Q709/1.6) + DM709/(R709/1.37))</f>
        <v>0</v>
      </c>
      <c r="U709">
        <f>(DH709*DK709)</f>
        <v>0</v>
      </c>
      <c r="V709">
        <f>(EA709+(U709+2*0.95*5.67E-8*(((EA709+$B$7)+273)^4-(EA709+273)^4)-44100*J709)/(1.84*29.3*R709+8*0.95*5.67E-8*(EA709+273)^3))</f>
        <v>0</v>
      </c>
      <c r="W709">
        <f>($C$7*EB709+$D$7*EC709+$E$7*V709)</f>
        <v>0</v>
      </c>
      <c r="X709">
        <f>0.61365*exp(17.502*W709/(240.97+W709))</f>
        <v>0</v>
      </c>
      <c r="Y709">
        <f>(Z709/AA709*100)</f>
        <v>0</v>
      </c>
      <c r="Z709">
        <f>DT709*(DY709+DZ709)/1000</f>
        <v>0</v>
      </c>
      <c r="AA709">
        <f>0.61365*exp(17.502*EA709/(240.97+EA709))</f>
        <v>0</v>
      </c>
      <c r="AB709">
        <f>(X709-DT709*(DY709+DZ709)/1000)</f>
        <v>0</v>
      </c>
      <c r="AC709">
        <f>(-J709*44100)</f>
        <v>0</v>
      </c>
      <c r="AD709">
        <f>2*29.3*R709*0.92*(EA709-W709)</f>
        <v>0</v>
      </c>
      <c r="AE709">
        <f>2*0.95*5.67E-8*(((EA709+$B$7)+273)^4-(W709+273)^4)</f>
        <v>0</v>
      </c>
      <c r="AF709">
        <f>U709+AE709+AC709+AD709</f>
        <v>0</v>
      </c>
      <c r="AG709">
        <f>DX709*AU709*(DS709-DR709*(1000-AU709*DU709)/(1000-AU709*DT709))/(100*DL709)</f>
        <v>0</v>
      </c>
      <c r="AH709">
        <f>1000*DX709*AU709*(DT709-DU709)/(100*DL709*(1000-AU709*DT709))</f>
        <v>0</v>
      </c>
      <c r="AI709">
        <f>(AJ709 - AK709 - DY709*1E3/(8.314*(EA709+273.15)) * AM709/DX709 * AL709) * DX709/(100*DL709) * (1000 - DU709)/1000</f>
        <v>0</v>
      </c>
      <c r="AJ709">
        <v>119.7870152116696</v>
      </c>
      <c r="AK709">
        <v>131.8810606060605</v>
      </c>
      <c r="AL709">
        <v>-3.258858136221765</v>
      </c>
      <c r="AM709">
        <v>65.48838002476873</v>
      </c>
      <c r="AN709">
        <f>(AP709 - AO709 + DY709*1E3/(8.314*(EA709+273.15)) * AR709/DX709 * AQ709) * DX709/(100*DL709) * 1000/(1000 - AP709)</f>
        <v>0</v>
      </c>
      <c r="AO709">
        <v>18.78704546115919</v>
      </c>
      <c r="AP709">
        <v>22.90197575757574</v>
      </c>
      <c r="AQ709">
        <v>9.178160508156182E-05</v>
      </c>
      <c r="AR709">
        <v>121.0153732693986</v>
      </c>
      <c r="AS709">
        <v>2</v>
      </c>
      <c r="AT709">
        <v>0</v>
      </c>
      <c r="AU709">
        <f>IF(AS709*$H$13&gt;=AW709,1.0,(AW709/(AW709-AS709*$H$13)))</f>
        <v>0</v>
      </c>
      <c r="AV709">
        <f>(AU709-1)*100</f>
        <v>0</v>
      </c>
      <c r="AW709">
        <f>MAX(0,($B$13+$C$13*EF709)/(1+$D$13*EF709)*DY709/(EA709+273)*$E$13)</f>
        <v>0</v>
      </c>
      <c r="AX709" t="s">
        <v>437</v>
      </c>
      <c r="AY709" t="s">
        <v>437</v>
      </c>
      <c r="AZ709">
        <v>0</v>
      </c>
      <c r="BA709">
        <v>0</v>
      </c>
      <c r="BB709">
        <f>1-AZ709/BA709</f>
        <v>0</v>
      </c>
      <c r="BC709">
        <v>0</v>
      </c>
      <c r="BD709" t="s">
        <v>437</v>
      </c>
      <c r="BE709" t="s">
        <v>437</v>
      </c>
      <c r="BF709">
        <v>0</v>
      </c>
      <c r="BG709">
        <v>0</v>
      </c>
      <c r="BH709">
        <f>1-BF709/BG709</f>
        <v>0</v>
      </c>
      <c r="BI709">
        <v>0.5</v>
      </c>
      <c r="BJ709">
        <f>DI709</f>
        <v>0</v>
      </c>
      <c r="BK709">
        <f>L709</f>
        <v>0</v>
      </c>
      <c r="BL709">
        <f>BH709*BI709*BJ709</f>
        <v>0</v>
      </c>
      <c r="BM709">
        <f>(BK709-BC709)/BJ709</f>
        <v>0</v>
      </c>
      <c r="BN709">
        <f>(BA709-BG709)/BG709</f>
        <v>0</v>
      </c>
      <c r="BO709">
        <f>AZ709/(BB709+AZ709/BG709)</f>
        <v>0</v>
      </c>
      <c r="BP709" t="s">
        <v>437</v>
      </c>
      <c r="BQ709">
        <v>0</v>
      </c>
      <c r="BR709">
        <f>IF(BQ709&lt;&gt;0, BQ709, BO709)</f>
        <v>0</v>
      </c>
      <c r="BS709">
        <f>1-BR709/BG709</f>
        <v>0</v>
      </c>
      <c r="BT709">
        <f>(BG709-BF709)/(BG709-BR709)</f>
        <v>0</v>
      </c>
      <c r="BU709">
        <f>(BA709-BG709)/(BA709-BR709)</f>
        <v>0</v>
      </c>
      <c r="BV709">
        <f>(BG709-BF709)/(BG709-AZ709)</f>
        <v>0</v>
      </c>
      <c r="BW709">
        <f>(BA709-BG709)/(BA709-AZ709)</f>
        <v>0</v>
      </c>
      <c r="BX709">
        <f>(BT709*BR709/BF709)</f>
        <v>0</v>
      </c>
      <c r="BY709">
        <f>(1-BX709)</f>
        <v>0</v>
      </c>
      <c r="DH709">
        <f>$B$11*EG709+$C$11*EH709+$F$11*ES709*(1-EV709)</f>
        <v>0</v>
      </c>
      <c r="DI709">
        <f>DH709*DJ709</f>
        <v>0</v>
      </c>
      <c r="DJ709">
        <f>($B$11*$D$9+$C$11*$D$9+$F$11*((FF709+EX709)/MAX(FF709+EX709+FG709, 0.1)*$I$9+FG709/MAX(FF709+EX709+FG709, 0.1)*$J$9))/($B$11+$C$11+$F$11)</f>
        <v>0</v>
      </c>
      <c r="DK709">
        <f>($B$11*$K$9+$C$11*$K$9+$F$11*((FF709+EX709)/MAX(FF709+EX709+FG709, 0.1)*$P$9+FG709/MAX(FF709+EX709+FG709, 0.1)*$Q$9))/($B$11+$C$11+$F$11)</f>
        <v>0</v>
      </c>
      <c r="DL709">
        <v>5.36</v>
      </c>
      <c r="DM709">
        <v>0.5</v>
      </c>
      <c r="DN709" t="s">
        <v>438</v>
      </c>
      <c r="DO709">
        <v>2</v>
      </c>
      <c r="DP709" t="b">
        <v>1</v>
      </c>
      <c r="DQ709">
        <v>1759265915.314285</v>
      </c>
      <c r="DR709">
        <v>152.0739285714286</v>
      </c>
      <c r="DS709">
        <v>133.1479285714286</v>
      </c>
      <c r="DT709">
        <v>22.88489285714286</v>
      </c>
      <c r="DU709">
        <v>18.797425</v>
      </c>
      <c r="DV709">
        <v>152.0063214285714</v>
      </c>
      <c r="DW709">
        <v>22.66583214285714</v>
      </c>
      <c r="DX709">
        <v>500.0122857142856</v>
      </c>
      <c r="DY709">
        <v>90.59479999999999</v>
      </c>
      <c r="DZ709">
        <v>0.05212789642857143</v>
      </c>
      <c r="EA709">
        <v>29.47093571428571</v>
      </c>
      <c r="EB709">
        <v>29.988925</v>
      </c>
      <c r="EC709">
        <v>999.9000000000002</v>
      </c>
      <c r="ED709">
        <v>0</v>
      </c>
      <c r="EE709">
        <v>0</v>
      </c>
      <c r="EF709">
        <v>10006.15214285714</v>
      </c>
      <c r="EG709">
        <v>0</v>
      </c>
      <c r="EH709">
        <v>12.35185714285714</v>
      </c>
      <c r="EI709">
        <v>18.92603571428571</v>
      </c>
      <c r="EJ709">
        <v>155.6355</v>
      </c>
      <c r="EK709">
        <v>135.6988214285714</v>
      </c>
      <c r="EL709">
        <v>4.087467142857143</v>
      </c>
      <c r="EM709">
        <v>133.1479285714286</v>
      </c>
      <c r="EN709">
        <v>18.797425</v>
      </c>
      <c r="EO709">
        <v>2.073251785714286</v>
      </c>
      <c r="EP709">
        <v>1.702949642857143</v>
      </c>
      <c r="EQ709">
        <v>18.01514285714286</v>
      </c>
      <c r="ER709">
        <v>14.92332857142857</v>
      </c>
      <c r="ES709">
        <v>1999.999642857143</v>
      </c>
      <c r="ET709">
        <v>0.9800029642857141</v>
      </c>
      <c r="EU709">
        <v>0.01999693571428571</v>
      </c>
      <c r="EV709">
        <v>0</v>
      </c>
      <c r="EW709">
        <v>958.2906785714284</v>
      </c>
      <c r="EX709">
        <v>5.000560000000001</v>
      </c>
      <c r="EY709">
        <v>19697.14285714286</v>
      </c>
      <c r="EZ709">
        <v>17294.88571428572</v>
      </c>
      <c r="FA709">
        <v>41.30335714285714</v>
      </c>
      <c r="FB709">
        <v>41.83674999999999</v>
      </c>
      <c r="FC709">
        <v>41.31439285714286</v>
      </c>
      <c r="FD709">
        <v>40.89271428571428</v>
      </c>
      <c r="FE709">
        <v>42.3232857142857</v>
      </c>
      <c r="FF709">
        <v>1955.108571428571</v>
      </c>
      <c r="FG709">
        <v>39.89000000000001</v>
      </c>
      <c r="FH709">
        <v>0</v>
      </c>
      <c r="FI709">
        <v>1759265938</v>
      </c>
      <c r="FJ709">
        <v>0</v>
      </c>
      <c r="FK709">
        <v>958.4866923076924</v>
      </c>
      <c r="FL709">
        <v>14.4008204908717</v>
      </c>
      <c r="FM709">
        <v>279.7504269859594</v>
      </c>
      <c r="FN709">
        <v>19701.06538461538</v>
      </c>
      <c r="FO709">
        <v>15</v>
      </c>
      <c r="FP709">
        <v>0</v>
      </c>
      <c r="FQ709" t="s">
        <v>439</v>
      </c>
      <c r="FR709">
        <v>1747148579.5</v>
      </c>
      <c r="FS709">
        <v>1747148584.5</v>
      </c>
      <c r="FT709">
        <v>0</v>
      </c>
      <c r="FU709">
        <v>0.162</v>
      </c>
      <c r="FV709">
        <v>-0.001</v>
      </c>
      <c r="FW709">
        <v>0.139</v>
      </c>
      <c r="FX709">
        <v>0.058</v>
      </c>
      <c r="FY709">
        <v>420</v>
      </c>
      <c r="FZ709">
        <v>16</v>
      </c>
      <c r="GA709">
        <v>0.19</v>
      </c>
      <c r="GB709">
        <v>0.02</v>
      </c>
      <c r="GC709">
        <v>18.46714634146342</v>
      </c>
      <c r="GD709">
        <v>7.480049477351912</v>
      </c>
      <c r="GE709">
        <v>0.7383847665426373</v>
      </c>
      <c r="GF709">
        <v>0</v>
      </c>
      <c r="GG709">
        <v>957.4864705882353</v>
      </c>
      <c r="GH709">
        <v>14.27737203914756</v>
      </c>
      <c r="GI709">
        <v>1.418477585617648</v>
      </c>
      <c r="GJ709">
        <v>0</v>
      </c>
      <c r="GK709">
        <v>4.082583414634146</v>
      </c>
      <c r="GL709">
        <v>0.1065380487804929</v>
      </c>
      <c r="GM709">
        <v>0.01771853137802152</v>
      </c>
      <c r="GN709">
        <v>0</v>
      </c>
      <c r="GO709">
        <v>0</v>
      </c>
      <c r="GP709">
        <v>3</v>
      </c>
      <c r="GQ709" t="s">
        <v>490</v>
      </c>
      <c r="GR709">
        <v>3.12817</v>
      </c>
      <c r="GS709">
        <v>2.73006</v>
      </c>
      <c r="GT709">
        <v>0.0310106</v>
      </c>
      <c r="GU709">
        <v>0.0265272</v>
      </c>
      <c r="GV709">
        <v>0.103594</v>
      </c>
      <c r="GW709">
        <v>0.0906686</v>
      </c>
      <c r="GX709">
        <v>29034.1</v>
      </c>
      <c r="GY709">
        <v>28299.1</v>
      </c>
      <c r="GZ709">
        <v>30506.1</v>
      </c>
      <c r="HA709">
        <v>29326.6</v>
      </c>
      <c r="HB709">
        <v>37737.9</v>
      </c>
      <c r="HC709">
        <v>35084</v>
      </c>
      <c r="HD709">
        <v>46670.6</v>
      </c>
      <c r="HE709">
        <v>43575.7</v>
      </c>
      <c r="HF709">
        <v>1.82255</v>
      </c>
      <c r="HG709">
        <v>1.82097</v>
      </c>
      <c r="HH709">
        <v>0.140853</v>
      </c>
      <c r="HI709">
        <v>0</v>
      </c>
      <c r="HJ709">
        <v>27.6785</v>
      </c>
      <c r="HK709">
        <v>999.9</v>
      </c>
      <c r="HL709">
        <v>47.7</v>
      </c>
      <c r="HM709">
        <v>31.7</v>
      </c>
      <c r="HN709">
        <v>24.7191</v>
      </c>
      <c r="HO709">
        <v>62.8843</v>
      </c>
      <c r="HP709">
        <v>17.3758</v>
      </c>
      <c r="HQ709">
        <v>1</v>
      </c>
      <c r="HR709">
        <v>0.162632</v>
      </c>
      <c r="HS709">
        <v>-0.195964</v>
      </c>
      <c r="HT709">
        <v>20.2006</v>
      </c>
      <c r="HU709">
        <v>5.22717</v>
      </c>
      <c r="HV709">
        <v>11.974</v>
      </c>
      <c r="HW709">
        <v>4.97005</v>
      </c>
      <c r="HX709">
        <v>3.28968</v>
      </c>
      <c r="HY709">
        <v>9999</v>
      </c>
      <c r="HZ709">
        <v>9999</v>
      </c>
      <c r="IA709">
        <v>9999</v>
      </c>
      <c r="IB709">
        <v>22.7</v>
      </c>
      <c r="IC709">
        <v>4.97292</v>
      </c>
      <c r="ID709">
        <v>1.87731</v>
      </c>
      <c r="IE709">
        <v>1.87537</v>
      </c>
      <c r="IF709">
        <v>1.8782</v>
      </c>
      <c r="IG709">
        <v>1.87496</v>
      </c>
      <c r="IH709">
        <v>1.87851</v>
      </c>
      <c r="II709">
        <v>1.87561</v>
      </c>
      <c r="IJ709">
        <v>1.87678</v>
      </c>
      <c r="IK709">
        <v>0</v>
      </c>
      <c r="IL709">
        <v>0</v>
      </c>
      <c r="IM709">
        <v>0</v>
      </c>
      <c r="IN709">
        <v>0</v>
      </c>
      <c r="IO709" t="s">
        <v>441</v>
      </c>
      <c r="IP709" t="s">
        <v>442</v>
      </c>
      <c r="IQ709" t="s">
        <v>443</v>
      </c>
      <c r="IR709" t="s">
        <v>443</v>
      </c>
      <c r="IS709" t="s">
        <v>443</v>
      </c>
      <c r="IT709" t="s">
        <v>443</v>
      </c>
      <c r="IU709">
        <v>0</v>
      </c>
      <c r="IV709">
        <v>100</v>
      </c>
      <c r="IW709">
        <v>100</v>
      </c>
      <c r="IX709">
        <v>0.039</v>
      </c>
      <c r="IY709">
        <v>0.2194</v>
      </c>
      <c r="IZ709">
        <v>-0.1222274518627452</v>
      </c>
      <c r="JA709">
        <v>0.001328938755811441</v>
      </c>
      <c r="JB709">
        <v>-5.633165956792918E-07</v>
      </c>
      <c r="JC709">
        <v>2.510553891376428E-10</v>
      </c>
      <c r="JD709">
        <v>-0.04678033270444259</v>
      </c>
      <c r="JE709">
        <v>-0.0009625096320519332</v>
      </c>
      <c r="JF709">
        <v>0.0006953178313022573</v>
      </c>
      <c r="JG709">
        <v>-5.973937232829655E-06</v>
      </c>
      <c r="JH709">
        <v>1</v>
      </c>
      <c r="JI709">
        <v>2112</v>
      </c>
      <c r="JJ709">
        <v>1</v>
      </c>
      <c r="JK709">
        <v>26</v>
      </c>
      <c r="JL709">
        <v>201955.7</v>
      </c>
      <c r="JM709">
        <v>201955.6</v>
      </c>
      <c r="JN709">
        <v>0.362549</v>
      </c>
      <c r="JO709">
        <v>2.59644</v>
      </c>
      <c r="JP709">
        <v>1.39893</v>
      </c>
      <c r="JQ709">
        <v>2.32544</v>
      </c>
      <c r="JR709">
        <v>1.44897</v>
      </c>
      <c r="JS709">
        <v>2.55737</v>
      </c>
      <c r="JT709">
        <v>37.6745</v>
      </c>
      <c r="JU709">
        <v>23.9737</v>
      </c>
      <c r="JV709">
        <v>18</v>
      </c>
      <c r="JW709">
        <v>479.777</v>
      </c>
      <c r="JX709">
        <v>448.73</v>
      </c>
      <c r="JY709">
        <v>27.6654</v>
      </c>
      <c r="JZ709">
        <v>29.3502</v>
      </c>
      <c r="KA709">
        <v>29.9998</v>
      </c>
      <c r="KB709">
        <v>29.1149</v>
      </c>
      <c r="KC709">
        <v>29.1924</v>
      </c>
      <c r="KD709">
        <v>7.27345</v>
      </c>
      <c r="KE709">
        <v>28.2998</v>
      </c>
      <c r="KF709">
        <v>18.7066</v>
      </c>
      <c r="KG709">
        <v>27.6722</v>
      </c>
      <c r="KH709">
        <v>78.9487</v>
      </c>
      <c r="KI709">
        <v>18.8413</v>
      </c>
      <c r="KJ709">
        <v>100.856</v>
      </c>
      <c r="KK709">
        <v>100.233</v>
      </c>
    </row>
    <row r="710" spans="1:297">
      <c r="A710">
        <v>694</v>
      </c>
      <c r="B710">
        <v>1759265928.1</v>
      </c>
      <c r="C710">
        <v>19112.5</v>
      </c>
      <c r="D710" t="s">
        <v>1838</v>
      </c>
      <c r="E710" t="s">
        <v>1839</v>
      </c>
      <c r="F710">
        <v>5</v>
      </c>
      <c r="G710" t="s">
        <v>1797</v>
      </c>
      <c r="H710" t="s">
        <v>436</v>
      </c>
      <c r="I710">
        <v>1759265920.6</v>
      </c>
      <c r="J710">
        <f>(K710)/1000</f>
        <v>0</v>
      </c>
      <c r="K710">
        <f>IF(DP710, AN710, AH710)</f>
        <v>0</v>
      </c>
      <c r="L710">
        <f>IF(DP710, AI710, AG710)</f>
        <v>0</v>
      </c>
      <c r="M710">
        <f>DR710 - IF(AU710&gt;1, L710*DL710*100.0/(AW710), 0)</f>
        <v>0</v>
      </c>
      <c r="N710">
        <f>((T710-J710/2)*M710-L710)/(T710+J710/2)</f>
        <v>0</v>
      </c>
      <c r="O710">
        <f>N710*(DY710+DZ710)/1000.0</f>
        <v>0</v>
      </c>
      <c r="P710">
        <f>(DR710 - IF(AU710&gt;1, L710*DL710*100.0/(AW710), 0))*(DY710+DZ710)/1000.0</f>
        <v>0</v>
      </c>
      <c r="Q710">
        <f>2.0/((1/S710-1/R710)+SIGN(S710)*SQRT((1/S710-1/R710)*(1/S710-1/R710) + 4*DM710/((DM710+1)*(DM710+1))*(2*1/S710*1/R710-1/R710*1/R710)))</f>
        <v>0</v>
      </c>
      <c r="R710">
        <f>IF(LEFT(DN710,1)&lt;&gt;"0",IF(LEFT(DN710,1)="1",3.0,DO710),$D$5+$E$5*(EF710*DY710/($K$5*1000))+$F$5*(EF710*DY710/($K$5*1000))*MAX(MIN(DL710,$J$5),$I$5)*MAX(MIN(DL710,$J$5),$I$5)+$G$5*MAX(MIN(DL710,$J$5),$I$5)*(EF710*DY710/($K$5*1000))+$H$5*(EF710*DY710/($K$5*1000))*(EF710*DY710/($K$5*1000)))</f>
        <v>0</v>
      </c>
      <c r="S710">
        <f>J710*(1000-(1000*0.61365*exp(17.502*W710/(240.97+W710))/(DY710+DZ710)+DT710)/2)/(1000*0.61365*exp(17.502*W710/(240.97+W710))/(DY710+DZ710)-DT710)</f>
        <v>0</v>
      </c>
      <c r="T710">
        <f>1/((DM710+1)/(Q710/1.6)+1/(R710/1.37)) + DM710/((DM710+1)/(Q710/1.6) + DM710/(R710/1.37))</f>
        <v>0</v>
      </c>
      <c r="U710">
        <f>(DH710*DK710)</f>
        <v>0</v>
      </c>
      <c r="V710">
        <f>(EA710+(U710+2*0.95*5.67E-8*(((EA710+$B$7)+273)^4-(EA710+273)^4)-44100*J710)/(1.84*29.3*R710+8*0.95*5.67E-8*(EA710+273)^3))</f>
        <v>0</v>
      </c>
      <c r="W710">
        <f>($C$7*EB710+$D$7*EC710+$E$7*V710)</f>
        <v>0</v>
      </c>
      <c r="X710">
        <f>0.61365*exp(17.502*W710/(240.97+W710))</f>
        <v>0</v>
      </c>
      <c r="Y710">
        <f>(Z710/AA710*100)</f>
        <v>0</v>
      </c>
      <c r="Z710">
        <f>DT710*(DY710+DZ710)/1000</f>
        <v>0</v>
      </c>
      <c r="AA710">
        <f>0.61365*exp(17.502*EA710/(240.97+EA710))</f>
        <v>0</v>
      </c>
      <c r="AB710">
        <f>(X710-DT710*(DY710+DZ710)/1000)</f>
        <v>0</v>
      </c>
      <c r="AC710">
        <f>(-J710*44100)</f>
        <v>0</v>
      </c>
      <c r="AD710">
        <f>2*29.3*R710*0.92*(EA710-W710)</f>
        <v>0</v>
      </c>
      <c r="AE710">
        <f>2*0.95*5.67E-8*(((EA710+$B$7)+273)^4-(W710+273)^4)</f>
        <v>0</v>
      </c>
      <c r="AF710">
        <f>U710+AE710+AC710+AD710</f>
        <v>0</v>
      </c>
      <c r="AG710">
        <f>DX710*AU710*(DS710-DR710*(1000-AU710*DU710)/(1000-AU710*DT710))/(100*DL710)</f>
        <v>0</v>
      </c>
      <c r="AH710">
        <f>1000*DX710*AU710*(DT710-DU710)/(100*DL710*(1000-AU710*DT710))</f>
        <v>0</v>
      </c>
      <c r="AI710">
        <f>(AJ710 - AK710 - DY710*1E3/(8.314*(EA710+273.15)) * AM710/DX710 * AL710) * DX710/(100*DL710) * (1000 - DU710)/1000</f>
        <v>0</v>
      </c>
      <c r="AJ710">
        <v>102.8419544922058</v>
      </c>
      <c r="AK710">
        <v>115.5841878787878</v>
      </c>
      <c r="AL710">
        <v>-3.260453087877444</v>
      </c>
      <c r="AM710">
        <v>65.48838002476873</v>
      </c>
      <c r="AN710">
        <f>(AP710 - AO710 + DY710*1E3/(8.314*(EA710+273.15)) * AR710/DX710 * AQ710) * DX710/(100*DL710) * 1000/(1000 - AP710)</f>
        <v>0</v>
      </c>
      <c r="AO710">
        <v>18.7794656414675</v>
      </c>
      <c r="AP710">
        <v>22.91015636363636</v>
      </c>
      <c r="AQ710">
        <v>4.396567059429007E-05</v>
      </c>
      <c r="AR710">
        <v>121.0153732693986</v>
      </c>
      <c r="AS710">
        <v>2</v>
      </c>
      <c r="AT710">
        <v>0</v>
      </c>
      <c r="AU710">
        <f>IF(AS710*$H$13&gt;=AW710,1.0,(AW710/(AW710-AS710*$H$13)))</f>
        <v>0</v>
      </c>
      <c r="AV710">
        <f>(AU710-1)*100</f>
        <v>0</v>
      </c>
      <c r="AW710">
        <f>MAX(0,($B$13+$C$13*EF710)/(1+$D$13*EF710)*DY710/(EA710+273)*$E$13)</f>
        <v>0</v>
      </c>
      <c r="AX710" t="s">
        <v>437</v>
      </c>
      <c r="AY710" t="s">
        <v>437</v>
      </c>
      <c r="AZ710">
        <v>0</v>
      </c>
      <c r="BA710">
        <v>0</v>
      </c>
      <c r="BB710">
        <f>1-AZ710/BA710</f>
        <v>0</v>
      </c>
      <c r="BC710">
        <v>0</v>
      </c>
      <c r="BD710" t="s">
        <v>437</v>
      </c>
      <c r="BE710" t="s">
        <v>437</v>
      </c>
      <c r="BF710">
        <v>0</v>
      </c>
      <c r="BG710">
        <v>0</v>
      </c>
      <c r="BH710">
        <f>1-BF710/BG710</f>
        <v>0</v>
      </c>
      <c r="BI710">
        <v>0.5</v>
      </c>
      <c r="BJ710">
        <f>DI710</f>
        <v>0</v>
      </c>
      <c r="BK710">
        <f>L710</f>
        <v>0</v>
      </c>
      <c r="BL710">
        <f>BH710*BI710*BJ710</f>
        <v>0</v>
      </c>
      <c r="BM710">
        <f>(BK710-BC710)/BJ710</f>
        <v>0</v>
      </c>
      <c r="BN710">
        <f>(BA710-BG710)/BG710</f>
        <v>0</v>
      </c>
      <c r="BO710">
        <f>AZ710/(BB710+AZ710/BG710)</f>
        <v>0</v>
      </c>
      <c r="BP710" t="s">
        <v>437</v>
      </c>
      <c r="BQ710">
        <v>0</v>
      </c>
      <c r="BR710">
        <f>IF(BQ710&lt;&gt;0, BQ710, BO710)</f>
        <v>0</v>
      </c>
      <c r="BS710">
        <f>1-BR710/BG710</f>
        <v>0</v>
      </c>
      <c r="BT710">
        <f>(BG710-BF710)/(BG710-BR710)</f>
        <v>0</v>
      </c>
      <c r="BU710">
        <f>(BA710-BG710)/(BA710-BR710)</f>
        <v>0</v>
      </c>
      <c r="BV710">
        <f>(BG710-BF710)/(BG710-AZ710)</f>
        <v>0</v>
      </c>
      <c r="BW710">
        <f>(BA710-BG710)/(BA710-AZ710)</f>
        <v>0</v>
      </c>
      <c r="BX710">
        <f>(BT710*BR710/BF710)</f>
        <v>0</v>
      </c>
      <c r="BY710">
        <f>(1-BX710)</f>
        <v>0</v>
      </c>
      <c r="DH710">
        <f>$B$11*EG710+$C$11*EH710+$F$11*ES710*(1-EV710)</f>
        <v>0</v>
      </c>
      <c r="DI710">
        <f>DH710*DJ710</f>
        <v>0</v>
      </c>
      <c r="DJ710">
        <f>($B$11*$D$9+$C$11*$D$9+$F$11*((FF710+EX710)/MAX(FF710+EX710+FG710, 0.1)*$I$9+FG710/MAX(FF710+EX710+FG710, 0.1)*$J$9))/($B$11+$C$11+$F$11)</f>
        <v>0</v>
      </c>
      <c r="DK710">
        <f>($B$11*$K$9+$C$11*$K$9+$F$11*((FF710+EX710)/MAX(FF710+EX710+FG710, 0.1)*$P$9+FG710/MAX(FF710+EX710+FG710, 0.1)*$Q$9))/($B$11+$C$11+$F$11)</f>
        <v>0</v>
      </c>
      <c r="DL710">
        <v>5.36</v>
      </c>
      <c r="DM710">
        <v>0.5</v>
      </c>
      <c r="DN710" t="s">
        <v>438</v>
      </c>
      <c r="DO710">
        <v>2</v>
      </c>
      <c r="DP710" t="b">
        <v>1</v>
      </c>
      <c r="DQ710">
        <v>1759265920.6</v>
      </c>
      <c r="DR710">
        <v>135.2318148148148</v>
      </c>
      <c r="DS710">
        <v>115.593837037037</v>
      </c>
      <c r="DT710">
        <v>22.89731481481482</v>
      </c>
      <c r="DU710">
        <v>18.7877962962963</v>
      </c>
      <c r="DV710">
        <v>135.1840740740741</v>
      </c>
      <c r="DW710">
        <v>22.6779962962963</v>
      </c>
      <c r="DX710">
        <v>500.0013703703704</v>
      </c>
      <c r="DY710">
        <v>90.59498888888889</v>
      </c>
      <c r="DZ710">
        <v>0.05205399259259259</v>
      </c>
      <c r="EA710">
        <v>29.46702222222223</v>
      </c>
      <c r="EB710">
        <v>29.98112962962963</v>
      </c>
      <c r="EC710">
        <v>999.9000000000001</v>
      </c>
      <c r="ED710">
        <v>0</v>
      </c>
      <c r="EE710">
        <v>0</v>
      </c>
      <c r="EF710">
        <v>9999.742962962962</v>
      </c>
      <c r="EG710">
        <v>0</v>
      </c>
      <c r="EH710">
        <v>12.34516296296297</v>
      </c>
      <c r="EI710">
        <v>19.63802592592593</v>
      </c>
      <c r="EJ710">
        <v>138.4007407407407</v>
      </c>
      <c r="EK710">
        <v>117.8071740740741</v>
      </c>
      <c r="EL710">
        <v>4.109524074074074</v>
      </c>
      <c r="EM710">
        <v>115.593837037037</v>
      </c>
      <c r="EN710">
        <v>18.7877962962963</v>
      </c>
      <c r="EO710">
        <v>2.074381481481482</v>
      </c>
      <c r="EP710">
        <v>1.70208</v>
      </c>
      <c r="EQ710">
        <v>18.02381111111111</v>
      </c>
      <c r="ER710">
        <v>14.9154037037037</v>
      </c>
      <c r="ES710">
        <v>2000.005185185185</v>
      </c>
      <c r="ET710">
        <v>0.9800028888888888</v>
      </c>
      <c r="EU710">
        <v>0.01999701111111111</v>
      </c>
      <c r="EV710">
        <v>0</v>
      </c>
      <c r="EW710">
        <v>959.6017037037038</v>
      </c>
      <c r="EX710">
        <v>5.000560000000001</v>
      </c>
      <c r="EY710">
        <v>19722.74074074074</v>
      </c>
      <c r="EZ710">
        <v>17294.93703703704</v>
      </c>
      <c r="FA710">
        <v>41.31696296296296</v>
      </c>
      <c r="FB710">
        <v>41.82133333333332</v>
      </c>
      <c r="FC710">
        <v>41.31448148148147</v>
      </c>
      <c r="FD710">
        <v>40.87018518518518</v>
      </c>
      <c r="FE710">
        <v>42.33533333333333</v>
      </c>
      <c r="FF710">
        <v>1955.112592592592</v>
      </c>
      <c r="FG710">
        <v>39.89000000000001</v>
      </c>
      <c r="FH710">
        <v>0</v>
      </c>
      <c r="FI710">
        <v>1759265942.2</v>
      </c>
      <c r="FJ710">
        <v>0</v>
      </c>
      <c r="FK710">
        <v>959.6168000000001</v>
      </c>
      <c r="FL710">
        <v>14.12592307203747</v>
      </c>
      <c r="FM710">
        <v>296.3769231393312</v>
      </c>
      <c r="FN710">
        <v>19722.632</v>
      </c>
      <c r="FO710">
        <v>15</v>
      </c>
      <c r="FP710">
        <v>0</v>
      </c>
      <c r="FQ710" t="s">
        <v>439</v>
      </c>
      <c r="FR710">
        <v>1747148579.5</v>
      </c>
      <c r="FS710">
        <v>1747148584.5</v>
      </c>
      <c r="FT710">
        <v>0</v>
      </c>
      <c r="FU710">
        <v>0.162</v>
      </c>
      <c r="FV710">
        <v>-0.001</v>
      </c>
      <c r="FW710">
        <v>0.139</v>
      </c>
      <c r="FX710">
        <v>0.058</v>
      </c>
      <c r="FY710">
        <v>420</v>
      </c>
      <c r="FZ710">
        <v>16</v>
      </c>
      <c r="GA710">
        <v>0.19</v>
      </c>
      <c r="GB710">
        <v>0.02</v>
      </c>
      <c r="GC710">
        <v>19.2080225</v>
      </c>
      <c r="GD710">
        <v>8.06941801125703</v>
      </c>
      <c r="GE710">
        <v>0.7774300600335378</v>
      </c>
      <c r="GF710">
        <v>0</v>
      </c>
      <c r="GG710">
        <v>958.785294117647</v>
      </c>
      <c r="GH710">
        <v>14.7316730351989</v>
      </c>
      <c r="GI710">
        <v>1.459892049381649</v>
      </c>
      <c r="GJ710">
        <v>0</v>
      </c>
      <c r="GK710">
        <v>4.095492500000001</v>
      </c>
      <c r="GL710">
        <v>0.2484418761725979</v>
      </c>
      <c r="GM710">
        <v>0.02403943601147917</v>
      </c>
      <c r="GN710">
        <v>0</v>
      </c>
      <c r="GO710">
        <v>0</v>
      </c>
      <c r="GP710">
        <v>3</v>
      </c>
      <c r="GQ710" t="s">
        <v>490</v>
      </c>
      <c r="GR710">
        <v>3.12809</v>
      </c>
      <c r="GS710">
        <v>2.7297</v>
      </c>
      <c r="GT710">
        <v>0.0273467</v>
      </c>
      <c r="GU710">
        <v>0.0225725</v>
      </c>
      <c r="GV710">
        <v>0.103618</v>
      </c>
      <c r="GW710">
        <v>0.090643</v>
      </c>
      <c r="GX710">
        <v>29144.1</v>
      </c>
      <c r="GY710">
        <v>28414.7</v>
      </c>
      <c r="GZ710">
        <v>30506.4</v>
      </c>
      <c r="HA710">
        <v>29327.3</v>
      </c>
      <c r="HB710">
        <v>37736.9</v>
      </c>
      <c r="HC710">
        <v>35085.3</v>
      </c>
      <c r="HD710">
        <v>46671</v>
      </c>
      <c r="HE710">
        <v>43576.4</v>
      </c>
      <c r="HF710">
        <v>1.8226</v>
      </c>
      <c r="HG710">
        <v>1.8212</v>
      </c>
      <c r="HH710">
        <v>0.141203</v>
      </c>
      <c r="HI710">
        <v>0</v>
      </c>
      <c r="HJ710">
        <v>27.6732</v>
      </c>
      <c r="HK710">
        <v>999.9</v>
      </c>
      <c r="HL710">
        <v>47.7</v>
      </c>
      <c r="HM710">
        <v>31.7</v>
      </c>
      <c r="HN710">
        <v>24.7165</v>
      </c>
      <c r="HO710">
        <v>63.2243</v>
      </c>
      <c r="HP710">
        <v>17.7404</v>
      </c>
      <c r="HQ710">
        <v>1</v>
      </c>
      <c r="HR710">
        <v>0.161865</v>
      </c>
      <c r="HS710">
        <v>-0.241574</v>
      </c>
      <c r="HT710">
        <v>20.2005</v>
      </c>
      <c r="HU710">
        <v>5.22807</v>
      </c>
      <c r="HV710">
        <v>11.974</v>
      </c>
      <c r="HW710">
        <v>4.9699</v>
      </c>
      <c r="HX710">
        <v>3.28968</v>
      </c>
      <c r="HY710">
        <v>9999</v>
      </c>
      <c r="HZ710">
        <v>9999</v>
      </c>
      <c r="IA710">
        <v>9999</v>
      </c>
      <c r="IB710">
        <v>22.7</v>
      </c>
      <c r="IC710">
        <v>4.97292</v>
      </c>
      <c r="ID710">
        <v>1.87731</v>
      </c>
      <c r="IE710">
        <v>1.87533</v>
      </c>
      <c r="IF710">
        <v>1.8782</v>
      </c>
      <c r="IG710">
        <v>1.87493</v>
      </c>
      <c r="IH710">
        <v>1.87849</v>
      </c>
      <c r="II710">
        <v>1.87561</v>
      </c>
      <c r="IJ710">
        <v>1.87679</v>
      </c>
      <c r="IK710">
        <v>0</v>
      </c>
      <c r="IL710">
        <v>0</v>
      </c>
      <c r="IM710">
        <v>0</v>
      </c>
      <c r="IN710">
        <v>0</v>
      </c>
      <c r="IO710" t="s">
        <v>441</v>
      </c>
      <c r="IP710" t="s">
        <v>442</v>
      </c>
      <c r="IQ710" t="s">
        <v>443</v>
      </c>
      <c r="IR710" t="s">
        <v>443</v>
      </c>
      <c r="IS710" t="s">
        <v>443</v>
      </c>
      <c r="IT710" t="s">
        <v>443</v>
      </c>
      <c r="IU710">
        <v>0</v>
      </c>
      <c r="IV710">
        <v>100</v>
      </c>
      <c r="IW710">
        <v>100</v>
      </c>
      <c r="IX710">
        <v>0.019</v>
      </c>
      <c r="IY710">
        <v>0.2197</v>
      </c>
      <c r="IZ710">
        <v>-0.1222274518627452</v>
      </c>
      <c r="JA710">
        <v>0.001328938755811441</v>
      </c>
      <c r="JB710">
        <v>-5.633165956792918E-07</v>
      </c>
      <c r="JC710">
        <v>2.510553891376428E-10</v>
      </c>
      <c r="JD710">
        <v>-0.04678033270444259</v>
      </c>
      <c r="JE710">
        <v>-0.0009625096320519332</v>
      </c>
      <c r="JF710">
        <v>0.0006953178313022573</v>
      </c>
      <c r="JG710">
        <v>-5.973937232829655E-06</v>
      </c>
      <c r="JH710">
        <v>1</v>
      </c>
      <c r="JI710">
        <v>2112</v>
      </c>
      <c r="JJ710">
        <v>1</v>
      </c>
      <c r="JK710">
        <v>26</v>
      </c>
      <c r="JL710">
        <v>201955.8</v>
      </c>
      <c r="JM710">
        <v>201955.7</v>
      </c>
      <c r="JN710">
        <v>0.319824</v>
      </c>
      <c r="JO710">
        <v>2.59155</v>
      </c>
      <c r="JP710">
        <v>1.39893</v>
      </c>
      <c r="JQ710">
        <v>2.32666</v>
      </c>
      <c r="JR710">
        <v>1.44897</v>
      </c>
      <c r="JS710">
        <v>2.6062</v>
      </c>
      <c r="JT710">
        <v>37.6745</v>
      </c>
      <c r="JU710">
        <v>23.9649</v>
      </c>
      <c r="JV710">
        <v>18</v>
      </c>
      <c r="JW710">
        <v>479.772</v>
      </c>
      <c r="JX710">
        <v>448.834</v>
      </c>
      <c r="JY710">
        <v>27.6801</v>
      </c>
      <c r="JZ710">
        <v>29.3452</v>
      </c>
      <c r="KA710">
        <v>29.9996</v>
      </c>
      <c r="KB710">
        <v>29.1099</v>
      </c>
      <c r="KC710">
        <v>29.1874</v>
      </c>
      <c r="KD710">
        <v>6.44499</v>
      </c>
      <c r="KE710">
        <v>28.2998</v>
      </c>
      <c r="KF710">
        <v>18.7066</v>
      </c>
      <c r="KG710">
        <v>27.6891</v>
      </c>
      <c r="KH710">
        <v>65.5749</v>
      </c>
      <c r="KI710">
        <v>18.8413</v>
      </c>
      <c r="KJ710">
        <v>100.857</v>
      </c>
      <c r="KK710">
        <v>100.235</v>
      </c>
    </row>
    <row r="711" spans="1:297">
      <c r="A711">
        <v>695</v>
      </c>
      <c r="B711">
        <v>1759265933.1</v>
      </c>
      <c r="C711">
        <v>19117.5</v>
      </c>
      <c r="D711" t="s">
        <v>1840</v>
      </c>
      <c r="E711" t="s">
        <v>1841</v>
      </c>
      <c r="F711">
        <v>5</v>
      </c>
      <c r="G711" t="s">
        <v>1797</v>
      </c>
      <c r="H711" t="s">
        <v>436</v>
      </c>
      <c r="I711">
        <v>1759265925.314285</v>
      </c>
      <c r="J711">
        <f>(K711)/1000</f>
        <v>0</v>
      </c>
      <c r="K711">
        <f>IF(DP711, AN711, AH711)</f>
        <v>0</v>
      </c>
      <c r="L711">
        <f>IF(DP711, AI711, AG711)</f>
        <v>0</v>
      </c>
      <c r="M711">
        <f>DR711 - IF(AU711&gt;1, L711*DL711*100.0/(AW711), 0)</f>
        <v>0</v>
      </c>
      <c r="N711">
        <f>((T711-J711/2)*M711-L711)/(T711+J711/2)</f>
        <v>0</v>
      </c>
      <c r="O711">
        <f>N711*(DY711+DZ711)/1000.0</f>
        <v>0</v>
      </c>
      <c r="P711">
        <f>(DR711 - IF(AU711&gt;1, L711*DL711*100.0/(AW711), 0))*(DY711+DZ711)/1000.0</f>
        <v>0</v>
      </c>
      <c r="Q711">
        <f>2.0/((1/S711-1/R711)+SIGN(S711)*SQRT((1/S711-1/R711)*(1/S711-1/R711) + 4*DM711/((DM711+1)*(DM711+1))*(2*1/S711*1/R711-1/R711*1/R711)))</f>
        <v>0</v>
      </c>
      <c r="R711">
        <f>IF(LEFT(DN711,1)&lt;&gt;"0",IF(LEFT(DN711,1)="1",3.0,DO711),$D$5+$E$5*(EF711*DY711/($K$5*1000))+$F$5*(EF711*DY711/($K$5*1000))*MAX(MIN(DL711,$J$5),$I$5)*MAX(MIN(DL711,$J$5),$I$5)+$G$5*MAX(MIN(DL711,$J$5),$I$5)*(EF711*DY711/($K$5*1000))+$H$5*(EF711*DY711/($K$5*1000))*(EF711*DY711/($K$5*1000)))</f>
        <v>0</v>
      </c>
      <c r="S711">
        <f>J711*(1000-(1000*0.61365*exp(17.502*W711/(240.97+W711))/(DY711+DZ711)+DT711)/2)/(1000*0.61365*exp(17.502*W711/(240.97+W711))/(DY711+DZ711)-DT711)</f>
        <v>0</v>
      </c>
      <c r="T711">
        <f>1/((DM711+1)/(Q711/1.6)+1/(R711/1.37)) + DM711/((DM711+1)/(Q711/1.6) + DM711/(R711/1.37))</f>
        <v>0</v>
      </c>
      <c r="U711">
        <f>(DH711*DK711)</f>
        <v>0</v>
      </c>
      <c r="V711">
        <f>(EA711+(U711+2*0.95*5.67E-8*(((EA711+$B$7)+273)^4-(EA711+273)^4)-44100*J711)/(1.84*29.3*R711+8*0.95*5.67E-8*(EA711+273)^3))</f>
        <v>0</v>
      </c>
      <c r="W711">
        <f>($C$7*EB711+$D$7*EC711+$E$7*V711)</f>
        <v>0</v>
      </c>
      <c r="X711">
        <f>0.61365*exp(17.502*W711/(240.97+W711))</f>
        <v>0</v>
      </c>
      <c r="Y711">
        <f>(Z711/AA711*100)</f>
        <v>0</v>
      </c>
      <c r="Z711">
        <f>DT711*(DY711+DZ711)/1000</f>
        <v>0</v>
      </c>
      <c r="AA711">
        <f>0.61365*exp(17.502*EA711/(240.97+EA711))</f>
        <v>0</v>
      </c>
      <c r="AB711">
        <f>(X711-DT711*(DY711+DZ711)/1000)</f>
        <v>0</v>
      </c>
      <c r="AC711">
        <f>(-J711*44100)</f>
        <v>0</v>
      </c>
      <c r="AD711">
        <f>2*29.3*R711*0.92*(EA711-W711)</f>
        <v>0</v>
      </c>
      <c r="AE711">
        <f>2*0.95*5.67E-8*(((EA711+$B$7)+273)^4-(W711+273)^4)</f>
        <v>0</v>
      </c>
      <c r="AF711">
        <f>U711+AE711+AC711+AD711</f>
        <v>0</v>
      </c>
      <c r="AG711">
        <f>DX711*AU711*(DS711-DR711*(1000-AU711*DU711)/(1000-AU711*DT711))/(100*DL711)</f>
        <v>0</v>
      </c>
      <c r="AH711">
        <f>1000*DX711*AU711*(DT711-DU711)/(100*DL711*(1000-AU711*DT711))</f>
        <v>0</v>
      </c>
      <c r="AI711">
        <f>(AJ711 - AK711 - DY711*1E3/(8.314*(EA711+273.15)) * AM711/DX711 * AL711) * DX711/(100*DL711) * (1000 - DU711)/1000</f>
        <v>0</v>
      </c>
      <c r="AJ711">
        <v>85.85112007797329</v>
      </c>
      <c r="AK711">
        <v>99.25905151515155</v>
      </c>
      <c r="AL711">
        <v>-3.260325909648859</v>
      </c>
      <c r="AM711">
        <v>65.48838002476873</v>
      </c>
      <c r="AN711">
        <f>(AP711 - AO711 + DY711*1E3/(8.314*(EA711+273.15)) * AR711/DX711 * AQ711) * DX711/(100*DL711) * 1000/(1000 - AP711)</f>
        <v>0</v>
      </c>
      <c r="AO711">
        <v>18.77307993530801</v>
      </c>
      <c r="AP711">
        <v>22.91947272727272</v>
      </c>
      <c r="AQ711">
        <v>6.203827642589004E-05</v>
      </c>
      <c r="AR711">
        <v>121.0153732693986</v>
      </c>
      <c r="AS711">
        <v>2</v>
      </c>
      <c r="AT711">
        <v>0</v>
      </c>
      <c r="AU711">
        <f>IF(AS711*$H$13&gt;=AW711,1.0,(AW711/(AW711-AS711*$H$13)))</f>
        <v>0</v>
      </c>
      <c r="AV711">
        <f>(AU711-1)*100</f>
        <v>0</v>
      </c>
      <c r="AW711">
        <f>MAX(0,($B$13+$C$13*EF711)/(1+$D$13*EF711)*DY711/(EA711+273)*$E$13)</f>
        <v>0</v>
      </c>
      <c r="AX711" t="s">
        <v>437</v>
      </c>
      <c r="AY711" t="s">
        <v>437</v>
      </c>
      <c r="AZ711">
        <v>0</v>
      </c>
      <c r="BA711">
        <v>0</v>
      </c>
      <c r="BB711">
        <f>1-AZ711/BA711</f>
        <v>0</v>
      </c>
      <c r="BC711">
        <v>0</v>
      </c>
      <c r="BD711" t="s">
        <v>437</v>
      </c>
      <c r="BE711" t="s">
        <v>437</v>
      </c>
      <c r="BF711">
        <v>0</v>
      </c>
      <c r="BG711">
        <v>0</v>
      </c>
      <c r="BH711">
        <f>1-BF711/BG711</f>
        <v>0</v>
      </c>
      <c r="BI711">
        <v>0.5</v>
      </c>
      <c r="BJ711">
        <f>DI711</f>
        <v>0</v>
      </c>
      <c r="BK711">
        <f>L711</f>
        <v>0</v>
      </c>
      <c r="BL711">
        <f>BH711*BI711*BJ711</f>
        <v>0</v>
      </c>
      <c r="BM711">
        <f>(BK711-BC711)/BJ711</f>
        <v>0</v>
      </c>
      <c r="BN711">
        <f>(BA711-BG711)/BG711</f>
        <v>0</v>
      </c>
      <c r="BO711">
        <f>AZ711/(BB711+AZ711/BG711)</f>
        <v>0</v>
      </c>
      <c r="BP711" t="s">
        <v>437</v>
      </c>
      <c r="BQ711">
        <v>0</v>
      </c>
      <c r="BR711">
        <f>IF(BQ711&lt;&gt;0, BQ711, BO711)</f>
        <v>0</v>
      </c>
      <c r="BS711">
        <f>1-BR711/BG711</f>
        <v>0</v>
      </c>
      <c r="BT711">
        <f>(BG711-BF711)/(BG711-BR711)</f>
        <v>0</v>
      </c>
      <c r="BU711">
        <f>(BA711-BG711)/(BA711-BR711)</f>
        <v>0</v>
      </c>
      <c r="BV711">
        <f>(BG711-BF711)/(BG711-AZ711)</f>
        <v>0</v>
      </c>
      <c r="BW711">
        <f>(BA711-BG711)/(BA711-AZ711)</f>
        <v>0</v>
      </c>
      <c r="BX711">
        <f>(BT711*BR711/BF711)</f>
        <v>0</v>
      </c>
      <c r="BY711">
        <f>(1-BX711)</f>
        <v>0</v>
      </c>
      <c r="DH711">
        <f>$B$11*EG711+$C$11*EH711+$F$11*ES711*(1-EV711)</f>
        <v>0</v>
      </c>
      <c r="DI711">
        <f>DH711*DJ711</f>
        <v>0</v>
      </c>
      <c r="DJ711">
        <f>($B$11*$D$9+$C$11*$D$9+$F$11*((FF711+EX711)/MAX(FF711+EX711+FG711, 0.1)*$I$9+FG711/MAX(FF711+EX711+FG711, 0.1)*$J$9))/($B$11+$C$11+$F$11)</f>
        <v>0</v>
      </c>
      <c r="DK711">
        <f>($B$11*$K$9+$C$11*$K$9+$F$11*((FF711+EX711)/MAX(FF711+EX711+FG711, 0.1)*$P$9+FG711/MAX(FF711+EX711+FG711, 0.1)*$Q$9))/($B$11+$C$11+$F$11)</f>
        <v>0</v>
      </c>
      <c r="DL711">
        <v>5.36</v>
      </c>
      <c r="DM711">
        <v>0.5</v>
      </c>
      <c r="DN711" t="s">
        <v>438</v>
      </c>
      <c r="DO711">
        <v>2</v>
      </c>
      <c r="DP711" t="b">
        <v>1</v>
      </c>
      <c r="DQ711">
        <v>1759265925.314285</v>
      </c>
      <c r="DR711">
        <v>120.2122821428571</v>
      </c>
      <c r="DS711">
        <v>99.90062142857143</v>
      </c>
      <c r="DT711">
        <v>22.90656071428571</v>
      </c>
      <c r="DU711">
        <v>18.78072142857143</v>
      </c>
      <c r="DV711">
        <v>120.1825642857143</v>
      </c>
      <c r="DW711">
        <v>22.68706071428571</v>
      </c>
      <c r="DX711">
        <v>499.9640357142857</v>
      </c>
      <c r="DY711">
        <v>90.59521785714286</v>
      </c>
      <c r="DZ711">
        <v>0.05213118571428572</v>
      </c>
      <c r="EA711">
        <v>29.46428571428572</v>
      </c>
      <c r="EB711">
        <v>29.97500714285714</v>
      </c>
      <c r="EC711">
        <v>999.9000000000002</v>
      </c>
      <c r="ED711">
        <v>0</v>
      </c>
      <c r="EE711">
        <v>0</v>
      </c>
      <c r="EF711">
        <v>9996.224642857143</v>
      </c>
      <c r="EG711">
        <v>0</v>
      </c>
      <c r="EH711">
        <v>12.3411</v>
      </c>
      <c r="EI711">
        <v>20.3117</v>
      </c>
      <c r="EJ711">
        <v>123.0304464285714</v>
      </c>
      <c r="EK711">
        <v>101.8128</v>
      </c>
      <c r="EL711">
        <v>4.125839642857143</v>
      </c>
      <c r="EM711">
        <v>99.90062142857143</v>
      </c>
      <c r="EN711">
        <v>18.78072142857143</v>
      </c>
      <c r="EO711">
        <v>2.075225357142857</v>
      </c>
      <c r="EP711">
        <v>1.701444285714286</v>
      </c>
      <c r="EQ711">
        <v>18.030275</v>
      </c>
      <c r="ER711">
        <v>14.90960714285714</v>
      </c>
      <c r="ES711">
        <v>1999.986785714286</v>
      </c>
      <c r="ET711">
        <v>0.9800026428571427</v>
      </c>
      <c r="EU711">
        <v>0.01999725714285714</v>
      </c>
      <c r="EV711">
        <v>0</v>
      </c>
      <c r="EW711">
        <v>960.8368928571427</v>
      </c>
      <c r="EX711">
        <v>5.000560000000001</v>
      </c>
      <c r="EY711">
        <v>19747.32142857143</v>
      </c>
      <c r="EZ711">
        <v>17294.77857142857</v>
      </c>
      <c r="FA711">
        <v>41.33235714285713</v>
      </c>
      <c r="FB711">
        <v>41.80757142857141</v>
      </c>
      <c r="FC711">
        <v>41.30546428571428</v>
      </c>
      <c r="FD711">
        <v>40.86592857142858</v>
      </c>
      <c r="FE711">
        <v>42.32782142857143</v>
      </c>
      <c r="FF711">
        <v>1955.093571428571</v>
      </c>
      <c r="FG711">
        <v>39.89000000000001</v>
      </c>
      <c r="FH711">
        <v>0</v>
      </c>
      <c r="FI711">
        <v>1759265947.6</v>
      </c>
      <c r="FJ711">
        <v>0</v>
      </c>
      <c r="FK711">
        <v>960.9177307692308</v>
      </c>
      <c r="FL711">
        <v>16.59497436017028</v>
      </c>
      <c r="FM711">
        <v>323.3675213806822</v>
      </c>
      <c r="FN711">
        <v>19749.11153846154</v>
      </c>
      <c r="FO711">
        <v>15</v>
      </c>
      <c r="FP711">
        <v>0</v>
      </c>
      <c r="FQ711" t="s">
        <v>439</v>
      </c>
      <c r="FR711">
        <v>1747148579.5</v>
      </c>
      <c r="FS711">
        <v>1747148584.5</v>
      </c>
      <c r="FT711">
        <v>0</v>
      </c>
      <c r="FU711">
        <v>0.162</v>
      </c>
      <c r="FV711">
        <v>-0.001</v>
      </c>
      <c r="FW711">
        <v>0.139</v>
      </c>
      <c r="FX711">
        <v>0.058</v>
      </c>
      <c r="FY711">
        <v>420</v>
      </c>
      <c r="FZ711">
        <v>16</v>
      </c>
      <c r="GA711">
        <v>0.19</v>
      </c>
      <c r="GB711">
        <v>0.02</v>
      </c>
      <c r="GC711">
        <v>19.92617073170732</v>
      </c>
      <c r="GD711">
        <v>8.553219512195136</v>
      </c>
      <c r="GE711">
        <v>0.8439667570160835</v>
      </c>
      <c r="GF711">
        <v>0</v>
      </c>
      <c r="GG711">
        <v>960.1721470588236</v>
      </c>
      <c r="GH711">
        <v>15.13291061741395</v>
      </c>
      <c r="GI711">
        <v>1.502035405949755</v>
      </c>
      <c r="GJ711">
        <v>0</v>
      </c>
      <c r="GK711">
        <v>4.115958780487806</v>
      </c>
      <c r="GL711">
        <v>0.2159786759581776</v>
      </c>
      <c r="GM711">
        <v>0.02141333767118305</v>
      </c>
      <c r="GN711">
        <v>0</v>
      </c>
      <c r="GO711">
        <v>0</v>
      </c>
      <c r="GP711">
        <v>3</v>
      </c>
      <c r="GQ711" t="s">
        <v>490</v>
      </c>
      <c r="GR711">
        <v>3.12805</v>
      </c>
      <c r="GS711">
        <v>2.72973</v>
      </c>
      <c r="GT711">
        <v>0.0236096</v>
      </c>
      <c r="GU711">
        <v>0.0185514</v>
      </c>
      <c r="GV711">
        <v>0.103647</v>
      </c>
      <c r="GW711">
        <v>0.0906236</v>
      </c>
      <c r="GX711">
        <v>29256.9</v>
      </c>
      <c r="GY711">
        <v>28531.8</v>
      </c>
      <c r="GZ711">
        <v>30507.2</v>
      </c>
      <c r="HA711">
        <v>29327.6</v>
      </c>
      <c r="HB711">
        <v>37736.2</v>
      </c>
      <c r="HC711">
        <v>35086.2</v>
      </c>
      <c r="HD711">
        <v>46672</v>
      </c>
      <c r="HE711">
        <v>43576.9</v>
      </c>
      <c r="HF711">
        <v>1.82253</v>
      </c>
      <c r="HG711">
        <v>1.82132</v>
      </c>
      <c r="HH711">
        <v>0.140265</v>
      </c>
      <c r="HI711">
        <v>0</v>
      </c>
      <c r="HJ711">
        <v>27.6686</v>
      </c>
      <c r="HK711">
        <v>999.9</v>
      </c>
      <c r="HL711">
        <v>47.6</v>
      </c>
      <c r="HM711">
        <v>31.7</v>
      </c>
      <c r="HN711">
        <v>24.6663</v>
      </c>
      <c r="HO711">
        <v>63.0843</v>
      </c>
      <c r="HP711">
        <v>17.492</v>
      </c>
      <c r="HQ711">
        <v>1</v>
      </c>
      <c r="HR711">
        <v>0.161451</v>
      </c>
      <c r="HS711">
        <v>-0.26515</v>
      </c>
      <c r="HT711">
        <v>20.1999</v>
      </c>
      <c r="HU711">
        <v>5.22433</v>
      </c>
      <c r="HV711">
        <v>11.974</v>
      </c>
      <c r="HW711">
        <v>4.9688</v>
      </c>
      <c r="HX711">
        <v>3.2889</v>
      </c>
      <c r="HY711">
        <v>9999</v>
      </c>
      <c r="HZ711">
        <v>9999</v>
      </c>
      <c r="IA711">
        <v>9999</v>
      </c>
      <c r="IB711">
        <v>22.7</v>
      </c>
      <c r="IC711">
        <v>4.97293</v>
      </c>
      <c r="ID711">
        <v>1.87732</v>
      </c>
      <c r="IE711">
        <v>1.87538</v>
      </c>
      <c r="IF711">
        <v>1.8782</v>
      </c>
      <c r="IG711">
        <v>1.87496</v>
      </c>
      <c r="IH711">
        <v>1.87851</v>
      </c>
      <c r="II711">
        <v>1.87561</v>
      </c>
      <c r="IJ711">
        <v>1.8768</v>
      </c>
      <c r="IK711">
        <v>0</v>
      </c>
      <c r="IL711">
        <v>0</v>
      </c>
      <c r="IM711">
        <v>0</v>
      </c>
      <c r="IN711">
        <v>0</v>
      </c>
      <c r="IO711" t="s">
        <v>441</v>
      </c>
      <c r="IP711" t="s">
        <v>442</v>
      </c>
      <c r="IQ711" t="s">
        <v>443</v>
      </c>
      <c r="IR711" t="s">
        <v>443</v>
      </c>
      <c r="IS711" t="s">
        <v>443</v>
      </c>
      <c r="IT711" t="s">
        <v>443</v>
      </c>
      <c r="IU711">
        <v>0</v>
      </c>
      <c r="IV711">
        <v>100</v>
      </c>
      <c r="IW711">
        <v>100</v>
      </c>
      <c r="IX711">
        <v>-0</v>
      </c>
      <c r="IY711">
        <v>0.2198</v>
      </c>
      <c r="IZ711">
        <v>-0.1222274518627452</v>
      </c>
      <c r="JA711">
        <v>0.001328938755811441</v>
      </c>
      <c r="JB711">
        <v>-5.633165956792918E-07</v>
      </c>
      <c r="JC711">
        <v>2.510553891376428E-10</v>
      </c>
      <c r="JD711">
        <v>-0.04678033270444259</v>
      </c>
      <c r="JE711">
        <v>-0.0009625096320519332</v>
      </c>
      <c r="JF711">
        <v>0.0006953178313022573</v>
      </c>
      <c r="JG711">
        <v>-5.973937232829655E-06</v>
      </c>
      <c r="JH711">
        <v>1</v>
      </c>
      <c r="JI711">
        <v>2112</v>
      </c>
      <c r="JJ711">
        <v>1</v>
      </c>
      <c r="JK711">
        <v>26</v>
      </c>
      <c r="JL711">
        <v>201955.9</v>
      </c>
      <c r="JM711">
        <v>201955.8</v>
      </c>
      <c r="JN711">
        <v>0.283203</v>
      </c>
      <c r="JO711">
        <v>2.61353</v>
      </c>
      <c r="JP711">
        <v>1.39893</v>
      </c>
      <c r="JQ711">
        <v>2.32544</v>
      </c>
      <c r="JR711">
        <v>1.44897</v>
      </c>
      <c r="JS711">
        <v>2.48291</v>
      </c>
      <c r="JT711">
        <v>37.6745</v>
      </c>
      <c r="JU711">
        <v>23.9649</v>
      </c>
      <c r="JV711">
        <v>18</v>
      </c>
      <c r="JW711">
        <v>479.703</v>
      </c>
      <c r="JX711">
        <v>448.88</v>
      </c>
      <c r="JY711">
        <v>27.6976</v>
      </c>
      <c r="JZ711">
        <v>29.3401</v>
      </c>
      <c r="KA711">
        <v>29.9997</v>
      </c>
      <c r="KB711">
        <v>29.1055</v>
      </c>
      <c r="KC711">
        <v>29.183</v>
      </c>
      <c r="KD711">
        <v>5.69537</v>
      </c>
      <c r="KE711">
        <v>28.2998</v>
      </c>
      <c r="KF711">
        <v>18.7066</v>
      </c>
      <c r="KG711">
        <v>27.7067</v>
      </c>
      <c r="KH711">
        <v>45.534</v>
      </c>
      <c r="KI711">
        <v>18.7486</v>
      </c>
      <c r="KJ711">
        <v>100.859</v>
      </c>
      <c r="KK711">
        <v>100.236</v>
      </c>
    </row>
    <row r="712" spans="1:297">
      <c r="A712">
        <v>696</v>
      </c>
      <c r="B712">
        <v>1759265938.1</v>
      </c>
      <c r="C712">
        <v>19122.5</v>
      </c>
      <c r="D712" t="s">
        <v>1842</v>
      </c>
      <c r="E712" t="s">
        <v>1843</v>
      </c>
      <c r="F712">
        <v>5</v>
      </c>
      <c r="G712" t="s">
        <v>1797</v>
      </c>
      <c r="H712" t="s">
        <v>436</v>
      </c>
      <c r="I712">
        <v>1759265930.6</v>
      </c>
      <c r="J712">
        <f>(K712)/1000</f>
        <v>0</v>
      </c>
      <c r="K712">
        <f>IF(DP712, AN712, AH712)</f>
        <v>0</v>
      </c>
      <c r="L712">
        <f>IF(DP712, AI712, AG712)</f>
        <v>0</v>
      </c>
      <c r="M712">
        <f>DR712 - IF(AU712&gt;1, L712*DL712*100.0/(AW712), 0)</f>
        <v>0</v>
      </c>
      <c r="N712">
        <f>((T712-J712/2)*M712-L712)/(T712+J712/2)</f>
        <v>0</v>
      </c>
      <c r="O712">
        <f>N712*(DY712+DZ712)/1000.0</f>
        <v>0</v>
      </c>
      <c r="P712">
        <f>(DR712 - IF(AU712&gt;1, L712*DL712*100.0/(AW712), 0))*(DY712+DZ712)/1000.0</f>
        <v>0</v>
      </c>
      <c r="Q712">
        <f>2.0/((1/S712-1/R712)+SIGN(S712)*SQRT((1/S712-1/R712)*(1/S712-1/R712) + 4*DM712/((DM712+1)*(DM712+1))*(2*1/S712*1/R712-1/R712*1/R712)))</f>
        <v>0</v>
      </c>
      <c r="R712">
        <f>IF(LEFT(DN712,1)&lt;&gt;"0",IF(LEFT(DN712,1)="1",3.0,DO712),$D$5+$E$5*(EF712*DY712/($K$5*1000))+$F$5*(EF712*DY712/($K$5*1000))*MAX(MIN(DL712,$J$5),$I$5)*MAX(MIN(DL712,$J$5),$I$5)+$G$5*MAX(MIN(DL712,$J$5),$I$5)*(EF712*DY712/($K$5*1000))+$H$5*(EF712*DY712/($K$5*1000))*(EF712*DY712/($K$5*1000)))</f>
        <v>0</v>
      </c>
      <c r="S712">
        <f>J712*(1000-(1000*0.61365*exp(17.502*W712/(240.97+W712))/(DY712+DZ712)+DT712)/2)/(1000*0.61365*exp(17.502*W712/(240.97+W712))/(DY712+DZ712)-DT712)</f>
        <v>0</v>
      </c>
      <c r="T712">
        <f>1/((DM712+1)/(Q712/1.6)+1/(R712/1.37)) + DM712/((DM712+1)/(Q712/1.6) + DM712/(R712/1.37))</f>
        <v>0</v>
      </c>
      <c r="U712">
        <f>(DH712*DK712)</f>
        <v>0</v>
      </c>
      <c r="V712">
        <f>(EA712+(U712+2*0.95*5.67E-8*(((EA712+$B$7)+273)^4-(EA712+273)^4)-44100*J712)/(1.84*29.3*R712+8*0.95*5.67E-8*(EA712+273)^3))</f>
        <v>0</v>
      </c>
      <c r="W712">
        <f>($C$7*EB712+$D$7*EC712+$E$7*V712)</f>
        <v>0</v>
      </c>
      <c r="X712">
        <f>0.61365*exp(17.502*W712/(240.97+W712))</f>
        <v>0</v>
      </c>
      <c r="Y712">
        <f>(Z712/AA712*100)</f>
        <v>0</v>
      </c>
      <c r="Z712">
        <f>DT712*(DY712+DZ712)/1000</f>
        <v>0</v>
      </c>
      <c r="AA712">
        <f>0.61365*exp(17.502*EA712/(240.97+EA712))</f>
        <v>0</v>
      </c>
      <c r="AB712">
        <f>(X712-DT712*(DY712+DZ712)/1000)</f>
        <v>0</v>
      </c>
      <c r="AC712">
        <f>(-J712*44100)</f>
        <v>0</v>
      </c>
      <c r="AD712">
        <f>2*29.3*R712*0.92*(EA712-W712)</f>
        <v>0</v>
      </c>
      <c r="AE712">
        <f>2*0.95*5.67E-8*(((EA712+$B$7)+273)^4-(W712+273)^4)</f>
        <v>0</v>
      </c>
      <c r="AF712">
        <f>U712+AE712+AC712+AD712</f>
        <v>0</v>
      </c>
      <c r="AG712">
        <f>DX712*AU712*(DS712-DR712*(1000-AU712*DU712)/(1000-AU712*DT712))/(100*DL712)</f>
        <v>0</v>
      </c>
      <c r="AH712">
        <f>1000*DX712*AU712*(DT712-DU712)/(100*DL712*(1000-AU712*DT712))</f>
        <v>0</v>
      </c>
      <c r="AI712">
        <f>(AJ712 - AK712 - DY712*1E3/(8.314*(EA712+273.15)) * AM712/DX712 * AL712) * DX712/(100*DL712) * (1000 - DU712)/1000</f>
        <v>0</v>
      </c>
      <c r="AJ712">
        <v>68.88180045007169</v>
      </c>
      <c r="AK712">
        <v>82.93143575757576</v>
      </c>
      <c r="AL712">
        <v>-3.257844568549074</v>
      </c>
      <c r="AM712">
        <v>65.48838002476873</v>
      </c>
      <c r="AN712">
        <f>(AP712 - AO712 + DY712*1E3/(8.314*(EA712+273.15)) * AR712/DX712 * AQ712) * DX712/(100*DL712) * 1000/(1000 - AP712)</f>
        <v>0</v>
      </c>
      <c r="AO712">
        <v>18.76559895820344</v>
      </c>
      <c r="AP712">
        <v>22.92588</v>
      </c>
      <c r="AQ712">
        <v>5.261173796753128E-05</v>
      </c>
      <c r="AR712">
        <v>121.0153732693986</v>
      </c>
      <c r="AS712">
        <v>2</v>
      </c>
      <c r="AT712">
        <v>0</v>
      </c>
      <c r="AU712">
        <f>IF(AS712*$H$13&gt;=AW712,1.0,(AW712/(AW712-AS712*$H$13)))</f>
        <v>0</v>
      </c>
      <c r="AV712">
        <f>(AU712-1)*100</f>
        <v>0</v>
      </c>
      <c r="AW712">
        <f>MAX(0,($B$13+$C$13*EF712)/(1+$D$13*EF712)*DY712/(EA712+273)*$E$13)</f>
        <v>0</v>
      </c>
      <c r="AX712" t="s">
        <v>437</v>
      </c>
      <c r="AY712" t="s">
        <v>437</v>
      </c>
      <c r="AZ712">
        <v>0</v>
      </c>
      <c r="BA712">
        <v>0</v>
      </c>
      <c r="BB712">
        <f>1-AZ712/BA712</f>
        <v>0</v>
      </c>
      <c r="BC712">
        <v>0</v>
      </c>
      <c r="BD712" t="s">
        <v>437</v>
      </c>
      <c r="BE712" t="s">
        <v>437</v>
      </c>
      <c r="BF712">
        <v>0</v>
      </c>
      <c r="BG712">
        <v>0</v>
      </c>
      <c r="BH712">
        <f>1-BF712/BG712</f>
        <v>0</v>
      </c>
      <c r="BI712">
        <v>0.5</v>
      </c>
      <c r="BJ712">
        <f>DI712</f>
        <v>0</v>
      </c>
      <c r="BK712">
        <f>L712</f>
        <v>0</v>
      </c>
      <c r="BL712">
        <f>BH712*BI712*BJ712</f>
        <v>0</v>
      </c>
      <c r="BM712">
        <f>(BK712-BC712)/BJ712</f>
        <v>0</v>
      </c>
      <c r="BN712">
        <f>(BA712-BG712)/BG712</f>
        <v>0</v>
      </c>
      <c r="BO712">
        <f>AZ712/(BB712+AZ712/BG712)</f>
        <v>0</v>
      </c>
      <c r="BP712" t="s">
        <v>437</v>
      </c>
      <c r="BQ712">
        <v>0</v>
      </c>
      <c r="BR712">
        <f>IF(BQ712&lt;&gt;0, BQ712, BO712)</f>
        <v>0</v>
      </c>
      <c r="BS712">
        <f>1-BR712/BG712</f>
        <v>0</v>
      </c>
      <c r="BT712">
        <f>(BG712-BF712)/(BG712-BR712)</f>
        <v>0</v>
      </c>
      <c r="BU712">
        <f>(BA712-BG712)/(BA712-BR712)</f>
        <v>0</v>
      </c>
      <c r="BV712">
        <f>(BG712-BF712)/(BG712-AZ712)</f>
        <v>0</v>
      </c>
      <c r="BW712">
        <f>(BA712-BG712)/(BA712-AZ712)</f>
        <v>0</v>
      </c>
      <c r="BX712">
        <f>(BT712*BR712/BF712)</f>
        <v>0</v>
      </c>
      <c r="BY712">
        <f>(1-BX712)</f>
        <v>0</v>
      </c>
      <c r="DH712">
        <f>$B$11*EG712+$C$11*EH712+$F$11*ES712*(1-EV712)</f>
        <v>0</v>
      </c>
      <c r="DI712">
        <f>DH712*DJ712</f>
        <v>0</v>
      </c>
      <c r="DJ712">
        <f>($B$11*$D$9+$C$11*$D$9+$F$11*((FF712+EX712)/MAX(FF712+EX712+FG712, 0.1)*$I$9+FG712/MAX(FF712+EX712+FG712, 0.1)*$J$9))/($B$11+$C$11+$F$11)</f>
        <v>0</v>
      </c>
      <c r="DK712">
        <f>($B$11*$K$9+$C$11*$K$9+$F$11*((FF712+EX712)/MAX(FF712+EX712+FG712, 0.1)*$P$9+FG712/MAX(FF712+EX712+FG712, 0.1)*$Q$9))/($B$11+$C$11+$F$11)</f>
        <v>0</v>
      </c>
      <c r="DL712">
        <v>5.36</v>
      </c>
      <c r="DM712">
        <v>0.5</v>
      </c>
      <c r="DN712" t="s">
        <v>438</v>
      </c>
      <c r="DO712">
        <v>2</v>
      </c>
      <c r="DP712" t="b">
        <v>1</v>
      </c>
      <c r="DQ712">
        <v>1759265930.6</v>
      </c>
      <c r="DR712">
        <v>103.3561148148148</v>
      </c>
      <c r="DS712">
        <v>82.27527037037038</v>
      </c>
      <c r="DT712">
        <v>22.91547407407408</v>
      </c>
      <c r="DU712">
        <v>18.77314814814815</v>
      </c>
      <c r="DV712">
        <v>103.3468148148148</v>
      </c>
      <c r="DW712">
        <v>22.69578888888889</v>
      </c>
      <c r="DX712">
        <v>499.9836296296296</v>
      </c>
      <c r="DY712">
        <v>90.59532222222222</v>
      </c>
      <c r="DZ712">
        <v>0.05217961111111111</v>
      </c>
      <c r="EA712">
        <v>29.46100000000001</v>
      </c>
      <c r="EB712">
        <v>29.96102962962963</v>
      </c>
      <c r="EC712">
        <v>999.9000000000001</v>
      </c>
      <c r="ED712">
        <v>0</v>
      </c>
      <c r="EE712">
        <v>0</v>
      </c>
      <c r="EF712">
        <v>9990.439629629629</v>
      </c>
      <c r="EG712">
        <v>0</v>
      </c>
      <c r="EH712">
        <v>12.34046666666667</v>
      </c>
      <c r="EI712">
        <v>21.08087407407407</v>
      </c>
      <c r="EJ712">
        <v>105.7801259259259</v>
      </c>
      <c r="EK712">
        <v>83.84948148148149</v>
      </c>
      <c r="EL712">
        <v>4.142318518518518</v>
      </c>
      <c r="EM712">
        <v>82.27527037037038</v>
      </c>
      <c r="EN712">
        <v>18.77314814814815</v>
      </c>
      <c r="EO712">
        <v>2.076035555555556</v>
      </c>
      <c r="EP712">
        <v>1.700761111111111</v>
      </c>
      <c r="EQ712">
        <v>18.03648148148148</v>
      </c>
      <c r="ER712">
        <v>14.90337037037037</v>
      </c>
      <c r="ES712">
        <v>1999.995925925926</v>
      </c>
      <c r="ET712">
        <v>0.9800026666666666</v>
      </c>
      <c r="EU712">
        <v>0.01999723333333333</v>
      </c>
      <c r="EV712">
        <v>0</v>
      </c>
      <c r="EW712">
        <v>962.352888888889</v>
      </c>
      <c r="EX712">
        <v>5.000560000000001</v>
      </c>
      <c r="EY712">
        <v>19777.0037037037</v>
      </c>
      <c r="EZ712">
        <v>17294.86666666667</v>
      </c>
      <c r="FA712">
        <v>41.34929629629629</v>
      </c>
      <c r="FB712">
        <v>41.8074074074074</v>
      </c>
      <c r="FC712">
        <v>41.32599999999999</v>
      </c>
      <c r="FD712">
        <v>40.86792592592592</v>
      </c>
      <c r="FE712">
        <v>42.34462962962962</v>
      </c>
      <c r="FF712">
        <v>1955.10037037037</v>
      </c>
      <c r="FG712">
        <v>39.89000000000001</v>
      </c>
      <c r="FH712">
        <v>0</v>
      </c>
      <c r="FI712">
        <v>1759265952.4</v>
      </c>
      <c r="FJ712">
        <v>0</v>
      </c>
      <c r="FK712">
        <v>962.3251153846154</v>
      </c>
      <c r="FL712">
        <v>18.42505981829068</v>
      </c>
      <c r="FM712">
        <v>358.6735042732802</v>
      </c>
      <c r="FN712">
        <v>19776.32307692308</v>
      </c>
      <c r="FO712">
        <v>15</v>
      </c>
      <c r="FP712">
        <v>0</v>
      </c>
      <c r="FQ712" t="s">
        <v>439</v>
      </c>
      <c r="FR712">
        <v>1747148579.5</v>
      </c>
      <c r="FS712">
        <v>1747148584.5</v>
      </c>
      <c r="FT712">
        <v>0</v>
      </c>
      <c r="FU712">
        <v>0.162</v>
      </c>
      <c r="FV712">
        <v>-0.001</v>
      </c>
      <c r="FW712">
        <v>0.139</v>
      </c>
      <c r="FX712">
        <v>0.058</v>
      </c>
      <c r="FY712">
        <v>420</v>
      </c>
      <c r="FZ712">
        <v>16</v>
      </c>
      <c r="GA712">
        <v>0.19</v>
      </c>
      <c r="GB712">
        <v>0.02</v>
      </c>
      <c r="GC712">
        <v>20.64159024390244</v>
      </c>
      <c r="GD712">
        <v>8.760848780487786</v>
      </c>
      <c r="GE712">
        <v>0.8650550417578482</v>
      </c>
      <c r="GF712">
        <v>0</v>
      </c>
      <c r="GG712">
        <v>961.4883529411766</v>
      </c>
      <c r="GH712">
        <v>17.27896103689824</v>
      </c>
      <c r="GI712">
        <v>1.715350725282334</v>
      </c>
      <c r="GJ712">
        <v>0</v>
      </c>
      <c r="GK712">
        <v>4.132458292682927</v>
      </c>
      <c r="GL712">
        <v>0.1881104529616698</v>
      </c>
      <c r="GM712">
        <v>0.01862895581201595</v>
      </c>
      <c r="GN712">
        <v>0</v>
      </c>
      <c r="GO712">
        <v>0</v>
      </c>
      <c r="GP712">
        <v>3</v>
      </c>
      <c r="GQ712" t="s">
        <v>490</v>
      </c>
      <c r="GR712">
        <v>3.12818</v>
      </c>
      <c r="GS712">
        <v>2.72996</v>
      </c>
      <c r="GT712">
        <v>0.0197998</v>
      </c>
      <c r="GU712">
        <v>0.0144091</v>
      </c>
      <c r="GV712">
        <v>0.103668</v>
      </c>
      <c r="GW712">
        <v>0.090589</v>
      </c>
      <c r="GX712">
        <v>29370.4</v>
      </c>
      <c r="GY712">
        <v>28652.3</v>
      </c>
      <c r="GZ712">
        <v>30506.6</v>
      </c>
      <c r="HA712">
        <v>29327.7</v>
      </c>
      <c r="HB712">
        <v>37734.3</v>
      </c>
      <c r="HC712">
        <v>35087.1</v>
      </c>
      <c r="HD712">
        <v>46671</v>
      </c>
      <c r="HE712">
        <v>43576.8</v>
      </c>
      <c r="HF712">
        <v>1.8227</v>
      </c>
      <c r="HG712">
        <v>1.82127</v>
      </c>
      <c r="HH712">
        <v>0.138618</v>
      </c>
      <c r="HI712">
        <v>0</v>
      </c>
      <c r="HJ712">
        <v>27.6651</v>
      </c>
      <c r="HK712">
        <v>999.9</v>
      </c>
      <c r="HL712">
        <v>47.6</v>
      </c>
      <c r="HM712">
        <v>31.7</v>
      </c>
      <c r="HN712">
        <v>24.6642</v>
      </c>
      <c r="HO712">
        <v>63.0043</v>
      </c>
      <c r="HP712">
        <v>17.7444</v>
      </c>
      <c r="HQ712">
        <v>1</v>
      </c>
      <c r="HR712">
        <v>0.161034</v>
      </c>
      <c r="HS712">
        <v>-0.310798</v>
      </c>
      <c r="HT712">
        <v>20.2003</v>
      </c>
      <c r="HU712">
        <v>5.22792</v>
      </c>
      <c r="HV712">
        <v>11.974</v>
      </c>
      <c r="HW712">
        <v>4.9698</v>
      </c>
      <c r="HX712">
        <v>3.2896</v>
      </c>
      <c r="HY712">
        <v>9999</v>
      </c>
      <c r="HZ712">
        <v>9999</v>
      </c>
      <c r="IA712">
        <v>9999</v>
      </c>
      <c r="IB712">
        <v>22.7</v>
      </c>
      <c r="IC712">
        <v>4.97292</v>
      </c>
      <c r="ID712">
        <v>1.87735</v>
      </c>
      <c r="IE712">
        <v>1.87539</v>
      </c>
      <c r="IF712">
        <v>1.8782</v>
      </c>
      <c r="IG712">
        <v>1.87497</v>
      </c>
      <c r="IH712">
        <v>1.87851</v>
      </c>
      <c r="II712">
        <v>1.87561</v>
      </c>
      <c r="IJ712">
        <v>1.87682</v>
      </c>
      <c r="IK712">
        <v>0</v>
      </c>
      <c r="IL712">
        <v>0</v>
      </c>
      <c r="IM712">
        <v>0</v>
      </c>
      <c r="IN712">
        <v>0</v>
      </c>
      <c r="IO712" t="s">
        <v>441</v>
      </c>
      <c r="IP712" t="s">
        <v>442</v>
      </c>
      <c r="IQ712" t="s">
        <v>443</v>
      </c>
      <c r="IR712" t="s">
        <v>443</v>
      </c>
      <c r="IS712" t="s">
        <v>443</v>
      </c>
      <c r="IT712" t="s">
        <v>443</v>
      </c>
      <c r="IU712">
        <v>0</v>
      </c>
      <c r="IV712">
        <v>100</v>
      </c>
      <c r="IW712">
        <v>100</v>
      </c>
      <c r="IX712">
        <v>-0.02</v>
      </c>
      <c r="IY712">
        <v>0.2199</v>
      </c>
      <c r="IZ712">
        <v>-0.1222274518627452</v>
      </c>
      <c r="JA712">
        <v>0.001328938755811441</v>
      </c>
      <c r="JB712">
        <v>-5.633165956792918E-07</v>
      </c>
      <c r="JC712">
        <v>2.510553891376428E-10</v>
      </c>
      <c r="JD712">
        <v>-0.04678033270444259</v>
      </c>
      <c r="JE712">
        <v>-0.0009625096320519332</v>
      </c>
      <c r="JF712">
        <v>0.0006953178313022573</v>
      </c>
      <c r="JG712">
        <v>-5.973937232829655E-06</v>
      </c>
      <c r="JH712">
        <v>1</v>
      </c>
      <c r="JI712">
        <v>2112</v>
      </c>
      <c r="JJ712">
        <v>1</v>
      </c>
      <c r="JK712">
        <v>26</v>
      </c>
      <c r="JL712">
        <v>201956</v>
      </c>
      <c r="JM712">
        <v>201955.9</v>
      </c>
      <c r="JN712">
        <v>0.241699</v>
      </c>
      <c r="JO712">
        <v>2.61597</v>
      </c>
      <c r="JP712">
        <v>1.39893</v>
      </c>
      <c r="JQ712">
        <v>2.32544</v>
      </c>
      <c r="JR712">
        <v>1.44897</v>
      </c>
      <c r="JS712">
        <v>2.5647</v>
      </c>
      <c r="JT712">
        <v>37.6745</v>
      </c>
      <c r="JU712">
        <v>23.9649</v>
      </c>
      <c r="JV712">
        <v>18</v>
      </c>
      <c r="JW712">
        <v>479.767</v>
      </c>
      <c r="JX712">
        <v>448.815</v>
      </c>
      <c r="JY712">
        <v>27.7218</v>
      </c>
      <c r="JZ712">
        <v>29.3353</v>
      </c>
      <c r="KA712">
        <v>29.9996</v>
      </c>
      <c r="KB712">
        <v>29.1005</v>
      </c>
      <c r="KC712">
        <v>29.1785</v>
      </c>
      <c r="KD712">
        <v>4.8707</v>
      </c>
      <c r="KE712">
        <v>28.2998</v>
      </c>
      <c r="KF712">
        <v>18.336</v>
      </c>
      <c r="KG712">
        <v>27.7319</v>
      </c>
      <c r="KH712">
        <v>32.1628</v>
      </c>
      <c r="KI712">
        <v>18.7007</v>
      </c>
      <c r="KJ712">
        <v>100.857</v>
      </c>
      <c r="KK712">
        <v>100.236</v>
      </c>
    </row>
    <row r="713" spans="1:297">
      <c r="A713">
        <v>697</v>
      </c>
      <c r="B713">
        <v>1759266034.6</v>
      </c>
      <c r="C713">
        <v>19219</v>
      </c>
      <c r="D713" t="s">
        <v>1844</v>
      </c>
      <c r="E713" t="s">
        <v>1845</v>
      </c>
      <c r="F713">
        <v>5</v>
      </c>
      <c r="G713" t="s">
        <v>1797</v>
      </c>
      <c r="H713" t="s">
        <v>436</v>
      </c>
      <c r="I713">
        <v>1759266026.849999</v>
      </c>
      <c r="J713">
        <f>(K713)/1000</f>
        <v>0</v>
      </c>
      <c r="K713">
        <f>IF(DP713, AN713, AH713)</f>
        <v>0</v>
      </c>
      <c r="L713">
        <f>IF(DP713, AI713, AG713)</f>
        <v>0</v>
      </c>
      <c r="M713">
        <f>DR713 - IF(AU713&gt;1, L713*DL713*100.0/(AW713), 0)</f>
        <v>0</v>
      </c>
      <c r="N713">
        <f>((T713-J713/2)*M713-L713)/(T713+J713/2)</f>
        <v>0</v>
      </c>
      <c r="O713">
        <f>N713*(DY713+DZ713)/1000.0</f>
        <v>0</v>
      </c>
      <c r="P713">
        <f>(DR713 - IF(AU713&gt;1, L713*DL713*100.0/(AW713), 0))*(DY713+DZ713)/1000.0</f>
        <v>0</v>
      </c>
      <c r="Q713">
        <f>2.0/((1/S713-1/R713)+SIGN(S713)*SQRT((1/S713-1/R713)*(1/S713-1/R713) + 4*DM713/((DM713+1)*(DM713+1))*(2*1/S713*1/R713-1/R713*1/R713)))</f>
        <v>0</v>
      </c>
      <c r="R713">
        <f>IF(LEFT(DN713,1)&lt;&gt;"0",IF(LEFT(DN713,1)="1",3.0,DO713),$D$5+$E$5*(EF713*DY713/($K$5*1000))+$F$5*(EF713*DY713/($K$5*1000))*MAX(MIN(DL713,$J$5),$I$5)*MAX(MIN(DL713,$J$5),$I$5)+$G$5*MAX(MIN(DL713,$J$5),$I$5)*(EF713*DY713/($K$5*1000))+$H$5*(EF713*DY713/($K$5*1000))*(EF713*DY713/($K$5*1000)))</f>
        <v>0</v>
      </c>
      <c r="S713">
        <f>J713*(1000-(1000*0.61365*exp(17.502*W713/(240.97+W713))/(DY713+DZ713)+DT713)/2)/(1000*0.61365*exp(17.502*W713/(240.97+W713))/(DY713+DZ713)-DT713)</f>
        <v>0</v>
      </c>
      <c r="T713">
        <f>1/((DM713+1)/(Q713/1.6)+1/(R713/1.37)) + DM713/((DM713+1)/(Q713/1.6) + DM713/(R713/1.37))</f>
        <v>0</v>
      </c>
      <c r="U713">
        <f>(DH713*DK713)</f>
        <v>0</v>
      </c>
      <c r="V713">
        <f>(EA713+(U713+2*0.95*5.67E-8*(((EA713+$B$7)+273)^4-(EA713+273)^4)-44100*J713)/(1.84*29.3*R713+8*0.95*5.67E-8*(EA713+273)^3))</f>
        <v>0</v>
      </c>
      <c r="W713">
        <f>($C$7*EB713+$D$7*EC713+$E$7*V713)</f>
        <v>0</v>
      </c>
      <c r="X713">
        <f>0.61365*exp(17.502*W713/(240.97+W713))</f>
        <v>0</v>
      </c>
      <c r="Y713">
        <f>(Z713/AA713*100)</f>
        <v>0</v>
      </c>
      <c r="Z713">
        <f>DT713*(DY713+DZ713)/1000</f>
        <v>0</v>
      </c>
      <c r="AA713">
        <f>0.61365*exp(17.502*EA713/(240.97+EA713))</f>
        <v>0</v>
      </c>
      <c r="AB713">
        <f>(X713-DT713*(DY713+DZ713)/1000)</f>
        <v>0</v>
      </c>
      <c r="AC713">
        <f>(-J713*44100)</f>
        <v>0</v>
      </c>
      <c r="AD713">
        <f>2*29.3*R713*0.92*(EA713-W713)</f>
        <v>0</v>
      </c>
      <c r="AE713">
        <f>2*0.95*5.67E-8*(((EA713+$B$7)+273)^4-(W713+273)^4)</f>
        <v>0</v>
      </c>
      <c r="AF713">
        <f>U713+AE713+AC713+AD713</f>
        <v>0</v>
      </c>
      <c r="AG713">
        <f>DX713*AU713*(DS713-DR713*(1000-AU713*DU713)/(1000-AU713*DT713))/(100*DL713)</f>
        <v>0</v>
      </c>
      <c r="AH713">
        <f>1000*DX713*AU713*(DT713-DU713)/(100*DL713*(1000-AU713*DT713))</f>
        <v>0</v>
      </c>
      <c r="AI713">
        <f>(AJ713 - AK713 - DY713*1E3/(8.314*(EA713+273.15)) * AM713/DX713 * AL713) * DX713/(100*DL713) * (1000 - DU713)/1000</f>
        <v>0</v>
      </c>
      <c r="AJ713">
        <v>427.6358259956184</v>
      </c>
      <c r="AK713">
        <v>415.6678484848485</v>
      </c>
      <c r="AL713">
        <v>-0.007419887438847369</v>
      </c>
      <c r="AM713">
        <v>65.48838002476873</v>
      </c>
      <c r="AN713">
        <f>(AP713 - AO713 + DY713*1E3/(8.314*(EA713+273.15)) * AR713/DX713 * AQ713) * DX713/(100*DL713) * 1000/(1000 - AP713)</f>
        <v>0</v>
      </c>
      <c r="AO713">
        <v>18.04196986201657</v>
      </c>
      <c r="AP713">
        <v>22.92224727272727</v>
      </c>
      <c r="AQ713">
        <v>5.648601086005511E-05</v>
      </c>
      <c r="AR713">
        <v>121.0153732693986</v>
      </c>
      <c r="AS713">
        <v>1</v>
      </c>
      <c r="AT713">
        <v>0</v>
      </c>
      <c r="AU713">
        <f>IF(AS713*$H$13&gt;=AW713,1.0,(AW713/(AW713-AS713*$H$13)))</f>
        <v>0</v>
      </c>
      <c r="AV713">
        <f>(AU713-1)*100</f>
        <v>0</v>
      </c>
      <c r="AW713">
        <f>MAX(0,($B$13+$C$13*EF713)/(1+$D$13*EF713)*DY713/(EA713+273)*$E$13)</f>
        <v>0</v>
      </c>
      <c r="AX713" t="s">
        <v>437</v>
      </c>
      <c r="AY713" t="s">
        <v>437</v>
      </c>
      <c r="AZ713">
        <v>0</v>
      </c>
      <c r="BA713">
        <v>0</v>
      </c>
      <c r="BB713">
        <f>1-AZ713/BA713</f>
        <v>0</v>
      </c>
      <c r="BC713">
        <v>0</v>
      </c>
      <c r="BD713" t="s">
        <v>437</v>
      </c>
      <c r="BE713" t="s">
        <v>437</v>
      </c>
      <c r="BF713">
        <v>0</v>
      </c>
      <c r="BG713">
        <v>0</v>
      </c>
      <c r="BH713">
        <f>1-BF713/BG713</f>
        <v>0</v>
      </c>
      <c r="BI713">
        <v>0.5</v>
      </c>
      <c r="BJ713">
        <f>DI713</f>
        <v>0</v>
      </c>
      <c r="BK713">
        <f>L713</f>
        <v>0</v>
      </c>
      <c r="BL713">
        <f>BH713*BI713*BJ713</f>
        <v>0</v>
      </c>
      <c r="BM713">
        <f>(BK713-BC713)/BJ713</f>
        <v>0</v>
      </c>
      <c r="BN713">
        <f>(BA713-BG713)/BG713</f>
        <v>0</v>
      </c>
      <c r="BO713">
        <f>AZ713/(BB713+AZ713/BG713)</f>
        <v>0</v>
      </c>
      <c r="BP713" t="s">
        <v>437</v>
      </c>
      <c r="BQ713">
        <v>0</v>
      </c>
      <c r="BR713">
        <f>IF(BQ713&lt;&gt;0, BQ713, BO713)</f>
        <v>0</v>
      </c>
      <c r="BS713">
        <f>1-BR713/BG713</f>
        <v>0</v>
      </c>
      <c r="BT713">
        <f>(BG713-BF713)/(BG713-BR713)</f>
        <v>0</v>
      </c>
      <c r="BU713">
        <f>(BA713-BG713)/(BA713-BR713)</f>
        <v>0</v>
      </c>
      <c r="BV713">
        <f>(BG713-BF713)/(BG713-AZ713)</f>
        <v>0</v>
      </c>
      <c r="BW713">
        <f>(BA713-BG713)/(BA713-AZ713)</f>
        <v>0</v>
      </c>
      <c r="BX713">
        <f>(BT713*BR713/BF713)</f>
        <v>0</v>
      </c>
      <c r="BY713">
        <f>(1-BX713)</f>
        <v>0</v>
      </c>
      <c r="DH713">
        <f>$B$11*EG713+$C$11*EH713+$F$11*ES713*(1-EV713)</f>
        <v>0</v>
      </c>
      <c r="DI713">
        <f>DH713*DJ713</f>
        <v>0</v>
      </c>
      <c r="DJ713">
        <f>($B$11*$D$9+$C$11*$D$9+$F$11*((FF713+EX713)/MAX(FF713+EX713+FG713, 0.1)*$I$9+FG713/MAX(FF713+EX713+FG713, 0.1)*$J$9))/($B$11+$C$11+$F$11)</f>
        <v>0</v>
      </c>
      <c r="DK713">
        <f>($B$11*$K$9+$C$11*$K$9+$F$11*((FF713+EX713)/MAX(FF713+EX713+FG713, 0.1)*$P$9+FG713/MAX(FF713+EX713+FG713, 0.1)*$Q$9))/($B$11+$C$11+$F$11)</f>
        <v>0</v>
      </c>
      <c r="DL713">
        <v>5.36</v>
      </c>
      <c r="DM713">
        <v>0.5</v>
      </c>
      <c r="DN713" t="s">
        <v>438</v>
      </c>
      <c r="DO713">
        <v>2</v>
      </c>
      <c r="DP713" t="b">
        <v>1</v>
      </c>
      <c r="DQ713">
        <v>1759266026.849999</v>
      </c>
      <c r="DR713">
        <v>406.2357333333333</v>
      </c>
      <c r="DS713">
        <v>419.9825333333334</v>
      </c>
      <c r="DT713">
        <v>22.91696666666667</v>
      </c>
      <c r="DU713">
        <v>18.05718666666667</v>
      </c>
      <c r="DV713">
        <v>405.8944666666666</v>
      </c>
      <c r="DW713">
        <v>22.69723666666667</v>
      </c>
      <c r="DX713">
        <v>500.0173666666666</v>
      </c>
      <c r="DY713">
        <v>90.60444666666668</v>
      </c>
      <c r="DZ713">
        <v>0.05253734666666666</v>
      </c>
      <c r="EA713">
        <v>29.57376</v>
      </c>
      <c r="EB713">
        <v>29.99051666666666</v>
      </c>
      <c r="EC713">
        <v>999.9000000000002</v>
      </c>
      <c r="ED713">
        <v>0</v>
      </c>
      <c r="EE713">
        <v>0</v>
      </c>
      <c r="EF713">
        <v>10006.28433333333</v>
      </c>
      <c r="EG713">
        <v>0</v>
      </c>
      <c r="EH713">
        <v>12.33838</v>
      </c>
      <c r="EI713">
        <v>-13.74692</v>
      </c>
      <c r="EJ713">
        <v>415.7636666666666</v>
      </c>
      <c r="EK713">
        <v>427.7056666666666</v>
      </c>
      <c r="EL713">
        <v>4.859773000000001</v>
      </c>
      <c r="EM713">
        <v>419.9825333333334</v>
      </c>
      <c r="EN713">
        <v>18.05718666666667</v>
      </c>
      <c r="EO713">
        <v>2.076378</v>
      </c>
      <c r="EP713">
        <v>1.636062666666667</v>
      </c>
      <c r="EQ713">
        <v>18.03912</v>
      </c>
      <c r="ER713">
        <v>14.30270333333333</v>
      </c>
      <c r="ES713">
        <v>2000.015</v>
      </c>
      <c r="ET713">
        <v>0.9800014999999999</v>
      </c>
      <c r="EU713">
        <v>0.01999842333333333</v>
      </c>
      <c r="EV713">
        <v>0</v>
      </c>
      <c r="EW713">
        <v>944.4917666666668</v>
      </c>
      <c r="EX713">
        <v>5.000560000000002</v>
      </c>
      <c r="EY713">
        <v>19417.72</v>
      </c>
      <c r="EZ713">
        <v>17295.02</v>
      </c>
      <c r="FA713">
        <v>41.50826666666667</v>
      </c>
      <c r="FB713">
        <v>41.72059999999999</v>
      </c>
      <c r="FC713">
        <v>41.25413333333334</v>
      </c>
      <c r="FD713">
        <v>40.81199999999998</v>
      </c>
      <c r="FE713">
        <v>42.24159999999999</v>
      </c>
      <c r="FF713">
        <v>1955.115</v>
      </c>
      <c r="FG713">
        <v>39.90000000000001</v>
      </c>
      <c r="FH713">
        <v>0</v>
      </c>
      <c r="FI713">
        <v>1759266049</v>
      </c>
      <c r="FJ713">
        <v>0</v>
      </c>
      <c r="FK713">
        <v>944.48212</v>
      </c>
      <c r="FL713">
        <v>-2.823846138269179</v>
      </c>
      <c r="FM713">
        <v>-42.76153836454738</v>
      </c>
      <c r="FN713">
        <v>19417.132</v>
      </c>
      <c r="FO713">
        <v>15</v>
      </c>
      <c r="FP713">
        <v>0</v>
      </c>
      <c r="FQ713" t="s">
        <v>439</v>
      </c>
      <c r="FR713">
        <v>1747148579.5</v>
      </c>
      <c r="FS713">
        <v>1747148584.5</v>
      </c>
      <c r="FT713">
        <v>0</v>
      </c>
      <c r="FU713">
        <v>0.162</v>
      </c>
      <c r="FV713">
        <v>-0.001</v>
      </c>
      <c r="FW713">
        <v>0.139</v>
      </c>
      <c r="FX713">
        <v>0.058</v>
      </c>
      <c r="FY713">
        <v>420</v>
      </c>
      <c r="FZ713">
        <v>16</v>
      </c>
      <c r="GA713">
        <v>0.19</v>
      </c>
      <c r="GB713">
        <v>0.02</v>
      </c>
      <c r="GC713">
        <v>-13.72957804878049</v>
      </c>
      <c r="GD713">
        <v>-0.2644411149825757</v>
      </c>
      <c r="GE713">
        <v>0.04904446221788473</v>
      </c>
      <c r="GF713">
        <v>1</v>
      </c>
      <c r="GG713">
        <v>944.6117352941177</v>
      </c>
      <c r="GH713">
        <v>-2.751611918612361</v>
      </c>
      <c r="GI713">
        <v>0.3734771674904344</v>
      </c>
      <c r="GJ713">
        <v>0</v>
      </c>
      <c r="GK713">
        <v>4.840759756097562</v>
      </c>
      <c r="GL713">
        <v>0.3103300348432043</v>
      </c>
      <c r="GM713">
        <v>0.03492967467800473</v>
      </c>
      <c r="GN713">
        <v>0</v>
      </c>
      <c r="GO713">
        <v>1</v>
      </c>
      <c r="GP713">
        <v>3</v>
      </c>
      <c r="GQ713" t="s">
        <v>463</v>
      </c>
      <c r="GR713">
        <v>3.12832</v>
      </c>
      <c r="GS713">
        <v>2.72995</v>
      </c>
      <c r="GT713">
        <v>0.08362070000000001</v>
      </c>
      <c r="GU713">
        <v>0.0862334</v>
      </c>
      <c r="GV713">
        <v>0.103695</v>
      </c>
      <c r="GW713">
        <v>0.088174</v>
      </c>
      <c r="GX713">
        <v>27465.2</v>
      </c>
      <c r="GY713">
        <v>26569.6</v>
      </c>
      <c r="GZ713">
        <v>30513.4</v>
      </c>
      <c r="HA713">
        <v>29332.2</v>
      </c>
      <c r="HB713">
        <v>37745</v>
      </c>
      <c r="HC713">
        <v>35191.6</v>
      </c>
      <c r="HD713">
        <v>46680.2</v>
      </c>
      <c r="HE713">
        <v>43583.9</v>
      </c>
      <c r="HF713">
        <v>1.82515</v>
      </c>
      <c r="HG713">
        <v>1.8219</v>
      </c>
      <c r="HH713">
        <v>0.1444</v>
      </c>
      <c r="HI713">
        <v>0</v>
      </c>
      <c r="HJ713">
        <v>27.6399</v>
      </c>
      <c r="HK713">
        <v>999.9</v>
      </c>
      <c r="HL713">
        <v>47.3</v>
      </c>
      <c r="HM713">
        <v>31.7</v>
      </c>
      <c r="HN713">
        <v>24.508</v>
      </c>
      <c r="HO713">
        <v>63.0943</v>
      </c>
      <c r="HP713">
        <v>17.5441</v>
      </c>
      <c r="HQ713">
        <v>1</v>
      </c>
      <c r="HR713">
        <v>0.153049</v>
      </c>
      <c r="HS713">
        <v>-0.610989</v>
      </c>
      <c r="HT713">
        <v>20.1998</v>
      </c>
      <c r="HU713">
        <v>5.23182</v>
      </c>
      <c r="HV713">
        <v>11.974</v>
      </c>
      <c r="HW713">
        <v>4.97065</v>
      </c>
      <c r="HX713">
        <v>3.29028</v>
      </c>
      <c r="HY713">
        <v>9999</v>
      </c>
      <c r="HZ713">
        <v>9999</v>
      </c>
      <c r="IA713">
        <v>9999</v>
      </c>
      <c r="IB713">
        <v>22.8</v>
      </c>
      <c r="IC713">
        <v>4.97293</v>
      </c>
      <c r="ID713">
        <v>1.87729</v>
      </c>
      <c r="IE713">
        <v>1.87533</v>
      </c>
      <c r="IF713">
        <v>1.8782</v>
      </c>
      <c r="IG713">
        <v>1.87491</v>
      </c>
      <c r="IH713">
        <v>1.87851</v>
      </c>
      <c r="II713">
        <v>1.8756</v>
      </c>
      <c r="IJ713">
        <v>1.87675</v>
      </c>
      <c r="IK713">
        <v>0</v>
      </c>
      <c r="IL713">
        <v>0</v>
      </c>
      <c r="IM713">
        <v>0</v>
      </c>
      <c r="IN713">
        <v>0</v>
      </c>
      <c r="IO713" t="s">
        <v>441</v>
      </c>
      <c r="IP713" t="s">
        <v>442</v>
      </c>
      <c r="IQ713" t="s">
        <v>443</v>
      </c>
      <c r="IR713" t="s">
        <v>443</v>
      </c>
      <c r="IS713" t="s">
        <v>443</v>
      </c>
      <c r="IT713" t="s">
        <v>443</v>
      </c>
      <c r="IU713">
        <v>0</v>
      </c>
      <c r="IV713">
        <v>100</v>
      </c>
      <c r="IW713">
        <v>100</v>
      </c>
      <c r="IX713">
        <v>0.341</v>
      </c>
      <c r="IY713">
        <v>0.2198</v>
      </c>
      <c r="IZ713">
        <v>-0.1222274518627452</v>
      </c>
      <c r="JA713">
        <v>0.001328938755811441</v>
      </c>
      <c r="JB713">
        <v>-5.633165956792918E-07</v>
      </c>
      <c r="JC713">
        <v>2.510553891376428E-10</v>
      </c>
      <c r="JD713">
        <v>-0.04678033270444259</v>
      </c>
      <c r="JE713">
        <v>-0.0009625096320519332</v>
      </c>
      <c r="JF713">
        <v>0.0006953178313022573</v>
      </c>
      <c r="JG713">
        <v>-5.973937232829655E-06</v>
      </c>
      <c r="JH713">
        <v>1</v>
      </c>
      <c r="JI713">
        <v>2112</v>
      </c>
      <c r="JJ713">
        <v>1</v>
      </c>
      <c r="JK713">
        <v>26</v>
      </c>
      <c r="JL713">
        <v>201957.6</v>
      </c>
      <c r="JM713">
        <v>201957.5</v>
      </c>
      <c r="JN713">
        <v>1.08765</v>
      </c>
      <c r="JO713">
        <v>2.56104</v>
      </c>
      <c r="JP713">
        <v>1.39893</v>
      </c>
      <c r="JQ713">
        <v>2.32544</v>
      </c>
      <c r="JR713">
        <v>1.44897</v>
      </c>
      <c r="JS713">
        <v>2.59033</v>
      </c>
      <c r="JT713">
        <v>37.6504</v>
      </c>
      <c r="JU713">
        <v>23.9649</v>
      </c>
      <c r="JV713">
        <v>18</v>
      </c>
      <c r="JW713">
        <v>480.5</v>
      </c>
      <c r="JX713">
        <v>448.493</v>
      </c>
      <c r="JY713">
        <v>28.3523</v>
      </c>
      <c r="JZ713">
        <v>29.2288</v>
      </c>
      <c r="KA713">
        <v>29.9996</v>
      </c>
      <c r="KB713">
        <v>29.0053</v>
      </c>
      <c r="KC713">
        <v>29.0831</v>
      </c>
      <c r="KD713">
        <v>21.8166</v>
      </c>
      <c r="KE713">
        <v>30.3141</v>
      </c>
      <c r="KF713">
        <v>16.4495</v>
      </c>
      <c r="KG713">
        <v>28.3573</v>
      </c>
      <c r="KH713">
        <v>419.974</v>
      </c>
      <c r="KI713">
        <v>18.1311</v>
      </c>
      <c r="KJ713">
        <v>100.878</v>
      </c>
      <c r="KK713">
        <v>100.252</v>
      </c>
    </row>
    <row r="714" spans="1:297">
      <c r="A714">
        <v>698</v>
      </c>
      <c r="B714">
        <v>1759266039.6</v>
      </c>
      <c r="C714">
        <v>19224</v>
      </c>
      <c r="D714" t="s">
        <v>1846</v>
      </c>
      <c r="E714" t="s">
        <v>1847</v>
      </c>
      <c r="F714">
        <v>5</v>
      </c>
      <c r="G714" t="s">
        <v>1797</v>
      </c>
      <c r="H714" t="s">
        <v>436</v>
      </c>
      <c r="I714">
        <v>1759266031.755172</v>
      </c>
      <c r="J714">
        <f>(K714)/1000</f>
        <v>0</v>
      </c>
      <c r="K714">
        <f>IF(DP714, AN714, AH714)</f>
        <v>0</v>
      </c>
      <c r="L714">
        <f>IF(DP714, AI714, AG714)</f>
        <v>0</v>
      </c>
      <c r="M714">
        <f>DR714 - IF(AU714&gt;1, L714*DL714*100.0/(AW714), 0)</f>
        <v>0</v>
      </c>
      <c r="N714">
        <f>((T714-J714/2)*M714-L714)/(T714+J714/2)</f>
        <v>0</v>
      </c>
      <c r="O714">
        <f>N714*(DY714+DZ714)/1000.0</f>
        <v>0</v>
      </c>
      <c r="P714">
        <f>(DR714 - IF(AU714&gt;1, L714*DL714*100.0/(AW714), 0))*(DY714+DZ714)/1000.0</f>
        <v>0</v>
      </c>
      <c r="Q714">
        <f>2.0/((1/S714-1/R714)+SIGN(S714)*SQRT((1/S714-1/R714)*(1/S714-1/R714) + 4*DM714/((DM714+1)*(DM714+1))*(2*1/S714*1/R714-1/R714*1/R714)))</f>
        <v>0</v>
      </c>
      <c r="R714">
        <f>IF(LEFT(DN714,1)&lt;&gt;"0",IF(LEFT(DN714,1)="1",3.0,DO714),$D$5+$E$5*(EF714*DY714/($K$5*1000))+$F$5*(EF714*DY714/($K$5*1000))*MAX(MIN(DL714,$J$5),$I$5)*MAX(MIN(DL714,$J$5),$I$5)+$G$5*MAX(MIN(DL714,$J$5),$I$5)*(EF714*DY714/($K$5*1000))+$H$5*(EF714*DY714/($K$5*1000))*(EF714*DY714/($K$5*1000)))</f>
        <v>0</v>
      </c>
      <c r="S714">
        <f>J714*(1000-(1000*0.61365*exp(17.502*W714/(240.97+W714))/(DY714+DZ714)+DT714)/2)/(1000*0.61365*exp(17.502*W714/(240.97+W714))/(DY714+DZ714)-DT714)</f>
        <v>0</v>
      </c>
      <c r="T714">
        <f>1/((DM714+1)/(Q714/1.6)+1/(R714/1.37)) + DM714/((DM714+1)/(Q714/1.6) + DM714/(R714/1.37))</f>
        <v>0</v>
      </c>
      <c r="U714">
        <f>(DH714*DK714)</f>
        <v>0</v>
      </c>
      <c r="V714">
        <f>(EA714+(U714+2*0.95*5.67E-8*(((EA714+$B$7)+273)^4-(EA714+273)^4)-44100*J714)/(1.84*29.3*R714+8*0.95*5.67E-8*(EA714+273)^3))</f>
        <v>0</v>
      </c>
      <c r="W714">
        <f>($C$7*EB714+$D$7*EC714+$E$7*V714)</f>
        <v>0</v>
      </c>
      <c r="X714">
        <f>0.61365*exp(17.502*W714/(240.97+W714))</f>
        <v>0</v>
      </c>
      <c r="Y714">
        <f>(Z714/AA714*100)</f>
        <v>0</v>
      </c>
      <c r="Z714">
        <f>DT714*(DY714+DZ714)/1000</f>
        <v>0</v>
      </c>
      <c r="AA714">
        <f>0.61365*exp(17.502*EA714/(240.97+EA714))</f>
        <v>0</v>
      </c>
      <c r="AB714">
        <f>(X714-DT714*(DY714+DZ714)/1000)</f>
        <v>0</v>
      </c>
      <c r="AC714">
        <f>(-J714*44100)</f>
        <v>0</v>
      </c>
      <c r="AD714">
        <f>2*29.3*R714*0.92*(EA714-W714)</f>
        <v>0</v>
      </c>
      <c r="AE714">
        <f>2*0.95*5.67E-8*(((EA714+$B$7)+273)^4-(W714+273)^4)</f>
        <v>0</v>
      </c>
      <c r="AF714">
        <f>U714+AE714+AC714+AD714</f>
        <v>0</v>
      </c>
      <c r="AG714">
        <f>DX714*AU714*(DS714-DR714*(1000-AU714*DU714)/(1000-AU714*DT714))/(100*DL714)</f>
        <v>0</v>
      </c>
      <c r="AH714">
        <f>1000*DX714*AU714*(DT714-DU714)/(100*DL714*(1000-AU714*DT714))</f>
        <v>0</v>
      </c>
      <c r="AI714">
        <f>(AJ714 - AK714 - DY714*1E3/(8.314*(EA714+273.15)) * AM714/DX714 * AL714) * DX714/(100*DL714) * (1000 - DU714)/1000</f>
        <v>0</v>
      </c>
      <c r="AJ714">
        <v>427.6765161695578</v>
      </c>
      <c r="AK714">
        <v>415.7165090909091</v>
      </c>
      <c r="AL714">
        <v>0.003386049978305491</v>
      </c>
      <c r="AM714">
        <v>65.48838002476873</v>
      </c>
      <c r="AN714">
        <f>(AP714 - AO714 + DY714*1E3/(8.314*(EA714+273.15)) * AR714/DX714 * AQ714) * DX714/(100*DL714) * 1000/(1000 - AP714)</f>
        <v>0</v>
      </c>
      <c r="AO714">
        <v>18.09151299811846</v>
      </c>
      <c r="AP714">
        <v>22.94621696969697</v>
      </c>
      <c r="AQ714">
        <v>0.005031123805185429</v>
      </c>
      <c r="AR714">
        <v>121.0153732693986</v>
      </c>
      <c r="AS714">
        <v>1</v>
      </c>
      <c r="AT714">
        <v>0</v>
      </c>
      <c r="AU714">
        <f>IF(AS714*$H$13&gt;=AW714,1.0,(AW714/(AW714-AS714*$H$13)))</f>
        <v>0</v>
      </c>
      <c r="AV714">
        <f>(AU714-1)*100</f>
        <v>0</v>
      </c>
      <c r="AW714">
        <f>MAX(0,($B$13+$C$13*EF714)/(1+$D$13*EF714)*DY714/(EA714+273)*$E$13)</f>
        <v>0</v>
      </c>
      <c r="AX714" t="s">
        <v>437</v>
      </c>
      <c r="AY714" t="s">
        <v>437</v>
      </c>
      <c r="AZ714">
        <v>0</v>
      </c>
      <c r="BA714">
        <v>0</v>
      </c>
      <c r="BB714">
        <f>1-AZ714/BA714</f>
        <v>0</v>
      </c>
      <c r="BC714">
        <v>0</v>
      </c>
      <c r="BD714" t="s">
        <v>437</v>
      </c>
      <c r="BE714" t="s">
        <v>437</v>
      </c>
      <c r="BF714">
        <v>0</v>
      </c>
      <c r="BG714">
        <v>0</v>
      </c>
      <c r="BH714">
        <f>1-BF714/BG714</f>
        <v>0</v>
      </c>
      <c r="BI714">
        <v>0.5</v>
      </c>
      <c r="BJ714">
        <f>DI714</f>
        <v>0</v>
      </c>
      <c r="BK714">
        <f>L714</f>
        <v>0</v>
      </c>
      <c r="BL714">
        <f>BH714*BI714*BJ714</f>
        <v>0</v>
      </c>
      <c r="BM714">
        <f>(BK714-BC714)/BJ714</f>
        <v>0</v>
      </c>
      <c r="BN714">
        <f>(BA714-BG714)/BG714</f>
        <v>0</v>
      </c>
      <c r="BO714">
        <f>AZ714/(BB714+AZ714/BG714)</f>
        <v>0</v>
      </c>
      <c r="BP714" t="s">
        <v>437</v>
      </c>
      <c r="BQ714">
        <v>0</v>
      </c>
      <c r="BR714">
        <f>IF(BQ714&lt;&gt;0, BQ714, BO714)</f>
        <v>0</v>
      </c>
      <c r="BS714">
        <f>1-BR714/BG714</f>
        <v>0</v>
      </c>
      <c r="BT714">
        <f>(BG714-BF714)/(BG714-BR714)</f>
        <v>0</v>
      </c>
      <c r="BU714">
        <f>(BA714-BG714)/(BA714-BR714)</f>
        <v>0</v>
      </c>
      <c r="BV714">
        <f>(BG714-BF714)/(BG714-AZ714)</f>
        <v>0</v>
      </c>
      <c r="BW714">
        <f>(BA714-BG714)/(BA714-AZ714)</f>
        <v>0</v>
      </c>
      <c r="BX714">
        <f>(BT714*BR714/BF714)</f>
        <v>0</v>
      </c>
      <c r="BY714">
        <f>(1-BX714)</f>
        <v>0</v>
      </c>
      <c r="DH714">
        <f>$B$11*EG714+$C$11*EH714+$F$11*ES714*(1-EV714)</f>
        <v>0</v>
      </c>
      <c r="DI714">
        <f>DH714*DJ714</f>
        <v>0</v>
      </c>
      <c r="DJ714">
        <f>($B$11*$D$9+$C$11*$D$9+$F$11*((FF714+EX714)/MAX(FF714+EX714+FG714, 0.1)*$I$9+FG714/MAX(FF714+EX714+FG714, 0.1)*$J$9))/($B$11+$C$11+$F$11)</f>
        <v>0</v>
      </c>
      <c r="DK714">
        <f>($B$11*$K$9+$C$11*$K$9+$F$11*((FF714+EX714)/MAX(FF714+EX714+FG714, 0.1)*$P$9+FG714/MAX(FF714+EX714+FG714, 0.1)*$Q$9))/($B$11+$C$11+$F$11)</f>
        <v>0</v>
      </c>
      <c r="DL714">
        <v>5.36</v>
      </c>
      <c r="DM714">
        <v>0.5</v>
      </c>
      <c r="DN714" t="s">
        <v>438</v>
      </c>
      <c r="DO714">
        <v>2</v>
      </c>
      <c r="DP714" t="b">
        <v>1</v>
      </c>
      <c r="DQ714">
        <v>1759266031.755172</v>
      </c>
      <c r="DR714">
        <v>406.1868275862069</v>
      </c>
      <c r="DS714">
        <v>420.0956206896552</v>
      </c>
      <c r="DT714">
        <v>22.9222448275862</v>
      </c>
      <c r="DU714">
        <v>18.06155517241379</v>
      </c>
      <c r="DV714">
        <v>405.8456206896552</v>
      </c>
      <c r="DW714">
        <v>22.7024</v>
      </c>
      <c r="DX714">
        <v>499.9776206896553</v>
      </c>
      <c r="DY714">
        <v>90.60493793103448</v>
      </c>
      <c r="DZ714">
        <v>0.05243250344827587</v>
      </c>
      <c r="EA714">
        <v>29.58019310344827</v>
      </c>
      <c r="EB714">
        <v>29.99211034482758</v>
      </c>
      <c r="EC714">
        <v>999.9000000000002</v>
      </c>
      <c r="ED714">
        <v>0</v>
      </c>
      <c r="EE714">
        <v>0</v>
      </c>
      <c r="EF714">
        <v>10000.53379310345</v>
      </c>
      <c r="EG714">
        <v>0</v>
      </c>
      <c r="EH714">
        <v>12.33439310344828</v>
      </c>
      <c r="EI714">
        <v>-13.90880689655173</v>
      </c>
      <c r="EJ714">
        <v>415.7158620689656</v>
      </c>
      <c r="EK714">
        <v>427.8225862068965</v>
      </c>
      <c r="EL714">
        <v>4.860691724137931</v>
      </c>
      <c r="EM714">
        <v>420.0956206896552</v>
      </c>
      <c r="EN714">
        <v>18.06155517241379</v>
      </c>
      <c r="EO714">
        <v>2.076868275862069</v>
      </c>
      <c r="EP714">
        <v>1.636466551724138</v>
      </c>
      <c r="EQ714">
        <v>18.04287586206896</v>
      </c>
      <c r="ER714">
        <v>14.30651034482759</v>
      </c>
      <c r="ES714">
        <v>2000.001724137931</v>
      </c>
      <c r="ET714">
        <v>0.9800012758620689</v>
      </c>
      <c r="EU714">
        <v>0.01999865862068966</v>
      </c>
      <c r="EV714">
        <v>0</v>
      </c>
      <c r="EW714">
        <v>944.313827586207</v>
      </c>
      <c r="EX714">
        <v>5.000560000000001</v>
      </c>
      <c r="EY714">
        <v>19413.89655172414</v>
      </c>
      <c r="EZ714">
        <v>17294.90344827586</v>
      </c>
      <c r="FA714">
        <v>41.5</v>
      </c>
      <c r="FB714">
        <v>41.70655172413792</v>
      </c>
      <c r="FC714">
        <v>41.25</v>
      </c>
      <c r="FD714">
        <v>40.80344827586205</v>
      </c>
      <c r="FE714">
        <v>42.24131034482759</v>
      </c>
      <c r="FF714">
        <v>1955.101724137931</v>
      </c>
      <c r="FG714">
        <v>39.90000000000001</v>
      </c>
      <c r="FH714">
        <v>0</v>
      </c>
      <c r="FI714">
        <v>1759266053.8</v>
      </c>
      <c r="FJ714">
        <v>0</v>
      </c>
      <c r="FK714">
        <v>944.2940800000001</v>
      </c>
      <c r="FL714">
        <v>-0.8865384561109341</v>
      </c>
      <c r="FM714">
        <v>-49.93076927761793</v>
      </c>
      <c r="FN714">
        <v>19413.428</v>
      </c>
      <c r="FO714">
        <v>15</v>
      </c>
      <c r="FP714">
        <v>0</v>
      </c>
      <c r="FQ714" t="s">
        <v>439</v>
      </c>
      <c r="FR714">
        <v>1747148579.5</v>
      </c>
      <c r="FS714">
        <v>1747148584.5</v>
      </c>
      <c r="FT714">
        <v>0</v>
      </c>
      <c r="FU714">
        <v>0.162</v>
      </c>
      <c r="FV714">
        <v>-0.001</v>
      </c>
      <c r="FW714">
        <v>0.139</v>
      </c>
      <c r="FX714">
        <v>0.058</v>
      </c>
      <c r="FY714">
        <v>420</v>
      </c>
      <c r="FZ714">
        <v>16</v>
      </c>
      <c r="GA714">
        <v>0.19</v>
      </c>
      <c r="GB714">
        <v>0.02</v>
      </c>
      <c r="GC714">
        <v>-13.81424390243902</v>
      </c>
      <c r="GD714">
        <v>-1.284445296167288</v>
      </c>
      <c r="GE714">
        <v>0.2123570636047216</v>
      </c>
      <c r="GF714">
        <v>0</v>
      </c>
      <c r="GG714">
        <v>944.4502941176471</v>
      </c>
      <c r="GH714">
        <v>-1.899190220130043</v>
      </c>
      <c r="GI714">
        <v>0.3221068994468721</v>
      </c>
      <c r="GJ714">
        <v>0</v>
      </c>
      <c r="GK714">
        <v>4.857667317073171</v>
      </c>
      <c r="GL714">
        <v>0.05215609756097452</v>
      </c>
      <c r="GM714">
        <v>0.01230223398796283</v>
      </c>
      <c r="GN714">
        <v>1</v>
      </c>
      <c r="GO714">
        <v>1</v>
      </c>
      <c r="GP714">
        <v>3</v>
      </c>
      <c r="GQ714" t="s">
        <v>463</v>
      </c>
      <c r="GR714">
        <v>3.12837</v>
      </c>
      <c r="GS714">
        <v>2.72946</v>
      </c>
      <c r="GT714">
        <v>0.0836412</v>
      </c>
      <c r="GU714">
        <v>0.0865909</v>
      </c>
      <c r="GV714">
        <v>0.103779</v>
      </c>
      <c r="GW714">
        <v>0.08837</v>
      </c>
      <c r="GX714">
        <v>27465.1</v>
      </c>
      <c r="GY714">
        <v>26559.5</v>
      </c>
      <c r="GZ714">
        <v>30513.8</v>
      </c>
      <c r="HA714">
        <v>29332.5</v>
      </c>
      <c r="HB714">
        <v>37742.2</v>
      </c>
      <c r="HC714">
        <v>35184.3</v>
      </c>
      <c r="HD714">
        <v>46681.3</v>
      </c>
      <c r="HE714">
        <v>43584.2</v>
      </c>
      <c r="HF714">
        <v>1.82533</v>
      </c>
      <c r="HG714">
        <v>1.82173</v>
      </c>
      <c r="HH714">
        <v>0.144251</v>
      </c>
      <c r="HI714">
        <v>0</v>
      </c>
      <c r="HJ714">
        <v>27.6409</v>
      </c>
      <c r="HK714">
        <v>999.9</v>
      </c>
      <c r="HL714">
        <v>47.3</v>
      </c>
      <c r="HM714">
        <v>31.7</v>
      </c>
      <c r="HN714">
        <v>24.5078</v>
      </c>
      <c r="HO714">
        <v>63.1943</v>
      </c>
      <c r="HP714">
        <v>17.6322</v>
      </c>
      <c r="HQ714">
        <v>1</v>
      </c>
      <c r="HR714">
        <v>0.152528</v>
      </c>
      <c r="HS714">
        <v>-0.615136</v>
      </c>
      <c r="HT714">
        <v>20.1992</v>
      </c>
      <c r="HU714">
        <v>5.22762</v>
      </c>
      <c r="HV714">
        <v>11.974</v>
      </c>
      <c r="HW714">
        <v>4.96965</v>
      </c>
      <c r="HX714">
        <v>3.28948</v>
      </c>
      <c r="HY714">
        <v>9999</v>
      </c>
      <c r="HZ714">
        <v>9999</v>
      </c>
      <c r="IA714">
        <v>9999</v>
      </c>
      <c r="IB714">
        <v>22.8</v>
      </c>
      <c r="IC714">
        <v>4.97294</v>
      </c>
      <c r="ID714">
        <v>1.8773</v>
      </c>
      <c r="IE714">
        <v>1.87535</v>
      </c>
      <c r="IF714">
        <v>1.8782</v>
      </c>
      <c r="IG714">
        <v>1.87493</v>
      </c>
      <c r="IH714">
        <v>1.87851</v>
      </c>
      <c r="II714">
        <v>1.8756</v>
      </c>
      <c r="IJ714">
        <v>1.87676</v>
      </c>
      <c r="IK714">
        <v>0</v>
      </c>
      <c r="IL714">
        <v>0</v>
      </c>
      <c r="IM714">
        <v>0</v>
      </c>
      <c r="IN714">
        <v>0</v>
      </c>
      <c r="IO714" t="s">
        <v>441</v>
      </c>
      <c r="IP714" t="s">
        <v>442</v>
      </c>
      <c r="IQ714" t="s">
        <v>443</v>
      </c>
      <c r="IR714" t="s">
        <v>443</v>
      </c>
      <c r="IS714" t="s">
        <v>443</v>
      </c>
      <c r="IT714" t="s">
        <v>443</v>
      </c>
      <c r="IU714">
        <v>0</v>
      </c>
      <c r="IV714">
        <v>100</v>
      </c>
      <c r="IW714">
        <v>100</v>
      </c>
      <c r="IX714">
        <v>0.341</v>
      </c>
      <c r="IY714">
        <v>0.2204</v>
      </c>
      <c r="IZ714">
        <v>-0.1222274518627452</v>
      </c>
      <c r="JA714">
        <v>0.001328938755811441</v>
      </c>
      <c r="JB714">
        <v>-5.633165956792918E-07</v>
      </c>
      <c r="JC714">
        <v>2.510553891376428E-10</v>
      </c>
      <c r="JD714">
        <v>-0.04678033270444259</v>
      </c>
      <c r="JE714">
        <v>-0.0009625096320519332</v>
      </c>
      <c r="JF714">
        <v>0.0006953178313022573</v>
      </c>
      <c r="JG714">
        <v>-5.973937232829655E-06</v>
      </c>
      <c r="JH714">
        <v>1</v>
      </c>
      <c r="JI714">
        <v>2112</v>
      </c>
      <c r="JJ714">
        <v>1</v>
      </c>
      <c r="JK714">
        <v>26</v>
      </c>
      <c r="JL714">
        <v>201957.7</v>
      </c>
      <c r="JM714">
        <v>201957.6</v>
      </c>
      <c r="JN714">
        <v>1.11206</v>
      </c>
      <c r="JO714">
        <v>2.6355</v>
      </c>
      <c r="JP714">
        <v>1.39893</v>
      </c>
      <c r="JQ714">
        <v>2.32544</v>
      </c>
      <c r="JR714">
        <v>1.44897</v>
      </c>
      <c r="JS714">
        <v>2.50977</v>
      </c>
      <c r="JT714">
        <v>37.6504</v>
      </c>
      <c r="JU714">
        <v>23.9474</v>
      </c>
      <c r="JV714">
        <v>18</v>
      </c>
      <c r="JW714">
        <v>480.564</v>
      </c>
      <c r="JX714">
        <v>448.35</v>
      </c>
      <c r="JY714">
        <v>28.3584</v>
      </c>
      <c r="JZ714">
        <v>29.2226</v>
      </c>
      <c r="KA714">
        <v>29.9996</v>
      </c>
      <c r="KB714">
        <v>29.0003</v>
      </c>
      <c r="KC714">
        <v>29.0787</v>
      </c>
      <c r="KD714">
        <v>22.3159</v>
      </c>
      <c r="KE714">
        <v>30.3141</v>
      </c>
      <c r="KF714">
        <v>16.4495</v>
      </c>
      <c r="KG714">
        <v>28.3604</v>
      </c>
      <c r="KH714">
        <v>440.066</v>
      </c>
      <c r="KI714">
        <v>18.11</v>
      </c>
      <c r="KJ714">
        <v>100.88</v>
      </c>
      <c r="KK714">
        <v>100.253</v>
      </c>
    </row>
    <row r="715" spans="1:297">
      <c r="A715">
        <v>699</v>
      </c>
      <c r="B715">
        <v>1759266044.6</v>
      </c>
      <c r="C715">
        <v>19229</v>
      </c>
      <c r="D715" t="s">
        <v>1848</v>
      </c>
      <c r="E715" t="s">
        <v>1849</v>
      </c>
      <c r="F715">
        <v>5</v>
      </c>
      <c r="G715" t="s">
        <v>1797</v>
      </c>
      <c r="H715" t="s">
        <v>436</v>
      </c>
      <c r="I715">
        <v>1759266036.832142</v>
      </c>
      <c r="J715">
        <f>(K715)/1000</f>
        <v>0</v>
      </c>
      <c r="K715">
        <f>IF(DP715, AN715, AH715)</f>
        <v>0</v>
      </c>
      <c r="L715">
        <f>IF(DP715, AI715, AG715)</f>
        <v>0</v>
      </c>
      <c r="M715">
        <f>DR715 - IF(AU715&gt;1, L715*DL715*100.0/(AW715), 0)</f>
        <v>0</v>
      </c>
      <c r="N715">
        <f>((T715-J715/2)*M715-L715)/(T715+J715/2)</f>
        <v>0</v>
      </c>
      <c r="O715">
        <f>N715*(DY715+DZ715)/1000.0</f>
        <v>0</v>
      </c>
      <c r="P715">
        <f>(DR715 - IF(AU715&gt;1, L715*DL715*100.0/(AW715), 0))*(DY715+DZ715)/1000.0</f>
        <v>0</v>
      </c>
      <c r="Q715">
        <f>2.0/((1/S715-1/R715)+SIGN(S715)*SQRT((1/S715-1/R715)*(1/S715-1/R715) + 4*DM715/((DM715+1)*(DM715+1))*(2*1/S715*1/R715-1/R715*1/R715)))</f>
        <v>0</v>
      </c>
      <c r="R715">
        <f>IF(LEFT(DN715,1)&lt;&gt;"0",IF(LEFT(DN715,1)="1",3.0,DO715),$D$5+$E$5*(EF715*DY715/($K$5*1000))+$F$5*(EF715*DY715/($K$5*1000))*MAX(MIN(DL715,$J$5),$I$5)*MAX(MIN(DL715,$J$5),$I$5)+$G$5*MAX(MIN(DL715,$J$5),$I$5)*(EF715*DY715/($K$5*1000))+$H$5*(EF715*DY715/($K$5*1000))*(EF715*DY715/($K$5*1000)))</f>
        <v>0</v>
      </c>
      <c r="S715">
        <f>J715*(1000-(1000*0.61365*exp(17.502*W715/(240.97+W715))/(DY715+DZ715)+DT715)/2)/(1000*0.61365*exp(17.502*W715/(240.97+W715))/(DY715+DZ715)-DT715)</f>
        <v>0</v>
      </c>
      <c r="T715">
        <f>1/((DM715+1)/(Q715/1.6)+1/(R715/1.37)) + DM715/((DM715+1)/(Q715/1.6) + DM715/(R715/1.37))</f>
        <v>0</v>
      </c>
      <c r="U715">
        <f>(DH715*DK715)</f>
        <v>0</v>
      </c>
      <c r="V715">
        <f>(EA715+(U715+2*0.95*5.67E-8*(((EA715+$B$7)+273)^4-(EA715+273)^4)-44100*J715)/(1.84*29.3*R715+8*0.95*5.67E-8*(EA715+273)^3))</f>
        <v>0</v>
      </c>
      <c r="W715">
        <f>($C$7*EB715+$D$7*EC715+$E$7*V715)</f>
        <v>0</v>
      </c>
      <c r="X715">
        <f>0.61365*exp(17.502*W715/(240.97+W715))</f>
        <v>0</v>
      </c>
      <c r="Y715">
        <f>(Z715/AA715*100)</f>
        <v>0</v>
      </c>
      <c r="Z715">
        <f>DT715*(DY715+DZ715)/1000</f>
        <v>0</v>
      </c>
      <c r="AA715">
        <f>0.61365*exp(17.502*EA715/(240.97+EA715))</f>
        <v>0</v>
      </c>
      <c r="AB715">
        <f>(X715-DT715*(DY715+DZ715)/1000)</f>
        <v>0</v>
      </c>
      <c r="AC715">
        <f>(-J715*44100)</f>
        <v>0</v>
      </c>
      <c r="AD715">
        <f>2*29.3*R715*0.92*(EA715-W715)</f>
        <v>0</v>
      </c>
      <c r="AE715">
        <f>2*0.95*5.67E-8*(((EA715+$B$7)+273)^4-(W715+273)^4)</f>
        <v>0</v>
      </c>
      <c r="AF715">
        <f>U715+AE715+AC715+AD715</f>
        <v>0</v>
      </c>
      <c r="AG715">
        <f>DX715*AU715*(DS715-DR715*(1000-AU715*DU715)/(1000-AU715*DT715))/(100*DL715)</f>
        <v>0</v>
      </c>
      <c r="AH715">
        <f>1000*DX715*AU715*(DT715-DU715)/(100*DL715*(1000-AU715*DT715))</f>
        <v>0</v>
      </c>
      <c r="AI715">
        <f>(AJ715 - AK715 - DY715*1E3/(8.314*(EA715+273.15)) * AM715/DX715 * AL715) * DX715/(100*DL715) * (1000 - DU715)/1000</f>
        <v>0</v>
      </c>
      <c r="AJ715">
        <v>433.9028562119294</v>
      </c>
      <c r="AK715">
        <v>418.5920060606059</v>
      </c>
      <c r="AL715">
        <v>0.6876383997373993</v>
      </c>
      <c r="AM715">
        <v>65.48838002476873</v>
      </c>
      <c r="AN715">
        <f>(AP715 - AO715 + DY715*1E3/(8.314*(EA715+273.15)) * AR715/DX715 * AQ715) * DX715/(100*DL715) * 1000/(1000 - AP715)</f>
        <v>0</v>
      </c>
      <c r="AO715">
        <v>18.10466372247089</v>
      </c>
      <c r="AP715">
        <v>22.98028666666666</v>
      </c>
      <c r="AQ715">
        <v>0.006826766881812841</v>
      </c>
      <c r="AR715">
        <v>121.0153732693986</v>
      </c>
      <c r="AS715">
        <v>1</v>
      </c>
      <c r="AT715">
        <v>0</v>
      </c>
      <c r="AU715">
        <f>IF(AS715*$H$13&gt;=AW715,1.0,(AW715/(AW715-AS715*$H$13)))</f>
        <v>0</v>
      </c>
      <c r="AV715">
        <f>(AU715-1)*100</f>
        <v>0</v>
      </c>
      <c r="AW715">
        <f>MAX(0,($B$13+$C$13*EF715)/(1+$D$13*EF715)*DY715/(EA715+273)*$E$13)</f>
        <v>0</v>
      </c>
      <c r="AX715" t="s">
        <v>437</v>
      </c>
      <c r="AY715" t="s">
        <v>437</v>
      </c>
      <c r="AZ715">
        <v>0</v>
      </c>
      <c r="BA715">
        <v>0</v>
      </c>
      <c r="BB715">
        <f>1-AZ715/BA715</f>
        <v>0</v>
      </c>
      <c r="BC715">
        <v>0</v>
      </c>
      <c r="BD715" t="s">
        <v>437</v>
      </c>
      <c r="BE715" t="s">
        <v>437</v>
      </c>
      <c r="BF715">
        <v>0</v>
      </c>
      <c r="BG715">
        <v>0</v>
      </c>
      <c r="BH715">
        <f>1-BF715/BG715</f>
        <v>0</v>
      </c>
      <c r="BI715">
        <v>0.5</v>
      </c>
      <c r="BJ715">
        <f>DI715</f>
        <v>0</v>
      </c>
      <c r="BK715">
        <f>L715</f>
        <v>0</v>
      </c>
      <c r="BL715">
        <f>BH715*BI715*BJ715</f>
        <v>0</v>
      </c>
      <c r="BM715">
        <f>(BK715-BC715)/BJ715</f>
        <v>0</v>
      </c>
      <c r="BN715">
        <f>(BA715-BG715)/BG715</f>
        <v>0</v>
      </c>
      <c r="BO715">
        <f>AZ715/(BB715+AZ715/BG715)</f>
        <v>0</v>
      </c>
      <c r="BP715" t="s">
        <v>437</v>
      </c>
      <c r="BQ715">
        <v>0</v>
      </c>
      <c r="BR715">
        <f>IF(BQ715&lt;&gt;0, BQ715, BO715)</f>
        <v>0</v>
      </c>
      <c r="BS715">
        <f>1-BR715/BG715</f>
        <v>0</v>
      </c>
      <c r="BT715">
        <f>(BG715-BF715)/(BG715-BR715)</f>
        <v>0</v>
      </c>
      <c r="BU715">
        <f>(BA715-BG715)/(BA715-BR715)</f>
        <v>0</v>
      </c>
      <c r="BV715">
        <f>(BG715-BF715)/(BG715-AZ715)</f>
        <v>0</v>
      </c>
      <c r="BW715">
        <f>(BA715-BG715)/(BA715-AZ715)</f>
        <v>0</v>
      </c>
      <c r="BX715">
        <f>(BT715*BR715/BF715)</f>
        <v>0</v>
      </c>
      <c r="BY715">
        <f>(1-BX715)</f>
        <v>0</v>
      </c>
      <c r="DH715">
        <f>$B$11*EG715+$C$11*EH715+$F$11*ES715*(1-EV715)</f>
        <v>0</v>
      </c>
      <c r="DI715">
        <f>DH715*DJ715</f>
        <v>0</v>
      </c>
      <c r="DJ715">
        <f>($B$11*$D$9+$C$11*$D$9+$F$11*((FF715+EX715)/MAX(FF715+EX715+FG715, 0.1)*$I$9+FG715/MAX(FF715+EX715+FG715, 0.1)*$J$9))/($B$11+$C$11+$F$11)</f>
        <v>0</v>
      </c>
      <c r="DK715">
        <f>($B$11*$K$9+$C$11*$K$9+$F$11*((FF715+EX715)/MAX(FF715+EX715+FG715, 0.1)*$P$9+FG715/MAX(FF715+EX715+FG715, 0.1)*$Q$9))/($B$11+$C$11+$F$11)</f>
        <v>0</v>
      </c>
      <c r="DL715">
        <v>5.36</v>
      </c>
      <c r="DM715">
        <v>0.5</v>
      </c>
      <c r="DN715" t="s">
        <v>438</v>
      </c>
      <c r="DO715">
        <v>2</v>
      </c>
      <c r="DP715" t="b">
        <v>1</v>
      </c>
      <c r="DQ715">
        <v>1759266036.832142</v>
      </c>
      <c r="DR715">
        <v>406.55</v>
      </c>
      <c r="DS715">
        <v>422.5276428571428</v>
      </c>
      <c r="DT715">
        <v>22.93966785714286</v>
      </c>
      <c r="DU715">
        <v>18.07668928571429</v>
      </c>
      <c r="DV715">
        <v>406.2085357142858</v>
      </c>
      <c r="DW715">
        <v>22.71946428571429</v>
      </c>
      <c r="DX715">
        <v>500.0025714285715</v>
      </c>
      <c r="DY715">
        <v>90.60526071428572</v>
      </c>
      <c r="DZ715">
        <v>0.05199288928571429</v>
      </c>
      <c r="EA715">
        <v>29.58570357142857</v>
      </c>
      <c r="EB715">
        <v>29.99532857142858</v>
      </c>
      <c r="EC715">
        <v>999.9000000000002</v>
      </c>
      <c r="ED715">
        <v>0</v>
      </c>
      <c r="EE715">
        <v>0</v>
      </c>
      <c r="EF715">
        <v>10007.11892857143</v>
      </c>
      <c r="EG715">
        <v>0</v>
      </c>
      <c r="EH715">
        <v>12.33944642857143</v>
      </c>
      <c r="EI715">
        <v>-15.97758214285714</v>
      </c>
      <c r="EJ715">
        <v>416.0949999999999</v>
      </c>
      <c r="EK715">
        <v>430.3061071428572</v>
      </c>
      <c r="EL715">
        <v>4.862972857142857</v>
      </c>
      <c r="EM715">
        <v>422.5276428571428</v>
      </c>
      <c r="EN715">
        <v>18.07668928571429</v>
      </c>
      <c r="EO715">
        <v>2.078454285714286</v>
      </c>
      <c r="EP715">
        <v>1.637844285714286</v>
      </c>
      <c r="EQ715">
        <v>18.05500714285714</v>
      </c>
      <c r="ER715">
        <v>14.31950714285714</v>
      </c>
      <c r="ES715">
        <v>1999.9875</v>
      </c>
      <c r="ET715">
        <v>0.9800010357142855</v>
      </c>
      <c r="EU715">
        <v>0.0199989</v>
      </c>
      <c r="EV715">
        <v>0</v>
      </c>
      <c r="EW715">
        <v>944.1668928571429</v>
      </c>
      <c r="EX715">
        <v>5.000560000000001</v>
      </c>
      <c r="EY715">
        <v>19409.25</v>
      </c>
      <c r="EZ715">
        <v>17294.775</v>
      </c>
      <c r="FA715">
        <v>41.5</v>
      </c>
      <c r="FB715">
        <v>41.69824999999999</v>
      </c>
      <c r="FC715">
        <v>41.25</v>
      </c>
      <c r="FD715">
        <v>40.78321428571428</v>
      </c>
      <c r="FE715">
        <v>42.22749999999998</v>
      </c>
      <c r="FF715">
        <v>1955.0875</v>
      </c>
      <c r="FG715">
        <v>39.9</v>
      </c>
      <c r="FH715">
        <v>0</v>
      </c>
      <c r="FI715">
        <v>1759266059.2</v>
      </c>
      <c r="FJ715">
        <v>0</v>
      </c>
      <c r="FK715">
        <v>944.1347307692308</v>
      </c>
      <c r="FL715">
        <v>-2.643794867811491</v>
      </c>
      <c r="FM715">
        <v>-59.4324786537676</v>
      </c>
      <c r="FN715">
        <v>19408.66153846154</v>
      </c>
      <c r="FO715">
        <v>15</v>
      </c>
      <c r="FP715">
        <v>0</v>
      </c>
      <c r="FQ715" t="s">
        <v>439</v>
      </c>
      <c r="FR715">
        <v>1747148579.5</v>
      </c>
      <c r="FS715">
        <v>1747148584.5</v>
      </c>
      <c r="FT715">
        <v>0</v>
      </c>
      <c r="FU715">
        <v>0.162</v>
      </c>
      <c r="FV715">
        <v>-0.001</v>
      </c>
      <c r="FW715">
        <v>0.139</v>
      </c>
      <c r="FX715">
        <v>0.058</v>
      </c>
      <c r="FY715">
        <v>420</v>
      </c>
      <c r="FZ715">
        <v>16</v>
      </c>
      <c r="GA715">
        <v>0.19</v>
      </c>
      <c r="GB715">
        <v>0.02</v>
      </c>
      <c r="GC715">
        <v>-15.09133658536585</v>
      </c>
      <c r="GD715">
        <v>-18.72037630662018</v>
      </c>
      <c r="GE715">
        <v>2.496586740053854</v>
      </c>
      <c r="GF715">
        <v>0</v>
      </c>
      <c r="GG715">
        <v>944.2472941176471</v>
      </c>
      <c r="GH715">
        <v>-1.684125283391076</v>
      </c>
      <c r="GI715">
        <v>0.2915110258647054</v>
      </c>
      <c r="GJ715">
        <v>0</v>
      </c>
      <c r="GK715">
        <v>4.860265853658537</v>
      </c>
      <c r="GL715">
        <v>-0.000808432055739812</v>
      </c>
      <c r="GM715">
        <v>0.01176715996065154</v>
      </c>
      <c r="GN715">
        <v>1</v>
      </c>
      <c r="GO715">
        <v>1</v>
      </c>
      <c r="GP715">
        <v>3</v>
      </c>
      <c r="GQ715" t="s">
        <v>463</v>
      </c>
      <c r="GR715">
        <v>3.12833</v>
      </c>
      <c r="GS715">
        <v>2.72948</v>
      </c>
      <c r="GT715">
        <v>0.08416460000000001</v>
      </c>
      <c r="GU715">
        <v>0.0883939</v>
      </c>
      <c r="GV715">
        <v>0.103886</v>
      </c>
      <c r="GW715">
        <v>0.0883709</v>
      </c>
      <c r="GX715">
        <v>27449.6</v>
      </c>
      <c r="GY715">
        <v>26507.9</v>
      </c>
      <c r="GZ715">
        <v>30514.1</v>
      </c>
      <c r="HA715">
        <v>29333.3</v>
      </c>
      <c r="HB715">
        <v>37738.3</v>
      </c>
      <c r="HC715">
        <v>35185.4</v>
      </c>
      <c r="HD715">
        <v>46682</v>
      </c>
      <c r="HE715">
        <v>43585.5</v>
      </c>
      <c r="HF715">
        <v>1.82555</v>
      </c>
      <c r="HG715">
        <v>1.82195</v>
      </c>
      <c r="HH715">
        <v>0.144657</v>
      </c>
      <c r="HI715">
        <v>0</v>
      </c>
      <c r="HJ715">
        <v>27.6423</v>
      </c>
      <c r="HK715">
        <v>999.9</v>
      </c>
      <c r="HL715">
        <v>47.2</v>
      </c>
      <c r="HM715">
        <v>31.7</v>
      </c>
      <c r="HN715">
        <v>24.4543</v>
      </c>
      <c r="HO715">
        <v>63.2043</v>
      </c>
      <c r="HP715">
        <v>17.6683</v>
      </c>
      <c r="HQ715">
        <v>1</v>
      </c>
      <c r="HR715">
        <v>0.152342</v>
      </c>
      <c r="HS715">
        <v>-0.402941</v>
      </c>
      <c r="HT715">
        <v>20.1989</v>
      </c>
      <c r="HU715">
        <v>5.22777</v>
      </c>
      <c r="HV715">
        <v>11.974</v>
      </c>
      <c r="HW715">
        <v>4.96985</v>
      </c>
      <c r="HX715">
        <v>3.2895</v>
      </c>
      <c r="HY715">
        <v>9999</v>
      </c>
      <c r="HZ715">
        <v>9999</v>
      </c>
      <c r="IA715">
        <v>9999</v>
      </c>
      <c r="IB715">
        <v>22.8</v>
      </c>
      <c r="IC715">
        <v>4.97291</v>
      </c>
      <c r="ID715">
        <v>1.87728</v>
      </c>
      <c r="IE715">
        <v>1.87531</v>
      </c>
      <c r="IF715">
        <v>1.87817</v>
      </c>
      <c r="IG715">
        <v>1.87485</v>
      </c>
      <c r="IH715">
        <v>1.87847</v>
      </c>
      <c r="II715">
        <v>1.87552</v>
      </c>
      <c r="IJ715">
        <v>1.87669</v>
      </c>
      <c r="IK715">
        <v>0</v>
      </c>
      <c r="IL715">
        <v>0</v>
      </c>
      <c r="IM715">
        <v>0</v>
      </c>
      <c r="IN715">
        <v>0</v>
      </c>
      <c r="IO715" t="s">
        <v>441</v>
      </c>
      <c r="IP715" t="s">
        <v>442</v>
      </c>
      <c r="IQ715" t="s">
        <v>443</v>
      </c>
      <c r="IR715" t="s">
        <v>443</v>
      </c>
      <c r="IS715" t="s">
        <v>443</v>
      </c>
      <c r="IT715" t="s">
        <v>443</v>
      </c>
      <c r="IU715">
        <v>0</v>
      </c>
      <c r="IV715">
        <v>100</v>
      </c>
      <c r="IW715">
        <v>100</v>
      </c>
      <c r="IX715">
        <v>0.344</v>
      </c>
      <c r="IY715">
        <v>0.2212</v>
      </c>
      <c r="IZ715">
        <v>-0.1222274518627452</v>
      </c>
      <c r="JA715">
        <v>0.001328938755811441</v>
      </c>
      <c r="JB715">
        <v>-5.633165956792918E-07</v>
      </c>
      <c r="JC715">
        <v>2.510553891376428E-10</v>
      </c>
      <c r="JD715">
        <v>-0.04678033270444259</v>
      </c>
      <c r="JE715">
        <v>-0.0009625096320519332</v>
      </c>
      <c r="JF715">
        <v>0.0006953178313022573</v>
      </c>
      <c r="JG715">
        <v>-5.973937232829655E-06</v>
      </c>
      <c r="JH715">
        <v>1</v>
      </c>
      <c r="JI715">
        <v>2112</v>
      </c>
      <c r="JJ715">
        <v>1</v>
      </c>
      <c r="JK715">
        <v>26</v>
      </c>
      <c r="JL715">
        <v>201957.8</v>
      </c>
      <c r="JM715">
        <v>201957.7</v>
      </c>
      <c r="JN715">
        <v>1.1438</v>
      </c>
      <c r="JO715">
        <v>2.56104</v>
      </c>
      <c r="JP715">
        <v>1.39893</v>
      </c>
      <c r="JQ715">
        <v>2.32544</v>
      </c>
      <c r="JR715">
        <v>1.44897</v>
      </c>
      <c r="JS715">
        <v>2.58667</v>
      </c>
      <c r="JT715">
        <v>37.6504</v>
      </c>
      <c r="JU715">
        <v>23.9649</v>
      </c>
      <c r="JV715">
        <v>18</v>
      </c>
      <c r="JW715">
        <v>480.656</v>
      </c>
      <c r="JX715">
        <v>448.45</v>
      </c>
      <c r="JY715">
        <v>28.3621</v>
      </c>
      <c r="JZ715">
        <v>29.2168</v>
      </c>
      <c r="KA715">
        <v>29.9998</v>
      </c>
      <c r="KB715">
        <v>28.9953</v>
      </c>
      <c r="KC715">
        <v>29.0731</v>
      </c>
      <c r="KD715">
        <v>22.9259</v>
      </c>
      <c r="KE715">
        <v>30.3141</v>
      </c>
      <c r="KF715">
        <v>16.079</v>
      </c>
      <c r="KG715">
        <v>28.0129</v>
      </c>
      <c r="KH715">
        <v>453.483</v>
      </c>
      <c r="KI715">
        <v>18.0737</v>
      </c>
      <c r="KJ715">
        <v>100.881</v>
      </c>
      <c r="KK715">
        <v>100.256</v>
      </c>
    </row>
    <row r="716" spans="1:297">
      <c r="A716">
        <v>700</v>
      </c>
      <c r="B716">
        <v>1759266049.6</v>
      </c>
      <c r="C716">
        <v>19234</v>
      </c>
      <c r="D716" t="s">
        <v>1850</v>
      </c>
      <c r="E716" t="s">
        <v>1851</v>
      </c>
      <c r="F716">
        <v>5</v>
      </c>
      <c r="G716" t="s">
        <v>1797</v>
      </c>
      <c r="H716" t="s">
        <v>436</v>
      </c>
      <c r="I716">
        <v>1759266042.1</v>
      </c>
      <c r="J716">
        <f>(K716)/1000</f>
        <v>0</v>
      </c>
      <c r="K716">
        <f>IF(DP716, AN716, AH716)</f>
        <v>0</v>
      </c>
      <c r="L716">
        <f>IF(DP716, AI716, AG716)</f>
        <v>0</v>
      </c>
      <c r="M716">
        <f>DR716 - IF(AU716&gt;1, L716*DL716*100.0/(AW716), 0)</f>
        <v>0</v>
      </c>
      <c r="N716">
        <f>((T716-J716/2)*M716-L716)/(T716+J716/2)</f>
        <v>0</v>
      </c>
      <c r="O716">
        <f>N716*(DY716+DZ716)/1000.0</f>
        <v>0</v>
      </c>
      <c r="P716">
        <f>(DR716 - IF(AU716&gt;1, L716*DL716*100.0/(AW716), 0))*(DY716+DZ716)/1000.0</f>
        <v>0</v>
      </c>
      <c r="Q716">
        <f>2.0/((1/S716-1/R716)+SIGN(S716)*SQRT((1/S716-1/R716)*(1/S716-1/R716) + 4*DM716/((DM716+1)*(DM716+1))*(2*1/S716*1/R716-1/R716*1/R716)))</f>
        <v>0</v>
      </c>
      <c r="R716">
        <f>IF(LEFT(DN716,1)&lt;&gt;"0",IF(LEFT(DN716,1)="1",3.0,DO716),$D$5+$E$5*(EF716*DY716/($K$5*1000))+$F$5*(EF716*DY716/($K$5*1000))*MAX(MIN(DL716,$J$5),$I$5)*MAX(MIN(DL716,$J$5),$I$5)+$G$5*MAX(MIN(DL716,$J$5),$I$5)*(EF716*DY716/($K$5*1000))+$H$5*(EF716*DY716/($K$5*1000))*(EF716*DY716/($K$5*1000)))</f>
        <v>0</v>
      </c>
      <c r="S716">
        <f>J716*(1000-(1000*0.61365*exp(17.502*W716/(240.97+W716))/(DY716+DZ716)+DT716)/2)/(1000*0.61365*exp(17.502*W716/(240.97+W716))/(DY716+DZ716)-DT716)</f>
        <v>0</v>
      </c>
      <c r="T716">
        <f>1/((DM716+1)/(Q716/1.6)+1/(R716/1.37)) + DM716/((DM716+1)/(Q716/1.6) + DM716/(R716/1.37))</f>
        <v>0</v>
      </c>
      <c r="U716">
        <f>(DH716*DK716)</f>
        <v>0</v>
      </c>
      <c r="V716">
        <f>(EA716+(U716+2*0.95*5.67E-8*(((EA716+$B$7)+273)^4-(EA716+273)^4)-44100*J716)/(1.84*29.3*R716+8*0.95*5.67E-8*(EA716+273)^3))</f>
        <v>0</v>
      </c>
      <c r="W716">
        <f>($C$7*EB716+$D$7*EC716+$E$7*V716)</f>
        <v>0</v>
      </c>
      <c r="X716">
        <f>0.61365*exp(17.502*W716/(240.97+W716))</f>
        <v>0</v>
      </c>
      <c r="Y716">
        <f>(Z716/AA716*100)</f>
        <v>0</v>
      </c>
      <c r="Z716">
        <f>DT716*(DY716+DZ716)/1000</f>
        <v>0</v>
      </c>
      <c r="AA716">
        <f>0.61365*exp(17.502*EA716/(240.97+EA716))</f>
        <v>0</v>
      </c>
      <c r="AB716">
        <f>(X716-DT716*(DY716+DZ716)/1000)</f>
        <v>0</v>
      </c>
      <c r="AC716">
        <f>(-J716*44100)</f>
        <v>0</v>
      </c>
      <c r="AD716">
        <f>2*29.3*R716*0.92*(EA716-W716)</f>
        <v>0</v>
      </c>
      <c r="AE716">
        <f>2*0.95*5.67E-8*(((EA716+$B$7)+273)^4-(W716+273)^4)</f>
        <v>0</v>
      </c>
      <c r="AF716">
        <f>U716+AE716+AC716+AD716</f>
        <v>0</v>
      </c>
      <c r="AG716">
        <f>DX716*AU716*(DS716-DR716*(1000-AU716*DU716)/(1000-AU716*DT716))/(100*DL716)</f>
        <v>0</v>
      </c>
      <c r="AH716">
        <f>1000*DX716*AU716*(DT716-DU716)/(100*DL716*(1000-AU716*DT716))</f>
        <v>0</v>
      </c>
      <c r="AI716">
        <f>(AJ716 - AK716 - DY716*1E3/(8.314*(EA716+273.15)) * AM716/DX716 * AL716) * DX716/(100*DL716) * (1000 - DU716)/1000</f>
        <v>0</v>
      </c>
      <c r="AJ716">
        <v>447.8254994706602</v>
      </c>
      <c r="AK716">
        <v>427.1484484848481</v>
      </c>
      <c r="AL716">
        <v>1.829357105442196</v>
      </c>
      <c r="AM716">
        <v>65.48838002476873</v>
      </c>
      <c r="AN716">
        <f>(AP716 - AO716 + DY716*1E3/(8.314*(EA716+273.15)) * AR716/DX716 * AQ716) * DX716/(100*DL716) * 1000/(1000 - AP716)</f>
        <v>0</v>
      </c>
      <c r="AO716">
        <v>18.09900857547142</v>
      </c>
      <c r="AP716">
        <v>23.0072490909091</v>
      </c>
      <c r="AQ716">
        <v>0.005467916945856162</v>
      </c>
      <c r="AR716">
        <v>121.0153732693986</v>
      </c>
      <c r="AS716">
        <v>1</v>
      </c>
      <c r="AT716">
        <v>0</v>
      </c>
      <c r="AU716">
        <f>IF(AS716*$H$13&gt;=AW716,1.0,(AW716/(AW716-AS716*$H$13)))</f>
        <v>0</v>
      </c>
      <c r="AV716">
        <f>(AU716-1)*100</f>
        <v>0</v>
      </c>
      <c r="AW716">
        <f>MAX(0,($B$13+$C$13*EF716)/(1+$D$13*EF716)*DY716/(EA716+273)*$E$13)</f>
        <v>0</v>
      </c>
      <c r="AX716" t="s">
        <v>437</v>
      </c>
      <c r="AY716" t="s">
        <v>437</v>
      </c>
      <c r="AZ716">
        <v>0</v>
      </c>
      <c r="BA716">
        <v>0</v>
      </c>
      <c r="BB716">
        <f>1-AZ716/BA716</f>
        <v>0</v>
      </c>
      <c r="BC716">
        <v>0</v>
      </c>
      <c r="BD716" t="s">
        <v>437</v>
      </c>
      <c r="BE716" t="s">
        <v>437</v>
      </c>
      <c r="BF716">
        <v>0</v>
      </c>
      <c r="BG716">
        <v>0</v>
      </c>
      <c r="BH716">
        <f>1-BF716/BG716</f>
        <v>0</v>
      </c>
      <c r="BI716">
        <v>0.5</v>
      </c>
      <c r="BJ716">
        <f>DI716</f>
        <v>0</v>
      </c>
      <c r="BK716">
        <f>L716</f>
        <v>0</v>
      </c>
      <c r="BL716">
        <f>BH716*BI716*BJ716</f>
        <v>0</v>
      </c>
      <c r="BM716">
        <f>(BK716-BC716)/BJ716</f>
        <v>0</v>
      </c>
      <c r="BN716">
        <f>(BA716-BG716)/BG716</f>
        <v>0</v>
      </c>
      <c r="BO716">
        <f>AZ716/(BB716+AZ716/BG716)</f>
        <v>0</v>
      </c>
      <c r="BP716" t="s">
        <v>437</v>
      </c>
      <c r="BQ716">
        <v>0</v>
      </c>
      <c r="BR716">
        <f>IF(BQ716&lt;&gt;0, BQ716, BO716)</f>
        <v>0</v>
      </c>
      <c r="BS716">
        <f>1-BR716/BG716</f>
        <v>0</v>
      </c>
      <c r="BT716">
        <f>(BG716-BF716)/(BG716-BR716)</f>
        <v>0</v>
      </c>
      <c r="BU716">
        <f>(BA716-BG716)/(BA716-BR716)</f>
        <v>0</v>
      </c>
      <c r="BV716">
        <f>(BG716-BF716)/(BG716-AZ716)</f>
        <v>0</v>
      </c>
      <c r="BW716">
        <f>(BA716-BG716)/(BA716-AZ716)</f>
        <v>0</v>
      </c>
      <c r="BX716">
        <f>(BT716*BR716/BF716)</f>
        <v>0</v>
      </c>
      <c r="BY716">
        <f>(1-BX716)</f>
        <v>0</v>
      </c>
      <c r="DH716">
        <f>$B$11*EG716+$C$11*EH716+$F$11*ES716*(1-EV716)</f>
        <v>0</v>
      </c>
      <c r="DI716">
        <f>DH716*DJ716</f>
        <v>0</v>
      </c>
      <c r="DJ716">
        <f>($B$11*$D$9+$C$11*$D$9+$F$11*((FF716+EX716)/MAX(FF716+EX716+FG716, 0.1)*$I$9+FG716/MAX(FF716+EX716+FG716, 0.1)*$J$9))/($B$11+$C$11+$F$11)</f>
        <v>0</v>
      </c>
      <c r="DK716">
        <f>($B$11*$K$9+$C$11*$K$9+$F$11*((FF716+EX716)/MAX(FF716+EX716+FG716, 0.1)*$P$9+FG716/MAX(FF716+EX716+FG716, 0.1)*$Q$9))/($B$11+$C$11+$F$11)</f>
        <v>0</v>
      </c>
      <c r="DL716">
        <v>5.36</v>
      </c>
      <c r="DM716">
        <v>0.5</v>
      </c>
      <c r="DN716" t="s">
        <v>438</v>
      </c>
      <c r="DO716">
        <v>2</v>
      </c>
      <c r="DP716" t="b">
        <v>1</v>
      </c>
      <c r="DQ716">
        <v>1759266042.1</v>
      </c>
      <c r="DR716">
        <v>409.0257777777777</v>
      </c>
      <c r="DS716">
        <v>429.8648888888889</v>
      </c>
      <c r="DT716">
        <v>22.96645925925926</v>
      </c>
      <c r="DU716">
        <v>18.09576666666667</v>
      </c>
      <c r="DV716">
        <v>408.6818518518518</v>
      </c>
      <c r="DW716">
        <v>22.7456962962963</v>
      </c>
      <c r="DX716">
        <v>499.991111111111</v>
      </c>
      <c r="DY716">
        <v>90.60491481481482</v>
      </c>
      <c r="DZ716">
        <v>0.05173002962962963</v>
      </c>
      <c r="EA716">
        <v>29.59164074074074</v>
      </c>
      <c r="EB716">
        <v>29.99794074074075</v>
      </c>
      <c r="EC716">
        <v>999.9000000000001</v>
      </c>
      <c r="ED716">
        <v>0</v>
      </c>
      <c r="EE716">
        <v>0</v>
      </c>
      <c r="EF716">
        <v>10002.66296296296</v>
      </c>
      <c r="EG716">
        <v>0</v>
      </c>
      <c r="EH716">
        <v>12.34924074074074</v>
      </c>
      <c r="EI716">
        <v>-20.83903333333333</v>
      </c>
      <c r="EJ716">
        <v>418.6404814814815</v>
      </c>
      <c r="EK716">
        <v>437.786925925926</v>
      </c>
      <c r="EL716">
        <v>4.870687777777778</v>
      </c>
      <c r="EM716">
        <v>429.8648888888889</v>
      </c>
      <c r="EN716">
        <v>18.09576666666667</v>
      </c>
      <c r="EO716">
        <v>2.080873703703704</v>
      </c>
      <c r="EP716">
        <v>1.639566296296296</v>
      </c>
      <c r="EQ716">
        <v>18.07351851851852</v>
      </c>
      <c r="ER716">
        <v>14.33576666666667</v>
      </c>
      <c r="ES716">
        <v>2000.00037037037</v>
      </c>
      <c r="ET716">
        <v>0.980001111111111</v>
      </c>
      <c r="EU716">
        <v>0.01999881851851852</v>
      </c>
      <c r="EV716">
        <v>0</v>
      </c>
      <c r="EW716">
        <v>943.8865925925925</v>
      </c>
      <c r="EX716">
        <v>5.000560000000001</v>
      </c>
      <c r="EY716">
        <v>19403.25555555556</v>
      </c>
      <c r="EZ716">
        <v>17294.88148148148</v>
      </c>
      <c r="FA716">
        <v>41.5</v>
      </c>
      <c r="FB716">
        <v>41.68933333333332</v>
      </c>
      <c r="FC716">
        <v>41.25</v>
      </c>
      <c r="FD716">
        <v>40.76148148148148</v>
      </c>
      <c r="FE716">
        <v>42.22199999999999</v>
      </c>
      <c r="FF716">
        <v>1955.100370370371</v>
      </c>
      <c r="FG716">
        <v>39.9</v>
      </c>
      <c r="FH716">
        <v>0</v>
      </c>
      <c r="FI716">
        <v>1759266064</v>
      </c>
      <c r="FJ716">
        <v>0</v>
      </c>
      <c r="FK716">
        <v>943.8544230769231</v>
      </c>
      <c r="FL716">
        <v>-4.955931615132277</v>
      </c>
      <c r="FM716">
        <v>-79.34017079684904</v>
      </c>
      <c r="FN716">
        <v>19403.17307692308</v>
      </c>
      <c r="FO716">
        <v>15</v>
      </c>
      <c r="FP716">
        <v>0</v>
      </c>
      <c r="FQ716" t="s">
        <v>439</v>
      </c>
      <c r="FR716">
        <v>1747148579.5</v>
      </c>
      <c r="FS716">
        <v>1747148584.5</v>
      </c>
      <c r="FT716">
        <v>0</v>
      </c>
      <c r="FU716">
        <v>0.162</v>
      </c>
      <c r="FV716">
        <v>-0.001</v>
      </c>
      <c r="FW716">
        <v>0.139</v>
      </c>
      <c r="FX716">
        <v>0.058</v>
      </c>
      <c r="FY716">
        <v>420</v>
      </c>
      <c r="FZ716">
        <v>16</v>
      </c>
      <c r="GA716">
        <v>0.19</v>
      </c>
      <c r="GB716">
        <v>0.02</v>
      </c>
      <c r="GC716">
        <v>-18.31944146341464</v>
      </c>
      <c r="GD716">
        <v>-51.5644306620209</v>
      </c>
      <c r="GE716">
        <v>5.577910158087473</v>
      </c>
      <c r="GF716">
        <v>0</v>
      </c>
      <c r="GG716">
        <v>944.0160294117646</v>
      </c>
      <c r="GH716">
        <v>-2.873139794347998</v>
      </c>
      <c r="GI716">
        <v>0.3756583621021998</v>
      </c>
      <c r="GJ716">
        <v>0</v>
      </c>
      <c r="GK716">
        <v>4.869845609756098</v>
      </c>
      <c r="GL716">
        <v>0.07749993031358814</v>
      </c>
      <c r="GM716">
        <v>0.01821645812388941</v>
      </c>
      <c r="GN716">
        <v>1</v>
      </c>
      <c r="GO716">
        <v>1</v>
      </c>
      <c r="GP716">
        <v>3</v>
      </c>
      <c r="GQ716" t="s">
        <v>463</v>
      </c>
      <c r="GR716">
        <v>3.12848</v>
      </c>
      <c r="GS716">
        <v>2.72904</v>
      </c>
      <c r="GT716">
        <v>0.0855359</v>
      </c>
      <c r="GU716">
        <v>0.0907979</v>
      </c>
      <c r="GV716">
        <v>0.103958</v>
      </c>
      <c r="GW716">
        <v>0.08832329999999999</v>
      </c>
      <c r="GX716">
        <v>27409.5</v>
      </c>
      <c r="GY716">
        <v>26437.9</v>
      </c>
      <c r="GZ716">
        <v>30515.2</v>
      </c>
      <c r="HA716">
        <v>29333.2</v>
      </c>
      <c r="HB716">
        <v>37736.6</v>
      </c>
      <c r="HC716">
        <v>35187.4</v>
      </c>
      <c r="HD716">
        <v>46683.6</v>
      </c>
      <c r="HE716">
        <v>43585.6</v>
      </c>
      <c r="HF716">
        <v>1.82558</v>
      </c>
      <c r="HG716">
        <v>1.82183</v>
      </c>
      <c r="HH716">
        <v>0.144616</v>
      </c>
      <c r="HI716">
        <v>0</v>
      </c>
      <c r="HJ716">
        <v>27.6427</v>
      </c>
      <c r="HK716">
        <v>999.9</v>
      </c>
      <c r="HL716">
        <v>47.2</v>
      </c>
      <c r="HM716">
        <v>31.7</v>
      </c>
      <c r="HN716">
        <v>24.4551</v>
      </c>
      <c r="HO716">
        <v>62.4943</v>
      </c>
      <c r="HP716">
        <v>17.5921</v>
      </c>
      <c r="HQ716">
        <v>1</v>
      </c>
      <c r="HR716">
        <v>0.152967</v>
      </c>
      <c r="HS716">
        <v>0.472576</v>
      </c>
      <c r="HT716">
        <v>20.1986</v>
      </c>
      <c r="HU716">
        <v>5.22672</v>
      </c>
      <c r="HV716">
        <v>11.974</v>
      </c>
      <c r="HW716">
        <v>4.96935</v>
      </c>
      <c r="HX716">
        <v>3.2893</v>
      </c>
      <c r="HY716">
        <v>9999</v>
      </c>
      <c r="HZ716">
        <v>9999</v>
      </c>
      <c r="IA716">
        <v>9999</v>
      </c>
      <c r="IB716">
        <v>22.8</v>
      </c>
      <c r="IC716">
        <v>4.97292</v>
      </c>
      <c r="ID716">
        <v>1.8773</v>
      </c>
      <c r="IE716">
        <v>1.87533</v>
      </c>
      <c r="IF716">
        <v>1.8782</v>
      </c>
      <c r="IG716">
        <v>1.87491</v>
      </c>
      <c r="IH716">
        <v>1.87851</v>
      </c>
      <c r="II716">
        <v>1.87559</v>
      </c>
      <c r="IJ716">
        <v>1.87675</v>
      </c>
      <c r="IK716">
        <v>0</v>
      </c>
      <c r="IL716">
        <v>0</v>
      </c>
      <c r="IM716">
        <v>0</v>
      </c>
      <c r="IN716">
        <v>0</v>
      </c>
      <c r="IO716" t="s">
        <v>441</v>
      </c>
      <c r="IP716" t="s">
        <v>442</v>
      </c>
      <c r="IQ716" t="s">
        <v>443</v>
      </c>
      <c r="IR716" t="s">
        <v>443</v>
      </c>
      <c r="IS716" t="s">
        <v>443</v>
      </c>
      <c r="IT716" t="s">
        <v>443</v>
      </c>
      <c r="IU716">
        <v>0</v>
      </c>
      <c r="IV716">
        <v>100</v>
      </c>
      <c r="IW716">
        <v>100</v>
      </c>
      <c r="IX716">
        <v>0.353</v>
      </c>
      <c r="IY716">
        <v>0.2216</v>
      </c>
      <c r="IZ716">
        <v>-0.1222274518627452</v>
      </c>
      <c r="JA716">
        <v>0.001328938755811441</v>
      </c>
      <c r="JB716">
        <v>-5.633165956792918E-07</v>
      </c>
      <c r="JC716">
        <v>2.510553891376428E-10</v>
      </c>
      <c r="JD716">
        <v>-0.04678033270444259</v>
      </c>
      <c r="JE716">
        <v>-0.0009625096320519332</v>
      </c>
      <c r="JF716">
        <v>0.0006953178313022573</v>
      </c>
      <c r="JG716">
        <v>-5.973937232829655E-06</v>
      </c>
      <c r="JH716">
        <v>1</v>
      </c>
      <c r="JI716">
        <v>2112</v>
      </c>
      <c r="JJ716">
        <v>1</v>
      </c>
      <c r="JK716">
        <v>26</v>
      </c>
      <c r="JL716">
        <v>201957.8</v>
      </c>
      <c r="JM716">
        <v>201957.8</v>
      </c>
      <c r="JN716">
        <v>1.1792</v>
      </c>
      <c r="JO716">
        <v>2.56836</v>
      </c>
      <c r="JP716">
        <v>1.39893</v>
      </c>
      <c r="JQ716">
        <v>2.32544</v>
      </c>
      <c r="JR716">
        <v>1.44897</v>
      </c>
      <c r="JS716">
        <v>2.50732</v>
      </c>
      <c r="JT716">
        <v>37.6504</v>
      </c>
      <c r="JU716">
        <v>23.9562</v>
      </c>
      <c r="JV716">
        <v>18</v>
      </c>
      <c r="JW716">
        <v>480.637</v>
      </c>
      <c r="JX716">
        <v>448.334</v>
      </c>
      <c r="JY716">
        <v>28.1065</v>
      </c>
      <c r="JZ716">
        <v>29.2113</v>
      </c>
      <c r="KA716">
        <v>30.0004</v>
      </c>
      <c r="KB716">
        <v>28.9903</v>
      </c>
      <c r="KC716">
        <v>29.0682</v>
      </c>
      <c r="KD716">
        <v>23.6311</v>
      </c>
      <c r="KE716">
        <v>30.3141</v>
      </c>
      <c r="KF716">
        <v>16.079</v>
      </c>
      <c r="KG716">
        <v>28.0773</v>
      </c>
      <c r="KH716">
        <v>473.664</v>
      </c>
      <c r="KI716">
        <v>18.0397</v>
      </c>
      <c r="KJ716">
        <v>100.885</v>
      </c>
      <c r="KK716">
        <v>100.256</v>
      </c>
    </row>
    <row r="717" spans="1:297">
      <c r="A717">
        <v>701</v>
      </c>
      <c r="B717">
        <v>1759266054.6</v>
      </c>
      <c r="C717">
        <v>19239</v>
      </c>
      <c r="D717" t="s">
        <v>1852</v>
      </c>
      <c r="E717" t="s">
        <v>1853</v>
      </c>
      <c r="F717">
        <v>5</v>
      </c>
      <c r="G717" t="s">
        <v>1797</v>
      </c>
      <c r="H717" t="s">
        <v>436</v>
      </c>
      <c r="I717">
        <v>1759266046.814285</v>
      </c>
      <c r="J717">
        <f>(K717)/1000</f>
        <v>0</v>
      </c>
      <c r="K717">
        <f>IF(DP717, AN717, AH717)</f>
        <v>0</v>
      </c>
      <c r="L717">
        <f>IF(DP717, AI717, AG717)</f>
        <v>0</v>
      </c>
      <c r="M717">
        <f>DR717 - IF(AU717&gt;1, L717*DL717*100.0/(AW717), 0)</f>
        <v>0</v>
      </c>
      <c r="N717">
        <f>((T717-J717/2)*M717-L717)/(T717+J717/2)</f>
        <v>0</v>
      </c>
      <c r="O717">
        <f>N717*(DY717+DZ717)/1000.0</f>
        <v>0</v>
      </c>
      <c r="P717">
        <f>(DR717 - IF(AU717&gt;1, L717*DL717*100.0/(AW717), 0))*(DY717+DZ717)/1000.0</f>
        <v>0</v>
      </c>
      <c r="Q717">
        <f>2.0/((1/S717-1/R717)+SIGN(S717)*SQRT((1/S717-1/R717)*(1/S717-1/R717) + 4*DM717/((DM717+1)*(DM717+1))*(2*1/S717*1/R717-1/R717*1/R717)))</f>
        <v>0</v>
      </c>
      <c r="R717">
        <f>IF(LEFT(DN717,1)&lt;&gt;"0",IF(LEFT(DN717,1)="1",3.0,DO717),$D$5+$E$5*(EF717*DY717/($K$5*1000))+$F$5*(EF717*DY717/($K$5*1000))*MAX(MIN(DL717,$J$5),$I$5)*MAX(MIN(DL717,$J$5),$I$5)+$G$5*MAX(MIN(DL717,$J$5),$I$5)*(EF717*DY717/($K$5*1000))+$H$5*(EF717*DY717/($K$5*1000))*(EF717*DY717/($K$5*1000)))</f>
        <v>0</v>
      </c>
      <c r="S717">
        <f>J717*(1000-(1000*0.61365*exp(17.502*W717/(240.97+W717))/(DY717+DZ717)+DT717)/2)/(1000*0.61365*exp(17.502*W717/(240.97+W717))/(DY717+DZ717)-DT717)</f>
        <v>0</v>
      </c>
      <c r="T717">
        <f>1/((DM717+1)/(Q717/1.6)+1/(R717/1.37)) + DM717/((DM717+1)/(Q717/1.6) + DM717/(R717/1.37))</f>
        <v>0</v>
      </c>
      <c r="U717">
        <f>(DH717*DK717)</f>
        <v>0</v>
      </c>
      <c r="V717">
        <f>(EA717+(U717+2*0.95*5.67E-8*(((EA717+$B$7)+273)^4-(EA717+273)^4)-44100*J717)/(1.84*29.3*R717+8*0.95*5.67E-8*(EA717+273)^3))</f>
        <v>0</v>
      </c>
      <c r="W717">
        <f>($C$7*EB717+$D$7*EC717+$E$7*V717)</f>
        <v>0</v>
      </c>
      <c r="X717">
        <f>0.61365*exp(17.502*W717/(240.97+W717))</f>
        <v>0</v>
      </c>
      <c r="Y717">
        <f>(Z717/AA717*100)</f>
        <v>0</v>
      </c>
      <c r="Z717">
        <f>DT717*(DY717+DZ717)/1000</f>
        <v>0</v>
      </c>
      <c r="AA717">
        <f>0.61365*exp(17.502*EA717/(240.97+EA717))</f>
        <v>0</v>
      </c>
      <c r="AB717">
        <f>(X717-DT717*(DY717+DZ717)/1000)</f>
        <v>0</v>
      </c>
      <c r="AC717">
        <f>(-J717*44100)</f>
        <v>0</v>
      </c>
      <c r="AD717">
        <f>2*29.3*R717*0.92*(EA717-W717)</f>
        <v>0</v>
      </c>
      <c r="AE717">
        <f>2*0.95*5.67E-8*(((EA717+$B$7)+273)^4-(W717+273)^4)</f>
        <v>0</v>
      </c>
      <c r="AF717">
        <f>U717+AE717+AC717+AD717</f>
        <v>0</v>
      </c>
      <c r="AG717">
        <f>DX717*AU717*(DS717-DR717*(1000-AU717*DU717)/(1000-AU717*DT717))/(100*DL717)</f>
        <v>0</v>
      </c>
      <c r="AH717">
        <f>1000*DX717*AU717*(DT717-DU717)/(100*DL717*(1000-AU717*DT717))</f>
        <v>0</v>
      </c>
      <c r="AI717">
        <f>(AJ717 - AK717 - DY717*1E3/(8.314*(EA717+273.15)) * AM717/DX717 * AL717) * DX717/(100*DL717) * (1000 - DU717)/1000</f>
        <v>0</v>
      </c>
      <c r="AJ717">
        <v>464.5000145095595</v>
      </c>
      <c r="AK717">
        <v>439.9224121212119</v>
      </c>
      <c r="AL717">
        <v>2.630085219258207</v>
      </c>
      <c r="AM717">
        <v>65.48838002476873</v>
      </c>
      <c r="AN717">
        <f>(AP717 - AO717 + DY717*1E3/(8.314*(EA717+273.15)) * AR717/DX717 * AQ717) * DX717/(100*DL717) * 1000/(1000 - AP717)</f>
        <v>0</v>
      </c>
      <c r="AO717">
        <v>18.0830128540534</v>
      </c>
      <c r="AP717">
        <v>23.00680545454545</v>
      </c>
      <c r="AQ717">
        <v>-7.523186176019666E-05</v>
      </c>
      <c r="AR717">
        <v>121.0153732693986</v>
      </c>
      <c r="AS717">
        <v>1</v>
      </c>
      <c r="AT717">
        <v>0</v>
      </c>
      <c r="AU717">
        <f>IF(AS717*$H$13&gt;=AW717,1.0,(AW717/(AW717-AS717*$H$13)))</f>
        <v>0</v>
      </c>
      <c r="AV717">
        <f>(AU717-1)*100</f>
        <v>0</v>
      </c>
      <c r="AW717">
        <f>MAX(0,($B$13+$C$13*EF717)/(1+$D$13*EF717)*DY717/(EA717+273)*$E$13)</f>
        <v>0</v>
      </c>
      <c r="AX717" t="s">
        <v>437</v>
      </c>
      <c r="AY717" t="s">
        <v>437</v>
      </c>
      <c r="AZ717">
        <v>0</v>
      </c>
      <c r="BA717">
        <v>0</v>
      </c>
      <c r="BB717">
        <f>1-AZ717/BA717</f>
        <v>0</v>
      </c>
      <c r="BC717">
        <v>0</v>
      </c>
      <c r="BD717" t="s">
        <v>437</v>
      </c>
      <c r="BE717" t="s">
        <v>437</v>
      </c>
      <c r="BF717">
        <v>0</v>
      </c>
      <c r="BG717">
        <v>0</v>
      </c>
      <c r="BH717">
        <f>1-BF717/BG717</f>
        <v>0</v>
      </c>
      <c r="BI717">
        <v>0.5</v>
      </c>
      <c r="BJ717">
        <f>DI717</f>
        <v>0</v>
      </c>
      <c r="BK717">
        <f>L717</f>
        <v>0</v>
      </c>
      <c r="BL717">
        <f>BH717*BI717*BJ717</f>
        <v>0</v>
      </c>
      <c r="BM717">
        <f>(BK717-BC717)/BJ717</f>
        <v>0</v>
      </c>
      <c r="BN717">
        <f>(BA717-BG717)/BG717</f>
        <v>0</v>
      </c>
      <c r="BO717">
        <f>AZ717/(BB717+AZ717/BG717)</f>
        <v>0</v>
      </c>
      <c r="BP717" t="s">
        <v>437</v>
      </c>
      <c r="BQ717">
        <v>0</v>
      </c>
      <c r="BR717">
        <f>IF(BQ717&lt;&gt;0, BQ717, BO717)</f>
        <v>0</v>
      </c>
      <c r="BS717">
        <f>1-BR717/BG717</f>
        <v>0</v>
      </c>
      <c r="BT717">
        <f>(BG717-BF717)/(BG717-BR717)</f>
        <v>0</v>
      </c>
      <c r="BU717">
        <f>(BA717-BG717)/(BA717-BR717)</f>
        <v>0</v>
      </c>
      <c r="BV717">
        <f>(BG717-BF717)/(BG717-AZ717)</f>
        <v>0</v>
      </c>
      <c r="BW717">
        <f>(BA717-BG717)/(BA717-AZ717)</f>
        <v>0</v>
      </c>
      <c r="BX717">
        <f>(BT717*BR717/BF717)</f>
        <v>0</v>
      </c>
      <c r="BY717">
        <f>(1-BX717)</f>
        <v>0</v>
      </c>
      <c r="DH717">
        <f>$B$11*EG717+$C$11*EH717+$F$11*ES717*(1-EV717)</f>
        <v>0</v>
      </c>
      <c r="DI717">
        <f>DH717*DJ717</f>
        <v>0</v>
      </c>
      <c r="DJ717">
        <f>($B$11*$D$9+$C$11*$D$9+$F$11*((FF717+EX717)/MAX(FF717+EX717+FG717, 0.1)*$I$9+FG717/MAX(FF717+EX717+FG717, 0.1)*$J$9))/($B$11+$C$11+$F$11)</f>
        <v>0</v>
      </c>
      <c r="DK717">
        <f>($B$11*$K$9+$C$11*$K$9+$F$11*((FF717+EX717)/MAX(FF717+EX717+FG717, 0.1)*$P$9+FG717/MAX(FF717+EX717+FG717, 0.1)*$Q$9))/($B$11+$C$11+$F$11)</f>
        <v>0</v>
      </c>
      <c r="DL717">
        <v>5.36</v>
      </c>
      <c r="DM717">
        <v>0.5</v>
      </c>
      <c r="DN717" t="s">
        <v>438</v>
      </c>
      <c r="DO717">
        <v>2</v>
      </c>
      <c r="DP717" t="b">
        <v>1</v>
      </c>
      <c r="DQ717">
        <v>1759266046.814285</v>
      </c>
      <c r="DR717">
        <v>414.8426071428572</v>
      </c>
      <c r="DS717">
        <v>441.6813214285714</v>
      </c>
      <c r="DT717">
        <v>22.98907499999999</v>
      </c>
      <c r="DU717">
        <v>18.096225</v>
      </c>
      <c r="DV717">
        <v>414.4928571428571</v>
      </c>
      <c r="DW717">
        <v>22.76784285714286</v>
      </c>
      <c r="DX717">
        <v>500.0192142857143</v>
      </c>
      <c r="DY717">
        <v>90.60483214285712</v>
      </c>
      <c r="DZ717">
        <v>0.05162314285714285</v>
      </c>
      <c r="EA717">
        <v>29.59371428571429</v>
      </c>
      <c r="EB717">
        <v>29.99760714285714</v>
      </c>
      <c r="EC717">
        <v>999.9000000000002</v>
      </c>
      <c r="ED717">
        <v>0</v>
      </c>
      <c r="EE717">
        <v>0</v>
      </c>
      <c r="EF717">
        <v>9999.444642857143</v>
      </c>
      <c r="EG717">
        <v>0</v>
      </c>
      <c r="EH717">
        <v>12.35298214285714</v>
      </c>
      <c r="EI717">
        <v>-26.8387</v>
      </c>
      <c r="EJ717">
        <v>424.6038214285713</v>
      </c>
      <c r="EK717">
        <v>449.82125</v>
      </c>
      <c r="EL717">
        <v>4.892851785714287</v>
      </c>
      <c r="EM717">
        <v>441.6813214285714</v>
      </c>
      <c r="EN717">
        <v>18.096225</v>
      </c>
      <c r="EO717">
        <v>2.082921428571429</v>
      </c>
      <c r="EP717">
        <v>1.639606071428572</v>
      </c>
      <c r="EQ717">
        <v>18.08917142857143</v>
      </c>
      <c r="ER717">
        <v>14.33615357142857</v>
      </c>
      <c r="ES717">
        <v>2000.016785714286</v>
      </c>
      <c r="ET717">
        <v>0.9800012499999998</v>
      </c>
      <c r="EU717">
        <v>0.01999868571428571</v>
      </c>
      <c r="EV717">
        <v>0</v>
      </c>
      <c r="EW717">
        <v>943.5594285714287</v>
      </c>
      <c r="EX717">
        <v>5.000560000000001</v>
      </c>
      <c r="EY717">
        <v>19396.50357142857</v>
      </c>
      <c r="EZ717">
        <v>17295.02142857143</v>
      </c>
      <c r="FA717">
        <v>41.5</v>
      </c>
      <c r="FB717">
        <v>41.68699999999999</v>
      </c>
      <c r="FC717">
        <v>41.25</v>
      </c>
      <c r="FD717">
        <v>40.75664285714286</v>
      </c>
      <c r="FE717">
        <v>42.20274999999999</v>
      </c>
      <c r="FF717">
        <v>1955.116785714286</v>
      </c>
      <c r="FG717">
        <v>39.9</v>
      </c>
      <c r="FH717">
        <v>0</v>
      </c>
      <c r="FI717">
        <v>1759266068.8</v>
      </c>
      <c r="FJ717">
        <v>0</v>
      </c>
      <c r="FK717">
        <v>943.4984999999999</v>
      </c>
      <c r="FL717">
        <v>-4.427384612143547</v>
      </c>
      <c r="FM717">
        <v>-91.44273500923762</v>
      </c>
      <c r="FN717">
        <v>19396.32692307692</v>
      </c>
      <c r="FO717">
        <v>15</v>
      </c>
      <c r="FP717">
        <v>0</v>
      </c>
      <c r="FQ717" t="s">
        <v>439</v>
      </c>
      <c r="FR717">
        <v>1747148579.5</v>
      </c>
      <c r="FS717">
        <v>1747148584.5</v>
      </c>
      <c r="FT717">
        <v>0</v>
      </c>
      <c r="FU717">
        <v>0.162</v>
      </c>
      <c r="FV717">
        <v>-0.001</v>
      </c>
      <c r="FW717">
        <v>0.139</v>
      </c>
      <c r="FX717">
        <v>0.058</v>
      </c>
      <c r="FY717">
        <v>420</v>
      </c>
      <c r="FZ717">
        <v>16</v>
      </c>
      <c r="GA717">
        <v>0.19</v>
      </c>
      <c r="GB717">
        <v>0.02</v>
      </c>
      <c r="GC717">
        <v>-23.744495</v>
      </c>
      <c r="GD717">
        <v>-77.41948818011252</v>
      </c>
      <c r="GE717">
        <v>7.517093542452097</v>
      </c>
      <c r="GF717">
        <v>0</v>
      </c>
      <c r="GG717">
        <v>943.7408823529411</v>
      </c>
      <c r="GH717">
        <v>-4.465148968554028</v>
      </c>
      <c r="GI717">
        <v>0.4734527595979733</v>
      </c>
      <c r="GJ717">
        <v>0</v>
      </c>
      <c r="GK717">
        <v>4.8832675</v>
      </c>
      <c r="GL717">
        <v>0.2814947842401376</v>
      </c>
      <c r="GM717">
        <v>0.02956611453590071</v>
      </c>
      <c r="GN717">
        <v>0</v>
      </c>
      <c r="GO717">
        <v>0</v>
      </c>
      <c r="GP717">
        <v>3</v>
      </c>
      <c r="GQ717" t="s">
        <v>490</v>
      </c>
      <c r="GR717">
        <v>3.12811</v>
      </c>
      <c r="GS717">
        <v>2.72948</v>
      </c>
      <c r="GT717">
        <v>0.0874974</v>
      </c>
      <c r="GU717">
        <v>0.0932891</v>
      </c>
      <c r="GV717">
        <v>0.103961</v>
      </c>
      <c r="GW717">
        <v>0.0882882</v>
      </c>
      <c r="GX717">
        <v>27351</v>
      </c>
      <c r="GY717">
        <v>26366</v>
      </c>
      <c r="GZ717">
        <v>30515.4</v>
      </c>
      <c r="HA717">
        <v>29333.8</v>
      </c>
      <c r="HB717">
        <v>37736.7</v>
      </c>
      <c r="HC717">
        <v>35189.4</v>
      </c>
      <c r="HD717">
        <v>46683.7</v>
      </c>
      <c r="HE717">
        <v>43586.1</v>
      </c>
      <c r="HF717">
        <v>1.8249</v>
      </c>
      <c r="HG717">
        <v>1.82248</v>
      </c>
      <c r="HH717">
        <v>0.143558</v>
      </c>
      <c r="HI717">
        <v>0</v>
      </c>
      <c r="HJ717">
        <v>27.6446</v>
      </c>
      <c r="HK717">
        <v>999.9</v>
      </c>
      <c r="HL717">
        <v>47.2</v>
      </c>
      <c r="HM717">
        <v>31.7</v>
      </c>
      <c r="HN717">
        <v>24.4558</v>
      </c>
      <c r="HO717">
        <v>62.7443</v>
      </c>
      <c r="HP717">
        <v>17.6683</v>
      </c>
      <c r="HQ717">
        <v>1</v>
      </c>
      <c r="HR717">
        <v>0.151697</v>
      </c>
      <c r="HS717">
        <v>-0.237023</v>
      </c>
      <c r="HT717">
        <v>20.2002</v>
      </c>
      <c r="HU717">
        <v>5.22822</v>
      </c>
      <c r="HV717">
        <v>11.974</v>
      </c>
      <c r="HW717">
        <v>4.97</v>
      </c>
      <c r="HX717">
        <v>3.28958</v>
      </c>
      <c r="HY717">
        <v>9999</v>
      </c>
      <c r="HZ717">
        <v>9999</v>
      </c>
      <c r="IA717">
        <v>9999</v>
      </c>
      <c r="IB717">
        <v>22.8</v>
      </c>
      <c r="IC717">
        <v>4.97292</v>
      </c>
      <c r="ID717">
        <v>1.87729</v>
      </c>
      <c r="IE717">
        <v>1.87534</v>
      </c>
      <c r="IF717">
        <v>1.87819</v>
      </c>
      <c r="IG717">
        <v>1.87492</v>
      </c>
      <c r="IH717">
        <v>1.87848</v>
      </c>
      <c r="II717">
        <v>1.87558</v>
      </c>
      <c r="IJ717">
        <v>1.8767</v>
      </c>
      <c r="IK717">
        <v>0</v>
      </c>
      <c r="IL717">
        <v>0</v>
      </c>
      <c r="IM717">
        <v>0</v>
      </c>
      <c r="IN717">
        <v>0</v>
      </c>
      <c r="IO717" t="s">
        <v>441</v>
      </c>
      <c r="IP717" t="s">
        <v>442</v>
      </c>
      <c r="IQ717" t="s">
        <v>443</v>
      </c>
      <c r="IR717" t="s">
        <v>443</v>
      </c>
      <c r="IS717" t="s">
        <v>443</v>
      </c>
      <c r="IT717" t="s">
        <v>443</v>
      </c>
      <c r="IU717">
        <v>0</v>
      </c>
      <c r="IV717">
        <v>100</v>
      </c>
      <c r="IW717">
        <v>100</v>
      </c>
      <c r="IX717">
        <v>0.366</v>
      </c>
      <c r="IY717">
        <v>0.2217</v>
      </c>
      <c r="IZ717">
        <v>-0.1222274518627452</v>
      </c>
      <c r="JA717">
        <v>0.001328938755811441</v>
      </c>
      <c r="JB717">
        <v>-5.633165956792918E-07</v>
      </c>
      <c r="JC717">
        <v>2.510553891376428E-10</v>
      </c>
      <c r="JD717">
        <v>-0.04678033270444259</v>
      </c>
      <c r="JE717">
        <v>-0.0009625096320519332</v>
      </c>
      <c r="JF717">
        <v>0.0006953178313022573</v>
      </c>
      <c r="JG717">
        <v>-5.973937232829655E-06</v>
      </c>
      <c r="JH717">
        <v>1</v>
      </c>
      <c r="JI717">
        <v>2112</v>
      </c>
      <c r="JJ717">
        <v>1</v>
      </c>
      <c r="JK717">
        <v>26</v>
      </c>
      <c r="JL717">
        <v>201957.9</v>
      </c>
      <c r="JM717">
        <v>201957.8</v>
      </c>
      <c r="JN717">
        <v>1.21216</v>
      </c>
      <c r="JO717">
        <v>2.5647</v>
      </c>
      <c r="JP717">
        <v>1.39893</v>
      </c>
      <c r="JQ717">
        <v>2.32544</v>
      </c>
      <c r="JR717">
        <v>1.44897</v>
      </c>
      <c r="JS717">
        <v>2.58911</v>
      </c>
      <c r="JT717">
        <v>37.6504</v>
      </c>
      <c r="JU717">
        <v>23.9737</v>
      </c>
      <c r="JV717">
        <v>18</v>
      </c>
      <c r="JW717">
        <v>480.232</v>
      </c>
      <c r="JX717">
        <v>448.706</v>
      </c>
      <c r="JY717">
        <v>28.0283</v>
      </c>
      <c r="JZ717">
        <v>29.205</v>
      </c>
      <c r="KA717">
        <v>29.9994</v>
      </c>
      <c r="KB717">
        <v>28.9853</v>
      </c>
      <c r="KC717">
        <v>29.0632</v>
      </c>
      <c r="KD717">
        <v>24.2867</v>
      </c>
      <c r="KE717">
        <v>30.3141</v>
      </c>
      <c r="KF717">
        <v>16.079</v>
      </c>
      <c r="KG717">
        <v>28.0803</v>
      </c>
      <c r="KH717">
        <v>487.25</v>
      </c>
      <c r="KI717">
        <v>18.0136</v>
      </c>
      <c r="KJ717">
        <v>100.885</v>
      </c>
      <c r="KK717">
        <v>100.257</v>
      </c>
    </row>
    <row r="718" spans="1:297">
      <c r="A718">
        <v>702</v>
      </c>
      <c r="B718">
        <v>1759266059.6</v>
      </c>
      <c r="C718">
        <v>19244</v>
      </c>
      <c r="D718" t="s">
        <v>1854</v>
      </c>
      <c r="E718" t="s">
        <v>1855</v>
      </c>
      <c r="F718">
        <v>5</v>
      </c>
      <c r="G718" t="s">
        <v>1797</v>
      </c>
      <c r="H718" t="s">
        <v>436</v>
      </c>
      <c r="I718">
        <v>1759266052.1</v>
      </c>
      <c r="J718">
        <f>(K718)/1000</f>
        <v>0</v>
      </c>
      <c r="K718">
        <f>IF(DP718, AN718, AH718)</f>
        <v>0</v>
      </c>
      <c r="L718">
        <f>IF(DP718, AI718, AG718)</f>
        <v>0</v>
      </c>
      <c r="M718">
        <f>DR718 - IF(AU718&gt;1, L718*DL718*100.0/(AW718), 0)</f>
        <v>0</v>
      </c>
      <c r="N718">
        <f>((T718-J718/2)*M718-L718)/(T718+J718/2)</f>
        <v>0</v>
      </c>
      <c r="O718">
        <f>N718*(DY718+DZ718)/1000.0</f>
        <v>0</v>
      </c>
      <c r="P718">
        <f>(DR718 - IF(AU718&gt;1, L718*DL718*100.0/(AW718), 0))*(DY718+DZ718)/1000.0</f>
        <v>0</v>
      </c>
      <c r="Q718">
        <f>2.0/((1/S718-1/R718)+SIGN(S718)*SQRT((1/S718-1/R718)*(1/S718-1/R718) + 4*DM718/((DM718+1)*(DM718+1))*(2*1/S718*1/R718-1/R718*1/R718)))</f>
        <v>0</v>
      </c>
      <c r="R718">
        <f>IF(LEFT(DN718,1)&lt;&gt;"0",IF(LEFT(DN718,1)="1",3.0,DO718),$D$5+$E$5*(EF718*DY718/($K$5*1000))+$F$5*(EF718*DY718/($K$5*1000))*MAX(MIN(DL718,$J$5),$I$5)*MAX(MIN(DL718,$J$5),$I$5)+$G$5*MAX(MIN(DL718,$J$5),$I$5)*(EF718*DY718/($K$5*1000))+$H$5*(EF718*DY718/($K$5*1000))*(EF718*DY718/($K$5*1000)))</f>
        <v>0</v>
      </c>
      <c r="S718">
        <f>J718*(1000-(1000*0.61365*exp(17.502*W718/(240.97+W718))/(DY718+DZ718)+DT718)/2)/(1000*0.61365*exp(17.502*W718/(240.97+W718))/(DY718+DZ718)-DT718)</f>
        <v>0</v>
      </c>
      <c r="T718">
        <f>1/((DM718+1)/(Q718/1.6)+1/(R718/1.37)) + DM718/((DM718+1)/(Q718/1.6) + DM718/(R718/1.37))</f>
        <v>0</v>
      </c>
      <c r="U718">
        <f>(DH718*DK718)</f>
        <v>0</v>
      </c>
      <c r="V718">
        <f>(EA718+(U718+2*0.95*5.67E-8*(((EA718+$B$7)+273)^4-(EA718+273)^4)-44100*J718)/(1.84*29.3*R718+8*0.95*5.67E-8*(EA718+273)^3))</f>
        <v>0</v>
      </c>
      <c r="W718">
        <f>($C$7*EB718+$D$7*EC718+$E$7*V718)</f>
        <v>0</v>
      </c>
      <c r="X718">
        <f>0.61365*exp(17.502*W718/(240.97+W718))</f>
        <v>0</v>
      </c>
      <c r="Y718">
        <f>(Z718/AA718*100)</f>
        <v>0</v>
      </c>
      <c r="Z718">
        <f>DT718*(DY718+DZ718)/1000</f>
        <v>0</v>
      </c>
      <c r="AA718">
        <f>0.61365*exp(17.502*EA718/(240.97+EA718))</f>
        <v>0</v>
      </c>
      <c r="AB718">
        <f>(X718-DT718*(DY718+DZ718)/1000)</f>
        <v>0</v>
      </c>
      <c r="AC718">
        <f>(-J718*44100)</f>
        <v>0</v>
      </c>
      <c r="AD718">
        <f>2*29.3*R718*0.92*(EA718-W718)</f>
        <v>0</v>
      </c>
      <c r="AE718">
        <f>2*0.95*5.67E-8*(((EA718+$B$7)+273)^4-(W718+273)^4)</f>
        <v>0</v>
      </c>
      <c r="AF718">
        <f>U718+AE718+AC718+AD718</f>
        <v>0</v>
      </c>
      <c r="AG718">
        <f>DX718*AU718*(DS718-DR718*(1000-AU718*DU718)/(1000-AU718*DT718))/(100*DL718)</f>
        <v>0</v>
      </c>
      <c r="AH718">
        <f>1000*DX718*AU718*(DT718-DU718)/(100*DL718*(1000-AU718*DT718))</f>
        <v>0</v>
      </c>
      <c r="AI718">
        <f>(AJ718 - AK718 - DY718*1E3/(8.314*(EA718+273.15)) * AM718/DX718 * AL718) * DX718/(100*DL718) * (1000 - DU718)/1000</f>
        <v>0</v>
      </c>
      <c r="AJ718">
        <v>481.6190677398777</v>
      </c>
      <c r="AK718">
        <v>454.8579090909091</v>
      </c>
      <c r="AL718">
        <v>3.023380954683412</v>
      </c>
      <c r="AM718">
        <v>65.48838002476873</v>
      </c>
      <c r="AN718">
        <f>(AP718 - AO718 + DY718*1E3/(8.314*(EA718+273.15)) * AR718/DX718 * AQ718) * DX718/(100*DL718) * 1000/(1000 - AP718)</f>
        <v>0</v>
      </c>
      <c r="AO718">
        <v>18.07678520374987</v>
      </c>
      <c r="AP718">
        <v>23.0099496969697</v>
      </c>
      <c r="AQ718">
        <v>8.5077718682236E-05</v>
      </c>
      <c r="AR718">
        <v>121.0153732693986</v>
      </c>
      <c r="AS718">
        <v>1</v>
      </c>
      <c r="AT718">
        <v>0</v>
      </c>
      <c r="AU718">
        <f>IF(AS718*$H$13&gt;=AW718,1.0,(AW718/(AW718-AS718*$H$13)))</f>
        <v>0</v>
      </c>
      <c r="AV718">
        <f>(AU718-1)*100</f>
        <v>0</v>
      </c>
      <c r="AW718">
        <f>MAX(0,($B$13+$C$13*EF718)/(1+$D$13*EF718)*DY718/(EA718+273)*$E$13)</f>
        <v>0</v>
      </c>
      <c r="AX718" t="s">
        <v>437</v>
      </c>
      <c r="AY718" t="s">
        <v>437</v>
      </c>
      <c r="AZ718">
        <v>0</v>
      </c>
      <c r="BA718">
        <v>0</v>
      </c>
      <c r="BB718">
        <f>1-AZ718/BA718</f>
        <v>0</v>
      </c>
      <c r="BC718">
        <v>0</v>
      </c>
      <c r="BD718" t="s">
        <v>437</v>
      </c>
      <c r="BE718" t="s">
        <v>437</v>
      </c>
      <c r="BF718">
        <v>0</v>
      </c>
      <c r="BG718">
        <v>0</v>
      </c>
      <c r="BH718">
        <f>1-BF718/BG718</f>
        <v>0</v>
      </c>
      <c r="BI718">
        <v>0.5</v>
      </c>
      <c r="BJ718">
        <f>DI718</f>
        <v>0</v>
      </c>
      <c r="BK718">
        <f>L718</f>
        <v>0</v>
      </c>
      <c r="BL718">
        <f>BH718*BI718*BJ718</f>
        <v>0</v>
      </c>
      <c r="BM718">
        <f>(BK718-BC718)/BJ718</f>
        <v>0</v>
      </c>
      <c r="BN718">
        <f>(BA718-BG718)/BG718</f>
        <v>0</v>
      </c>
      <c r="BO718">
        <f>AZ718/(BB718+AZ718/BG718)</f>
        <v>0</v>
      </c>
      <c r="BP718" t="s">
        <v>437</v>
      </c>
      <c r="BQ718">
        <v>0</v>
      </c>
      <c r="BR718">
        <f>IF(BQ718&lt;&gt;0, BQ718, BO718)</f>
        <v>0</v>
      </c>
      <c r="BS718">
        <f>1-BR718/BG718</f>
        <v>0</v>
      </c>
      <c r="BT718">
        <f>(BG718-BF718)/(BG718-BR718)</f>
        <v>0</v>
      </c>
      <c r="BU718">
        <f>(BA718-BG718)/(BA718-BR718)</f>
        <v>0</v>
      </c>
      <c r="BV718">
        <f>(BG718-BF718)/(BG718-AZ718)</f>
        <v>0</v>
      </c>
      <c r="BW718">
        <f>(BA718-BG718)/(BA718-AZ718)</f>
        <v>0</v>
      </c>
      <c r="BX718">
        <f>(BT718*BR718/BF718)</f>
        <v>0</v>
      </c>
      <c r="BY718">
        <f>(1-BX718)</f>
        <v>0</v>
      </c>
      <c r="DH718">
        <f>$B$11*EG718+$C$11*EH718+$F$11*ES718*(1-EV718)</f>
        <v>0</v>
      </c>
      <c r="DI718">
        <f>DH718*DJ718</f>
        <v>0</v>
      </c>
      <c r="DJ718">
        <f>($B$11*$D$9+$C$11*$D$9+$F$11*((FF718+EX718)/MAX(FF718+EX718+FG718, 0.1)*$I$9+FG718/MAX(FF718+EX718+FG718, 0.1)*$J$9))/($B$11+$C$11+$F$11)</f>
        <v>0</v>
      </c>
      <c r="DK718">
        <f>($B$11*$K$9+$C$11*$K$9+$F$11*((FF718+EX718)/MAX(FF718+EX718+FG718, 0.1)*$P$9+FG718/MAX(FF718+EX718+FG718, 0.1)*$Q$9))/($B$11+$C$11+$F$11)</f>
        <v>0</v>
      </c>
      <c r="DL718">
        <v>5.36</v>
      </c>
      <c r="DM718">
        <v>0.5</v>
      </c>
      <c r="DN718" t="s">
        <v>438</v>
      </c>
      <c r="DO718">
        <v>2</v>
      </c>
      <c r="DP718" t="b">
        <v>1</v>
      </c>
      <c r="DQ718">
        <v>1759266052.1</v>
      </c>
      <c r="DR718">
        <v>425.5066296296296</v>
      </c>
      <c r="DS718">
        <v>458.1977777777777</v>
      </c>
      <c r="DT718">
        <v>23.00468518518518</v>
      </c>
      <c r="DU718">
        <v>18.08686666666667</v>
      </c>
      <c r="DV718">
        <v>425.1463333333334</v>
      </c>
      <c r="DW718">
        <v>22.78312222222222</v>
      </c>
      <c r="DX718">
        <v>500.0024074074075</v>
      </c>
      <c r="DY718">
        <v>90.60482592592591</v>
      </c>
      <c r="DZ718">
        <v>0.05167081851851852</v>
      </c>
      <c r="EA718">
        <v>29.59197407407407</v>
      </c>
      <c r="EB718">
        <v>29.99273333333333</v>
      </c>
      <c r="EC718">
        <v>999.9000000000001</v>
      </c>
      <c r="ED718">
        <v>0</v>
      </c>
      <c r="EE718">
        <v>0</v>
      </c>
      <c r="EF718">
        <v>9989.142962962962</v>
      </c>
      <c r="EG718">
        <v>0</v>
      </c>
      <c r="EH718">
        <v>12.34888888888889</v>
      </c>
      <c r="EI718">
        <v>-32.69118148148148</v>
      </c>
      <c r="EJ718">
        <v>435.5256666666667</v>
      </c>
      <c r="EK718">
        <v>466.6375555555555</v>
      </c>
      <c r="EL718">
        <v>4.917827777777778</v>
      </c>
      <c r="EM718">
        <v>458.1977777777777</v>
      </c>
      <c r="EN718">
        <v>18.08686666666667</v>
      </c>
      <c r="EO718">
        <v>2.084335925925926</v>
      </c>
      <c r="EP718">
        <v>1.638757037037037</v>
      </c>
      <c r="EQ718">
        <v>18.09998518518518</v>
      </c>
      <c r="ER718">
        <v>14.32815555555556</v>
      </c>
      <c r="ES718">
        <v>2000.031481481481</v>
      </c>
      <c r="ET718">
        <v>0.9800013333333332</v>
      </c>
      <c r="EU718">
        <v>0.01999860740740741</v>
      </c>
      <c r="EV718">
        <v>0</v>
      </c>
      <c r="EW718">
        <v>943.1592222222222</v>
      </c>
      <c r="EX718">
        <v>5.000560000000001</v>
      </c>
      <c r="EY718">
        <v>19388.41111111111</v>
      </c>
      <c r="EZ718">
        <v>17295.15185185185</v>
      </c>
      <c r="FA718">
        <v>41.5</v>
      </c>
      <c r="FB718">
        <v>41.68699999999999</v>
      </c>
      <c r="FC718">
        <v>41.25</v>
      </c>
      <c r="FD718">
        <v>40.75459259259259</v>
      </c>
      <c r="FE718">
        <v>42.19866666666666</v>
      </c>
      <c r="FF718">
        <v>1955.131481481482</v>
      </c>
      <c r="FG718">
        <v>39.9</v>
      </c>
      <c r="FH718">
        <v>0</v>
      </c>
      <c r="FI718">
        <v>1759266074.2</v>
      </c>
      <c r="FJ718">
        <v>0</v>
      </c>
      <c r="FK718">
        <v>943.08428</v>
      </c>
      <c r="FL718">
        <v>-4.014384604876242</v>
      </c>
      <c r="FM718">
        <v>-90.90769221532031</v>
      </c>
      <c r="FN718">
        <v>19387.652</v>
      </c>
      <c r="FO718">
        <v>15</v>
      </c>
      <c r="FP718">
        <v>0</v>
      </c>
      <c r="FQ718" t="s">
        <v>439</v>
      </c>
      <c r="FR718">
        <v>1747148579.5</v>
      </c>
      <c r="FS718">
        <v>1747148584.5</v>
      </c>
      <c r="FT718">
        <v>0</v>
      </c>
      <c r="FU718">
        <v>0.162</v>
      </c>
      <c r="FV718">
        <v>-0.001</v>
      </c>
      <c r="FW718">
        <v>0.139</v>
      </c>
      <c r="FX718">
        <v>0.058</v>
      </c>
      <c r="FY718">
        <v>420</v>
      </c>
      <c r="FZ718">
        <v>16</v>
      </c>
      <c r="GA718">
        <v>0.19</v>
      </c>
      <c r="GB718">
        <v>0.02</v>
      </c>
      <c r="GC718">
        <v>-29.27972</v>
      </c>
      <c r="GD718">
        <v>-66.3319564727955</v>
      </c>
      <c r="GE718">
        <v>6.539000576280752</v>
      </c>
      <c r="GF718">
        <v>0</v>
      </c>
      <c r="GG718">
        <v>943.3367941176471</v>
      </c>
      <c r="GH718">
        <v>-4.242032081193472</v>
      </c>
      <c r="GI718">
        <v>0.4514002905607524</v>
      </c>
      <c r="GJ718">
        <v>0</v>
      </c>
      <c r="GK718">
        <v>4.9028925</v>
      </c>
      <c r="GL718">
        <v>0.2838974859287052</v>
      </c>
      <c r="GM718">
        <v>0.02841286519782888</v>
      </c>
      <c r="GN718">
        <v>0</v>
      </c>
      <c r="GO718">
        <v>0</v>
      </c>
      <c r="GP718">
        <v>3</v>
      </c>
      <c r="GQ718" t="s">
        <v>490</v>
      </c>
      <c r="GR718">
        <v>3.1282</v>
      </c>
      <c r="GS718">
        <v>2.72935</v>
      </c>
      <c r="GT718">
        <v>0.0897321</v>
      </c>
      <c r="GU718">
        <v>0.0957631</v>
      </c>
      <c r="GV718">
        <v>0.103972</v>
      </c>
      <c r="GW718">
        <v>0.08827069999999999</v>
      </c>
      <c r="GX718">
        <v>27284.3</v>
      </c>
      <c r="GY718">
        <v>26294.2</v>
      </c>
      <c r="GZ718">
        <v>30515.8</v>
      </c>
      <c r="HA718">
        <v>29333.9</v>
      </c>
      <c r="HB718">
        <v>37736.8</v>
      </c>
      <c r="HC718">
        <v>35190.3</v>
      </c>
      <c r="HD718">
        <v>46684.2</v>
      </c>
      <c r="HE718">
        <v>43586.2</v>
      </c>
      <c r="HF718">
        <v>1.82523</v>
      </c>
      <c r="HG718">
        <v>1.82255</v>
      </c>
      <c r="HH718">
        <v>0.143312</v>
      </c>
      <c r="HI718">
        <v>0</v>
      </c>
      <c r="HJ718">
        <v>27.6462</v>
      </c>
      <c r="HK718">
        <v>999.9</v>
      </c>
      <c r="HL718">
        <v>47.2</v>
      </c>
      <c r="HM718">
        <v>31.7</v>
      </c>
      <c r="HN718">
        <v>24.4572</v>
      </c>
      <c r="HO718">
        <v>62.4843</v>
      </c>
      <c r="HP718">
        <v>17.6162</v>
      </c>
      <c r="HQ718">
        <v>1</v>
      </c>
      <c r="HR718">
        <v>0.150912</v>
      </c>
      <c r="HS718">
        <v>-0.389338</v>
      </c>
      <c r="HT718">
        <v>20.2001</v>
      </c>
      <c r="HU718">
        <v>5.22762</v>
      </c>
      <c r="HV718">
        <v>11.974</v>
      </c>
      <c r="HW718">
        <v>4.96955</v>
      </c>
      <c r="HX718">
        <v>3.28945</v>
      </c>
      <c r="HY718">
        <v>9999</v>
      </c>
      <c r="HZ718">
        <v>9999</v>
      </c>
      <c r="IA718">
        <v>9999</v>
      </c>
      <c r="IB718">
        <v>22.8</v>
      </c>
      <c r="IC718">
        <v>4.97291</v>
      </c>
      <c r="ID718">
        <v>1.87729</v>
      </c>
      <c r="IE718">
        <v>1.87531</v>
      </c>
      <c r="IF718">
        <v>1.87815</v>
      </c>
      <c r="IG718">
        <v>1.87486</v>
      </c>
      <c r="IH718">
        <v>1.87843</v>
      </c>
      <c r="II718">
        <v>1.87549</v>
      </c>
      <c r="IJ718">
        <v>1.8767</v>
      </c>
      <c r="IK718">
        <v>0</v>
      </c>
      <c r="IL718">
        <v>0</v>
      </c>
      <c r="IM718">
        <v>0</v>
      </c>
      <c r="IN718">
        <v>0</v>
      </c>
      <c r="IO718" t="s">
        <v>441</v>
      </c>
      <c r="IP718" t="s">
        <v>442</v>
      </c>
      <c r="IQ718" t="s">
        <v>443</v>
      </c>
      <c r="IR718" t="s">
        <v>443</v>
      </c>
      <c r="IS718" t="s">
        <v>443</v>
      </c>
      <c r="IT718" t="s">
        <v>443</v>
      </c>
      <c r="IU718">
        <v>0</v>
      </c>
      <c r="IV718">
        <v>100</v>
      </c>
      <c r="IW718">
        <v>100</v>
      </c>
      <c r="IX718">
        <v>0.381</v>
      </c>
      <c r="IY718">
        <v>0.2217</v>
      </c>
      <c r="IZ718">
        <v>-0.1222274518627452</v>
      </c>
      <c r="JA718">
        <v>0.001328938755811441</v>
      </c>
      <c r="JB718">
        <v>-5.633165956792918E-07</v>
      </c>
      <c r="JC718">
        <v>2.510553891376428E-10</v>
      </c>
      <c r="JD718">
        <v>-0.04678033270444259</v>
      </c>
      <c r="JE718">
        <v>-0.0009625096320519332</v>
      </c>
      <c r="JF718">
        <v>0.0006953178313022573</v>
      </c>
      <c r="JG718">
        <v>-5.973937232829655E-06</v>
      </c>
      <c r="JH718">
        <v>1</v>
      </c>
      <c r="JI718">
        <v>2112</v>
      </c>
      <c r="JJ718">
        <v>1</v>
      </c>
      <c r="JK718">
        <v>26</v>
      </c>
      <c r="JL718">
        <v>201958</v>
      </c>
      <c r="JM718">
        <v>201957.9</v>
      </c>
      <c r="JN718">
        <v>1.24756</v>
      </c>
      <c r="JO718">
        <v>2.5647</v>
      </c>
      <c r="JP718">
        <v>1.39893</v>
      </c>
      <c r="JQ718">
        <v>2.32544</v>
      </c>
      <c r="JR718">
        <v>1.44897</v>
      </c>
      <c r="JS718">
        <v>2.49512</v>
      </c>
      <c r="JT718">
        <v>37.6504</v>
      </c>
      <c r="JU718">
        <v>23.9562</v>
      </c>
      <c r="JV718">
        <v>18</v>
      </c>
      <c r="JW718">
        <v>480.375</v>
      </c>
      <c r="JX718">
        <v>448.716</v>
      </c>
      <c r="JY718">
        <v>28.0426</v>
      </c>
      <c r="JZ718">
        <v>29.1993</v>
      </c>
      <c r="KA718">
        <v>29.9994</v>
      </c>
      <c r="KB718">
        <v>28.9797</v>
      </c>
      <c r="KC718">
        <v>29.0582</v>
      </c>
      <c r="KD718">
        <v>24.9987</v>
      </c>
      <c r="KE718">
        <v>30.3141</v>
      </c>
      <c r="KF718">
        <v>16.079</v>
      </c>
      <c r="KG718">
        <v>28.0898</v>
      </c>
      <c r="KH718">
        <v>507.325</v>
      </c>
      <c r="KI718">
        <v>17.9858</v>
      </c>
      <c r="KJ718">
        <v>100.886</v>
      </c>
      <c r="KK718">
        <v>100.258</v>
      </c>
    </row>
    <row r="719" spans="1:297">
      <c r="A719">
        <v>703</v>
      </c>
      <c r="B719">
        <v>1759266064.6</v>
      </c>
      <c r="C719">
        <v>19249</v>
      </c>
      <c r="D719" t="s">
        <v>1856</v>
      </c>
      <c r="E719" t="s">
        <v>1857</v>
      </c>
      <c r="F719">
        <v>5</v>
      </c>
      <c r="G719" t="s">
        <v>1797</v>
      </c>
      <c r="H719" t="s">
        <v>436</v>
      </c>
      <c r="I719">
        <v>1759266056.814285</v>
      </c>
      <c r="J719">
        <f>(K719)/1000</f>
        <v>0</v>
      </c>
      <c r="K719">
        <f>IF(DP719, AN719, AH719)</f>
        <v>0</v>
      </c>
      <c r="L719">
        <f>IF(DP719, AI719, AG719)</f>
        <v>0</v>
      </c>
      <c r="M719">
        <f>DR719 - IF(AU719&gt;1, L719*DL719*100.0/(AW719), 0)</f>
        <v>0</v>
      </c>
      <c r="N719">
        <f>((T719-J719/2)*M719-L719)/(T719+J719/2)</f>
        <v>0</v>
      </c>
      <c r="O719">
        <f>N719*(DY719+DZ719)/1000.0</f>
        <v>0</v>
      </c>
      <c r="P719">
        <f>(DR719 - IF(AU719&gt;1, L719*DL719*100.0/(AW719), 0))*(DY719+DZ719)/1000.0</f>
        <v>0</v>
      </c>
      <c r="Q719">
        <f>2.0/((1/S719-1/R719)+SIGN(S719)*SQRT((1/S719-1/R719)*(1/S719-1/R719) + 4*DM719/((DM719+1)*(DM719+1))*(2*1/S719*1/R719-1/R719*1/R719)))</f>
        <v>0</v>
      </c>
      <c r="R719">
        <f>IF(LEFT(DN719,1)&lt;&gt;"0",IF(LEFT(DN719,1)="1",3.0,DO719),$D$5+$E$5*(EF719*DY719/($K$5*1000))+$F$5*(EF719*DY719/($K$5*1000))*MAX(MIN(DL719,$J$5),$I$5)*MAX(MIN(DL719,$J$5),$I$5)+$G$5*MAX(MIN(DL719,$J$5),$I$5)*(EF719*DY719/($K$5*1000))+$H$5*(EF719*DY719/($K$5*1000))*(EF719*DY719/($K$5*1000)))</f>
        <v>0</v>
      </c>
      <c r="S719">
        <f>J719*(1000-(1000*0.61365*exp(17.502*W719/(240.97+W719))/(DY719+DZ719)+DT719)/2)/(1000*0.61365*exp(17.502*W719/(240.97+W719))/(DY719+DZ719)-DT719)</f>
        <v>0</v>
      </c>
      <c r="T719">
        <f>1/((DM719+1)/(Q719/1.6)+1/(R719/1.37)) + DM719/((DM719+1)/(Q719/1.6) + DM719/(R719/1.37))</f>
        <v>0</v>
      </c>
      <c r="U719">
        <f>(DH719*DK719)</f>
        <v>0</v>
      </c>
      <c r="V719">
        <f>(EA719+(U719+2*0.95*5.67E-8*(((EA719+$B$7)+273)^4-(EA719+273)^4)-44100*J719)/(1.84*29.3*R719+8*0.95*5.67E-8*(EA719+273)^3))</f>
        <v>0</v>
      </c>
      <c r="W719">
        <f>($C$7*EB719+$D$7*EC719+$E$7*V719)</f>
        <v>0</v>
      </c>
      <c r="X719">
        <f>0.61365*exp(17.502*W719/(240.97+W719))</f>
        <v>0</v>
      </c>
      <c r="Y719">
        <f>(Z719/AA719*100)</f>
        <v>0</v>
      </c>
      <c r="Z719">
        <f>DT719*(DY719+DZ719)/1000</f>
        <v>0</v>
      </c>
      <c r="AA719">
        <f>0.61365*exp(17.502*EA719/(240.97+EA719))</f>
        <v>0</v>
      </c>
      <c r="AB719">
        <f>(X719-DT719*(DY719+DZ719)/1000)</f>
        <v>0</v>
      </c>
      <c r="AC719">
        <f>(-J719*44100)</f>
        <v>0</v>
      </c>
      <c r="AD719">
        <f>2*29.3*R719*0.92*(EA719-W719)</f>
        <v>0</v>
      </c>
      <c r="AE719">
        <f>2*0.95*5.67E-8*(((EA719+$B$7)+273)^4-(W719+273)^4)</f>
        <v>0</v>
      </c>
      <c r="AF719">
        <f>U719+AE719+AC719+AD719</f>
        <v>0</v>
      </c>
      <c r="AG719">
        <f>DX719*AU719*(DS719-DR719*(1000-AU719*DU719)/(1000-AU719*DT719))/(100*DL719)</f>
        <v>0</v>
      </c>
      <c r="AH719">
        <f>1000*DX719*AU719*(DT719-DU719)/(100*DL719*(1000-AU719*DT719))</f>
        <v>0</v>
      </c>
      <c r="AI719">
        <f>(AJ719 - AK719 - DY719*1E3/(8.314*(EA719+273.15)) * AM719/DX719 * AL719) * DX719/(100*DL719) * (1000 - DU719)/1000</f>
        <v>0</v>
      </c>
      <c r="AJ719">
        <v>498.6870075489211</v>
      </c>
      <c r="AK719">
        <v>470.8751757575756</v>
      </c>
      <c r="AL719">
        <v>3.218593051124472</v>
      </c>
      <c r="AM719">
        <v>65.48838002476873</v>
      </c>
      <c r="AN719">
        <f>(AP719 - AO719 + DY719*1E3/(8.314*(EA719+273.15)) * AR719/DX719 * AQ719) * DX719/(100*DL719) * 1000/(1000 - AP719)</f>
        <v>0</v>
      </c>
      <c r="AO719">
        <v>18.07354477681409</v>
      </c>
      <c r="AP719">
        <v>23.00582181818181</v>
      </c>
      <c r="AQ719">
        <v>-0.0001160793012975483</v>
      </c>
      <c r="AR719">
        <v>121.0153732693986</v>
      </c>
      <c r="AS719">
        <v>1</v>
      </c>
      <c r="AT719">
        <v>0</v>
      </c>
      <c r="AU719">
        <f>IF(AS719*$H$13&gt;=AW719,1.0,(AW719/(AW719-AS719*$H$13)))</f>
        <v>0</v>
      </c>
      <c r="AV719">
        <f>(AU719-1)*100</f>
        <v>0</v>
      </c>
      <c r="AW719">
        <f>MAX(0,($B$13+$C$13*EF719)/(1+$D$13*EF719)*DY719/(EA719+273)*$E$13)</f>
        <v>0</v>
      </c>
      <c r="AX719" t="s">
        <v>437</v>
      </c>
      <c r="AY719" t="s">
        <v>437</v>
      </c>
      <c r="AZ719">
        <v>0</v>
      </c>
      <c r="BA719">
        <v>0</v>
      </c>
      <c r="BB719">
        <f>1-AZ719/BA719</f>
        <v>0</v>
      </c>
      <c r="BC719">
        <v>0</v>
      </c>
      <c r="BD719" t="s">
        <v>437</v>
      </c>
      <c r="BE719" t="s">
        <v>437</v>
      </c>
      <c r="BF719">
        <v>0</v>
      </c>
      <c r="BG719">
        <v>0</v>
      </c>
      <c r="BH719">
        <f>1-BF719/BG719</f>
        <v>0</v>
      </c>
      <c r="BI719">
        <v>0.5</v>
      </c>
      <c r="BJ719">
        <f>DI719</f>
        <v>0</v>
      </c>
      <c r="BK719">
        <f>L719</f>
        <v>0</v>
      </c>
      <c r="BL719">
        <f>BH719*BI719*BJ719</f>
        <v>0</v>
      </c>
      <c r="BM719">
        <f>(BK719-BC719)/BJ719</f>
        <v>0</v>
      </c>
      <c r="BN719">
        <f>(BA719-BG719)/BG719</f>
        <v>0</v>
      </c>
      <c r="BO719">
        <f>AZ719/(BB719+AZ719/BG719)</f>
        <v>0</v>
      </c>
      <c r="BP719" t="s">
        <v>437</v>
      </c>
      <c r="BQ719">
        <v>0</v>
      </c>
      <c r="BR719">
        <f>IF(BQ719&lt;&gt;0, BQ719, BO719)</f>
        <v>0</v>
      </c>
      <c r="BS719">
        <f>1-BR719/BG719</f>
        <v>0</v>
      </c>
      <c r="BT719">
        <f>(BG719-BF719)/(BG719-BR719)</f>
        <v>0</v>
      </c>
      <c r="BU719">
        <f>(BA719-BG719)/(BA719-BR719)</f>
        <v>0</v>
      </c>
      <c r="BV719">
        <f>(BG719-BF719)/(BG719-AZ719)</f>
        <v>0</v>
      </c>
      <c r="BW719">
        <f>(BA719-BG719)/(BA719-AZ719)</f>
        <v>0</v>
      </c>
      <c r="BX719">
        <f>(BT719*BR719/BF719)</f>
        <v>0</v>
      </c>
      <c r="BY719">
        <f>(1-BX719)</f>
        <v>0</v>
      </c>
      <c r="DH719">
        <f>$B$11*EG719+$C$11*EH719+$F$11*ES719*(1-EV719)</f>
        <v>0</v>
      </c>
      <c r="DI719">
        <f>DH719*DJ719</f>
        <v>0</v>
      </c>
      <c r="DJ719">
        <f>($B$11*$D$9+$C$11*$D$9+$F$11*((FF719+EX719)/MAX(FF719+EX719+FG719, 0.1)*$I$9+FG719/MAX(FF719+EX719+FG719, 0.1)*$J$9))/($B$11+$C$11+$F$11)</f>
        <v>0</v>
      </c>
      <c r="DK719">
        <f>($B$11*$K$9+$C$11*$K$9+$F$11*((FF719+EX719)/MAX(FF719+EX719+FG719, 0.1)*$P$9+FG719/MAX(FF719+EX719+FG719, 0.1)*$Q$9))/($B$11+$C$11+$F$11)</f>
        <v>0</v>
      </c>
      <c r="DL719">
        <v>5.36</v>
      </c>
      <c r="DM719">
        <v>0.5</v>
      </c>
      <c r="DN719" t="s">
        <v>438</v>
      </c>
      <c r="DO719">
        <v>2</v>
      </c>
      <c r="DP719" t="b">
        <v>1</v>
      </c>
      <c r="DQ719">
        <v>1759266056.814285</v>
      </c>
      <c r="DR719">
        <v>438.1296071428571</v>
      </c>
      <c r="DS719">
        <v>473.9134285714285</v>
      </c>
      <c r="DT719">
        <v>23.00835357142858</v>
      </c>
      <c r="DU719">
        <v>18.07865</v>
      </c>
      <c r="DV719">
        <v>437.7569285714286</v>
      </c>
      <c r="DW719">
        <v>22.78671071428571</v>
      </c>
      <c r="DX719">
        <v>500.0235357142857</v>
      </c>
      <c r="DY719">
        <v>90.60465357142859</v>
      </c>
      <c r="DZ719">
        <v>0.05156287857142857</v>
      </c>
      <c r="EA719">
        <v>29.58693214285714</v>
      </c>
      <c r="EB719">
        <v>29.981175</v>
      </c>
      <c r="EC719">
        <v>999.9000000000002</v>
      </c>
      <c r="ED719">
        <v>0</v>
      </c>
      <c r="EE719">
        <v>0</v>
      </c>
      <c r="EF719">
        <v>9988.545</v>
      </c>
      <c r="EG719">
        <v>0</v>
      </c>
      <c r="EH719">
        <v>12.34970357142857</v>
      </c>
      <c r="EI719">
        <v>-35.78382857142858</v>
      </c>
      <c r="EJ719">
        <v>448.4474999999999</v>
      </c>
      <c r="EK719">
        <v>482.6387142857143</v>
      </c>
      <c r="EL719">
        <v>4.929707142857144</v>
      </c>
      <c r="EM719">
        <v>473.9134285714285</v>
      </c>
      <c r="EN719">
        <v>18.07865</v>
      </c>
      <c r="EO719">
        <v>2.084665</v>
      </c>
      <c r="EP719">
        <v>1.638009642857143</v>
      </c>
      <c r="EQ719">
        <v>18.10248214285714</v>
      </c>
      <c r="ER719">
        <v>14.32111071428572</v>
      </c>
      <c r="ES719">
        <v>2000.030714285714</v>
      </c>
      <c r="ET719">
        <v>0.9800012499999998</v>
      </c>
      <c r="EU719">
        <v>0.01999869285714286</v>
      </c>
      <c r="EV719">
        <v>0</v>
      </c>
      <c r="EW719">
        <v>942.8376785714283</v>
      </c>
      <c r="EX719">
        <v>5.000560000000001</v>
      </c>
      <c r="EY719">
        <v>19382.35</v>
      </c>
      <c r="EZ719">
        <v>17295.15</v>
      </c>
      <c r="FA719">
        <v>41.4552857142857</v>
      </c>
      <c r="FB719">
        <v>41.67814285714285</v>
      </c>
      <c r="FC719">
        <v>41.23432142857143</v>
      </c>
      <c r="FD719">
        <v>40.74542857142857</v>
      </c>
      <c r="FE719">
        <v>42.18699999999999</v>
      </c>
      <c r="FF719">
        <v>1955.130714285714</v>
      </c>
      <c r="FG719">
        <v>39.9</v>
      </c>
      <c r="FH719">
        <v>0</v>
      </c>
      <c r="FI719">
        <v>1759266079</v>
      </c>
      <c r="FJ719">
        <v>0</v>
      </c>
      <c r="FK719">
        <v>942.79012</v>
      </c>
      <c r="FL719">
        <v>-4.032538449503486</v>
      </c>
      <c r="FM719">
        <v>-65.80769218056264</v>
      </c>
      <c r="FN719">
        <v>19381.504</v>
      </c>
      <c r="FO719">
        <v>15</v>
      </c>
      <c r="FP719">
        <v>0</v>
      </c>
      <c r="FQ719" t="s">
        <v>439</v>
      </c>
      <c r="FR719">
        <v>1747148579.5</v>
      </c>
      <c r="FS719">
        <v>1747148584.5</v>
      </c>
      <c r="FT719">
        <v>0</v>
      </c>
      <c r="FU719">
        <v>0.162</v>
      </c>
      <c r="FV719">
        <v>-0.001</v>
      </c>
      <c r="FW719">
        <v>0.139</v>
      </c>
      <c r="FX719">
        <v>0.058</v>
      </c>
      <c r="FY719">
        <v>420</v>
      </c>
      <c r="FZ719">
        <v>16</v>
      </c>
      <c r="GA719">
        <v>0.19</v>
      </c>
      <c r="GB719">
        <v>0.02</v>
      </c>
      <c r="GC719">
        <v>-33.050875</v>
      </c>
      <c r="GD719">
        <v>-45.26245328330204</v>
      </c>
      <c r="GE719">
        <v>4.547554591852087</v>
      </c>
      <c r="GF719">
        <v>0</v>
      </c>
      <c r="GG719">
        <v>943.0716764705882</v>
      </c>
      <c r="GH719">
        <v>-3.97394957719753</v>
      </c>
      <c r="GI719">
        <v>0.4285930965234079</v>
      </c>
      <c r="GJ719">
        <v>0</v>
      </c>
      <c r="GK719">
        <v>4.918634</v>
      </c>
      <c r="GL719">
        <v>0.1801922701688484</v>
      </c>
      <c r="GM719">
        <v>0.01887109692095292</v>
      </c>
      <c r="GN719">
        <v>0</v>
      </c>
      <c r="GO719">
        <v>0</v>
      </c>
      <c r="GP719">
        <v>3</v>
      </c>
      <c r="GQ719" t="s">
        <v>490</v>
      </c>
      <c r="GR719">
        <v>3.12818</v>
      </c>
      <c r="GS719">
        <v>2.72927</v>
      </c>
      <c r="GT719">
        <v>0.0920709</v>
      </c>
      <c r="GU719">
        <v>0.0981971</v>
      </c>
      <c r="GV719">
        <v>0.103952</v>
      </c>
      <c r="GW719">
        <v>0.0882269</v>
      </c>
      <c r="GX719">
        <v>27214</v>
      </c>
      <c r="GY719">
        <v>26224</v>
      </c>
      <c r="GZ719">
        <v>30515.5</v>
      </c>
      <c r="HA719">
        <v>29334.5</v>
      </c>
      <c r="HB719">
        <v>37737.2</v>
      </c>
      <c r="HC719">
        <v>35192.9</v>
      </c>
      <c r="HD719">
        <v>46683.6</v>
      </c>
      <c r="HE719">
        <v>43587.1</v>
      </c>
      <c r="HF719">
        <v>1.82533</v>
      </c>
      <c r="HG719">
        <v>1.82243</v>
      </c>
      <c r="HH719">
        <v>0.140164</v>
      </c>
      <c r="HI719">
        <v>0</v>
      </c>
      <c r="HJ719">
        <v>27.647</v>
      </c>
      <c r="HK719">
        <v>999.9</v>
      </c>
      <c r="HL719">
        <v>47.2</v>
      </c>
      <c r="HM719">
        <v>31.7</v>
      </c>
      <c r="HN719">
        <v>24.4539</v>
      </c>
      <c r="HO719">
        <v>63.2443</v>
      </c>
      <c r="HP719">
        <v>17.7123</v>
      </c>
      <c r="HQ719">
        <v>1</v>
      </c>
      <c r="HR719">
        <v>0.150381</v>
      </c>
      <c r="HS719">
        <v>-0.487075</v>
      </c>
      <c r="HT719">
        <v>20.1998</v>
      </c>
      <c r="HU719">
        <v>5.22777</v>
      </c>
      <c r="HV719">
        <v>11.974</v>
      </c>
      <c r="HW719">
        <v>4.96975</v>
      </c>
      <c r="HX719">
        <v>3.2895</v>
      </c>
      <c r="HY719">
        <v>9999</v>
      </c>
      <c r="HZ719">
        <v>9999</v>
      </c>
      <c r="IA719">
        <v>9999</v>
      </c>
      <c r="IB719">
        <v>22.8</v>
      </c>
      <c r="IC719">
        <v>4.97293</v>
      </c>
      <c r="ID719">
        <v>1.87729</v>
      </c>
      <c r="IE719">
        <v>1.87532</v>
      </c>
      <c r="IF719">
        <v>1.8782</v>
      </c>
      <c r="IG719">
        <v>1.87488</v>
      </c>
      <c r="IH719">
        <v>1.87849</v>
      </c>
      <c r="II719">
        <v>1.87559</v>
      </c>
      <c r="IJ719">
        <v>1.87673</v>
      </c>
      <c r="IK719">
        <v>0</v>
      </c>
      <c r="IL719">
        <v>0</v>
      </c>
      <c r="IM719">
        <v>0</v>
      </c>
      <c r="IN719">
        <v>0</v>
      </c>
      <c r="IO719" t="s">
        <v>441</v>
      </c>
      <c r="IP719" t="s">
        <v>442</v>
      </c>
      <c r="IQ719" t="s">
        <v>443</v>
      </c>
      <c r="IR719" t="s">
        <v>443</v>
      </c>
      <c r="IS719" t="s">
        <v>443</v>
      </c>
      <c r="IT719" t="s">
        <v>443</v>
      </c>
      <c r="IU719">
        <v>0</v>
      </c>
      <c r="IV719">
        <v>100</v>
      </c>
      <c r="IW719">
        <v>100</v>
      </c>
      <c r="IX719">
        <v>0.395</v>
      </c>
      <c r="IY719">
        <v>0.2215</v>
      </c>
      <c r="IZ719">
        <v>-0.1222274518627452</v>
      </c>
      <c r="JA719">
        <v>0.001328938755811441</v>
      </c>
      <c r="JB719">
        <v>-5.633165956792918E-07</v>
      </c>
      <c r="JC719">
        <v>2.510553891376428E-10</v>
      </c>
      <c r="JD719">
        <v>-0.04678033270444259</v>
      </c>
      <c r="JE719">
        <v>-0.0009625096320519332</v>
      </c>
      <c r="JF719">
        <v>0.0006953178313022573</v>
      </c>
      <c r="JG719">
        <v>-5.973937232829655E-06</v>
      </c>
      <c r="JH719">
        <v>1</v>
      </c>
      <c r="JI719">
        <v>2112</v>
      </c>
      <c r="JJ719">
        <v>1</v>
      </c>
      <c r="JK719">
        <v>26</v>
      </c>
      <c r="JL719">
        <v>201958.1</v>
      </c>
      <c r="JM719">
        <v>201958</v>
      </c>
      <c r="JN719">
        <v>1.2793</v>
      </c>
      <c r="JO719">
        <v>2.56836</v>
      </c>
      <c r="JP719">
        <v>1.39893</v>
      </c>
      <c r="JQ719">
        <v>2.32544</v>
      </c>
      <c r="JR719">
        <v>1.44897</v>
      </c>
      <c r="JS719">
        <v>2.59033</v>
      </c>
      <c r="JT719">
        <v>37.6504</v>
      </c>
      <c r="JU719">
        <v>23.9649</v>
      </c>
      <c r="JV719">
        <v>18</v>
      </c>
      <c r="JW719">
        <v>480.402</v>
      </c>
      <c r="JX719">
        <v>448.604</v>
      </c>
      <c r="JY719">
        <v>28.0664</v>
      </c>
      <c r="JZ719">
        <v>29.1937</v>
      </c>
      <c r="KA719">
        <v>29.9995</v>
      </c>
      <c r="KB719">
        <v>28.9753</v>
      </c>
      <c r="KC719">
        <v>29.0539</v>
      </c>
      <c r="KD719">
        <v>25.6427</v>
      </c>
      <c r="KE719">
        <v>30.5862</v>
      </c>
      <c r="KF719">
        <v>15.7088</v>
      </c>
      <c r="KG719">
        <v>28.1164</v>
      </c>
      <c r="KH719">
        <v>520.6849999999999</v>
      </c>
      <c r="KI719">
        <v>17.9717</v>
      </c>
      <c r="KJ719">
        <v>100.885</v>
      </c>
      <c r="KK719">
        <v>100.26</v>
      </c>
    </row>
    <row r="720" spans="1:297">
      <c r="A720">
        <v>704</v>
      </c>
      <c r="B720">
        <v>1759266069.6</v>
      </c>
      <c r="C720">
        <v>19254</v>
      </c>
      <c r="D720" t="s">
        <v>1858</v>
      </c>
      <c r="E720" t="s">
        <v>1859</v>
      </c>
      <c r="F720">
        <v>5</v>
      </c>
      <c r="G720" t="s">
        <v>1797</v>
      </c>
      <c r="H720" t="s">
        <v>436</v>
      </c>
      <c r="I720">
        <v>1759266062.1</v>
      </c>
      <c r="J720">
        <f>(K720)/1000</f>
        <v>0</v>
      </c>
      <c r="K720">
        <f>IF(DP720, AN720, AH720)</f>
        <v>0</v>
      </c>
      <c r="L720">
        <f>IF(DP720, AI720, AG720)</f>
        <v>0</v>
      </c>
      <c r="M720">
        <f>DR720 - IF(AU720&gt;1, L720*DL720*100.0/(AW720), 0)</f>
        <v>0</v>
      </c>
      <c r="N720">
        <f>((T720-J720/2)*M720-L720)/(T720+J720/2)</f>
        <v>0</v>
      </c>
      <c r="O720">
        <f>N720*(DY720+DZ720)/1000.0</f>
        <v>0</v>
      </c>
      <c r="P720">
        <f>(DR720 - IF(AU720&gt;1, L720*DL720*100.0/(AW720), 0))*(DY720+DZ720)/1000.0</f>
        <v>0</v>
      </c>
      <c r="Q720">
        <f>2.0/((1/S720-1/R720)+SIGN(S720)*SQRT((1/S720-1/R720)*(1/S720-1/R720) + 4*DM720/((DM720+1)*(DM720+1))*(2*1/S720*1/R720-1/R720*1/R720)))</f>
        <v>0</v>
      </c>
      <c r="R720">
        <f>IF(LEFT(DN720,1)&lt;&gt;"0",IF(LEFT(DN720,1)="1",3.0,DO720),$D$5+$E$5*(EF720*DY720/($K$5*1000))+$F$5*(EF720*DY720/($K$5*1000))*MAX(MIN(DL720,$J$5),$I$5)*MAX(MIN(DL720,$J$5),$I$5)+$G$5*MAX(MIN(DL720,$J$5),$I$5)*(EF720*DY720/($K$5*1000))+$H$5*(EF720*DY720/($K$5*1000))*(EF720*DY720/($K$5*1000)))</f>
        <v>0</v>
      </c>
      <c r="S720">
        <f>J720*(1000-(1000*0.61365*exp(17.502*W720/(240.97+W720))/(DY720+DZ720)+DT720)/2)/(1000*0.61365*exp(17.502*W720/(240.97+W720))/(DY720+DZ720)-DT720)</f>
        <v>0</v>
      </c>
      <c r="T720">
        <f>1/((DM720+1)/(Q720/1.6)+1/(R720/1.37)) + DM720/((DM720+1)/(Q720/1.6) + DM720/(R720/1.37))</f>
        <v>0</v>
      </c>
      <c r="U720">
        <f>(DH720*DK720)</f>
        <v>0</v>
      </c>
      <c r="V720">
        <f>(EA720+(U720+2*0.95*5.67E-8*(((EA720+$B$7)+273)^4-(EA720+273)^4)-44100*J720)/(1.84*29.3*R720+8*0.95*5.67E-8*(EA720+273)^3))</f>
        <v>0</v>
      </c>
      <c r="W720">
        <f>($C$7*EB720+$D$7*EC720+$E$7*V720)</f>
        <v>0</v>
      </c>
      <c r="X720">
        <f>0.61365*exp(17.502*W720/(240.97+W720))</f>
        <v>0</v>
      </c>
      <c r="Y720">
        <f>(Z720/AA720*100)</f>
        <v>0</v>
      </c>
      <c r="Z720">
        <f>DT720*(DY720+DZ720)/1000</f>
        <v>0</v>
      </c>
      <c r="AA720">
        <f>0.61365*exp(17.502*EA720/(240.97+EA720))</f>
        <v>0</v>
      </c>
      <c r="AB720">
        <f>(X720-DT720*(DY720+DZ720)/1000)</f>
        <v>0</v>
      </c>
      <c r="AC720">
        <f>(-J720*44100)</f>
        <v>0</v>
      </c>
      <c r="AD720">
        <f>2*29.3*R720*0.92*(EA720-W720)</f>
        <v>0</v>
      </c>
      <c r="AE720">
        <f>2*0.95*5.67E-8*(((EA720+$B$7)+273)^4-(W720+273)^4)</f>
        <v>0</v>
      </c>
      <c r="AF720">
        <f>U720+AE720+AC720+AD720</f>
        <v>0</v>
      </c>
      <c r="AG720">
        <f>DX720*AU720*(DS720-DR720*(1000-AU720*DU720)/(1000-AU720*DT720))/(100*DL720)</f>
        <v>0</v>
      </c>
      <c r="AH720">
        <f>1000*DX720*AU720*(DT720-DU720)/(100*DL720*(1000-AU720*DT720))</f>
        <v>0</v>
      </c>
      <c r="AI720">
        <f>(AJ720 - AK720 - DY720*1E3/(8.314*(EA720+273.15)) * AM720/DX720 * AL720) * DX720/(100*DL720) * (1000 - DU720)/1000</f>
        <v>0</v>
      </c>
      <c r="AJ720">
        <v>515.9246224828285</v>
      </c>
      <c r="AK720">
        <v>487.3611515151513</v>
      </c>
      <c r="AL720">
        <v>3.302306572640224</v>
      </c>
      <c r="AM720">
        <v>65.48838002476873</v>
      </c>
      <c r="AN720">
        <f>(AP720 - AO720 + DY720*1E3/(8.314*(EA720+273.15)) * AR720/DX720 * AQ720) * DX720/(100*DL720) * 1000/(1000 - AP720)</f>
        <v>0</v>
      </c>
      <c r="AO720">
        <v>17.99843626108417</v>
      </c>
      <c r="AP720">
        <v>22.98484848484848</v>
      </c>
      <c r="AQ720">
        <v>-0.0003801452283310006</v>
      </c>
      <c r="AR720">
        <v>121.0153732693986</v>
      </c>
      <c r="AS720">
        <v>1</v>
      </c>
      <c r="AT720">
        <v>0</v>
      </c>
      <c r="AU720">
        <f>IF(AS720*$H$13&gt;=AW720,1.0,(AW720/(AW720-AS720*$H$13)))</f>
        <v>0</v>
      </c>
      <c r="AV720">
        <f>(AU720-1)*100</f>
        <v>0</v>
      </c>
      <c r="AW720">
        <f>MAX(0,($B$13+$C$13*EF720)/(1+$D$13*EF720)*DY720/(EA720+273)*$E$13)</f>
        <v>0</v>
      </c>
      <c r="AX720" t="s">
        <v>437</v>
      </c>
      <c r="AY720" t="s">
        <v>437</v>
      </c>
      <c r="AZ720">
        <v>0</v>
      </c>
      <c r="BA720">
        <v>0</v>
      </c>
      <c r="BB720">
        <f>1-AZ720/BA720</f>
        <v>0</v>
      </c>
      <c r="BC720">
        <v>0</v>
      </c>
      <c r="BD720" t="s">
        <v>437</v>
      </c>
      <c r="BE720" t="s">
        <v>437</v>
      </c>
      <c r="BF720">
        <v>0</v>
      </c>
      <c r="BG720">
        <v>0</v>
      </c>
      <c r="BH720">
        <f>1-BF720/BG720</f>
        <v>0</v>
      </c>
      <c r="BI720">
        <v>0.5</v>
      </c>
      <c r="BJ720">
        <f>DI720</f>
        <v>0</v>
      </c>
      <c r="BK720">
        <f>L720</f>
        <v>0</v>
      </c>
      <c r="BL720">
        <f>BH720*BI720*BJ720</f>
        <v>0</v>
      </c>
      <c r="BM720">
        <f>(BK720-BC720)/BJ720</f>
        <v>0</v>
      </c>
      <c r="BN720">
        <f>(BA720-BG720)/BG720</f>
        <v>0</v>
      </c>
      <c r="BO720">
        <f>AZ720/(BB720+AZ720/BG720)</f>
        <v>0</v>
      </c>
      <c r="BP720" t="s">
        <v>437</v>
      </c>
      <c r="BQ720">
        <v>0</v>
      </c>
      <c r="BR720">
        <f>IF(BQ720&lt;&gt;0, BQ720, BO720)</f>
        <v>0</v>
      </c>
      <c r="BS720">
        <f>1-BR720/BG720</f>
        <v>0</v>
      </c>
      <c r="BT720">
        <f>(BG720-BF720)/(BG720-BR720)</f>
        <v>0</v>
      </c>
      <c r="BU720">
        <f>(BA720-BG720)/(BA720-BR720)</f>
        <v>0</v>
      </c>
      <c r="BV720">
        <f>(BG720-BF720)/(BG720-AZ720)</f>
        <v>0</v>
      </c>
      <c r="BW720">
        <f>(BA720-BG720)/(BA720-AZ720)</f>
        <v>0</v>
      </c>
      <c r="BX720">
        <f>(BT720*BR720/BF720)</f>
        <v>0</v>
      </c>
      <c r="BY720">
        <f>(1-BX720)</f>
        <v>0</v>
      </c>
      <c r="DH720">
        <f>$B$11*EG720+$C$11*EH720+$F$11*ES720*(1-EV720)</f>
        <v>0</v>
      </c>
      <c r="DI720">
        <f>DH720*DJ720</f>
        <v>0</v>
      </c>
      <c r="DJ720">
        <f>($B$11*$D$9+$C$11*$D$9+$F$11*((FF720+EX720)/MAX(FF720+EX720+FG720, 0.1)*$I$9+FG720/MAX(FF720+EX720+FG720, 0.1)*$J$9))/($B$11+$C$11+$F$11)</f>
        <v>0</v>
      </c>
      <c r="DK720">
        <f>($B$11*$K$9+$C$11*$K$9+$F$11*((FF720+EX720)/MAX(FF720+EX720+FG720, 0.1)*$P$9+FG720/MAX(FF720+EX720+FG720, 0.1)*$Q$9))/($B$11+$C$11+$F$11)</f>
        <v>0</v>
      </c>
      <c r="DL720">
        <v>5.36</v>
      </c>
      <c r="DM720">
        <v>0.5</v>
      </c>
      <c r="DN720" t="s">
        <v>438</v>
      </c>
      <c r="DO720">
        <v>2</v>
      </c>
      <c r="DP720" t="b">
        <v>1</v>
      </c>
      <c r="DQ720">
        <v>1759266062.1</v>
      </c>
      <c r="DR720">
        <v>453.9491111111111</v>
      </c>
      <c r="DS720">
        <v>491.7008148148148</v>
      </c>
      <c r="DT720">
        <v>23.00502592592592</v>
      </c>
      <c r="DU720">
        <v>18.05321111111111</v>
      </c>
      <c r="DV720">
        <v>453.5611111111112</v>
      </c>
      <c r="DW720">
        <v>22.78344444444444</v>
      </c>
      <c r="DX720">
        <v>499.9914814814815</v>
      </c>
      <c r="DY720">
        <v>90.60405555555556</v>
      </c>
      <c r="DZ720">
        <v>0.05164765185185184</v>
      </c>
      <c r="EA720">
        <v>29.58202222222222</v>
      </c>
      <c r="EB720">
        <v>29.95612962962963</v>
      </c>
      <c r="EC720">
        <v>999.9000000000001</v>
      </c>
      <c r="ED720">
        <v>0</v>
      </c>
      <c r="EE720">
        <v>0</v>
      </c>
      <c r="EF720">
        <v>9995.547407407408</v>
      </c>
      <c r="EG720">
        <v>0</v>
      </c>
      <c r="EH720">
        <v>12.34929259259259</v>
      </c>
      <c r="EI720">
        <v>-37.75173703703704</v>
      </c>
      <c r="EJ720">
        <v>464.637962962963</v>
      </c>
      <c r="EK720">
        <v>500.7403333333333</v>
      </c>
      <c r="EL720">
        <v>4.951802222222223</v>
      </c>
      <c r="EM720">
        <v>491.7008148148148</v>
      </c>
      <c r="EN720">
        <v>18.05321111111111</v>
      </c>
      <c r="EO720">
        <v>2.084348518518519</v>
      </c>
      <c r="EP720">
        <v>1.635694444444444</v>
      </c>
      <c r="EQ720">
        <v>18.10006666666667</v>
      </c>
      <c r="ER720">
        <v>14.29922962962963</v>
      </c>
      <c r="ES720">
        <v>2000.001481481482</v>
      </c>
      <c r="ET720">
        <v>0.9800008888888888</v>
      </c>
      <c r="EU720">
        <v>0.01999905555555556</v>
      </c>
      <c r="EV720">
        <v>0</v>
      </c>
      <c r="EW720">
        <v>942.5972222222224</v>
      </c>
      <c r="EX720">
        <v>5.000560000000001</v>
      </c>
      <c r="EY720">
        <v>19376.67777777778</v>
      </c>
      <c r="EZ720">
        <v>17294.9</v>
      </c>
      <c r="FA720">
        <v>41.35399999999999</v>
      </c>
      <c r="FB720">
        <v>41.65714814814815</v>
      </c>
      <c r="FC720">
        <v>41.20355555555555</v>
      </c>
      <c r="FD720">
        <v>40.73825925925926</v>
      </c>
      <c r="FE720">
        <v>42.21255555555555</v>
      </c>
      <c r="FF720">
        <v>1955.101481481481</v>
      </c>
      <c r="FG720">
        <v>39.9</v>
      </c>
      <c r="FH720">
        <v>0</v>
      </c>
      <c r="FI720">
        <v>1759266083.8</v>
      </c>
      <c r="FJ720">
        <v>0</v>
      </c>
      <c r="FK720">
        <v>942.5857600000001</v>
      </c>
      <c r="FL720">
        <v>-1.997076929478036</v>
      </c>
      <c r="FM720">
        <v>-48.66923079082841</v>
      </c>
      <c r="FN720">
        <v>19376.592</v>
      </c>
      <c r="FO720">
        <v>15</v>
      </c>
      <c r="FP720">
        <v>0</v>
      </c>
      <c r="FQ720" t="s">
        <v>439</v>
      </c>
      <c r="FR720">
        <v>1747148579.5</v>
      </c>
      <c r="FS720">
        <v>1747148584.5</v>
      </c>
      <c r="FT720">
        <v>0</v>
      </c>
      <c r="FU720">
        <v>0.162</v>
      </c>
      <c r="FV720">
        <v>-0.001</v>
      </c>
      <c r="FW720">
        <v>0.139</v>
      </c>
      <c r="FX720">
        <v>0.058</v>
      </c>
      <c r="FY720">
        <v>420</v>
      </c>
      <c r="FZ720">
        <v>16</v>
      </c>
      <c r="GA720">
        <v>0.19</v>
      </c>
      <c r="GB720">
        <v>0.02</v>
      </c>
      <c r="GC720">
        <v>-36.22798780487805</v>
      </c>
      <c r="GD720">
        <v>-24.19600766550522</v>
      </c>
      <c r="GE720">
        <v>2.504309079653836</v>
      </c>
      <c r="GF720">
        <v>0</v>
      </c>
      <c r="GG720">
        <v>942.7591470588236</v>
      </c>
      <c r="GH720">
        <v>-2.657310926712944</v>
      </c>
      <c r="GI720">
        <v>0.3336497046792071</v>
      </c>
      <c r="GJ720">
        <v>0</v>
      </c>
      <c r="GK720">
        <v>4.939978536585366</v>
      </c>
      <c r="GL720">
        <v>0.2068818815331018</v>
      </c>
      <c r="GM720">
        <v>0.02452623389511588</v>
      </c>
      <c r="GN720">
        <v>0</v>
      </c>
      <c r="GO720">
        <v>0</v>
      </c>
      <c r="GP720">
        <v>3</v>
      </c>
      <c r="GQ720" t="s">
        <v>490</v>
      </c>
      <c r="GR720">
        <v>3.12841</v>
      </c>
      <c r="GS720">
        <v>2.72943</v>
      </c>
      <c r="GT720">
        <v>0.0944308</v>
      </c>
      <c r="GU720">
        <v>0.10057</v>
      </c>
      <c r="GV720">
        <v>0.103876</v>
      </c>
      <c r="GW720">
        <v>0.0879026</v>
      </c>
      <c r="GX720">
        <v>27144</v>
      </c>
      <c r="GY720">
        <v>26155.5</v>
      </c>
      <c r="GZ720">
        <v>30516.3</v>
      </c>
      <c r="HA720">
        <v>29335.1</v>
      </c>
      <c r="HB720">
        <v>37741.8</v>
      </c>
      <c r="HC720">
        <v>35206.3</v>
      </c>
      <c r="HD720">
        <v>46685</v>
      </c>
      <c r="HE720">
        <v>43587.9</v>
      </c>
      <c r="HF720">
        <v>1.8258</v>
      </c>
      <c r="HG720">
        <v>1.82213</v>
      </c>
      <c r="HH720">
        <v>0.138678</v>
      </c>
      <c r="HI720">
        <v>0</v>
      </c>
      <c r="HJ720">
        <v>27.6494</v>
      </c>
      <c r="HK720">
        <v>999.9</v>
      </c>
      <c r="HL720">
        <v>47.2</v>
      </c>
      <c r="HM720">
        <v>31.7</v>
      </c>
      <c r="HN720">
        <v>24.4575</v>
      </c>
      <c r="HO720">
        <v>63.2243</v>
      </c>
      <c r="HP720">
        <v>17.5881</v>
      </c>
      <c r="HQ720">
        <v>1</v>
      </c>
      <c r="HR720">
        <v>0.149901</v>
      </c>
      <c r="HS720">
        <v>-0.574662</v>
      </c>
      <c r="HT720">
        <v>20.1993</v>
      </c>
      <c r="HU720">
        <v>5.22807</v>
      </c>
      <c r="HV720">
        <v>11.974</v>
      </c>
      <c r="HW720">
        <v>4.97</v>
      </c>
      <c r="HX720">
        <v>3.28953</v>
      </c>
      <c r="HY720">
        <v>9999</v>
      </c>
      <c r="HZ720">
        <v>9999</v>
      </c>
      <c r="IA720">
        <v>9999</v>
      </c>
      <c r="IB720">
        <v>22.8</v>
      </c>
      <c r="IC720">
        <v>4.97291</v>
      </c>
      <c r="ID720">
        <v>1.87729</v>
      </c>
      <c r="IE720">
        <v>1.87532</v>
      </c>
      <c r="IF720">
        <v>1.87819</v>
      </c>
      <c r="IG720">
        <v>1.87489</v>
      </c>
      <c r="IH720">
        <v>1.87848</v>
      </c>
      <c r="II720">
        <v>1.87556</v>
      </c>
      <c r="IJ720">
        <v>1.87672</v>
      </c>
      <c r="IK720">
        <v>0</v>
      </c>
      <c r="IL720">
        <v>0</v>
      </c>
      <c r="IM720">
        <v>0</v>
      </c>
      <c r="IN720">
        <v>0</v>
      </c>
      <c r="IO720" t="s">
        <v>441</v>
      </c>
      <c r="IP720" t="s">
        <v>442</v>
      </c>
      <c r="IQ720" t="s">
        <v>443</v>
      </c>
      <c r="IR720" t="s">
        <v>443</v>
      </c>
      <c r="IS720" t="s">
        <v>443</v>
      </c>
      <c r="IT720" t="s">
        <v>443</v>
      </c>
      <c r="IU720">
        <v>0</v>
      </c>
      <c r="IV720">
        <v>100</v>
      </c>
      <c r="IW720">
        <v>100</v>
      </c>
      <c r="IX720">
        <v>0.411</v>
      </c>
      <c r="IY720">
        <v>0.2211</v>
      </c>
      <c r="IZ720">
        <v>-0.1222274518627452</v>
      </c>
      <c r="JA720">
        <v>0.001328938755811441</v>
      </c>
      <c r="JB720">
        <v>-5.633165956792918E-07</v>
      </c>
      <c r="JC720">
        <v>2.510553891376428E-10</v>
      </c>
      <c r="JD720">
        <v>-0.04678033270444259</v>
      </c>
      <c r="JE720">
        <v>-0.0009625096320519332</v>
      </c>
      <c r="JF720">
        <v>0.0006953178313022573</v>
      </c>
      <c r="JG720">
        <v>-5.973937232829655E-06</v>
      </c>
      <c r="JH720">
        <v>1</v>
      </c>
      <c r="JI720">
        <v>2112</v>
      </c>
      <c r="JJ720">
        <v>1</v>
      </c>
      <c r="JK720">
        <v>26</v>
      </c>
      <c r="JL720">
        <v>201958.2</v>
      </c>
      <c r="JM720">
        <v>201958.1</v>
      </c>
      <c r="JN720">
        <v>1.3147</v>
      </c>
      <c r="JO720">
        <v>2.58301</v>
      </c>
      <c r="JP720">
        <v>1.39893</v>
      </c>
      <c r="JQ720">
        <v>2.32544</v>
      </c>
      <c r="JR720">
        <v>1.44897</v>
      </c>
      <c r="JS720">
        <v>2.48169</v>
      </c>
      <c r="JT720">
        <v>37.6504</v>
      </c>
      <c r="JU720">
        <v>23.9562</v>
      </c>
      <c r="JV720">
        <v>18</v>
      </c>
      <c r="JW720">
        <v>480.627</v>
      </c>
      <c r="JX720">
        <v>448.373</v>
      </c>
      <c r="JY720">
        <v>28.1023</v>
      </c>
      <c r="JZ720">
        <v>29.1881</v>
      </c>
      <c r="KA720">
        <v>29.9996</v>
      </c>
      <c r="KB720">
        <v>28.9697</v>
      </c>
      <c r="KC720">
        <v>29.0483</v>
      </c>
      <c r="KD720">
        <v>26.3456</v>
      </c>
      <c r="KE720">
        <v>30.5862</v>
      </c>
      <c r="KF720">
        <v>15.7088</v>
      </c>
      <c r="KG720">
        <v>28.1702</v>
      </c>
      <c r="KH720">
        <v>540.722</v>
      </c>
      <c r="KI720">
        <v>17.9768</v>
      </c>
      <c r="KJ720">
        <v>100.888</v>
      </c>
      <c r="KK720">
        <v>100.262</v>
      </c>
    </row>
    <row r="721" spans="1:297">
      <c r="A721">
        <v>705</v>
      </c>
      <c r="B721">
        <v>1759266074.6</v>
      </c>
      <c r="C721">
        <v>19259</v>
      </c>
      <c r="D721" t="s">
        <v>1860</v>
      </c>
      <c r="E721" t="s">
        <v>1861</v>
      </c>
      <c r="F721">
        <v>5</v>
      </c>
      <c r="G721" t="s">
        <v>1797</v>
      </c>
      <c r="H721" t="s">
        <v>436</v>
      </c>
      <c r="I721">
        <v>1759266066.814285</v>
      </c>
      <c r="J721">
        <f>(K721)/1000</f>
        <v>0</v>
      </c>
      <c r="K721">
        <f>IF(DP721, AN721, AH721)</f>
        <v>0</v>
      </c>
      <c r="L721">
        <f>IF(DP721, AI721, AG721)</f>
        <v>0</v>
      </c>
      <c r="M721">
        <f>DR721 - IF(AU721&gt;1, L721*DL721*100.0/(AW721), 0)</f>
        <v>0</v>
      </c>
      <c r="N721">
        <f>((T721-J721/2)*M721-L721)/(T721+J721/2)</f>
        <v>0</v>
      </c>
      <c r="O721">
        <f>N721*(DY721+DZ721)/1000.0</f>
        <v>0</v>
      </c>
      <c r="P721">
        <f>(DR721 - IF(AU721&gt;1, L721*DL721*100.0/(AW721), 0))*(DY721+DZ721)/1000.0</f>
        <v>0</v>
      </c>
      <c r="Q721">
        <f>2.0/((1/S721-1/R721)+SIGN(S721)*SQRT((1/S721-1/R721)*(1/S721-1/R721) + 4*DM721/((DM721+1)*(DM721+1))*(2*1/S721*1/R721-1/R721*1/R721)))</f>
        <v>0</v>
      </c>
      <c r="R721">
        <f>IF(LEFT(DN721,1)&lt;&gt;"0",IF(LEFT(DN721,1)="1",3.0,DO721),$D$5+$E$5*(EF721*DY721/($K$5*1000))+$F$5*(EF721*DY721/($K$5*1000))*MAX(MIN(DL721,$J$5),$I$5)*MAX(MIN(DL721,$J$5),$I$5)+$G$5*MAX(MIN(DL721,$J$5),$I$5)*(EF721*DY721/($K$5*1000))+$H$5*(EF721*DY721/($K$5*1000))*(EF721*DY721/($K$5*1000)))</f>
        <v>0</v>
      </c>
      <c r="S721">
        <f>J721*(1000-(1000*0.61365*exp(17.502*W721/(240.97+W721))/(DY721+DZ721)+DT721)/2)/(1000*0.61365*exp(17.502*W721/(240.97+W721))/(DY721+DZ721)-DT721)</f>
        <v>0</v>
      </c>
      <c r="T721">
        <f>1/((DM721+1)/(Q721/1.6)+1/(R721/1.37)) + DM721/((DM721+1)/(Q721/1.6) + DM721/(R721/1.37))</f>
        <v>0</v>
      </c>
      <c r="U721">
        <f>(DH721*DK721)</f>
        <v>0</v>
      </c>
      <c r="V721">
        <f>(EA721+(U721+2*0.95*5.67E-8*(((EA721+$B$7)+273)^4-(EA721+273)^4)-44100*J721)/(1.84*29.3*R721+8*0.95*5.67E-8*(EA721+273)^3))</f>
        <v>0</v>
      </c>
      <c r="W721">
        <f>($C$7*EB721+$D$7*EC721+$E$7*V721)</f>
        <v>0</v>
      </c>
      <c r="X721">
        <f>0.61365*exp(17.502*W721/(240.97+W721))</f>
        <v>0</v>
      </c>
      <c r="Y721">
        <f>(Z721/AA721*100)</f>
        <v>0</v>
      </c>
      <c r="Z721">
        <f>DT721*(DY721+DZ721)/1000</f>
        <v>0</v>
      </c>
      <c r="AA721">
        <f>0.61365*exp(17.502*EA721/(240.97+EA721))</f>
        <v>0</v>
      </c>
      <c r="AB721">
        <f>(X721-DT721*(DY721+DZ721)/1000)</f>
        <v>0</v>
      </c>
      <c r="AC721">
        <f>(-J721*44100)</f>
        <v>0</v>
      </c>
      <c r="AD721">
        <f>2*29.3*R721*0.92*(EA721-W721)</f>
        <v>0</v>
      </c>
      <c r="AE721">
        <f>2*0.95*5.67E-8*(((EA721+$B$7)+273)^4-(W721+273)^4)</f>
        <v>0</v>
      </c>
      <c r="AF721">
        <f>U721+AE721+AC721+AD721</f>
        <v>0</v>
      </c>
      <c r="AG721">
        <f>DX721*AU721*(DS721-DR721*(1000-AU721*DU721)/(1000-AU721*DT721))/(100*DL721)</f>
        <v>0</v>
      </c>
      <c r="AH721">
        <f>1000*DX721*AU721*(DT721-DU721)/(100*DL721*(1000-AU721*DT721))</f>
        <v>0</v>
      </c>
      <c r="AI721">
        <f>(AJ721 - AK721 - DY721*1E3/(8.314*(EA721+273.15)) * AM721/DX721 * AL721) * DX721/(100*DL721) * (1000 - DU721)/1000</f>
        <v>0</v>
      </c>
      <c r="AJ721">
        <v>532.9537132061369</v>
      </c>
      <c r="AK721">
        <v>503.978593939394</v>
      </c>
      <c r="AL721">
        <v>3.334365679777728</v>
      </c>
      <c r="AM721">
        <v>65.48838002476873</v>
      </c>
      <c r="AN721">
        <f>(AP721 - AO721 + DY721*1E3/(8.314*(EA721+273.15)) * AR721/DX721 * AQ721) * DX721/(100*DL721) * 1000/(1000 - AP721)</f>
        <v>0</v>
      </c>
      <c r="AO721">
        <v>17.96153218005116</v>
      </c>
      <c r="AP721">
        <v>22.95066424242424</v>
      </c>
      <c r="AQ721">
        <v>-0.006454184972783322</v>
      </c>
      <c r="AR721">
        <v>121.0153732693986</v>
      </c>
      <c r="AS721">
        <v>1</v>
      </c>
      <c r="AT721">
        <v>0</v>
      </c>
      <c r="AU721">
        <f>IF(AS721*$H$13&gt;=AW721,1.0,(AW721/(AW721-AS721*$H$13)))</f>
        <v>0</v>
      </c>
      <c r="AV721">
        <f>(AU721-1)*100</f>
        <v>0</v>
      </c>
      <c r="AW721">
        <f>MAX(0,($B$13+$C$13*EF721)/(1+$D$13*EF721)*DY721/(EA721+273)*$E$13)</f>
        <v>0</v>
      </c>
      <c r="AX721" t="s">
        <v>437</v>
      </c>
      <c r="AY721" t="s">
        <v>437</v>
      </c>
      <c r="AZ721">
        <v>0</v>
      </c>
      <c r="BA721">
        <v>0</v>
      </c>
      <c r="BB721">
        <f>1-AZ721/BA721</f>
        <v>0</v>
      </c>
      <c r="BC721">
        <v>0</v>
      </c>
      <c r="BD721" t="s">
        <v>437</v>
      </c>
      <c r="BE721" t="s">
        <v>437</v>
      </c>
      <c r="BF721">
        <v>0</v>
      </c>
      <c r="BG721">
        <v>0</v>
      </c>
      <c r="BH721">
        <f>1-BF721/BG721</f>
        <v>0</v>
      </c>
      <c r="BI721">
        <v>0.5</v>
      </c>
      <c r="BJ721">
        <f>DI721</f>
        <v>0</v>
      </c>
      <c r="BK721">
        <f>L721</f>
        <v>0</v>
      </c>
      <c r="BL721">
        <f>BH721*BI721*BJ721</f>
        <v>0</v>
      </c>
      <c r="BM721">
        <f>(BK721-BC721)/BJ721</f>
        <v>0</v>
      </c>
      <c r="BN721">
        <f>(BA721-BG721)/BG721</f>
        <v>0</v>
      </c>
      <c r="BO721">
        <f>AZ721/(BB721+AZ721/BG721)</f>
        <v>0</v>
      </c>
      <c r="BP721" t="s">
        <v>437</v>
      </c>
      <c r="BQ721">
        <v>0</v>
      </c>
      <c r="BR721">
        <f>IF(BQ721&lt;&gt;0, BQ721, BO721)</f>
        <v>0</v>
      </c>
      <c r="BS721">
        <f>1-BR721/BG721</f>
        <v>0</v>
      </c>
      <c r="BT721">
        <f>(BG721-BF721)/(BG721-BR721)</f>
        <v>0</v>
      </c>
      <c r="BU721">
        <f>(BA721-BG721)/(BA721-BR721)</f>
        <v>0</v>
      </c>
      <c r="BV721">
        <f>(BG721-BF721)/(BG721-AZ721)</f>
        <v>0</v>
      </c>
      <c r="BW721">
        <f>(BA721-BG721)/(BA721-AZ721)</f>
        <v>0</v>
      </c>
      <c r="BX721">
        <f>(BT721*BR721/BF721)</f>
        <v>0</v>
      </c>
      <c r="BY721">
        <f>(1-BX721)</f>
        <v>0</v>
      </c>
      <c r="DH721">
        <f>$B$11*EG721+$C$11*EH721+$F$11*ES721*(1-EV721)</f>
        <v>0</v>
      </c>
      <c r="DI721">
        <f>DH721*DJ721</f>
        <v>0</v>
      </c>
      <c r="DJ721">
        <f>($B$11*$D$9+$C$11*$D$9+$F$11*((FF721+EX721)/MAX(FF721+EX721+FG721, 0.1)*$I$9+FG721/MAX(FF721+EX721+FG721, 0.1)*$J$9))/($B$11+$C$11+$F$11)</f>
        <v>0</v>
      </c>
      <c r="DK721">
        <f>($B$11*$K$9+$C$11*$K$9+$F$11*((FF721+EX721)/MAX(FF721+EX721+FG721, 0.1)*$P$9+FG721/MAX(FF721+EX721+FG721, 0.1)*$Q$9))/($B$11+$C$11+$F$11)</f>
        <v>0</v>
      </c>
      <c r="DL721">
        <v>5.36</v>
      </c>
      <c r="DM721">
        <v>0.5</v>
      </c>
      <c r="DN721" t="s">
        <v>438</v>
      </c>
      <c r="DO721">
        <v>2</v>
      </c>
      <c r="DP721" t="b">
        <v>1</v>
      </c>
      <c r="DQ721">
        <v>1759266066.814285</v>
      </c>
      <c r="DR721">
        <v>468.8588214285714</v>
      </c>
      <c r="DS721">
        <v>507.5669285714286</v>
      </c>
      <c r="DT721">
        <v>22.99011428571429</v>
      </c>
      <c r="DU721">
        <v>18.01714642857143</v>
      </c>
      <c r="DV721">
        <v>468.4564285714286</v>
      </c>
      <c r="DW721">
        <v>22.76883571428572</v>
      </c>
      <c r="DX721">
        <v>500.0102857142857</v>
      </c>
      <c r="DY721">
        <v>90.60316071428572</v>
      </c>
      <c r="DZ721">
        <v>0.05162471071428571</v>
      </c>
      <c r="EA721">
        <v>29.58063571428571</v>
      </c>
      <c r="EB721">
        <v>29.93376071428571</v>
      </c>
      <c r="EC721">
        <v>999.9000000000002</v>
      </c>
      <c r="ED721">
        <v>0</v>
      </c>
      <c r="EE721">
        <v>0</v>
      </c>
      <c r="EF721">
        <v>10004.77035714286</v>
      </c>
      <c r="EG721">
        <v>0</v>
      </c>
      <c r="EH721">
        <v>12.35009285714286</v>
      </c>
      <c r="EI721">
        <v>-38.70808214285714</v>
      </c>
      <c r="EJ721">
        <v>479.8913214285714</v>
      </c>
      <c r="EK721">
        <v>516.8790357142856</v>
      </c>
      <c r="EL721">
        <v>4.972951071428571</v>
      </c>
      <c r="EM721">
        <v>507.5669285714286</v>
      </c>
      <c r="EN721">
        <v>18.01714642857143</v>
      </c>
      <c r="EO721">
        <v>2.082976428571429</v>
      </c>
      <c r="EP721">
        <v>1.632411071428572</v>
      </c>
      <c r="EQ721">
        <v>18.08957857142857</v>
      </c>
      <c r="ER721">
        <v>14.26815714285715</v>
      </c>
      <c r="ES721">
        <v>1999.979285714285</v>
      </c>
      <c r="ET721">
        <v>0.9800006071428571</v>
      </c>
      <c r="EU721">
        <v>0.01999933928571429</v>
      </c>
      <c r="EV721">
        <v>0</v>
      </c>
      <c r="EW721">
        <v>942.4511071428572</v>
      </c>
      <c r="EX721">
        <v>5.000560000000001</v>
      </c>
      <c r="EY721">
        <v>19372.92142857143</v>
      </c>
      <c r="EZ721">
        <v>17294.71428571429</v>
      </c>
      <c r="FA721">
        <v>41.26307142857141</v>
      </c>
      <c r="FB721">
        <v>41.6405</v>
      </c>
      <c r="FC721">
        <v>41.17832142857142</v>
      </c>
      <c r="FD721">
        <v>40.73860714285714</v>
      </c>
      <c r="FE721">
        <v>42.21614285714285</v>
      </c>
      <c r="FF721">
        <v>1955.079285714286</v>
      </c>
      <c r="FG721">
        <v>39.9</v>
      </c>
      <c r="FH721">
        <v>0</v>
      </c>
      <c r="FI721">
        <v>1759266089.2</v>
      </c>
      <c r="FJ721">
        <v>0</v>
      </c>
      <c r="FK721">
        <v>942.4041538461538</v>
      </c>
      <c r="FL721">
        <v>-1.399863255469917</v>
      </c>
      <c r="FM721">
        <v>-42.69059834586159</v>
      </c>
      <c r="FN721">
        <v>19372.81153846154</v>
      </c>
      <c r="FO721">
        <v>15</v>
      </c>
      <c r="FP721">
        <v>0</v>
      </c>
      <c r="FQ721" t="s">
        <v>439</v>
      </c>
      <c r="FR721">
        <v>1747148579.5</v>
      </c>
      <c r="FS721">
        <v>1747148584.5</v>
      </c>
      <c r="FT721">
        <v>0</v>
      </c>
      <c r="FU721">
        <v>0.162</v>
      </c>
      <c r="FV721">
        <v>-0.001</v>
      </c>
      <c r="FW721">
        <v>0.139</v>
      </c>
      <c r="FX721">
        <v>0.058</v>
      </c>
      <c r="FY721">
        <v>420</v>
      </c>
      <c r="FZ721">
        <v>16</v>
      </c>
      <c r="GA721">
        <v>0.19</v>
      </c>
      <c r="GB721">
        <v>0.02</v>
      </c>
      <c r="GC721">
        <v>-38.123355</v>
      </c>
      <c r="GD721">
        <v>-12.44868292682915</v>
      </c>
      <c r="GE721">
        <v>1.234237523119031</v>
      </c>
      <c r="GF721">
        <v>0</v>
      </c>
      <c r="GG721">
        <v>942.5297352941176</v>
      </c>
      <c r="GH721">
        <v>-1.676256682960854</v>
      </c>
      <c r="GI721">
        <v>0.263205277618231</v>
      </c>
      <c r="GJ721">
        <v>0</v>
      </c>
      <c r="GK721">
        <v>4.962847000000001</v>
      </c>
      <c r="GL721">
        <v>0.2987619512194981</v>
      </c>
      <c r="GM721">
        <v>0.0323297162220766</v>
      </c>
      <c r="GN721">
        <v>0</v>
      </c>
      <c r="GO721">
        <v>0</v>
      </c>
      <c r="GP721">
        <v>3</v>
      </c>
      <c r="GQ721" t="s">
        <v>490</v>
      </c>
      <c r="GR721">
        <v>3.12838</v>
      </c>
      <c r="GS721">
        <v>2.72938</v>
      </c>
      <c r="GT721">
        <v>0.0967803</v>
      </c>
      <c r="GU721">
        <v>0.10294</v>
      </c>
      <c r="GV721">
        <v>0.103775</v>
      </c>
      <c r="GW721">
        <v>0.0878727</v>
      </c>
      <c r="GX721">
        <v>27074</v>
      </c>
      <c r="GY721">
        <v>26086.5</v>
      </c>
      <c r="GZ721">
        <v>30516.8</v>
      </c>
      <c r="HA721">
        <v>29335</v>
      </c>
      <c r="HB721">
        <v>37746.8</v>
      </c>
      <c r="HC721">
        <v>35207.6</v>
      </c>
      <c r="HD721">
        <v>46685.6</v>
      </c>
      <c r="HE721">
        <v>43587.8</v>
      </c>
      <c r="HF721">
        <v>1.8257</v>
      </c>
      <c r="HG721">
        <v>1.82208</v>
      </c>
      <c r="HH721">
        <v>0.13905</v>
      </c>
      <c r="HI721">
        <v>0</v>
      </c>
      <c r="HJ721">
        <v>27.6509</v>
      </c>
      <c r="HK721">
        <v>999.9</v>
      </c>
      <c r="HL721">
        <v>47.1</v>
      </c>
      <c r="HM721">
        <v>31.7</v>
      </c>
      <c r="HN721">
        <v>24.4036</v>
      </c>
      <c r="HO721">
        <v>62.9943</v>
      </c>
      <c r="HP721">
        <v>17.7163</v>
      </c>
      <c r="HQ721">
        <v>1</v>
      </c>
      <c r="HR721">
        <v>0.149657</v>
      </c>
      <c r="HS721">
        <v>-0.687677</v>
      </c>
      <c r="HT721">
        <v>20.1989</v>
      </c>
      <c r="HU721">
        <v>5.22897</v>
      </c>
      <c r="HV721">
        <v>11.974</v>
      </c>
      <c r="HW721">
        <v>4.9702</v>
      </c>
      <c r="HX721">
        <v>3.28968</v>
      </c>
      <c r="HY721">
        <v>9999</v>
      </c>
      <c r="HZ721">
        <v>9999</v>
      </c>
      <c r="IA721">
        <v>9999</v>
      </c>
      <c r="IB721">
        <v>22.8</v>
      </c>
      <c r="IC721">
        <v>4.97292</v>
      </c>
      <c r="ID721">
        <v>1.87729</v>
      </c>
      <c r="IE721">
        <v>1.87532</v>
      </c>
      <c r="IF721">
        <v>1.8782</v>
      </c>
      <c r="IG721">
        <v>1.8749</v>
      </c>
      <c r="IH721">
        <v>1.87848</v>
      </c>
      <c r="II721">
        <v>1.8756</v>
      </c>
      <c r="IJ721">
        <v>1.87671</v>
      </c>
      <c r="IK721">
        <v>0</v>
      </c>
      <c r="IL721">
        <v>0</v>
      </c>
      <c r="IM721">
        <v>0</v>
      </c>
      <c r="IN721">
        <v>0</v>
      </c>
      <c r="IO721" t="s">
        <v>441</v>
      </c>
      <c r="IP721" t="s">
        <v>442</v>
      </c>
      <c r="IQ721" t="s">
        <v>443</v>
      </c>
      <c r="IR721" t="s">
        <v>443</v>
      </c>
      <c r="IS721" t="s">
        <v>443</v>
      </c>
      <c r="IT721" t="s">
        <v>443</v>
      </c>
      <c r="IU721">
        <v>0</v>
      </c>
      <c r="IV721">
        <v>100</v>
      </c>
      <c r="IW721">
        <v>100</v>
      </c>
      <c r="IX721">
        <v>0.426</v>
      </c>
      <c r="IY721">
        <v>0.2204</v>
      </c>
      <c r="IZ721">
        <v>-0.1222274518627452</v>
      </c>
      <c r="JA721">
        <v>0.001328938755811441</v>
      </c>
      <c r="JB721">
        <v>-5.633165956792918E-07</v>
      </c>
      <c r="JC721">
        <v>2.510553891376428E-10</v>
      </c>
      <c r="JD721">
        <v>-0.04678033270444259</v>
      </c>
      <c r="JE721">
        <v>-0.0009625096320519332</v>
      </c>
      <c r="JF721">
        <v>0.0006953178313022573</v>
      </c>
      <c r="JG721">
        <v>-5.973937232829655E-06</v>
      </c>
      <c r="JH721">
        <v>1</v>
      </c>
      <c r="JI721">
        <v>2112</v>
      </c>
      <c r="JJ721">
        <v>1</v>
      </c>
      <c r="JK721">
        <v>26</v>
      </c>
      <c r="JL721">
        <v>201958.3</v>
      </c>
      <c r="JM721">
        <v>201958.2</v>
      </c>
      <c r="JN721">
        <v>1.34644</v>
      </c>
      <c r="JO721">
        <v>2.5769</v>
      </c>
      <c r="JP721">
        <v>1.39893</v>
      </c>
      <c r="JQ721">
        <v>2.32544</v>
      </c>
      <c r="JR721">
        <v>1.44897</v>
      </c>
      <c r="JS721">
        <v>2.60498</v>
      </c>
      <c r="JT721">
        <v>37.6504</v>
      </c>
      <c r="JU721">
        <v>23.9649</v>
      </c>
      <c r="JV721">
        <v>18</v>
      </c>
      <c r="JW721">
        <v>480.536</v>
      </c>
      <c r="JX721">
        <v>448.304</v>
      </c>
      <c r="JY721">
        <v>28.1588</v>
      </c>
      <c r="JZ721">
        <v>29.1824</v>
      </c>
      <c r="KA721">
        <v>29.9997</v>
      </c>
      <c r="KB721">
        <v>28.9641</v>
      </c>
      <c r="KC721">
        <v>29.0433</v>
      </c>
      <c r="KD721">
        <v>26.9809</v>
      </c>
      <c r="KE721">
        <v>30.5862</v>
      </c>
      <c r="KF721">
        <v>15.7088</v>
      </c>
      <c r="KG721">
        <v>28.2309</v>
      </c>
      <c r="KH721">
        <v>554.085</v>
      </c>
      <c r="KI721">
        <v>17.9904</v>
      </c>
      <c r="KJ721">
        <v>100.889</v>
      </c>
      <c r="KK721">
        <v>100.261</v>
      </c>
    </row>
    <row r="722" spans="1:297">
      <c r="A722">
        <v>706</v>
      </c>
      <c r="B722">
        <v>1759266079.6</v>
      </c>
      <c r="C722">
        <v>19264</v>
      </c>
      <c r="D722" t="s">
        <v>1862</v>
      </c>
      <c r="E722" t="s">
        <v>1863</v>
      </c>
      <c r="F722">
        <v>5</v>
      </c>
      <c r="G722" t="s">
        <v>1797</v>
      </c>
      <c r="H722" t="s">
        <v>436</v>
      </c>
      <c r="I722">
        <v>1759266072.1</v>
      </c>
      <c r="J722">
        <f>(K722)/1000</f>
        <v>0</v>
      </c>
      <c r="K722">
        <f>IF(DP722, AN722, AH722)</f>
        <v>0</v>
      </c>
      <c r="L722">
        <f>IF(DP722, AI722, AG722)</f>
        <v>0</v>
      </c>
      <c r="M722">
        <f>DR722 - IF(AU722&gt;1, L722*DL722*100.0/(AW722), 0)</f>
        <v>0</v>
      </c>
      <c r="N722">
        <f>((T722-J722/2)*M722-L722)/(T722+J722/2)</f>
        <v>0</v>
      </c>
      <c r="O722">
        <f>N722*(DY722+DZ722)/1000.0</f>
        <v>0</v>
      </c>
      <c r="P722">
        <f>(DR722 - IF(AU722&gt;1, L722*DL722*100.0/(AW722), 0))*(DY722+DZ722)/1000.0</f>
        <v>0</v>
      </c>
      <c r="Q722">
        <f>2.0/((1/S722-1/R722)+SIGN(S722)*SQRT((1/S722-1/R722)*(1/S722-1/R722) + 4*DM722/((DM722+1)*(DM722+1))*(2*1/S722*1/R722-1/R722*1/R722)))</f>
        <v>0</v>
      </c>
      <c r="R722">
        <f>IF(LEFT(DN722,1)&lt;&gt;"0",IF(LEFT(DN722,1)="1",3.0,DO722),$D$5+$E$5*(EF722*DY722/($K$5*1000))+$F$5*(EF722*DY722/($K$5*1000))*MAX(MIN(DL722,$J$5),$I$5)*MAX(MIN(DL722,$J$5),$I$5)+$G$5*MAX(MIN(DL722,$J$5),$I$5)*(EF722*DY722/($K$5*1000))+$H$5*(EF722*DY722/($K$5*1000))*(EF722*DY722/($K$5*1000)))</f>
        <v>0</v>
      </c>
      <c r="S722">
        <f>J722*(1000-(1000*0.61365*exp(17.502*W722/(240.97+W722))/(DY722+DZ722)+DT722)/2)/(1000*0.61365*exp(17.502*W722/(240.97+W722))/(DY722+DZ722)-DT722)</f>
        <v>0</v>
      </c>
      <c r="T722">
        <f>1/((DM722+1)/(Q722/1.6)+1/(R722/1.37)) + DM722/((DM722+1)/(Q722/1.6) + DM722/(R722/1.37))</f>
        <v>0</v>
      </c>
      <c r="U722">
        <f>(DH722*DK722)</f>
        <v>0</v>
      </c>
      <c r="V722">
        <f>(EA722+(U722+2*0.95*5.67E-8*(((EA722+$B$7)+273)^4-(EA722+273)^4)-44100*J722)/(1.84*29.3*R722+8*0.95*5.67E-8*(EA722+273)^3))</f>
        <v>0</v>
      </c>
      <c r="W722">
        <f>($C$7*EB722+$D$7*EC722+$E$7*V722)</f>
        <v>0</v>
      </c>
      <c r="X722">
        <f>0.61365*exp(17.502*W722/(240.97+W722))</f>
        <v>0</v>
      </c>
      <c r="Y722">
        <f>(Z722/AA722*100)</f>
        <v>0</v>
      </c>
      <c r="Z722">
        <f>DT722*(DY722+DZ722)/1000</f>
        <v>0</v>
      </c>
      <c r="AA722">
        <f>0.61365*exp(17.502*EA722/(240.97+EA722))</f>
        <v>0</v>
      </c>
      <c r="AB722">
        <f>(X722-DT722*(DY722+DZ722)/1000)</f>
        <v>0</v>
      </c>
      <c r="AC722">
        <f>(-J722*44100)</f>
        <v>0</v>
      </c>
      <c r="AD722">
        <f>2*29.3*R722*0.92*(EA722-W722)</f>
        <v>0</v>
      </c>
      <c r="AE722">
        <f>2*0.95*5.67E-8*(((EA722+$B$7)+273)^4-(W722+273)^4)</f>
        <v>0</v>
      </c>
      <c r="AF722">
        <f>U722+AE722+AC722+AD722</f>
        <v>0</v>
      </c>
      <c r="AG722">
        <f>DX722*AU722*(DS722-DR722*(1000-AU722*DU722)/(1000-AU722*DT722))/(100*DL722)</f>
        <v>0</v>
      </c>
      <c r="AH722">
        <f>1000*DX722*AU722*(DT722-DU722)/(100*DL722*(1000-AU722*DT722))</f>
        <v>0</v>
      </c>
      <c r="AI722">
        <f>(AJ722 - AK722 - DY722*1E3/(8.314*(EA722+273.15)) * AM722/DX722 * AL722) * DX722/(100*DL722) * (1000 - DU722)/1000</f>
        <v>0</v>
      </c>
      <c r="AJ722">
        <v>549.9944079010438</v>
      </c>
      <c r="AK722">
        <v>520.7225696969696</v>
      </c>
      <c r="AL722">
        <v>3.344504693406713</v>
      </c>
      <c r="AM722">
        <v>65.48838002476873</v>
      </c>
      <c r="AN722">
        <f>(AP722 - AO722 + DY722*1E3/(8.314*(EA722+273.15)) * AR722/DX722 * AQ722) * DX722/(100*DL722) * 1000/(1000 - AP722)</f>
        <v>0</v>
      </c>
      <c r="AO722">
        <v>17.95508365066012</v>
      </c>
      <c r="AP722">
        <v>22.9286612121212</v>
      </c>
      <c r="AQ722">
        <v>-0.002393673968204113</v>
      </c>
      <c r="AR722">
        <v>121.0153732693986</v>
      </c>
      <c r="AS722">
        <v>1</v>
      </c>
      <c r="AT722">
        <v>0</v>
      </c>
      <c r="AU722">
        <f>IF(AS722*$H$13&gt;=AW722,1.0,(AW722/(AW722-AS722*$H$13)))</f>
        <v>0</v>
      </c>
      <c r="AV722">
        <f>(AU722-1)*100</f>
        <v>0</v>
      </c>
      <c r="AW722">
        <f>MAX(0,($B$13+$C$13*EF722)/(1+$D$13*EF722)*DY722/(EA722+273)*$E$13)</f>
        <v>0</v>
      </c>
      <c r="AX722" t="s">
        <v>437</v>
      </c>
      <c r="AY722" t="s">
        <v>437</v>
      </c>
      <c r="AZ722">
        <v>0</v>
      </c>
      <c r="BA722">
        <v>0</v>
      </c>
      <c r="BB722">
        <f>1-AZ722/BA722</f>
        <v>0</v>
      </c>
      <c r="BC722">
        <v>0</v>
      </c>
      <c r="BD722" t="s">
        <v>437</v>
      </c>
      <c r="BE722" t="s">
        <v>437</v>
      </c>
      <c r="BF722">
        <v>0</v>
      </c>
      <c r="BG722">
        <v>0</v>
      </c>
      <c r="BH722">
        <f>1-BF722/BG722</f>
        <v>0</v>
      </c>
      <c r="BI722">
        <v>0.5</v>
      </c>
      <c r="BJ722">
        <f>DI722</f>
        <v>0</v>
      </c>
      <c r="BK722">
        <f>L722</f>
        <v>0</v>
      </c>
      <c r="BL722">
        <f>BH722*BI722*BJ722</f>
        <v>0</v>
      </c>
      <c r="BM722">
        <f>(BK722-BC722)/BJ722</f>
        <v>0</v>
      </c>
      <c r="BN722">
        <f>(BA722-BG722)/BG722</f>
        <v>0</v>
      </c>
      <c r="BO722">
        <f>AZ722/(BB722+AZ722/BG722)</f>
        <v>0</v>
      </c>
      <c r="BP722" t="s">
        <v>437</v>
      </c>
      <c r="BQ722">
        <v>0</v>
      </c>
      <c r="BR722">
        <f>IF(BQ722&lt;&gt;0, BQ722, BO722)</f>
        <v>0</v>
      </c>
      <c r="BS722">
        <f>1-BR722/BG722</f>
        <v>0</v>
      </c>
      <c r="BT722">
        <f>(BG722-BF722)/(BG722-BR722)</f>
        <v>0</v>
      </c>
      <c r="BU722">
        <f>(BA722-BG722)/(BA722-BR722)</f>
        <v>0</v>
      </c>
      <c r="BV722">
        <f>(BG722-BF722)/(BG722-AZ722)</f>
        <v>0</v>
      </c>
      <c r="BW722">
        <f>(BA722-BG722)/(BA722-AZ722)</f>
        <v>0</v>
      </c>
      <c r="BX722">
        <f>(BT722*BR722/BF722)</f>
        <v>0</v>
      </c>
      <c r="BY722">
        <f>(1-BX722)</f>
        <v>0</v>
      </c>
      <c r="DH722">
        <f>$B$11*EG722+$C$11*EH722+$F$11*ES722*(1-EV722)</f>
        <v>0</v>
      </c>
      <c r="DI722">
        <f>DH722*DJ722</f>
        <v>0</v>
      </c>
      <c r="DJ722">
        <f>($B$11*$D$9+$C$11*$D$9+$F$11*((FF722+EX722)/MAX(FF722+EX722+FG722, 0.1)*$I$9+FG722/MAX(FF722+EX722+FG722, 0.1)*$J$9))/($B$11+$C$11+$F$11)</f>
        <v>0</v>
      </c>
      <c r="DK722">
        <f>($B$11*$K$9+$C$11*$K$9+$F$11*((FF722+EX722)/MAX(FF722+EX722+FG722, 0.1)*$P$9+FG722/MAX(FF722+EX722+FG722, 0.1)*$Q$9))/($B$11+$C$11+$F$11)</f>
        <v>0</v>
      </c>
      <c r="DL722">
        <v>5.36</v>
      </c>
      <c r="DM722">
        <v>0.5</v>
      </c>
      <c r="DN722" t="s">
        <v>438</v>
      </c>
      <c r="DO722">
        <v>2</v>
      </c>
      <c r="DP722" t="b">
        <v>1</v>
      </c>
      <c r="DQ722">
        <v>1759266072.1</v>
      </c>
      <c r="DR722">
        <v>485.9408888888888</v>
      </c>
      <c r="DS722">
        <v>525.3285555555556</v>
      </c>
      <c r="DT722">
        <v>22.96487037037037</v>
      </c>
      <c r="DU722">
        <v>17.9758925925926</v>
      </c>
      <c r="DV722">
        <v>485.522037037037</v>
      </c>
      <c r="DW722">
        <v>22.74412222222222</v>
      </c>
      <c r="DX722">
        <v>499.9903333333333</v>
      </c>
      <c r="DY722">
        <v>90.60251851851852</v>
      </c>
      <c r="DZ722">
        <v>0.0516448</v>
      </c>
      <c r="EA722">
        <v>29.58228518518519</v>
      </c>
      <c r="EB722">
        <v>29.91727407407407</v>
      </c>
      <c r="EC722">
        <v>999.9000000000001</v>
      </c>
      <c r="ED722">
        <v>0</v>
      </c>
      <c r="EE722">
        <v>0</v>
      </c>
      <c r="EF722">
        <v>10004.53444444444</v>
      </c>
      <c r="EG722">
        <v>0</v>
      </c>
      <c r="EH722">
        <v>12.35263703703704</v>
      </c>
      <c r="EI722">
        <v>-39.3876037037037</v>
      </c>
      <c r="EJ722">
        <v>497.3624444444445</v>
      </c>
      <c r="EK722">
        <v>534.9443333333332</v>
      </c>
      <c r="EL722">
        <v>4.988968518518518</v>
      </c>
      <c r="EM722">
        <v>525.3285555555556</v>
      </c>
      <c r="EN722">
        <v>17.9758925925926</v>
      </c>
      <c r="EO722">
        <v>2.080674074074074</v>
      </c>
      <c r="EP722">
        <v>1.628661481481481</v>
      </c>
      <c r="EQ722">
        <v>18.07199629629629</v>
      </c>
      <c r="ER722">
        <v>14.23267407407407</v>
      </c>
      <c r="ES722">
        <v>1999.959629629629</v>
      </c>
      <c r="ET722">
        <v>0.9800003333333334</v>
      </c>
      <c r="EU722">
        <v>0.01999962222222222</v>
      </c>
      <c r="EV722">
        <v>0</v>
      </c>
      <c r="EW722">
        <v>942.421111111111</v>
      </c>
      <c r="EX722">
        <v>5.000560000000001</v>
      </c>
      <c r="EY722">
        <v>19368.97777777778</v>
      </c>
      <c r="EZ722">
        <v>17294.53703703704</v>
      </c>
      <c r="FA722">
        <v>41.18948148148147</v>
      </c>
      <c r="FB722">
        <v>41.63188888888889</v>
      </c>
      <c r="FC722">
        <v>41.15248148148148</v>
      </c>
      <c r="FD722">
        <v>40.73585185185184</v>
      </c>
      <c r="FE722">
        <v>42.215</v>
      </c>
      <c r="FF722">
        <v>1955.05962962963</v>
      </c>
      <c r="FG722">
        <v>39.9</v>
      </c>
      <c r="FH722">
        <v>0</v>
      </c>
      <c r="FI722">
        <v>1759266094</v>
      </c>
      <c r="FJ722">
        <v>0</v>
      </c>
      <c r="FK722">
        <v>942.3824230769231</v>
      </c>
      <c r="FL722">
        <v>-0.7756239277651649</v>
      </c>
      <c r="FM722">
        <v>-39.79145299523109</v>
      </c>
      <c r="FN722">
        <v>19369.25769230769</v>
      </c>
      <c r="FO722">
        <v>15</v>
      </c>
      <c r="FP722">
        <v>0</v>
      </c>
      <c r="FQ722" t="s">
        <v>439</v>
      </c>
      <c r="FR722">
        <v>1747148579.5</v>
      </c>
      <c r="FS722">
        <v>1747148584.5</v>
      </c>
      <c r="FT722">
        <v>0</v>
      </c>
      <c r="FU722">
        <v>0.162</v>
      </c>
      <c r="FV722">
        <v>-0.001</v>
      </c>
      <c r="FW722">
        <v>0.139</v>
      </c>
      <c r="FX722">
        <v>0.058</v>
      </c>
      <c r="FY722">
        <v>420</v>
      </c>
      <c r="FZ722">
        <v>16</v>
      </c>
      <c r="GA722">
        <v>0.19</v>
      </c>
      <c r="GB722">
        <v>0.02</v>
      </c>
      <c r="GC722">
        <v>-38.99039</v>
      </c>
      <c r="GD722">
        <v>-7.694291932457748</v>
      </c>
      <c r="GE722">
        <v>0.7620201751922322</v>
      </c>
      <c r="GF722">
        <v>0</v>
      </c>
      <c r="GG722">
        <v>942.4088235294118</v>
      </c>
      <c r="GH722">
        <v>-0.7374484353562962</v>
      </c>
      <c r="GI722">
        <v>0.2284301245442671</v>
      </c>
      <c r="GJ722">
        <v>1</v>
      </c>
      <c r="GK722">
        <v>4.97518075</v>
      </c>
      <c r="GL722">
        <v>0.1797384990619108</v>
      </c>
      <c r="GM722">
        <v>0.02706962424817718</v>
      </c>
      <c r="GN722">
        <v>0</v>
      </c>
      <c r="GO722">
        <v>1</v>
      </c>
      <c r="GP722">
        <v>3</v>
      </c>
      <c r="GQ722" t="s">
        <v>463</v>
      </c>
      <c r="GR722">
        <v>3.12837</v>
      </c>
      <c r="GS722">
        <v>2.72913</v>
      </c>
      <c r="GT722">
        <v>0.09910620000000001</v>
      </c>
      <c r="GU722">
        <v>0.10523</v>
      </c>
      <c r="GV722">
        <v>0.103715</v>
      </c>
      <c r="GW722">
        <v>0.0878524</v>
      </c>
      <c r="GX722">
        <v>27004.9</v>
      </c>
      <c r="GY722">
        <v>26020.3</v>
      </c>
      <c r="GZ722">
        <v>30517.5</v>
      </c>
      <c r="HA722">
        <v>29335.3</v>
      </c>
      <c r="HB722">
        <v>37750.4</v>
      </c>
      <c r="HC722">
        <v>35208.9</v>
      </c>
      <c r="HD722">
        <v>46686.8</v>
      </c>
      <c r="HE722">
        <v>43588.3</v>
      </c>
      <c r="HF722">
        <v>1.82572</v>
      </c>
      <c r="HG722">
        <v>1.82255</v>
      </c>
      <c r="HH722">
        <v>0.138748</v>
      </c>
      <c r="HI722">
        <v>0</v>
      </c>
      <c r="HJ722">
        <v>27.6521</v>
      </c>
      <c r="HK722">
        <v>999.9</v>
      </c>
      <c r="HL722">
        <v>47.1</v>
      </c>
      <c r="HM722">
        <v>31.7</v>
      </c>
      <c r="HN722">
        <v>24.4027</v>
      </c>
      <c r="HO722">
        <v>63.0043</v>
      </c>
      <c r="HP722">
        <v>17.5962</v>
      </c>
      <c r="HQ722">
        <v>1</v>
      </c>
      <c r="HR722">
        <v>0.149309</v>
      </c>
      <c r="HS722">
        <v>-0.754916</v>
      </c>
      <c r="HT722">
        <v>20.1985</v>
      </c>
      <c r="HU722">
        <v>5.22792</v>
      </c>
      <c r="HV722">
        <v>11.974</v>
      </c>
      <c r="HW722">
        <v>4.97005</v>
      </c>
      <c r="HX722">
        <v>3.28958</v>
      </c>
      <c r="HY722">
        <v>9999</v>
      </c>
      <c r="HZ722">
        <v>9999</v>
      </c>
      <c r="IA722">
        <v>9999</v>
      </c>
      <c r="IB722">
        <v>22.8</v>
      </c>
      <c r="IC722">
        <v>4.97293</v>
      </c>
      <c r="ID722">
        <v>1.8773</v>
      </c>
      <c r="IE722">
        <v>1.87531</v>
      </c>
      <c r="IF722">
        <v>1.87819</v>
      </c>
      <c r="IG722">
        <v>1.87488</v>
      </c>
      <c r="IH722">
        <v>1.87849</v>
      </c>
      <c r="II722">
        <v>1.87557</v>
      </c>
      <c r="IJ722">
        <v>1.87672</v>
      </c>
      <c r="IK722">
        <v>0</v>
      </c>
      <c r="IL722">
        <v>0</v>
      </c>
      <c r="IM722">
        <v>0</v>
      </c>
      <c r="IN722">
        <v>0</v>
      </c>
      <c r="IO722" t="s">
        <v>441</v>
      </c>
      <c r="IP722" t="s">
        <v>442</v>
      </c>
      <c r="IQ722" t="s">
        <v>443</v>
      </c>
      <c r="IR722" t="s">
        <v>443</v>
      </c>
      <c r="IS722" t="s">
        <v>443</v>
      </c>
      <c r="IT722" t="s">
        <v>443</v>
      </c>
      <c r="IU722">
        <v>0</v>
      </c>
      <c r="IV722">
        <v>100</v>
      </c>
      <c r="IW722">
        <v>100</v>
      </c>
      <c r="IX722">
        <v>0.443</v>
      </c>
      <c r="IY722">
        <v>0.22</v>
      </c>
      <c r="IZ722">
        <v>-0.1222274518627452</v>
      </c>
      <c r="JA722">
        <v>0.001328938755811441</v>
      </c>
      <c r="JB722">
        <v>-5.633165956792918E-07</v>
      </c>
      <c r="JC722">
        <v>2.510553891376428E-10</v>
      </c>
      <c r="JD722">
        <v>-0.04678033270444259</v>
      </c>
      <c r="JE722">
        <v>-0.0009625096320519332</v>
      </c>
      <c r="JF722">
        <v>0.0006953178313022573</v>
      </c>
      <c r="JG722">
        <v>-5.973937232829655E-06</v>
      </c>
      <c r="JH722">
        <v>1</v>
      </c>
      <c r="JI722">
        <v>2112</v>
      </c>
      <c r="JJ722">
        <v>1</v>
      </c>
      <c r="JK722">
        <v>26</v>
      </c>
      <c r="JL722">
        <v>201958.3</v>
      </c>
      <c r="JM722">
        <v>201958.3</v>
      </c>
      <c r="JN722">
        <v>1.38184</v>
      </c>
      <c r="JO722">
        <v>2.57935</v>
      </c>
      <c r="JP722">
        <v>1.39893</v>
      </c>
      <c r="JQ722">
        <v>2.32544</v>
      </c>
      <c r="JR722">
        <v>1.44897</v>
      </c>
      <c r="JS722">
        <v>2.46826</v>
      </c>
      <c r="JT722">
        <v>37.6504</v>
      </c>
      <c r="JU722">
        <v>23.9474</v>
      </c>
      <c r="JV722">
        <v>18</v>
      </c>
      <c r="JW722">
        <v>480.517</v>
      </c>
      <c r="JX722">
        <v>448.566</v>
      </c>
      <c r="JY722">
        <v>28.2261</v>
      </c>
      <c r="JZ722">
        <v>29.1774</v>
      </c>
      <c r="KA722">
        <v>29.9998</v>
      </c>
      <c r="KB722">
        <v>28.9592</v>
      </c>
      <c r="KC722">
        <v>29.0383</v>
      </c>
      <c r="KD722">
        <v>27.6758</v>
      </c>
      <c r="KE722">
        <v>30.5862</v>
      </c>
      <c r="KF722">
        <v>15.3387</v>
      </c>
      <c r="KG722">
        <v>28.2895</v>
      </c>
      <c r="KH722">
        <v>574.124</v>
      </c>
      <c r="KI722">
        <v>17.9935</v>
      </c>
      <c r="KJ722">
        <v>100.892</v>
      </c>
      <c r="KK722">
        <v>100.263</v>
      </c>
    </row>
    <row r="723" spans="1:297">
      <c r="A723">
        <v>707</v>
      </c>
      <c r="B723">
        <v>1759266084.6</v>
      </c>
      <c r="C723">
        <v>19269</v>
      </c>
      <c r="D723" t="s">
        <v>1864</v>
      </c>
      <c r="E723" t="s">
        <v>1865</v>
      </c>
      <c r="F723">
        <v>5</v>
      </c>
      <c r="G723" t="s">
        <v>1797</v>
      </c>
      <c r="H723" t="s">
        <v>436</v>
      </c>
      <c r="I723">
        <v>1759266076.814285</v>
      </c>
      <c r="J723">
        <f>(K723)/1000</f>
        <v>0</v>
      </c>
      <c r="K723">
        <f>IF(DP723, AN723, AH723)</f>
        <v>0</v>
      </c>
      <c r="L723">
        <f>IF(DP723, AI723, AG723)</f>
        <v>0</v>
      </c>
      <c r="M723">
        <f>DR723 - IF(AU723&gt;1, L723*DL723*100.0/(AW723), 0)</f>
        <v>0</v>
      </c>
      <c r="N723">
        <f>((T723-J723/2)*M723-L723)/(T723+J723/2)</f>
        <v>0</v>
      </c>
      <c r="O723">
        <f>N723*(DY723+DZ723)/1000.0</f>
        <v>0</v>
      </c>
      <c r="P723">
        <f>(DR723 - IF(AU723&gt;1, L723*DL723*100.0/(AW723), 0))*(DY723+DZ723)/1000.0</f>
        <v>0</v>
      </c>
      <c r="Q723">
        <f>2.0/((1/S723-1/R723)+SIGN(S723)*SQRT((1/S723-1/R723)*(1/S723-1/R723) + 4*DM723/((DM723+1)*(DM723+1))*(2*1/S723*1/R723-1/R723*1/R723)))</f>
        <v>0</v>
      </c>
      <c r="R723">
        <f>IF(LEFT(DN723,1)&lt;&gt;"0",IF(LEFT(DN723,1)="1",3.0,DO723),$D$5+$E$5*(EF723*DY723/($K$5*1000))+$F$5*(EF723*DY723/($K$5*1000))*MAX(MIN(DL723,$J$5),$I$5)*MAX(MIN(DL723,$J$5),$I$5)+$G$5*MAX(MIN(DL723,$J$5),$I$5)*(EF723*DY723/($K$5*1000))+$H$5*(EF723*DY723/($K$5*1000))*(EF723*DY723/($K$5*1000)))</f>
        <v>0</v>
      </c>
      <c r="S723">
        <f>J723*(1000-(1000*0.61365*exp(17.502*W723/(240.97+W723))/(DY723+DZ723)+DT723)/2)/(1000*0.61365*exp(17.502*W723/(240.97+W723))/(DY723+DZ723)-DT723)</f>
        <v>0</v>
      </c>
      <c r="T723">
        <f>1/((DM723+1)/(Q723/1.6)+1/(R723/1.37)) + DM723/((DM723+1)/(Q723/1.6) + DM723/(R723/1.37))</f>
        <v>0</v>
      </c>
      <c r="U723">
        <f>(DH723*DK723)</f>
        <v>0</v>
      </c>
      <c r="V723">
        <f>(EA723+(U723+2*0.95*5.67E-8*(((EA723+$B$7)+273)^4-(EA723+273)^4)-44100*J723)/(1.84*29.3*R723+8*0.95*5.67E-8*(EA723+273)^3))</f>
        <v>0</v>
      </c>
      <c r="W723">
        <f>($C$7*EB723+$D$7*EC723+$E$7*V723)</f>
        <v>0</v>
      </c>
      <c r="X723">
        <f>0.61365*exp(17.502*W723/(240.97+W723))</f>
        <v>0</v>
      </c>
      <c r="Y723">
        <f>(Z723/AA723*100)</f>
        <v>0</v>
      </c>
      <c r="Z723">
        <f>DT723*(DY723+DZ723)/1000</f>
        <v>0</v>
      </c>
      <c r="AA723">
        <f>0.61365*exp(17.502*EA723/(240.97+EA723))</f>
        <v>0</v>
      </c>
      <c r="AB723">
        <f>(X723-DT723*(DY723+DZ723)/1000)</f>
        <v>0</v>
      </c>
      <c r="AC723">
        <f>(-J723*44100)</f>
        <v>0</v>
      </c>
      <c r="AD723">
        <f>2*29.3*R723*0.92*(EA723-W723)</f>
        <v>0</v>
      </c>
      <c r="AE723">
        <f>2*0.95*5.67E-8*(((EA723+$B$7)+273)^4-(W723+273)^4)</f>
        <v>0</v>
      </c>
      <c r="AF723">
        <f>U723+AE723+AC723+AD723</f>
        <v>0</v>
      </c>
      <c r="AG723">
        <f>DX723*AU723*(DS723-DR723*(1000-AU723*DU723)/(1000-AU723*DT723))/(100*DL723)</f>
        <v>0</v>
      </c>
      <c r="AH723">
        <f>1000*DX723*AU723*(DT723-DU723)/(100*DL723*(1000-AU723*DT723))</f>
        <v>0</v>
      </c>
      <c r="AI723">
        <f>(AJ723 - AK723 - DY723*1E3/(8.314*(EA723+273.15)) * AM723/DX723 * AL723) * DX723/(100*DL723) * (1000 - DU723)/1000</f>
        <v>0</v>
      </c>
      <c r="AJ723">
        <v>567.1579855568675</v>
      </c>
      <c r="AK723">
        <v>537.548909090909</v>
      </c>
      <c r="AL723">
        <v>3.372213307099765</v>
      </c>
      <c r="AM723">
        <v>65.48838002476873</v>
      </c>
      <c r="AN723">
        <f>(AP723 - AO723 + DY723*1E3/(8.314*(EA723+273.15)) * AR723/DX723 * AQ723) * DX723/(100*DL723) * 1000/(1000 - AP723)</f>
        <v>0</v>
      </c>
      <c r="AO723">
        <v>17.94610022898745</v>
      </c>
      <c r="AP723">
        <v>22.9145109090909</v>
      </c>
      <c r="AQ723">
        <v>-0.0006379754364729942</v>
      </c>
      <c r="AR723">
        <v>121.0153732693986</v>
      </c>
      <c r="AS723">
        <v>1</v>
      </c>
      <c r="AT723">
        <v>0</v>
      </c>
      <c r="AU723">
        <f>IF(AS723*$H$13&gt;=AW723,1.0,(AW723/(AW723-AS723*$H$13)))</f>
        <v>0</v>
      </c>
      <c r="AV723">
        <f>(AU723-1)*100</f>
        <v>0</v>
      </c>
      <c r="AW723">
        <f>MAX(0,($B$13+$C$13*EF723)/(1+$D$13*EF723)*DY723/(EA723+273)*$E$13)</f>
        <v>0</v>
      </c>
      <c r="AX723" t="s">
        <v>437</v>
      </c>
      <c r="AY723" t="s">
        <v>437</v>
      </c>
      <c r="AZ723">
        <v>0</v>
      </c>
      <c r="BA723">
        <v>0</v>
      </c>
      <c r="BB723">
        <f>1-AZ723/BA723</f>
        <v>0</v>
      </c>
      <c r="BC723">
        <v>0</v>
      </c>
      <c r="BD723" t="s">
        <v>437</v>
      </c>
      <c r="BE723" t="s">
        <v>437</v>
      </c>
      <c r="BF723">
        <v>0</v>
      </c>
      <c r="BG723">
        <v>0</v>
      </c>
      <c r="BH723">
        <f>1-BF723/BG723</f>
        <v>0</v>
      </c>
      <c r="BI723">
        <v>0.5</v>
      </c>
      <c r="BJ723">
        <f>DI723</f>
        <v>0</v>
      </c>
      <c r="BK723">
        <f>L723</f>
        <v>0</v>
      </c>
      <c r="BL723">
        <f>BH723*BI723*BJ723</f>
        <v>0</v>
      </c>
      <c r="BM723">
        <f>(BK723-BC723)/BJ723</f>
        <v>0</v>
      </c>
      <c r="BN723">
        <f>(BA723-BG723)/BG723</f>
        <v>0</v>
      </c>
      <c r="BO723">
        <f>AZ723/(BB723+AZ723/BG723)</f>
        <v>0</v>
      </c>
      <c r="BP723" t="s">
        <v>437</v>
      </c>
      <c r="BQ723">
        <v>0</v>
      </c>
      <c r="BR723">
        <f>IF(BQ723&lt;&gt;0, BQ723, BO723)</f>
        <v>0</v>
      </c>
      <c r="BS723">
        <f>1-BR723/BG723</f>
        <v>0</v>
      </c>
      <c r="BT723">
        <f>(BG723-BF723)/(BG723-BR723)</f>
        <v>0</v>
      </c>
      <c r="BU723">
        <f>(BA723-BG723)/(BA723-BR723)</f>
        <v>0</v>
      </c>
      <c r="BV723">
        <f>(BG723-BF723)/(BG723-AZ723)</f>
        <v>0</v>
      </c>
      <c r="BW723">
        <f>(BA723-BG723)/(BA723-AZ723)</f>
        <v>0</v>
      </c>
      <c r="BX723">
        <f>(BT723*BR723/BF723)</f>
        <v>0</v>
      </c>
      <c r="BY723">
        <f>(1-BX723)</f>
        <v>0</v>
      </c>
      <c r="DH723">
        <f>$B$11*EG723+$C$11*EH723+$F$11*ES723*(1-EV723)</f>
        <v>0</v>
      </c>
      <c r="DI723">
        <f>DH723*DJ723</f>
        <v>0</v>
      </c>
      <c r="DJ723">
        <f>($B$11*$D$9+$C$11*$D$9+$F$11*((FF723+EX723)/MAX(FF723+EX723+FG723, 0.1)*$I$9+FG723/MAX(FF723+EX723+FG723, 0.1)*$J$9))/($B$11+$C$11+$F$11)</f>
        <v>0</v>
      </c>
      <c r="DK723">
        <f>($B$11*$K$9+$C$11*$K$9+$F$11*((FF723+EX723)/MAX(FF723+EX723+FG723, 0.1)*$P$9+FG723/MAX(FF723+EX723+FG723, 0.1)*$Q$9))/($B$11+$C$11+$F$11)</f>
        <v>0</v>
      </c>
      <c r="DL723">
        <v>5.36</v>
      </c>
      <c r="DM723">
        <v>0.5</v>
      </c>
      <c r="DN723" t="s">
        <v>438</v>
      </c>
      <c r="DO723">
        <v>2</v>
      </c>
      <c r="DP723" t="b">
        <v>1</v>
      </c>
      <c r="DQ723">
        <v>1759266076.814285</v>
      </c>
      <c r="DR723">
        <v>501.3188928571429</v>
      </c>
      <c r="DS723">
        <v>541.1637500000001</v>
      </c>
      <c r="DT723">
        <v>22.94156071428571</v>
      </c>
      <c r="DU723">
        <v>17.95568214285714</v>
      </c>
      <c r="DV723">
        <v>500.8853214285714</v>
      </c>
      <c r="DW723">
        <v>22.72131428571429</v>
      </c>
      <c r="DX723">
        <v>500.0056785714286</v>
      </c>
      <c r="DY723">
        <v>90.60252500000001</v>
      </c>
      <c r="DZ723">
        <v>0.05164399285714287</v>
      </c>
      <c r="EA723">
        <v>29.58730714285715</v>
      </c>
      <c r="EB723">
        <v>29.91758571428571</v>
      </c>
      <c r="EC723">
        <v>999.9000000000002</v>
      </c>
      <c r="ED723">
        <v>0</v>
      </c>
      <c r="EE723">
        <v>0</v>
      </c>
      <c r="EF723">
        <v>9999.243214285716</v>
      </c>
      <c r="EG723">
        <v>0</v>
      </c>
      <c r="EH723">
        <v>12.34881785714286</v>
      </c>
      <c r="EI723">
        <v>-39.84477857142857</v>
      </c>
      <c r="EJ723">
        <v>513.0897857142858</v>
      </c>
      <c r="EK723">
        <v>551.05825</v>
      </c>
      <c r="EL723">
        <v>4.985886071428572</v>
      </c>
      <c r="EM723">
        <v>541.1637500000001</v>
      </c>
      <c r="EN723">
        <v>17.95568214285714</v>
      </c>
      <c r="EO723">
        <v>2.078562857142857</v>
      </c>
      <c r="EP723">
        <v>1.626829642857142</v>
      </c>
      <c r="EQ723">
        <v>18.05584285714286</v>
      </c>
      <c r="ER723">
        <v>14.21531071428571</v>
      </c>
      <c r="ES723">
        <v>1999.974285714285</v>
      </c>
      <c r="ET723">
        <v>0.9800003928571428</v>
      </c>
      <c r="EU723">
        <v>0.01999955714285714</v>
      </c>
      <c r="EV723">
        <v>0</v>
      </c>
      <c r="EW723">
        <v>942.2264642857142</v>
      </c>
      <c r="EX723">
        <v>5.000560000000001</v>
      </c>
      <c r="EY723">
        <v>19365.925</v>
      </c>
      <c r="EZ723">
        <v>17294.66428571428</v>
      </c>
      <c r="FA723">
        <v>41.17828571428571</v>
      </c>
      <c r="FB723">
        <v>41.63164285714286</v>
      </c>
      <c r="FC723">
        <v>41.13807142857142</v>
      </c>
      <c r="FD723">
        <v>40.71842857142856</v>
      </c>
      <c r="FE723">
        <v>42.18278571428571</v>
      </c>
      <c r="FF723">
        <v>1955.074285714286</v>
      </c>
      <c r="FG723">
        <v>39.9</v>
      </c>
      <c r="FH723">
        <v>0</v>
      </c>
      <c r="FI723">
        <v>1759266098.8</v>
      </c>
      <c r="FJ723">
        <v>0</v>
      </c>
      <c r="FK723">
        <v>942.2036153846154</v>
      </c>
      <c r="FL723">
        <v>-1.572581195691496</v>
      </c>
      <c r="FM723">
        <v>-40.85128225503476</v>
      </c>
      <c r="FN723">
        <v>19366.12692307692</v>
      </c>
      <c r="FO723">
        <v>15</v>
      </c>
      <c r="FP723">
        <v>0</v>
      </c>
      <c r="FQ723" t="s">
        <v>439</v>
      </c>
      <c r="FR723">
        <v>1747148579.5</v>
      </c>
      <c r="FS723">
        <v>1747148584.5</v>
      </c>
      <c r="FT723">
        <v>0</v>
      </c>
      <c r="FU723">
        <v>0.162</v>
      </c>
      <c r="FV723">
        <v>-0.001</v>
      </c>
      <c r="FW723">
        <v>0.139</v>
      </c>
      <c r="FX723">
        <v>0.058</v>
      </c>
      <c r="FY723">
        <v>420</v>
      </c>
      <c r="FZ723">
        <v>16</v>
      </c>
      <c r="GA723">
        <v>0.19</v>
      </c>
      <c r="GB723">
        <v>0.02</v>
      </c>
      <c r="GC723">
        <v>-39.48672</v>
      </c>
      <c r="GD723">
        <v>-5.981786116322566</v>
      </c>
      <c r="GE723">
        <v>0.5849195937049813</v>
      </c>
      <c r="GF723">
        <v>0</v>
      </c>
      <c r="GG723">
        <v>942.3109705882353</v>
      </c>
      <c r="GH723">
        <v>-1.332880063703717</v>
      </c>
      <c r="GI723">
        <v>0.2683782981160273</v>
      </c>
      <c r="GJ723">
        <v>0</v>
      </c>
      <c r="GK723">
        <v>4.982901750000001</v>
      </c>
      <c r="GL723">
        <v>0.01051080675421212</v>
      </c>
      <c r="GM723">
        <v>0.01921895950454918</v>
      </c>
      <c r="GN723">
        <v>1</v>
      </c>
      <c r="GO723">
        <v>1</v>
      </c>
      <c r="GP723">
        <v>3</v>
      </c>
      <c r="GQ723" t="s">
        <v>463</v>
      </c>
      <c r="GR723">
        <v>3.12835</v>
      </c>
      <c r="GS723">
        <v>2.72962</v>
      </c>
      <c r="GT723">
        <v>0.101407</v>
      </c>
      <c r="GU723">
        <v>0.107526</v>
      </c>
      <c r="GV723">
        <v>0.10367</v>
      </c>
      <c r="GW723">
        <v>0.0877981</v>
      </c>
      <c r="GX723">
        <v>26936.3</v>
      </c>
      <c r="GY723">
        <v>25954</v>
      </c>
      <c r="GZ723">
        <v>30517.9</v>
      </c>
      <c r="HA723">
        <v>29335.9</v>
      </c>
      <c r="HB723">
        <v>37753</v>
      </c>
      <c r="HC723">
        <v>35212</v>
      </c>
      <c r="HD723">
        <v>46687.3</v>
      </c>
      <c r="HE723">
        <v>43589.3</v>
      </c>
      <c r="HF723">
        <v>1.82585</v>
      </c>
      <c r="HG723">
        <v>1.82255</v>
      </c>
      <c r="HH723">
        <v>0.139486</v>
      </c>
      <c r="HI723">
        <v>0</v>
      </c>
      <c r="HJ723">
        <v>27.6544</v>
      </c>
      <c r="HK723">
        <v>999.9</v>
      </c>
      <c r="HL723">
        <v>47.1</v>
      </c>
      <c r="HM723">
        <v>31.7</v>
      </c>
      <c r="HN723">
        <v>24.4044</v>
      </c>
      <c r="HO723">
        <v>62.5943</v>
      </c>
      <c r="HP723">
        <v>17.7244</v>
      </c>
      <c r="HQ723">
        <v>1</v>
      </c>
      <c r="HR723">
        <v>0.148836</v>
      </c>
      <c r="HS723">
        <v>-0.791789</v>
      </c>
      <c r="HT723">
        <v>20.1985</v>
      </c>
      <c r="HU723">
        <v>5.22822</v>
      </c>
      <c r="HV723">
        <v>11.974</v>
      </c>
      <c r="HW723">
        <v>4.9698</v>
      </c>
      <c r="HX723">
        <v>3.28953</v>
      </c>
      <c r="HY723">
        <v>9999</v>
      </c>
      <c r="HZ723">
        <v>9999</v>
      </c>
      <c r="IA723">
        <v>9999</v>
      </c>
      <c r="IB723">
        <v>22.8</v>
      </c>
      <c r="IC723">
        <v>4.97293</v>
      </c>
      <c r="ID723">
        <v>1.87729</v>
      </c>
      <c r="IE723">
        <v>1.87531</v>
      </c>
      <c r="IF723">
        <v>1.87816</v>
      </c>
      <c r="IG723">
        <v>1.87486</v>
      </c>
      <c r="IH723">
        <v>1.87845</v>
      </c>
      <c r="II723">
        <v>1.87556</v>
      </c>
      <c r="IJ723">
        <v>1.87669</v>
      </c>
      <c r="IK723">
        <v>0</v>
      </c>
      <c r="IL723">
        <v>0</v>
      </c>
      <c r="IM723">
        <v>0</v>
      </c>
      <c r="IN723">
        <v>0</v>
      </c>
      <c r="IO723" t="s">
        <v>441</v>
      </c>
      <c r="IP723" t="s">
        <v>442</v>
      </c>
      <c r="IQ723" t="s">
        <v>443</v>
      </c>
      <c r="IR723" t="s">
        <v>443</v>
      </c>
      <c r="IS723" t="s">
        <v>443</v>
      </c>
      <c r="IT723" t="s">
        <v>443</v>
      </c>
      <c r="IU723">
        <v>0</v>
      </c>
      <c r="IV723">
        <v>100</v>
      </c>
      <c r="IW723">
        <v>100</v>
      </c>
      <c r="IX723">
        <v>0.458</v>
      </c>
      <c r="IY723">
        <v>0.2196</v>
      </c>
      <c r="IZ723">
        <v>-0.1222274518627452</v>
      </c>
      <c r="JA723">
        <v>0.001328938755811441</v>
      </c>
      <c r="JB723">
        <v>-5.633165956792918E-07</v>
      </c>
      <c r="JC723">
        <v>2.510553891376428E-10</v>
      </c>
      <c r="JD723">
        <v>-0.04678033270444259</v>
      </c>
      <c r="JE723">
        <v>-0.0009625096320519332</v>
      </c>
      <c r="JF723">
        <v>0.0006953178313022573</v>
      </c>
      <c r="JG723">
        <v>-5.973937232829655E-06</v>
      </c>
      <c r="JH723">
        <v>1</v>
      </c>
      <c r="JI723">
        <v>2112</v>
      </c>
      <c r="JJ723">
        <v>1</v>
      </c>
      <c r="JK723">
        <v>26</v>
      </c>
      <c r="JL723">
        <v>201958.4</v>
      </c>
      <c r="JM723">
        <v>201958.3</v>
      </c>
      <c r="JN723">
        <v>1.41235</v>
      </c>
      <c r="JO723">
        <v>2.55859</v>
      </c>
      <c r="JP723">
        <v>1.39893</v>
      </c>
      <c r="JQ723">
        <v>2.32544</v>
      </c>
      <c r="JR723">
        <v>1.44897</v>
      </c>
      <c r="JS723">
        <v>2.58667</v>
      </c>
      <c r="JT723">
        <v>37.6504</v>
      </c>
      <c r="JU723">
        <v>23.9649</v>
      </c>
      <c r="JV723">
        <v>18</v>
      </c>
      <c r="JW723">
        <v>480.554</v>
      </c>
      <c r="JX723">
        <v>448.529</v>
      </c>
      <c r="JY723">
        <v>28.2907</v>
      </c>
      <c r="JZ723">
        <v>29.1724</v>
      </c>
      <c r="KA723">
        <v>29.9996</v>
      </c>
      <c r="KB723">
        <v>28.9542</v>
      </c>
      <c r="KC723">
        <v>29.0334</v>
      </c>
      <c r="KD723">
        <v>28.3048</v>
      </c>
      <c r="KE723">
        <v>30.5862</v>
      </c>
      <c r="KF723">
        <v>15.3387</v>
      </c>
      <c r="KG723">
        <v>28.3436</v>
      </c>
      <c r="KH723">
        <v>587.4829999999999</v>
      </c>
      <c r="KI723">
        <v>17.9935</v>
      </c>
      <c r="KJ723">
        <v>100.893</v>
      </c>
      <c r="KK723">
        <v>100.265</v>
      </c>
    </row>
    <row r="724" spans="1:297">
      <c r="A724">
        <v>708</v>
      </c>
      <c r="B724">
        <v>1759266089.6</v>
      </c>
      <c r="C724">
        <v>19274</v>
      </c>
      <c r="D724" t="s">
        <v>1866</v>
      </c>
      <c r="E724" t="s">
        <v>1867</v>
      </c>
      <c r="F724">
        <v>5</v>
      </c>
      <c r="G724" t="s">
        <v>1797</v>
      </c>
      <c r="H724" t="s">
        <v>436</v>
      </c>
      <c r="I724">
        <v>1759266082.1</v>
      </c>
      <c r="J724">
        <f>(K724)/1000</f>
        <v>0</v>
      </c>
      <c r="K724">
        <f>IF(DP724, AN724, AH724)</f>
        <v>0</v>
      </c>
      <c r="L724">
        <f>IF(DP724, AI724, AG724)</f>
        <v>0</v>
      </c>
      <c r="M724">
        <f>DR724 - IF(AU724&gt;1, L724*DL724*100.0/(AW724), 0)</f>
        <v>0</v>
      </c>
      <c r="N724">
        <f>((T724-J724/2)*M724-L724)/(T724+J724/2)</f>
        <v>0</v>
      </c>
      <c r="O724">
        <f>N724*(DY724+DZ724)/1000.0</f>
        <v>0</v>
      </c>
      <c r="P724">
        <f>(DR724 - IF(AU724&gt;1, L724*DL724*100.0/(AW724), 0))*(DY724+DZ724)/1000.0</f>
        <v>0</v>
      </c>
      <c r="Q724">
        <f>2.0/((1/S724-1/R724)+SIGN(S724)*SQRT((1/S724-1/R724)*(1/S724-1/R724) + 4*DM724/((DM724+1)*(DM724+1))*(2*1/S724*1/R724-1/R724*1/R724)))</f>
        <v>0</v>
      </c>
      <c r="R724">
        <f>IF(LEFT(DN724,1)&lt;&gt;"0",IF(LEFT(DN724,1)="1",3.0,DO724),$D$5+$E$5*(EF724*DY724/($K$5*1000))+$F$5*(EF724*DY724/($K$5*1000))*MAX(MIN(DL724,$J$5),$I$5)*MAX(MIN(DL724,$J$5),$I$5)+$G$5*MAX(MIN(DL724,$J$5),$I$5)*(EF724*DY724/($K$5*1000))+$H$5*(EF724*DY724/($K$5*1000))*(EF724*DY724/($K$5*1000)))</f>
        <v>0</v>
      </c>
      <c r="S724">
        <f>J724*(1000-(1000*0.61365*exp(17.502*W724/(240.97+W724))/(DY724+DZ724)+DT724)/2)/(1000*0.61365*exp(17.502*W724/(240.97+W724))/(DY724+DZ724)-DT724)</f>
        <v>0</v>
      </c>
      <c r="T724">
        <f>1/((DM724+1)/(Q724/1.6)+1/(R724/1.37)) + DM724/((DM724+1)/(Q724/1.6) + DM724/(R724/1.37))</f>
        <v>0</v>
      </c>
      <c r="U724">
        <f>(DH724*DK724)</f>
        <v>0</v>
      </c>
      <c r="V724">
        <f>(EA724+(U724+2*0.95*5.67E-8*(((EA724+$B$7)+273)^4-(EA724+273)^4)-44100*J724)/(1.84*29.3*R724+8*0.95*5.67E-8*(EA724+273)^3))</f>
        <v>0</v>
      </c>
      <c r="W724">
        <f>($C$7*EB724+$D$7*EC724+$E$7*V724)</f>
        <v>0</v>
      </c>
      <c r="X724">
        <f>0.61365*exp(17.502*W724/(240.97+W724))</f>
        <v>0</v>
      </c>
      <c r="Y724">
        <f>(Z724/AA724*100)</f>
        <v>0</v>
      </c>
      <c r="Z724">
        <f>DT724*(DY724+DZ724)/1000</f>
        <v>0</v>
      </c>
      <c r="AA724">
        <f>0.61365*exp(17.502*EA724/(240.97+EA724))</f>
        <v>0</v>
      </c>
      <c r="AB724">
        <f>(X724-DT724*(DY724+DZ724)/1000)</f>
        <v>0</v>
      </c>
      <c r="AC724">
        <f>(-J724*44100)</f>
        <v>0</v>
      </c>
      <c r="AD724">
        <f>2*29.3*R724*0.92*(EA724-W724)</f>
        <v>0</v>
      </c>
      <c r="AE724">
        <f>2*0.95*5.67E-8*(((EA724+$B$7)+273)^4-(W724+273)^4)</f>
        <v>0</v>
      </c>
      <c r="AF724">
        <f>U724+AE724+AC724+AD724</f>
        <v>0</v>
      </c>
      <c r="AG724">
        <f>DX724*AU724*(DS724-DR724*(1000-AU724*DU724)/(1000-AU724*DT724))/(100*DL724)</f>
        <v>0</v>
      </c>
      <c r="AH724">
        <f>1000*DX724*AU724*(DT724-DU724)/(100*DL724*(1000-AU724*DT724))</f>
        <v>0</v>
      </c>
      <c r="AI724">
        <f>(AJ724 - AK724 - DY724*1E3/(8.314*(EA724+273.15)) * AM724/DX724 * AL724) * DX724/(100*DL724) * (1000 - DU724)/1000</f>
        <v>0</v>
      </c>
      <c r="AJ724">
        <v>584.2673229347195</v>
      </c>
      <c r="AK724">
        <v>554.4054727272727</v>
      </c>
      <c r="AL724">
        <v>3.366618105052241</v>
      </c>
      <c r="AM724">
        <v>65.48838002476873</v>
      </c>
      <c r="AN724">
        <f>(AP724 - AO724 + DY724*1E3/(8.314*(EA724+273.15)) * AR724/DX724 * AQ724) * DX724/(100*DL724) * 1000/(1000 - AP724)</f>
        <v>0</v>
      </c>
      <c r="AO724">
        <v>17.93139125599728</v>
      </c>
      <c r="AP724">
        <v>22.89844969696971</v>
      </c>
      <c r="AQ724">
        <v>-0.0004547310493601711</v>
      </c>
      <c r="AR724">
        <v>121.0153732693986</v>
      </c>
      <c r="AS724">
        <v>1</v>
      </c>
      <c r="AT724">
        <v>0</v>
      </c>
      <c r="AU724">
        <f>IF(AS724*$H$13&gt;=AW724,1.0,(AW724/(AW724-AS724*$H$13)))</f>
        <v>0</v>
      </c>
      <c r="AV724">
        <f>(AU724-1)*100</f>
        <v>0</v>
      </c>
      <c r="AW724">
        <f>MAX(0,($B$13+$C$13*EF724)/(1+$D$13*EF724)*DY724/(EA724+273)*$E$13)</f>
        <v>0</v>
      </c>
      <c r="AX724" t="s">
        <v>437</v>
      </c>
      <c r="AY724" t="s">
        <v>437</v>
      </c>
      <c r="AZ724">
        <v>0</v>
      </c>
      <c r="BA724">
        <v>0</v>
      </c>
      <c r="BB724">
        <f>1-AZ724/BA724</f>
        <v>0</v>
      </c>
      <c r="BC724">
        <v>0</v>
      </c>
      <c r="BD724" t="s">
        <v>437</v>
      </c>
      <c r="BE724" t="s">
        <v>437</v>
      </c>
      <c r="BF724">
        <v>0</v>
      </c>
      <c r="BG724">
        <v>0</v>
      </c>
      <c r="BH724">
        <f>1-BF724/BG724</f>
        <v>0</v>
      </c>
      <c r="BI724">
        <v>0.5</v>
      </c>
      <c r="BJ724">
        <f>DI724</f>
        <v>0</v>
      </c>
      <c r="BK724">
        <f>L724</f>
        <v>0</v>
      </c>
      <c r="BL724">
        <f>BH724*BI724*BJ724</f>
        <v>0</v>
      </c>
      <c r="BM724">
        <f>(BK724-BC724)/BJ724</f>
        <v>0</v>
      </c>
      <c r="BN724">
        <f>(BA724-BG724)/BG724</f>
        <v>0</v>
      </c>
      <c r="BO724">
        <f>AZ724/(BB724+AZ724/BG724)</f>
        <v>0</v>
      </c>
      <c r="BP724" t="s">
        <v>437</v>
      </c>
      <c r="BQ724">
        <v>0</v>
      </c>
      <c r="BR724">
        <f>IF(BQ724&lt;&gt;0, BQ724, BO724)</f>
        <v>0</v>
      </c>
      <c r="BS724">
        <f>1-BR724/BG724</f>
        <v>0</v>
      </c>
      <c r="BT724">
        <f>(BG724-BF724)/(BG724-BR724)</f>
        <v>0</v>
      </c>
      <c r="BU724">
        <f>(BA724-BG724)/(BA724-BR724)</f>
        <v>0</v>
      </c>
      <c r="BV724">
        <f>(BG724-BF724)/(BG724-AZ724)</f>
        <v>0</v>
      </c>
      <c r="BW724">
        <f>(BA724-BG724)/(BA724-AZ724)</f>
        <v>0</v>
      </c>
      <c r="BX724">
        <f>(BT724*BR724/BF724)</f>
        <v>0</v>
      </c>
      <c r="BY724">
        <f>(1-BX724)</f>
        <v>0</v>
      </c>
      <c r="DH724">
        <f>$B$11*EG724+$C$11*EH724+$F$11*ES724*(1-EV724)</f>
        <v>0</v>
      </c>
      <c r="DI724">
        <f>DH724*DJ724</f>
        <v>0</v>
      </c>
      <c r="DJ724">
        <f>($B$11*$D$9+$C$11*$D$9+$F$11*((FF724+EX724)/MAX(FF724+EX724+FG724, 0.1)*$I$9+FG724/MAX(FF724+EX724+FG724, 0.1)*$J$9))/($B$11+$C$11+$F$11)</f>
        <v>0</v>
      </c>
      <c r="DK724">
        <f>($B$11*$K$9+$C$11*$K$9+$F$11*((FF724+EX724)/MAX(FF724+EX724+FG724, 0.1)*$P$9+FG724/MAX(FF724+EX724+FG724, 0.1)*$Q$9))/($B$11+$C$11+$F$11)</f>
        <v>0</v>
      </c>
      <c r="DL724">
        <v>5.36</v>
      </c>
      <c r="DM724">
        <v>0.5</v>
      </c>
      <c r="DN724" t="s">
        <v>438</v>
      </c>
      <c r="DO724">
        <v>2</v>
      </c>
      <c r="DP724" t="b">
        <v>1</v>
      </c>
      <c r="DQ724">
        <v>1759266082.1</v>
      </c>
      <c r="DR724">
        <v>518.6727407407408</v>
      </c>
      <c r="DS724">
        <v>558.9175555555556</v>
      </c>
      <c r="DT724">
        <v>22.92071851851852</v>
      </c>
      <c r="DU724">
        <v>17.94491111111111</v>
      </c>
      <c r="DV724">
        <v>518.2226296296296</v>
      </c>
      <c r="DW724">
        <v>22.70091851851852</v>
      </c>
      <c r="DX724">
        <v>500.0046666666666</v>
      </c>
      <c r="DY724">
        <v>90.60231111111112</v>
      </c>
      <c r="DZ724">
        <v>0.05172439259259259</v>
      </c>
      <c r="EA724">
        <v>29.59546296296296</v>
      </c>
      <c r="EB724">
        <v>29.92459629629629</v>
      </c>
      <c r="EC724">
        <v>999.9000000000001</v>
      </c>
      <c r="ED724">
        <v>0</v>
      </c>
      <c r="EE724">
        <v>0</v>
      </c>
      <c r="EF724">
        <v>9986.181851851854</v>
      </c>
      <c r="EG724">
        <v>0</v>
      </c>
      <c r="EH724">
        <v>12.33826296296296</v>
      </c>
      <c r="EI724">
        <v>-40.24481481481482</v>
      </c>
      <c r="EJ724">
        <v>530.8398148148149</v>
      </c>
      <c r="EK724">
        <v>569.1302962962963</v>
      </c>
      <c r="EL724">
        <v>4.97581074074074</v>
      </c>
      <c r="EM724">
        <v>558.9175555555556</v>
      </c>
      <c r="EN724">
        <v>17.94491111111111</v>
      </c>
      <c r="EO724">
        <v>2.07666962962963</v>
      </c>
      <c r="EP724">
        <v>1.62584962962963</v>
      </c>
      <c r="EQ724">
        <v>18.04135185185185</v>
      </c>
      <c r="ER724">
        <v>14.20601481481481</v>
      </c>
      <c r="ES724">
        <v>1999.994074074074</v>
      </c>
      <c r="ET724">
        <v>0.9800005555555555</v>
      </c>
      <c r="EU724">
        <v>0.01999939259259259</v>
      </c>
      <c r="EV724">
        <v>0</v>
      </c>
      <c r="EW724">
        <v>942.0525555555556</v>
      </c>
      <c r="EX724">
        <v>5.000560000000001</v>
      </c>
      <c r="EY724">
        <v>19362.75925925926</v>
      </c>
      <c r="EZ724">
        <v>17294.82592592592</v>
      </c>
      <c r="FA724">
        <v>41.17111111111111</v>
      </c>
      <c r="FB724">
        <v>41.62959259259259</v>
      </c>
      <c r="FC724">
        <v>41.11551851851851</v>
      </c>
      <c r="FD724">
        <v>40.708</v>
      </c>
      <c r="FE724">
        <v>42.17114814814815</v>
      </c>
      <c r="FF724">
        <v>1955.094074074074</v>
      </c>
      <c r="FG724">
        <v>39.9</v>
      </c>
      <c r="FH724">
        <v>0</v>
      </c>
      <c r="FI724">
        <v>1759266104.2</v>
      </c>
      <c r="FJ724">
        <v>0</v>
      </c>
      <c r="FK724">
        <v>942.0422</v>
      </c>
      <c r="FL724">
        <v>-3.012230773156202</v>
      </c>
      <c r="FM724">
        <v>-34.3692308511867</v>
      </c>
      <c r="FN724">
        <v>19362.48</v>
      </c>
      <c r="FO724">
        <v>15</v>
      </c>
      <c r="FP724">
        <v>0</v>
      </c>
      <c r="FQ724" t="s">
        <v>439</v>
      </c>
      <c r="FR724">
        <v>1747148579.5</v>
      </c>
      <c r="FS724">
        <v>1747148584.5</v>
      </c>
      <c r="FT724">
        <v>0</v>
      </c>
      <c r="FU724">
        <v>0.162</v>
      </c>
      <c r="FV724">
        <v>-0.001</v>
      </c>
      <c r="FW724">
        <v>0.139</v>
      </c>
      <c r="FX724">
        <v>0.058</v>
      </c>
      <c r="FY724">
        <v>420</v>
      </c>
      <c r="FZ724">
        <v>16</v>
      </c>
      <c r="GA724">
        <v>0.19</v>
      </c>
      <c r="GB724">
        <v>0.02</v>
      </c>
      <c r="GC724">
        <v>-39.96741219512194</v>
      </c>
      <c r="GD724">
        <v>-4.89475609756103</v>
      </c>
      <c r="GE724">
        <v>0.4905480495075574</v>
      </c>
      <c r="GF724">
        <v>0</v>
      </c>
      <c r="GG724">
        <v>942.1274999999999</v>
      </c>
      <c r="GH724">
        <v>-1.95286478048941</v>
      </c>
      <c r="GI724">
        <v>0.3126085928968352</v>
      </c>
      <c r="GJ724">
        <v>0</v>
      </c>
      <c r="GK724">
        <v>4.984101707317073</v>
      </c>
      <c r="GL724">
        <v>-0.1202924738675878</v>
      </c>
      <c r="GM724">
        <v>0.01313502632647771</v>
      </c>
      <c r="GN724">
        <v>0</v>
      </c>
      <c r="GO724">
        <v>0</v>
      </c>
      <c r="GP724">
        <v>3</v>
      </c>
      <c r="GQ724" t="s">
        <v>490</v>
      </c>
      <c r="GR724">
        <v>3.12831</v>
      </c>
      <c r="GS724">
        <v>2.72944</v>
      </c>
      <c r="GT724">
        <v>0.10367</v>
      </c>
      <c r="GU724">
        <v>0.10976</v>
      </c>
      <c r="GV724">
        <v>0.103616</v>
      </c>
      <c r="GW724">
        <v>0.0877676</v>
      </c>
      <c r="GX724">
        <v>26868.9</v>
      </c>
      <c r="GY724">
        <v>25889.3</v>
      </c>
      <c r="GZ724">
        <v>30518.3</v>
      </c>
      <c r="HA724">
        <v>29336.2</v>
      </c>
      <c r="HB724">
        <v>37755.9</v>
      </c>
      <c r="HC724">
        <v>35213.4</v>
      </c>
      <c r="HD724">
        <v>46687.9</v>
      </c>
      <c r="HE724">
        <v>43589.5</v>
      </c>
      <c r="HF724">
        <v>1.82577</v>
      </c>
      <c r="HG724">
        <v>1.8229</v>
      </c>
      <c r="HH724">
        <v>0.139862</v>
      </c>
      <c r="HI724">
        <v>0</v>
      </c>
      <c r="HJ724">
        <v>27.6574</v>
      </c>
      <c r="HK724">
        <v>999.9</v>
      </c>
      <c r="HL724">
        <v>47.1</v>
      </c>
      <c r="HM724">
        <v>31.7</v>
      </c>
      <c r="HN724">
        <v>24.4072</v>
      </c>
      <c r="HO724">
        <v>62.8443</v>
      </c>
      <c r="HP724">
        <v>17.5441</v>
      </c>
      <c r="HQ724">
        <v>1</v>
      </c>
      <c r="HR724">
        <v>0.148532</v>
      </c>
      <c r="HS724">
        <v>-0.800485</v>
      </c>
      <c r="HT724">
        <v>20.1986</v>
      </c>
      <c r="HU724">
        <v>5.22792</v>
      </c>
      <c r="HV724">
        <v>11.974</v>
      </c>
      <c r="HW724">
        <v>4.97005</v>
      </c>
      <c r="HX724">
        <v>3.28953</v>
      </c>
      <c r="HY724">
        <v>9999</v>
      </c>
      <c r="HZ724">
        <v>9999</v>
      </c>
      <c r="IA724">
        <v>9999</v>
      </c>
      <c r="IB724">
        <v>22.8</v>
      </c>
      <c r="IC724">
        <v>4.97291</v>
      </c>
      <c r="ID724">
        <v>1.87729</v>
      </c>
      <c r="IE724">
        <v>1.87531</v>
      </c>
      <c r="IF724">
        <v>1.87814</v>
      </c>
      <c r="IG724">
        <v>1.87485</v>
      </c>
      <c r="IH724">
        <v>1.87843</v>
      </c>
      <c r="II724">
        <v>1.87554</v>
      </c>
      <c r="IJ724">
        <v>1.87669</v>
      </c>
      <c r="IK724">
        <v>0</v>
      </c>
      <c r="IL724">
        <v>0</v>
      </c>
      <c r="IM724">
        <v>0</v>
      </c>
      <c r="IN724">
        <v>0</v>
      </c>
      <c r="IO724" t="s">
        <v>441</v>
      </c>
      <c r="IP724" t="s">
        <v>442</v>
      </c>
      <c r="IQ724" t="s">
        <v>443</v>
      </c>
      <c r="IR724" t="s">
        <v>443</v>
      </c>
      <c r="IS724" t="s">
        <v>443</v>
      </c>
      <c r="IT724" t="s">
        <v>443</v>
      </c>
      <c r="IU724">
        <v>0</v>
      </c>
      <c r="IV724">
        <v>100</v>
      </c>
      <c r="IW724">
        <v>100</v>
      </c>
      <c r="IX724">
        <v>0.473</v>
      </c>
      <c r="IY724">
        <v>0.2192</v>
      </c>
      <c r="IZ724">
        <v>-0.1222274518627452</v>
      </c>
      <c r="JA724">
        <v>0.001328938755811441</v>
      </c>
      <c r="JB724">
        <v>-5.633165956792918E-07</v>
      </c>
      <c r="JC724">
        <v>2.510553891376428E-10</v>
      </c>
      <c r="JD724">
        <v>-0.04678033270444259</v>
      </c>
      <c r="JE724">
        <v>-0.0009625096320519332</v>
      </c>
      <c r="JF724">
        <v>0.0006953178313022573</v>
      </c>
      <c r="JG724">
        <v>-5.973937232829655E-06</v>
      </c>
      <c r="JH724">
        <v>1</v>
      </c>
      <c r="JI724">
        <v>2112</v>
      </c>
      <c r="JJ724">
        <v>1</v>
      </c>
      <c r="JK724">
        <v>26</v>
      </c>
      <c r="JL724">
        <v>201958.5</v>
      </c>
      <c r="JM724">
        <v>201958.4</v>
      </c>
      <c r="JN724">
        <v>1.44165</v>
      </c>
      <c r="JO724">
        <v>2.56592</v>
      </c>
      <c r="JP724">
        <v>1.39893</v>
      </c>
      <c r="JQ724">
        <v>2.32544</v>
      </c>
      <c r="JR724">
        <v>1.44897</v>
      </c>
      <c r="JS724">
        <v>2.47681</v>
      </c>
      <c r="JT724">
        <v>37.6504</v>
      </c>
      <c r="JU724">
        <v>23.9562</v>
      </c>
      <c r="JV724">
        <v>18</v>
      </c>
      <c r="JW724">
        <v>480.48</v>
      </c>
      <c r="JX724">
        <v>448.712</v>
      </c>
      <c r="JY724">
        <v>28.3494</v>
      </c>
      <c r="JZ724">
        <v>29.1668</v>
      </c>
      <c r="KA724">
        <v>29.9997</v>
      </c>
      <c r="KB724">
        <v>28.9492</v>
      </c>
      <c r="KC724">
        <v>29.0284</v>
      </c>
      <c r="KD724">
        <v>28.9918</v>
      </c>
      <c r="KE724">
        <v>30.5862</v>
      </c>
      <c r="KF724">
        <v>15.3387</v>
      </c>
      <c r="KG724">
        <v>28.3901</v>
      </c>
      <c r="KH724">
        <v>607.549</v>
      </c>
      <c r="KI724">
        <v>17.9935</v>
      </c>
      <c r="KJ724">
        <v>100.894</v>
      </c>
      <c r="KK724">
        <v>100.265</v>
      </c>
    </row>
    <row r="725" spans="1:297">
      <c r="A725">
        <v>709</v>
      </c>
      <c r="B725">
        <v>1759266094.6</v>
      </c>
      <c r="C725">
        <v>19279</v>
      </c>
      <c r="D725" t="s">
        <v>1868</v>
      </c>
      <c r="E725" t="s">
        <v>1869</v>
      </c>
      <c r="F725">
        <v>5</v>
      </c>
      <c r="G725" t="s">
        <v>1797</v>
      </c>
      <c r="H725" t="s">
        <v>436</v>
      </c>
      <c r="I725">
        <v>1759266086.814285</v>
      </c>
      <c r="J725">
        <f>(K725)/1000</f>
        <v>0</v>
      </c>
      <c r="K725">
        <f>IF(DP725, AN725, AH725)</f>
        <v>0</v>
      </c>
      <c r="L725">
        <f>IF(DP725, AI725, AG725)</f>
        <v>0</v>
      </c>
      <c r="M725">
        <f>DR725 - IF(AU725&gt;1, L725*DL725*100.0/(AW725), 0)</f>
        <v>0</v>
      </c>
      <c r="N725">
        <f>((T725-J725/2)*M725-L725)/(T725+J725/2)</f>
        <v>0</v>
      </c>
      <c r="O725">
        <f>N725*(DY725+DZ725)/1000.0</f>
        <v>0</v>
      </c>
      <c r="P725">
        <f>(DR725 - IF(AU725&gt;1, L725*DL725*100.0/(AW725), 0))*(DY725+DZ725)/1000.0</f>
        <v>0</v>
      </c>
      <c r="Q725">
        <f>2.0/((1/S725-1/R725)+SIGN(S725)*SQRT((1/S725-1/R725)*(1/S725-1/R725) + 4*DM725/((DM725+1)*(DM725+1))*(2*1/S725*1/R725-1/R725*1/R725)))</f>
        <v>0</v>
      </c>
      <c r="R725">
        <f>IF(LEFT(DN725,1)&lt;&gt;"0",IF(LEFT(DN725,1)="1",3.0,DO725),$D$5+$E$5*(EF725*DY725/($K$5*1000))+$F$5*(EF725*DY725/($K$5*1000))*MAX(MIN(DL725,$J$5),$I$5)*MAX(MIN(DL725,$J$5),$I$5)+$G$5*MAX(MIN(DL725,$J$5),$I$5)*(EF725*DY725/($K$5*1000))+$H$5*(EF725*DY725/($K$5*1000))*(EF725*DY725/($K$5*1000)))</f>
        <v>0</v>
      </c>
      <c r="S725">
        <f>J725*(1000-(1000*0.61365*exp(17.502*W725/(240.97+W725))/(DY725+DZ725)+DT725)/2)/(1000*0.61365*exp(17.502*W725/(240.97+W725))/(DY725+DZ725)-DT725)</f>
        <v>0</v>
      </c>
      <c r="T725">
        <f>1/((DM725+1)/(Q725/1.6)+1/(R725/1.37)) + DM725/((DM725+1)/(Q725/1.6) + DM725/(R725/1.37))</f>
        <v>0</v>
      </c>
      <c r="U725">
        <f>(DH725*DK725)</f>
        <v>0</v>
      </c>
      <c r="V725">
        <f>(EA725+(U725+2*0.95*5.67E-8*(((EA725+$B$7)+273)^4-(EA725+273)^4)-44100*J725)/(1.84*29.3*R725+8*0.95*5.67E-8*(EA725+273)^3))</f>
        <v>0</v>
      </c>
      <c r="W725">
        <f>($C$7*EB725+$D$7*EC725+$E$7*V725)</f>
        <v>0</v>
      </c>
      <c r="X725">
        <f>0.61365*exp(17.502*W725/(240.97+W725))</f>
        <v>0</v>
      </c>
      <c r="Y725">
        <f>(Z725/AA725*100)</f>
        <v>0</v>
      </c>
      <c r="Z725">
        <f>DT725*(DY725+DZ725)/1000</f>
        <v>0</v>
      </c>
      <c r="AA725">
        <f>0.61365*exp(17.502*EA725/(240.97+EA725))</f>
        <v>0</v>
      </c>
      <c r="AB725">
        <f>(X725-DT725*(DY725+DZ725)/1000)</f>
        <v>0</v>
      </c>
      <c r="AC725">
        <f>(-J725*44100)</f>
        <v>0</v>
      </c>
      <c r="AD725">
        <f>2*29.3*R725*0.92*(EA725-W725)</f>
        <v>0</v>
      </c>
      <c r="AE725">
        <f>2*0.95*5.67E-8*(((EA725+$B$7)+273)^4-(W725+273)^4)</f>
        <v>0</v>
      </c>
      <c r="AF725">
        <f>U725+AE725+AC725+AD725</f>
        <v>0</v>
      </c>
      <c r="AG725">
        <f>DX725*AU725*(DS725-DR725*(1000-AU725*DU725)/(1000-AU725*DT725))/(100*DL725)</f>
        <v>0</v>
      </c>
      <c r="AH725">
        <f>1000*DX725*AU725*(DT725-DU725)/(100*DL725*(1000-AU725*DT725))</f>
        <v>0</v>
      </c>
      <c r="AI725">
        <f>(AJ725 - AK725 - DY725*1E3/(8.314*(EA725+273.15)) * AM725/DX725 * AL725) * DX725/(100*DL725) * (1000 - DU725)/1000</f>
        <v>0</v>
      </c>
      <c r="AJ725">
        <v>601.2223142910514</v>
      </c>
      <c r="AK725">
        <v>571.1508181818178</v>
      </c>
      <c r="AL725">
        <v>3.342233526451531</v>
      </c>
      <c r="AM725">
        <v>65.48838002476873</v>
      </c>
      <c r="AN725">
        <f>(AP725 - AO725 + DY725*1E3/(8.314*(EA725+273.15)) * AR725/DX725 * AQ725) * DX725/(100*DL725) * 1000/(1000 - AP725)</f>
        <v>0</v>
      </c>
      <c r="AO725">
        <v>17.92691278081806</v>
      </c>
      <c r="AP725">
        <v>22.87932242424242</v>
      </c>
      <c r="AQ725">
        <v>-0.0003926364395172103</v>
      </c>
      <c r="AR725">
        <v>121.0153732693986</v>
      </c>
      <c r="AS725">
        <v>1</v>
      </c>
      <c r="AT725">
        <v>0</v>
      </c>
      <c r="AU725">
        <f>IF(AS725*$H$13&gt;=AW725,1.0,(AW725/(AW725-AS725*$H$13)))</f>
        <v>0</v>
      </c>
      <c r="AV725">
        <f>(AU725-1)*100</f>
        <v>0</v>
      </c>
      <c r="AW725">
        <f>MAX(0,($B$13+$C$13*EF725)/(1+$D$13*EF725)*DY725/(EA725+273)*$E$13)</f>
        <v>0</v>
      </c>
      <c r="AX725" t="s">
        <v>437</v>
      </c>
      <c r="AY725" t="s">
        <v>437</v>
      </c>
      <c r="AZ725">
        <v>0</v>
      </c>
      <c r="BA725">
        <v>0</v>
      </c>
      <c r="BB725">
        <f>1-AZ725/BA725</f>
        <v>0</v>
      </c>
      <c r="BC725">
        <v>0</v>
      </c>
      <c r="BD725" t="s">
        <v>437</v>
      </c>
      <c r="BE725" t="s">
        <v>437</v>
      </c>
      <c r="BF725">
        <v>0</v>
      </c>
      <c r="BG725">
        <v>0</v>
      </c>
      <c r="BH725">
        <f>1-BF725/BG725</f>
        <v>0</v>
      </c>
      <c r="BI725">
        <v>0.5</v>
      </c>
      <c r="BJ725">
        <f>DI725</f>
        <v>0</v>
      </c>
      <c r="BK725">
        <f>L725</f>
        <v>0</v>
      </c>
      <c r="BL725">
        <f>BH725*BI725*BJ725</f>
        <v>0</v>
      </c>
      <c r="BM725">
        <f>(BK725-BC725)/BJ725</f>
        <v>0</v>
      </c>
      <c r="BN725">
        <f>(BA725-BG725)/BG725</f>
        <v>0</v>
      </c>
      <c r="BO725">
        <f>AZ725/(BB725+AZ725/BG725)</f>
        <v>0</v>
      </c>
      <c r="BP725" t="s">
        <v>437</v>
      </c>
      <c r="BQ725">
        <v>0</v>
      </c>
      <c r="BR725">
        <f>IF(BQ725&lt;&gt;0, BQ725, BO725)</f>
        <v>0</v>
      </c>
      <c r="BS725">
        <f>1-BR725/BG725</f>
        <v>0</v>
      </c>
      <c r="BT725">
        <f>(BG725-BF725)/(BG725-BR725)</f>
        <v>0</v>
      </c>
      <c r="BU725">
        <f>(BA725-BG725)/(BA725-BR725)</f>
        <v>0</v>
      </c>
      <c r="BV725">
        <f>(BG725-BF725)/(BG725-AZ725)</f>
        <v>0</v>
      </c>
      <c r="BW725">
        <f>(BA725-BG725)/(BA725-AZ725)</f>
        <v>0</v>
      </c>
      <c r="BX725">
        <f>(BT725*BR725/BF725)</f>
        <v>0</v>
      </c>
      <c r="BY725">
        <f>(1-BX725)</f>
        <v>0</v>
      </c>
      <c r="DH725">
        <f>$B$11*EG725+$C$11*EH725+$F$11*ES725*(1-EV725)</f>
        <v>0</v>
      </c>
      <c r="DI725">
        <f>DH725*DJ725</f>
        <v>0</v>
      </c>
      <c r="DJ725">
        <f>($B$11*$D$9+$C$11*$D$9+$F$11*((FF725+EX725)/MAX(FF725+EX725+FG725, 0.1)*$I$9+FG725/MAX(FF725+EX725+FG725, 0.1)*$J$9))/($B$11+$C$11+$F$11)</f>
        <v>0</v>
      </c>
      <c r="DK725">
        <f>($B$11*$K$9+$C$11*$K$9+$F$11*((FF725+EX725)/MAX(FF725+EX725+FG725, 0.1)*$P$9+FG725/MAX(FF725+EX725+FG725, 0.1)*$Q$9))/($B$11+$C$11+$F$11)</f>
        <v>0</v>
      </c>
      <c r="DL725">
        <v>5.36</v>
      </c>
      <c r="DM725">
        <v>0.5</v>
      </c>
      <c r="DN725" t="s">
        <v>438</v>
      </c>
      <c r="DO725">
        <v>2</v>
      </c>
      <c r="DP725" t="b">
        <v>1</v>
      </c>
      <c r="DQ725">
        <v>1759266086.814285</v>
      </c>
      <c r="DR725">
        <v>534.1628928571429</v>
      </c>
      <c r="DS725">
        <v>574.7362857142856</v>
      </c>
      <c r="DT725">
        <v>22.90488214285714</v>
      </c>
      <c r="DU725">
        <v>17.93607142857143</v>
      </c>
      <c r="DV725">
        <v>533.6981785714286</v>
      </c>
      <c r="DW725">
        <v>22.68541428571428</v>
      </c>
      <c r="DX725">
        <v>500.0002857142857</v>
      </c>
      <c r="DY725">
        <v>90.60195714285715</v>
      </c>
      <c r="DZ725">
        <v>0.05169485714285715</v>
      </c>
      <c r="EA725">
        <v>29.605175</v>
      </c>
      <c r="EB725">
        <v>29.93284285714285</v>
      </c>
      <c r="EC725">
        <v>999.9000000000002</v>
      </c>
      <c r="ED725">
        <v>0</v>
      </c>
      <c r="EE725">
        <v>0</v>
      </c>
      <c r="EF725">
        <v>9990.24607142857</v>
      </c>
      <c r="EG725">
        <v>0</v>
      </c>
      <c r="EH725">
        <v>12.32623571428572</v>
      </c>
      <c r="EI725">
        <v>-40.57344642857142</v>
      </c>
      <c r="EJ725">
        <v>546.6844285714286</v>
      </c>
      <c r="EK725">
        <v>585.2328571428571</v>
      </c>
      <c r="EL725">
        <v>4.968815714285715</v>
      </c>
      <c r="EM725">
        <v>574.7362857142856</v>
      </c>
      <c r="EN725">
        <v>17.93607142857143</v>
      </c>
      <c r="EO725">
        <v>2.075227142857143</v>
      </c>
      <c r="EP725">
        <v>1.625042142857143</v>
      </c>
      <c r="EQ725">
        <v>18.03028928571429</v>
      </c>
      <c r="ER725">
        <v>14.19834285714286</v>
      </c>
      <c r="ES725">
        <v>2000.010357142857</v>
      </c>
      <c r="ET725">
        <v>0.9800007142857142</v>
      </c>
      <c r="EU725">
        <v>0.01999923214285714</v>
      </c>
      <c r="EV725">
        <v>0</v>
      </c>
      <c r="EW725">
        <v>941.8394285714285</v>
      </c>
      <c r="EX725">
        <v>5.000560000000001</v>
      </c>
      <c r="EY725">
        <v>19360.12857142857</v>
      </c>
      <c r="EZ725">
        <v>17294.97142857143</v>
      </c>
      <c r="FA725">
        <v>41.17389285714285</v>
      </c>
      <c r="FB725">
        <v>41.625</v>
      </c>
      <c r="FC725">
        <v>41.12482142857142</v>
      </c>
      <c r="FD725">
        <v>40.70499999999999</v>
      </c>
      <c r="FE725">
        <v>42.21189285714286</v>
      </c>
      <c r="FF725">
        <v>1955.110357142857</v>
      </c>
      <c r="FG725">
        <v>39.9</v>
      </c>
      <c r="FH725">
        <v>0</v>
      </c>
      <c r="FI725">
        <v>1759266109</v>
      </c>
      <c r="FJ725">
        <v>0</v>
      </c>
      <c r="FK725">
        <v>941.8171600000001</v>
      </c>
      <c r="FL725">
        <v>-1.493692321183068</v>
      </c>
      <c r="FM725">
        <v>-32.26923081193171</v>
      </c>
      <c r="FN725">
        <v>19359.844</v>
      </c>
      <c r="FO725">
        <v>15</v>
      </c>
      <c r="FP725">
        <v>0</v>
      </c>
      <c r="FQ725" t="s">
        <v>439</v>
      </c>
      <c r="FR725">
        <v>1747148579.5</v>
      </c>
      <c r="FS725">
        <v>1747148584.5</v>
      </c>
      <c r="FT725">
        <v>0</v>
      </c>
      <c r="FU725">
        <v>0.162</v>
      </c>
      <c r="FV725">
        <v>-0.001</v>
      </c>
      <c r="FW725">
        <v>0.139</v>
      </c>
      <c r="FX725">
        <v>0.058</v>
      </c>
      <c r="FY725">
        <v>420</v>
      </c>
      <c r="FZ725">
        <v>16</v>
      </c>
      <c r="GA725">
        <v>0.19</v>
      </c>
      <c r="GB725">
        <v>0.02</v>
      </c>
      <c r="GC725">
        <v>-40.38354500000001</v>
      </c>
      <c r="GD725">
        <v>-4.116128330206281</v>
      </c>
      <c r="GE725">
        <v>0.4027141889417352</v>
      </c>
      <c r="GF725">
        <v>0</v>
      </c>
      <c r="GG725">
        <v>941.9586470588234</v>
      </c>
      <c r="GH725">
        <v>-2.163941943190731</v>
      </c>
      <c r="GI725">
        <v>0.3177023100096478</v>
      </c>
      <c r="GJ725">
        <v>0</v>
      </c>
      <c r="GK725">
        <v>4.971937</v>
      </c>
      <c r="GL725">
        <v>-0.0820063789868809</v>
      </c>
      <c r="GM725">
        <v>0.008521340622226082</v>
      </c>
      <c r="GN725">
        <v>1</v>
      </c>
      <c r="GO725">
        <v>1</v>
      </c>
      <c r="GP725">
        <v>3</v>
      </c>
      <c r="GQ725" t="s">
        <v>463</v>
      </c>
      <c r="GR725">
        <v>3.12838</v>
      </c>
      <c r="GS725">
        <v>2.72929</v>
      </c>
      <c r="GT725">
        <v>0.105889</v>
      </c>
      <c r="GU725">
        <v>0.111967</v>
      </c>
      <c r="GV725">
        <v>0.10356</v>
      </c>
      <c r="GW725">
        <v>0.08775819999999999</v>
      </c>
      <c r="GX725">
        <v>26802.5</v>
      </c>
      <c r="GY725">
        <v>25825.4</v>
      </c>
      <c r="GZ725">
        <v>30518.4</v>
      </c>
      <c r="HA725">
        <v>29336.5</v>
      </c>
      <c r="HB725">
        <v>37758.7</v>
      </c>
      <c r="HC725">
        <v>35214.6</v>
      </c>
      <c r="HD725">
        <v>46688.2</v>
      </c>
      <c r="HE725">
        <v>43590.2</v>
      </c>
      <c r="HF725">
        <v>1.826</v>
      </c>
      <c r="HG725">
        <v>1.82275</v>
      </c>
      <c r="HH725">
        <v>0.140615</v>
      </c>
      <c r="HI725">
        <v>0</v>
      </c>
      <c r="HJ725">
        <v>27.6603</v>
      </c>
      <c r="HK725">
        <v>999.9</v>
      </c>
      <c r="HL725">
        <v>47.1</v>
      </c>
      <c r="HM725">
        <v>31.7</v>
      </c>
      <c r="HN725">
        <v>24.4046</v>
      </c>
      <c r="HO725">
        <v>62.8843</v>
      </c>
      <c r="HP725">
        <v>17.7324</v>
      </c>
      <c r="HQ725">
        <v>1</v>
      </c>
      <c r="HR725">
        <v>0.148051</v>
      </c>
      <c r="HS725">
        <v>-0.803581</v>
      </c>
      <c r="HT725">
        <v>20.1985</v>
      </c>
      <c r="HU725">
        <v>5.22777</v>
      </c>
      <c r="HV725">
        <v>11.974</v>
      </c>
      <c r="HW725">
        <v>4.9694</v>
      </c>
      <c r="HX725">
        <v>3.28953</v>
      </c>
      <c r="HY725">
        <v>9999</v>
      </c>
      <c r="HZ725">
        <v>9999</v>
      </c>
      <c r="IA725">
        <v>9999</v>
      </c>
      <c r="IB725">
        <v>22.8</v>
      </c>
      <c r="IC725">
        <v>4.97291</v>
      </c>
      <c r="ID725">
        <v>1.87729</v>
      </c>
      <c r="IE725">
        <v>1.87532</v>
      </c>
      <c r="IF725">
        <v>1.87818</v>
      </c>
      <c r="IG725">
        <v>1.87487</v>
      </c>
      <c r="IH725">
        <v>1.87845</v>
      </c>
      <c r="II725">
        <v>1.87555</v>
      </c>
      <c r="IJ725">
        <v>1.87668</v>
      </c>
      <c r="IK725">
        <v>0</v>
      </c>
      <c r="IL725">
        <v>0</v>
      </c>
      <c r="IM725">
        <v>0</v>
      </c>
      <c r="IN725">
        <v>0</v>
      </c>
      <c r="IO725" t="s">
        <v>441</v>
      </c>
      <c r="IP725" t="s">
        <v>442</v>
      </c>
      <c r="IQ725" t="s">
        <v>443</v>
      </c>
      <c r="IR725" t="s">
        <v>443</v>
      </c>
      <c r="IS725" t="s">
        <v>443</v>
      </c>
      <c r="IT725" t="s">
        <v>443</v>
      </c>
      <c r="IU725">
        <v>0</v>
      </c>
      <c r="IV725">
        <v>100</v>
      </c>
      <c r="IW725">
        <v>100</v>
      </c>
      <c r="IX725">
        <v>0.489</v>
      </c>
      <c r="IY725">
        <v>0.2189</v>
      </c>
      <c r="IZ725">
        <v>-0.1222274518627452</v>
      </c>
      <c r="JA725">
        <v>0.001328938755811441</v>
      </c>
      <c r="JB725">
        <v>-5.633165956792918E-07</v>
      </c>
      <c r="JC725">
        <v>2.510553891376428E-10</v>
      </c>
      <c r="JD725">
        <v>-0.04678033270444259</v>
      </c>
      <c r="JE725">
        <v>-0.0009625096320519332</v>
      </c>
      <c r="JF725">
        <v>0.0006953178313022573</v>
      </c>
      <c r="JG725">
        <v>-5.973937232829655E-06</v>
      </c>
      <c r="JH725">
        <v>1</v>
      </c>
      <c r="JI725">
        <v>2112</v>
      </c>
      <c r="JJ725">
        <v>1</v>
      </c>
      <c r="JK725">
        <v>26</v>
      </c>
      <c r="JL725">
        <v>201958.6</v>
      </c>
      <c r="JM725">
        <v>201958.5</v>
      </c>
      <c r="JN725">
        <v>1.47827</v>
      </c>
      <c r="JO725">
        <v>2.55005</v>
      </c>
      <c r="JP725">
        <v>1.39893</v>
      </c>
      <c r="JQ725">
        <v>2.32544</v>
      </c>
      <c r="JR725">
        <v>1.44897</v>
      </c>
      <c r="JS725">
        <v>2.60742</v>
      </c>
      <c r="JT725">
        <v>37.6504</v>
      </c>
      <c r="JU725">
        <v>23.9737</v>
      </c>
      <c r="JV725">
        <v>18</v>
      </c>
      <c r="JW725">
        <v>480.568</v>
      </c>
      <c r="JX725">
        <v>448.58</v>
      </c>
      <c r="JY725">
        <v>28.3978</v>
      </c>
      <c r="JZ725">
        <v>29.1612</v>
      </c>
      <c r="KA725">
        <v>29.9998</v>
      </c>
      <c r="KB725">
        <v>28.9436</v>
      </c>
      <c r="KC725">
        <v>29.0234</v>
      </c>
      <c r="KD725">
        <v>29.6186</v>
      </c>
      <c r="KE725">
        <v>30.5862</v>
      </c>
      <c r="KF725">
        <v>15.3387</v>
      </c>
      <c r="KG725">
        <v>28.4303</v>
      </c>
      <c r="KH725">
        <v>620.907</v>
      </c>
      <c r="KI725">
        <v>17.9935</v>
      </c>
      <c r="KJ725">
        <v>100.895</v>
      </c>
      <c r="KK725">
        <v>100.267</v>
      </c>
    </row>
    <row r="726" spans="1:297">
      <c r="A726">
        <v>710</v>
      </c>
      <c r="B726">
        <v>1759266099.6</v>
      </c>
      <c r="C726">
        <v>19284</v>
      </c>
      <c r="D726" t="s">
        <v>1870</v>
      </c>
      <c r="E726" t="s">
        <v>1871</v>
      </c>
      <c r="F726">
        <v>5</v>
      </c>
      <c r="G726" t="s">
        <v>1797</v>
      </c>
      <c r="H726" t="s">
        <v>436</v>
      </c>
      <c r="I726">
        <v>1759266092.1</v>
      </c>
      <c r="J726">
        <f>(K726)/1000</f>
        <v>0</v>
      </c>
      <c r="K726">
        <f>IF(DP726, AN726, AH726)</f>
        <v>0</v>
      </c>
      <c r="L726">
        <f>IF(DP726, AI726, AG726)</f>
        <v>0</v>
      </c>
      <c r="M726">
        <f>DR726 - IF(AU726&gt;1, L726*DL726*100.0/(AW726), 0)</f>
        <v>0</v>
      </c>
      <c r="N726">
        <f>((T726-J726/2)*M726-L726)/(T726+J726/2)</f>
        <v>0</v>
      </c>
      <c r="O726">
        <f>N726*(DY726+DZ726)/1000.0</f>
        <v>0</v>
      </c>
      <c r="P726">
        <f>(DR726 - IF(AU726&gt;1, L726*DL726*100.0/(AW726), 0))*(DY726+DZ726)/1000.0</f>
        <v>0</v>
      </c>
      <c r="Q726">
        <f>2.0/((1/S726-1/R726)+SIGN(S726)*SQRT((1/S726-1/R726)*(1/S726-1/R726) + 4*DM726/((DM726+1)*(DM726+1))*(2*1/S726*1/R726-1/R726*1/R726)))</f>
        <v>0</v>
      </c>
      <c r="R726">
        <f>IF(LEFT(DN726,1)&lt;&gt;"0",IF(LEFT(DN726,1)="1",3.0,DO726),$D$5+$E$5*(EF726*DY726/($K$5*1000))+$F$5*(EF726*DY726/($K$5*1000))*MAX(MIN(DL726,$J$5),$I$5)*MAX(MIN(DL726,$J$5),$I$5)+$G$5*MAX(MIN(DL726,$J$5),$I$5)*(EF726*DY726/($K$5*1000))+$H$5*(EF726*DY726/($K$5*1000))*(EF726*DY726/($K$5*1000)))</f>
        <v>0</v>
      </c>
      <c r="S726">
        <f>J726*(1000-(1000*0.61365*exp(17.502*W726/(240.97+W726))/(DY726+DZ726)+DT726)/2)/(1000*0.61365*exp(17.502*W726/(240.97+W726))/(DY726+DZ726)-DT726)</f>
        <v>0</v>
      </c>
      <c r="T726">
        <f>1/((DM726+1)/(Q726/1.6)+1/(R726/1.37)) + DM726/((DM726+1)/(Q726/1.6) + DM726/(R726/1.37))</f>
        <v>0</v>
      </c>
      <c r="U726">
        <f>(DH726*DK726)</f>
        <v>0</v>
      </c>
      <c r="V726">
        <f>(EA726+(U726+2*0.95*5.67E-8*(((EA726+$B$7)+273)^4-(EA726+273)^4)-44100*J726)/(1.84*29.3*R726+8*0.95*5.67E-8*(EA726+273)^3))</f>
        <v>0</v>
      </c>
      <c r="W726">
        <f>($C$7*EB726+$D$7*EC726+$E$7*V726)</f>
        <v>0</v>
      </c>
      <c r="X726">
        <f>0.61365*exp(17.502*W726/(240.97+W726))</f>
        <v>0</v>
      </c>
      <c r="Y726">
        <f>(Z726/AA726*100)</f>
        <v>0</v>
      </c>
      <c r="Z726">
        <f>DT726*(DY726+DZ726)/1000</f>
        <v>0</v>
      </c>
      <c r="AA726">
        <f>0.61365*exp(17.502*EA726/(240.97+EA726))</f>
        <v>0</v>
      </c>
      <c r="AB726">
        <f>(X726-DT726*(DY726+DZ726)/1000)</f>
        <v>0</v>
      </c>
      <c r="AC726">
        <f>(-J726*44100)</f>
        <v>0</v>
      </c>
      <c r="AD726">
        <f>2*29.3*R726*0.92*(EA726-W726)</f>
        <v>0</v>
      </c>
      <c r="AE726">
        <f>2*0.95*5.67E-8*(((EA726+$B$7)+273)^4-(W726+273)^4)</f>
        <v>0</v>
      </c>
      <c r="AF726">
        <f>U726+AE726+AC726+AD726</f>
        <v>0</v>
      </c>
      <c r="AG726">
        <f>DX726*AU726*(DS726-DR726*(1000-AU726*DU726)/(1000-AU726*DT726))/(100*DL726)</f>
        <v>0</v>
      </c>
      <c r="AH726">
        <f>1000*DX726*AU726*(DT726-DU726)/(100*DL726*(1000-AU726*DT726))</f>
        <v>0</v>
      </c>
      <c r="AI726">
        <f>(AJ726 - AK726 - DY726*1E3/(8.314*(EA726+273.15)) * AM726/DX726 * AL726) * DX726/(100*DL726) * (1000 - DU726)/1000</f>
        <v>0</v>
      </c>
      <c r="AJ726">
        <v>618.4346537026847</v>
      </c>
      <c r="AK726">
        <v>588.0255333333336</v>
      </c>
      <c r="AL726">
        <v>3.373670122792781</v>
      </c>
      <c r="AM726">
        <v>65.48838002476873</v>
      </c>
      <c r="AN726">
        <f>(AP726 - AO726 + DY726*1E3/(8.314*(EA726+273.15)) * AR726/DX726 * AQ726) * DX726/(100*DL726) * 1000/(1000 - AP726)</f>
        <v>0</v>
      </c>
      <c r="AO726">
        <v>17.92256639196613</v>
      </c>
      <c r="AP726">
        <v>22.85696424242424</v>
      </c>
      <c r="AQ726">
        <v>-0.00040617800206221</v>
      </c>
      <c r="AR726">
        <v>121.0153732693986</v>
      </c>
      <c r="AS726">
        <v>1</v>
      </c>
      <c r="AT726">
        <v>0</v>
      </c>
      <c r="AU726">
        <f>IF(AS726*$H$13&gt;=AW726,1.0,(AW726/(AW726-AS726*$H$13)))</f>
        <v>0</v>
      </c>
      <c r="AV726">
        <f>(AU726-1)*100</f>
        <v>0</v>
      </c>
      <c r="AW726">
        <f>MAX(0,($B$13+$C$13*EF726)/(1+$D$13*EF726)*DY726/(EA726+273)*$E$13)</f>
        <v>0</v>
      </c>
      <c r="AX726" t="s">
        <v>437</v>
      </c>
      <c r="AY726" t="s">
        <v>437</v>
      </c>
      <c r="AZ726">
        <v>0</v>
      </c>
      <c r="BA726">
        <v>0</v>
      </c>
      <c r="BB726">
        <f>1-AZ726/BA726</f>
        <v>0</v>
      </c>
      <c r="BC726">
        <v>0</v>
      </c>
      <c r="BD726" t="s">
        <v>437</v>
      </c>
      <c r="BE726" t="s">
        <v>437</v>
      </c>
      <c r="BF726">
        <v>0</v>
      </c>
      <c r="BG726">
        <v>0</v>
      </c>
      <c r="BH726">
        <f>1-BF726/BG726</f>
        <v>0</v>
      </c>
      <c r="BI726">
        <v>0.5</v>
      </c>
      <c r="BJ726">
        <f>DI726</f>
        <v>0</v>
      </c>
      <c r="BK726">
        <f>L726</f>
        <v>0</v>
      </c>
      <c r="BL726">
        <f>BH726*BI726*BJ726</f>
        <v>0</v>
      </c>
      <c r="BM726">
        <f>(BK726-BC726)/BJ726</f>
        <v>0</v>
      </c>
      <c r="BN726">
        <f>(BA726-BG726)/BG726</f>
        <v>0</v>
      </c>
      <c r="BO726">
        <f>AZ726/(BB726+AZ726/BG726)</f>
        <v>0</v>
      </c>
      <c r="BP726" t="s">
        <v>437</v>
      </c>
      <c r="BQ726">
        <v>0</v>
      </c>
      <c r="BR726">
        <f>IF(BQ726&lt;&gt;0, BQ726, BO726)</f>
        <v>0</v>
      </c>
      <c r="BS726">
        <f>1-BR726/BG726</f>
        <v>0</v>
      </c>
      <c r="BT726">
        <f>(BG726-BF726)/(BG726-BR726)</f>
        <v>0</v>
      </c>
      <c r="BU726">
        <f>(BA726-BG726)/(BA726-BR726)</f>
        <v>0</v>
      </c>
      <c r="BV726">
        <f>(BG726-BF726)/(BG726-AZ726)</f>
        <v>0</v>
      </c>
      <c r="BW726">
        <f>(BA726-BG726)/(BA726-AZ726)</f>
        <v>0</v>
      </c>
      <c r="BX726">
        <f>(BT726*BR726/BF726)</f>
        <v>0</v>
      </c>
      <c r="BY726">
        <f>(1-BX726)</f>
        <v>0</v>
      </c>
      <c r="DH726">
        <f>$B$11*EG726+$C$11*EH726+$F$11*ES726*(1-EV726)</f>
        <v>0</v>
      </c>
      <c r="DI726">
        <f>DH726*DJ726</f>
        <v>0</v>
      </c>
      <c r="DJ726">
        <f>($B$11*$D$9+$C$11*$D$9+$F$11*((FF726+EX726)/MAX(FF726+EX726+FG726, 0.1)*$I$9+FG726/MAX(FF726+EX726+FG726, 0.1)*$J$9))/($B$11+$C$11+$F$11)</f>
        <v>0</v>
      </c>
      <c r="DK726">
        <f>($B$11*$K$9+$C$11*$K$9+$F$11*((FF726+EX726)/MAX(FF726+EX726+FG726, 0.1)*$P$9+FG726/MAX(FF726+EX726+FG726, 0.1)*$Q$9))/($B$11+$C$11+$F$11)</f>
        <v>0</v>
      </c>
      <c r="DL726">
        <v>5.36</v>
      </c>
      <c r="DM726">
        <v>0.5</v>
      </c>
      <c r="DN726" t="s">
        <v>438</v>
      </c>
      <c r="DO726">
        <v>2</v>
      </c>
      <c r="DP726" t="b">
        <v>1</v>
      </c>
      <c r="DQ726">
        <v>1759266092.1</v>
      </c>
      <c r="DR726">
        <v>551.5596296296296</v>
      </c>
      <c r="DS726">
        <v>592.4932592592593</v>
      </c>
      <c r="DT726">
        <v>22.88561851851851</v>
      </c>
      <c r="DU726">
        <v>17.92753333333333</v>
      </c>
      <c r="DV726">
        <v>551.0785925925926</v>
      </c>
      <c r="DW726">
        <v>22.66655555555556</v>
      </c>
      <c r="DX726">
        <v>500.0288518518519</v>
      </c>
      <c r="DY726">
        <v>90.60182222222222</v>
      </c>
      <c r="DZ726">
        <v>0.05164526666666666</v>
      </c>
      <c r="EA726">
        <v>29.6159962962963</v>
      </c>
      <c r="EB726">
        <v>29.94437407407408</v>
      </c>
      <c r="EC726">
        <v>999.9000000000001</v>
      </c>
      <c r="ED726">
        <v>0</v>
      </c>
      <c r="EE726">
        <v>0</v>
      </c>
      <c r="EF726">
        <v>9994.625185185185</v>
      </c>
      <c r="EG726">
        <v>0</v>
      </c>
      <c r="EH726">
        <v>12.31601111111111</v>
      </c>
      <c r="EI726">
        <v>-40.93372222222222</v>
      </c>
      <c r="EJ726">
        <v>564.4777407407408</v>
      </c>
      <c r="EK726">
        <v>603.309</v>
      </c>
      <c r="EL726">
        <v>4.958093333333333</v>
      </c>
      <c r="EM726">
        <v>592.4932592592593</v>
      </c>
      <c r="EN726">
        <v>17.92753333333333</v>
      </c>
      <c r="EO726">
        <v>2.073478888888889</v>
      </c>
      <c r="EP726">
        <v>1.624265925925926</v>
      </c>
      <c r="EQ726">
        <v>18.01688518518519</v>
      </c>
      <c r="ER726">
        <v>14.19097037037037</v>
      </c>
      <c r="ES726">
        <v>2000.027407407407</v>
      </c>
      <c r="ET726">
        <v>0.9800008888888888</v>
      </c>
      <c r="EU726">
        <v>0.01999905925925926</v>
      </c>
      <c r="EV726">
        <v>0</v>
      </c>
      <c r="EW726">
        <v>941.6972962962964</v>
      </c>
      <c r="EX726">
        <v>5.000560000000001</v>
      </c>
      <c r="EY726">
        <v>19356.92222222222</v>
      </c>
      <c r="EZ726">
        <v>17295.11111111111</v>
      </c>
      <c r="FA726">
        <v>41.17803703703703</v>
      </c>
      <c r="FB726">
        <v>41.62033333333333</v>
      </c>
      <c r="FC726">
        <v>41.13414814814814</v>
      </c>
      <c r="FD726">
        <v>40.70107407407408</v>
      </c>
      <c r="FE726">
        <v>42.22433333333333</v>
      </c>
      <c r="FF726">
        <v>1955.127407407407</v>
      </c>
      <c r="FG726">
        <v>39.9</v>
      </c>
      <c r="FH726">
        <v>0</v>
      </c>
      <c r="FI726">
        <v>1759266113.8</v>
      </c>
      <c r="FJ726">
        <v>0</v>
      </c>
      <c r="FK726">
        <v>941.6959199999999</v>
      </c>
      <c r="FL726">
        <v>-1.289846153327168</v>
      </c>
      <c r="FM726">
        <v>-40.46153849352136</v>
      </c>
      <c r="FN726">
        <v>19356.78</v>
      </c>
      <c r="FO726">
        <v>15</v>
      </c>
      <c r="FP726">
        <v>0</v>
      </c>
      <c r="FQ726" t="s">
        <v>439</v>
      </c>
      <c r="FR726">
        <v>1747148579.5</v>
      </c>
      <c r="FS726">
        <v>1747148584.5</v>
      </c>
      <c r="FT726">
        <v>0</v>
      </c>
      <c r="FU726">
        <v>0.162</v>
      </c>
      <c r="FV726">
        <v>-0.001</v>
      </c>
      <c r="FW726">
        <v>0.139</v>
      </c>
      <c r="FX726">
        <v>0.058</v>
      </c>
      <c r="FY726">
        <v>420</v>
      </c>
      <c r="FZ726">
        <v>16</v>
      </c>
      <c r="GA726">
        <v>0.19</v>
      </c>
      <c r="GB726">
        <v>0.02</v>
      </c>
      <c r="GC726">
        <v>-40.758935</v>
      </c>
      <c r="GD726">
        <v>-4.045157223264589</v>
      </c>
      <c r="GE726">
        <v>0.3943999902066427</v>
      </c>
      <c r="GF726">
        <v>0</v>
      </c>
      <c r="GG726">
        <v>941.7761176470589</v>
      </c>
      <c r="GH726">
        <v>-1.633246756007651</v>
      </c>
      <c r="GI726">
        <v>0.2565884510612138</v>
      </c>
      <c r="GJ726">
        <v>0</v>
      </c>
      <c r="GK726">
        <v>4.9628025</v>
      </c>
      <c r="GL726">
        <v>-0.1251863414634331</v>
      </c>
      <c r="GM726">
        <v>0.01269000605791818</v>
      </c>
      <c r="GN726">
        <v>0</v>
      </c>
      <c r="GO726">
        <v>0</v>
      </c>
      <c r="GP726">
        <v>3</v>
      </c>
      <c r="GQ726" t="s">
        <v>490</v>
      </c>
      <c r="GR726">
        <v>3.12824</v>
      </c>
      <c r="GS726">
        <v>2.72933</v>
      </c>
      <c r="GT726">
        <v>0.108097</v>
      </c>
      <c r="GU726">
        <v>0.114173</v>
      </c>
      <c r="GV726">
        <v>0.103497</v>
      </c>
      <c r="GW726">
        <v>0.087743</v>
      </c>
      <c r="GX726">
        <v>26736.5</v>
      </c>
      <c r="GY726">
        <v>25761.8</v>
      </c>
      <c r="GZ726">
        <v>30518.6</v>
      </c>
      <c r="HA726">
        <v>29337.2</v>
      </c>
      <c r="HB726">
        <v>37761.5</v>
      </c>
      <c r="HC726">
        <v>35215.8</v>
      </c>
      <c r="HD726">
        <v>46688.2</v>
      </c>
      <c r="HE726">
        <v>43590.8</v>
      </c>
      <c r="HF726">
        <v>1.826</v>
      </c>
      <c r="HG726">
        <v>1.82315</v>
      </c>
      <c r="HH726">
        <v>0.140663</v>
      </c>
      <c r="HI726">
        <v>0</v>
      </c>
      <c r="HJ726">
        <v>27.6637</v>
      </c>
      <c r="HK726">
        <v>999.9</v>
      </c>
      <c r="HL726">
        <v>47.1</v>
      </c>
      <c r="HM726">
        <v>31.7</v>
      </c>
      <c r="HN726">
        <v>24.4058</v>
      </c>
      <c r="HO726">
        <v>63.0143</v>
      </c>
      <c r="HP726">
        <v>17.5801</v>
      </c>
      <c r="HQ726">
        <v>1</v>
      </c>
      <c r="HR726">
        <v>0.14765</v>
      </c>
      <c r="HS726">
        <v>-0.791035</v>
      </c>
      <c r="HT726">
        <v>20.1986</v>
      </c>
      <c r="HU726">
        <v>5.22762</v>
      </c>
      <c r="HV726">
        <v>11.974</v>
      </c>
      <c r="HW726">
        <v>4.9699</v>
      </c>
      <c r="HX726">
        <v>3.2895</v>
      </c>
      <c r="HY726">
        <v>9999</v>
      </c>
      <c r="HZ726">
        <v>9999</v>
      </c>
      <c r="IA726">
        <v>9999</v>
      </c>
      <c r="IB726">
        <v>22.8</v>
      </c>
      <c r="IC726">
        <v>4.97292</v>
      </c>
      <c r="ID726">
        <v>1.87728</v>
      </c>
      <c r="IE726">
        <v>1.87531</v>
      </c>
      <c r="IF726">
        <v>1.87814</v>
      </c>
      <c r="IG726">
        <v>1.87486</v>
      </c>
      <c r="IH726">
        <v>1.87841</v>
      </c>
      <c r="II726">
        <v>1.87553</v>
      </c>
      <c r="IJ726">
        <v>1.87668</v>
      </c>
      <c r="IK726">
        <v>0</v>
      </c>
      <c r="IL726">
        <v>0</v>
      </c>
      <c r="IM726">
        <v>0</v>
      </c>
      <c r="IN726">
        <v>0</v>
      </c>
      <c r="IO726" t="s">
        <v>441</v>
      </c>
      <c r="IP726" t="s">
        <v>442</v>
      </c>
      <c r="IQ726" t="s">
        <v>443</v>
      </c>
      <c r="IR726" t="s">
        <v>443</v>
      </c>
      <c r="IS726" t="s">
        <v>443</v>
      </c>
      <c r="IT726" t="s">
        <v>443</v>
      </c>
      <c r="IU726">
        <v>0</v>
      </c>
      <c r="IV726">
        <v>100</v>
      </c>
      <c r="IW726">
        <v>100</v>
      </c>
      <c r="IX726">
        <v>0.504</v>
      </c>
      <c r="IY726">
        <v>0.2185</v>
      </c>
      <c r="IZ726">
        <v>-0.1222274518627452</v>
      </c>
      <c r="JA726">
        <v>0.001328938755811441</v>
      </c>
      <c r="JB726">
        <v>-5.633165956792918E-07</v>
      </c>
      <c r="JC726">
        <v>2.510553891376428E-10</v>
      </c>
      <c r="JD726">
        <v>-0.04678033270444259</v>
      </c>
      <c r="JE726">
        <v>-0.0009625096320519332</v>
      </c>
      <c r="JF726">
        <v>0.0006953178313022573</v>
      </c>
      <c r="JG726">
        <v>-5.973937232829655E-06</v>
      </c>
      <c r="JH726">
        <v>1</v>
      </c>
      <c r="JI726">
        <v>2112</v>
      </c>
      <c r="JJ726">
        <v>1</v>
      </c>
      <c r="JK726">
        <v>26</v>
      </c>
      <c r="JL726">
        <v>201958.7</v>
      </c>
      <c r="JM726">
        <v>201958.6</v>
      </c>
      <c r="JN726">
        <v>1.50635</v>
      </c>
      <c r="JO726">
        <v>2.5647</v>
      </c>
      <c r="JP726">
        <v>1.39893</v>
      </c>
      <c r="JQ726">
        <v>2.32544</v>
      </c>
      <c r="JR726">
        <v>1.44897</v>
      </c>
      <c r="JS726">
        <v>2.46216</v>
      </c>
      <c r="JT726">
        <v>37.6504</v>
      </c>
      <c r="JU726">
        <v>23.9474</v>
      </c>
      <c r="JV726">
        <v>18</v>
      </c>
      <c r="JW726">
        <v>480.536</v>
      </c>
      <c r="JX726">
        <v>448.795</v>
      </c>
      <c r="JY726">
        <v>28.4388</v>
      </c>
      <c r="JZ726">
        <v>29.1562</v>
      </c>
      <c r="KA726">
        <v>29.9996</v>
      </c>
      <c r="KB726">
        <v>28.9386</v>
      </c>
      <c r="KC726">
        <v>29.0185</v>
      </c>
      <c r="KD726">
        <v>30.295</v>
      </c>
      <c r="KE726">
        <v>30.3075</v>
      </c>
      <c r="KF726">
        <v>14.9655</v>
      </c>
      <c r="KG726">
        <v>28.4613</v>
      </c>
      <c r="KH726">
        <v>640.943</v>
      </c>
      <c r="KI726">
        <v>18.0134</v>
      </c>
      <c r="KJ726">
        <v>100.895</v>
      </c>
      <c r="KK726">
        <v>100.269</v>
      </c>
    </row>
    <row r="727" spans="1:297">
      <c r="A727">
        <v>711</v>
      </c>
      <c r="B727">
        <v>1759266104.6</v>
      </c>
      <c r="C727">
        <v>19289</v>
      </c>
      <c r="D727" t="s">
        <v>1872</v>
      </c>
      <c r="E727" t="s">
        <v>1873</v>
      </c>
      <c r="F727">
        <v>5</v>
      </c>
      <c r="G727" t="s">
        <v>1797</v>
      </c>
      <c r="H727" t="s">
        <v>436</v>
      </c>
      <c r="I727">
        <v>1759266096.814285</v>
      </c>
      <c r="J727">
        <f>(K727)/1000</f>
        <v>0</v>
      </c>
      <c r="K727">
        <f>IF(DP727, AN727, AH727)</f>
        <v>0</v>
      </c>
      <c r="L727">
        <f>IF(DP727, AI727, AG727)</f>
        <v>0</v>
      </c>
      <c r="M727">
        <f>DR727 - IF(AU727&gt;1, L727*DL727*100.0/(AW727), 0)</f>
        <v>0</v>
      </c>
      <c r="N727">
        <f>((T727-J727/2)*M727-L727)/(T727+J727/2)</f>
        <v>0</v>
      </c>
      <c r="O727">
        <f>N727*(DY727+DZ727)/1000.0</f>
        <v>0</v>
      </c>
      <c r="P727">
        <f>(DR727 - IF(AU727&gt;1, L727*DL727*100.0/(AW727), 0))*(DY727+DZ727)/1000.0</f>
        <v>0</v>
      </c>
      <c r="Q727">
        <f>2.0/((1/S727-1/R727)+SIGN(S727)*SQRT((1/S727-1/R727)*(1/S727-1/R727) + 4*DM727/((DM727+1)*(DM727+1))*(2*1/S727*1/R727-1/R727*1/R727)))</f>
        <v>0</v>
      </c>
      <c r="R727">
        <f>IF(LEFT(DN727,1)&lt;&gt;"0",IF(LEFT(DN727,1)="1",3.0,DO727),$D$5+$E$5*(EF727*DY727/($K$5*1000))+$F$5*(EF727*DY727/($K$5*1000))*MAX(MIN(DL727,$J$5),$I$5)*MAX(MIN(DL727,$J$5),$I$5)+$G$5*MAX(MIN(DL727,$J$5),$I$5)*(EF727*DY727/($K$5*1000))+$H$5*(EF727*DY727/($K$5*1000))*(EF727*DY727/($K$5*1000)))</f>
        <v>0</v>
      </c>
      <c r="S727">
        <f>J727*(1000-(1000*0.61365*exp(17.502*W727/(240.97+W727))/(DY727+DZ727)+DT727)/2)/(1000*0.61365*exp(17.502*W727/(240.97+W727))/(DY727+DZ727)-DT727)</f>
        <v>0</v>
      </c>
      <c r="T727">
        <f>1/((DM727+1)/(Q727/1.6)+1/(R727/1.37)) + DM727/((DM727+1)/(Q727/1.6) + DM727/(R727/1.37))</f>
        <v>0</v>
      </c>
      <c r="U727">
        <f>(DH727*DK727)</f>
        <v>0</v>
      </c>
      <c r="V727">
        <f>(EA727+(U727+2*0.95*5.67E-8*(((EA727+$B$7)+273)^4-(EA727+273)^4)-44100*J727)/(1.84*29.3*R727+8*0.95*5.67E-8*(EA727+273)^3))</f>
        <v>0</v>
      </c>
      <c r="W727">
        <f>($C$7*EB727+$D$7*EC727+$E$7*V727)</f>
        <v>0</v>
      </c>
      <c r="X727">
        <f>0.61365*exp(17.502*W727/(240.97+W727))</f>
        <v>0</v>
      </c>
      <c r="Y727">
        <f>(Z727/AA727*100)</f>
        <v>0</v>
      </c>
      <c r="Z727">
        <f>DT727*(DY727+DZ727)/1000</f>
        <v>0</v>
      </c>
      <c r="AA727">
        <f>0.61365*exp(17.502*EA727/(240.97+EA727))</f>
        <v>0</v>
      </c>
      <c r="AB727">
        <f>(X727-DT727*(DY727+DZ727)/1000)</f>
        <v>0</v>
      </c>
      <c r="AC727">
        <f>(-J727*44100)</f>
        <v>0</v>
      </c>
      <c r="AD727">
        <f>2*29.3*R727*0.92*(EA727-W727)</f>
        <v>0</v>
      </c>
      <c r="AE727">
        <f>2*0.95*5.67E-8*(((EA727+$B$7)+273)^4-(W727+273)^4)</f>
        <v>0</v>
      </c>
      <c r="AF727">
        <f>U727+AE727+AC727+AD727</f>
        <v>0</v>
      </c>
      <c r="AG727">
        <f>DX727*AU727*(DS727-DR727*(1000-AU727*DU727)/(1000-AU727*DT727))/(100*DL727)</f>
        <v>0</v>
      </c>
      <c r="AH727">
        <f>1000*DX727*AU727*(DT727-DU727)/(100*DL727*(1000-AU727*DT727))</f>
        <v>0</v>
      </c>
      <c r="AI727">
        <f>(AJ727 - AK727 - DY727*1E3/(8.314*(EA727+273.15)) * AM727/DX727 * AL727) * DX727/(100*DL727) * (1000 - DU727)/1000</f>
        <v>0</v>
      </c>
      <c r="AJ727">
        <v>635.5034286909184</v>
      </c>
      <c r="AK727">
        <v>604.8988121212118</v>
      </c>
      <c r="AL727">
        <v>3.383022970279602</v>
      </c>
      <c r="AM727">
        <v>65.48838002476873</v>
      </c>
      <c r="AN727">
        <f>(AP727 - AO727 + DY727*1E3/(8.314*(EA727+273.15)) * AR727/DX727 * AQ727) * DX727/(100*DL727) * 1000/(1000 - AP727)</f>
        <v>0</v>
      </c>
      <c r="AO727">
        <v>17.95426733417394</v>
      </c>
      <c r="AP727">
        <v>22.85120787878787</v>
      </c>
      <c r="AQ727">
        <v>-6.408474412885736E-05</v>
      </c>
      <c r="AR727">
        <v>121.0153732693986</v>
      </c>
      <c r="AS727">
        <v>1</v>
      </c>
      <c r="AT727">
        <v>0</v>
      </c>
      <c r="AU727">
        <f>IF(AS727*$H$13&gt;=AW727,1.0,(AW727/(AW727-AS727*$H$13)))</f>
        <v>0</v>
      </c>
      <c r="AV727">
        <f>(AU727-1)*100</f>
        <v>0</v>
      </c>
      <c r="AW727">
        <f>MAX(0,($B$13+$C$13*EF727)/(1+$D$13*EF727)*DY727/(EA727+273)*$E$13)</f>
        <v>0</v>
      </c>
      <c r="AX727" t="s">
        <v>437</v>
      </c>
      <c r="AY727" t="s">
        <v>437</v>
      </c>
      <c r="AZ727">
        <v>0</v>
      </c>
      <c r="BA727">
        <v>0</v>
      </c>
      <c r="BB727">
        <f>1-AZ727/BA727</f>
        <v>0</v>
      </c>
      <c r="BC727">
        <v>0</v>
      </c>
      <c r="BD727" t="s">
        <v>437</v>
      </c>
      <c r="BE727" t="s">
        <v>437</v>
      </c>
      <c r="BF727">
        <v>0</v>
      </c>
      <c r="BG727">
        <v>0</v>
      </c>
      <c r="BH727">
        <f>1-BF727/BG727</f>
        <v>0</v>
      </c>
      <c r="BI727">
        <v>0.5</v>
      </c>
      <c r="BJ727">
        <f>DI727</f>
        <v>0</v>
      </c>
      <c r="BK727">
        <f>L727</f>
        <v>0</v>
      </c>
      <c r="BL727">
        <f>BH727*BI727*BJ727</f>
        <v>0</v>
      </c>
      <c r="BM727">
        <f>(BK727-BC727)/BJ727</f>
        <v>0</v>
      </c>
      <c r="BN727">
        <f>(BA727-BG727)/BG727</f>
        <v>0</v>
      </c>
      <c r="BO727">
        <f>AZ727/(BB727+AZ727/BG727)</f>
        <v>0</v>
      </c>
      <c r="BP727" t="s">
        <v>437</v>
      </c>
      <c r="BQ727">
        <v>0</v>
      </c>
      <c r="BR727">
        <f>IF(BQ727&lt;&gt;0, BQ727, BO727)</f>
        <v>0</v>
      </c>
      <c r="BS727">
        <f>1-BR727/BG727</f>
        <v>0</v>
      </c>
      <c r="BT727">
        <f>(BG727-BF727)/(BG727-BR727)</f>
        <v>0</v>
      </c>
      <c r="BU727">
        <f>(BA727-BG727)/(BA727-BR727)</f>
        <v>0</v>
      </c>
      <c r="BV727">
        <f>(BG727-BF727)/(BG727-AZ727)</f>
        <v>0</v>
      </c>
      <c r="BW727">
        <f>(BA727-BG727)/(BA727-AZ727)</f>
        <v>0</v>
      </c>
      <c r="BX727">
        <f>(BT727*BR727/BF727)</f>
        <v>0</v>
      </c>
      <c r="BY727">
        <f>(1-BX727)</f>
        <v>0</v>
      </c>
      <c r="DH727">
        <f>$B$11*EG727+$C$11*EH727+$F$11*ES727*(1-EV727)</f>
        <v>0</v>
      </c>
      <c r="DI727">
        <f>DH727*DJ727</f>
        <v>0</v>
      </c>
      <c r="DJ727">
        <f>($B$11*$D$9+$C$11*$D$9+$F$11*((FF727+EX727)/MAX(FF727+EX727+FG727, 0.1)*$I$9+FG727/MAX(FF727+EX727+FG727, 0.1)*$J$9))/($B$11+$C$11+$F$11)</f>
        <v>0</v>
      </c>
      <c r="DK727">
        <f>($B$11*$K$9+$C$11*$K$9+$F$11*((FF727+EX727)/MAX(FF727+EX727+FG727, 0.1)*$P$9+FG727/MAX(FF727+EX727+FG727, 0.1)*$Q$9))/($B$11+$C$11+$F$11)</f>
        <v>0</v>
      </c>
      <c r="DL727">
        <v>5.36</v>
      </c>
      <c r="DM727">
        <v>0.5</v>
      </c>
      <c r="DN727" t="s">
        <v>438</v>
      </c>
      <c r="DO727">
        <v>2</v>
      </c>
      <c r="DP727" t="b">
        <v>1</v>
      </c>
      <c r="DQ727">
        <v>1759266096.814285</v>
      </c>
      <c r="DR727">
        <v>567.0563214285714</v>
      </c>
      <c r="DS727">
        <v>608.3172142857144</v>
      </c>
      <c r="DT727">
        <v>22.86920714285714</v>
      </c>
      <c r="DU727">
        <v>17.93302142857143</v>
      </c>
      <c r="DV727">
        <v>566.5608214285714</v>
      </c>
      <c r="DW727">
        <v>22.65048571428571</v>
      </c>
      <c r="DX727">
        <v>500.0165000000001</v>
      </c>
      <c r="DY727">
        <v>90.60220000000001</v>
      </c>
      <c r="DZ727">
        <v>0.05147390000000001</v>
      </c>
      <c r="EA727">
        <v>29.62718928571428</v>
      </c>
      <c r="EB727">
        <v>29.96017142857143</v>
      </c>
      <c r="EC727">
        <v>999.9000000000002</v>
      </c>
      <c r="ED727">
        <v>0</v>
      </c>
      <c r="EE727">
        <v>0</v>
      </c>
      <c r="EF727">
        <v>10006.24571428571</v>
      </c>
      <c r="EG727">
        <v>0</v>
      </c>
      <c r="EH727">
        <v>12.3154</v>
      </c>
      <c r="EI727">
        <v>-41.26103571428572</v>
      </c>
      <c r="EJ727">
        <v>580.3276071428571</v>
      </c>
      <c r="EK727">
        <v>619.4255714285713</v>
      </c>
      <c r="EL727">
        <v>4.936192857142857</v>
      </c>
      <c r="EM727">
        <v>608.3172142857144</v>
      </c>
      <c r="EN727">
        <v>17.93302142857143</v>
      </c>
      <c r="EO727">
        <v>2.072000714285714</v>
      </c>
      <c r="EP727">
        <v>1.624770357142857</v>
      </c>
      <c r="EQ727">
        <v>18.00554285714286</v>
      </c>
      <c r="ER727">
        <v>14.19576428571429</v>
      </c>
      <c r="ES727">
        <v>2000.000714285714</v>
      </c>
      <c r="ET727">
        <v>0.9800006071428571</v>
      </c>
      <c r="EU727">
        <v>0.01999935</v>
      </c>
      <c r="EV727">
        <v>0</v>
      </c>
      <c r="EW727">
        <v>941.5308571428571</v>
      </c>
      <c r="EX727">
        <v>5.000560000000001</v>
      </c>
      <c r="EY727">
        <v>19352.76428571429</v>
      </c>
      <c r="EZ727">
        <v>17294.88214285714</v>
      </c>
      <c r="FA727">
        <v>41.16496428571428</v>
      </c>
      <c r="FB727">
        <v>41.61375</v>
      </c>
      <c r="FC727">
        <v>41.14275</v>
      </c>
      <c r="FD727">
        <v>40.70282142857142</v>
      </c>
      <c r="FE727">
        <v>42.22292857142856</v>
      </c>
      <c r="FF727">
        <v>1955.100714285714</v>
      </c>
      <c r="FG727">
        <v>39.9</v>
      </c>
      <c r="FH727">
        <v>0</v>
      </c>
      <c r="FI727">
        <v>1759266119.2</v>
      </c>
      <c r="FJ727">
        <v>0</v>
      </c>
      <c r="FK727">
        <v>941.5016923076923</v>
      </c>
      <c r="FL727">
        <v>-2.330598286632293</v>
      </c>
      <c r="FM727">
        <v>-55.74358985493523</v>
      </c>
      <c r="FN727">
        <v>19352.35769230769</v>
      </c>
      <c r="FO727">
        <v>15</v>
      </c>
      <c r="FP727">
        <v>0</v>
      </c>
      <c r="FQ727" t="s">
        <v>439</v>
      </c>
      <c r="FR727">
        <v>1747148579.5</v>
      </c>
      <c r="FS727">
        <v>1747148584.5</v>
      </c>
      <c r="FT727">
        <v>0</v>
      </c>
      <c r="FU727">
        <v>0.162</v>
      </c>
      <c r="FV727">
        <v>-0.001</v>
      </c>
      <c r="FW727">
        <v>0.139</v>
      </c>
      <c r="FX727">
        <v>0.058</v>
      </c>
      <c r="FY727">
        <v>420</v>
      </c>
      <c r="FZ727">
        <v>16</v>
      </c>
      <c r="GA727">
        <v>0.19</v>
      </c>
      <c r="GB727">
        <v>0.02</v>
      </c>
      <c r="GC727">
        <v>-41.02943749999999</v>
      </c>
      <c r="GD727">
        <v>-4.233745215759807</v>
      </c>
      <c r="GE727">
        <v>0.4111427177316296</v>
      </c>
      <c r="GF727">
        <v>0</v>
      </c>
      <c r="GG727">
        <v>941.6467058823531</v>
      </c>
      <c r="GH727">
        <v>-2.12406416989023</v>
      </c>
      <c r="GI727">
        <v>0.3037996175317827</v>
      </c>
      <c r="GJ727">
        <v>0</v>
      </c>
      <c r="GK727">
        <v>4.950613</v>
      </c>
      <c r="GL727">
        <v>-0.2212759474671729</v>
      </c>
      <c r="GM727">
        <v>0.02272119684347632</v>
      </c>
      <c r="GN727">
        <v>0</v>
      </c>
      <c r="GO727">
        <v>0</v>
      </c>
      <c r="GP727">
        <v>3</v>
      </c>
      <c r="GQ727" t="s">
        <v>490</v>
      </c>
      <c r="GR727">
        <v>3.12847</v>
      </c>
      <c r="GS727">
        <v>2.72895</v>
      </c>
      <c r="GT727">
        <v>0.110271</v>
      </c>
      <c r="GU727">
        <v>0.116328</v>
      </c>
      <c r="GV727">
        <v>0.103486</v>
      </c>
      <c r="GW727">
        <v>0.0879559</v>
      </c>
      <c r="GX727">
        <v>26672</v>
      </c>
      <c r="GY727">
        <v>25699</v>
      </c>
      <c r="GZ727">
        <v>30519.4</v>
      </c>
      <c r="HA727">
        <v>29336.9</v>
      </c>
      <c r="HB727">
        <v>37762.7</v>
      </c>
      <c r="HC727">
        <v>35207.5</v>
      </c>
      <c r="HD727">
        <v>46689</v>
      </c>
      <c r="HE727">
        <v>43590.6</v>
      </c>
      <c r="HF727">
        <v>1.82628</v>
      </c>
      <c r="HG727">
        <v>1.82283</v>
      </c>
      <c r="HH727">
        <v>0.144355</v>
      </c>
      <c r="HI727">
        <v>0</v>
      </c>
      <c r="HJ727">
        <v>27.6674</v>
      </c>
      <c r="HK727">
        <v>999.9</v>
      </c>
      <c r="HL727">
        <v>47</v>
      </c>
      <c r="HM727">
        <v>31.7</v>
      </c>
      <c r="HN727">
        <v>24.3536</v>
      </c>
      <c r="HO727">
        <v>62.9643</v>
      </c>
      <c r="HP727">
        <v>17.7364</v>
      </c>
      <c r="HQ727">
        <v>1</v>
      </c>
      <c r="HR727">
        <v>0.147154</v>
      </c>
      <c r="HS727">
        <v>-0.772827</v>
      </c>
      <c r="HT727">
        <v>20.1989</v>
      </c>
      <c r="HU727">
        <v>5.22762</v>
      </c>
      <c r="HV727">
        <v>11.974</v>
      </c>
      <c r="HW727">
        <v>4.9696</v>
      </c>
      <c r="HX727">
        <v>3.28948</v>
      </c>
      <c r="HY727">
        <v>9999</v>
      </c>
      <c r="HZ727">
        <v>9999</v>
      </c>
      <c r="IA727">
        <v>9999</v>
      </c>
      <c r="IB727">
        <v>22.8</v>
      </c>
      <c r="IC727">
        <v>4.97293</v>
      </c>
      <c r="ID727">
        <v>1.87729</v>
      </c>
      <c r="IE727">
        <v>1.87531</v>
      </c>
      <c r="IF727">
        <v>1.87817</v>
      </c>
      <c r="IG727">
        <v>1.87485</v>
      </c>
      <c r="IH727">
        <v>1.87847</v>
      </c>
      <c r="II727">
        <v>1.87553</v>
      </c>
      <c r="IJ727">
        <v>1.87668</v>
      </c>
      <c r="IK727">
        <v>0</v>
      </c>
      <c r="IL727">
        <v>0</v>
      </c>
      <c r="IM727">
        <v>0</v>
      </c>
      <c r="IN727">
        <v>0</v>
      </c>
      <c r="IO727" t="s">
        <v>441</v>
      </c>
      <c r="IP727" t="s">
        <v>442</v>
      </c>
      <c r="IQ727" t="s">
        <v>443</v>
      </c>
      <c r="IR727" t="s">
        <v>443</v>
      </c>
      <c r="IS727" t="s">
        <v>443</v>
      </c>
      <c r="IT727" t="s">
        <v>443</v>
      </c>
      <c r="IU727">
        <v>0</v>
      </c>
      <c r="IV727">
        <v>100</v>
      </c>
      <c r="IW727">
        <v>100</v>
      </c>
      <c r="IX727">
        <v>0.519</v>
      </c>
      <c r="IY727">
        <v>0.2184</v>
      </c>
      <c r="IZ727">
        <v>-0.1222274518627452</v>
      </c>
      <c r="JA727">
        <v>0.001328938755811441</v>
      </c>
      <c r="JB727">
        <v>-5.633165956792918E-07</v>
      </c>
      <c r="JC727">
        <v>2.510553891376428E-10</v>
      </c>
      <c r="JD727">
        <v>-0.04678033270444259</v>
      </c>
      <c r="JE727">
        <v>-0.0009625096320519332</v>
      </c>
      <c r="JF727">
        <v>0.0006953178313022573</v>
      </c>
      <c r="JG727">
        <v>-5.973937232829655E-06</v>
      </c>
      <c r="JH727">
        <v>1</v>
      </c>
      <c r="JI727">
        <v>2112</v>
      </c>
      <c r="JJ727">
        <v>1</v>
      </c>
      <c r="JK727">
        <v>26</v>
      </c>
      <c r="JL727">
        <v>201958.8</v>
      </c>
      <c r="JM727">
        <v>201958.7</v>
      </c>
      <c r="JN727">
        <v>1.54297</v>
      </c>
      <c r="JO727">
        <v>2.56226</v>
      </c>
      <c r="JP727">
        <v>1.39893</v>
      </c>
      <c r="JQ727">
        <v>2.32544</v>
      </c>
      <c r="JR727">
        <v>1.44897</v>
      </c>
      <c r="JS727">
        <v>2.60742</v>
      </c>
      <c r="JT727">
        <v>37.6263</v>
      </c>
      <c r="JU727">
        <v>23.9649</v>
      </c>
      <c r="JV727">
        <v>18</v>
      </c>
      <c r="JW727">
        <v>480.655</v>
      </c>
      <c r="JX727">
        <v>448.557</v>
      </c>
      <c r="JY727">
        <v>28.4695</v>
      </c>
      <c r="JZ727">
        <v>29.1512</v>
      </c>
      <c r="KA727">
        <v>29.9996</v>
      </c>
      <c r="KB727">
        <v>28.9337</v>
      </c>
      <c r="KC727">
        <v>29.0141</v>
      </c>
      <c r="KD727">
        <v>30.91</v>
      </c>
      <c r="KE727">
        <v>30.3075</v>
      </c>
      <c r="KF727">
        <v>14.9655</v>
      </c>
      <c r="KG727">
        <v>28.4745</v>
      </c>
      <c r="KH727">
        <v>654.3</v>
      </c>
      <c r="KI727">
        <v>18.021</v>
      </c>
      <c r="KJ727">
        <v>100.897</v>
      </c>
      <c r="KK727">
        <v>100.268</v>
      </c>
    </row>
    <row r="728" spans="1:297">
      <c r="A728">
        <v>712</v>
      </c>
      <c r="B728">
        <v>1759266109.6</v>
      </c>
      <c r="C728">
        <v>19294</v>
      </c>
      <c r="D728" t="s">
        <v>1874</v>
      </c>
      <c r="E728" t="s">
        <v>1875</v>
      </c>
      <c r="F728">
        <v>5</v>
      </c>
      <c r="G728" t="s">
        <v>1797</v>
      </c>
      <c r="H728" t="s">
        <v>436</v>
      </c>
      <c r="I728">
        <v>1759266102.1</v>
      </c>
      <c r="J728">
        <f>(K728)/1000</f>
        <v>0</v>
      </c>
      <c r="K728">
        <f>IF(DP728, AN728, AH728)</f>
        <v>0</v>
      </c>
      <c r="L728">
        <f>IF(DP728, AI728, AG728)</f>
        <v>0</v>
      </c>
      <c r="M728">
        <f>DR728 - IF(AU728&gt;1, L728*DL728*100.0/(AW728), 0)</f>
        <v>0</v>
      </c>
      <c r="N728">
        <f>((T728-J728/2)*M728-L728)/(T728+J728/2)</f>
        <v>0</v>
      </c>
      <c r="O728">
        <f>N728*(DY728+DZ728)/1000.0</f>
        <v>0</v>
      </c>
      <c r="P728">
        <f>(DR728 - IF(AU728&gt;1, L728*DL728*100.0/(AW728), 0))*(DY728+DZ728)/1000.0</f>
        <v>0</v>
      </c>
      <c r="Q728">
        <f>2.0/((1/S728-1/R728)+SIGN(S728)*SQRT((1/S728-1/R728)*(1/S728-1/R728) + 4*DM728/((DM728+1)*(DM728+1))*(2*1/S728*1/R728-1/R728*1/R728)))</f>
        <v>0</v>
      </c>
      <c r="R728">
        <f>IF(LEFT(DN728,1)&lt;&gt;"0",IF(LEFT(DN728,1)="1",3.0,DO728),$D$5+$E$5*(EF728*DY728/($K$5*1000))+$F$5*(EF728*DY728/($K$5*1000))*MAX(MIN(DL728,$J$5),$I$5)*MAX(MIN(DL728,$J$5),$I$5)+$G$5*MAX(MIN(DL728,$J$5),$I$5)*(EF728*DY728/($K$5*1000))+$H$5*(EF728*DY728/($K$5*1000))*(EF728*DY728/($K$5*1000)))</f>
        <v>0</v>
      </c>
      <c r="S728">
        <f>J728*(1000-(1000*0.61365*exp(17.502*W728/(240.97+W728))/(DY728+DZ728)+DT728)/2)/(1000*0.61365*exp(17.502*W728/(240.97+W728))/(DY728+DZ728)-DT728)</f>
        <v>0</v>
      </c>
      <c r="T728">
        <f>1/((DM728+1)/(Q728/1.6)+1/(R728/1.37)) + DM728/((DM728+1)/(Q728/1.6) + DM728/(R728/1.37))</f>
        <v>0</v>
      </c>
      <c r="U728">
        <f>(DH728*DK728)</f>
        <v>0</v>
      </c>
      <c r="V728">
        <f>(EA728+(U728+2*0.95*5.67E-8*(((EA728+$B$7)+273)^4-(EA728+273)^4)-44100*J728)/(1.84*29.3*R728+8*0.95*5.67E-8*(EA728+273)^3))</f>
        <v>0</v>
      </c>
      <c r="W728">
        <f>($C$7*EB728+$D$7*EC728+$E$7*V728)</f>
        <v>0</v>
      </c>
      <c r="X728">
        <f>0.61365*exp(17.502*W728/(240.97+W728))</f>
        <v>0</v>
      </c>
      <c r="Y728">
        <f>(Z728/AA728*100)</f>
        <v>0</v>
      </c>
      <c r="Z728">
        <f>DT728*(DY728+DZ728)/1000</f>
        <v>0</v>
      </c>
      <c r="AA728">
        <f>0.61365*exp(17.502*EA728/(240.97+EA728))</f>
        <v>0</v>
      </c>
      <c r="AB728">
        <f>(X728-DT728*(DY728+DZ728)/1000)</f>
        <v>0</v>
      </c>
      <c r="AC728">
        <f>(-J728*44100)</f>
        <v>0</v>
      </c>
      <c r="AD728">
        <f>2*29.3*R728*0.92*(EA728-W728)</f>
        <v>0</v>
      </c>
      <c r="AE728">
        <f>2*0.95*5.67E-8*(((EA728+$B$7)+273)^4-(W728+273)^4)</f>
        <v>0</v>
      </c>
      <c r="AF728">
        <f>U728+AE728+AC728+AD728</f>
        <v>0</v>
      </c>
      <c r="AG728">
        <f>DX728*AU728*(DS728-DR728*(1000-AU728*DU728)/(1000-AU728*DT728))/(100*DL728)</f>
        <v>0</v>
      </c>
      <c r="AH728">
        <f>1000*DX728*AU728*(DT728-DU728)/(100*DL728*(1000-AU728*DT728))</f>
        <v>0</v>
      </c>
      <c r="AI728">
        <f>(AJ728 - AK728 - DY728*1E3/(8.314*(EA728+273.15)) * AM728/DX728 * AL728) * DX728/(100*DL728) * (1000 - DU728)/1000</f>
        <v>0</v>
      </c>
      <c r="AJ728">
        <v>652.5762070428618</v>
      </c>
      <c r="AK728">
        <v>621.8205636363635</v>
      </c>
      <c r="AL728">
        <v>3.379222793134637</v>
      </c>
      <c r="AM728">
        <v>65.48838002476873</v>
      </c>
      <c r="AN728">
        <f>(AP728 - AO728 + DY728*1E3/(8.314*(EA728+273.15)) * AR728/DX728 * AQ728) * DX728/(100*DL728) * 1000/(1000 - AP728)</f>
        <v>0</v>
      </c>
      <c r="AO728">
        <v>17.98799944250319</v>
      </c>
      <c r="AP728">
        <v>22.85987393939394</v>
      </c>
      <c r="AQ728">
        <v>0.0001087675004873193</v>
      </c>
      <c r="AR728">
        <v>121.0153732693986</v>
      </c>
      <c r="AS728">
        <v>1</v>
      </c>
      <c r="AT728">
        <v>0</v>
      </c>
      <c r="AU728">
        <f>IF(AS728*$H$13&gt;=AW728,1.0,(AW728/(AW728-AS728*$H$13)))</f>
        <v>0</v>
      </c>
      <c r="AV728">
        <f>(AU728-1)*100</f>
        <v>0</v>
      </c>
      <c r="AW728">
        <f>MAX(0,($B$13+$C$13*EF728)/(1+$D$13*EF728)*DY728/(EA728+273)*$E$13)</f>
        <v>0</v>
      </c>
      <c r="AX728" t="s">
        <v>437</v>
      </c>
      <c r="AY728" t="s">
        <v>437</v>
      </c>
      <c r="AZ728">
        <v>0</v>
      </c>
      <c r="BA728">
        <v>0</v>
      </c>
      <c r="BB728">
        <f>1-AZ728/BA728</f>
        <v>0</v>
      </c>
      <c r="BC728">
        <v>0</v>
      </c>
      <c r="BD728" t="s">
        <v>437</v>
      </c>
      <c r="BE728" t="s">
        <v>437</v>
      </c>
      <c r="BF728">
        <v>0</v>
      </c>
      <c r="BG728">
        <v>0</v>
      </c>
      <c r="BH728">
        <f>1-BF728/BG728</f>
        <v>0</v>
      </c>
      <c r="BI728">
        <v>0.5</v>
      </c>
      <c r="BJ728">
        <f>DI728</f>
        <v>0</v>
      </c>
      <c r="BK728">
        <f>L728</f>
        <v>0</v>
      </c>
      <c r="BL728">
        <f>BH728*BI728*BJ728</f>
        <v>0</v>
      </c>
      <c r="BM728">
        <f>(BK728-BC728)/BJ728</f>
        <v>0</v>
      </c>
      <c r="BN728">
        <f>(BA728-BG728)/BG728</f>
        <v>0</v>
      </c>
      <c r="BO728">
        <f>AZ728/(BB728+AZ728/BG728)</f>
        <v>0</v>
      </c>
      <c r="BP728" t="s">
        <v>437</v>
      </c>
      <c r="BQ728">
        <v>0</v>
      </c>
      <c r="BR728">
        <f>IF(BQ728&lt;&gt;0, BQ728, BO728)</f>
        <v>0</v>
      </c>
      <c r="BS728">
        <f>1-BR728/BG728</f>
        <v>0</v>
      </c>
      <c r="BT728">
        <f>(BG728-BF728)/(BG728-BR728)</f>
        <v>0</v>
      </c>
      <c r="BU728">
        <f>(BA728-BG728)/(BA728-BR728)</f>
        <v>0</v>
      </c>
      <c r="BV728">
        <f>(BG728-BF728)/(BG728-AZ728)</f>
        <v>0</v>
      </c>
      <c r="BW728">
        <f>(BA728-BG728)/(BA728-AZ728)</f>
        <v>0</v>
      </c>
      <c r="BX728">
        <f>(BT728*BR728/BF728)</f>
        <v>0</v>
      </c>
      <c r="BY728">
        <f>(1-BX728)</f>
        <v>0</v>
      </c>
      <c r="DH728">
        <f>$B$11*EG728+$C$11*EH728+$F$11*ES728*(1-EV728)</f>
        <v>0</v>
      </c>
      <c r="DI728">
        <f>DH728*DJ728</f>
        <v>0</v>
      </c>
      <c r="DJ728">
        <f>($B$11*$D$9+$C$11*$D$9+$F$11*((FF728+EX728)/MAX(FF728+EX728+FG728, 0.1)*$I$9+FG728/MAX(FF728+EX728+FG728, 0.1)*$J$9))/($B$11+$C$11+$F$11)</f>
        <v>0</v>
      </c>
      <c r="DK728">
        <f>($B$11*$K$9+$C$11*$K$9+$F$11*((FF728+EX728)/MAX(FF728+EX728+FG728, 0.1)*$P$9+FG728/MAX(FF728+EX728+FG728, 0.1)*$Q$9))/($B$11+$C$11+$F$11)</f>
        <v>0</v>
      </c>
      <c r="DL728">
        <v>5.36</v>
      </c>
      <c r="DM728">
        <v>0.5</v>
      </c>
      <c r="DN728" t="s">
        <v>438</v>
      </c>
      <c r="DO728">
        <v>2</v>
      </c>
      <c r="DP728" t="b">
        <v>1</v>
      </c>
      <c r="DQ728">
        <v>1759266102.1</v>
      </c>
      <c r="DR728">
        <v>584.4852592592592</v>
      </c>
      <c r="DS728">
        <v>626.0738148148148</v>
      </c>
      <c r="DT728">
        <v>22.85871851851852</v>
      </c>
      <c r="DU728">
        <v>17.95305555555555</v>
      </c>
      <c r="DV728">
        <v>583.9735925925926</v>
      </c>
      <c r="DW728">
        <v>22.64021111111111</v>
      </c>
      <c r="DX728">
        <v>500.038</v>
      </c>
      <c r="DY728">
        <v>90.60327777777778</v>
      </c>
      <c r="DZ728">
        <v>0.05124685185185185</v>
      </c>
      <c r="EA728">
        <v>29.64029259259259</v>
      </c>
      <c r="EB728">
        <v>29.99115555555555</v>
      </c>
      <c r="EC728">
        <v>999.9000000000001</v>
      </c>
      <c r="ED728">
        <v>0</v>
      </c>
      <c r="EE728">
        <v>0</v>
      </c>
      <c r="EF728">
        <v>10005.94703703704</v>
      </c>
      <c r="EG728">
        <v>0</v>
      </c>
      <c r="EH728">
        <v>12.31636666666667</v>
      </c>
      <c r="EI728">
        <v>-41.58870740740741</v>
      </c>
      <c r="EJ728">
        <v>598.158148148148</v>
      </c>
      <c r="EK728">
        <v>637.5196296296295</v>
      </c>
      <c r="EL728">
        <v>4.905661481481482</v>
      </c>
      <c r="EM728">
        <v>626.0738148148148</v>
      </c>
      <c r="EN728">
        <v>17.95305555555555</v>
      </c>
      <c r="EO728">
        <v>2.071074074074074</v>
      </c>
      <c r="EP728">
        <v>1.626605555555556</v>
      </c>
      <c r="EQ728">
        <v>17.99842962962963</v>
      </c>
      <c r="ER728">
        <v>14.21317777777778</v>
      </c>
      <c r="ES728">
        <v>2000.000740740741</v>
      </c>
      <c r="ET728">
        <v>0.9800005555555555</v>
      </c>
      <c r="EU728">
        <v>0.0199994</v>
      </c>
      <c r="EV728">
        <v>0</v>
      </c>
      <c r="EW728">
        <v>941.2656296296298</v>
      </c>
      <c r="EX728">
        <v>5.000560000000001</v>
      </c>
      <c r="EY728">
        <v>19347.90740740741</v>
      </c>
      <c r="EZ728">
        <v>17294.88148148148</v>
      </c>
      <c r="FA728">
        <v>41.15725925925926</v>
      </c>
      <c r="FB728">
        <v>41.60866666666666</v>
      </c>
      <c r="FC728">
        <v>41.12722222222222</v>
      </c>
      <c r="FD728">
        <v>40.69881481481481</v>
      </c>
      <c r="FE728">
        <v>42.16644444444444</v>
      </c>
      <c r="FF728">
        <v>1955.100740740741</v>
      </c>
      <c r="FG728">
        <v>39.9</v>
      </c>
      <c r="FH728">
        <v>0</v>
      </c>
      <c r="FI728">
        <v>1759266124</v>
      </c>
      <c r="FJ728">
        <v>0</v>
      </c>
      <c r="FK728">
        <v>941.2713846153846</v>
      </c>
      <c r="FL728">
        <v>-3.525880317780707</v>
      </c>
      <c r="FM728">
        <v>-60.52649570102228</v>
      </c>
      <c r="FN728">
        <v>19347.85384615385</v>
      </c>
      <c r="FO728">
        <v>15</v>
      </c>
      <c r="FP728">
        <v>0</v>
      </c>
      <c r="FQ728" t="s">
        <v>439</v>
      </c>
      <c r="FR728">
        <v>1747148579.5</v>
      </c>
      <c r="FS728">
        <v>1747148584.5</v>
      </c>
      <c r="FT728">
        <v>0</v>
      </c>
      <c r="FU728">
        <v>0.162</v>
      </c>
      <c r="FV728">
        <v>-0.001</v>
      </c>
      <c r="FW728">
        <v>0.139</v>
      </c>
      <c r="FX728">
        <v>0.058</v>
      </c>
      <c r="FY728">
        <v>420</v>
      </c>
      <c r="FZ728">
        <v>16</v>
      </c>
      <c r="GA728">
        <v>0.19</v>
      </c>
      <c r="GB728">
        <v>0.02</v>
      </c>
      <c r="GC728">
        <v>-41.35135609756097</v>
      </c>
      <c r="GD728">
        <v>-3.876681533101016</v>
      </c>
      <c r="GE728">
        <v>0.3921291512286576</v>
      </c>
      <c r="GF728">
        <v>0</v>
      </c>
      <c r="GG728">
        <v>941.4175294117647</v>
      </c>
      <c r="GH728">
        <v>-2.852192510302785</v>
      </c>
      <c r="GI728">
        <v>0.3537266504698162</v>
      </c>
      <c r="GJ728">
        <v>0</v>
      </c>
      <c r="GK728">
        <v>4.923674146341463</v>
      </c>
      <c r="GL728">
        <v>-0.3550490592334445</v>
      </c>
      <c r="GM728">
        <v>0.03651281993208991</v>
      </c>
      <c r="GN728">
        <v>0</v>
      </c>
      <c r="GO728">
        <v>0</v>
      </c>
      <c r="GP728">
        <v>3</v>
      </c>
      <c r="GQ728" t="s">
        <v>490</v>
      </c>
      <c r="GR728">
        <v>3.12841</v>
      </c>
      <c r="GS728">
        <v>2.72847</v>
      </c>
      <c r="GT728">
        <v>0.112425</v>
      </c>
      <c r="GU728">
        <v>0.118436</v>
      </c>
      <c r="GV728">
        <v>0.103513</v>
      </c>
      <c r="GW728">
        <v>0.0879833</v>
      </c>
      <c r="GX728">
        <v>26608.1</v>
      </c>
      <c r="GY728">
        <v>25638.4</v>
      </c>
      <c r="GZ728">
        <v>30520.1</v>
      </c>
      <c r="HA728">
        <v>29337.8</v>
      </c>
      <c r="HB728">
        <v>37762.6</v>
      </c>
      <c r="HC728">
        <v>35207.7</v>
      </c>
      <c r="HD728">
        <v>46690.1</v>
      </c>
      <c r="HE728">
        <v>43592.1</v>
      </c>
      <c r="HF728">
        <v>1.8262</v>
      </c>
      <c r="HG728">
        <v>1.82315</v>
      </c>
      <c r="HH728">
        <v>0.145763</v>
      </c>
      <c r="HI728">
        <v>0</v>
      </c>
      <c r="HJ728">
        <v>27.6708</v>
      </c>
      <c r="HK728">
        <v>999.9</v>
      </c>
      <c r="HL728">
        <v>47</v>
      </c>
      <c r="HM728">
        <v>31.7</v>
      </c>
      <c r="HN728">
        <v>24.3509</v>
      </c>
      <c r="HO728">
        <v>63.0043</v>
      </c>
      <c r="HP728">
        <v>17.524</v>
      </c>
      <c r="HQ728">
        <v>1</v>
      </c>
      <c r="HR728">
        <v>0.146771</v>
      </c>
      <c r="HS728">
        <v>-0.631844</v>
      </c>
      <c r="HT728">
        <v>20.1989</v>
      </c>
      <c r="HU728">
        <v>5.22478</v>
      </c>
      <c r="HV728">
        <v>11.974</v>
      </c>
      <c r="HW728">
        <v>4.969</v>
      </c>
      <c r="HX728">
        <v>3.28895</v>
      </c>
      <c r="HY728">
        <v>9999</v>
      </c>
      <c r="HZ728">
        <v>9999</v>
      </c>
      <c r="IA728">
        <v>9999</v>
      </c>
      <c r="IB728">
        <v>22.8</v>
      </c>
      <c r="IC728">
        <v>4.97293</v>
      </c>
      <c r="ID728">
        <v>1.87729</v>
      </c>
      <c r="IE728">
        <v>1.87531</v>
      </c>
      <c r="IF728">
        <v>1.87813</v>
      </c>
      <c r="IG728">
        <v>1.87485</v>
      </c>
      <c r="IH728">
        <v>1.87845</v>
      </c>
      <c r="II728">
        <v>1.87549</v>
      </c>
      <c r="IJ728">
        <v>1.87668</v>
      </c>
      <c r="IK728">
        <v>0</v>
      </c>
      <c r="IL728">
        <v>0</v>
      </c>
      <c r="IM728">
        <v>0</v>
      </c>
      <c r="IN728">
        <v>0</v>
      </c>
      <c r="IO728" t="s">
        <v>441</v>
      </c>
      <c r="IP728" t="s">
        <v>442</v>
      </c>
      <c r="IQ728" t="s">
        <v>443</v>
      </c>
      <c r="IR728" t="s">
        <v>443</v>
      </c>
      <c r="IS728" t="s">
        <v>443</v>
      </c>
      <c r="IT728" t="s">
        <v>443</v>
      </c>
      <c r="IU728">
        <v>0</v>
      </c>
      <c r="IV728">
        <v>100</v>
      </c>
      <c r="IW728">
        <v>100</v>
      </c>
      <c r="IX728">
        <v>0.534</v>
      </c>
      <c r="IY728">
        <v>0.2185</v>
      </c>
      <c r="IZ728">
        <v>-0.1222274518627452</v>
      </c>
      <c r="JA728">
        <v>0.001328938755811441</v>
      </c>
      <c r="JB728">
        <v>-5.633165956792918E-07</v>
      </c>
      <c r="JC728">
        <v>2.510553891376428E-10</v>
      </c>
      <c r="JD728">
        <v>-0.04678033270444259</v>
      </c>
      <c r="JE728">
        <v>-0.0009625096320519332</v>
      </c>
      <c r="JF728">
        <v>0.0006953178313022573</v>
      </c>
      <c r="JG728">
        <v>-5.973937232829655E-06</v>
      </c>
      <c r="JH728">
        <v>1</v>
      </c>
      <c r="JI728">
        <v>2112</v>
      </c>
      <c r="JJ728">
        <v>1</v>
      </c>
      <c r="JK728">
        <v>26</v>
      </c>
      <c r="JL728">
        <v>201958.8</v>
      </c>
      <c r="JM728">
        <v>201958.8</v>
      </c>
      <c r="JN728">
        <v>1.57227</v>
      </c>
      <c r="JO728">
        <v>2.56348</v>
      </c>
      <c r="JP728">
        <v>1.39893</v>
      </c>
      <c r="JQ728">
        <v>2.32544</v>
      </c>
      <c r="JR728">
        <v>1.44897</v>
      </c>
      <c r="JS728">
        <v>2.46704</v>
      </c>
      <c r="JT728">
        <v>37.6263</v>
      </c>
      <c r="JU728">
        <v>23.9562</v>
      </c>
      <c r="JV728">
        <v>18</v>
      </c>
      <c r="JW728">
        <v>480.581</v>
      </c>
      <c r="JX728">
        <v>448.725</v>
      </c>
      <c r="JY728">
        <v>28.4854</v>
      </c>
      <c r="JZ728">
        <v>29.1455</v>
      </c>
      <c r="KA728">
        <v>29.9997</v>
      </c>
      <c r="KB728">
        <v>28.9287</v>
      </c>
      <c r="KC728">
        <v>29.0092</v>
      </c>
      <c r="KD728">
        <v>31.5867</v>
      </c>
      <c r="KE728">
        <v>30.0091</v>
      </c>
      <c r="KF728">
        <v>14.9655</v>
      </c>
      <c r="KG728">
        <v>28.2807</v>
      </c>
      <c r="KH728">
        <v>674.338</v>
      </c>
      <c r="KI728">
        <v>18.1446</v>
      </c>
      <c r="KJ728">
        <v>100.9</v>
      </c>
      <c r="KK728">
        <v>100.271</v>
      </c>
    </row>
    <row r="729" spans="1:297">
      <c r="A729">
        <v>713</v>
      </c>
      <c r="B729">
        <v>1759266114.6</v>
      </c>
      <c r="C729">
        <v>19299</v>
      </c>
      <c r="D729" t="s">
        <v>1876</v>
      </c>
      <c r="E729" t="s">
        <v>1877</v>
      </c>
      <c r="F729">
        <v>5</v>
      </c>
      <c r="G729" t="s">
        <v>1797</v>
      </c>
      <c r="H729" t="s">
        <v>436</v>
      </c>
      <c r="I729">
        <v>1759266106.814285</v>
      </c>
      <c r="J729">
        <f>(K729)/1000</f>
        <v>0</v>
      </c>
      <c r="K729">
        <f>IF(DP729, AN729, AH729)</f>
        <v>0</v>
      </c>
      <c r="L729">
        <f>IF(DP729, AI729, AG729)</f>
        <v>0</v>
      </c>
      <c r="M729">
        <f>DR729 - IF(AU729&gt;1, L729*DL729*100.0/(AW729), 0)</f>
        <v>0</v>
      </c>
      <c r="N729">
        <f>((T729-J729/2)*M729-L729)/(T729+J729/2)</f>
        <v>0</v>
      </c>
      <c r="O729">
        <f>N729*(DY729+DZ729)/1000.0</f>
        <v>0</v>
      </c>
      <c r="P729">
        <f>(DR729 - IF(AU729&gt;1, L729*DL729*100.0/(AW729), 0))*(DY729+DZ729)/1000.0</f>
        <v>0</v>
      </c>
      <c r="Q729">
        <f>2.0/((1/S729-1/R729)+SIGN(S729)*SQRT((1/S729-1/R729)*(1/S729-1/R729) + 4*DM729/((DM729+1)*(DM729+1))*(2*1/S729*1/R729-1/R729*1/R729)))</f>
        <v>0</v>
      </c>
      <c r="R729">
        <f>IF(LEFT(DN729,1)&lt;&gt;"0",IF(LEFT(DN729,1)="1",3.0,DO729),$D$5+$E$5*(EF729*DY729/($K$5*1000))+$F$5*(EF729*DY729/($K$5*1000))*MAX(MIN(DL729,$J$5),$I$5)*MAX(MIN(DL729,$J$5),$I$5)+$G$5*MAX(MIN(DL729,$J$5),$I$5)*(EF729*DY729/($K$5*1000))+$H$5*(EF729*DY729/($K$5*1000))*(EF729*DY729/($K$5*1000)))</f>
        <v>0</v>
      </c>
      <c r="S729">
        <f>J729*(1000-(1000*0.61365*exp(17.502*W729/(240.97+W729))/(DY729+DZ729)+DT729)/2)/(1000*0.61365*exp(17.502*W729/(240.97+W729))/(DY729+DZ729)-DT729)</f>
        <v>0</v>
      </c>
      <c r="T729">
        <f>1/((DM729+1)/(Q729/1.6)+1/(R729/1.37)) + DM729/((DM729+1)/(Q729/1.6) + DM729/(R729/1.37))</f>
        <v>0</v>
      </c>
      <c r="U729">
        <f>(DH729*DK729)</f>
        <v>0</v>
      </c>
      <c r="V729">
        <f>(EA729+(U729+2*0.95*5.67E-8*(((EA729+$B$7)+273)^4-(EA729+273)^4)-44100*J729)/(1.84*29.3*R729+8*0.95*5.67E-8*(EA729+273)^3))</f>
        <v>0</v>
      </c>
      <c r="W729">
        <f>($C$7*EB729+$D$7*EC729+$E$7*V729)</f>
        <v>0</v>
      </c>
      <c r="X729">
        <f>0.61365*exp(17.502*W729/(240.97+W729))</f>
        <v>0</v>
      </c>
      <c r="Y729">
        <f>(Z729/AA729*100)</f>
        <v>0</v>
      </c>
      <c r="Z729">
        <f>DT729*(DY729+DZ729)/1000</f>
        <v>0</v>
      </c>
      <c r="AA729">
        <f>0.61365*exp(17.502*EA729/(240.97+EA729))</f>
        <v>0</v>
      </c>
      <c r="AB729">
        <f>(X729-DT729*(DY729+DZ729)/1000)</f>
        <v>0</v>
      </c>
      <c r="AC729">
        <f>(-J729*44100)</f>
        <v>0</v>
      </c>
      <c r="AD729">
        <f>2*29.3*R729*0.92*(EA729-W729)</f>
        <v>0</v>
      </c>
      <c r="AE729">
        <f>2*0.95*5.67E-8*(((EA729+$B$7)+273)^4-(W729+273)^4)</f>
        <v>0</v>
      </c>
      <c r="AF729">
        <f>U729+AE729+AC729+AD729</f>
        <v>0</v>
      </c>
      <c r="AG729">
        <f>DX729*AU729*(DS729-DR729*(1000-AU729*DU729)/(1000-AU729*DT729))/(100*DL729)</f>
        <v>0</v>
      </c>
      <c r="AH729">
        <f>1000*DX729*AU729*(DT729-DU729)/(100*DL729*(1000-AU729*DT729))</f>
        <v>0</v>
      </c>
      <c r="AI729">
        <f>(AJ729 - AK729 - DY729*1E3/(8.314*(EA729+273.15)) * AM729/DX729 * AL729) * DX729/(100*DL729) * (1000 - DU729)/1000</f>
        <v>0</v>
      </c>
      <c r="AJ729">
        <v>669.6918935919152</v>
      </c>
      <c r="AK729">
        <v>638.7361878787877</v>
      </c>
      <c r="AL729">
        <v>3.382308660965178</v>
      </c>
      <c r="AM729">
        <v>65.48838002476873</v>
      </c>
      <c r="AN729">
        <f>(AP729 - AO729 + DY729*1E3/(8.314*(EA729+273.15)) * AR729/DX729 * AQ729) * DX729/(100*DL729) * 1000/(1000 - AP729)</f>
        <v>0</v>
      </c>
      <c r="AO729">
        <v>18.01434966295653</v>
      </c>
      <c r="AP729">
        <v>22.85054060606059</v>
      </c>
      <c r="AQ729">
        <v>-9.362724841668073E-05</v>
      </c>
      <c r="AR729">
        <v>121.0153732693986</v>
      </c>
      <c r="AS729">
        <v>1</v>
      </c>
      <c r="AT729">
        <v>0</v>
      </c>
      <c r="AU729">
        <f>IF(AS729*$H$13&gt;=AW729,1.0,(AW729/(AW729-AS729*$H$13)))</f>
        <v>0</v>
      </c>
      <c r="AV729">
        <f>(AU729-1)*100</f>
        <v>0</v>
      </c>
      <c r="AW729">
        <f>MAX(0,($B$13+$C$13*EF729)/(1+$D$13*EF729)*DY729/(EA729+273)*$E$13)</f>
        <v>0</v>
      </c>
      <c r="AX729" t="s">
        <v>437</v>
      </c>
      <c r="AY729" t="s">
        <v>437</v>
      </c>
      <c r="AZ729">
        <v>0</v>
      </c>
      <c r="BA729">
        <v>0</v>
      </c>
      <c r="BB729">
        <f>1-AZ729/BA729</f>
        <v>0</v>
      </c>
      <c r="BC729">
        <v>0</v>
      </c>
      <c r="BD729" t="s">
        <v>437</v>
      </c>
      <c r="BE729" t="s">
        <v>437</v>
      </c>
      <c r="BF729">
        <v>0</v>
      </c>
      <c r="BG729">
        <v>0</v>
      </c>
      <c r="BH729">
        <f>1-BF729/BG729</f>
        <v>0</v>
      </c>
      <c r="BI729">
        <v>0.5</v>
      </c>
      <c r="BJ729">
        <f>DI729</f>
        <v>0</v>
      </c>
      <c r="BK729">
        <f>L729</f>
        <v>0</v>
      </c>
      <c r="BL729">
        <f>BH729*BI729*BJ729</f>
        <v>0</v>
      </c>
      <c r="BM729">
        <f>(BK729-BC729)/BJ729</f>
        <v>0</v>
      </c>
      <c r="BN729">
        <f>(BA729-BG729)/BG729</f>
        <v>0</v>
      </c>
      <c r="BO729">
        <f>AZ729/(BB729+AZ729/BG729)</f>
        <v>0</v>
      </c>
      <c r="BP729" t="s">
        <v>437</v>
      </c>
      <c r="BQ729">
        <v>0</v>
      </c>
      <c r="BR729">
        <f>IF(BQ729&lt;&gt;0, BQ729, BO729)</f>
        <v>0</v>
      </c>
      <c r="BS729">
        <f>1-BR729/BG729</f>
        <v>0</v>
      </c>
      <c r="BT729">
        <f>(BG729-BF729)/(BG729-BR729)</f>
        <v>0</v>
      </c>
      <c r="BU729">
        <f>(BA729-BG729)/(BA729-BR729)</f>
        <v>0</v>
      </c>
      <c r="BV729">
        <f>(BG729-BF729)/(BG729-AZ729)</f>
        <v>0</v>
      </c>
      <c r="BW729">
        <f>(BA729-BG729)/(BA729-AZ729)</f>
        <v>0</v>
      </c>
      <c r="BX729">
        <f>(BT729*BR729/BF729)</f>
        <v>0</v>
      </c>
      <c r="BY729">
        <f>(1-BX729)</f>
        <v>0</v>
      </c>
      <c r="DH729">
        <f>$B$11*EG729+$C$11*EH729+$F$11*ES729*(1-EV729)</f>
        <v>0</v>
      </c>
      <c r="DI729">
        <f>DH729*DJ729</f>
        <v>0</v>
      </c>
      <c r="DJ729">
        <f>($B$11*$D$9+$C$11*$D$9+$F$11*((FF729+EX729)/MAX(FF729+EX729+FG729, 0.1)*$I$9+FG729/MAX(FF729+EX729+FG729, 0.1)*$J$9))/($B$11+$C$11+$F$11)</f>
        <v>0</v>
      </c>
      <c r="DK729">
        <f>($B$11*$K$9+$C$11*$K$9+$F$11*((FF729+EX729)/MAX(FF729+EX729+FG729, 0.1)*$P$9+FG729/MAX(FF729+EX729+FG729, 0.1)*$Q$9))/($B$11+$C$11+$F$11)</f>
        <v>0</v>
      </c>
      <c r="DL729">
        <v>5.36</v>
      </c>
      <c r="DM729">
        <v>0.5</v>
      </c>
      <c r="DN729" t="s">
        <v>438</v>
      </c>
      <c r="DO729">
        <v>2</v>
      </c>
      <c r="DP729" t="b">
        <v>1</v>
      </c>
      <c r="DQ729">
        <v>1759266106.814285</v>
      </c>
      <c r="DR729">
        <v>600.053892857143</v>
      </c>
      <c r="DS729">
        <v>641.8771428571428</v>
      </c>
      <c r="DT729">
        <v>22.85474285714286</v>
      </c>
      <c r="DU729">
        <v>17.98071785714286</v>
      </c>
      <c r="DV729">
        <v>599.527892857143</v>
      </c>
      <c r="DW729">
        <v>22.63630357142857</v>
      </c>
      <c r="DX729">
        <v>500.0200357142857</v>
      </c>
      <c r="DY729">
        <v>90.60478928571429</v>
      </c>
      <c r="DZ729">
        <v>0.05116258928571429</v>
      </c>
      <c r="EA729">
        <v>29.65252857142857</v>
      </c>
      <c r="EB729">
        <v>30.02328214285714</v>
      </c>
      <c r="EC729">
        <v>999.9000000000002</v>
      </c>
      <c r="ED729">
        <v>0</v>
      </c>
      <c r="EE729">
        <v>0</v>
      </c>
      <c r="EF729">
        <v>10001.11785714286</v>
      </c>
      <c r="EG729">
        <v>0</v>
      </c>
      <c r="EH729">
        <v>12.31874285714286</v>
      </c>
      <c r="EI729">
        <v>-41.82331785714286</v>
      </c>
      <c r="EJ729">
        <v>614.0886428571429</v>
      </c>
      <c r="EK729">
        <v>653.6303571428572</v>
      </c>
      <c r="EL729">
        <v>4.874010714285715</v>
      </c>
      <c r="EM729">
        <v>641.8771428571428</v>
      </c>
      <c r="EN729">
        <v>17.98071785714286</v>
      </c>
      <c r="EO729">
        <v>2.070747857142857</v>
      </c>
      <c r="EP729">
        <v>1.62914</v>
      </c>
      <c r="EQ729">
        <v>17.99592857142857</v>
      </c>
      <c r="ER729">
        <v>14.23720357142857</v>
      </c>
      <c r="ES729">
        <v>2000.005357142857</v>
      </c>
      <c r="ET729">
        <v>0.9800006071428571</v>
      </c>
      <c r="EU729">
        <v>0.01999934642857143</v>
      </c>
      <c r="EV729">
        <v>0</v>
      </c>
      <c r="EW729">
        <v>941.0156071428573</v>
      </c>
      <c r="EX729">
        <v>5.000560000000001</v>
      </c>
      <c r="EY729">
        <v>19343.36785714286</v>
      </c>
      <c r="EZ729">
        <v>17294.92142857143</v>
      </c>
      <c r="FA729">
        <v>41.14496428571429</v>
      </c>
      <c r="FB729">
        <v>41.61375</v>
      </c>
      <c r="FC729">
        <v>41.12260714285713</v>
      </c>
      <c r="FD729">
        <v>40.69396428571428</v>
      </c>
      <c r="FE729">
        <v>42.16275</v>
      </c>
      <c r="FF729">
        <v>1955.105357142857</v>
      </c>
      <c r="FG729">
        <v>39.9</v>
      </c>
      <c r="FH729">
        <v>0</v>
      </c>
      <c r="FI729">
        <v>1759266128.8</v>
      </c>
      <c r="FJ729">
        <v>0</v>
      </c>
      <c r="FK729">
        <v>941.0159615384616</v>
      </c>
      <c r="FL729">
        <v>-2.954427340845022</v>
      </c>
      <c r="FM729">
        <v>-59.16581210988767</v>
      </c>
      <c r="FN729">
        <v>19343.19230769231</v>
      </c>
      <c r="FO729">
        <v>15</v>
      </c>
      <c r="FP729">
        <v>0</v>
      </c>
      <c r="FQ729" t="s">
        <v>439</v>
      </c>
      <c r="FR729">
        <v>1747148579.5</v>
      </c>
      <c r="FS729">
        <v>1747148584.5</v>
      </c>
      <c r="FT729">
        <v>0</v>
      </c>
      <c r="FU729">
        <v>0.162</v>
      </c>
      <c r="FV729">
        <v>-0.001</v>
      </c>
      <c r="FW729">
        <v>0.139</v>
      </c>
      <c r="FX729">
        <v>0.058</v>
      </c>
      <c r="FY729">
        <v>420</v>
      </c>
      <c r="FZ729">
        <v>16</v>
      </c>
      <c r="GA729">
        <v>0.19</v>
      </c>
      <c r="GB729">
        <v>0.02</v>
      </c>
      <c r="GC729">
        <v>-41.6975925</v>
      </c>
      <c r="GD729">
        <v>-2.917669418386505</v>
      </c>
      <c r="GE729">
        <v>0.2880792862976264</v>
      </c>
      <c r="GF729">
        <v>0</v>
      </c>
      <c r="GG729">
        <v>941.1837352941177</v>
      </c>
      <c r="GH729">
        <v>-3.111825814438301</v>
      </c>
      <c r="GI729">
        <v>0.372667278573031</v>
      </c>
      <c r="GJ729">
        <v>0</v>
      </c>
      <c r="GK729">
        <v>4.891407750000001</v>
      </c>
      <c r="GL729">
        <v>-0.4076434896810591</v>
      </c>
      <c r="GM729">
        <v>0.04063050839501647</v>
      </c>
      <c r="GN729">
        <v>0</v>
      </c>
      <c r="GO729">
        <v>0</v>
      </c>
      <c r="GP729">
        <v>3</v>
      </c>
      <c r="GQ729" t="s">
        <v>490</v>
      </c>
      <c r="GR729">
        <v>3.12835</v>
      </c>
      <c r="GS729">
        <v>2.72913</v>
      </c>
      <c r="GT729">
        <v>0.114538</v>
      </c>
      <c r="GU729">
        <v>0.120528</v>
      </c>
      <c r="GV729">
        <v>0.103486</v>
      </c>
      <c r="GW729">
        <v>0.0882233</v>
      </c>
      <c r="GX729">
        <v>26544.8</v>
      </c>
      <c r="GY729">
        <v>25578.1</v>
      </c>
      <c r="GZ729">
        <v>30520.2</v>
      </c>
      <c r="HA729">
        <v>29338.4</v>
      </c>
      <c r="HB729">
        <v>37764.3</v>
      </c>
      <c r="HC729">
        <v>35199.3</v>
      </c>
      <c r="HD729">
        <v>46690.6</v>
      </c>
      <c r="HE729">
        <v>43593.1</v>
      </c>
      <c r="HF729">
        <v>1.82612</v>
      </c>
      <c r="HG729">
        <v>1.82367</v>
      </c>
      <c r="HH729">
        <v>0.147119</v>
      </c>
      <c r="HI729">
        <v>0</v>
      </c>
      <c r="HJ729">
        <v>27.6744</v>
      </c>
      <c r="HK729">
        <v>999.9</v>
      </c>
      <c r="HL729">
        <v>47</v>
      </c>
      <c r="HM729">
        <v>31.7</v>
      </c>
      <c r="HN729">
        <v>24.3511</v>
      </c>
      <c r="HO729">
        <v>63.1043</v>
      </c>
      <c r="HP729">
        <v>17.7244</v>
      </c>
      <c r="HQ729">
        <v>1</v>
      </c>
      <c r="HR729">
        <v>0.14656</v>
      </c>
      <c r="HS729">
        <v>-0.0120425</v>
      </c>
      <c r="HT729">
        <v>20.2005</v>
      </c>
      <c r="HU729">
        <v>5.22807</v>
      </c>
      <c r="HV729">
        <v>11.974</v>
      </c>
      <c r="HW729">
        <v>4.96975</v>
      </c>
      <c r="HX729">
        <v>3.28948</v>
      </c>
      <c r="HY729">
        <v>9999</v>
      </c>
      <c r="HZ729">
        <v>9999</v>
      </c>
      <c r="IA729">
        <v>9999</v>
      </c>
      <c r="IB729">
        <v>22.8</v>
      </c>
      <c r="IC729">
        <v>4.97295</v>
      </c>
      <c r="ID729">
        <v>1.87729</v>
      </c>
      <c r="IE729">
        <v>1.87531</v>
      </c>
      <c r="IF729">
        <v>1.87816</v>
      </c>
      <c r="IG729">
        <v>1.87486</v>
      </c>
      <c r="IH729">
        <v>1.87849</v>
      </c>
      <c r="II729">
        <v>1.87552</v>
      </c>
      <c r="IJ729">
        <v>1.87668</v>
      </c>
      <c r="IK729">
        <v>0</v>
      </c>
      <c r="IL729">
        <v>0</v>
      </c>
      <c r="IM729">
        <v>0</v>
      </c>
      <c r="IN729">
        <v>0</v>
      </c>
      <c r="IO729" t="s">
        <v>441</v>
      </c>
      <c r="IP729" t="s">
        <v>442</v>
      </c>
      <c r="IQ729" t="s">
        <v>443</v>
      </c>
      <c r="IR729" t="s">
        <v>443</v>
      </c>
      <c r="IS729" t="s">
        <v>443</v>
      </c>
      <c r="IT729" t="s">
        <v>443</v>
      </c>
      <c r="IU729">
        <v>0</v>
      </c>
      <c r="IV729">
        <v>100</v>
      </c>
      <c r="IW729">
        <v>100</v>
      </c>
      <c r="IX729">
        <v>0.55</v>
      </c>
      <c r="IY729">
        <v>0.2183</v>
      </c>
      <c r="IZ729">
        <v>-0.1222274518627452</v>
      </c>
      <c r="JA729">
        <v>0.001328938755811441</v>
      </c>
      <c r="JB729">
        <v>-5.633165956792918E-07</v>
      </c>
      <c r="JC729">
        <v>2.510553891376428E-10</v>
      </c>
      <c r="JD729">
        <v>-0.04678033270444259</v>
      </c>
      <c r="JE729">
        <v>-0.0009625096320519332</v>
      </c>
      <c r="JF729">
        <v>0.0006953178313022573</v>
      </c>
      <c r="JG729">
        <v>-5.973937232829655E-06</v>
      </c>
      <c r="JH729">
        <v>1</v>
      </c>
      <c r="JI729">
        <v>2112</v>
      </c>
      <c r="JJ729">
        <v>1</v>
      </c>
      <c r="JK729">
        <v>26</v>
      </c>
      <c r="JL729">
        <v>201958.9</v>
      </c>
      <c r="JM729">
        <v>201958.8</v>
      </c>
      <c r="JN729">
        <v>1.60767</v>
      </c>
      <c r="JO729">
        <v>2.55859</v>
      </c>
      <c r="JP729">
        <v>1.39893</v>
      </c>
      <c r="JQ729">
        <v>2.32544</v>
      </c>
      <c r="JR729">
        <v>1.44897</v>
      </c>
      <c r="JS729">
        <v>2.6001</v>
      </c>
      <c r="JT729">
        <v>37.6263</v>
      </c>
      <c r="JU729">
        <v>23.9737</v>
      </c>
      <c r="JV729">
        <v>18</v>
      </c>
      <c r="JW729">
        <v>480.508</v>
      </c>
      <c r="JX729">
        <v>449.019</v>
      </c>
      <c r="JY729">
        <v>28.3448</v>
      </c>
      <c r="JZ729">
        <v>29.1399</v>
      </c>
      <c r="KA729">
        <v>29.9998</v>
      </c>
      <c r="KB729">
        <v>28.9238</v>
      </c>
      <c r="KC729">
        <v>29.0042</v>
      </c>
      <c r="KD729">
        <v>32.1982</v>
      </c>
      <c r="KE729">
        <v>29.7299</v>
      </c>
      <c r="KF729">
        <v>14.9655</v>
      </c>
      <c r="KG729">
        <v>28.2222</v>
      </c>
      <c r="KH729">
        <v>687.6950000000001</v>
      </c>
      <c r="KI729">
        <v>18.2016</v>
      </c>
      <c r="KJ729">
        <v>100.9</v>
      </c>
      <c r="KK729">
        <v>100.273</v>
      </c>
    </row>
    <row r="730" spans="1:297">
      <c r="A730">
        <v>714</v>
      </c>
      <c r="B730">
        <v>1759266119.6</v>
      </c>
      <c r="C730">
        <v>19304</v>
      </c>
      <c r="D730" t="s">
        <v>1878</v>
      </c>
      <c r="E730" t="s">
        <v>1879</v>
      </c>
      <c r="F730">
        <v>5</v>
      </c>
      <c r="G730" t="s">
        <v>1797</v>
      </c>
      <c r="H730" t="s">
        <v>436</v>
      </c>
      <c r="I730">
        <v>1759266112.1</v>
      </c>
      <c r="J730">
        <f>(K730)/1000</f>
        <v>0</v>
      </c>
      <c r="K730">
        <f>IF(DP730, AN730, AH730)</f>
        <v>0</v>
      </c>
      <c r="L730">
        <f>IF(DP730, AI730, AG730)</f>
        <v>0</v>
      </c>
      <c r="M730">
        <f>DR730 - IF(AU730&gt;1, L730*DL730*100.0/(AW730), 0)</f>
        <v>0</v>
      </c>
      <c r="N730">
        <f>((T730-J730/2)*M730-L730)/(T730+J730/2)</f>
        <v>0</v>
      </c>
      <c r="O730">
        <f>N730*(DY730+DZ730)/1000.0</f>
        <v>0</v>
      </c>
      <c r="P730">
        <f>(DR730 - IF(AU730&gt;1, L730*DL730*100.0/(AW730), 0))*(DY730+DZ730)/1000.0</f>
        <v>0</v>
      </c>
      <c r="Q730">
        <f>2.0/((1/S730-1/R730)+SIGN(S730)*SQRT((1/S730-1/R730)*(1/S730-1/R730) + 4*DM730/((DM730+1)*(DM730+1))*(2*1/S730*1/R730-1/R730*1/R730)))</f>
        <v>0</v>
      </c>
      <c r="R730">
        <f>IF(LEFT(DN730,1)&lt;&gt;"0",IF(LEFT(DN730,1)="1",3.0,DO730),$D$5+$E$5*(EF730*DY730/($K$5*1000))+$F$5*(EF730*DY730/($K$5*1000))*MAX(MIN(DL730,$J$5),$I$5)*MAX(MIN(DL730,$J$5),$I$5)+$G$5*MAX(MIN(DL730,$J$5),$I$5)*(EF730*DY730/($K$5*1000))+$H$5*(EF730*DY730/($K$5*1000))*(EF730*DY730/($K$5*1000)))</f>
        <v>0</v>
      </c>
      <c r="S730">
        <f>J730*(1000-(1000*0.61365*exp(17.502*W730/(240.97+W730))/(DY730+DZ730)+DT730)/2)/(1000*0.61365*exp(17.502*W730/(240.97+W730))/(DY730+DZ730)-DT730)</f>
        <v>0</v>
      </c>
      <c r="T730">
        <f>1/((DM730+1)/(Q730/1.6)+1/(R730/1.37)) + DM730/((DM730+1)/(Q730/1.6) + DM730/(R730/1.37))</f>
        <v>0</v>
      </c>
      <c r="U730">
        <f>(DH730*DK730)</f>
        <v>0</v>
      </c>
      <c r="V730">
        <f>(EA730+(U730+2*0.95*5.67E-8*(((EA730+$B$7)+273)^4-(EA730+273)^4)-44100*J730)/(1.84*29.3*R730+8*0.95*5.67E-8*(EA730+273)^3))</f>
        <v>0</v>
      </c>
      <c r="W730">
        <f>($C$7*EB730+$D$7*EC730+$E$7*V730)</f>
        <v>0</v>
      </c>
      <c r="X730">
        <f>0.61365*exp(17.502*W730/(240.97+W730))</f>
        <v>0</v>
      </c>
      <c r="Y730">
        <f>(Z730/AA730*100)</f>
        <v>0</v>
      </c>
      <c r="Z730">
        <f>DT730*(DY730+DZ730)/1000</f>
        <v>0</v>
      </c>
      <c r="AA730">
        <f>0.61365*exp(17.502*EA730/(240.97+EA730))</f>
        <v>0</v>
      </c>
      <c r="AB730">
        <f>(X730-DT730*(DY730+DZ730)/1000)</f>
        <v>0</v>
      </c>
      <c r="AC730">
        <f>(-J730*44100)</f>
        <v>0</v>
      </c>
      <c r="AD730">
        <f>2*29.3*R730*0.92*(EA730-W730)</f>
        <v>0</v>
      </c>
      <c r="AE730">
        <f>2*0.95*5.67E-8*(((EA730+$B$7)+273)^4-(W730+273)^4)</f>
        <v>0</v>
      </c>
      <c r="AF730">
        <f>U730+AE730+AC730+AD730</f>
        <v>0</v>
      </c>
      <c r="AG730">
        <f>DX730*AU730*(DS730-DR730*(1000-AU730*DU730)/(1000-AU730*DT730))/(100*DL730)</f>
        <v>0</v>
      </c>
      <c r="AH730">
        <f>1000*DX730*AU730*(DT730-DU730)/(100*DL730*(1000-AU730*DT730))</f>
        <v>0</v>
      </c>
      <c r="AI730">
        <f>(AJ730 - AK730 - DY730*1E3/(8.314*(EA730+273.15)) * AM730/DX730 * AL730) * DX730/(100*DL730) * (1000 - DU730)/1000</f>
        <v>0</v>
      </c>
      <c r="AJ730">
        <v>686.8056963674874</v>
      </c>
      <c r="AK730">
        <v>655.6750909090906</v>
      </c>
      <c r="AL730">
        <v>3.397907345113197</v>
      </c>
      <c r="AM730">
        <v>65.48838002476873</v>
      </c>
      <c r="AN730">
        <f>(AP730 - AO730 + DY730*1E3/(8.314*(EA730+273.15)) * AR730/DX730 * AQ730) * DX730/(100*DL730) * 1000/(1000 - AP730)</f>
        <v>0</v>
      </c>
      <c r="AO730">
        <v>18.10577409864461</v>
      </c>
      <c r="AP730">
        <v>22.85950181818182</v>
      </c>
      <c r="AQ730">
        <v>0.0001029422940626088</v>
      </c>
      <c r="AR730">
        <v>121.0153732693986</v>
      </c>
      <c r="AS730">
        <v>1</v>
      </c>
      <c r="AT730">
        <v>0</v>
      </c>
      <c r="AU730">
        <f>IF(AS730*$H$13&gt;=AW730,1.0,(AW730/(AW730-AS730*$H$13)))</f>
        <v>0</v>
      </c>
      <c r="AV730">
        <f>(AU730-1)*100</f>
        <v>0</v>
      </c>
      <c r="AW730">
        <f>MAX(0,($B$13+$C$13*EF730)/(1+$D$13*EF730)*DY730/(EA730+273)*$E$13)</f>
        <v>0</v>
      </c>
      <c r="AX730" t="s">
        <v>437</v>
      </c>
      <c r="AY730" t="s">
        <v>437</v>
      </c>
      <c r="AZ730">
        <v>0</v>
      </c>
      <c r="BA730">
        <v>0</v>
      </c>
      <c r="BB730">
        <f>1-AZ730/BA730</f>
        <v>0</v>
      </c>
      <c r="BC730">
        <v>0</v>
      </c>
      <c r="BD730" t="s">
        <v>437</v>
      </c>
      <c r="BE730" t="s">
        <v>437</v>
      </c>
      <c r="BF730">
        <v>0</v>
      </c>
      <c r="BG730">
        <v>0</v>
      </c>
      <c r="BH730">
        <f>1-BF730/BG730</f>
        <v>0</v>
      </c>
      <c r="BI730">
        <v>0.5</v>
      </c>
      <c r="BJ730">
        <f>DI730</f>
        <v>0</v>
      </c>
      <c r="BK730">
        <f>L730</f>
        <v>0</v>
      </c>
      <c r="BL730">
        <f>BH730*BI730*BJ730</f>
        <v>0</v>
      </c>
      <c r="BM730">
        <f>(BK730-BC730)/BJ730</f>
        <v>0</v>
      </c>
      <c r="BN730">
        <f>(BA730-BG730)/BG730</f>
        <v>0</v>
      </c>
      <c r="BO730">
        <f>AZ730/(BB730+AZ730/BG730)</f>
        <v>0</v>
      </c>
      <c r="BP730" t="s">
        <v>437</v>
      </c>
      <c r="BQ730">
        <v>0</v>
      </c>
      <c r="BR730">
        <f>IF(BQ730&lt;&gt;0, BQ730, BO730)</f>
        <v>0</v>
      </c>
      <c r="BS730">
        <f>1-BR730/BG730</f>
        <v>0</v>
      </c>
      <c r="BT730">
        <f>(BG730-BF730)/(BG730-BR730)</f>
        <v>0</v>
      </c>
      <c r="BU730">
        <f>(BA730-BG730)/(BA730-BR730)</f>
        <v>0</v>
      </c>
      <c r="BV730">
        <f>(BG730-BF730)/(BG730-AZ730)</f>
        <v>0</v>
      </c>
      <c r="BW730">
        <f>(BA730-BG730)/(BA730-AZ730)</f>
        <v>0</v>
      </c>
      <c r="BX730">
        <f>(BT730*BR730/BF730)</f>
        <v>0</v>
      </c>
      <c r="BY730">
        <f>(1-BX730)</f>
        <v>0</v>
      </c>
      <c r="DH730">
        <f>$B$11*EG730+$C$11*EH730+$F$11*ES730*(1-EV730)</f>
        <v>0</v>
      </c>
      <c r="DI730">
        <f>DH730*DJ730</f>
        <v>0</v>
      </c>
      <c r="DJ730">
        <f>($B$11*$D$9+$C$11*$D$9+$F$11*((FF730+EX730)/MAX(FF730+EX730+FG730, 0.1)*$I$9+FG730/MAX(FF730+EX730+FG730, 0.1)*$J$9))/($B$11+$C$11+$F$11)</f>
        <v>0</v>
      </c>
      <c r="DK730">
        <f>($B$11*$K$9+$C$11*$K$9+$F$11*((FF730+EX730)/MAX(FF730+EX730+FG730, 0.1)*$P$9+FG730/MAX(FF730+EX730+FG730, 0.1)*$Q$9))/($B$11+$C$11+$F$11)</f>
        <v>0</v>
      </c>
      <c r="DL730">
        <v>5.36</v>
      </c>
      <c r="DM730">
        <v>0.5</v>
      </c>
      <c r="DN730" t="s">
        <v>438</v>
      </c>
      <c r="DO730">
        <v>2</v>
      </c>
      <c r="DP730" t="b">
        <v>1</v>
      </c>
      <c r="DQ730">
        <v>1759266112.1</v>
      </c>
      <c r="DR730">
        <v>617.5255925925927</v>
      </c>
      <c r="DS730">
        <v>659.5778888888889</v>
      </c>
      <c r="DT730">
        <v>22.85526666666667</v>
      </c>
      <c r="DU730">
        <v>18.03225555555555</v>
      </c>
      <c r="DV730">
        <v>616.9834444444444</v>
      </c>
      <c r="DW730">
        <v>22.63681851851852</v>
      </c>
      <c r="DX730">
        <v>500.0078148148148</v>
      </c>
      <c r="DY730">
        <v>90.60530740740742</v>
      </c>
      <c r="DZ730">
        <v>0.05127149259259259</v>
      </c>
      <c r="EA730">
        <v>29.66268888888888</v>
      </c>
      <c r="EB730">
        <v>30.05554814814815</v>
      </c>
      <c r="EC730">
        <v>999.9000000000001</v>
      </c>
      <c r="ED730">
        <v>0</v>
      </c>
      <c r="EE730">
        <v>0</v>
      </c>
      <c r="EF730">
        <v>9990.462962962964</v>
      </c>
      <c r="EG730">
        <v>0</v>
      </c>
      <c r="EH730">
        <v>12.40001851851852</v>
      </c>
      <c r="EI730">
        <v>-42.05227037037037</v>
      </c>
      <c r="EJ730">
        <v>631.9693333333333</v>
      </c>
      <c r="EK730">
        <v>671.6905555555555</v>
      </c>
      <c r="EL730">
        <v>4.823001481481481</v>
      </c>
      <c r="EM730">
        <v>659.5778888888889</v>
      </c>
      <c r="EN730">
        <v>18.03225555555555</v>
      </c>
      <c r="EO730">
        <v>2.070807407407407</v>
      </c>
      <c r="EP730">
        <v>1.633818518518519</v>
      </c>
      <c r="EQ730">
        <v>17.99638888888889</v>
      </c>
      <c r="ER730">
        <v>14.28146296296297</v>
      </c>
      <c r="ES730">
        <v>2000.021111111111</v>
      </c>
      <c r="ET730">
        <v>0.9800007777777777</v>
      </c>
      <c r="EU730">
        <v>0.01999916296296296</v>
      </c>
      <c r="EV730">
        <v>0</v>
      </c>
      <c r="EW730">
        <v>940.7774444444444</v>
      </c>
      <c r="EX730">
        <v>5.000560000000001</v>
      </c>
      <c r="EY730">
        <v>19339.31851851852</v>
      </c>
      <c r="EZ730">
        <v>17295.05555555555</v>
      </c>
      <c r="FA730">
        <v>41.20355555555556</v>
      </c>
      <c r="FB730">
        <v>41.60399999999999</v>
      </c>
      <c r="FC730">
        <v>41.13633333333333</v>
      </c>
      <c r="FD730">
        <v>40.7172962962963</v>
      </c>
      <c r="FE730">
        <v>42.19892592592592</v>
      </c>
      <c r="FF730">
        <v>1955.121111111112</v>
      </c>
      <c r="FG730">
        <v>39.9</v>
      </c>
      <c r="FH730">
        <v>0</v>
      </c>
      <c r="FI730">
        <v>1759266134.2</v>
      </c>
      <c r="FJ730">
        <v>0</v>
      </c>
      <c r="FK730">
        <v>940.7732000000001</v>
      </c>
      <c r="FL730">
        <v>-1.689999990037248</v>
      </c>
      <c r="FM730">
        <v>-41.57692318698275</v>
      </c>
      <c r="FN730">
        <v>19338.72</v>
      </c>
      <c r="FO730">
        <v>15</v>
      </c>
      <c r="FP730">
        <v>0</v>
      </c>
      <c r="FQ730" t="s">
        <v>439</v>
      </c>
      <c r="FR730">
        <v>1747148579.5</v>
      </c>
      <c r="FS730">
        <v>1747148584.5</v>
      </c>
      <c r="FT730">
        <v>0</v>
      </c>
      <c r="FU730">
        <v>0.162</v>
      </c>
      <c r="FV730">
        <v>-0.001</v>
      </c>
      <c r="FW730">
        <v>0.139</v>
      </c>
      <c r="FX730">
        <v>0.058</v>
      </c>
      <c r="FY730">
        <v>420</v>
      </c>
      <c r="FZ730">
        <v>16</v>
      </c>
      <c r="GA730">
        <v>0.19</v>
      </c>
      <c r="GB730">
        <v>0.02</v>
      </c>
      <c r="GC730">
        <v>-41.9427025</v>
      </c>
      <c r="GD730">
        <v>-2.650994746716573</v>
      </c>
      <c r="GE730">
        <v>0.2594871841608941</v>
      </c>
      <c r="GF730">
        <v>0</v>
      </c>
      <c r="GG730">
        <v>940.9238529411766</v>
      </c>
      <c r="GH730">
        <v>-2.562796023234858</v>
      </c>
      <c r="GI730">
        <v>0.3221898538177615</v>
      </c>
      <c r="GJ730">
        <v>0</v>
      </c>
      <c r="GK730">
        <v>4.8454755</v>
      </c>
      <c r="GL730">
        <v>-0.5575832645403425</v>
      </c>
      <c r="GM730">
        <v>0.05631837723825146</v>
      </c>
      <c r="GN730">
        <v>0</v>
      </c>
      <c r="GO730">
        <v>0</v>
      </c>
      <c r="GP730">
        <v>3</v>
      </c>
      <c r="GQ730" t="s">
        <v>490</v>
      </c>
      <c r="GR730">
        <v>3.12833</v>
      </c>
      <c r="GS730">
        <v>2.72933</v>
      </c>
      <c r="GT730">
        <v>0.116633</v>
      </c>
      <c r="GU730">
        <v>0.12259</v>
      </c>
      <c r="GV730">
        <v>0.103513</v>
      </c>
      <c r="GW730">
        <v>0.0884339</v>
      </c>
      <c r="GX730">
        <v>26482.2</v>
      </c>
      <c r="GY730">
        <v>25518.3</v>
      </c>
      <c r="GZ730">
        <v>30520.5</v>
      </c>
      <c r="HA730">
        <v>29338.5</v>
      </c>
      <c r="HB730">
        <v>37763.3</v>
      </c>
      <c r="HC730">
        <v>35191.3</v>
      </c>
      <c r="HD730">
        <v>46690.6</v>
      </c>
      <c r="HE730">
        <v>43593.2</v>
      </c>
      <c r="HF730">
        <v>1.82593</v>
      </c>
      <c r="HG730">
        <v>1.82405</v>
      </c>
      <c r="HH730">
        <v>0.146937</v>
      </c>
      <c r="HI730">
        <v>0</v>
      </c>
      <c r="HJ730">
        <v>27.6792</v>
      </c>
      <c r="HK730">
        <v>999.9</v>
      </c>
      <c r="HL730">
        <v>47</v>
      </c>
      <c r="HM730">
        <v>31.7</v>
      </c>
      <c r="HN730">
        <v>24.3538</v>
      </c>
      <c r="HO730">
        <v>63.2043</v>
      </c>
      <c r="HP730">
        <v>17.516</v>
      </c>
      <c r="HQ730">
        <v>1</v>
      </c>
      <c r="HR730">
        <v>0.146021</v>
      </c>
      <c r="HS730">
        <v>-0.138412</v>
      </c>
      <c r="HT730">
        <v>20.2008</v>
      </c>
      <c r="HU730">
        <v>5.22897</v>
      </c>
      <c r="HV730">
        <v>11.974</v>
      </c>
      <c r="HW730">
        <v>4.97005</v>
      </c>
      <c r="HX730">
        <v>3.28965</v>
      </c>
      <c r="HY730">
        <v>9999</v>
      </c>
      <c r="HZ730">
        <v>9999</v>
      </c>
      <c r="IA730">
        <v>9999</v>
      </c>
      <c r="IB730">
        <v>22.8</v>
      </c>
      <c r="IC730">
        <v>4.97295</v>
      </c>
      <c r="ID730">
        <v>1.87729</v>
      </c>
      <c r="IE730">
        <v>1.87531</v>
      </c>
      <c r="IF730">
        <v>1.87816</v>
      </c>
      <c r="IG730">
        <v>1.87487</v>
      </c>
      <c r="IH730">
        <v>1.87848</v>
      </c>
      <c r="II730">
        <v>1.87554</v>
      </c>
      <c r="IJ730">
        <v>1.8767</v>
      </c>
      <c r="IK730">
        <v>0</v>
      </c>
      <c r="IL730">
        <v>0</v>
      </c>
      <c r="IM730">
        <v>0</v>
      </c>
      <c r="IN730">
        <v>0</v>
      </c>
      <c r="IO730" t="s">
        <v>441</v>
      </c>
      <c r="IP730" t="s">
        <v>442</v>
      </c>
      <c r="IQ730" t="s">
        <v>443</v>
      </c>
      <c r="IR730" t="s">
        <v>443</v>
      </c>
      <c r="IS730" t="s">
        <v>443</v>
      </c>
      <c r="IT730" t="s">
        <v>443</v>
      </c>
      <c r="IU730">
        <v>0</v>
      </c>
      <c r="IV730">
        <v>100</v>
      </c>
      <c r="IW730">
        <v>100</v>
      </c>
      <c r="IX730">
        <v>0.5649999999999999</v>
      </c>
      <c r="IY730">
        <v>0.2185</v>
      </c>
      <c r="IZ730">
        <v>-0.1222274518627452</v>
      </c>
      <c r="JA730">
        <v>0.001328938755811441</v>
      </c>
      <c r="JB730">
        <v>-5.633165956792918E-07</v>
      </c>
      <c r="JC730">
        <v>2.510553891376428E-10</v>
      </c>
      <c r="JD730">
        <v>-0.04678033270444259</v>
      </c>
      <c r="JE730">
        <v>-0.0009625096320519332</v>
      </c>
      <c r="JF730">
        <v>0.0006953178313022573</v>
      </c>
      <c r="JG730">
        <v>-5.973937232829655E-06</v>
      </c>
      <c r="JH730">
        <v>1</v>
      </c>
      <c r="JI730">
        <v>2112</v>
      </c>
      <c r="JJ730">
        <v>1</v>
      </c>
      <c r="JK730">
        <v>26</v>
      </c>
      <c r="JL730">
        <v>201959</v>
      </c>
      <c r="JM730">
        <v>201958.9</v>
      </c>
      <c r="JN730">
        <v>1.63574</v>
      </c>
      <c r="JO730">
        <v>2.56104</v>
      </c>
      <c r="JP730">
        <v>1.39893</v>
      </c>
      <c r="JQ730">
        <v>2.32544</v>
      </c>
      <c r="JR730">
        <v>1.44897</v>
      </c>
      <c r="JS730">
        <v>2.4585</v>
      </c>
      <c r="JT730">
        <v>37.6263</v>
      </c>
      <c r="JU730">
        <v>23.9649</v>
      </c>
      <c r="JV730">
        <v>18</v>
      </c>
      <c r="JW730">
        <v>480.37</v>
      </c>
      <c r="JX730">
        <v>449.226</v>
      </c>
      <c r="JY730">
        <v>28.2236</v>
      </c>
      <c r="JZ730">
        <v>29.1349</v>
      </c>
      <c r="KA730">
        <v>29.9996</v>
      </c>
      <c r="KB730">
        <v>28.9194</v>
      </c>
      <c r="KC730">
        <v>29.0003</v>
      </c>
      <c r="KD730">
        <v>32.8726</v>
      </c>
      <c r="KE730">
        <v>29.4424</v>
      </c>
      <c r="KF730">
        <v>14.5942</v>
      </c>
      <c r="KG730">
        <v>28.149</v>
      </c>
      <c r="KH730">
        <v>707.763</v>
      </c>
      <c r="KI730">
        <v>18.2412</v>
      </c>
      <c r="KJ730">
        <v>100.901</v>
      </c>
      <c r="KK730">
        <v>100.274</v>
      </c>
    </row>
    <row r="731" spans="1:297">
      <c r="A731">
        <v>715</v>
      </c>
      <c r="B731">
        <v>1759266124.6</v>
      </c>
      <c r="C731">
        <v>19309</v>
      </c>
      <c r="D731" t="s">
        <v>1880</v>
      </c>
      <c r="E731" t="s">
        <v>1881</v>
      </c>
      <c r="F731">
        <v>5</v>
      </c>
      <c r="G731" t="s">
        <v>1797</v>
      </c>
      <c r="H731" t="s">
        <v>436</v>
      </c>
      <c r="I731">
        <v>1759266116.814285</v>
      </c>
      <c r="J731">
        <f>(K731)/1000</f>
        <v>0</v>
      </c>
      <c r="K731">
        <f>IF(DP731, AN731, AH731)</f>
        <v>0</v>
      </c>
      <c r="L731">
        <f>IF(DP731, AI731, AG731)</f>
        <v>0</v>
      </c>
      <c r="M731">
        <f>DR731 - IF(AU731&gt;1, L731*DL731*100.0/(AW731), 0)</f>
        <v>0</v>
      </c>
      <c r="N731">
        <f>((T731-J731/2)*M731-L731)/(T731+J731/2)</f>
        <v>0</v>
      </c>
      <c r="O731">
        <f>N731*(DY731+DZ731)/1000.0</f>
        <v>0</v>
      </c>
      <c r="P731">
        <f>(DR731 - IF(AU731&gt;1, L731*DL731*100.0/(AW731), 0))*(DY731+DZ731)/1000.0</f>
        <v>0</v>
      </c>
      <c r="Q731">
        <f>2.0/((1/S731-1/R731)+SIGN(S731)*SQRT((1/S731-1/R731)*(1/S731-1/R731) + 4*DM731/((DM731+1)*(DM731+1))*(2*1/S731*1/R731-1/R731*1/R731)))</f>
        <v>0</v>
      </c>
      <c r="R731">
        <f>IF(LEFT(DN731,1)&lt;&gt;"0",IF(LEFT(DN731,1)="1",3.0,DO731),$D$5+$E$5*(EF731*DY731/($K$5*1000))+$F$5*(EF731*DY731/($K$5*1000))*MAX(MIN(DL731,$J$5),$I$5)*MAX(MIN(DL731,$J$5),$I$5)+$G$5*MAX(MIN(DL731,$J$5),$I$5)*(EF731*DY731/($K$5*1000))+$H$5*(EF731*DY731/($K$5*1000))*(EF731*DY731/($K$5*1000)))</f>
        <v>0</v>
      </c>
      <c r="S731">
        <f>J731*(1000-(1000*0.61365*exp(17.502*W731/(240.97+W731))/(DY731+DZ731)+DT731)/2)/(1000*0.61365*exp(17.502*W731/(240.97+W731))/(DY731+DZ731)-DT731)</f>
        <v>0</v>
      </c>
      <c r="T731">
        <f>1/((DM731+1)/(Q731/1.6)+1/(R731/1.37)) + DM731/((DM731+1)/(Q731/1.6) + DM731/(R731/1.37))</f>
        <v>0</v>
      </c>
      <c r="U731">
        <f>(DH731*DK731)</f>
        <v>0</v>
      </c>
      <c r="V731">
        <f>(EA731+(U731+2*0.95*5.67E-8*(((EA731+$B$7)+273)^4-(EA731+273)^4)-44100*J731)/(1.84*29.3*R731+8*0.95*5.67E-8*(EA731+273)^3))</f>
        <v>0</v>
      </c>
      <c r="W731">
        <f>($C$7*EB731+$D$7*EC731+$E$7*V731)</f>
        <v>0</v>
      </c>
      <c r="X731">
        <f>0.61365*exp(17.502*W731/(240.97+W731))</f>
        <v>0</v>
      </c>
      <c r="Y731">
        <f>(Z731/AA731*100)</f>
        <v>0</v>
      </c>
      <c r="Z731">
        <f>DT731*(DY731+DZ731)/1000</f>
        <v>0</v>
      </c>
      <c r="AA731">
        <f>0.61365*exp(17.502*EA731/(240.97+EA731))</f>
        <v>0</v>
      </c>
      <c r="AB731">
        <f>(X731-DT731*(DY731+DZ731)/1000)</f>
        <v>0</v>
      </c>
      <c r="AC731">
        <f>(-J731*44100)</f>
        <v>0</v>
      </c>
      <c r="AD731">
        <f>2*29.3*R731*0.92*(EA731-W731)</f>
        <v>0</v>
      </c>
      <c r="AE731">
        <f>2*0.95*5.67E-8*(((EA731+$B$7)+273)^4-(W731+273)^4)</f>
        <v>0</v>
      </c>
      <c r="AF731">
        <f>U731+AE731+AC731+AD731</f>
        <v>0</v>
      </c>
      <c r="AG731">
        <f>DX731*AU731*(DS731-DR731*(1000-AU731*DU731)/(1000-AU731*DT731))/(100*DL731)</f>
        <v>0</v>
      </c>
      <c r="AH731">
        <f>1000*DX731*AU731*(DT731-DU731)/(100*DL731*(1000-AU731*DT731))</f>
        <v>0</v>
      </c>
      <c r="AI731">
        <f>(AJ731 - AK731 - DY731*1E3/(8.314*(EA731+273.15)) * AM731/DX731 * AL731) * DX731/(100*DL731) * (1000 - DU731)/1000</f>
        <v>0</v>
      </c>
      <c r="AJ731">
        <v>703.9130808550341</v>
      </c>
      <c r="AK731">
        <v>672.5421515151519</v>
      </c>
      <c r="AL731">
        <v>3.3667784494705</v>
      </c>
      <c r="AM731">
        <v>65.48838002476873</v>
      </c>
      <c r="AN731">
        <f>(AP731 - AO731 + DY731*1E3/(8.314*(EA731+273.15)) * AR731/DX731 * AQ731) * DX731/(100*DL731) * 1000/(1000 - AP731)</f>
        <v>0</v>
      </c>
      <c r="AO731">
        <v>18.14630883871643</v>
      </c>
      <c r="AP731">
        <v>22.85806666666666</v>
      </c>
      <c r="AQ731">
        <v>-1.863258144059955E-05</v>
      </c>
      <c r="AR731">
        <v>121.0153732693986</v>
      </c>
      <c r="AS731">
        <v>1</v>
      </c>
      <c r="AT731">
        <v>0</v>
      </c>
      <c r="AU731">
        <f>IF(AS731*$H$13&gt;=AW731,1.0,(AW731/(AW731-AS731*$H$13)))</f>
        <v>0</v>
      </c>
      <c r="AV731">
        <f>(AU731-1)*100</f>
        <v>0</v>
      </c>
      <c r="AW731">
        <f>MAX(0,($B$13+$C$13*EF731)/(1+$D$13*EF731)*DY731/(EA731+273)*$E$13)</f>
        <v>0</v>
      </c>
      <c r="AX731" t="s">
        <v>437</v>
      </c>
      <c r="AY731" t="s">
        <v>437</v>
      </c>
      <c r="AZ731">
        <v>0</v>
      </c>
      <c r="BA731">
        <v>0</v>
      </c>
      <c r="BB731">
        <f>1-AZ731/BA731</f>
        <v>0</v>
      </c>
      <c r="BC731">
        <v>0</v>
      </c>
      <c r="BD731" t="s">
        <v>437</v>
      </c>
      <c r="BE731" t="s">
        <v>437</v>
      </c>
      <c r="BF731">
        <v>0</v>
      </c>
      <c r="BG731">
        <v>0</v>
      </c>
      <c r="BH731">
        <f>1-BF731/BG731</f>
        <v>0</v>
      </c>
      <c r="BI731">
        <v>0.5</v>
      </c>
      <c r="BJ731">
        <f>DI731</f>
        <v>0</v>
      </c>
      <c r="BK731">
        <f>L731</f>
        <v>0</v>
      </c>
      <c r="BL731">
        <f>BH731*BI731*BJ731</f>
        <v>0</v>
      </c>
      <c r="BM731">
        <f>(BK731-BC731)/BJ731</f>
        <v>0</v>
      </c>
      <c r="BN731">
        <f>(BA731-BG731)/BG731</f>
        <v>0</v>
      </c>
      <c r="BO731">
        <f>AZ731/(BB731+AZ731/BG731)</f>
        <v>0</v>
      </c>
      <c r="BP731" t="s">
        <v>437</v>
      </c>
      <c r="BQ731">
        <v>0</v>
      </c>
      <c r="BR731">
        <f>IF(BQ731&lt;&gt;0, BQ731, BO731)</f>
        <v>0</v>
      </c>
      <c r="BS731">
        <f>1-BR731/BG731</f>
        <v>0</v>
      </c>
      <c r="BT731">
        <f>(BG731-BF731)/(BG731-BR731)</f>
        <v>0</v>
      </c>
      <c r="BU731">
        <f>(BA731-BG731)/(BA731-BR731)</f>
        <v>0</v>
      </c>
      <c r="BV731">
        <f>(BG731-BF731)/(BG731-AZ731)</f>
        <v>0</v>
      </c>
      <c r="BW731">
        <f>(BA731-BG731)/(BA731-AZ731)</f>
        <v>0</v>
      </c>
      <c r="BX731">
        <f>(BT731*BR731/BF731)</f>
        <v>0</v>
      </c>
      <c r="BY731">
        <f>(1-BX731)</f>
        <v>0</v>
      </c>
      <c r="DH731">
        <f>$B$11*EG731+$C$11*EH731+$F$11*ES731*(1-EV731)</f>
        <v>0</v>
      </c>
      <c r="DI731">
        <f>DH731*DJ731</f>
        <v>0</v>
      </c>
      <c r="DJ731">
        <f>($B$11*$D$9+$C$11*$D$9+$F$11*((FF731+EX731)/MAX(FF731+EX731+FG731, 0.1)*$I$9+FG731/MAX(FF731+EX731+FG731, 0.1)*$J$9))/($B$11+$C$11+$F$11)</f>
        <v>0</v>
      </c>
      <c r="DK731">
        <f>($B$11*$K$9+$C$11*$K$9+$F$11*((FF731+EX731)/MAX(FF731+EX731+FG731, 0.1)*$P$9+FG731/MAX(FF731+EX731+FG731, 0.1)*$Q$9))/($B$11+$C$11+$F$11)</f>
        <v>0</v>
      </c>
      <c r="DL731">
        <v>5.36</v>
      </c>
      <c r="DM731">
        <v>0.5</v>
      </c>
      <c r="DN731" t="s">
        <v>438</v>
      </c>
      <c r="DO731">
        <v>2</v>
      </c>
      <c r="DP731" t="b">
        <v>1</v>
      </c>
      <c r="DQ731">
        <v>1759266116.814285</v>
      </c>
      <c r="DR731">
        <v>633.1054285714287</v>
      </c>
      <c r="DS731">
        <v>675.3977857142856</v>
      </c>
      <c r="DT731">
        <v>22.85614642857143</v>
      </c>
      <c r="DU731">
        <v>18.08020714285714</v>
      </c>
      <c r="DV731">
        <v>632.5489642857143</v>
      </c>
      <c r="DW731">
        <v>22.63768571428571</v>
      </c>
      <c r="DX731">
        <v>500.027857142857</v>
      </c>
      <c r="DY731">
        <v>90.60458214285714</v>
      </c>
      <c r="DZ731">
        <v>0.05132787857142857</v>
      </c>
      <c r="EA731">
        <v>29.66534642857143</v>
      </c>
      <c r="EB731">
        <v>30.06927857142857</v>
      </c>
      <c r="EC731">
        <v>999.9000000000002</v>
      </c>
      <c r="ED731">
        <v>0</v>
      </c>
      <c r="EE731">
        <v>0</v>
      </c>
      <c r="EF731">
        <v>9995.508928571429</v>
      </c>
      <c r="EG731">
        <v>0</v>
      </c>
      <c r="EH731">
        <v>12.704925</v>
      </c>
      <c r="EI731">
        <v>-42.29230357142858</v>
      </c>
      <c r="EJ731">
        <v>647.9142857142858</v>
      </c>
      <c r="EK731">
        <v>687.8347857142857</v>
      </c>
      <c r="EL731">
        <v>4.7759375</v>
      </c>
      <c r="EM731">
        <v>675.3977857142856</v>
      </c>
      <c r="EN731">
        <v>18.08020714285714</v>
      </c>
      <c r="EO731">
        <v>2.070871071428571</v>
      </c>
      <c r="EP731">
        <v>1.638149642857142</v>
      </c>
      <c r="EQ731">
        <v>17.99687857142857</v>
      </c>
      <c r="ER731">
        <v>14.32235714285714</v>
      </c>
      <c r="ES731">
        <v>2000.03</v>
      </c>
      <c r="ET731">
        <v>0.9800009285714284</v>
      </c>
      <c r="EU731">
        <v>0.01999901428571429</v>
      </c>
      <c r="EV731">
        <v>0</v>
      </c>
      <c r="EW731">
        <v>940.6446071428572</v>
      </c>
      <c r="EX731">
        <v>5.000560000000001</v>
      </c>
      <c r="EY731">
        <v>19335.87857142857</v>
      </c>
      <c r="EZ731">
        <v>17295.13214285714</v>
      </c>
      <c r="FA731">
        <v>41.22746428571428</v>
      </c>
      <c r="FB731">
        <v>41.6025</v>
      </c>
      <c r="FC731">
        <v>41.13817857142857</v>
      </c>
      <c r="FD731">
        <v>40.71617857142856</v>
      </c>
      <c r="FE731">
        <v>42.19621428571428</v>
      </c>
      <c r="FF731">
        <v>1955.13</v>
      </c>
      <c r="FG731">
        <v>39.9</v>
      </c>
      <c r="FH731">
        <v>0</v>
      </c>
      <c r="FI731">
        <v>1759266139</v>
      </c>
      <c r="FJ731">
        <v>0</v>
      </c>
      <c r="FK731">
        <v>940.5924399999999</v>
      </c>
      <c r="FL731">
        <v>-2.21661538373698</v>
      </c>
      <c r="FM731">
        <v>-38.66923072936951</v>
      </c>
      <c r="FN731">
        <v>19335.288</v>
      </c>
      <c r="FO731">
        <v>15</v>
      </c>
      <c r="FP731">
        <v>0</v>
      </c>
      <c r="FQ731" t="s">
        <v>439</v>
      </c>
      <c r="FR731">
        <v>1747148579.5</v>
      </c>
      <c r="FS731">
        <v>1747148584.5</v>
      </c>
      <c r="FT731">
        <v>0</v>
      </c>
      <c r="FU731">
        <v>0.162</v>
      </c>
      <c r="FV731">
        <v>-0.001</v>
      </c>
      <c r="FW731">
        <v>0.139</v>
      </c>
      <c r="FX731">
        <v>0.058</v>
      </c>
      <c r="FY731">
        <v>420</v>
      </c>
      <c r="FZ731">
        <v>16</v>
      </c>
      <c r="GA731">
        <v>0.19</v>
      </c>
      <c r="GB731">
        <v>0.02</v>
      </c>
      <c r="GC731">
        <v>-42.1191675</v>
      </c>
      <c r="GD731">
        <v>-2.740265290806696</v>
      </c>
      <c r="GE731">
        <v>0.2680773380831548</v>
      </c>
      <c r="GF731">
        <v>0</v>
      </c>
      <c r="GG731">
        <v>940.7521764705882</v>
      </c>
      <c r="GH731">
        <v>-2.228143618451384</v>
      </c>
      <c r="GI731">
        <v>0.2849428704957598</v>
      </c>
      <c r="GJ731">
        <v>0</v>
      </c>
      <c r="GK731">
        <v>4.807581000000001</v>
      </c>
      <c r="GL731">
        <v>-0.6087320825516056</v>
      </c>
      <c r="GM731">
        <v>0.0608556886330275</v>
      </c>
      <c r="GN731">
        <v>0</v>
      </c>
      <c r="GO731">
        <v>0</v>
      </c>
      <c r="GP731">
        <v>3</v>
      </c>
      <c r="GQ731" t="s">
        <v>490</v>
      </c>
      <c r="GR731">
        <v>3.12847</v>
      </c>
      <c r="GS731">
        <v>2.72872</v>
      </c>
      <c r="GT731">
        <v>0.11869</v>
      </c>
      <c r="GU731">
        <v>0.124641</v>
      </c>
      <c r="GV731">
        <v>0.103505</v>
      </c>
      <c r="GW731">
        <v>0.08856269999999999</v>
      </c>
      <c r="GX731">
        <v>26421.1</v>
      </c>
      <c r="GY731">
        <v>25459.2</v>
      </c>
      <c r="GZ731">
        <v>30521</v>
      </c>
      <c r="HA731">
        <v>29339.2</v>
      </c>
      <c r="HB731">
        <v>37764.7</v>
      </c>
      <c r="HC731">
        <v>35187.4</v>
      </c>
      <c r="HD731">
        <v>46691.7</v>
      </c>
      <c r="HE731">
        <v>43594.3</v>
      </c>
      <c r="HF731">
        <v>1.82617</v>
      </c>
      <c r="HG731">
        <v>1.82397</v>
      </c>
      <c r="HH731">
        <v>0.146877</v>
      </c>
      <c r="HI731">
        <v>0</v>
      </c>
      <c r="HJ731">
        <v>27.6833</v>
      </c>
      <c r="HK731">
        <v>999.9</v>
      </c>
      <c r="HL731">
        <v>46.9</v>
      </c>
      <c r="HM731">
        <v>31.7</v>
      </c>
      <c r="HN731">
        <v>24.2994</v>
      </c>
      <c r="HO731">
        <v>62.9143</v>
      </c>
      <c r="HP731">
        <v>17.6362</v>
      </c>
      <c r="HQ731">
        <v>1</v>
      </c>
      <c r="HR731">
        <v>0.145371</v>
      </c>
      <c r="HS731">
        <v>-0.09943630000000001</v>
      </c>
      <c r="HT731">
        <v>20.2007</v>
      </c>
      <c r="HU731">
        <v>5.22867</v>
      </c>
      <c r="HV731">
        <v>11.974</v>
      </c>
      <c r="HW731">
        <v>4.96975</v>
      </c>
      <c r="HX731">
        <v>3.28965</v>
      </c>
      <c r="HY731">
        <v>9999</v>
      </c>
      <c r="HZ731">
        <v>9999</v>
      </c>
      <c r="IA731">
        <v>9999</v>
      </c>
      <c r="IB731">
        <v>22.8</v>
      </c>
      <c r="IC731">
        <v>4.97293</v>
      </c>
      <c r="ID731">
        <v>1.87729</v>
      </c>
      <c r="IE731">
        <v>1.87533</v>
      </c>
      <c r="IF731">
        <v>1.87819</v>
      </c>
      <c r="IG731">
        <v>1.87486</v>
      </c>
      <c r="IH731">
        <v>1.87847</v>
      </c>
      <c r="II731">
        <v>1.87555</v>
      </c>
      <c r="IJ731">
        <v>1.8767</v>
      </c>
      <c r="IK731">
        <v>0</v>
      </c>
      <c r="IL731">
        <v>0</v>
      </c>
      <c r="IM731">
        <v>0</v>
      </c>
      <c r="IN731">
        <v>0</v>
      </c>
      <c r="IO731" t="s">
        <v>441</v>
      </c>
      <c r="IP731" t="s">
        <v>442</v>
      </c>
      <c r="IQ731" t="s">
        <v>443</v>
      </c>
      <c r="IR731" t="s">
        <v>443</v>
      </c>
      <c r="IS731" t="s">
        <v>443</v>
      </c>
      <c r="IT731" t="s">
        <v>443</v>
      </c>
      <c r="IU731">
        <v>0</v>
      </c>
      <c r="IV731">
        <v>100</v>
      </c>
      <c r="IW731">
        <v>100</v>
      </c>
      <c r="IX731">
        <v>0.58</v>
      </c>
      <c r="IY731">
        <v>0.2185</v>
      </c>
      <c r="IZ731">
        <v>-0.1222274518627452</v>
      </c>
      <c r="JA731">
        <v>0.001328938755811441</v>
      </c>
      <c r="JB731">
        <v>-5.633165956792918E-07</v>
      </c>
      <c r="JC731">
        <v>2.510553891376428E-10</v>
      </c>
      <c r="JD731">
        <v>-0.04678033270444259</v>
      </c>
      <c r="JE731">
        <v>-0.0009625096320519332</v>
      </c>
      <c r="JF731">
        <v>0.0006953178313022573</v>
      </c>
      <c r="JG731">
        <v>-5.973937232829655E-06</v>
      </c>
      <c r="JH731">
        <v>1</v>
      </c>
      <c r="JI731">
        <v>2112</v>
      </c>
      <c r="JJ731">
        <v>1</v>
      </c>
      <c r="JK731">
        <v>26</v>
      </c>
      <c r="JL731">
        <v>201959.1</v>
      </c>
      <c r="JM731">
        <v>201959</v>
      </c>
      <c r="JN731">
        <v>1.67114</v>
      </c>
      <c r="JO731">
        <v>2.55005</v>
      </c>
      <c r="JP731">
        <v>1.39893</v>
      </c>
      <c r="JQ731">
        <v>2.32422</v>
      </c>
      <c r="JR731">
        <v>1.44897</v>
      </c>
      <c r="JS731">
        <v>2.59644</v>
      </c>
      <c r="JT731">
        <v>37.6263</v>
      </c>
      <c r="JU731">
        <v>23.9649</v>
      </c>
      <c r="JV731">
        <v>18</v>
      </c>
      <c r="JW731">
        <v>480.475</v>
      </c>
      <c r="JX731">
        <v>449.141</v>
      </c>
      <c r="JY731">
        <v>28.1431</v>
      </c>
      <c r="JZ731">
        <v>29.1299</v>
      </c>
      <c r="KA731">
        <v>29.9995</v>
      </c>
      <c r="KB731">
        <v>28.9144</v>
      </c>
      <c r="KC731">
        <v>28.9953</v>
      </c>
      <c r="KD731">
        <v>33.475</v>
      </c>
      <c r="KE731">
        <v>29.1622</v>
      </c>
      <c r="KF731">
        <v>14.5942</v>
      </c>
      <c r="KG731">
        <v>28.0714</v>
      </c>
      <c r="KH731">
        <v>721.135</v>
      </c>
      <c r="KI731">
        <v>18.2948</v>
      </c>
      <c r="KJ731">
        <v>100.903</v>
      </c>
      <c r="KK731">
        <v>100.276</v>
      </c>
    </row>
    <row r="732" spans="1:297">
      <c r="A732">
        <v>716</v>
      </c>
      <c r="B732">
        <v>1759266129.6</v>
      </c>
      <c r="C732">
        <v>19314</v>
      </c>
      <c r="D732" t="s">
        <v>1882</v>
      </c>
      <c r="E732" t="s">
        <v>1883</v>
      </c>
      <c r="F732">
        <v>5</v>
      </c>
      <c r="G732" t="s">
        <v>1797</v>
      </c>
      <c r="H732" t="s">
        <v>436</v>
      </c>
      <c r="I732">
        <v>1759266122.1</v>
      </c>
      <c r="J732">
        <f>(K732)/1000</f>
        <v>0</v>
      </c>
      <c r="K732">
        <f>IF(DP732, AN732, AH732)</f>
        <v>0</v>
      </c>
      <c r="L732">
        <f>IF(DP732, AI732, AG732)</f>
        <v>0</v>
      </c>
      <c r="M732">
        <f>DR732 - IF(AU732&gt;1, L732*DL732*100.0/(AW732), 0)</f>
        <v>0</v>
      </c>
      <c r="N732">
        <f>((T732-J732/2)*M732-L732)/(T732+J732/2)</f>
        <v>0</v>
      </c>
      <c r="O732">
        <f>N732*(DY732+DZ732)/1000.0</f>
        <v>0</v>
      </c>
      <c r="P732">
        <f>(DR732 - IF(AU732&gt;1, L732*DL732*100.0/(AW732), 0))*(DY732+DZ732)/1000.0</f>
        <v>0</v>
      </c>
      <c r="Q732">
        <f>2.0/((1/S732-1/R732)+SIGN(S732)*SQRT((1/S732-1/R732)*(1/S732-1/R732) + 4*DM732/((DM732+1)*(DM732+1))*(2*1/S732*1/R732-1/R732*1/R732)))</f>
        <v>0</v>
      </c>
      <c r="R732">
        <f>IF(LEFT(DN732,1)&lt;&gt;"0",IF(LEFT(DN732,1)="1",3.0,DO732),$D$5+$E$5*(EF732*DY732/($K$5*1000))+$F$5*(EF732*DY732/($K$5*1000))*MAX(MIN(DL732,$J$5),$I$5)*MAX(MIN(DL732,$J$5),$I$5)+$G$5*MAX(MIN(DL732,$J$5),$I$5)*(EF732*DY732/($K$5*1000))+$H$5*(EF732*DY732/($K$5*1000))*(EF732*DY732/($K$5*1000)))</f>
        <v>0</v>
      </c>
      <c r="S732">
        <f>J732*(1000-(1000*0.61365*exp(17.502*W732/(240.97+W732))/(DY732+DZ732)+DT732)/2)/(1000*0.61365*exp(17.502*W732/(240.97+W732))/(DY732+DZ732)-DT732)</f>
        <v>0</v>
      </c>
      <c r="T732">
        <f>1/((DM732+1)/(Q732/1.6)+1/(R732/1.37)) + DM732/((DM732+1)/(Q732/1.6) + DM732/(R732/1.37))</f>
        <v>0</v>
      </c>
      <c r="U732">
        <f>(DH732*DK732)</f>
        <v>0</v>
      </c>
      <c r="V732">
        <f>(EA732+(U732+2*0.95*5.67E-8*(((EA732+$B$7)+273)^4-(EA732+273)^4)-44100*J732)/(1.84*29.3*R732+8*0.95*5.67E-8*(EA732+273)^3))</f>
        <v>0</v>
      </c>
      <c r="W732">
        <f>($C$7*EB732+$D$7*EC732+$E$7*V732)</f>
        <v>0</v>
      </c>
      <c r="X732">
        <f>0.61365*exp(17.502*W732/(240.97+W732))</f>
        <v>0</v>
      </c>
      <c r="Y732">
        <f>(Z732/AA732*100)</f>
        <v>0</v>
      </c>
      <c r="Z732">
        <f>DT732*(DY732+DZ732)/1000</f>
        <v>0</v>
      </c>
      <c r="AA732">
        <f>0.61365*exp(17.502*EA732/(240.97+EA732))</f>
        <v>0</v>
      </c>
      <c r="AB732">
        <f>(X732-DT732*(DY732+DZ732)/1000)</f>
        <v>0</v>
      </c>
      <c r="AC732">
        <f>(-J732*44100)</f>
        <v>0</v>
      </c>
      <c r="AD732">
        <f>2*29.3*R732*0.92*(EA732-W732)</f>
        <v>0</v>
      </c>
      <c r="AE732">
        <f>2*0.95*5.67E-8*(((EA732+$B$7)+273)^4-(W732+273)^4)</f>
        <v>0</v>
      </c>
      <c r="AF732">
        <f>U732+AE732+AC732+AD732</f>
        <v>0</v>
      </c>
      <c r="AG732">
        <f>DX732*AU732*(DS732-DR732*(1000-AU732*DU732)/(1000-AU732*DT732))/(100*DL732)</f>
        <v>0</v>
      </c>
      <c r="AH732">
        <f>1000*DX732*AU732*(DT732-DU732)/(100*DL732*(1000-AU732*DT732))</f>
        <v>0</v>
      </c>
      <c r="AI732">
        <f>(AJ732 - AK732 - DY732*1E3/(8.314*(EA732+273.15)) * AM732/DX732 * AL732) * DX732/(100*DL732) * (1000 - DU732)/1000</f>
        <v>0</v>
      </c>
      <c r="AJ732">
        <v>721.0743377596491</v>
      </c>
      <c r="AK732">
        <v>689.5614424242425</v>
      </c>
      <c r="AL732">
        <v>3.396204588860926</v>
      </c>
      <c r="AM732">
        <v>65.48838002476873</v>
      </c>
      <c r="AN732">
        <f>(AP732 - AO732 + DY732*1E3/(8.314*(EA732+273.15)) * AR732/DX732 * AQ732) * DX732/(100*DL732) * 1000/(1000 - AP732)</f>
        <v>0</v>
      </c>
      <c r="AO732">
        <v>18.19870603731998</v>
      </c>
      <c r="AP732">
        <v>22.85124727272727</v>
      </c>
      <c r="AQ732">
        <v>-5.837867994482005E-05</v>
      </c>
      <c r="AR732">
        <v>121.0153732693986</v>
      </c>
      <c r="AS732">
        <v>1</v>
      </c>
      <c r="AT732">
        <v>0</v>
      </c>
      <c r="AU732">
        <f>IF(AS732*$H$13&gt;=AW732,1.0,(AW732/(AW732-AS732*$H$13)))</f>
        <v>0</v>
      </c>
      <c r="AV732">
        <f>(AU732-1)*100</f>
        <v>0</v>
      </c>
      <c r="AW732">
        <f>MAX(0,($B$13+$C$13*EF732)/(1+$D$13*EF732)*DY732/(EA732+273)*$E$13)</f>
        <v>0</v>
      </c>
      <c r="AX732" t="s">
        <v>437</v>
      </c>
      <c r="AY732" t="s">
        <v>437</v>
      </c>
      <c r="AZ732">
        <v>0</v>
      </c>
      <c r="BA732">
        <v>0</v>
      </c>
      <c r="BB732">
        <f>1-AZ732/BA732</f>
        <v>0</v>
      </c>
      <c r="BC732">
        <v>0</v>
      </c>
      <c r="BD732" t="s">
        <v>437</v>
      </c>
      <c r="BE732" t="s">
        <v>437</v>
      </c>
      <c r="BF732">
        <v>0</v>
      </c>
      <c r="BG732">
        <v>0</v>
      </c>
      <c r="BH732">
        <f>1-BF732/BG732</f>
        <v>0</v>
      </c>
      <c r="BI732">
        <v>0.5</v>
      </c>
      <c r="BJ732">
        <f>DI732</f>
        <v>0</v>
      </c>
      <c r="BK732">
        <f>L732</f>
        <v>0</v>
      </c>
      <c r="BL732">
        <f>BH732*BI732*BJ732</f>
        <v>0</v>
      </c>
      <c r="BM732">
        <f>(BK732-BC732)/BJ732</f>
        <v>0</v>
      </c>
      <c r="BN732">
        <f>(BA732-BG732)/BG732</f>
        <v>0</v>
      </c>
      <c r="BO732">
        <f>AZ732/(BB732+AZ732/BG732)</f>
        <v>0</v>
      </c>
      <c r="BP732" t="s">
        <v>437</v>
      </c>
      <c r="BQ732">
        <v>0</v>
      </c>
      <c r="BR732">
        <f>IF(BQ732&lt;&gt;0, BQ732, BO732)</f>
        <v>0</v>
      </c>
      <c r="BS732">
        <f>1-BR732/BG732</f>
        <v>0</v>
      </c>
      <c r="BT732">
        <f>(BG732-BF732)/(BG732-BR732)</f>
        <v>0</v>
      </c>
      <c r="BU732">
        <f>(BA732-BG732)/(BA732-BR732)</f>
        <v>0</v>
      </c>
      <c r="BV732">
        <f>(BG732-BF732)/(BG732-AZ732)</f>
        <v>0</v>
      </c>
      <c r="BW732">
        <f>(BA732-BG732)/(BA732-AZ732)</f>
        <v>0</v>
      </c>
      <c r="BX732">
        <f>(BT732*BR732/BF732)</f>
        <v>0</v>
      </c>
      <c r="BY732">
        <f>(1-BX732)</f>
        <v>0</v>
      </c>
      <c r="DH732">
        <f>$B$11*EG732+$C$11*EH732+$F$11*ES732*(1-EV732)</f>
        <v>0</v>
      </c>
      <c r="DI732">
        <f>DH732*DJ732</f>
        <v>0</v>
      </c>
      <c r="DJ732">
        <f>($B$11*$D$9+$C$11*$D$9+$F$11*((FF732+EX732)/MAX(FF732+EX732+FG732, 0.1)*$I$9+FG732/MAX(FF732+EX732+FG732, 0.1)*$J$9))/($B$11+$C$11+$F$11)</f>
        <v>0</v>
      </c>
      <c r="DK732">
        <f>($B$11*$K$9+$C$11*$K$9+$F$11*((FF732+EX732)/MAX(FF732+EX732+FG732, 0.1)*$P$9+FG732/MAX(FF732+EX732+FG732, 0.1)*$Q$9))/($B$11+$C$11+$F$11)</f>
        <v>0</v>
      </c>
      <c r="DL732">
        <v>5.36</v>
      </c>
      <c r="DM732">
        <v>0.5</v>
      </c>
      <c r="DN732" t="s">
        <v>438</v>
      </c>
      <c r="DO732">
        <v>2</v>
      </c>
      <c r="DP732" t="b">
        <v>1</v>
      </c>
      <c r="DQ732">
        <v>1759266122.1</v>
      </c>
      <c r="DR732">
        <v>650.5935555555557</v>
      </c>
      <c r="DS732">
        <v>693.1408518518518</v>
      </c>
      <c r="DT732">
        <v>22.85557777777778</v>
      </c>
      <c r="DU732">
        <v>18.1432962962963</v>
      </c>
      <c r="DV732">
        <v>650.0211111111111</v>
      </c>
      <c r="DW732">
        <v>22.63713703703704</v>
      </c>
      <c r="DX732">
        <v>500.022037037037</v>
      </c>
      <c r="DY732">
        <v>90.60337407407408</v>
      </c>
      <c r="DZ732">
        <v>0.0513782888888889</v>
      </c>
      <c r="EA732">
        <v>29.66317407407408</v>
      </c>
      <c r="EB732">
        <v>30.07885925925926</v>
      </c>
      <c r="EC732">
        <v>999.9000000000001</v>
      </c>
      <c r="ED732">
        <v>0</v>
      </c>
      <c r="EE732">
        <v>0</v>
      </c>
      <c r="EF732">
        <v>9994.972222222223</v>
      </c>
      <c r="EG732">
        <v>0</v>
      </c>
      <c r="EH732">
        <v>12.74289259259259</v>
      </c>
      <c r="EI732">
        <v>-42.54723333333333</v>
      </c>
      <c r="EJ732">
        <v>665.8110740740741</v>
      </c>
      <c r="EK732">
        <v>705.9496666666665</v>
      </c>
      <c r="EL732">
        <v>4.71227962962963</v>
      </c>
      <c r="EM732">
        <v>693.1408518518518</v>
      </c>
      <c r="EN732">
        <v>18.1432962962963</v>
      </c>
      <c r="EO732">
        <v>2.070792222222222</v>
      </c>
      <c r="EP732">
        <v>1.643844074074074</v>
      </c>
      <c r="EQ732">
        <v>17.99626296296296</v>
      </c>
      <c r="ER732">
        <v>14.37602962962963</v>
      </c>
      <c r="ES732">
        <v>2000.007407407408</v>
      </c>
      <c r="ET732">
        <v>0.9800007777777777</v>
      </c>
      <c r="EU732">
        <v>0.01999917037037037</v>
      </c>
      <c r="EV732">
        <v>0</v>
      </c>
      <c r="EW732">
        <v>940.4841851851851</v>
      </c>
      <c r="EX732">
        <v>5.000560000000001</v>
      </c>
      <c r="EY732">
        <v>19331.63703703704</v>
      </c>
      <c r="EZ732">
        <v>17294.93703703704</v>
      </c>
      <c r="FA732">
        <v>41.22888888888888</v>
      </c>
      <c r="FB732">
        <v>41.59</v>
      </c>
      <c r="FC732">
        <v>41.13174074074073</v>
      </c>
      <c r="FD732">
        <v>40.72648148148147</v>
      </c>
      <c r="FE732">
        <v>42.18725925925924</v>
      </c>
      <c r="FF732">
        <v>1955.107407407407</v>
      </c>
      <c r="FG732">
        <v>39.9</v>
      </c>
      <c r="FH732">
        <v>0</v>
      </c>
      <c r="FI732">
        <v>1759266143.8</v>
      </c>
      <c r="FJ732">
        <v>0</v>
      </c>
      <c r="FK732">
        <v>940.4564399999998</v>
      </c>
      <c r="FL732">
        <v>-1.733615388038096</v>
      </c>
      <c r="FM732">
        <v>-56.18461551292709</v>
      </c>
      <c r="FN732">
        <v>19331.564</v>
      </c>
      <c r="FO732">
        <v>15</v>
      </c>
      <c r="FP732">
        <v>0</v>
      </c>
      <c r="FQ732" t="s">
        <v>439</v>
      </c>
      <c r="FR732">
        <v>1747148579.5</v>
      </c>
      <c r="FS732">
        <v>1747148584.5</v>
      </c>
      <c r="FT732">
        <v>0</v>
      </c>
      <c r="FU732">
        <v>0.162</v>
      </c>
      <c r="FV732">
        <v>-0.001</v>
      </c>
      <c r="FW732">
        <v>0.139</v>
      </c>
      <c r="FX732">
        <v>0.058</v>
      </c>
      <c r="FY732">
        <v>420</v>
      </c>
      <c r="FZ732">
        <v>16</v>
      </c>
      <c r="GA732">
        <v>0.19</v>
      </c>
      <c r="GB732">
        <v>0.02</v>
      </c>
      <c r="GC732">
        <v>-42.37293658536585</v>
      </c>
      <c r="GD732">
        <v>-2.95245993031363</v>
      </c>
      <c r="GE732">
        <v>0.2939881744395368</v>
      </c>
      <c r="GF732">
        <v>0</v>
      </c>
      <c r="GG732">
        <v>940.5688823529412</v>
      </c>
      <c r="GH732">
        <v>-1.898151259769585</v>
      </c>
      <c r="GI732">
        <v>0.2636431149139288</v>
      </c>
      <c r="GJ732">
        <v>0</v>
      </c>
      <c r="GK732">
        <v>4.75666756097561</v>
      </c>
      <c r="GL732">
        <v>-0.6966760975609738</v>
      </c>
      <c r="GM732">
        <v>0.06963994167845049</v>
      </c>
      <c r="GN732">
        <v>0</v>
      </c>
      <c r="GO732">
        <v>0</v>
      </c>
      <c r="GP732">
        <v>3</v>
      </c>
      <c r="GQ732" t="s">
        <v>490</v>
      </c>
      <c r="GR732">
        <v>3.12829</v>
      </c>
      <c r="GS732">
        <v>2.72906</v>
      </c>
      <c r="GT732">
        <v>0.120743</v>
      </c>
      <c r="GU732">
        <v>0.126671</v>
      </c>
      <c r="GV732">
        <v>0.103488</v>
      </c>
      <c r="GW732">
        <v>0.0888041</v>
      </c>
      <c r="GX732">
        <v>26359.6</v>
      </c>
      <c r="GY732">
        <v>25400.6</v>
      </c>
      <c r="GZ732">
        <v>30521.2</v>
      </c>
      <c r="HA732">
        <v>29339.7</v>
      </c>
      <c r="HB732">
        <v>37765.8</v>
      </c>
      <c r="HC732">
        <v>35178.7</v>
      </c>
      <c r="HD732">
        <v>46692.1</v>
      </c>
      <c r="HE732">
        <v>43595</v>
      </c>
      <c r="HF732">
        <v>1.82593</v>
      </c>
      <c r="HG732">
        <v>1.82423</v>
      </c>
      <c r="HH732">
        <v>0.147112</v>
      </c>
      <c r="HI732">
        <v>0</v>
      </c>
      <c r="HJ732">
        <v>27.6874</v>
      </c>
      <c r="HK732">
        <v>999.9</v>
      </c>
      <c r="HL732">
        <v>46.9</v>
      </c>
      <c r="HM732">
        <v>31.7</v>
      </c>
      <c r="HN732">
        <v>24.3007</v>
      </c>
      <c r="HO732">
        <v>63.1643</v>
      </c>
      <c r="HP732">
        <v>17.512</v>
      </c>
      <c r="HQ732">
        <v>1</v>
      </c>
      <c r="HR732">
        <v>0.145005</v>
      </c>
      <c r="HS732">
        <v>-0.08894340000000001</v>
      </c>
      <c r="HT732">
        <v>20.2008</v>
      </c>
      <c r="HU732">
        <v>5.22837</v>
      </c>
      <c r="HV732">
        <v>11.974</v>
      </c>
      <c r="HW732">
        <v>4.96975</v>
      </c>
      <c r="HX732">
        <v>3.2895</v>
      </c>
      <c r="HY732">
        <v>9999</v>
      </c>
      <c r="HZ732">
        <v>9999</v>
      </c>
      <c r="IA732">
        <v>9999</v>
      </c>
      <c r="IB732">
        <v>22.8</v>
      </c>
      <c r="IC732">
        <v>4.97293</v>
      </c>
      <c r="ID732">
        <v>1.87728</v>
      </c>
      <c r="IE732">
        <v>1.87531</v>
      </c>
      <c r="IF732">
        <v>1.87812</v>
      </c>
      <c r="IG732">
        <v>1.87485</v>
      </c>
      <c r="IH732">
        <v>1.87842</v>
      </c>
      <c r="II732">
        <v>1.8755</v>
      </c>
      <c r="IJ732">
        <v>1.87669</v>
      </c>
      <c r="IK732">
        <v>0</v>
      </c>
      <c r="IL732">
        <v>0</v>
      </c>
      <c r="IM732">
        <v>0</v>
      </c>
      <c r="IN732">
        <v>0</v>
      </c>
      <c r="IO732" t="s">
        <v>441</v>
      </c>
      <c r="IP732" t="s">
        <v>442</v>
      </c>
      <c r="IQ732" t="s">
        <v>443</v>
      </c>
      <c r="IR732" t="s">
        <v>443</v>
      </c>
      <c r="IS732" t="s">
        <v>443</v>
      </c>
      <c r="IT732" t="s">
        <v>443</v>
      </c>
      <c r="IU732">
        <v>0</v>
      </c>
      <c r="IV732">
        <v>100</v>
      </c>
      <c r="IW732">
        <v>100</v>
      </c>
      <c r="IX732">
        <v>0.595</v>
      </c>
      <c r="IY732">
        <v>0.2183</v>
      </c>
      <c r="IZ732">
        <v>-0.1222274518627452</v>
      </c>
      <c r="JA732">
        <v>0.001328938755811441</v>
      </c>
      <c r="JB732">
        <v>-5.633165956792918E-07</v>
      </c>
      <c r="JC732">
        <v>2.510553891376428E-10</v>
      </c>
      <c r="JD732">
        <v>-0.04678033270444259</v>
      </c>
      <c r="JE732">
        <v>-0.0009625096320519332</v>
      </c>
      <c r="JF732">
        <v>0.0006953178313022573</v>
      </c>
      <c r="JG732">
        <v>-5.973937232829655E-06</v>
      </c>
      <c r="JH732">
        <v>1</v>
      </c>
      <c r="JI732">
        <v>2112</v>
      </c>
      <c r="JJ732">
        <v>1</v>
      </c>
      <c r="JK732">
        <v>26</v>
      </c>
      <c r="JL732">
        <v>201959.2</v>
      </c>
      <c r="JM732">
        <v>201959.1</v>
      </c>
      <c r="JN732">
        <v>1.69922</v>
      </c>
      <c r="JO732">
        <v>2.56348</v>
      </c>
      <c r="JP732">
        <v>1.39893</v>
      </c>
      <c r="JQ732">
        <v>2.32544</v>
      </c>
      <c r="JR732">
        <v>1.44897</v>
      </c>
      <c r="JS732">
        <v>2.49634</v>
      </c>
      <c r="JT732">
        <v>37.6263</v>
      </c>
      <c r="JU732">
        <v>23.9649</v>
      </c>
      <c r="JV732">
        <v>18</v>
      </c>
      <c r="JW732">
        <v>480.308</v>
      </c>
      <c r="JX732">
        <v>449.266</v>
      </c>
      <c r="JY732">
        <v>28.0619</v>
      </c>
      <c r="JZ732">
        <v>29.1249</v>
      </c>
      <c r="KA732">
        <v>29.9998</v>
      </c>
      <c r="KB732">
        <v>28.91</v>
      </c>
      <c r="KC732">
        <v>28.991</v>
      </c>
      <c r="KD732">
        <v>34.1398</v>
      </c>
      <c r="KE732">
        <v>28.8902</v>
      </c>
      <c r="KF732">
        <v>14.5942</v>
      </c>
      <c r="KG732">
        <v>27.9867</v>
      </c>
      <c r="KH732">
        <v>741.176</v>
      </c>
      <c r="KI732">
        <v>18.3479</v>
      </c>
      <c r="KJ732">
        <v>100.904</v>
      </c>
      <c r="KK732">
        <v>100.278</v>
      </c>
    </row>
    <row r="733" spans="1:297">
      <c r="A733">
        <v>717</v>
      </c>
      <c r="B733">
        <v>1759266134.6</v>
      </c>
      <c r="C733">
        <v>19319</v>
      </c>
      <c r="D733" t="s">
        <v>1884</v>
      </c>
      <c r="E733" t="s">
        <v>1885</v>
      </c>
      <c r="F733">
        <v>5</v>
      </c>
      <c r="G733" t="s">
        <v>1797</v>
      </c>
      <c r="H733" t="s">
        <v>436</v>
      </c>
      <c r="I733">
        <v>1759266126.814285</v>
      </c>
      <c r="J733">
        <f>(K733)/1000</f>
        <v>0</v>
      </c>
      <c r="K733">
        <f>IF(DP733, AN733, AH733)</f>
        <v>0</v>
      </c>
      <c r="L733">
        <f>IF(DP733, AI733, AG733)</f>
        <v>0</v>
      </c>
      <c r="M733">
        <f>DR733 - IF(AU733&gt;1, L733*DL733*100.0/(AW733), 0)</f>
        <v>0</v>
      </c>
      <c r="N733">
        <f>((T733-J733/2)*M733-L733)/(T733+J733/2)</f>
        <v>0</v>
      </c>
      <c r="O733">
        <f>N733*(DY733+DZ733)/1000.0</f>
        <v>0</v>
      </c>
      <c r="P733">
        <f>(DR733 - IF(AU733&gt;1, L733*DL733*100.0/(AW733), 0))*(DY733+DZ733)/1000.0</f>
        <v>0</v>
      </c>
      <c r="Q733">
        <f>2.0/((1/S733-1/R733)+SIGN(S733)*SQRT((1/S733-1/R733)*(1/S733-1/R733) + 4*DM733/((DM733+1)*(DM733+1))*(2*1/S733*1/R733-1/R733*1/R733)))</f>
        <v>0</v>
      </c>
      <c r="R733">
        <f>IF(LEFT(DN733,1)&lt;&gt;"0",IF(LEFT(DN733,1)="1",3.0,DO733),$D$5+$E$5*(EF733*DY733/($K$5*1000))+$F$5*(EF733*DY733/($K$5*1000))*MAX(MIN(DL733,$J$5),$I$5)*MAX(MIN(DL733,$J$5),$I$5)+$G$5*MAX(MIN(DL733,$J$5),$I$5)*(EF733*DY733/($K$5*1000))+$H$5*(EF733*DY733/($K$5*1000))*(EF733*DY733/($K$5*1000)))</f>
        <v>0</v>
      </c>
      <c r="S733">
        <f>J733*(1000-(1000*0.61365*exp(17.502*W733/(240.97+W733))/(DY733+DZ733)+DT733)/2)/(1000*0.61365*exp(17.502*W733/(240.97+W733))/(DY733+DZ733)-DT733)</f>
        <v>0</v>
      </c>
      <c r="T733">
        <f>1/((DM733+1)/(Q733/1.6)+1/(R733/1.37)) + DM733/((DM733+1)/(Q733/1.6) + DM733/(R733/1.37))</f>
        <v>0</v>
      </c>
      <c r="U733">
        <f>(DH733*DK733)</f>
        <v>0</v>
      </c>
      <c r="V733">
        <f>(EA733+(U733+2*0.95*5.67E-8*(((EA733+$B$7)+273)^4-(EA733+273)^4)-44100*J733)/(1.84*29.3*R733+8*0.95*5.67E-8*(EA733+273)^3))</f>
        <v>0</v>
      </c>
      <c r="W733">
        <f>($C$7*EB733+$D$7*EC733+$E$7*V733)</f>
        <v>0</v>
      </c>
      <c r="X733">
        <f>0.61365*exp(17.502*W733/(240.97+W733))</f>
        <v>0</v>
      </c>
      <c r="Y733">
        <f>(Z733/AA733*100)</f>
        <v>0</v>
      </c>
      <c r="Z733">
        <f>DT733*(DY733+DZ733)/1000</f>
        <v>0</v>
      </c>
      <c r="AA733">
        <f>0.61365*exp(17.502*EA733/(240.97+EA733))</f>
        <v>0</v>
      </c>
      <c r="AB733">
        <f>(X733-DT733*(DY733+DZ733)/1000)</f>
        <v>0</v>
      </c>
      <c r="AC733">
        <f>(-J733*44100)</f>
        <v>0</v>
      </c>
      <c r="AD733">
        <f>2*29.3*R733*0.92*(EA733-W733)</f>
        <v>0</v>
      </c>
      <c r="AE733">
        <f>2*0.95*5.67E-8*(((EA733+$B$7)+273)^4-(W733+273)^4)</f>
        <v>0</v>
      </c>
      <c r="AF733">
        <f>U733+AE733+AC733+AD733</f>
        <v>0</v>
      </c>
      <c r="AG733">
        <f>DX733*AU733*(DS733-DR733*(1000-AU733*DU733)/(1000-AU733*DT733))/(100*DL733)</f>
        <v>0</v>
      </c>
      <c r="AH733">
        <f>1000*DX733*AU733*(DT733-DU733)/(100*DL733*(1000-AU733*DT733))</f>
        <v>0</v>
      </c>
      <c r="AI733">
        <f>(AJ733 - AK733 - DY733*1E3/(8.314*(EA733+273.15)) * AM733/DX733 * AL733) * DX733/(100*DL733) * (1000 - DU733)/1000</f>
        <v>0</v>
      </c>
      <c r="AJ733">
        <v>738.2196545501313</v>
      </c>
      <c r="AK733">
        <v>706.628206060606</v>
      </c>
      <c r="AL733">
        <v>3.410684187039785</v>
      </c>
      <c r="AM733">
        <v>65.48838002476873</v>
      </c>
      <c r="AN733">
        <f>(AP733 - AO733 + DY733*1E3/(8.314*(EA733+273.15)) * AR733/DX733 * AQ733) * DX733/(100*DL733) * 1000/(1000 - AP733)</f>
        <v>0</v>
      </c>
      <c r="AO733">
        <v>18.26471658173054</v>
      </c>
      <c r="AP733">
        <v>22.84167151515151</v>
      </c>
      <c r="AQ733">
        <v>-7.208032836692465E-05</v>
      </c>
      <c r="AR733">
        <v>121.0153732693986</v>
      </c>
      <c r="AS733">
        <v>1</v>
      </c>
      <c r="AT733">
        <v>0</v>
      </c>
      <c r="AU733">
        <f>IF(AS733*$H$13&gt;=AW733,1.0,(AW733/(AW733-AS733*$H$13)))</f>
        <v>0</v>
      </c>
      <c r="AV733">
        <f>(AU733-1)*100</f>
        <v>0</v>
      </c>
      <c r="AW733">
        <f>MAX(0,($B$13+$C$13*EF733)/(1+$D$13*EF733)*DY733/(EA733+273)*$E$13)</f>
        <v>0</v>
      </c>
      <c r="AX733" t="s">
        <v>437</v>
      </c>
      <c r="AY733" t="s">
        <v>437</v>
      </c>
      <c r="AZ733">
        <v>0</v>
      </c>
      <c r="BA733">
        <v>0</v>
      </c>
      <c r="BB733">
        <f>1-AZ733/BA733</f>
        <v>0</v>
      </c>
      <c r="BC733">
        <v>0</v>
      </c>
      <c r="BD733" t="s">
        <v>437</v>
      </c>
      <c r="BE733" t="s">
        <v>437</v>
      </c>
      <c r="BF733">
        <v>0</v>
      </c>
      <c r="BG733">
        <v>0</v>
      </c>
      <c r="BH733">
        <f>1-BF733/BG733</f>
        <v>0</v>
      </c>
      <c r="BI733">
        <v>0.5</v>
      </c>
      <c r="BJ733">
        <f>DI733</f>
        <v>0</v>
      </c>
      <c r="BK733">
        <f>L733</f>
        <v>0</v>
      </c>
      <c r="BL733">
        <f>BH733*BI733*BJ733</f>
        <v>0</v>
      </c>
      <c r="BM733">
        <f>(BK733-BC733)/BJ733</f>
        <v>0</v>
      </c>
      <c r="BN733">
        <f>(BA733-BG733)/BG733</f>
        <v>0</v>
      </c>
      <c r="BO733">
        <f>AZ733/(BB733+AZ733/BG733)</f>
        <v>0</v>
      </c>
      <c r="BP733" t="s">
        <v>437</v>
      </c>
      <c r="BQ733">
        <v>0</v>
      </c>
      <c r="BR733">
        <f>IF(BQ733&lt;&gt;0, BQ733, BO733)</f>
        <v>0</v>
      </c>
      <c r="BS733">
        <f>1-BR733/BG733</f>
        <v>0</v>
      </c>
      <c r="BT733">
        <f>(BG733-BF733)/(BG733-BR733)</f>
        <v>0</v>
      </c>
      <c r="BU733">
        <f>(BA733-BG733)/(BA733-BR733)</f>
        <v>0</v>
      </c>
      <c r="BV733">
        <f>(BG733-BF733)/(BG733-AZ733)</f>
        <v>0</v>
      </c>
      <c r="BW733">
        <f>(BA733-BG733)/(BA733-AZ733)</f>
        <v>0</v>
      </c>
      <c r="BX733">
        <f>(BT733*BR733/BF733)</f>
        <v>0</v>
      </c>
      <c r="BY733">
        <f>(1-BX733)</f>
        <v>0</v>
      </c>
      <c r="DH733">
        <f>$B$11*EG733+$C$11*EH733+$F$11*ES733*(1-EV733)</f>
        <v>0</v>
      </c>
      <c r="DI733">
        <f>DH733*DJ733</f>
        <v>0</v>
      </c>
      <c r="DJ733">
        <f>($B$11*$D$9+$C$11*$D$9+$F$11*((FF733+EX733)/MAX(FF733+EX733+FG733, 0.1)*$I$9+FG733/MAX(FF733+EX733+FG733, 0.1)*$J$9))/($B$11+$C$11+$F$11)</f>
        <v>0</v>
      </c>
      <c r="DK733">
        <f>($B$11*$K$9+$C$11*$K$9+$F$11*((FF733+EX733)/MAX(FF733+EX733+FG733, 0.1)*$P$9+FG733/MAX(FF733+EX733+FG733, 0.1)*$Q$9))/($B$11+$C$11+$F$11)</f>
        <v>0</v>
      </c>
      <c r="DL733">
        <v>5.36</v>
      </c>
      <c r="DM733">
        <v>0.5</v>
      </c>
      <c r="DN733" t="s">
        <v>438</v>
      </c>
      <c r="DO733">
        <v>2</v>
      </c>
      <c r="DP733" t="b">
        <v>1</v>
      </c>
      <c r="DQ733">
        <v>1759266126.814285</v>
      </c>
      <c r="DR733">
        <v>666.2474642857143</v>
      </c>
      <c r="DS733">
        <v>708.9715357142858</v>
      </c>
      <c r="DT733">
        <v>22.85294285714286</v>
      </c>
      <c r="DU733">
        <v>18.19402142857143</v>
      </c>
      <c r="DV733">
        <v>665.6607857142857</v>
      </c>
      <c r="DW733">
        <v>22.63456071428572</v>
      </c>
      <c r="DX733">
        <v>500.0460357142858</v>
      </c>
      <c r="DY733">
        <v>90.60361785714285</v>
      </c>
      <c r="DZ733">
        <v>0.05126345</v>
      </c>
      <c r="EA733">
        <v>29.65785357142857</v>
      </c>
      <c r="EB733">
        <v>30.082275</v>
      </c>
      <c r="EC733">
        <v>999.9000000000002</v>
      </c>
      <c r="ED733">
        <v>0</v>
      </c>
      <c r="EE733">
        <v>0</v>
      </c>
      <c r="EF733">
        <v>9992.698571428571</v>
      </c>
      <c r="EG733">
        <v>0</v>
      </c>
      <c r="EH733">
        <v>12.68207857142858</v>
      </c>
      <c r="EI733">
        <v>-42.72397142857142</v>
      </c>
      <c r="EJ733">
        <v>681.8291785714284</v>
      </c>
      <c r="EK733">
        <v>722.1103928571429</v>
      </c>
      <c r="EL733">
        <v>4.658922142857143</v>
      </c>
      <c r="EM733">
        <v>708.9715357142858</v>
      </c>
      <c r="EN733">
        <v>18.19402142857143</v>
      </c>
      <c r="EO733">
        <v>2.070559285714286</v>
      </c>
      <c r="EP733">
        <v>1.648444642857143</v>
      </c>
      <c r="EQ733">
        <v>17.994475</v>
      </c>
      <c r="ER733">
        <v>14.41921785714286</v>
      </c>
      <c r="ES733">
        <v>2000.010357142857</v>
      </c>
      <c r="ET733">
        <v>0.9800008214285713</v>
      </c>
      <c r="EU733">
        <v>0.01999913214285715</v>
      </c>
      <c r="EV733">
        <v>0</v>
      </c>
      <c r="EW733">
        <v>940.3551428571429</v>
      </c>
      <c r="EX733">
        <v>5.000560000000001</v>
      </c>
      <c r="EY733">
        <v>19327.53571428571</v>
      </c>
      <c r="EZ733">
        <v>17294.96071428572</v>
      </c>
      <c r="FA733">
        <v>41.16939285714285</v>
      </c>
      <c r="FB733">
        <v>41.58899999999999</v>
      </c>
      <c r="FC733">
        <v>41.10700000000001</v>
      </c>
      <c r="FD733">
        <v>40.69824999999999</v>
      </c>
      <c r="FE733">
        <v>42.14932142857142</v>
      </c>
      <c r="FF733">
        <v>1955.110357142857</v>
      </c>
      <c r="FG733">
        <v>39.9</v>
      </c>
      <c r="FH733">
        <v>0</v>
      </c>
      <c r="FI733">
        <v>1759266149.2</v>
      </c>
      <c r="FJ733">
        <v>0</v>
      </c>
      <c r="FK733">
        <v>940.3241923076923</v>
      </c>
      <c r="FL733">
        <v>-1.183350431769546</v>
      </c>
      <c r="FM733">
        <v>-54.61538462028146</v>
      </c>
      <c r="FN733">
        <v>19326.95</v>
      </c>
      <c r="FO733">
        <v>15</v>
      </c>
      <c r="FP733">
        <v>0</v>
      </c>
      <c r="FQ733" t="s">
        <v>439</v>
      </c>
      <c r="FR733">
        <v>1747148579.5</v>
      </c>
      <c r="FS733">
        <v>1747148584.5</v>
      </c>
      <c r="FT733">
        <v>0</v>
      </c>
      <c r="FU733">
        <v>0.162</v>
      </c>
      <c r="FV733">
        <v>-0.001</v>
      </c>
      <c r="FW733">
        <v>0.139</v>
      </c>
      <c r="FX733">
        <v>0.058</v>
      </c>
      <c r="FY733">
        <v>420</v>
      </c>
      <c r="FZ733">
        <v>16</v>
      </c>
      <c r="GA733">
        <v>0.19</v>
      </c>
      <c r="GB733">
        <v>0.02</v>
      </c>
      <c r="GC733">
        <v>-42.59032439024391</v>
      </c>
      <c r="GD733">
        <v>-2.5261296167248</v>
      </c>
      <c r="GE733">
        <v>0.2578086071908799</v>
      </c>
      <c r="GF733">
        <v>0</v>
      </c>
      <c r="GG733">
        <v>940.4213823529411</v>
      </c>
      <c r="GH733">
        <v>-1.563468297701322</v>
      </c>
      <c r="GI733">
        <v>0.2288886210912425</v>
      </c>
      <c r="GJ733">
        <v>0</v>
      </c>
      <c r="GK733">
        <v>4.69356756097561</v>
      </c>
      <c r="GL733">
        <v>-0.6807361672473899</v>
      </c>
      <c r="GM733">
        <v>0.06789909029098876</v>
      </c>
      <c r="GN733">
        <v>0</v>
      </c>
      <c r="GO733">
        <v>0</v>
      </c>
      <c r="GP733">
        <v>3</v>
      </c>
      <c r="GQ733" t="s">
        <v>490</v>
      </c>
      <c r="GR733">
        <v>3.12841</v>
      </c>
      <c r="GS733">
        <v>2.72895</v>
      </c>
      <c r="GT733">
        <v>0.122771</v>
      </c>
      <c r="GU733">
        <v>0.128653</v>
      </c>
      <c r="GV733">
        <v>0.103461</v>
      </c>
      <c r="GW733">
        <v>0.0890006</v>
      </c>
      <c r="GX733">
        <v>26299.6</v>
      </c>
      <c r="GY733">
        <v>25343.2</v>
      </c>
      <c r="GZ733">
        <v>30522.1</v>
      </c>
      <c r="HA733">
        <v>29339.9</v>
      </c>
      <c r="HB733">
        <v>37768.1</v>
      </c>
      <c r="HC733">
        <v>35171.4</v>
      </c>
      <c r="HD733">
        <v>46693.3</v>
      </c>
      <c r="HE733">
        <v>43595.3</v>
      </c>
      <c r="HF733">
        <v>1.82607</v>
      </c>
      <c r="HG733">
        <v>1.82442</v>
      </c>
      <c r="HH733">
        <v>0.146706</v>
      </c>
      <c r="HI733">
        <v>0</v>
      </c>
      <c r="HJ733">
        <v>27.691</v>
      </c>
      <c r="HK733">
        <v>999.9</v>
      </c>
      <c r="HL733">
        <v>46.9</v>
      </c>
      <c r="HM733">
        <v>31.7</v>
      </c>
      <c r="HN733">
        <v>24.2986</v>
      </c>
      <c r="HO733">
        <v>62.9343</v>
      </c>
      <c r="HP733">
        <v>17.6042</v>
      </c>
      <c r="HQ733">
        <v>1</v>
      </c>
      <c r="HR733">
        <v>0.144812</v>
      </c>
      <c r="HS733">
        <v>-0.00252179</v>
      </c>
      <c r="HT733">
        <v>20.2006</v>
      </c>
      <c r="HU733">
        <v>5.22807</v>
      </c>
      <c r="HV733">
        <v>11.974</v>
      </c>
      <c r="HW733">
        <v>4.97005</v>
      </c>
      <c r="HX733">
        <v>3.2895</v>
      </c>
      <c r="HY733">
        <v>9999</v>
      </c>
      <c r="HZ733">
        <v>9999</v>
      </c>
      <c r="IA733">
        <v>9999</v>
      </c>
      <c r="IB733">
        <v>22.8</v>
      </c>
      <c r="IC733">
        <v>4.97295</v>
      </c>
      <c r="ID733">
        <v>1.87729</v>
      </c>
      <c r="IE733">
        <v>1.87531</v>
      </c>
      <c r="IF733">
        <v>1.87818</v>
      </c>
      <c r="IG733">
        <v>1.87485</v>
      </c>
      <c r="IH733">
        <v>1.87847</v>
      </c>
      <c r="II733">
        <v>1.87554</v>
      </c>
      <c r="IJ733">
        <v>1.87669</v>
      </c>
      <c r="IK733">
        <v>0</v>
      </c>
      <c r="IL733">
        <v>0</v>
      </c>
      <c r="IM733">
        <v>0</v>
      </c>
      <c r="IN733">
        <v>0</v>
      </c>
      <c r="IO733" t="s">
        <v>441</v>
      </c>
      <c r="IP733" t="s">
        <v>442</v>
      </c>
      <c r="IQ733" t="s">
        <v>443</v>
      </c>
      <c r="IR733" t="s">
        <v>443</v>
      </c>
      <c r="IS733" t="s">
        <v>443</v>
      </c>
      <c r="IT733" t="s">
        <v>443</v>
      </c>
      <c r="IU733">
        <v>0</v>
      </c>
      <c r="IV733">
        <v>100</v>
      </c>
      <c r="IW733">
        <v>100</v>
      </c>
      <c r="IX733">
        <v>0.61</v>
      </c>
      <c r="IY733">
        <v>0.2181</v>
      </c>
      <c r="IZ733">
        <v>-0.1222274518627452</v>
      </c>
      <c r="JA733">
        <v>0.001328938755811441</v>
      </c>
      <c r="JB733">
        <v>-5.633165956792918E-07</v>
      </c>
      <c r="JC733">
        <v>2.510553891376428E-10</v>
      </c>
      <c r="JD733">
        <v>-0.04678033270444259</v>
      </c>
      <c r="JE733">
        <v>-0.0009625096320519332</v>
      </c>
      <c r="JF733">
        <v>0.0006953178313022573</v>
      </c>
      <c r="JG733">
        <v>-5.973937232829655E-06</v>
      </c>
      <c r="JH733">
        <v>1</v>
      </c>
      <c r="JI733">
        <v>2112</v>
      </c>
      <c r="JJ733">
        <v>1</v>
      </c>
      <c r="JK733">
        <v>26</v>
      </c>
      <c r="JL733">
        <v>201959.3</v>
      </c>
      <c r="JM733">
        <v>201959.2</v>
      </c>
      <c r="JN733">
        <v>1.73462</v>
      </c>
      <c r="JO733">
        <v>2.55859</v>
      </c>
      <c r="JP733">
        <v>1.39893</v>
      </c>
      <c r="JQ733">
        <v>2.32544</v>
      </c>
      <c r="JR733">
        <v>1.44897</v>
      </c>
      <c r="JS733">
        <v>2.58789</v>
      </c>
      <c r="JT733">
        <v>37.6263</v>
      </c>
      <c r="JU733">
        <v>23.9737</v>
      </c>
      <c r="JV733">
        <v>18</v>
      </c>
      <c r="JW733">
        <v>480.359</v>
      </c>
      <c r="JX733">
        <v>449.355</v>
      </c>
      <c r="JY733">
        <v>27.9819</v>
      </c>
      <c r="JZ733">
        <v>29.1199</v>
      </c>
      <c r="KA733">
        <v>29.9997</v>
      </c>
      <c r="KB733">
        <v>28.9051</v>
      </c>
      <c r="KC733">
        <v>28.986</v>
      </c>
      <c r="KD733">
        <v>34.7406</v>
      </c>
      <c r="KE733">
        <v>28.6152</v>
      </c>
      <c r="KF733">
        <v>14.5942</v>
      </c>
      <c r="KG733">
        <v>27.902</v>
      </c>
      <c r="KH733">
        <v>754.532</v>
      </c>
      <c r="KI733">
        <v>18.4067</v>
      </c>
      <c r="KJ733">
        <v>100.906</v>
      </c>
      <c r="KK733">
        <v>100.279</v>
      </c>
    </row>
    <row r="734" spans="1:297">
      <c r="A734">
        <v>718</v>
      </c>
      <c r="B734">
        <v>1759266139.6</v>
      </c>
      <c r="C734">
        <v>19324</v>
      </c>
      <c r="D734" t="s">
        <v>1886</v>
      </c>
      <c r="E734" t="s">
        <v>1887</v>
      </c>
      <c r="F734">
        <v>5</v>
      </c>
      <c r="G734" t="s">
        <v>1797</v>
      </c>
      <c r="H734" t="s">
        <v>436</v>
      </c>
      <c r="I734">
        <v>1759266132.1</v>
      </c>
      <c r="J734">
        <f>(K734)/1000</f>
        <v>0</v>
      </c>
      <c r="K734">
        <f>IF(DP734, AN734, AH734)</f>
        <v>0</v>
      </c>
      <c r="L734">
        <f>IF(DP734, AI734, AG734)</f>
        <v>0</v>
      </c>
      <c r="M734">
        <f>DR734 - IF(AU734&gt;1, L734*DL734*100.0/(AW734), 0)</f>
        <v>0</v>
      </c>
      <c r="N734">
        <f>((T734-J734/2)*M734-L734)/(T734+J734/2)</f>
        <v>0</v>
      </c>
      <c r="O734">
        <f>N734*(DY734+DZ734)/1000.0</f>
        <v>0</v>
      </c>
      <c r="P734">
        <f>(DR734 - IF(AU734&gt;1, L734*DL734*100.0/(AW734), 0))*(DY734+DZ734)/1000.0</f>
        <v>0</v>
      </c>
      <c r="Q734">
        <f>2.0/((1/S734-1/R734)+SIGN(S734)*SQRT((1/S734-1/R734)*(1/S734-1/R734) + 4*DM734/((DM734+1)*(DM734+1))*(2*1/S734*1/R734-1/R734*1/R734)))</f>
        <v>0</v>
      </c>
      <c r="R734">
        <f>IF(LEFT(DN734,1)&lt;&gt;"0",IF(LEFT(DN734,1)="1",3.0,DO734),$D$5+$E$5*(EF734*DY734/($K$5*1000))+$F$5*(EF734*DY734/($K$5*1000))*MAX(MIN(DL734,$J$5),$I$5)*MAX(MIN(DL734,$J$5),$I$5)+$G$5*MAX(MIN(DL734,$J$5),$I$5)*(EF734*DY734/($K$5*1000))+$H$5*(EF734*DY734/($K$5*1000))*(EF734*DY734/($K$5*1000)))</f>
        <v>0</v>
      </c>
      <c r="S734">
        <f>J734*(1000-(1000*0.61365*exp(17.502*W734/(240.97+W734))/(DY734+DZ734)+DT734)/2)/(1000*0.61365*exp(17.502*W734/(240.97+W734))/(DY734+DZ734)-DT734)</f>
        <v>0</v>
      </c>
      <c r="T734">
        <f>1/((DM734+1)/(Q734/1.6)+1/(R734/1.37)) + DM734/((DM734+1)/(Q734/1.6) + DM734/(R734/1.37))</f>
        <v>0</v>
      </c>
      <c r="U734">
        <f>(DH734*DK734)</f>
        <v>0</v>
      </c>
      <c r="V734">
        <f>(EA734+(U734+2*0.95*5.67E-8*(((EA734+$B$7)+273)^4-(EA734+273)^4)-44100*J734)/(1.84*29.3*R734+8*0.95*5.67E-8*(EA734+273)^3))</f>
        <v>0</v>
      </c>
      <c r="W734">
        <f>($C$7*EB734+$D$7*EC734+$E$7*V734)</f>
        <v>0</v>
      </c>
      <c r="X734">
        <f>0.61365*exp(17.502*W734/(240.97+W734))</f>
        <v>0</v>
      </c>
      <c r="Y734">
        <f>(Z734/AA734*100)</f>
        <v>0</v>
      </c>
      <c r="Z734">
        <f>DT734*(DY734+DZ734)/1000</f>
        <v>0</v>
      </c>
      <c r="AA734">
        <f>0.61365*exp(17.502*EA734/(240.97+EA734))</f>
        <v>0</v>
      </c>
      <c r="AB734">
        <f>(X734-DT734*(DY734+DZ734)/1000)</f>
        <v>0</v>
      </c>
      <c r="AC734">
        <f>(-J734*44100)</f>
        <v>0</v>
      </c>
      <c r="AD734">
        <f>2*29.3*R734*0.92*(EA734-W734)</f>
        <v>0</v>
      </c>
      <c r="AE734">
        <f>2*0.95*5.67E-8*(((EA734+$B$7)+273)^4-(W734+273)^4)</f>
        <v>0</v>
      </c>
      <c r="AF734">
        <f>U734+AE734+AC734+AD734</f>
        <v>0</v>
      </c>
      <c r="AG734">
        <f>DX734*AU734*(DS734-DR734*(1000-AU734*DU734)/(1000-AU734*DT734))/(100*DL734)</f>
        <v>0</v>
      </c>
      <c r="AH734">
        <f>1000*DX734*AU734*(DT734-DU734)/(100*DL734*(1000-AU734*DT734))</f>
        <v>0</v>
      </c>
      <c r="AI734">
        <f>(AJ734 - AK734 - DY734*1E3/(8.314*(EA734+273.15)) * AM734/DX734 * AL734) * DX734/(100*DL734) * (1000 - DU734)/1000</f>
        <v>0</v>
      </c>
      <c r="AJ734">
        <v>755.323032870642</v>
      </c>
      <c r="AK734">
        <v>723.6258181818183</v>
      </c>
      <c r="AL734">
        <v>3.407528023948451</v>
      </c>
      <c r="AM734">
        <v>65.48838002476873</v>
      </c>
      <c r="AN734">
        <f>(AP734 - AO734 + DY734*1E3/(8.314*(EA734+273.15)) * AR734/DX734 * AQ734) * DX734/(100*DL734) * 1000/(1000 - AP734)</f>
        <v>0</v>
      </c>
      <c r="AO734">
        <v>18.33061195143108</v>
      </c>
      <c r="AP734">
        <v>22.83181696969696</v>
      </c>
      <c r="AQ734">
        <v>-6.74209439111702E-05</v>
      </c>
      <c r="AR734">
        <v>121.0153732693986</v>
      </c>
      <c r="AS734">
        <v>1</v>
      </c>
      <c r="AT734">
        <v>0</v>
      </c>
      <c r="AU734">
        <f>IF(AS734*$H$13&gt;=AW734,1.0,(AW734/(AW734-AS734*$H$13)))</f>
        <v>0</v>
      </c>
      <c r="AV734">
        <f>(AU734-1)*100</f>
        <v>0</v>
      </c>
      <c r="AW734">
        <f>MAX(0,($B$13+$C$13*EF734)/(1+$D$13*EF734)*DY734/(EA734+273)*$E$13)</f>
        <v>0</v>
      </c>
      <c r="AX734" t="s">
        <v>437</v>
      </c>
      <c r="AY734" t="s">
        <v>437</v>
      </c>
      <c r="AZ734">
        <v>0</v>
      </c>
      <c r="BA734">
        <v>0</v>
      </c>
      <c r="BB734">
        <f>1-AZ734/BA734</f>
        <v>0</v>
      </c>
      <c r="BC734">
        <v>0</v>
      </c>
      <c r="BD734" t="s">
        <v>437</v>
      </c>
      <c r="BE734" t="s">
        <v>437</v>
      </c>
      <c r="BF734">
        <v>0</v>
      </c>
      <c r="BG734">
        <v>0</v>
      </c>
      <c r="BH734">
        <f>1-BF734/BG734</f>
        <v>0</v>
      </c>
      <c r="BI734">
        <v>0.5</v>
      </c>
      <c r="BJ734">
        <f>DI734</f>
        <v>0</v>
      </c>
      <c r="BK734">
        <f>L734</f>
        <v>0</v>
      </c>
      <c r="BL734">
        <f>BH734*BI734*BJ734</f>
        <v>0</v>
      </c>
      <c r="BM734">
        <f>(BK734-BC734)/BJ734</f>
        <v>0</v>
      </c>
      <c r="BN734">
        <f>(BA734-BG734)/BG734</f>
        <v>0</v>
      </c>
      <c r="BO734">
        <f>AZ734/(BB734+AZ734/BG734)</f>
        <v>0</v>
      </c>
      <c r="BP734" t="s">
        <v>437</v>
      </c>
      <c r="BQ734">
        <v>0</v>
      </c>
      <c r="BR734">
        <f>IF(BQ734&lt;&gt;0, BQ734, BO734)</f>
        <v>0</v>
      </c>
      <c r="BS734">
        <f>1-BR734/BG734</f>
        <v>0</v>
      </c>
      <c r="BT734">
        <f>(BG734-BF734)/(BG734-BR734)</f>
        <v>0</v>
      </c>
      <c r="BU734">
        <f>(BA734-BG734)/(BA734-BR734)</f>
        <v>0</v>
      </c>
      <c r="BV734">
        <f>(BG734-BF734)/(BG734-AZ734)</f>
        <v>0</v>
      </c>
      <c r="BW734">
        <f>(BA734-BG734)/(BA734-AZ734)</f>
        <v>0</v>
      </c>
      <c r="BX734">
        <f>(BT734*BR734/BF734)</f>
        <v>0</v>
      </c>
      <c r="BY734">
        <f>(1-BX734)</f>
        <v>0</v>
      </c>
      <c r="DH734">
        <f>$B$11*EG734+$C$11*EH734+$F$11*ES734*(1-EV734)</f>
        <v>0</v>
      </c>
      <c r="DI734">
        <f>DH734*DJ734</f>
        <v>0</v>
      </c>
      <c r="DJ734">
        <f>($B$11*$D$9+$C$11*$D$9+$F$11*((FF734+EX734)/MAX(FF734+EX734+FG734, 0.1)*$I$9+FG734/MAX(FF734+EX734+FG734, 0.1)*$J$9))/($B$11+$C$11+$F$11)</f>
        <v>0</v>
      </c>
      <c r="DK734">
        <f>($B$11*$K$9+$C$11*$K$9+$F$11*((FF734+EX734)/MAX(FF734+EX734+FG734, 0.1)*$P$9+FG734/MAX(FF734+EX734+FG734, 0.1)*$Q$9))/($B$11+$C$11+$F$11)</f>
        <v>0</v>
      </c>
      <c r="DL734">
        <v>5.36</v>
      </c>
      <c r="DM734">
        <v>0.5</v>
      </c>
      <c r="DN734" t="s">
        <v>438</v>
      </c>
      <c r="DO734">
        <v>2</v>
      </c>
      <c r="DP734" t="b">
        <v>1</v>
      </c>
      <c r="DQ734">
        <v>1759266132.1</v>
      </c>
      <c r="DR734">
        <v>683.8105555555555</v>
      </c>
      <c r="DS734">
        <v>726.7011481481481</v>
      </c>
      <c r="DT734">
        <v>22.84491851851852</v>
      </c>
      <c r="DU734">
        <v>18.25792962962963</v>
      </c>
      <c r="DV734">
        <v>683.2078518518518</v>
      </c>
      <c r="DW734">
        <v>22.62670740740741</v>
      </c>
      <c r="DX734">
        <v>500.0202592592593</v>
      </c>
      <c r="DY734">
        <v>90.60433333333334</v>
      </c>
      <c r="DZ734">
        <v>0.05124000370370371</v>
      </c>
      <c r="EA734">
        <v>29.65152222222222</v>
      </c>
      <c r="EB734">
        <v>30.08312962962962</v>
      </c>
      <c r="EC734">
        <v>999.9000000000001</v>
      </c>
      <c r="ED734">
        <v>0</v>
      </c>
      <c r="EE734">
        <v>0</v>
      </c>
      <c r="EF734">
        <v>9989.515185185184</v>
      </c>
      <c r="EG734">
        <v>0</v>
      </c>
      <c r="EH734">
        <v>12.35385555555556</v>
      </c>
      <c r="EI734">
        <v>-42.89042962962964</v>
      </c>
      <c r="EJ734">
        <v>699.7972592592594</v>
      </c>
      <c r="EK734">
        <v>740.2167777777779</v>
      </c>
      <c r="EL734">
        <v>4.586986296296296</v>
      </c>
      <c r="EM734">
        <v>726.7011481481481</v>
      </c>
      <c r="EN734">
        <v>18.25792962962963</v>
      </c>
      <c r="EO734">
        <v>2.069848888888889</v>
      </c>
      <c r="EP734">
        <v>1.654248518518518</v>
      </c>
      <c r="EQ734">
        <v>17.98901851851852</v>
      </c>
      <c r="ER734">
        <v>14.47355555555555</v>
      </c>
      <c r="ES734">
        <v>1999.992962962963</v>
      </c>
      <c r="ET734">
        <v>0.9800006666666666</v>
      </c>
      <c r="EU734">
        <v>0.01999928888888889</v>
      </c>
      <c r="EV734">
        <v>0</v>
      </c>
      <c r="EW734">
        <v>940.1569629629629</v>
      </c>
      <c r="EX734">
        <v>5.000560000000001</v>
      </c>
      <c r="EY734">
        <v>19322.91851851852</v>
      </c>
      <c r="EZ734">
        <v>17294.81851851852</v>
      </c>
      <c r="FA734">
        <v>41.15718518518518</v>
      </c>
      <c r="FB734">
        <v>41.57833333333333</v>
      </c>
      <c r="FC734">
        <v>41.11555555555555</v>
      </c>
      <c r="FD734">
        <v>40.70788888888888</v>
      </c>
      <c r="FE734">
        <v>42.17566666666666</v>
      </c>
      <c r="FF734">
        <v>1955.092962962963</v>
      </c>
      <c r="FG734">
        <v>39.9</v>
      </c>
      <c r="FH734">
        <v>0</v>
      </c>
      <c r="FI734">
        <v>1759266154</v>
      </c>
      <c r="FJ734">
        <v>0</v>
      </c>
      <c r="FK734">
        <v>940.1454230769232</v>
      </c>
      <c r="FL734">
        <v>-2.484068374321789</v>
      </c>
      <c r="FM734">
        <v>-44.07521362766317</v>
      </c>
      <c r="FN734">
        <v>19322.94615384615</v>
      </c>
      <c r="FO734">
        <v>15</v>
      </c>
      <c r="FP734">
        <v>0</v>
      </c>
      <c r="FQ734" t="s">
        <v>439</v>
      </c>
      <c r="FR734">
        <v>1747148579.5</v>
      </c>
      <c r="FS734">
        <v>1747148584.5</v>
      </c>
      <c r="FT734">
        <v>0</v>
      </c>
      <c r="FU734">
        <v>0.162</v>
      </c>
      <c r="FV734">
        <v>-0.001</v>
      </c>
      <c r="FW734">
        <v>0.139</v>
      </c>
      <c r="FX734">
        <v>0.058</v>
      </c>
      <c r="FY734">
        <v>420</v>
      </c>
      <c r="FZ734">
        <v>16</v>
      </c>
      <c r="GA734">
        <v>0.19</v>
      </c>
      <c r="GB734">
        <v>0.02</v>
      </c>
      <c r="GC734">
        <v>-42.76836829268292</v>
      </c>
      <c r="GD734">
        <v>-1.984331707317166</v>
      </c>
      <c r="GE734">
        <v>0.2098494575840135</v>
      </c>
      <c r="GF734">
        <v>0</v>
      </c>
      <c r="GG734">
        <v>940.2763235294117</v>
      </c>
      <c r="GH734">
        <v>-1.753750955280866</v>
      </c>
      <c r="GI734">
        <v>0.2401822495018686</v>
      </c>
      <c r="GJ734">
        <v>0</v>
      </c>
      <c r="GK734">
        <v>4.633505609756098</v>
      </c>
      <c r="GL734">
        <v>-0.7987452961672461</v>
      </c>
      <c r="GM734">
        <v>0.07934232134451021</v>
      </c>
      <c r="GN734">
        <v>0</v>
      </c>
      <c r="GO734">
        <v>0</v>
      </c>
      <c r="GP734">
        <v>3</v>
      </c>
      <c r="GQ734" t="s">
        <v>490</v>
      </c>
      <c r="GR734">
        <v>3.12845</v>
      </c>
      <c r="GS734">
        <v>2.72874</v>
      </c>
      <c r="GT734">
        <v>0.124768</v>
      </c>
      <c r="GU734">
        <v>0.13062</v>
      </c>
      <c r="GV734">
        <v>0.10343</v>
      </c>
      <c r="GW734">
        <v>0.0893341</v>
      </c>
      <c r="GX734">
        <v>26240</v>
      </c>
      <c r="GY734">
        <v>25285.7</v>
      </c>
      <c r="GZ734">
        <v>30522.4</v>
      </c>
      <c r="HA734">
        <v>29339.6</v>
      </c>
      <c r="HB734">
        <v>37769.7</v>
      </c>
      <c r="HC734">
        <v>35158.2</v>
      </c>
      <c r="HD734">
        <v>46693.4</v>
      </c>
      <c r="HE734">
        <v>43594.9</v>
      </c>
      <c r="HF734">
        <v>1.8261</v>
      </c>
      <c r="HG734">
        <v>1.8244</v>
      </c>
      <c r="HH734">
        <v>0.14618</v>
      </c>
      <c r="HI734">
        <v>0</v>
      </c>
      <c r="HJ734">
        <v>27.6933</v>
      </c>
      <c r="HK734">
        <v>999.9</v>
      </c>
      <c r="HL734">
        <v>46.9</v>
      </c>
      <c r="HM734">
        <v>31.7</v>
      </c>
      <c r="HN734">
        <v>24.2999</v>
      </c>
      <c r="HO734">
        <v>62.5543</v>
      </c>
      <c r="HP734">
        <v>17.4359</v>
      </c>
      <c r="HQ734">
        <v>1</v>
      </c>
      <c r="HR734">
        <v>0.144456</v>
      </c>
      <c r="HS734">
        <v>0.0275463</v>
      </c>
      <c r="HT734">
        <v>20.2007</v>
      </c>
      <c r="HU734">
        <v>5.22822</v>
      </c>
      <c r="HV734">
        <v>11.974</v>
      </c>
      <c r="HW734">
        <v>4.96995</v>
      </c>
      <c r="HX734">
        <v>3.2895</v>
      </c>
      <c r="HY734">
        <v>9999</v>
      </c>
      <c r="HZ734">
        <v>9999</v>
      </c>
      <c r="IA734">
        <v>9999</v>
      </c>
      <c r="IB734">
        <v>22.8</v>
      </c>
      <c r="IC734">
        <v>4.97292</v>
      </c>
      <c r="ID734">
        <v>1.87729</v>
      </c>
      <c r="IE734">
        <v>1.87531</v>
      </c>
      <c r="IF734">
        <v>1.87818</v>
      </c>
      <c r="IG734">
        <v>1.87486</v>
      </c>
      <c r="IH734">
        <v>1.87849</v>
      </c>
      <c r="II734">
        <v>1.87555</v>
      </c>
      <c r="IJ734">
        <v>1.8767</v>
      </c>
      <c r="IK734">
        <v>0</v>
      </c>
      <c r="IL734">
        <v>0</v>
      </c>
      <c r="IM734">
        <v>0</v>
      </c>
      <c r="IN734">
        <v>0</v>
      </c>
      <c r="IO734" t="s">
        <v>441</v>
      </c>
      <c r="IP734" t="s">
        <v>442</v>
      </c>
      <c r="IQ734" t="s">
        <v>443</v>
      </c>
      <c r="IR734" t="s">
        <v>443</v>
      </c>
      <c r="IS734" t="s">
        <v>443</v>
      </c>
      <c r="IT734" t="s">
        <v>443</v>
      </c>
      <c r="IU734">
        <v>0</v>
      </c>
      <c r="IV734">
        <v>100</v>
      </c>
      <c r="IW734">
        <v>100</v>
      </c>
      <c r="IX734">
        <v>0.626</v>
      </c>
      <c r="IY734">
        <v>0.2179</v>
      </c>
      <c r="IZ734">
        <v>-0.1222274518627452</v>
      </c>
      <c r="JA734">
        <v>0.001328938755811441</v>
      </c>
      <c r="JB734">
        <v>-5.633165956792918E-07</v>
      </c>
      <c r="JC734">
        <v>2.510553891376428E-10</v>
      </c>
      <c r="JD734">
        <v>-0.04678033270444259</v>
      </c>
      <c r="JE734">
        <v>-0.0009625096320519332</v>
      </c>
      <c r="JF734">
        <v>0.0006953178313022573</v>
      </c>
      <c r="JG734">
        <v>-5.973937232829655E-06</v>
      </c>
      <c r="JH734">
        <v>1</v>
      </c>
      <c r="JI734">
        <v>2112</v>
      </c>
      <c r="JJ734">
        <v>1</v>
      </c>
      <c r="JK734">
        <v>26</v>
      </c>
      <c r="JL734">
        <v>201959.3</v>
      </c>
      <c r="JM734">
        <v>201959.3</v>
      </c>
      <c r="JN734">
        <v>1.7627</v>
      </c>
      <c r="JO734">
        <v>2.55737</v>
      </c>
      <c r="JP734">
        <v>1.39893</v>
      </c>
      <c r="JQ734">
        <v>2.32544</v>
      </c>
      <c r="JR734">
        <v>1.44897</v>
      </c>
      <c r="JS734">
        <v>2.51465</v>
      </c>
      <c r="JT734">
        <v>37.6504</v>
      </c>
      <c r="JU734">
        <v>23.9649</v>
      </c>
      <c r="JV734">
        <v>18</v>
      </c>
      <c r="JW734">
        <v>480.34</v>
      </c>
      <c r="JX734">
        <v>449.308</v>
      </c>
      <c r="JY734">
        <v>27.895</v>
      </c>
      <c r="JZ734">
        <v>29.1149</v>
      </c>
      <c r="KA734">
        <v>29.9998</v>
      </c>
      <c r="KB734">
        <v>28.9001</v>
      </c>
      <c r="KC734">
        <v>28.9819</v>
      </c>
      <c r="KD734">
        <v>35.4011</v>
      </c>
      <c r="KE734">
        <v>28.6152</v>
      </c>
      <c r="KF734">
        <v>14.5942</v>
      </c>
      <c r="KG734">
        <v>27.8223</v>
      </c>
      <c r="KH734">
        <v>774.567</v>
      </c>
      <c r="KI734">
        <v>18.4701</v>
      </c>
      <c r="KJ734">
        <v>100.907</v>
      </c>
      <c r="KK734">
        <v>100.278</v>
      </c>
    </row>
    <row r="735" spans="1:297">
      <c r="A735">
        <v>719</v>
      </c>
      <c r="B735">
        <v>1759266144.6</v>
      </c>
      <c r="C735">
        <v>19329</v>
      </c>
      <c r="D735" t="s">
        <v>1888</v>
      </c>
      <c r="E735" t="s">
        <v>1889</v>
      </c>
      <c r="F735">
        <v>5</v>
      </c>
      <c r="G735" t="s">
        <v>1797</v>
      </c>
      <c r="H735" t="s">
        <v>436</v>
      </c>
      <c r="I735">
        <v>1759266136.814285</v>
      </c>
      <c r="J735">
        <f>(K735)/1000</f>
        <v>0</v>
      </c>
      <c r="K735">
        <f>IF(DP735, AN735, AH735)</f>
        <v>0</v>
      </c>
      <c r="L735">
        <f>IF(DP735, AI735, AG735)</f>
        <v>0</v>
      </c>
      <c r="M735">
        <f>DR735 - IF(AU735&gt;1, L735*DL735*100.0/(AW735), 0)</f>
        <v>0</v>
      </c>
      <c r="N735">
        <f>((T735-J735/2)*M735-L735)/(T735+J735/2)</f>
        <v>0</v>
      </c>
      <c r="O735">
        <f>N735*(DY735+DZ735)/1000.0</f>
        <v>0</v>
      </c>
      <c r="P735">
        <f>(DR735 - IF(AU735&gt;1, L735*DL735*100.0/(AW735), 0))*(DY735+DZ735)/1000.0</f>
        <v>0</v>
      </c>
      <c r="Q735">
        <f>2.0/((1/S735-1/R735)+SIGN(S735)*SQRT((1/S735-1/R735)*(1/S735-1/R735) + 4*DM735/((DM735+1)*(DM735+1))*(2*1/S735*1/R735-1/R735*1/R735)))</f>
        <v>0</v>
      </c>
      <c r="R735">
        <f>IF(LEFT(DN735,1)&lt;&gt;"0",IF(LEFT(DN735,1)="1",3.0,DO735),$D$5+$E$5*(EF735*DY735/($K$5*1000))+$F$5*(EF735*DY735/($K$5*1000))*MAX(MIN(DL735,$J$5),$I$5)*MAX(MIN(DL735,$J$5),$I$5)+$G$5*MAX(MIN(DL735,$J$5),$I$5)*(EF735*DY735/($K$5*1000))+$H$5*(EF735*DY735/($K$5*1000))*(EF735*DY735/($K$5*1000)))</f>
        <v>0</v>
      </c>
      <c r="S735">
        <f>J735*(1000-(1000*0.61365*exp(17.502*W735/(240.97+W735))/(DY735+DZ735)+DT735)/2)/(1000*0.61365*exp(17.502*W735/(240.97+W735))/(DY735+DZ735)-DT735)</f>
        <v>0</v>
      </c>
      <c r="T735">
        <f>1/((DM735+1)/(Q735/1.6)+1/(R735/1.37)) + DM735/((DM735+1)/(Q735/1.6) + DM735/(R735/1.37))</f>
        <v>0</v>
      </c>
      <c r="U735">
        <f>(DH735*DK735)</f>
        <v>0</v>
      </c>
      <c r="V735">
        <f>(EA735+(U735+2*0.95*5.67E-8*(((EA735+$B$7)+273)^4-(EA735+273)^4)-44100*J735)/(1.84*29.3*R735+8*0.95*5.67E-8*(EA735+273)^3))</f>
        <v>0</v>
      </c>
      <c r="W735">
        <f>($C$7*EB735+$D$7*EC735+$E$7*V735)</f>
        <v>0</v>
      </c>
      <c r="X735">
        <f>0.61365*exp(17.502*W735/(240.97+W735))</f>
        <v>0</v>
      </c>
      <c r="Y735">
        <f>(Z735/AA735*100)</f>
        <v>0</v>
      </c>
      <c r="Z735">
        <f>DT735*(DY735+DZ735)/1000</f>
        <v>0</v>
      </c>
      <c r="AA735">
        <f>0.61365*exp(17.502*EA735/(240.97+EA735))</f>
        <v>0</v>
      </c>
      <c r="AB735">
        <f>(X735-DT735*(DY735+DZ735)/1000)</f>
        <v>0</v>
      </c>
      <c r="AC735">
        <f>(-J735*44100)</f>
        <v>0</v>
      </c>
      <c r="AD735">
        <f>2*29.3*R735*0.92*(EA735-W735)</f>
        <v>0</v>
      </c>
      <c r="AE735">
        <f>2*0.95*5.67E-8*(((EA735+$B$7)+273)^4-(W735+273)^4)</f>
        <v>0</v>
      </c>
      <c r="AF735">
        <f>U735+AE735+AC735+AD735</f>
        <v>0</v>
      </c>
      <c r="AG735">
        <f>DX735*AU735*(DS735-DR735*(1000-AU735*DU735)/(1000-AU735*DT735))/(100*DL735)</f>
        <v>0</v>
      </c>
      <c r="AH735">
        <f>1000*DX735*AU735*(DT735-DU735)/(100*DL735*(1000-AU735*DT735))</f>
        <v>0</v>
      </c>
      <c r="AI735">
        <f>(AJ735 - AK735 - DY735*1E3/(8.314*(EA735+273.15)) * AM735/DX735 * AL735) * DX735/(100*DL735) * (1000 - DU735)/1000</f>
        <v>0</v>
      </c>
      <c r="AJ735">
        <v>772.3997506052591</v>
      </c>
      <c r="AK735">
        <v>740.7000848484849</v>
      </c>
      <c r="AL735">
        <v>3.418174993344394</v>
      </c>
      <c r="AM735">
        <v>65.48838002476873</v>
      </c>
      <c r="AN735">
        <f>(AP735 - AO735 + DY735*1E3/(8.314*(EA735+273.15)) * AR735/DX735 * AQ735) * DX735/(100*DL735) * 1000/(1000 - AP735)</f>
        <v>0</v>
      </c>
      <c r="AO735">
        <v>18.39234823379328</v>
      </c>
      <c r="AP735">
        <v>22.82521696969696</v>
      </c>
      <c r="AQ735">
        <v>-3.603636837043677E-05</v>
      </c>
      <c r="AR735">
        <v>121.0153732693986</v>
      </c>
      <c r="AS735">
        <v>1</v>
      </c>
      <c r="AT735">
        <v>0</v>
      </c>
      <c r="AU735">
        <f>IF(AS735*$H$13&gt;=AW735,1.0,(AW735/(AW735-AS735*$H$13)))</f>
        <v>0</v>
      </c>
      <c r="AV735">
        <f>(AU735-1)*100</f>
        <v>0</v>
      </c>
      <c r="AW735">
        <f>MAX(0,($B$13+$C$13*EF735)/(1+$D$13*EF735)*DY735/(EA735+273)*$E$13)</f>
        <v>0</v>
      </c>
      <c r="AX735" t="s">
        <v>437</v>
      </c>
      <c r="AY735" t="s">
        <v>437</v>
      </c>
      <c r="AZ735">
        <v>0</v>
      </c>
      <c r="BA735">
        <v>0</v>
      </c>
      <c r="BB735">
        <f>1-AZ735/BA735</f>
        <v>0</v>
      </c>
      <c r="BC735">
        <v>0</v>
      </c>
      <c r="BD735" t="s">
        <v>437</v>
      </c>
      <c r="BE735" t="s">
        <v>437</v>
      </c>
      <c r="BF735">
        <v>0</v>
      </c>
      <c r="BG735">
        <v>0</v>
      </c>
      <c r="BH735">
        <f>1-BF735/BG735</f>
        <v>0</v>
      </c>
      <c r="BI735">
        <v>0.5</v>
      </c>
      <c r="BJ735">
        <f>DI735</f>
        <v>0</v>
      </c>
      <c r="BK735">
        <f>L735</f>
        <v>0</v>
      </c>
      <c r="BL735">
        <f>BH735*BI735*BJ735</f>
        <v>0</v>
      </c>
      <c r="BM735">
        <f>(BK735-BC735)/BJ735</f>
        <v>0</v>
      </c>
      <c r="BN735">
        <f>(BA735-BG735)/BG735</f>
        <v>0</v>
      </c>
      <c r="BO735">
        <f>AZ735/(BB735+AZ735/BG735)</f>
        <v>0</v>
      </c>
      <c r="BP735" t="s">
        <v>437</v>
      </c>
      <c r="BQ735">
        <v>0</v>
      </c>
      <c r="BR735">
        <f>IF(BQ735&lt;&gt;0, BQ735, BO735)</f>
        <v>0</v>
      </c>
      <c r="BS735">
        <f>1-BR735/BG735</f>
        <v>0</v>
      </c>
      <c r="BT735">
        <f>(BG735-BF735)/(BG735-BR735)</f>
        <v>0</v>
      </c>
      <c r="BU735">
        <f>(BA735-BG735)/(BA735-BR735)</f>
        <v>0</v>
      </c>
      <c r="BV735">
        <f>(BG735-BF735)/(BG735-AZ735)</f>
        <v>0</v>
      </c>
      <c r="BW735">
        <f>(BA735-BG735)/(BA735-AZ735)</f>
        <v>0</v>
      </c>
      <c r="BX735">
        <f>(BT735*BR735/BF735)</f>
        <v>0</v>
      </c>
      <c r="BY735">
        <f>(1-BX735)</f>
        <v>0</v>
      </c>
      <c r="DH735">
        <f>$B$11*EG735+$C$11*EH735+$F$11*ES735*(1-EV735)</f>
        <v>0</v>
      </c>
      <c r="DI735">
        <f>DH735*DJ735</f>
        <v>0</v>
      </c>
      <c r="DJ735">
        <f>($B$11*$D$9+$C$11*$D$9+$F$11*((FF735+EX735)/MAX(FF735+EX735+FG735, 0.1)*$I$9+FG735/MAX(FF735+EX735+FG735, 0.1)*$J$9))/($B$11+$C$11+$F$11)</f>
        <v>0</v>
      </c>
      <c r="DK735">
        <f>($B$11*$K$9+$C$11*$K$9+$F$11*((FF735+EX735)/MAX(FF735+EX735+FG735, 0.1)*$P$9+FG735/MAX(FF735+EX735+FG735, 0.1)*$Q$9))/($B$11+$C$11+$F$11)</f>
        <v>0</v>
      </c>
      <c r="DL735">
        <v>5.36</v>
      </c>
      <c r="DM735">
        <v>0.5</v>
      </c>
      <c r="DN735" t="s">
        <v>438</v>
      </c>
      <c r="DO735">
        <v>2</v>
      </c>
      <c r="DP735" t="b">
        <v>1</v>
      </c>
      <c r="DQ735">
        <v>1759266136.814285</v>
      </c>
      <c r="DR735">
        <v>699.5032142857142</v>
      </c>
      <c r="DS735">
        <v>742.4905714285713</v>
      </c>
      <c r="DT735">
        <v>22.83737857142858</v>
      </c>
      <c r="DU735">
        <v>18.32044642857143</v>
      </c>
      <c r="DV735">
        <v>698.8861785714287</v>
      </c>
      <c r="DW735">
        <v>22.61932142857143</v>
      </c>
      <c r="DX735">
        <v>500.0488571428572</v>
      </c>
      <c r="DY735">
        <v>90.60443214285715</v>
      </c>
      <c r="DZ735">
        <v>0.05112874999999999</v>
      </c>
      <c r="EA735">
        <v>29.64435357142857</v>
      </c>
      <c r="EB735">
        <v>30.08039642857143</v>
      </c>
      <c r="EC735">
        <v>999.9000000000002</v>
      </c>
      <c r="ED735">
        <v>0</v>
      </c>
      <c r="EE735">
        <v>0</v>
      </c>
      <c r="EF735">
        <v>9991.787857142857</v>
      </c>
      <c r="EG735">
        <v>0</v>
      </c>
      <c r="EH735">
        <v>12.33316785714286</v>
      </c>
      <c r="EI735">
        <v>-42.98721428571428</v>
      </c>
      <c r="EJ735">
        <v>715.8512142857145</v>
      </c>
      <c r="EK735">
        <v>756.3480357142856</v>
      </c>
      <c r="EL735">
        <v>4.516933214285715</v>
      </c>
      <c r="EM735">
        <v>742.4905714285713</v>
      </c>
      <c r="EN735">
        <v>18.32044642857143</v>
      </c>
      <c r="EO735">
        <v>2.0691675</v>
      </c>
      <c r="EP735">
        <v>1.659913928571428</v>
      </c>
      <c r="EQ735">
        <v>17.98379642857143</v>
      </c>
      <c r="ER735">
        <v>14.52646428571428</v>
      </c>
      <c r="ES735">
        <v>2000.009642857143</v>
      </c>
      <c r="ET735">
        <v>0.9800008214285713</v>
      </c>
      <c r="EU735">
        <v>0.01999912142857143</v>
      </c>
      <c r="EV735">
        <v>0</v>
      </c>
      <c r="EW735">
        <v>939.9646785714285</v>
      </c>
      <c r="EX735">
        <v>5.000560000000001</v>
      </c>
      <c r="EY735">
        <v>19319.30357142857</v>
      </c>
      <c r="EZ735">
        <v>17294.96071428572</v>
      </c>
      <c r="FA735">
        <v>41.20282142857142</v>
      </c>
      <c r="FB735">
        <v>41.57324999999999</v>
      </c>
      <c r="FC735">
        <v>41.12699999999999</v>
      </c>
      <c r="FD735">
        <v>40.69828571428572</v>
      </c>
      <c r="FE735">
        <v>42.16717857142856</v>
      </c>
      <c r="FF735">
        <v>1955.109642857143</v>
      </c>
      <c r="FG735">
        <v>39.9</v>
      </c>
      <c r="FH735">
        <v>0</v>
      </c>
      <c r="FI735">
        <v>1759266158.8</v>
      </c>
      <c r="FJ735">
        <v>0</v>
      </c>
      <c r="FK735">
        <v>939.9579615384615</v>
      </c>
      <c r="FL735">
        <v>-2.714769239415967</v>
      </c>
      <c r="FM735">
        <v>-48.26666672577495</v>
      </c>
      <c r="FN735">
        <v>19318.98461538462</v>
      </c>
      <c r="FO735">
        <v>15</v>
      </c>
      <c r="FP735">
        <v>0</v>
      </c>
      <c r="FQ735" t="s">
        <v>439</v>
      </c>
      <c r="FR735">
        <v>1747148579.5</v>
      </c>
      <c r="FS735">
        <v>1747148584.5</v>
      </c>
      <c r="FT735">
        <v>0</v>
      </c>
      <c r="FU735">
        <v>0.162</v>
      </c>
      <c r="FV735">
        <v>-0.001</v>
      </c>
      <c r="FW735">
        <v>0.139</v>
      </c>
      <c r="FX735">
        <v>0.058</v>
      </c>
      <c r="FY735">
        <v>420</v>
      </c>
      <c r="FZ735">
        <v>16</v>
      </c>
      <c r="GA735">
        <v>0.19</v>
      </c>
      <c r="GB735">
        <v>0.02</v>
      </c>
      <c r="GC735">
        <v>-42.9330625</v>
      </c>
      <c r="GD735">
        <v>-1.228283302063621</v>
      </c>
      <c r="GE735">
        <v>0.1252208602579861</v>
      </c>
      <c r="GF735">
        <v>0</v>
      </c>
      <c r="GG735">
        <v>940.065794117647</v>
      </c>
      <c r="GH735">
        <v>-2.386967153790875</v>
      </c>
      <c r="GI735">
        <v>0.297657697147714</v>
      </c>
      <c r="GJ735">
        <v>0</v>
      </c>
      <c r="GK735">
        <v>4.553341000000001</v>
      </c>
      <c r="GL735">
        <v>-0.8996665666041421</v>
      </c>
      <c r="GM735">
        <v>0.08710792394495467</v>
      </c>
      <c r="GN735">
        <v>0</v>
      </c>
      <c r="GO735">
        <v>0</v>
      </c>
      <c r="GP735">
        <v>3</v>
      </c>
      <c r="GQ735" t="s">
        <v>490</v>
      </c>
      <c r="GR735">
        <v>3.12823</v>
      </c>
      <c r="GS735">
        <v>2.72872</v>
      </c>
      <c r="GT735">
        <v>0.126751</v>
      </c>
      <c r="GU735">
        <v>0.132578</v>
      </c>
      <c r="GV735">
        <v>0.1034</v>
      </c>
      <c r="GW735">
        <v>0.0894076</v>
      </c>
      <c r="GX735">
        <v>26181.4</v>
      </c>
      <c r="GY735">
        <v>25229.1</v>
      </c>
      <c r="GZ735">
        <v>30523.4</v>
      </c>
      <c r="HA735">
        <v>29340.1</v>
      </c>
      <c r="HB735">
        <v>37772.6</v>
      </c>
      <c r="HC735">
        <v>35156.1</v>
      </c>
      <c r="HD735">
        <v>46695.2</v>
      </c>
      <c r="HE735">
        <v>43595.6</v>
      </c>
      <c r="HF735">
        <v>1.82575</v>
      </c>
      <c r="HG735">
        <v>1.82502</v>
      </c>
      <c r="HH735">
        <v>0.146382</v>
      </c>
      <c r="HI735">
        <v>0</v>
      </c>
      <c r="HJ735">
        <v>27.6941</v>
      </c>
      <c r="HK735">
        <v>999.9</v>
      </c>
      <c r="HL735">
        <v>46.9</v>
      </c>
      <c r="HM735">
        <v>31.7</v>
      </c>
      <c r="HN735">
        <v>24.3003</v>
      </c>
      <c r="HO735">
        <v>62.6843</v>
      </c>
      <c r="HP735">
        <v>17.5481</v>
      </c>
      <c r="HQ735">
        <v>1</v>
      </c>
      <c r="HR735">
        <v>0.144159</v>
      </c>
      <c r="HS735">
        <v>0.0836928</v>
      </c>
      <c r="HT735">
        <v>20.201</v>
      </c>
      <c r="HU735">
        <v>5.22807</v>
      </c>
      <c r="HV735">
        <v>11.974</v>
      </c>
      <c r="HW735">
        <v>4.97</v>
      </c>
      <c r="HX735">
        <v>3.2895</v>
      </c>
      <c r="HY735">
        <v>9999</v>
      </c>
      <c r="HZ735">
        <v>9999</v>
      </c>
      <c r="IA735">
        <v>9999</v>
      </c>
      <c r="IB735">
        <v>22.8</v>
      </c>
      <c r="IC735">
        <v>4.97293</v>
      </c>
      <c r="ID735">
        <v>1.87729</v>
      </c>
      <c r="IE735">
        <v>1.87531</v>
      </c>
      <c r="IF735">
        <v>1.87816</v>
      </c>
      <c r="IG735">
        <v>1.87486</v>
      </c>
      <c r="IH735">
        <v>1.87845</v>
      </c>
      <c r="II735">
        <v>1.87555</v>
      </c>
      <c r="IJ735">
        <v>1.87669</v>
      </c>
      <c r="IK735">
        <v>0</v>
      </c>
      <c r="IL735">
        <v>0</v>
      </c>
      <c r="IM735">
        <v>0</v>
      </c>
      <c r="IN735">
        <v>0</v>
      </c>
      <c r="IO735" t="s">
        <v>441</v>
      </c>
      <c r="IP735" t="s">
        <v>442</v>
      </c>
      <c r="IQ735" t="s">
        <v>443</v>
      </c>
      <c r="IR735" t="s">
        <v>443</v>
      </c>
      <c r="IS735" t="s">
        <v>443</v>
      </c>
      <c r="IT735" t="s">
        <v>443</v>
      </c>
      <c r="IU735">
        <v>0</v>
      </c>
      <c r="IV735">
        <v>100</v>
      </c>
      <c r="IW735">
        <v>100</v>
      </c>
      <c r="IX735">
        <v>0.641</v>
      </c>
      <c r="IY735">
        <v>0.2177</v>
      </c>
      <c r="IZ735">
        <v>-0.1222274518627452</v>
      </c>
      <c r="JA735">
        <v>0.001328938755811441</v>
      </c>
      <c r="JB735">
        <v>-5.633165956792918E-07</v>
      </c>
      <c r="JC735">
        <v>2.510553891376428E-10</v>
      </c>
      <c r="JD735">
        <v>-0.04678033270444259</v>
      </c>
      <c r="JE735">
        <v>-0.0009625096320519332</v>
      </c>
      <c r="JF735">
        <v>0.0006953178313022573</v>
      </c>
      <c r="JG735">
        <v>-5.973937232829655E-06</v>
      </c>
      <c r="JH735">
        <v>1</v>
      </c>
      <c r="JI735">
        <v>2112</v>
      </c>
      <c r="JJ735">
        <v>1</v>
      </c>
      <c r="JK735">
        <v>26</v>
      </c>
      <c r="JL735">
        <v>201959.4</v>
      </c>
      <c r="JM735">
        <v>201959.3</v>
      </c>
      <c r="JN735">
        <v>1.7981</v>
      </c>
      <c r="JO735">
        <v>2.55371</v>
      </c>
      <c r="JP735">
        <v>1.39893</v>
      </c>
      <c r="JQ735">
        <v>2.32544</v>
      </c>
      <c r="JR735">
        <v>1.44897</v>
      </c>
      <c r="JS735">
        <v>2.59033</v>
      </c>
      <c r="JT735">
        <v>37.6263</v>
      </c>
      <c r="JU735">
        <v>23.9649</v>
      </c>
      <c r="JV735">
        <v>18</v>
      </c>
      <c r="JW735">
        <v>480.119</v>
      </c>
      <c r="JX735">
        <v>449.665</v>
      </c>
      <c r="JY735">
        <v>27.8158</v>
      </c>
      <c r="JZ735">
        <v>29.1106</v>
      </c>
      <c r="KA735">
        <v>29.9997</v>
      </c>
      <c r="KB735">
        <v>28.8957</v>
      </c>
      <c r="KC735">
        <v>28.9769</v>
      </c>
      <c r="KD735">
        <v>35.9956</v>
      </c>
      <c r="KE735">
        <v>28.3371</v>
      </c>
      <c r="KF735">
        <v>14.5942</v>
      </c>
      <c r="KG735">
        <v>27.7456</v>
      </c>
      <c r="KH735">
        <v>787.924</v>
      </c>
      <c r="KI735">
        <v>18.5405</v>
      </c>
      <c r="KJ735">
        <v>100.911</v>
      </c>
      <c r="KK735">
        <v>100.279</v>
      </c>
    </row>
    <row r="736" spans="1:297">
      <c r="A736">
        <v>720</v>
      </c>
      <c r="B736">
        <v>1759266149.6</v>
      </c>
      <c r="C736">
        <v>19334</v>
      </c>
      <c r="D736" t="s">
        <v>1890</v>
      </c>
      <c r="E736" t="s">
        <v>1891</v>
      </c>
      <c r="F736">
        <v>5</v>
      </c>
      <c r="G736" t="s">
        <v>1797</v>
      </c>
      <c r="H736" t="s">
        <v>436</v>
      </c>
      <c r="I736">
        <v>1759266142.1</v>
      </c>
      <c r="J736">
        <f>(K736)/1000</f>
        <v>0</v>
      </c>
      <c r="K736">
        <f>IF(DP736, AN736, AH736)</f>
        <v>0</v>
      </c>
      <c r="L736">
        <f>IF(DP736, AI736, AG736)</f>
        <v>0</v>
      </c>
      <c r="M736">
        <f>DR736 - IF(AU736&gt;1, L736*DL736*100.0/(AW736), 0)</f>
        <v>0</v>
      </c>
      <c r="N736">
        <f>((T736-J736/2)*M736-L736)/(T736+J736/2)</f>
        <v>0</v>
      </c>
      <c r="O736">
        <f>N736*(DY736+DZ736)/1000.0</f>
        <v>0</v>
      </c>
      <c r="P736">
        <f>(DR736 - IF(AU736&gt;1, L736*DL736*100.0/(AW736), 0))*(DY736+DZ736)/1000.0</f>
        <v>0</v>
      </c>
      <c r="Q736">
        <f>2.0/((1/S736-1/R736)+SIGN(S736)*SQRT((1/S736-1/R736)*(1/S736-1/R736) + 4*DM736/((DM736+1)*(DM736+1))*(2*1/S736*1/R736-1/R736*1/R736)))</f>
        <v>0</v>
      </c>
      <c r="R736">
        <f>IF(LEFT(DN736,1)&lt;&gt;"0",IF(LEFT(DN736,1)="1",3.0,DO736),$D$5+$E$5*(EF736*DY736/($K$5*1000))+$F$5*(EF736*DY736/($K$5*1000))*MAX(MIN(DL736,$J$5),$I$5)*MAX(MIN(DL736,$J$5),$I$5)+$G$5*MAX(MIN(DL736,$J$5),$I$5)*(EF736*DY736/($K$5*1000))+$H$5*(EF736*DY736/($K$5*1000))*(EF736*DY736/($K$5*1000)))</f>
        <v>0</v>
      </c>
      <c r="S736">
        <f>J736*(1000-(1000*0.61365*exp(17.502*W736/(240.97+W736))/(DY736+DZ736)+DT736)/2)/(1000*0.61365*exp(17.502*W736/(240.97+W736))/(DY736+DZ736)-DT736)</f>
        <v>0</v>
      </c>
      <c r="T736">
        <f>1/((DM736+1)/(Q736/1.6)+1/(R736/1.37)) + DM736/((DM736+1)/(Q736/1.6) + DM736/(R736/1.37))</f>
        <v>0</v>
      </c>
      <c r="U736">
        <f>(DH736*DK736)</f>
        <v>0</v>
      </c>
      <c r="V736">
        <f>(EA736+(U736+2*0.95*5.67E-8*(((EA736+$B$7)+273)^4-(EA736+273)^4)-44100*J736)/(1.84*29.3*R736+8*0.95*5.67E-8*(EA736+273)^3))</f>
        <v>0</v>
      </c>
      <c r="W736">
        <f>($C$7*EB736+$D$7*EC736+$E$7*V736)</f>
        <v>0</v>
      </c>
      <c r="X736">
        <f>0.61365*exp(17.502*W736/(240.97+W736))</f>
        <v>0</v>
      </c>
      <c r="Y736">
        <f>(Z736/AA736*100)</f>
        <v>0</v>
      </c>
      <c r="Z736">
        <f>DT736*(DY736+DZ736)/1000</f>
        <v>0</v>
      </c>
      <c r="AA736">
        <f>0.61365*exp(17.502*EA736/(240.97+EA736))</f>
        <v>0</v>
      </c>
      <c r="AB736">
        <f>(X736-DT736*(DY736+DZ736)/1000)</f>
        <v>0</v>
      </c>
      <c r="AC736">
        <f>(-J736*44100)</f>
        <v>0</v>
      </c>
      <c r="AD736">
        <f>2*29.3*R736*0.92*(EA736-W736)</f>
        <v>0</v>
      </c>
      <c r="AE736">
        <f>2*0.95*5.67E-8*(((EA736+$B$7)+273)^4-(W736+273)^4)</f>
        <v>0</v>
      </c>
      <c r="AF736">
        <f>U736+AE736+AC736+AD736</f>
        <v>0</v>
      </c>
      <c r="AG736">
        <f>DX736*AU736*(DS736-DR736*(1000-AU736*DU736)/(1000-AU736*DT736))/(100*DL736)</f>
        <v>0</v>
      </c>
      <c r="AH736">
        <f>1000*DX736*AU736*(DT736-DU736)/(100*DL736*(1000-AU736*DT736))</f>
        <v>0</v>
      </c>
      <c r="AI736">
        <f>(AJ736 - AK736 - DY736*1E3/(8.314*(EA736+273.15)) * AM736/DX736 * AL736) * DX736/(100*DL736) * (1000 - DU736)/1000</f>
        <v>0</v>
      </c>
      <c r="AJ736">
        <v>789.6042300761255</v>
      </c>
      <c r="AK736">
        <v>757.7804181818183</v>
      </c>
      <c r="AL736">
        <v>3.416485680036733</v>
      </c>
      <c r="AM736">
        <v>65.48838002476873</v>
      </c>
      <c r="AN736">
        <f>(AP736 - AO736 + DY736*1E3/(8.314*(EA736+273.15)) * AR736/DX736 * AQ736) * DX736/(100*DL736) * 1000/(1000 - AP736)</f>
        <v>0</v>
      </c>
      <c r="AO736">
        <v>18.43545403168891</v>
      </c>
      <c r="AP736">
        <v>22.79935757575757</v>
      </c>
      <c r="AQ736">
        <v>-0.005037666963201159</v>
      </c>
      <c r="AR736">
        <v>121.0153732693986</v>
      </c>
      <c r="AS736">
        <v>1</v>
      </c>
      <c r="AT736">
        <v>0</v>
      </c>
      <c r="AU736">
        <f>IF(AS736*$H$13&gt;=AW736,1.0,(AW736/(AW736-AS736*$H$13)))</f>
        <v>0</v>
      </c>
      <c r="AV736">
        <f>(AU736-1)*100</f>
        <v>0</v>
      </c>
      <c r="AW736">
        <f>MAX(0,($B$13+$C$13*EF736)/(1+$D$13*EF736)*DY736/(EA736+273)*$E$13)</f>
        <v>0</v>
      </c>
      <c r="AX736" t="s">
        <v>437</v>
      </c>
      <c r="AY736" t="s">
        <v>437</v>
      </c>
      <c r="AZ736">
        <v>0</v>
      </c>
      <c r="BA736">
        <v>0</v>
      </c>
      <c r="BB736">
        <f>1-AZ736/BA736</f>
        <v>0</v>
      </c>
      <c r="BC736">
        <v>0</v>
      </c>
      <c r="BD736" t="s">
        <v>437</v>
      </c>
      <c r="BE736" t="s">
        <v>437</v>
      </c>
      <c r="BF736">
        <v>0</v>
      </c>
      <c r="BG736">
        <v>0</v>
      </c>
      <c r="BH736">
        <f>1-BF736/BG736</f>
        <v>0</v>
      </c>
      <c r="BI736">
        <v>0.5</v>
      </c>
      <c r="BJ736">
        <f>DI736</f>
        <v>0</v>
      </c>
      <c r="BK736">
        <f>L736</f>
        <v>0</v>
      </c>
      <c r="BL736">
        <f>BH736*BI736*BJ736</f>
        <v>0</v>
      </c>
      <c r="BM736">
        <f>(BK736-BC736)/BJ736</f>
        <v>0</v>
      </c>
      <c r="BN736">
        <f>(BA736-BG736)/BG736</f>
        <v>0</v>
      </c>
      <c r="BO736">
        <f>AZ736/(BB736+AZ736/BG736)</f>
        <v>0</v>
      </c>
      <c r="BP736" t="s">
        <v>437</v>
      </c>
      <c r="BQ736">
        <v>0</v>
      </c>
      <c r="BR736">
        <f>IF(BQ736&lt;&gt;0, BQ736, BO736)</f>
        <v>0</v>
      </c>
      <c r="BS736">
        <f>1-BR736/BG736</f>
        <v>0</v>
      </c>
      <c r="BT736">
        <f>(BG736-BF736)/(BG736-BR736)</f>
        <v>0</v>
      </c>
      <c r="BU736">
        <f>(BA736-BG736)/(BA736-BR736)</f>
        <v>0</v>
      </c>
      <c r="BV736">
        <f>(BG736-BF736)/(BG736-AZ736)</f>
        <v>0</v>
      </c>
      <c r="BW736">
        <f>(BA736-BG736)/(BA736-AZ736)</f>
        <v>0</v>
      </c>
      <c r="BX736">
        <f>(BT736*BR736/BF736)</f>
        <v>0</v>
      </c>
      <c r="BY736">
        <f>(1-BX736)</f>
        <v>0</v>
      </c>
      <c r="DH736">
        <f>$B$11*EG736+$C$11*EH736+$F$11*ES736*(1-EV736)</f>
        <v>0</v>
      </c>
      <c r="DI736">
        <f>DH736*DJ736</f>
        <v>0</v>
      </c>
      <c r="DJ736">
        <f>($B$11*$D$9+$C$11*$D$9+$F$11*((FF736+EX736)/MAX(FF736+EX736+FG736, 0.1)*$I$9+FG736/MAX(FF736+EX736+FG736, 0.1)*$J$9))/($B$11+$C$11+$F$11)</f>
        <v>0</v>
      </c>
      <c r="DK736">
        <f>($B$11*$K$9+$C$11*$K$9+$F$11*((FF736+EX736)/MAX(FF736+EX736+FG736, 0.1)*$P$9+FG736/MAX(FF736+EX736+FG736, 0.1)*$Q$9))/($B$11+$C$11+$F$11)</f>
        <v>0</v>
      </c>
      <c r="DL736">
        <v>5.36</v>
      </c>
      <c r="DM736">
        <v>0.5</v>
      </c>
      <c r="DN736" t="s">
        <v>438</v>
      </c>
      <c r="DO736">
        <v>2</v>
      </c>
      <c r="DP736" t="b">
        <v>1</v>
      </c>
      <c r="DQ736">
        <v>1759266142.1</v>
      </c>
      <c r="DR736">
        <v>717.1197777777775</v>
      </c>
      <c r="DS736">
        <v>760.2105185185186</v>
      </c>
      <c r="DT736">
        <v>22.82462222222222</v>
      </c>
      <c r="DU736">
        <v>18.3818</v>
      </c>
      <c r="DV736">
        <v>716.4867407407409</v>
      </c>
      <c r="DW736">
        <v>22.60684074074074</v>
      </c>
      <c r="DX736">
        <v>500.0695925925927</v>
      </c>
      <c r="DY736">
        <v>90.60384074074074</v>
      </c>
      <c r="DZ736">
        <v>0.05094303333333333</v>
      </c>
      <c r="EA736">
        <v>29.63607777777777</v>
      </c>
      <c r="EB736">
        <v>30.08037777777778</v>
      </c>
      <c r="EC736">
        <v>999.9000000000001</v>
      </c>
      <c r="ED736">
        <v>0</v>
      </c>
      <c r="EE736">
        <v>0</v>
      </c>
      <c r="EF736">
        <v>9997.592962962961</v>
      </c>
      <c r="EG736">
        <v>0</v>
      </c>
      <c r="EH736">
        <v>12.33875555555555</v>
      </c>
      <c r="EI736">
        <v>-43.0906962962963</v>
      </c>
      <c r="EJ736">
        <v>733.8698888888889</v>
      </c>
      <c r="EK736">
        <v>774.4469259259259</v>
      </c>
      <c r="EL736">
        <v>4.442825555555555</v>
      </c>
      <c r="EM736">
        <v>760.2105185185186</v>
      </c>
      <c r="EN736">
        <v>18.3818</v>
      </c>
      <c r="EO736">
        <v>2.067998888888889</v>
      </c>
      <c r="EP736">
        <v>1.665462962962963</v>
      </c>
      <c r="EQ736">
        <v>17.97481111111111</v>
      </c>
      <c r="ER736">
        <v>14.57815185185185</v>
      </c>
      <c r="ES736">
        <v>2000.010740740741</v>
      </c>
      <c r="ET736">
        <v>0.9800008888888888</v>
      </c>
      <c r="EU736">
        <v>0.01999905555555556</v>
      </c>
      <c r="EV736">
        <v>0</v>
      </c>
      <c r="EW736">
        <v>939.7222962962961</v>
      </c>
      <c r="EX736">
        <v>5.000560000000001</v>
      </c>
      <c r="EY736">
        <v>19314.86666666666</v>
      </c>
      <c r="EZ736">
        <v>17294.98148148149</v>
      </c>
      <c r="FA736">
        <v>41.2381111111111</v>
      </c>
      <c r="FB736">
        <v>41.57599999999999</v>
      </c>
      <c r="FC736">
        <v>41.13629629629629</v>
      </c>
      <c r="FD736">
        <v>40.72892592592592</v>
      </c>
      <c r="FE736">
        <v>42.20574074074074</v>
      </c>
      <c r="FF736">
        <v>1955.110740740741</v>
      </c>
      <c r="FG736">
        <v>39.9</v>
      </c>
      <c r="FH736">
        <v>0</v>
      </c>
      <c r="FI736">
        <v>1759266164.2</v>
      </c>
      <c r="FJ736">
        <v>0</v>
      </c>
      <c r="FK736">
        <v>939.68136</v>
      </c>
      <c r="FL736">
        <v>-2.490307691495493</v>
      </c>
      <c r="FM736">
        <v>-52.23076927046382</v>
      </c>
      <c r="FN736">
        <v>19314.38</v>
      </c>
      <c r="FO736">
        <v>15</v>
      </c>
      <c r="FP736">
        <v>0</v>
      </c>
      <c r="FQ736" t="s">
        <v>439</v>
      </c>
      <c r="FR736">
        <v>1747148579.5</v>
      </c>
      <c r="FS736">
        <v>1747148584.5</v>
      </c>
      <c r="FT736">
        <v>0</v>
      </c>
      <c r="FU736">
        <v>0.162</v>
      </c>
      <c r="FV736">
        <v>-0.001</v>
      </c>
      <c r="FW736">
        <v>0.139</v>
      </c>
      <c r="FX736">
        <v>0.058</v>
      </c>
      <c r="FY736">
        <v>420</v>
      </c>
      <c r="FZ736">
        <v>16</v>
      </c>
      <c r="GA736">
        <v>0.19</v>
      </c>
      <c r="GB736">
        <v>0.02</v>
      </c>
      <c r="GC736">
        <v>-43.0339225</v>
      </c>
      <c r="GD736">
        <v>-1.141678424015005</v>
      </c>
      <c r="GE736">
        <v>0.1173059535733376</v>
      </c>
      <c r="GF736">
        <v>0</v>
      </c>
      <c r="GG736">
        <v>939.8544117647059</v>
      </c>
      <c r="GH736">
        <v>-2.655187167010088</v>
      </c>
      <c r="GI736">
        <v>0.309479270202578</v>
      </c>
      <c r="GJ736">
        <v>0</v>
      </c>
      <c r="GK736">
        <v>4.48260225</v>
      </c>
      <c r="GL736">
        <v>-0.849402213883694</v>
      </c>
      <c r="GM736">
        <v>0.08249651957772219</v>
      </c>
      <c r="GN736">
        <v>0</v>
      </c>
      <c r="GO736">
        <v>0</v>
      </c>
      <c r="GP736">
        <v>3</v>
      </c>
      <c r="GQ736" t="s">
        <v>490</v>
      </c>
      <c r="GR736">
        <v>3.12827</v>
      </c>
      <c r="GS736">
        <v>2.72833</v>
      </c>
      <c r="GT736">
        <v>0.128715</v>
      </c>
      <c r="GU736">
        <v>0.134492</v>
      </c>
      <c r="GV736">
        <v>0.103324</v>
      </c>
      <c r="GW736">
        <v>0.0896549</v>
      </c>
      <c r="GX736">
        <v>26122.7</v>
      </c>
      <c r="GY736">
        <v>25173.4</v>
      </c>
      <c r="GZ736">
        <v>30523.6</v>
      </c>
      <c r="HA736">
        <v>29340</v>
      </c>
      <c r="HB736">
        <v>37776</v>
      </c>
      <c r="HC736">
        <v>35146.6</v>
      </c>
      <c r="HD736">
        <v>46695.4</v>
      </c>
      <c r="HE736">
        <v>43595.7</v>
      </c>
      <c r="HF736">
        <v>1.82577</v>
      </c>
      <c r="HG736">
        <v>1.8252</v>
      </c>
      <c r="HH736">
        <v>0.147171</v>
      </c>
      <c r="HI736">
        <v>0</v>
      </c>
      <c r="HJ736">
        <v>27.6956</v>
      </c>
      <c r="HK736">
        <v>999.9</v>
      </c>
      <c r="HL736">
        <v>46.9</v>
      </c>
      <c r="HM736">
        <v>31.7</v>
      </c>
      <c r="HN736">
        <v>24.3003</v>
      </c>
      <c r="HO736">
        <v>63.1443</v>
      </c>
      <c r="HP736">
        <v>17.476</v>
      </c>
      <c r="HQ736">
        <v>1</v>
      </c>
      <c r="HR736">
        <v>0.143874</v>
      </c>
      <c r="HS736">
        <v>0.102402</v>
      </c>
      <c r="HT736">
        <v>20.2007</v>
      </c>
      <c r="HU736">
        <v>5.22792</v>
      </c>
      <c r="HV736">
        <v>11.974</v>
      </c>
      <c r="HW736">
        <v>4.9699</v>
      </c>
      <c r="HX736">
        <v>3.2895</v>
      </c>
      <c r="HY736">
        <v>9999</v>
      </c>
      <c r="HZ736">
        <v>9999</v>
      </c>
      <c r="IA736">
        <v>9999</v>
      </c>
      <c r="IB736">
        <v>22.8</v>
      </c>
      <c r="IC736">
        <v>4.97292</v>
      </c>
      <c r="ID736">
        <v>1.87729</v>
      </c>
      <c r="IE736">
        <v>1.87534</v>
      </c>
      <c r="IF736">
        <v>1.87819</v>
      </c>
      <c r="IG736">
        <v>1.87486</v>
      </c>
      <c r="IH736">
        <v>1.87848</v>
      </c>
      <c r="II736">
        <v>1.87558</v>
      </c>
      <c r="IJ736">
        <v>1.87671</v>
      </c>
      <c r="IK736">
        <v>0</v>
      </c>
      <c r="IL736">
        <v>0</v>
      </c>
      <c r="IM736">
        <v>0</v>
      </c>
      <c r="IN736">
        <v>0</v>
      </c>
      <c r="IO736" t="s">
        <v>441</v>
      </c>
      <c r="IP736" t="s">
        <v>442</v>
      </c>
      <c r="IQ736" t="s">
        <v>443</v>
      </c>
      <c r="IR736" t="s">
        <v>443</v>
      </c>
      <c r="IS736" t="s">
        <v>443</v>
      </c>
      <c r="IT736" t="s">
        <v>443</v>
      </c>
      <c r="IU736">
        <v>0</v>
      </c>
      <c r="IV736">
        <v>100</v>
      </c>
      <c r="IW736">
        <v>100</v>
      </c>
      <c r="IX736">
        <v>0.656</v>
      </c>
      <c r="IY736">
        <v>0.2172</v>
      </c>
      <c r="IZ736">
        <v>-0.1222274518627452</v>
      </c>
      <c r="JA736">
        <v>0.001328938755811441</v>
      </c>
      <c r="JB736">
        <v>-5.633165956792918E-07</v>
      </c>
      <c r="JC736">
        <v>2.510553891376428E-10</v>
      </c>
      <c r="JD736">
        <v>-0.04678033270444259</v>
      </c>
      <c r="JE736">
        <v>-0.0009625096320519332</v>
      </c>
      <c r="JF736">
        <v>0.0006953178313022573</v>
      </c>
      <c r="JG736">
        <v>-5.973937232829655E-06</v>
      </c>
      <c r="JH736">
        <v>1</v>
      </c>
      <c r="JI736">
        <v>2112</v>
      </c>
      <c r="JJ736">
        <v>1</v>
      </c>
      <c r="JK736">
        <v>26</v>
      </c>
      <c r="JL736">
        <v>201959.5</v>
      </c>
      <c r="JM736">
        <v>201959.4</v>
      </c>
      <c r="JN736">
        <v>1.82495</v>
      </c>
      <c r="JO736">
        <v>2.55615</v>
      </c>
      <c r="JP736">
        <v>1.39893</v>
      </c>
      <c r="JQ736">
        <v>2.32544</v>
      </c>
      <c r="JR736">
        <v>1.44897</v>
      </c>
      <c r="JS736">
        <v>2.51465</v>
      </c>
      <c r="JT736">
        <v>37.6263</v>
      </c>
      <c r="JU736">
        <v>23.9649</v>
      </c>
      <c r="JV736">
        <v>18</v>
      </c>
      <c r="JW736">
        <v>480.101</v>
      </c>
      <c r="JX736">
        <v>449.746</v>
      </c>
      <c r="JY736">
        <v>27.7372</v>
      </c>
      <c r="JZ736">
        <v>29.1055</v>
      </c>
      <c r="KA736">
        <v>29.9999</v>
      </c>
      <c r="KB736">
        <v>28.8908</v>
      </c>
      <c r="KC736">
        <v>28.973</v>
      </c>
      <c r="KD736">
        <v>36.6508</v>
      </c>
      <c r="KE736">
        <v>28.0502</v>
      </c>
      <c r="KF736">
        <v>14.2221</v>
      </c>
      <c r="KG736">
        <v>27.661</v>
      </c>
      <c r="KH736">
        <v>807.961</v>
      </c>
      <c r="KI736">
        <v>18.6241</v>
      </c>
      <c r="KJ736">
        <v>100.911</v>
      </c>
      <c r="KK736">
        <v>100.279</v>
      </c>
    </row>
    <row r="737" spans="1:297">
      <c r="A737">
        <v>721</v>
      </c>
      <c r="B737">
        <v>1759266154.6</v>
      </c>
      <c r="C737">
        <v>19339</v>
      </c>
      <c r="D737" t="s">
        <v>1892</v>
      </c>
      <c r="E737" t="s">
        <v>1893</v>
      </c>
      <c r="F737">
        <v>5</v>
      </c>
      <c r="G737" t="s">
        <v>1797</v>
      </c>
      <c r="H737" t="s">
        <v>436</v>
      </c>
      <c r="I737">
        <v>1759266146.814285</v>
      </c>
      <c r="J737">
        <f>(K737)/1000</f>
        <v>0</v>
      </c>
      <c r="K737">
        <f>IF(DP737, AN737, AH737)</f>
        <v>0</v>
      </c>
      <c r="L737">
        <f>IF(DP737, AI737, AG737)</f>
        <v>0</v>
      </c>
      <c r="M737">
        <f>DR737 - IF(AU737&gt;1, L737*DL737*100.0/(AW737), 0)</f>
        <v>0</v>
      </c>
      <c r="N737">
        <f>((T737-J737/2)*M737-L737)/(T737+J737/2)</f>
        <v>0</v>
      </c>
      <c r="O737">
        <f>N737*(DY737+DZ737)/1000.0</f>
        <v>0</v>
      </c>
      <c r="P737">
        <f>(DR737 - IF(AU737&gt;1, L737*DL737*100.0/(AW737), 0))*(DY737+DZ737)/1000.0</f>
        <v>0</v>
      </c>
      <c r="Q737">
        <f>2.0/((1/S737-1/R737)+SIGN(S737)*SQRT((1/S737-1/R737)*(1/S737-1/R737) + 4*DM737/((DM737+1)*(DM737+1))*(2*1/S737*1/R737-1/R737*1/R737)))</f>
        <v>0</v>
      </c>
      <c r="R737">
        <f>IF(LEFT(DN737,1)&lt;&gt;"0",IF(LEFT(DN737,1)="1",3.0,DO737),$D$5+$E$5*(EF737*DY737/($K$5*1000))+$F$5*(EF737*DY737/($K$5*1000))*MAX(MIN(DL737,$J$5),$I$5)*MAX(MIN(DL737,$J$5),$I$5)+$G$5*MAX(MIN(DL737,$J$5),$I$5)*(EF737*DY737/($K$5*1000))+$H$5*(EF737*DY737/($K$5*1000))*(EF737*DY737/($K$5*1000)))</f>
        <v>0</v>
      </c>
      <c r="S737">
        <f>J737*(1000-(1000*0.61365*exp(17.502*W737/(240.97+W737))/(DY737+DZ737)+DT737)/2)/(1000*0.61365*exp(17.502*W737/(240.97+W737))/(DY737+DZ737)-DT737)</f>
        <v>0</v>
      </c>
      <c r="T737">
        <f>1/((DM737+1)/(Q737/1.6)+1/(R737/1.37)) + DM737/((DM737+1)/(Q737/1.6) + DM737/(R737/1.37))</f>
        <v>0</v>
      </c>
      <c r="U737">
        <f>(DH737*DK737)</f>
        <v>0</v>
      </c>
      <c r="V737">
        <f>(EA737+(U737+2*0.95*5.67E-8*(((EA737+$B$7)+273)^4-(EA737+273)^4)-44100*J737)/(1.84*29.3*R737+8*0.95*5.67E-8*(EA737+273)^3))</f>
        <v>0</v>
      </c>
      <c r="W737">
        <f>($C$7*EB737+$D$7*EC737+$E$7*V737)</f>
        <v>0</v>
      </c>
      <c r="X737">
        <f>0.61365*exp(17.502*W737/(240.97+W737))</f>
        <v>0</v>
      </c>
      <c r="Y737">
        <f>(Z737/AA737*100)</f>
        <v>0</v>
      </c>
      <c r="Z737">
        <f>DT737*(DY737+DZ737)/1000</f>
        <v>0</v>
      </c>
      <c r="AA737">
        <f>0.61365*exp(17.502*EA737/(240.97+EA737))</f>
        <v>0</v>
      </c>
      <c r="AB737">
        <f>(X737-DT737*(DY737+DZ737)/1000)</f>
        <v>0</v>
      </c>
      <c r="AC737">
        <f>(-J737*44100)</f>
        <v>0</v>
      </c>
      <c r="AD737">
        <f>2*29.3*R737*0.92*(EA737-W737)</f>
        <v>0</v>
      </c>
      <c r="AE737">
        <f>2*0.95*5.67E-8*(((EA737+$B$7)+273)^4-(W737+273)^4)</f>
        <v>0</v>
      </c>
      <c r="AF737">
        <f>U737+AE737+AC737+AD737</f>
        <v>0</v>
      </c>
      <c r="AG737">
        <f>DX737*AU737*(DS737-DR737*(1000-AU737*DU737)/(1000-AU737*DT737))/(100*DL737)</f>
        <v>0</v>
      </c>
      <c r="AH737">
        <f>1000*DX737*AU737*(DT737-DU737)/(100*DL737*(1000-AU737*DT737))</f>
        <v>0</v>
      </c>
      <c r="AI737">
        <f>(AJ737 - AK737 - DY737*1E3/(8.314*(EA737+273.15)) * AM737/DX737 * AL737) * DX737/(100*DL737) * (1000 - DU737)/1000</f>
        <v>0</v>
      </c>
      <c r="AJ737">
        <v>806.6900155108425</v>
      </c>
      <c r="AK737">
        <v>774.8625575757573</v>
      </c>
      <c r="AL737">
        <v>3.414412769692845</v>
      </c>
      <c r="AM737">
        <v>65.48838002476873</v>
      </c>
      <c r="AN737">
        <f>(AP737 - AO737 + DY737*1E3/(8.314*(EA737+273.15)) * AR737/DX737 * AQ737) * DX737/(100*DL737) * 1000/(1000 - AP737)</f>
        <v>0</v>
      </c>
      <c r="AO737">
        <v>18.51776957509033</v>
      </c>
      <c r="AP737">
        <v>22.78099212121212</v>
      </c>
      <c r="AQ737">
        <v>-0.001013966422501389</v>
      </c>
      <c r="AR737">
        <v>121.0153732693986</v>
      </c>
      <c r="AS737">
        <v>2</v>
      </c>
      <c r="AT737">
        <v>0</v>
      </c>
      <c r="AU737">
        <f>IF(AS737*$H$13&gt;=AW737,1.0,(AW737/(AW737-AS737*$H$13)))</f>
        <v>0</v>
      </c>
      <c r="AV737">
        <f>(AU737-1)*100</f>
        <v>0</v>
      </c>
      <c r="AW737">
        <f>MAX(0,($B$13+$C$13*EF737)/(1+$D$13*EF737)*DY737/(EA737+273)*$E$13)</f>
        <v>0</v>
      </c>
      <c r="AX737" t="s">
        <v>437</v>
      </c>
      <c r="AY737" t="s">
        <v>437</v>
      </c>
      <c r="AZ737">
        <v>0</v>
      </c>
      <c r="BA737">
        <v>0</v>
      </c>
      <c r="BB737">
        <f>1-AZ737/BA737</f>
        <v>0</v>
      </c>
      <c r="BC737">
        <v>0</v>
      </c>
      <c r="BD737" t="s">
        <v>437</v>
      </c>
      <c r="BE737" t="s">
        <v>437</v>
      </c>
      <c r="BF737">
        <v>0</v>
      </c>
      <c r="BG737">
        <v>0</v>
      </c>
      <c r="BH737">
        <f>1-BF737/BG737</f>
        <v>0</v>
      </c>
      <c r="BI737">
        <v>0.5</v>
      </c>
      <c r="BJ737">
        <f>DI737</f>
        <v>0</v>
      </c>
      <c r="BK737">
        <f>L737</f>
        <v>0</v>
      </c>
      <c r="BL737">
        <f>BH737*BI737*BJ737</f>
        <v>0</v>
      </c>
      <c r="BM737">
        <f>(BK737-BC737)/BJ737</f>
        <v>0</v>
      </c>
      <c r="BN737">
        <f>(BA737-BG737)/BG737</f>
        <v>0</v>
      </c>
      <c r="BO737">
        <f>AZ737/(BB737+AZ737/BG737)</f>
        <v>0</v>
      </c>
      <c r="BP737" t="s">
        <v>437</v>
      </c>
      <c r="BQ737">
        <v>0</v>
      </c>
      <c r="BR737">
        <f>IF(BQ737&lt;&gt;0, BQ737, BO737)</f>
        <v>0</v>
      </c>
      <c r="BS737">
        <f>1-BR737/BG737</f>
        <v>0</v>
      </c>
      <c r="BT737">
        <f>(BG737-BF737)/(BG737-BR737)</f>
        <v>0</v>
      </c>
      <c r="BU737">
        <f>(BA737-BG737)/(BA737-BR737)</f>
        <v>0</v>
      </c>
      <c r="BV737">
        <f>(BG737-BF737)/(BG737-AZ737)</f>
        <v>0</v>
      </c>
      <c r="BW737">
        <f>(BA737-BG737)/(BA737-AZ737)</f>
        <v>0</v>
      </c>
      <c r="BX737">
        <f>(BT737*BR737/BF737)</f>
        <v>0</v>
      </c>
      <c r="BY737">
        <f>(1-BX737)</f>
        <v>0</v>
      </c>
      <c r="DH737">
        <f>$B$11*EG737+$C$11*EH737+$F$11*ES737*(1-EV737)</f>
        <v>0</v>
      </c>
      <c r="DI737">
        <f>DH737*DJ737</f>
        <v>0</v>
      </c>
      <c r="DJ737">
        <f>($B$11*$D$9+$C$11*$D$9+$F$11*((FF737+EX737)/MAX(FF737+EX737+FG737, 0.1)*$I$9+FG737/MAX(FF737+EX737+FG737, 0.1)*$J$9))/($B$11+$C$11+$F$11)</f>
        <v>0</v>
      </c>
      <c r="DK737">
        <f>($B$11*$K$9+$C$11*$K$9+$F$11*((FF737+EX737)/MAX(FF737+EX737+FG737, 0.1)*$P$9+FG737/MAX(FF737+EX737+FG737, 0.1)*$Q$9))/($B$11+$C$11+$F$11)</f>
        <v>0</v>
      </c>
      <c r="DL737">
        <v>5.36</v>
      </c>
      <c r="DM737">
        <v>0.5</v>
      </c>
      <c r="DN737" t="s">
        <v>438</v>
      </c>
      <c r="DO737">
        <v>2</v>
      </c>
      <c r="DP737" t="b">
        <v>1</v>
      </c>
      <c r="DQ737">
        <v>1759266146.814285</v>
      </c>
      <c r="DR737">
        <v>732.8693571428573</v>
      </c>
      <c r="DS737">
        <v>776.0106428571428</v>
      </c>
      <c r="DT737">
        <v>22.809525</v>
      </c>
      <c r="DU737">
        <v>18.44114285714286</v>
      </c>
      <c r="DV737">
        <v>732.2220714285716</v>
      </c>
      <c r="DW737">
        <v>22.59205714285715</v>
      </c>
      <c r="DX737">
        <v>500.0209285714286</v>
      </c>
      <c r="DY737">
        <v>90.60371785714285</v>
      </c>
      <c r="DZ737">
        <v>0.0509999</v>
      </c>
      <c r="EA737">
        <v>29.62815</v>
      </c>
      <c r="EB737">
        <v>30.08347142857142</v>
      </c>
      <c r="EC737">
        <v>999.9000000000002</v>
      </c>
      <c r="ED737">
        <v>0</v>
      </c>
      <c r="EE737">
        <v>0</v>
      </c>
      <c r="EF737">
        <v>9991.803214285714</v>
      </c>
      <c r="EG737">
        <v>0</v>
      </c>
      <c r="EH737">
        <v>12.3477</v>
      </c>
      <c r="EI737">
        <v>-43.14119642857143</v>
      </c>
      <c r="EJ737">
        <v>749.9756785714286</v>
      </c>
      <c r="EK737">
        <v>790.5907142857144</v>
      </c>
      <c r="EL737">
        <v>4.368379642857143</v>
      </c>
      <c r="EM737">
        <v>776.0106428571428</v>
      </c>
      <c r="EN737">
        <v>18.44114285714286</v>
      </c>
      <c r="EO737">
        <v>2.0666275</v>
      </c>
      <c r="EP737">
        <v>1.6708375</v>
      </c>
      <c r="EQ737">
        <v>17.96426071428572</v>
      </c>
      <c r="ER737">
        <v>14.62804642857143</v>
      </c>
      <c r="ES737">
        <v>2000.019285714285</v>
      </c>
      <c r="ET737">
        <v>0.9800010357142855</v>
      </c>
      <c r="EU737">
        <v>0.0199989</v>
      </c>
      <c r="EV737">
        <v>0</v>
      </c>
      <c r="EW737">
        <v>939.5549285714286</v>
      </c>
      <c r="EX737">
        <v>5.000560000000001</v>
      </c>
      <c r="EY737">
        <v>19310.89285714286</v>
      </c>
      <c r="EZ737">
        <v>17295.04642857143</v>
      </c>
      <c r="FA737">
        <v>41.23849999999999</v>
      </c>
      <c r="FB737">
        <v>41.5710357142857</v>
      </c>
      <c r="FC737">
        <v>41.1225</v>
      </c>
      <c r="FD737">
        <v>40.70746428571429</v>
      </c>
      <c r="FE737">
        <v>42.18496428571428</v>
      </c>
      <c r="FF737">
        <v>1955.119285714286</v>
      </c>
      <c r="FG737">
        <v>39.9</v>
      </c>
      <c r="FH737">
        <v>0</v>
      </c>
      <c r="FI737">
        <v>1759266169</v>
      </c>
      <c r="FJ737">
        <v>0</v>
      </c>
      <c r="FK737">
        <v>939.51352</v>
      </c>
      <c r="FL737">
        <v>-2.388307690982728</v>
      </c>
      <c r="FM737">
        <v>-46.24615379596684</v>
      </c>
      <c r="FN737">
        <v>19310.272</v>
      </c>
      <c r="FO737">
        <v>15</v>
      </c>
      <c r="FP737">
        <v>0</v>
      </c>
      <c r="FQ737" t="s">
        <v>439</v>
      </c>
      <c r="FR737">
        <v>1747148579.5</v>
      </c>
      <c r="FS737">
        <v>1747148584.5</v>
      </c>
      <c r="FT737">
        <v>0</v>
      </c>
      <c r="FU737">
        <v>0.162</v>
      </c>
      <c r="FV737">
        <v>-0.001</v>
      </c>
      <c r="FW737">
        <v>0.139</v>
      </c>
      <c r="FX737">
        <v>0.058</v>
      </c>
      <c r="FY737">
        <v>420</v>
      </c>
      <c r="FZ737">
        <v>16</v>
      </c>
      <c r="GA737">
        <v>0.19</v>
      </c>
      <c r="GB737">
        <v>0.02</v>
      </c>
      <c r="GC737">
        <v>-43.09042</v>
      </c>
      <c r="GD737">
        <v>-0.8480780487803988</v>
      </c>
      <c r="GE737">
        <v>0.09323153490101951</v>
      </c>
      <c r="GF737">
        <v>0</v>
      </c>
      <c r="GG737">
        <v>939.6845882352941</v>
      </c>
      <c r="GH737">
        <v>-2.395385792563866</v>
      </c>
      <c r="GI737">
        <v>0.3022914563256439</v>
      </c>
      <c r="GJ737">
        <v>0</v>
      </c>
      <c r="GK737">
        <v>4.421043</v>
      </c>
      <c r="GL737">
        <v>-0.9047486679174578</v>
      </c>
      <c r="GM737">
        <v>0.08806263882033062</v>
      </c>
      <c r="GN737">
        <v>0</v>
      </c>
      <c r="GO737">
        <v>0</v>
      </c>
      <c r="GP737">
        <v>3</v>
      </c>
      <c r="GQ737" t="s">
        <v>490</v>
      </c>
      <c r="GR737">
        <v>3.12834</v>
      </c>
      <c r="GS737">
        <v>2.72918</v>
      </c>
      <c r="GT737">
        <v>0.130652</v>
      </c>
      <c r="GU737">
        <v>0.136402</v>
      </c>
      <c r="GV737">
        <v>0.103267</v>
      </c>
      <c r="GW737">
        <v>0.0898682</v>
      </c>
      <c r="GX737">
        <v>26064.8</v>
      </c>
      <c r="GY737">
        <v>25118.2</v>
      </c>
      <c r="GZ737">
        <v>30523.8</v>
      </c>
      <c r="HA737">
        <v>29340.4</v>
      </c>
      <c r="HB737">
        <v>37778.9</v>
      </c>
      <c r="HC737">
        <v>35138.8</v>
      </c>
      <c r="HD737">
        <v>46695.8</v>
      </c>
      <c r="HE737">
        <v>43596.2</v>
      </c>
      <c r="HF737">
        <v>1.82558</v>
      </c>
      <c r="HG737">
        <v>1.82565</v>
      </c>
      <c r="HH737">
        <v>0.146165</v>
      </c>
      <c r="HI737">
        <v>0</v>
      </c>
      <c r="HJ737">
        <v>27.6974</v>
      </c>
      <c r="HK737">
        <v>999.9</v>
      </c>
      <c r="HL737">
        <v>46.9</v>
      </c>
      <c r="HM737">
        <v>31.7</v>
      </c>
      <c r="HN737">
        <v>24.3009</v>
      </c>
      <c r="HO737">
        <v>62.8843</v>
      </c>
      <c r="HP737">
        <v>17.5</v>
      </c>
      <c r="HQ737">
        <v>1</v>
      </c>
      <c r="HR737">
        <v>0.143521</v>
      </c>
      <c r="HS737">
        <v>0.200817</v>
      </c>
      <c r="HT737">
        <v>20.2006</v>
      </c>
      <c r="HU737">
        <v>5.22762</v>
      </c>
      <c r="HV737">
        <v>11.974</v>
      </c>
      <c r="HW737">
        <v>4.96945</v>
      </c>
      <c r="HX737">
        <v>3.28945</v>
      </c>
      <c r="HY737">
        <v>9999</v>
      </c>
      <c r="HZ737">
        <v>9999</v>
      </c>
      <c r="IA737">
        <v>9999</v>
      </c>
      <c r="IB737">
        <v>22.8</v>
      </c>
      <c r="IC737">
        <v>4.97292</v>
      </c>
      <c r="ID737">
        <v>1.87732</v>
      </c>
      <c r="IE737">
        <v>1.87534</v>
      </c>
      <c r="IF737">
        <v>1.87819</v>
      </c>
      <c r="IG737">
        <v>1.87488</v>
      </c>
      <c r="IH737">
        <v>1.8785</v>
      </c>
      <c r="II737">
        <v>1.87557</v>
      </c>
      <c r="IJ737">
        <v>1.87677</v>
      </c>
      <c r="IK737">
        <v>0</v>
      </c>
      <c r="IL737">
        <v>0</v>
      </c>
      <c r="IM737">
        <v>0</v>
      </c>
      <c r="IN737">
        <v>0</v>
      </c>
      <c r="IO737" t="s">
        <v>441</v>
      </c>
      <c r="IP737" t="s">
        <v>442</v>
      </c>
      <c r="IQ737" t="s">
        <v>443</v>
      </c>
      <c r="IR737" t="s">
        <v>443</v>
      </c>
      <c r="IS737" t="s">
        <v>443</v>
      </c>
      <c r="IT737" t="s">
        <v>443</v>
      </c>
      <c r="IU737">
        <v>0</v>
      </c>
      <c r="IV737">
        <v>100</v>
      </c>
      <c r="IW737">
        <v>100</v>
      </c>
      <c r="IX737">
        <v>0.671</v>
      </c>
      <c r="IY737">
        <v>0.2168</v>
      </c>
      <c r="IZ737">
        <v>-0.1222274518627452</v>
      </c>
      <c r="JA737">
        <v>0.001328938755811441</v>
      </c>
      <c r="JB737">
        <v>-5.633165956792918E-07</v>
      </c>
      <c r="JC737">
        <v>2.510553891376428E-10</v>
      </c>
      <c r="JD737">
        <v>-0.04678033270444259</v>
      </c>
      <c r="JE737">
        <v>-0.0009625096320519332</v>
      </c>
      <c r="JF737">
        <v>0.0006953178313022573</v>
      </c>
      <c r="JG737">
        <v>-5.973937232829655E-06</v>
      </c>
      <c r="JH737">
        <v>1</v>
      </c>
      <c r="JI737">
        <v>2112</v>
      </c>
      <c r="JJ737">
        <v>1</v>
      </c>
      <c r="JK737">
        <v>26</v>
      </c>
      <c r="JL737">
        <v>201959.6</v>
      </c>
      <c r="JM737">
        <v>201959.5</v>
      </c>
      <c r="JN737">
        <v>1.85913</v>
      </c>
      <c r="JO737">
        <v>2.54517</v>
      </c>
      <c r="JP737">
        <v>1.39893</v>
      </c>
      <c r="JQ737">
        <v>2.32544</v>
      </c>
      <c r="JR737">
        <v>1.44897</v>
      </c>
      <c r="JS737">
        <v>2.59155</v>
      </c>
      <c r="JT737">
        <v>37.6263</v>
      </c>
      <c r="JU737">
        <v>23.9737</v>
      </c>
      <c r="JV737">
        <v>18</v>
      </c>
      <c r="JW737">
        <v>479.964</v>
      </c>
      <c r="JX737">
        <v>449.992</v>
      </c>
      <c r="JY737">
        <v>27.6579</v>
      </c>
      <c r="JZ737">
        <v>29.1012</v>
      </c>
      <c r="KA737">
        <v>29.9999</v>
      </c>
      <c r="KB737">
        <v>28.8865</v>
      </c>
      <c r="KC737">
        <v>28.9681</v>
      </c>
      <c r="KD737">
        <v>37.242</v>
      </c>
      <c r="KE737">
        <v>27.4555</v>
      </c>
      <c r="KF737">
        <v>14.2221</v>
      </c>
      <c r="KG737">
        <v>27.571</v>
      </c>
      <c r="KH737">
        <v>821.318</v>
      </c>
      <c r="KI737">
        <v>18.7098</v>
      </c>
      <c r="KJ737">
        <v>100.912</v>
      </c>
      <c r="KK737">
        <v>100.281</v>
      </c>
    </row>
    <row r="738" spans="1:297">
      <c r="A738">
        <v>722</v>
      </c>
      <c r="B738">
        <v>1759266159.6</v>
      </c>
      <c r="C738">
        <v>19344</v>
      </c>
      <c r="D738" t="s">
        <v>1894</v>
      </c>
      <c r="E738" t="s">
        <v>1895</v>
      </c>
      <c r="F738">
        <v>5</v>
      </c>
      <c r="G738" t="s">
        <v>1797</v>
      </c>
      <c r="H738" t="s">
        <v>436</v>
      </c>
      <c r="I738">
        <v>1759266152.1</v>
      </c>
      <c r="J738">
        <f>(K738)/1000</f>
        <v>0</v>
      </c>
      <c r="K738">
        <f>IF(DP738, AN738, AH738)</f>
        <v>0</v>
      </c>
      <c r="L738">
        <f>IF(DP738, AI738, AG738)</f>
        <v>0</v>
      </c>
      <c r="M738">
        <f>DR738 - IF(AU738&gt;1, L738*DL738*100.0/(AW738), 0)</f>
        <v>0</v>
      </c>
      <c r="N738">
        <f>((T738-J738/2)*M738-L738)/(T738+J738/2)</f>
        <v>0</v>
      </c>
      <c r="O738">
        <f>N738*(DY738+DZ738)/1000.0</f>
        <v>0</v>
      </c>
      <c r="P738">
        <f>(DR738 - IF(AU738&gt;1, L738*DL738*100.0/(AW738), 0))*(DY738+DZ738)/1000.0</f>
        <v>0</v>
      </c>
      <c r="Q738">
        <f>2.0/((1/S738-1/R738)+SIGN(S738)*SQRT((1/S738-1/R738)*(1/S738-1/R738) + 4*DM738/((DM738+1)*(DM738+1))*(2*1/S738*1/R738-1/R738*1/R738)))</f>
        <v>0</v>
      </c>
      <c r="R738">
        <f>IF(LEFT(DN738,1)&lt;&gt;"0",IF(LEFT(DN738,1)="1",3.0,DO738),$D$5+$E$5*(EF738*DY738/($K$5*1000))+$F$5*(EF738*DY738/($K$5*1000))*MAX(MIN(DL738,$J$5),$I$5)*MAX(MIN(DL738,$J$5),$I$5)+$G$5*MAX(MIN(DL738,$J$5),$I$5)*(EF738*DY738/($K$5*1000))+$H$5*(EF738*DY738/($K$5*1000))*(EF738*DY738/($K$5*1000)))</f>
        <v>0</v>
      </c>
      <c r="S738">
        <f>J738*(1000-(1000*0.61365*exp(17.502*W738/(240.97+W738))/(DY738+DZ738)+DT738)/2)/(1000*0.61365*exp(17.502*W738/(240.97+W738))/(DY738+DZ738)-DT738)</f>
        <v>0</v>
      </c>
      <c r="T738">
        <f>1/((DM738+1)/(Q738/1.6)+1/(R738/1.37)) + DM738/((DM738+1)/(Q738/1.6) + DM738/(R738/1.37))</f>
        <v>0</v>
      </c>
      <c r="U738">
        <f>(DH738*DK738)</f>
        <v>0</v>
      </c>
      <c r="V738">
        <f>(EA738+(U738+2*0.95*5.67E-8*(((EA738+$B$7)+273)^4-(EA738+273)^4)-44100*J738)/(1.84*29.3*R738+8*0.95*5.67E-8*(EA738+273)^3))</f>
        <v>0</v>
      </c>
      <c r="W738">
        <f>($C$7*EB738+$D$7*EC738+$E$7*V738)</f>
        <v>0</v>
      </c>
      <c r="X738">
        <f>0.61365*exp(17.502*W738/(240.97+W738))</f>
        <v>0</v>
      </c>
      <c r="Y738">
        <f>(Z738/AA738*100)</f>
        <v>0</v>
      </c>
      <c r="Z738">
        <f>DT738*(DY738+DZ738)/1000</f>
        <v>0</v>
      </c>
      <c r="AA738">
        <f>0.61365*exp(17.502*EA738/(240.97+EA738))</f>
        <v>0</v>
      </c>
      <c r="AB738">
        <f>(X738-DT738*(DY738+DZ738)/1000)</f>
        <v>0</v>
      </c>
      <c r="AC738">
        <f>(-J738*44100)</f>
        <v>0</v>
      </c>
      <c r="AD738">
        <f>2*29.3*R738*0.92*(EA738-W738)</f>
        <v>0</v>
      </c>
      <c r="AE738">
        <f>2*0.95*5.67E-8*(((EA738+$B$7)+273)^4-(W738+273)^4)</f>
        <v>0</v>
      </c>
      <c r="AF738">
        <f>U738+AE738+AC738+AD738</f>
        <v>0</v>
      </c>
      <c r="AG738">
        <f>DX738*AU738*(DS738-DR738*(1000-AU738*DU738)/(1000-AU738*DT738))/(100*DL738)</f>
        <v>0</v>
      </c>
      <c r="AH738">
        <f>1000*DX738*AU738*(DT738-DU738)/(100*DL738*(1000-AU738*DT738))</f>
        <v>0</v>
      </c>
      <c r="AI738">
        <f>(AJ738 - AK738 - DY738*1E3/(8.314*(EA738+273.15)) * AM738/DX738 * AL738) * DX738/(100*DL738) * (1000 - DU738)/1000</f>
        <v>0</v>
      </c>
      <c r="AJ738">
        <v>823.7853182975132</v>
      </c>
      <c r="AK738">
        <v>791.9133878787879</v>
      </c>
      <c r="AL738">
        <v>3.417456507380071</v>
      </c>
      <c r="AM738">
        <v>65.48838002476873</v>
      </c>
      <c r="AN738">
        <f>(AP738 - AO738 + DY738*1E3/(8.314*(EA738+273.15)) * AR738/DX738 * AQ738) * DX738/(100*DL738) * 1000/(1000 - AP738)</f>
        <v>0</v>
      </c>
      <c r="AO738">
        <v>18.58937920875721</v>
      </c>
      <c r="AP738">
        <v>22.75565575757575</v>
      </c>
      <c r="AQ738">
        <v>-0.005167608906054909</v>
      </c>
      <c r="AR738">
        <v>121.0153732693986</v>
      </c>
      <c r="AS738">
        <v>2</v>
      </c>
      <c r="AT738">
        <v>0</v>
      </c>
      <c r="AU738">
        <f>IF(AS738*$H$13&gt;=AW738,1.0,(AW738/(AW738-AS738*$H$13)))</f>
        <v>0</v>
      </c>
      <c r="AV738">
        <f>(AU738-1)*100</f>
        <v>0</v>
      </c>
      <c r="AW738">
        <f>MAX(0,($B$13+$C$13*EF738)/(1+$D$13*EF738)*DY738/(EA738+273)*$E$13)</f>
        <v>0</v>
      </c>
      <c r="AX738" t="s">
        <v>437</v>
      </c>
      <c r="AY738" t="s">
        <v>437</v>
      </c>
      <c r="AZ738">
        <v>0</v>
      </c>
      <c r="BA738">
        <v>0</v>
      </c>
      <c r="BB738">
        <f>1-AZ738/BA738</f>
        <v>0</v>
      </c>
      <c r="BC738">
        <v>0</v>
      </c>
      <c r="BD738" t="s">
        <v>437</v>
      </c>
      <c r="BE738" t="s">
        <v>437</v>
      </c>
      <c r="BF738">
        <v>0</v>
      </c>
      <c r="BG738">
        <v>0</v>
      </c>
      <c r="BH738">
        <f>1-BF738/BG738</f>
        <v>0</v>
      </c>
      <c r="BI738">
        <v>0.5</v>
      </c>
      <c r="BJ738">
        <f>DI738</f>
        <v>0</v>
      </c>
      <c r="BK738">
        <f>L738</f>
        <v>0</v>
      </c>
      <c r="BL738">
        <f>BH738*BI738*BJ738</f>
        <v>0</v>
      </c>
      <c r="BM738">
        <f>(BK738-BC738)/BJ738</f>
        <v>0</v>
      </c>
      <c r="BN738">
        <f>(BA738-BG738)/BG738</f>
        <v>0</v>
      </c>
      <c r="BO738">
        <f>AZ738/(BB738+AZ738/BG738)</f>
        <v>0</v>
      </c>
      <c r="BP738" t="s">
        <v>437</v>
      </c>
      <c r="BQ738">
        <v>0</v>
      </c>
      <c r="BR738">
        <f>IF(BQ738&lt;&gt;0, BQ738, BO738)</f>
        <v>0</v>
      </c>
      <c r="BS738">
        <f>1-BR738/BG738</f>
        <v>0</v>
      </c>
      <c r="BT738">
        <f>(BG738-BF738)/(BG738-BR738)</f>
        <v>0</v>
      </c>
      <c r="BU738">
        <f>(BA738-BG738)/(BA738-BR738)</f>
        <v>0</v>
      </c>
      <c r="BV738">
        <f>(BG738-BF738)/(BG738-AZ738)</f>
        <v>0</v>
      </c>
      <c r="BW738">
        <f>(BA738-BG738)/(BA738-AZ738)</f>
        <v>0</v>
      </c>
      <c r="BX738">
        <f>(BT738*BR738/BF738)</f>
        <v>0</v>
      </c>
      <c r="BY738">
        <f>(1-BX738)</f>
        <v>0</v>
      </c>
      <c r="DH738">
        <f>$B$11*EG738+$C$11*EH738+$F$11*ES738*(1-EV738)</f>
        <v>0</v>
      </c>
      <c r="DI738">
        <f>DH738*DJ738</f>
        <v>0</v>
      </c>
      <c r="DJ738">
        <f>($B$11*$D$9+$C$11*$D$9+$F$11*((FF738+EX738)/MAX(FF738+EX738+FG738, 0.1)*$I$9+FG738/MAX(FF738+EX738+FG738, 0.1)*$J$9))/($B$11+$C$11+$F$11)</f>
        <v>0</v>
      </c>
      <c r="DK738">
        <f>($B$11*$K$9+$C$11*$K$9+$F$11*((FF738+EX738)/MAX(FF738+EX738+FG738, 0.1)*$P$9+FG738/MAX(FF738+EX738+FG738, 0.1)*$Q$9))/($B$11+$C$11+$F$11)</f>
        <v>0</v>
      </c>
      <c r="DL738">
        <v>5.36</v>
      </c>
      <c r="DM738">
        <v>0.5</v>
      </c>
      <c r="DN738" t="s">
        <v>438</v>
      </c>
      <c r="DO738">
        <v>2</v>
      </c>
      <c r="DP738" t="b">
        <v>1</v>
      </c>
      <c r="DQ738">
        <v>1759266152.1</v>
      </c>
      <c r="DR738">
        <v>750.5242222222223</v>
      </c>
      <c r="DS738">
        <v>793.7226296296295</v>
      </c>
      <c r="DT738">
        <v>22.78727777777778</v>
      </c>
      <c r="DU738">
        <v>18.50737037037037</v>
      </c>
      <c r="DV738">
        <v>749.8608888888889</v>
      </c>
      <c r="DW738">
        <v>22.57027407407408</v>
      </c>
      <c r="DX738">
        <v>500.014074074074</v>
      </c>
      <c r="DY738">
        <v>90.60324444444444</v>
      </c>
      <c r="DZ738">
        <v>0.05098084074074073</v>
      </c>
      <c r="EA738">
        <v>29.61815925925926</v>
      </c>
      <c r="EB738">
        <v>30.08606666666667</v>
      </c>
      <c r="EC738">
        <v>999.9000000000001</v>
      </c>
      <c r="ED738">
        <v>0</v>
      </c>
      <c r="EE738">
        <v>0</v>
      </c>
      <c r="EF738">
        <v>9994.249259259259</v>
      </c>
      <c r="EG738">
        <v>0</v>
      </c>
      <c r="EH738">
        <v>12.3567</v>
      </c>
      <c r="EI738">
        <v>-43.19843333333333</v>
      </c>
      <c r="EJ738">
        <v>768.0251851851853</v>
      </c>
      <c r="EK738">
        <v>808.6902962962963</v>
      </c>
      <c r="EL738">
        <v>4.279907037037037</v>
      </c>
      <c r="EM738">
        <v>793.7226296296295</v>
      </c>
      <c r="EN738">
        <v>18.50737037037037</v>
      </c>
      <c r="EO738">
        <v>2.06460037037037</v>
      </c>
      <c r="EP738">
        <v>1.676828518518518</v>
      </c>
      <c r="EQ738">
        <v>17.94865555555555</v>
      </c>
      <c r="ER738">
        <v>14.68348148148148</v>
      </c>
      <c r="ES738">
        <v>2000.023703703704</v>
      </c>
      <c r="ET738">
        <v>0.9800012222222221</v>
      </c>
      <c r="EU738">
        <v>0.01999871111111111</v>
      </c>
      <c r="EV738">
        <v>0</v>
      </c>
      <c r="EW738">
        <v>939.3381111111112</v>
      </c>
      <c r="EX738">
        <v>5.000560000000001</v>
      </c>
      <c r="EY738">
        <v>19306.43703703703</v>
      </c>
      <c r="EZ738">
        <v>17295.09629629629</v>
      </c>
      <c r="FA738">
        <v>41.24966666666666</v>
      </c>
      <c r="FB738">
        <v>41.56670370370369</v>
      </c>
      <c r="FC738">
        <v>41.13174074074073</v>
      </c>
      <c r="FD738">
        <v>40.73129629629629</v>
      </c>
      <c r="FE738">
        <v>42.22877777777776</v>
      </c>
      <c r="FF738">
        <v>1955.123703703704</v>
      </c>
      <c r="FG738">
        <v>39.9</v>
      </c>
      <c r="FH738">
        <v>0</v>
      </c>
      <c r="FI738">
        <v>1759266173.8</v>
      </c>
      <c r="FJ738">
        <v>0</v>
      </c>
      <c r="FK738">
        <v>939.29808</v>
      </c>
      <c r="FL738">
        <v>-2.716846158367551</v>
      </c>
      <c r="FM738">
        <v>-46.51538460470302</v>
      </c>
      <c r="FN738">
        <v>19306.348</v>
      </c>
      <c r="FO738">
        <v>15</v>
      </c>
      <c r="FP738">
        <v>0</v>
      </c>
      <c r="FQ738" t="s">
        <v>439</v>
      </c>
      <c r="FR738">
        <v>1747148579.5</v>
      </c>
      <c r="FS738">
        <v>1747148584.5</v>
      </c>
      <c r="FT738">
        <v>0</v>
      </c>
      <c r="FU738">
        <v>0.162</v>
      </c>
      <c r="FV738">
        <v>-0.001</v>
      </c>
      <c r="FW738">
        <v>0.139</v>
      </c>
      <c r="FX738">
        <v>0.058</v>
      </c>
      <c r="FY738">
        <v>420</v>
      </c>
      <c r="FZ738">
        <v>16</v>
      </c>
      <c r="GA738">
        <v>0.19</v>
      </c>
      <c r="GB738">
        <v>0.02</v>
      </c>
      <c r="GC738">
        <v>-43.15846341463415</v>
      </c>
      <c r="GD738">
        <v>-0.6154432055749209</v>
      </c>
      <c r="GE738">
        <v>0.0772852201062849</v>
      </c>
      <c r="GF738">
        <v>0</v>
      </c>
      <c r="GG738">
        <v>939.4190882352942</v>
      </c>
      <c r="GH738">
        <v>-2.422291829396658</v>
      </c>
      <c r="GI738">
        <v>0.3163383675793518</v>
      </c>
      <c r="GJ738">
        <v>0</v>
      </c>
      <c r="GK738">
        <v>4.335618536585366</v>
      </c>
      <c r="GL738">
        <v>-0.9759236236933724</v>
      </c>
      <c r="GM738">
        <v>0.09761334506328412</v>
      </c>
      <c r="GN738">
        <v>0</v>
      </c>
      <c r="GO738">
        <v>0</v>
      </c>
      <c r="GP738">
        <v>3</v>
      </c>
      <c r="GQ738" t="s">
        <v>490</v>
      </c>
      <c r="GR738">
        <v>3.12815</v>
      </c>
      <c r="GS738">
        <v>2.72854</v>
      </c>
      <c r="GT738">
        <v>0.132557</v>
      </c>
      <c r="GU738">
        <v>0.138269</v>
      </c>
      <c r="GV738">
        <v>0.10319</v>
      </c>
      <c r="GW738">
        <v>0.09025809999999999</v>
      </c>
      <c r="GX738">
        <v>26008</v>
      </c>
      <c r="GY738">
        <v>25064</v>
      </c>
      <c r="GZ738">
        <v>30524.1</v>
      </c>
      <c r="HA738">
        <v>29340.6</v>
      </c>
      <c r="HB738">
        <v>37782.6</v>
      </c>
      <c r="HC738">
        <v>35123.9</v>
      </c>
      <c r="HD738">
        <v>46696.2</v>
      </c>
      <c r="HE738">
        <v>43596.4</v>
      </c>
      <c r="HF738">
        <v>1.82528</v>
      </c>
      <c r="HG738">
        <v>1.82607</v>
      </c>
      <c r="HH738">
        <v>0.146061</v>
      </c>
      <c r="HI738">
        <v>0</v>
      </c>
      <c r="HJ738">
        <v>27.6988</v>
      </c>
      <c r="HK738">
        <v>999.9</v>
      </c>
      <c r="HL738">
        <v>46.8</v>
      </c>
      <c r="HM738">
        <v>31.7</v>
      </c>
      <c r="HN738">
        <v>24.2502</v>
      </c>
      <c r="HO738">
        <v>62.7743</v>
      </c>
      <c r="HP738">
        <v>17.512</v>
      </c>
      <c r="HQ738">
        <v>1</v>
      </c>
      <c r="HR738">
        <v>0.143415</v>
      </c>
      <c r="HS738">
        <v>0.245264</v>
      </c>
      <c r="HT738">
        <v>20.2006</v>
      </c>
      <c r="HU738">
        <v>5.22762</v>
      </c>
      <c r="HV738">
        <v>11.974</v>
      </c>
      <c r="HW738">
        <v>4.9695</v>
      </c>
      <c r="HX738">
        <v>3.28945</v>
      </c>
      <c r="HY738">
        <v>9999</v>
      </c>
      <c r="HZ738">
        <v>9999</v>
      </c>
      <c r="IA738">
        <v>9999</v>
      </c>
      <c r="IB738">
        <v>22.8</v>
      </c>
      <c r="IC738">
        <v>4.97291</v>
      </c>
      <c r="ID738">
        <v>1.87729</v>
      </c>
      <c r="IE738">
        <v>1.87534</v>
      </c>
      <c r="IF738">
        <v>1.8782</v>
      </c>
      <c r="IG738">
        <v>1.87489</v>
      </c>
      <c r="IH738">
        <v>1.87851</v>
      </c>
      <c r="II738">
        <v>1.87557</v>
      </c>
      <c r="IJ738">
        <v>1.87674</v>
      </c>
      <c r="IK738">
        <v>0</v>
      </c>
      <c r="IL738">
        <v>0</v>
      </c>
      <c r="IM738">
        <v>0</v>
      </c>
      <c r="IN738">
        <v>0</v>
      </c>
      <c r="IO738" t="s">
        <v>441</v>
      </c>
      <c r="IP738" t="s">
        <v>442</v>
      </c>
      <c r="IQ738" t="s">
        <v>443</v>
      </c>
      <c r="IR738" t="s">
        <v>443</v>
      </c>
      <c r="IS738" t="s">
        <v>443</v>
      </c>
      <c r="IT738" t="s">
        <v>443</v>
      </c>
      <c r="IU738">
        <v>0</v>
      </c>
      <c r="IV738">
        <v>100</v>
      </c>
      <c r="IW738">
        <v>100</v>
      </c>
      <c r="IX738">
        <v>0.6860000000000001</v>
      </c>
      <c r="IY738">
        <v>0.2163</v>
      </c>
      <c r="IZ738">
        <v>-0.1222274518627452</v>
      </c>
      <c r="JA738">
        <v>0.001328938755811441</v>
      </c>
      <c r="JB738">
        <v>-5.633165956792918E-07</v>
      </c>
      <c r="JC738">
        <v>2.510553891376428E-10</v>
      </c>
      <c r="JD738">
        <v>-0.04678033270444259</v>
      </c>
      <c r="JE738">
        <v>-0.0009625096320519332</v>
      </c>
      <c r="JF738">
        <v>0.0006953178313022573</v>
      </c>
      <c r="JG738">
        <v>-5.973937232829655E-06</v>
      </c>
      <c r="JH738">
        <v>1</v>
      </c>
      <c r="JI738">
        <v>2112</v>
      </c>
      <c r="JJ738">
        <v>1</v>
      </c>
      <c r="JK738">
        <v>26</v>
      </c>
      <c r="JL738">
        <v>201959.7</v>
      </c>
      <c r="JM738">
        <v>201959.6</v>
      </c>
      <c r="JN738">
        <v>1.88721</v>
      </c>
      <c r="JO738">
        <v>2.55371</v>
      </c>
      <c r="JP738">
        <v>1.39893</v>
      </c>
      <c r="JQ738">
        <v>2.32544</v>
      </c>
      <c r="JR738">
        <v>1.44897</v>
      </c>
      <c r="JS738">
        <v>2.51343</v>
      </c>
      <c r="JT738">
        <v>37.6263</v>
      </c>
      <c r="JU738">
        <v>23.9649</v>
      </c>
      <c r="JV738">
        <v>18</v>
      </c>
      <c r="JW738">
        <v>479.767</v>
      </c>
      <c r="JX738">
        <v>450.229</v>
      </c>
      <c r="JY738">
        <v>27.5668</v>
      </c>
      <c r="JZ738">
        <v>29.0967</v>
      </c>
      <c r="KA738">
        <v>30</v>
      </c>
      <c r="KB738">
        <v>28.8815</v>
      </c>
      <c r="KC738">
        <v>28.9637</v>
      </c>
      <c r="KD738">
        <v>37.892</v>
      </c>
      <c r="KE738">
        <v>27.1835</v>
      </c>
      <c r="KF738">
        <v>14.2221</v>
      </c>
      <c r="KG738">
        <v>27.4876</v>
      </c>
      <c r="KH738">
        <v>841.353</v>
      </c>
      <c r="KI738">
        <v>18.8017</v>
      </c>
      <c r="KJ738">
        <v>100.913</v>
      </c>
      <c r="KK738">
        <v>100.281</v>
      </c>
    </row>
    <row r="739" spans="1:297">
      <c r="A739">
        <v>723</v>
      </c>
      <c r="B739">
        <v>1759266164.6</v>
      </c>
      <c r="C739">
        <v>19349</v>
      </c>
      <c r="D739" t="s">
        <v>1896</v>
      </c>
      <c r="E739" t="s">
        <v>1897</v>
      </c>
      <c r="F739">
        <v>5</v>
      </c>
      <c r="G739" t="s">
        <v>1797</v>
      </c>
      <c r="H739" t="s">
        <v>436</v>
      </c>
      <c r="I739">
        <v>1759266156.814285</v>
      </c>
      <c r="J739">
        <f>(K739)/1000</f>
        <v>0</v>
      </c>
      <c r="K739">
        <f>IF(DP739, AN739, AH739)</f>
        <v>0</v>
      </c>
      <c r="L739">
        <f>IF(DP739, AI739, AG739)</f>
        <v>0</v>
      </c>
      <c r="M739">
        <f>DR739 - IF(AU739&gt;1, L739*DL739*100.0/(AW739), 0)</f>
        <v>0</v>
      </c>
      <c r="N739">
        <f>((T739-J739/2)*M739-L739)/(T739+J739/2)</f>
        <v>0</v>
      </c>
      <c r="O739">
        <f>N739*(DY739+DZ739)/1000.0</f>
        <v>0</v>
      </c>
      <c r="P739">
        <f>(DR739 - IF(AU739&gt;1, L739*DL739*100.0/(AW739), 0))*(DY739+DZ739)/1000.0</f>
        <v>0</v>
      </c>
      <c r="Q739">
        <f>2.0/((1/S739-1/R739)+SIGN(S739)*SQRT((1/S739-1/R739)*(1/S739-1/R739) + 4*DM739/((DM739+1)*(DM739+1))*(2*1/S739*1/R739-1/R739*1/R739)))</f>
        <v>0</v>
      </c>
      <c r="R739">
        <f>IF(LEFT(DN739,1)&lt;&gt;"0",IF(LEFT(DN739,1)="1",3.0,DO739),$D$5+$E$5*(EF739*DY739/($K$5*1000))+$F$5*(EF739*DY739/($K$5*1000))*MAX(MIN(DL739,$J$5),$I$5)*MAX(MIN(DL739,$J$5),$I$5)+$G$5*MAX(MIN(DL739,$J$5),$I$5)*(EF739*DY739/($K$5*1000))+$H$5*(EF739*DY739/($K$5*1000))*(EF739*DY739/($K$5*1000)))</f>
        <v>0</v>
      </c>
      <c r="S739">
        <f>J739*(1000-(1000*0.61365*exp(17.502*W739/(240.97+W739))/(DY739+DZ739)+DT739)/2)/(1000*0.61365*exp(17.502*W739/(240.97+W739))/(DY739+DZ739)-DT739)</f>
        <v>0</v>
      </c>
      <c r="T739">
        <f>1/((DM739+1)/(Q739/1.6)+1/(R739/1.37)) + DM739/((DM739+1)/(Q739/1.6) + DM739/(R739/1.37))</f>
        <v>0</v>
      </c>
      <c r="U739">
        <f>(DH739*DK739)</f>
        <v>0</v>
      </c>
      <c r="V739">
        <f>(EA739+(U739+2*0.95*5.67E-8*(((EA739+$B$7)+273)^4-(EA739+273)^4)-44100*J739)/(1.84*29.3*R739+8*0.95*5.67E-8*(EA739+273)^3))</f>
        <v>0</v>
      </c>
      <c r="W739">
        <f>($C$7*EB739+$D$7*EC739+$E$7*V739)</f>
        <v>0</v>
      </c>
      <c r="X739">
        <f>0.61365*exp(17.502*W739/(240.97+W739))</f>
        <v>0</v>
      </c>
      <c r="Y739">
        <f>(Z739/AA739*100)</f>
        <v>0</v>
      </c>
      <c r="Z739">
        <f>DT739*(DY739+DZ739)/1000</f>
        <v>0</v>
      </c>
      <c r="AA739">
        <f>0.61365*exp(17.502*EA739/(240.97+EA739))</f>
        <v>0</v>
      </c>
      <c r="AB739">
        <f>(X739-DT739*(DY739+DZ739)/1000)</f>
        <v>0</v>
      </c>
      <c r="AC739">
        <f>(-J739*44100)</f>
        <v>0</v>
      </c>
      <c r="AD739">
        <f>2*29.3*R739*0.92*(EA739-W739)</f>
        <v>0</v>
      </c>
      <c r="AE739">
        <f>2*0.95*5.67E-8*(((EA739+$B$7)+273)^4-(W739+273)^4)</f>
        <v>0</v>
      </c>
      <c r="AF739">
        <f>U739+AE739+AC739+AD739</f>
        <v>0</v>
      </c>
      <c r="AG739">
        <f>DX739*AU739*(DS739-DR739*(1000-AU739*DU739)/(1000-AU739*DT739))/(100*DL739)</f>
        <v>0</v>
      </c>
      <c r="AH739">
        <f>1000*DX739*AU739*(DT739-DU739)/(100*DL739*(1000-AU739*DT739))</f>
        <v>0</v>
      </c>
      <c r="AI739">
        <f>(AJ739 - AK739 - DY739*1E3/(8.314*(EA739+273.15)) * AM739/DX739 * AL739) * DX739/(100*DL739) * (1000 - DU739)/1000</f>
        <v>0</v>
      </c>
      <c r="AJ739">
        <v>841.0335436315488</v>
      </c>
      <c r="AK739">
        <v>808.9897757575756</v>
      </c>
      <c r="AL739">
        <v>3.423713599439402</v>
      </c>
      <c r="AM739">
        <v>65.48838002476873</v>
      </c>
      <c r="AN739">
        <f>(AP739 - AO739 + DY739*1E3/(8.314*(EA739+273.15)) * AR739/DX739 * AQ739) * DX739/(100*DL739) * 1000/(1000 - AP739)</f>
        <v>0</v>
      </c>
      <c r="AO739">
        <v>18.70625800280188</v>
      </c>
      <c r="AP739">
        <v>22.74900181818181</v>
      </c>
      <c r="AQ739">
        <v>-0.000299106997519856</v>
      </c>
      <c r="AR739">
        <v>121.0153732693986</v>
      </c>
      <c r="AS739">
        <v>2</v>
      </c>
      <c r="AT739">
        <v>0</v>
      </c>
      <c r="AU739">
        <f>IF(AS739*$H$13&gt;=AW739,1.0,(AW739/(AW739-AS739*$H$13)))</f>
        <v>0</v>
      </c>
      <c r="AV739">
        <f>(AU739-1)*100</f>
        <v>0</v>
      </c>
      <c r="AW739">
        <f>MAX(0,($B$13+$C$13*EF739)/(1+$D$13*EF739)*DY739/(EA739+273)*$E$13)</f>
        <v>0</v>
      </c>
      <c r="AX739" t="s">
        <v>437</v>
      </c>
      <c r="AY739" t="s">
        <v>437</v>
      </c>
      <c r="AZ739">
        <v>0</v>
      </c>
      <c r="BA739">
        <v>0</v>
      </c>
      <c r="BB739">
        <f>1-AZ739/BA739</f>
        <v>0</v>
      </c>
      <c r="BC739">
        <v>0</v>
      </c>
      <c r="BD739" t="s">
        <v>437</v>
      </c>
      <c r="BE739" t="s">
        <v>437</v>
      </c>
      <c r="BF739">
        <v>0</v>
      </c>
      <c r="BG739">
        <v>0</v>
      </c>
      <c r="BH739">
        <f>1-BF739/BG739</f>
        <v>0</v>
      </c>
      <c r="BI739">
        <v>0.5</v>
      </c>
      <c r="BJ739">
        <f>DI739</f>
        <v>0</v>
      </c>
      <c r="BK739">
        <f>L739</f>
        <v>0</v>
      </c>
      <c r="BL739">
        <f>BH739*BI739*BJ739</f>
        <v>0</v>
      </c>
      <c r="BM739">
        <f>(BK739-BC739)/BJ739</f>
        <v>0</v>
      </c>
      <c r="BN739">
        <f>(BA739-BG739)/BG739</f>
        <v>0</v>
      </c>
      <c r="BO739">
        <f>AZ739/(BB739+AZ739/BG739)</f>
        <v>0</v>
      </c>
      <c r="BP739" t="s">
        <v>437</v>
      </c>
      <c r="BQ739">
        <v>0</v>
      </c>
      <c r="BR739">
        <f>IF(BQ739&lt;&gt;0, BQ739, BO739)</f>
        <v>0</v>
      </c>
      <c r="BS739">
        <f>1-BR739/BG739</f>
        <v>0</v>
      </c>
      <c r="BT739">
        <f>(BG739-BF739)/(BG739-BR739)</f>
        <v>0</v>
      </c>
      <c r="BU739">
        <f>(BA739-BG739)/(BA739-BR739)</f>
        <v>0</v>
      </c>
      <c r="BV739">
        <f>(BG739-BF739)/(BG739-AZ739)</f>
        <v>0</v>
      </c>
      <c r="BW739">
        <f>(BA739-BG739)/(BA739-AZ739)</f>
        <v>0</v>
      </c>
      <c r="BX739">
        <f>(BT739*BR739/BF739)</f>
        <v>0</v>
      </c>
      <c r="BY739">
        <f>(1-BX739)</f>
        <v>0</v>
      </c>
      <c r="DH739">
        <f>$B$11*EG739+$C$11*EH739+$F$11*ES739*(1-EV739)</f>
        <v>0</v>
      </c>
      <c r="DI739">
        <f>DH739*DJ739</f>
        <v>0</v>
      </c>
      <c r="DJ739">
        <f>($B$11*$D$9+$C$11*$D$9+$F$11*((FF739+EX739)/MAX(FF739+EX739+FG739, 0.1)*$I$9+FG739/MAX(FF739+EX739+FG739, 0.1)*$J$9))/($B$11+$C$11+$F$11)</f>
        <v>0</v>
      </c>
      <c r="DK739">
        <f>($B$11*$K$9+$C$11*$K$9+$F$11*((FF739+EX739)/MAX(FF739+EX739+FG739, 0.1)*$P$9+FG739/MAX(FF739+EX739+FG739, 0.1)*$Q$9))/($B$11+$C$11+$F$11)</f>
        <v>0</v>
      </c>
      <c r="DL739">
        <v>5.36</v>
      </c>
      <c r="DM739">
        <v>0.5</v>
      </c>
      <c r="DN739" t="s">
        <v>438</v>
      </c>
      <c r="DO739">
        <v>2</v>
      </c>
      <c r="DP739" t="b">
        <v>1</v>
      </c>
      <c r="DQ739">
        <v>1759266156.814285</v>
      </c>
      <c r="DR739">
        <v>766.2559285714286</v>
      </c>
      <c r="DS739">
        <v>809.5143214285715</v>
      </c>
      <c r="DT739">
        <v>22.76924285714286</v>
      </c>
      <c r="DU739">
        <v>18.59132857142857</v>
      </c>
      <c r="DV739">
        <v>765.5783214285715</v>
      </c>
      <c r="DW739">
        <v>22.5526</v>
      </c>
      <c r="DX739">
        <v>500.0033928571429</v>
      </c>
      <c r="DY739">
        <v>90.60233214285712</v>
      </c>
      <c r="DZ739">
        <v>0.05100058571428571</v>
      </c>
      <c r="EA739">
        <v>29.60721071428571</v>
      </c>
      <c r="EB739">
        <v>30.08541071428571</v>
      </c>
      <c r="EC739">
        <v>999.9000000000002</v>
      </c>
      <c r="ED739">
        <v>0</v>
      </c>
      <c r="EE739">
        <v>0</v>
      </c>
      <c r="EF739">
        <v>10001.04678571428</v>
      </c>
      <c r="EG739">
        <v>0</v>
      </c>
      <c r="EH739">
        <v>12.3567</v>
      </c>
      <c r="EI739">
        <v>-43.25826428571429</v>
      </c>
      <c r="EJ739">
        <v>784.1093571428572</v>
      </c>
      <c r="EK739">
        <v>824.8504999999999</v>
      </c>
      <c r="EL739">
        <v>4.177902857142858</v>
      </c>
      <c r="EM739">
        <v>809.5143214285715</v>
      </c>
      <c r="EN739">
        <v>18.59132857142857</v>
      </c>
      <c r="EO739">
        <v>2.062944642857143</v>
      </c>
      <c r="EP739">
        <v>1.6844175</v>
      </c>
      <c r="EQ739">
        <v>17.93590714285714</v>
      </c>
      <c r="ER739">
        <v>14.75343928571429</v>
      </c>
      <c r="ES739">
        <v>2000.014642857143</v>
      </c>
      <c r="ET739">
        <v>0.9800012499999998</v>
      </c>
      <c r="EU739">
        <v>0.01999868214285715</v>
      </c>
      <c r="EV739">
        <v>0</v>
      </c>
      <c r="EW739">
        <v>939.1164642857142</v>
      </c>
      <c r="EX739">
        <v>5.000560000000001</v>
      </c>
      <c r="EY739">
        <v>19302.26785714286</v>
      </c>
      <c r="EZ739">
        <v>17295.01785714286</v>
      </c>
      <c r="FA739">
        <v>41.22953571428571</v>
      </c>
      <c r="FB739">
        <v>41.5620357142857</v>
      </c>
      <c r="FC739">
        <v>41.13603571428571</v>
      </c>
      <c r="FD739">
        <v>40.68282142857142</v>
      </c>
      <c r="FE739">
        <v>42.19610714285712</v>
      </c>
      <c r="FF739">
        <v>1955.114642857143</v>
      </c>
      <c r="FG739">
        <v>39.9</v>
      </c>
      <c r="FH739">
        <v>0</v>
      </c>
      <c r="FI739">
        <v>1759266179.2</v>
      </c>
      <c r="FJ739">
        <v>0</v>
      </c>
      <c r="FK739">
        <v>939.0695384615384</v>
      </c>
      <c r="FL739">
        <v>-2.815042746075747</v>
      </c>
      <c r="FM739">
        <v>-56.11282045270041</v>
      </c>
      <c r="FN739">
        <v>19301.81153846154</v>
      </c>
      <c r="FO739">
        <v>15</v>
      </c>
      <c r="FP739">
        <v>0</v>
      </c>
      <c r="FQ739" t="s">
        <v>439</v>
      </c>
      <c r="FR739">
        <v>1747148579.5</v>
      </c>
      <c r="FS739">
        <v>1747148584.5</v>
      </c>
      <c r="FT739">
        <v>0</v>
      </c>
      <c r="FU739">
        <v>0.162</v>
      </c>
      <c r="FV739">
        <v>-0.001</v>
      </c>
      <c r="FW739">
        <v>0.139</v>
      </c>
      <c r="FX739">
        <v>0.058</v>
      </c>
      <c r="FY739">
        <v>420</v>
      </c>
      <c r="FZ739">
        <v>16</v>
      </c>
      <c r="GA739">
        <v>0.19</v>
      </c>
      <c r="GB739">
        <v>0.02</v>
      </c>
      <c r="GC739">
        <v>-43.23686250000001</v>
      </c>
      <c r="GD739">
        <v>-0.6789984990618375</v>
      </c>
      <c r="GE739">
        <v>0.0878213945673256</v>
      </c>
      <c r="GF739">
        <v>0</v>
      </c>
      <c r="GG739">
        <v>939.2027352941177</v>
      </c>
      <c r="GH739">
        <v>-2.772055006379881</v>
      </c>
      <c r="GI739">
        <v>0.3333367233103193</v>
      </c>
      <c r="GJ739">
        <v>0</v>
      </c>
      <c r="GK739">
        <v>4.2286125</v>
      </c>
      <c r="GL739">
        <v>-1.271619287054422</v>
      </c>
      <c r="GM739">
        <v>0.1228903546611776</v>
      </c>
      <c r="GN739">
        <v>0</v>
      </c>
      <c r="GO739">
        <v>0</v>
      </c>
      <c r="GP739">
        <v>3</v>
      </c>
      <c r="GQ739" t="s">
        <v>490</v>
      </c>
      <c r="GR739">
        <v>3.1285</v>
      </c>
      <c r="GS739">
        <v>2.72865</v>
      </c>
      <c r="GT739">
        <v>0.134453</v>
      </c>
      <c r="GU739">
        <v>0.140139</v>
      </c>
      <c r="GV739">
        <v>0.103168</v>
      </c>
      <c r="GW739">
        <v>0.09054769999999999</v>
      </c>
      <c r="GX739">
        <v>25951.2</v>
      </c>
      <c r="GY739">
        <v>25009.4</v>
      </c>
      <c r="GZ739">
        <v>30524.3</v>
      </c>
      <c r="HA739">
        <v>29340.3</v>
      </c>
      <c r="HB739">
        <v>37783.9</v>
      </c>
      <c r="HC739">
        <v>35112.3</v>
      </c>
      <c r="HD739">
        <v>46696.4</v>
      </c>
      <c r="HE739">
        <v>43595.8</v>
      </c>
      <c r="HF739">
        <v>1.82593</v>
      </c>
      <c r="HG739">
        <v>1.826</v>
      </c>
      <c r="HH739">
        <v>0.146892</v>
      </c>
      <c r="HI739">
        <v>0</v>
      </c>
      <c r="HJ739">
        <v>27.6992</v>
      </c>
      <c r="HK739">
        <v>999.9</v>
      </c>
      <c r="HL739">
        <v>46.8</v>
      </c>
      <c r="HM739">
        <v>31.7</v>
      </c>
      <c r="HN739">
        <v>24.2489</v>
      </c>
      <c r="HO739">
        <v>62.4543</v>
      </c>
      <c r="HP739">
        <v>17.4159</v>
      </c>
      <c r="HQ739">
        <v>1</v>
      </c>
      <c r="HR739">
        <v>0.143331</v>
      </c>
      <c r="HS739">
        <v>0.31534</v>
      </c>
      <c r="HT739">
        <v>20.2006</v>
      </c>
      <c r="HU739">
        <v>5.22822</v>
      </c>
      <c r="HV739">
        <v>11.974</v>
      </c>
      <c r="HW739">
        <v>4.96995</v>
      </c>
      <c r="HX739">
        <v>3.2895</v>
      </c>
      <c r="HY739">
        <v>9999</v>
      </c>
      <c r="HZ739">
        <v>9999</v>
      </c>
      <c r="IA739">
        <v>9999</v>
      </c>
      <c r="IB739">
        <v>22.8</v>
      </c>
      <c r="IC739">
        <v>4.9729</v>
      </c>
      <c r="ID739">
        <v>1.87729</v>
      </c>
      <c r="IE739">
        <v>1.87535</v>
      </c>
      <c r="IF739">
        <v>1.87819</v>
      </c>
      <c r="IG739">
        <v>1.87487</v>
      </c>
      <c r="IH739">
        <v>1.8785</v>
      </c>
      <c r="II739">
        <v>1.87558</v>
      </c>
      <c r="IJ739">
        <v>1.87675</v>
      </c>
      <c r="IK739">
        <v>0</v>
      </c>
      <c r="IL739">
        <v>0</v>
      </c>
      <c r="IM739">
        <v>0</v>
      </c>
      <c r="IN739">
        <v>0</v>
      </c>
      <c r="IO739" t="s">
        <v>441</v>
      </c>
      <c r="IP739" t="s">
        <v>442</v>
      </c>
      <c r="IQ739" t="s">
        <v>443</v>
      </c>
      <c r="IR739" t="s">
        <v>443</v>
      </c>
      <c r="IS739" t="s">
        <v>443</v>
      </c>
      <c r="IT739" t="s">
        <v>443</v>
      </c>
      <c r="IU739">
        <v>0</v>
      </c>
      <c r="IV739">
        <v>100</v>
      </c>
      <c r="IW739">
        <v>100</v>
      </c>
      <c r="IX739">
        <v>0.701</v>
      </c>
      <c r="IY739">
        <v>0.2162</v>
      </c>
      <c r="IZ739">
        <v>-0.1222274518627452</v>
      </c>
      <c r="JA739">
        <v>0.001328938755811441</v>
      </c>
      <c r="JB739">
        <v>-5.633165956792918E-07</v>
      </c>
      <c r="JC739">
        <v>2.510553891376428E-10</v>
      </c>
      <c r="JD739">
        <v>-0.04678033270444259</v>
      </c>
      <c r="JE739">
        <v>-0.0009625096320519332</v>
      </c>
      <c r="JF739">
        <v>0.0006953178313022573</v>
      </c>
      <c r="JG739">
        <v>-5.973937232829655E-06</v>
      </c>
      <c r="JH739">
        <v>1</v>
      </c>
      <c r="JI739">
        <v>2112</v>
      </c>
      <c r="JJ739">
        <v>1</v>
      </c>
      <c r="JK739">
        <v>26</v>
      </c>
      <c r="JL739">
        <v>201959.8</v>
      </c>
      <c r="JM739">
        <v>201959.7</v>
      </c>
      <c r="JN739">
        <v>1.92139</v>
      </c>
      <c r="JO739">
        <v>2.54639</v>
      </c>
      <c r="JP739">
        <v>1.39893</v>
      </c>
      <c r="JQ739">
        <v>2.32544</v>
      </c>
      <c r="JR739">
        <v>1.44897</v>
      </c>
      <c r="JS739">
        <v>2.58423</v>
      </c>
      <c r="JT739">
        <v>37.6263</v>
      </c>
      <c r="JU739">
        <v>23.9649</v>
      </c>
      <c r="JV739">
        <v>18</v>
      </c>
      <c r="JW739">
        <v>480.092</v>
      </c>
      <c r="JX739">
        <v>450.15</v>
      </c>
      <c r="JY739">
        <v>27.4827</v>
      </c>
      <c r="JZ739">
        <v>29.0918</v>
      </c>
      <c r="KA739">
        <v>29.9999</v>
      </c>
      <c r="KB739">
        <v>28.8766</v>
      </c>
      <c r="KC739">
        <v>28.9596</v>
      </c>
      <c r="KD739">
        <v>38.4806</v>
      </c>
      <c r="KE739">
        <v>26.8921</v>
      </c>
      <c r="KF739">
        <v>14.2221</v>
      </c>
      <c r="KG739">
        <v>27.4056</v>
      </c>
      <c r="KH739">
        <v>854.71</v>
      </c>
      <c r="KI739">
        <v>18.895</v>
      </c>
      <c r="KJ739">
        <v>100.913</v>
      </c>
      <c r="KK739">
        <v>100.28</v>
      </c>
    </row>
    <row r="740" spans="1:297">
      <c r="A740">
        <v>724</v>
      </c>
      <c r="B740">
        <v>1759266169.6</v>
      </c>
      <c r="C740">
        <v>19354</v>
      </c>
      <c r="D740" t="s">
        <v>1898</v>
      </c>
      <c r="E740" t="s">
        <v>1899</v>
      </c>
      <c r="F740">
        <v>5</v>
      </c>
      <c r="G740" t="s">
        <v>1797</v>
      </c>
      <c r="H740" t="s">
        <v>436</v>
      </c>
      <c r="I740">
        <v>1759266162.1</v>
      </c>
      <c r="J740">
        <f>(K740)/1000</f>
        <v>0</v>
      </c>
      <c r="K740">
        <f>IF(DP740, AN740, AH740)</f>
        <v>0</v>
      </c>
      <c r="L740">
        <f>IF(DP740, AI740, AG740)</f>
        <v>0</v>
      </c>
      <c r="M740">
        <f>DR740 - IF(AU740&gt;1, L740*DL740*100.0/(AW740), 0)</f>
        <v>0</v>
      </c>
      <c r="N740">
        <f>((T740-J740/2)*M740-L740)/(T740+J740/2)</f>
        <v>0</v>
      </c>
      <c r="O740">
        <f>N740*(DY740+DZ740)/1000.0</f>
        <v>0</v>
      </c>
      <c r="P740">
        <f>(DR740 - IF(AU740&gt;1, L740*DL740*100.0/(AW740), 0))*(DY740+DZ740)/1000.0</f>
        <v>0</v>
      </c>
      <c r="Q740">
        <f>2.0/((1/S740-1/R740)+SIGN(S740)*SQRT((1/S740-1/R740)*(1/S740-1/R740) + 4*DM740/((DM740+1)*(DM740+1))*(2*1/S740*1/R740-1/R740*1/R740)))</f>
        <v>0</v>
      </c>
      <c r="R740">
        <f>IF(LEFT(DN740,1)&lt;&gt;"0",IF(LEFT(DN740,1)="1",3.0,DO740),$D$5+$E$5*(EF740*DY740/($K$5*1000))+$F$5*(EF740*DY740/($K$5*1000))*MAX(MIN(DL740,$J$5),$I$5)*MAX(MIN(DL740,$J$5),$I$5)+$G$5*MAX(MIN(DL740,$J$5),$I$5)*(EF740*DY740/($K$5*1000))+$H$5*(EF740*DY740/($K$5*1000))*(EF740*DY740/($K$5*1000)))</f>
        <v>0</v>
      </c>
      <c r="S740">
        <f>J740*(1000-(1000*0.61365*exp(17.502*W740/(240.97+W740))/(DY740+DZ740)+DT740)/2)/(1000*0.61365*exp(17.502*W740/(240.97+W740))/(DY740+DZ740)-DT740)</f>
        <v>0</v>
      </c>
      <c r="T740">
        <f>1/((DM740+1)/(Q740/1.6)+1/(R740/1.37)) + DM740/((DM740+1)/(Q740/1.6) + DM740/(R740/1.37))</f>
        <v>0</v>
      </c>
      <c r="U740">
        <f>(DH740*DK740)</f>
        <v>0</v>
      </c>
      <c r="V740">
        <f>(EA740+(U740+2*0.95*5.67E-8*(((EA740+$B$7)+273)^4-(EA740+273)^4)-44100*J740)/(1.84*29.3*R740+8*0.95*5.67E-8*(EA740+273)^3))</f>
        <v>0</v>
      </c>
      <c r="W740">
        <f>($C$7*EB740+$D$7*EC740+$E$7*V740)</f>
        <v>0</v>
      </c>
      <c r="X740">
        <f>0.61365*exp(17.502*W740/(240.97+W740))</f>
        <v>0</v>
      </c>
      <c r="Y740">
        <f>(Z740/AA740*100)</f>
        <v>0</v>
      </c>
      <c r="Z740">
        <f>DT740*(DY740+DZ740)/1000</f>
        <v>0</v>
      </c>
      <c r="AA740">
        <f>0.61365*exp(17.502*EA740/(240.97+EA740))</f>
        <v>0</v>
      </c>
      <c r="AB740">
        <f>(X740-DT740*(DY740+DZ740)/1000)</f>
        <v>0</v>
      </c>
      <c r="AC740">
        <f>(-J740*44100)</f>
        <v>0</v>
      </c>
      <c r="AD740">
        <f>2*29.3*R740*0.92*(EA740-W740)</f>
        <v>0</v>
      </c>
      <c r="AE740">
        <f>2*0.95*5.67E-8*(((EA740+$B$7)+273)^4-(W740+273)^4)</f>
        <v>0</v>
      </c>
      <c r="AF740">
        <f>U740+AE740+AC740+AD740</f>
        <v>0</v>
      </c>
      <c r="AG740">
        <f>DX740*AU740*(DS740-DR740*(1000-AU740*DU740)/(1000-AU740*DT740))/(100*DL740)</f>
        <v>0</v>
      </c>
      <c r="AH740">
        <f>1000*DX740*AU740*(DT740-DU740)/(100*DL740*(1000-AU740*DT740))</f>
        <v>0</v>
      </c>
      <c r="AI740">
        <f>(AJ740 - AK740 - DY740*1E3/(8.314*(EA740+273.15)) * AM740/DX740 * AL740) * DX740/(100*DL740) * (1000 - DU740)/1000</f>
        <v>0</v>
      </c>
      <c r="AJ740">
        <v>858.0621021976842</v>
      </c>
      <c r="AK740">
        <v>826.1103393939392</v>
      </c>
      <c r="AL740">
        <v>3.424812336183916</v>
      </c>
      <c r="AM740">
        <v>65.48838002476873</v>
      </c>
      <c r="AN740">
        <f>(AP740 - AO740 + DY740*1E3/(8.314*(EA740+273.15)) * AR740/DX740 * AQ740) * DX740/(100*DL740) * 1000/(1000 - AP740)</f>
        <v>0</v>
      </c>
      <c r="AO740">
        <v>18.80853811702297</v>
      </c>
      <c r="AP740">
        <v>22.73741454545454</v>
      </c>
      <c r="AQ740">
        <v>-0.0003740920300247141</v>
      </c>
      <c r="AR740">
        <v>121.0153732693986</v>
      </c>
      <c r="AS740">
        <v>2</v>
      </c>
      <c r="AT740">
        <v>0</v>
      </c>
      <c r="AU740">
        <f>IF(AS740*$H$13&gt;=AW740,1.0,(AW740/(AW740-AS740*$H$13)))</f>
        <v>0</v>
      </c>
      <c r="AV740">
        <f>(AU740-1)*100</f>
        <v>0</v>
      </c>
      <c r="AW740">
        <f>MAX(0,($B$13+$C$13*EF740)/(1+$D$13*EF740)*DY740/(EA740+273)*$E$13)</f>
        <v>0</v>
      </c>
      <c r="AX740" t="s">
        <v>437</v>
      </c>
      <c r="AY740" t="s">
        <v>437</v>
      </c>
      <c r="AZ740">
        <v>0</v>
      </c>
      <c r="BA740">
        <v>0</v>
      </c>
      <c r="BB740">
        <f>1-AZ740/BA740</f>
        <v>0</v>
      </c>
      <c r="BC740">
        <v>0</v>
      </c>
      <c r="BD740" t="s">
        <v>437</v>
      </c>
      <c r="BE740" t="s">
        <v>437</v>
      </c>
      <c r="BF740">
        <v>0</v>
      </c>
      <c r="BG740">
        <v>0</v>
      </c>
      <c r="BH740">
        <f>1-BF740/BG740</f>
        <v>0</v>
      </c>
      <c r="BI740">
        <v>0.5</v>
      </c>
      <c r="BJ740">
        <f>DI740</f>
        <v>0</v>
      </c>
      <c r="BK740">
        <f>L740</f>
        <v>0</v>
      </c>
      <c r="BL740">
        <f>BH740*BI740*BJ740</f>
        <v>0</v>
      </c>
      <c r="BM740">
        <f>(BK740-BC740)/BJ740</f>
        <v>0</v>
      </c>
      <c r="BN740">
        <f>(BA740-BG740)/BG740</f>
        <v>0</v>
      </c>
      <c r="BO740">
        <f>AZ740/(BB740+AZ740/BG740)</f>
        <v>0</v>
      </c>
      <c r="BP740" t="s">
        <v>437</v>
      </c>
      <c r="BQ740">
        <v>0</v>
      </c>
      <c r="BR740">
        <f>IF(BQ740&lt;&gt;0, BQ740, BO740)</f>
        <v>0</v>
      </c>
      <c r="BS740">
        <f>1-BR740/BG740</f>
        <v>0</v>
      </c>
      <c r="BT740">
        <f>(BG740-BF740)/(BG740-BR740)</f>
        <v>0</v>
      </c>
      <c r="BU740">
        <f>(BA740-BG740)/(BA740-BR740)</f>
        <v>0</v>
      </c>
      <c r="BV740">
        <f>(BG740-BF740)/(BG740-AZ740)</f>
        <v>0</v>
      </c>
      <c r="BW740">
        <f>(BA740-BG740)/(BA740-AZ740)</f>
        <v>0</v>
      </c>
      <c r="BX740">
        <f>(BT740*BR740/BF740)</f>
        <v>0</v>
      </c>
      <c r="BY740">
        <f>(1-BX740)</f>
        <v>0</v>
      </c>
      <c r="DH740">
        <f>$B$11*EG740+$C$11*EH740+$F$11*ES740*(1-EV740)</f>
        <v>0</v>
      </c>
      <c r="DI740">
        <f>DH740*DJ740</f>
        <v>0</v>
      </c>
      <c r="DJ740">
        <f>($B$11*$D$9+$C$11*$D$9+$F$11*((FF740+EX740)/MAX(FF740+EX740+FG740, 0.1)*$I$9+FG740/MAX(FF740+EX740+FG740, 0.1)*$J$9))/($B$11+$C$11+$F$11)</f>
        <v>0</v>
      </c>
      <c r="DK740">
        <f>($B$11*$K$9+$C$11*$K$9+$F$11*((FF740+EX740)/MAX(FF740+EX740+FG740, 0.1)*$P$9+FG740/MAX(FF740+EX740+FG740, 0.1)*$Q$9))/($B$11+$C$11+$F$11)</f>
        <v>0</v>
      </c>
      <c r="DL740">
        <v>5.36</v>
      </c>
      <c r="DM740">
        <v>0.5</v>
      </c>
      <c r="DN740" t="s">
        <v>438</v>
      </c>
      <c r="DO740">
        <v>2</v>
      </c>
      <c r="DP740" t="b">
        <v>1</v>
      </c>
      <c r="DQ740">
        <v>1759266162.1</v>
      </c>
      <c r="DR740">
        <v>783.9034074074075</v>
      </c>
      <c r="DS740">
        <v>827.208074074074</v>
      </c>
      <c r="DT740">
        <v>22.75195185185185</v>
      </c>
      <c r="DU740">
        <v>18.69150740740741</v>
      </c>
      <c r="DV740">
        <v>783.2098148148149</v>
      </c>
      <c r="DW740">
        <v>22.53566666666666</v>
      </c>
      <c r="DX740">
        <v>500.0337777777778</v>
      </c>
      <c r="DY740">
        <v>90.60101851851852</v>
      </c>
      <c r="DZ740">
        <v>0.05096567407407408</v>
      </c>
      <c r="EA740">
        <v>29.59336666666667</v>
      </c>
      <c r="EB740">
        <v>30.0868037037037</v>
      </c>
      <c r="EC740">
        <v>999.9000000000001</v>
      </c>
      <c r="ED740">
        <v>0</v>
      </c>
      <c r="EE740">
        <v>0</v>
      </c>
      <c r="EF740">
        <v>10002.73444444444</v>
      </c>
      <c r="EG740">
        <v>0</v>
      </c>
      <c r="EH740">
        <v>12.3567</v>
      </c>
      <c r="EI740">
        <v>-43.30450740740741</v>
      </c>
      <c r="EJ740">
        <v>802.1539259259259</v>
      </c>
      <c r="EK740">
        <v>842.9655925925925</v>
      </c>
      <c r="EL740">
        <v>4.060439629629629</v>
      </c>
      <c r="EM740">
        <v>827.208074074074</v>
      </c>
      <c r="EN740">
        <v>18.69150740740741</v>
      </c>
      <c r="EO740">
        <v>2.06134925925926</v>
      </c>
      <c r="EP740">
        <v>1.693469629629629</v>
      </c>
      <c r="EQ740">
        <v>17.92361111111111</v>
      </c>
      <c r="ER740">
        <v>14.83654074074074</v>
      </c>
      <c r="ES740">
        <v>2000.011481481481</v>
      </c>
      <c r="ET740">
        <v>0.9800013333333332</v>
      </c>
      <c r="EU740">
        <v>0.0199985925925926</v>
      </c>
      <c r="EV740">
        <v>0</v>
      </c>
      <c r="EW740">
        <v>938.918259259259</v>
      </c>
      <c r="EX740">
        <v>5.000560000000001</v>
      </c>
      <c r="EY740">
        <v>19297.73333333333</v>
      </c>
      <c r="EZ740">
        <v>17294.98518518519</v>
      </c>
      <c r="FA740">
        <v>41.23807407407407</v>
      </c>
      <c r="FB740">
        <v>41.56199999999999</v>
      </c>
      <c r="FC740">
        <v>41.14337037037036</v>
      </c>
      <c r="FD740">
        <v>40.69185185185184</v>
      </c>
      <c r="FE740">
        <v>42.18951851851852</v>
      </c>
      <c r="FF740">
        <v>1955.111481481482</v>
      </c>
      <c r="FG740">
        <v>39.9</v>
      </c>
      <c r="FH740">
        <v>0</v>
      </c>
      <c r="FI740">
        <v>1759266184</v>
      </c>
      <c r="FJ740">
        <v>0</v>
      </c>
      <c r="FK740">
        <v>938.8948461538462</v>
      </c>
      <c r="FL740">
        <v>-1.38071795022956</v>
      </c>
      <c r="FM740">
        <v>-52.17435880758084</v>
      </c>
      <c r="FN740">
        <v>19297.70384615385</v>
      </c>
      <c r="FO740">
        <v>15</v>
      </c>
      <c r="FP740">
        <v>0</v>
      </c>
      <c r="FQ740" t="s">
        <v>439</v>
      </c>
      <c r="FR740">
        <v>1747148579.5</v>
      </c>
      <c r="FS740">
        <v>1747148584.5</v>
      </c>
      <c r="FT740">
        <v>0</v>
      </c>
      <c r="FU740">
        <v>0.162</v>
      </c>
      <c r="FV740">
        <v>-0.001</v>
      </c>
      <c r="FW740">
        <v>0.139</v>
      </c>
      <c r="FX740">
        <v>0.058</v>
      </c>
      <c r="FY740">
        <v>420</v>
      </c>
      <c r="FZ740">
        <v>16</v>
      </c>
      <c r="GA740">
        <v>0.19</v>
      </c>
      <c r="GB740">
        <v>0.02</v>
      </c>
      <c r="GC740">
        <v>-43.267205</v>
      </c>
      <c r="GD740">
        <v>-0.6089988742962938</v>
      </c>
      <c r="GE740">
        <v>0.08457406502586877</v>
      </c>
      <c r="GF740">
        <v>0</v>
      </c>
      <c r="GG740">
        <v>939.0263529411764</v>
      </c>
      <c r="GH740">
        <v>-2.098151261940946</v>
      </c>
      <c r="GI740">
        <v>0.2789346204603287</v>
      </c>
      <c r="GJ740">
        <v>0</v>
      </c>
      <c r="GK740">
        <v>4.1208005</v>
      </c>
      <c r="GL740">
        <v>-1.35258168855536</v>
      </c>
      <c r="GM740">
        <v>0.130617309188905</v>
      </c>
      <c r="GN740">
        <v>0</v>
      </c>
      <c r="GO740">
        <v>0</v>
      </c>
      <c r="GP740">
        <v>3</v>
      </c>
      <c r="GQ740" t="s">
        <v>490</v>
      </c>
      <c r="GR740">
        <v>3.12791</v>
      </c>
      <c r="GS740">
        <v>2.72933</v>
      </c>
      <c r="GT740">
        <v>0.13633</v>
      </c>
      <c r="GU740">
        <v>0.141982</v>
      </c>
      <c r="GV740">
        <v>0.103138</v>
      </c>
      <c r="GW740">
        <v>0.09094240000000001</v>
      </c>
      <c r="GX740">
        <v>25895.2</v>
      </c>
      <c r="GY740">
        <v>24956.4</v>
      </c>
      <c r="GZ740">
        <v>30524.6</v>
      </c>
      <c r="HA740">
        <v>29341.1</v>
      </c>
      <c r="HB740">
        <v>37785.6</v>
      </c>
      <c r="HC740">
        <v>35098.1</v>
      </c>
      <c r="HD740">
        <v>46696.8</v>
      </c>
      <c r="HE740">
        <v>43597.1</v>
      </c>
      <c r="HF740">
        <v>1.82445</v>
      </c>
      <c r="HG740">
        <v>1.82717</v>
      </c>
      <c r="HH740">
        <v>0.146754</v>
      </c>
      <c r="HI740">
        <v>0</v>
      </c>
      <c r="HJ740">
        <v>27.6988</v>
      </c>
      <c r="HK740">
        <v>999.9</v>
      </c>
      <c r="HL740">
        <v>46.8</v>
      </c>
      <c r="HM740">
        <v>31.7</v>
      </c>
      <c r="HN740">
        <v>24.249</v>
      </c>
      <c r="HO740">
        <v>62.8243</v>
      </c>
      <c r="HP740">
        <v>17.5561</v>
      </c>
      <c r="HQ740">
        <v>1</v>
      </c>
      <c r="HR740">
        <v>0.143255</v>
      </c>
      <c r="HS740">
        <v>0.332726</v>
      </c>
      <c r="HT740">
        <v>20.2004</v>
      </c>
      <c r="HU740">
        <v>5.22897</v>
      </c>
      <c r="HV740">
        <v>11.974</v>
      </c>
      <c r="HW740">
        <v>4.97005</v>
      </c>
      <c r="HX740">
        <v>3.28968</v>
      </c>
      <c r="HY740">
        <v>9999</v>
      </c>
      <c r="HZ740">
        <v>9999</v>
      </c>
      <c r="IA740">
        <v>9999</v>
      </c>
      <c r="IB740">
        <v>22.8</v>
      </c>
      <c r="IC740">
        <v>4.97291</v>
      </c>
      <c r="ID740">
        <v>1.87729</v>
      </c>
      <c r="IE740">
        <v>1.87534</v>
      </c>
      <c r="IF740">
        <v>1.87819</v>
      </c>
      <c r="IG740">
        <v>1.87488</v>
      </c>
      <c r="IH740">
        <v>1.87848</v>
      </c>
      <c r="II740">
        <v>1.87556</v>
      </c>
      <c r="IJ740">
        <v>1.87674</v>
      </c>
      <c r="IK740">
        <v>0</v>
      </c>
      <c r="IL740">
        <v>0</v>
      </c>
      <c r="IM740">
        <v>0</v>
      </c>
      <c r="IN740">
        <v>0</v>
      </c>
      <c r="IO740" t="s">
        <v>441</v>
      </c>
      <c r="IP740" t="s">
        <v>442</v>
      </c>
      <c r="IQ740" t="s">
        <v>443</v>
      </c>
      <c r="IR740" t="s">
        <v>443</v>
      </c>
      <c r="IS740" t="s">
        <v>443</v>
      </c>
      <c r="IT740" t="s">
        <v>443</v>
      </c>
      <c r="IU740">
        <v>0</v>
      </c>
      <c r="IV740">
        <v>100</v>
      </c>
      <c r="IW740">
        <v>100</v>
      </c>
      <c r="IX740">
        <v>0.716</v>
      </c>
      <c r="IY740">
        <v>0.2159</v>
      </c>
      <c r="IZ740">
        <v>-0.1222274518627452</v>
      </c>
      <c r="JA740">
        <v>0.001328938755811441</v>
      </c>
      <c r="JB740">
        <v>-5.633165956792918E-07</v>
      </c>
      <c r="JC740">
        <v>2.510553891376428E-10</v>
      </c>
      <c r="JD740">
        <v>-0.04678033270444259</v>
      </c>
      <c r="JE740">
        <v>-0.0009625096320519332</v>
      </c>
      <c r="JF740">
        <v>0.0006953178313022573</v>
      </c>
      <c r="JG740">
        <v>-5.973937232829655E-06</v>
      </c>
      <c r="JH740">
        <v>1</v>
      </c>
      <c r="JI740">
        <v>2112</v>
      </c>
      <c r="JJ740">
        <v>1</v>
      </c>
      <c r="JK740">
        <v>26</v>
      </c>
      <c r="JL740">
        <v>201959.8</v>
      </c>
      <c r="JM740">
        <v>201959.8</v>
      </c>
      <c r="JN740">
        <v>1.94824</v>
      </c>
      <c r="JO740">
        <v>2.55615</v>
      </c>
      <c r="JP740">
        <v>1.39893</v>
      </c>
      <c r="JQ740">
        <v>2.32544</v>
      </c>
      <c r="JR740">
        <v>1.44897</v>
      </c>
      <c r="JS740">
        <v>2.54272</v>
      </c>
      <c r="JT740">
        <v>37.6263</v>
      </c>
      <c r="JU740">
        <v>23.9649</v>
      </c>
      <c r="JV740">
        <v>18</v>
      </c>
      <c r="JW740">
        <v>479.257</v>
      </c>
      <c r="JX740">
        <v>450.856</v>
      </c>
      <c r="JY740">
        <v>27.3972</v>
      </c>
      <c r="JZ740">
        <v>29.0874</v>
      </c>
      <c r="KA740">
        <v>29.9999</v>
      </c>
      <c r="KB740">
        <v>28.8728</v>
      </c>
      <c r="KC740">
        <v>28.9546</v>
      </c>
      <c r="KD740">
        <v>39.1287</v>
      </c>
      <c r="KE740">
        <v>26.62</v>
      </c>
      <c r="KF740">
        <v>14.2221</v>
      </c>
      <c r="KG740">
        <v>27.3112</v>
      </c>
      <c r="KH740">
        <v>874.7430000000001</v>
      </c>
      <c r="KI740">
        <v>18.9873</v>
      </c>
      <c r="KJ740">
        <v>100.914</v>
      </c>
      <c r="KK740">
        <v>100.283</v>
      </c>
    </row>
    <row r="741" spans="1:297">
      <c r="A741">
        <v>725</v>
      </c>
      <c r="B741">
        <v>1759266174.6</v>
      </c>
      <c r="C741">
        <v>19359</v>
      </c>
      <c r="D741" t="s">
        <v>1900</v>
      </c>
      <c r="E741" t="s">
        <v>1901</v>
      </c>
      <c r="F741">
        <v>5</v>
      </c>
      <c r="G741" t="s">
        <v>1797</v>
      </c>
      <c r="H741" t="s">
        <v>436</v>
      </c>
      <c r="I741">
        <v>1759266166.814285</v>
      </c>
      <c r="J741">
        <f>(K741)/1000</f>
        <v>0</v>
      </c>
      <c r="K741">
        <f>IF(DP741, AN741, AH741)</f>
        <v>0</v>
      </c>
      <c r="L741">
        <f>IF(DP741, AI741, AG741)</f>
        <v>0</v>
      </c>
      <c r="M741">
        <f>DR741 - IF(AU741&gt;1, L741*DL741*100.0/(AW741), 0)</f>
        <v>0</v>
      </c>
      <c r="N741">
        <f>((T741-J741/2)*M741-L741)/(T741+J741/2)</f>
        <v>0</v>
      </c>
      <c r="O741">
        <f>N741*(DY741+DZ741)/1000.0</f>
        <v>0</v>
      </c>
      <c r="P741">
        <f>(DR741 - IF(AU741&gt;1, L741*DL741*100.0/(AW741), 0))*(DY741+DZ741)/1000.0</f>
        <v>0</v>
      </c>
      <c r="Q741">
        <f>2.0/((1/S741-1/R741)+SIGN(S741)*SQRT((1/S741-1/R741)*(1/S741-1/R741) + 4*DM741/((DM741+1)*(DM741+1))*(2*1/S741*1/R741-1/R741*1/R741)))</f>
        <v>0</v>
      </c>
      <c r="R741">
        <f>IF(LEFT(DN741,1)&lt;&gt;"0",IF(LEFT(DN741,1)="1",3.0,DO741),$D$5+$E$5*(EF741*DY741/($K$5*1000))+$F$5*(EF741*DY741/($K$5*1000))*MAX(MIN(DL741,$J$5),$I$5)*MAX(MIN(DL741,$J$5),$I$5)+$G$5*MAX(MIN(DL741,$J$5),$I$5)*(EF741*DY741/($K$5*1000))+$H$5*(EF741*DY741/($K$5*1000))*(EF741*DY741/($K$5*1000)))</f>
        <v>0</v>
      </c>
      <c r="S741">
        <f>J741*(1000-(1000*0.61365*exp(17.502*W741/(240.97+W741))/(DY741+DZ741)+DT741)/2)/(1000*0.61365*exp(17.502*W741/(240.97+W741))/(DY741+DZ741)-DT741)</f>
        <v>0</v>
      </c>
      <c r="T741">
        <f>1/((DM741+1)/(Q741/1.6)+1/(R741/1.37)) + DM741/((DM741+1)/(Q741/1.6) + DM741/(R741/1.37))</f>
        <v>0</v>
      </c>
      <c r="U741">
        <f>(DH741*DK741)</f>
        <v>0</v>
      </c>
      <c r="V741">
        <f>(EA741+(U741+2*0.95*5.67E-8*(((EA741+$B$7)+273)^4-(EA741+273)^4)-44100*J741)/(1.84*29.3*R741+8*0.95*5.67E-8*(EA741+273)^3))</f>
        <v>0</v>
      </c>
      <c r="W741">
        <f>($C$7*EB741+$D$7*EC741+$E$7*V741)</f>
        <v>0</v>
      </c>
      <c r="X741">
        <f>0.61365*exp(17.502*W741/(240.97+W741))</f>
        <v>0</v>
      </c>
      <c r="Y741">
        <f>(Z741/AA741*100)</f>
        <v>0</v>
      </c>
      <c r="Z741">
        <f>DT741*(DY741+DZ741)/1000</f>
        <v>0</v>
      </c>
      <c r="AA741">
        <f>0.61365*exp(17.502*EA741/(240.97+EA741))</f>
        <v>0</v>
      </c>
      <c r="AB741">
        <f>(X741-DT741*(DY741+DZ741)/1000)</f>
        <v>0</v>
      </c>
      <c r="AC741">
        <f>(-J741*44100)</f>
        <v>0</v>
      </c>
      <c r="AD741">
        <f>2*29.3*R741*0.92*(EA741-W741)</f>
        <v>0</v>
      </c>
      <c r="AE741">
        <f>2*0.95*5.67E-8*(((EA741+$B$7)+273)^4-(W741+273)^4)</f>
        <v>0</v>
      </c>
      <c r="AF741">
        <f>U741+AE741+AC741+AD741</f>
        <v>0</v>
      </c>
      <c r="AG741">
        <f>DX741*AU741*(DS741-DR741*(1000-AU741*DU741)/(1000-AU741*DT741))/(100*DL741)</f>
        <v>0</v>
      </c>
      <c r="AH741">
        <f>1000*DX741*AU741*(DT741-DU741)/(100*DL741*(1000-AU741*DT741))</f>
        <v>0</v>
      </c>
      <c r="AI741">
        <f>(AJ741 - AK741 - DY741*1E3/(8.314*(EA741+273.15)) * AM741/DX741 * AL741) * DX741/(100*DL741) * (1000 - DU741)/1000</f>
        <v>0</v>
      </c>
      <c r="AJ741">
        <v>875.3040868229592</v>
      </c>
      <c r="AK741">
        <v>843.1739393939389</v>
      </c>
      <c r="AL741">
        <v>3.413317838687256</v>
      </c>
      <c r="AM741">
        <v>65.48838002476873</v>
      </c>
      <c r="AN741">
        <f>(AP741 - AO741 + DY741*1E3/(8.314*(EA741+273.15)) * AR741/DX741 * AQ741) * DX741/(100*DL741) * 1000/(1000 - AP741)</f>
        <v>0</v>
      </c>
      <c r="AO741">
        <v>18.88407810404841</v>
      </c>
      <c r="AP741">
        <v>22.72426363636363</v>
      </c>
      <c r="AQ741">
        <v>-0.0003220503614221463</v>
      </c>
      <c r="AR741">
        <v>121.0153732693986</v>
      </c>
      <c r="AS741">
        <v>2</v>
      </c>
      <c r="AT741">
        <v>0</v>
      </c>
      <c r="AU741">
        <f>IF(AS741*$H$13&gt;=AW741,1.0,(AW741/(AW741-AS741*$H$13)))</f>
        <v>0</v>
      </c>
      <c r="AV741">
        <f>(AU741-1)*100</f>
        <v>0</v>
      </c>
      <c r="AW741">
        <f>MAX(0,($B$13+$C$13*EF741)/(1+$D$13*EF741)*DY741/(EA741+273)*$E$13)</f>
        <v>0</v>
      </c>
      <c r="AX741" t="s">
        <v>437</v>
      </c>
      <c r="AY741" t="s">
        <v>437</v>
      </c>
      <c r="AZ741">
        <v>0</v>
      </c>
      <c r="BA741">
        <v>0</v>
      </c>
      <c r="BB741">
        <f>1-AZ741/BA741</f>
        <v>0</v>
      </c>
      <c r="BC741">
        <v>0</v>
      </c>
      <c r="BD741" t="s">
        <v>437</v>
      </c>
      <c r="BE741" t="s">
        <v>437</v>
      </c>
      <c r="BF741">
        <v>0</v>
      </c>
      <c r="BG741">
        <v>0</v>
      </c>
      <c r="BH741">
        <f>1-BF741/BG741</f>
        <v>0</v>
      </c>
      <c r="BI741">
        <v>0.5</v>
      </c>
      <c r="BJ741">
        <f>DI741</f>
        <v>0</v>
      </c>
      <c r="BK741">
        <f>L741</f>
        <v>0</v>
      </c>
      <c r="BL741">
        <f>BH741*BI741*BJ741</f>
        <v>0</v>
      </c>
      <c r="BM741">
        <f>(BK741-BC741)/BJ741</f>
        <v>0</v>
      </c>
      <c r="BN741">
        <f>(BA741-BG741)/BG741</f>
        <v>0</v>
      </c>
      <c r="BO741">
        <f>AZ741/(BB741+AZ741/BG741)</f>
        <v>0</v>
      </c>
      <c r="BP741" t="s">
        <v>437</v>
      </c>
      <c r="BQ741">
        <v>0</v>
      </c>
      <c r="BR741">
        <f>IF(BQ741&lt;&gt;0, BQ741, BO741)</f>
        <v>0</v>
      </c>
      <c r="BS741">
        <f>1-BR741/BG741</f>
        <v>0</v>
      </c>
      <c r="BT741">
        <f>(BG741-BF741)/(BG741-BR741)</f>
        <v>0</v>
      </c>
      <c r="BU741">
        <f>(BA741-BG741)/(BA741-BR741)</f>
        <v>0</v>
      </c>
      <c r="BV741">
        <f>(BG741-BF741)/(BG741-AZ741)</f>
        <v>0</v>
      </c>
      <c r="BW741">
        <f>(BA741-BG741)/(BA741-AZ741)</f>
        <v>0</v>
      </c>
      <c r="BX741">
        <f>(BT741*BR741/BF741)</f>
        <v>0</v>
      </c>
      <c r="BY741">
        <f>(1-BX741)</f>
        <v>0</v>
      </c>
      <c r="DH741">
        <f>$B$11*EG741+$C$11*EH741+$F$11*ES741*(1-EV741)</f>
        <v>0</v>
      </c>
      <c r="DI741">
        <f>DH741*DJ741</f>
        <v>0</v>
      </c>
      <c r="DJ741">
        <f>($B$11*$D$9+$C$11*$D$9+$F$11*((FF741+EX741)/MAX(FF741+EX741+FG741, 0.1)*$I$9+FG741/MAX(FF741+EX741+FG741, 0.1)*$J$9))/($B$11+$C$11+$F$11)</f>
        <v>0</v>
      </c>
      <c r="DK741">
        <f>($B$11*$K$9+$C$11*$K$9+$F$11*((FF741+EX741)/MAX(FF741+EX741+FG741, 0.1)*$P$9+FG741/MAX(FF741+EX741+FG741, 0.1)*$Q$9))/($B$11+$C$11+$F$11)</f>
        <v>0</v>
      </c>
      <c r="DL741">
        <v>5.36</v>
      </c>
      <c r="DM741">
        <v>0.5</v>
      </c>
      <c r="DN741" t="s">
        <v>438</v>
      </c>
      <c r="DO741">
        <v>2</v>
      </c>
      <c r="DP741" t="b">
        <v>1</v>
      </c>
      <c r="DQ741">
        <v>1759266166.814285</v>
      </c>
      <c r="DR741">
        <v>799.6599285714285</v>
      </c>
      <c r="DS741">
        <v>843.0254285714284</v>
      </c>
      <c r="DT741">
        <v>22.74172142857142</v>
      </c>
      <c r="DU741">
        <v>18.78496071428572</v>
      </c>
      <c r="DV741">
        <v>798.9521071428572</v>
      </c>
      <c r="DW741">
        <v>22.52565714285715</v>
      </c>
      <c r="DX741">
        <v>500.0174285714285</v>
      </c>
      <c r="DY741">
        <v>90.60024642857142</v>
      </c>
      <c r="DZ741">
        <v>0.05105993214285715</v>
      </c>
      <c r="EA741">
        <v>29.58013214285715</v>
      </c>
      <c r="EB741">
        <v>30.08859285714285</v>
      </c>
      <c r="EC741">
        <v>999.9000000000002</v>
      </c>
      <c r="ED741">
        <v>0</v>
      </c>
      <c r="EE741">
        <v>0</v>
      </c>
      <c r="EF741">
        <v>10001.45642857143</v>
      </c>
      <c r="EG741">
        <v>0</v>
      </c>
      <c r="EH741">
        <v>12.3567</v>
      </c>
      <c r="EI741">
        <v>-43.3652607142857</v>
      </c>
      <c r="EJ741">
        <v>818.2688571428571</v>
      </c>
      <c r="EK741">
        <v>859.1659642857142</v>
      </c>
      <c r="EL741">
        <v>3.956759642857143</v>
      </c>
      <c r="EM741">
        <v>843.0254285714284</v>
      </c>
      <c r="EN741">
        <v>18.78496071428572</v>
      </c>
      <c r="EO741">
        <v>2.060406428571429</v>
      </c>
      <c r="EP741">
        <v>1.701922142857143</v>
      </c>
      <c r="EQ741">
        <v>17.91633571428572</v>
      </c>
      <c r="ER741">
        <v>14.91384642857143</v>
      </c>
      <c r="ES741">
        <v>2000.018571428571</v>
      </c>
      <c r="ET741">
        <v>0.9800014642857142</v>
      </c>
      <c r="EU741">
        <v>0.01999846071428572</v>
      </c>
      <c r="EV741">
        <v>0</v>
      </c>
      <c r="EW741">
        <v>938.6862142857143</v>
      </c>
      <c r="EX741">
        <v>5.000560000000001</v>
      </c>
      <c r="EY741">
        <v>19293.76071428572</v>
      </c>
      <c r="EZ741">
        <v>17295.04642857143</v>
      </c>
      <c r="FA741">
        <v>41.19617857142856</v>
      </c>
      <c r="FB741">
        <v>41.56199999999999</v>
      </c>
      <c r="FC741">
        <v>41.1247857142857</v>
      </c>
      <c r="FD741">
        <v>40.69617857142857</v>
      </c>
      <c r="FE741">
        <v>42.16939285714285</v>
      </c>
      <c r="FF741">
        <v>1955.118571428571</v>
      </c>
      <c r="FG741">
        <v>39.9</v>
      </c>
      <c r="FH741">
        <v>0</v>
      </c>
      <c r="FI741">
        <v>1759266188.8</v>
      </c>
      <c r="FJ741">
        <v>0</v>
      </c>
      <c r="FK741">
        <v>938.7073076923075</v>
      </c>
      <c r="FL741">
        <v>-2.586598292865645</v>
      </c>
      <c r="FM741">
        <v>-49.56581191057784</v>
      </c>
      <c r="FN741">
        <v>19293.46923076923</v>
      </c>
      <c r="FO741">
        <v>15</v>
      </c>
      <c r="FP741">
        <v>0</v>
      </c>
      <c r="FQ741" t="s">
        <v>439</v>
      </c>
      <c r="FR741">
        <v>1747148579.5</v>
      </c>
      <c r="FS741">
        <v>1747148584.5</v>
      </c>
      <c r="FT741">
        <v>0</v>
      </c>
      <c r="FU741">
        <v>0.162</v>
      </c>
      <c r="FV741">
        <v>-0.001</v>
      </c>
      <c r="FW741">
        <v>0.139</v>
      </c>
      <c r="FX741">
        <v>0.058</v>
      </c>
      <c r="FY741">
        <v>420</v>
      </c>
      <c r="FZ741">
        <v>16</v>
      </c>
      <c r="GA741">
        <v>0.19</v>
      </c>
      <c r="GB741">
        <v>0.02</v>
      </c>
      <c r="GC741">
        <v>-43.3170975</v>
      </c>
      <c r="GD741">
        <v>-0.570298311444548</v>
      </c>
      <c r="GE741">
        <v>0.08328312400330498</v>
      </c>
      <c r="GF741">
        <v>0</v>
      </c>
      <c r="GG741">
        <v>938.8441764705884</v>
      </c>
      <c r="GH741">
        <v>-2.342918259511508</v>
      </c>
      <c r="GI741">
        <v>0.3014926075172327</v>
      </c>
      <c r="GJ741">
        <v>0</v>
      </c>
      <c r="GK741">
        <v>4.03574375</v>
      </c>
      <c r="GL741">
        <v>-1.354919212007506</v>
      </c>
      <c r="GM741">
        <v>0.1308560698379617</v>
      </c>
      <c r="GN741">
        <v>0</v>
      </c>
      <c r="GO741">
        <v>0</v>
      </c>
      <c r="GP741">
        <v>3</v>
      </c>
      <c r="GQ741" t="s">
        <v>490</v>
      </c>
      <c r="GR741">
        <v>3.12812</v>
      </c>
      <c r="GS741">
        <v>2.72851</v>
      </c>
      <c r="GT741">
        <v>0.138186</v>
      </c>
      <c r="GU741">
        <v>0.143824</v>
      </c>
      <c r="GV741">
        <v>0.10309</v>
      </c>
      <c r="GW741">
        <v>0.09115379999999999</v>
      </c>
      <c r="GX741">
        <v>25839.9</v>
      </c>
      <c r="GY741">
        <v>24903.1</v>
      </c>
      <c r="GZ741">
        <v>30525</v>
      </c>
      <c r="HA741">
        <v>29341.3</v>
      </c>
      <c r="HB741">
        <v>37788.3</v>
      </c>
      <c r="HC741">
        <v>35090.3</v>
      </c>
      <c r="HD741">
        <v>46697.4</v>
      </c>
      <c r="HE741">
        <v>43597.5</v>
      </c>
      <c r="HF741">
        <v>1.82493</v>
      </c>
      <c r="HG741">
        <v>1.82712</v>
      </c>
      <c r="HH741">
        <v>0.146393</v>
      </c>
      <c r="HI741">
        <v>0</v>
      </c>
      <c r="HJ741">
        <v>27.6988</v>
      </c>
      <c r="HK741">
        <v>999.9</v>
      </c>
      <c r="HL741">
        <v>46.8</v>
      </c>
      <c r="HM741">
        <v>31.7</v>
      </c>
      <c r="HN741">
        <v>24.2501</v>
      </c>
      <c r="HO741">
        <v>63.0443</v>
      </c>
      <c r="HP741">
        <v>17.3958</v>
      </c>
      <c r="HQ741">
        <v>1</v>
      </c>
      <c r="HR741">
        <v>0.14252</v>
      </c>
      <c r="HS741">
        <v>0.45409</v>
      </c>
      <c r="HT741">
        <v>20.1996</v>
      </c>
      <c r="HU741">
        <v>5.22687</v>
      </c>
      <c r="HV741">
        <v>11.974</v>
      </c>
      <c r="HW741">
        <v>4.96965</v>
      </c>
      <c r="HX741">
        <v>3.28938</v>
      </c>
      <c r="HY741">
        <v>9999</v>
      </c>
      <c r="HZ741">
        <v>9999</v>
      </c>
      <c r="IA741">
        <v>9999</v>
      </c>
      <c r="IB741">
        <v>22.8</v>
      </c>
      <c r="IC741">
        <v>4.97291</v>
      </c>
      <c r="ID741">
        <v>1.87729</v>
      </c>
      <c r="IE741">
        <v>1.87534</v>
      </c>
      <c r="IF741">
        <v>1.87819</v>
      </c>
      <c r="IG741">
        <v>1.87486</v>
      </c>
      <c r="IH741">
        <v>1.87847</v>
      </c>
      <c r="II741">
        <v>1.87553</v>
      </c>
      <c r="IJ741">
        <v>1.8767</v>
      </c>
      <c r="IK741">
        <v>0</v>
      </c>
      <c r="IL741">
        <v>0</v>
      </c>
      <c r="IM741">
        <v>0</v>
      </c>
      <c r="IN741">
        <v>0</v>
      </c>
      <c r="IO741" t="s">
        <v>441</v>
      </c>
      <c r="IP741" t="s">
        <v>442</v>
      </c>
      <c r="IQ741" t="s">
        <v>443</v>
      </c>
      <c r="IR741" t="s">
        <v>443</v>
      </c>
      <c r="IS741" t="s">
        <v>443</v>
      </c>
      <c r="IT741" t="s">
        <v>443</v>
      </c>
      <c r="IU741">
        <v>0</v>
      </c>
      <c r="IV741">
        <v>100</v>
      </c>
      <c r="IW741">
        <v>100</v>
      </c>
      <c r="IX741">
        <v>0.732</v>
      </c>
      <c r="IY741">
        <v>0.2156</v>
      </c>
      <c r="IZ741">
        <v>-0.1222274518627452</v>
      </c>
      <c r="JA741">
        <v>0.001328938755811441</v>
      </c>
      <c r="JB741">
        <v>-5.633165956792918E-07</v>
      </c>
      <c r="JC741">
        <v>2.510553891376428E-10</v>
      </c>
      <c r="JD741">
        <v>-0.04678033270444259</v>
      </c>
      <c r="JE741">
        <v>-0.0009625096320519332</v>
      </c>
      <c r="JF741">
        <v>0.0006953178313022573</v>
      </c>
      <c r="JG741">
        <v>-5.973937232829655E-06</v>
      </c>
      <c r="JH741">
        <v>1</v>
      </c>
      <c r="JI741">
        <v>2112</v>
      </c>
      <c r="JJ741">
        <v>1</v>
      </c>
      <c r="JK741">
        <v>26</v>
      </c>
      <c r="JL741">
        <v>201959.9</v>
      </c>
      <c r="JM741">
        <v>201959.8</v>
      </c>
      <c r="JN741">
        <v>1.98242</v>
      </c>
      <c r="JO741">
        <v>2.54883</v>
      </c>
      <c r="JP741">
        <v>1.39893</v>
      </c>
      <c r="JQ741">
        <v>2.32544</v>
      </c>
      <c r="JR741">
        <v>1.44897</v>
      </c>
      <c r="JS741">
        <v>2.54028</v>
      </c>
      <c r="JT741">
        <v>37.6263</v>
      </c>
      <c r="JU741">
        <v>23.9649</v>
      </c>
      <c r="JV741">
        <v>18</v>
      </c>
      <c r="JW741">
        <v>479.485</v>
      </c>
      <c r="JX741">
        <v>450.794</v>
      </c>
      <c r="JY741">
        <v>27.3099</v>
      </c>
      <c r="JZ741">
        <v>29.0831</v>
      </c>
      <c r="KA741">
        <v>29.9997</v>
      </c>
      <c r="KB741">
        <v>28.8678</v>
      </c>
      <c r="KC741">
        <v>28.9507</v>
      </c>
      <c r="KD741">
        <v>39.7025</v>
      </c>
      <c r="KE741">
        <v>26.2976</v>
      </c>
      <c r="KF741">
        <v>14.2221</v>
      </c>
      <c r="KG741">
        <v>27.2213</v>
      </c>
      <c r="KH741">
        <v>888.099</v>
      </c>
      <c r="KI741">
        <v>19.0057</v>
      </c>
      <c r="KJ741">
        <v>100.915</v>
      </c>
      <c r="KK741">
        <v>100.284</v>
      </c>
    </row>
    <row r="742" spans="1:297">
      <c r="A742">
        <v>726</v>
      </c>
      <c r="B742">
        <v>1759266179.6</v>
      </c>
      <c r="C742">
        <v>19364</v>
      </c>
      <c r="D742" t="s">
        <v>1902</v>
      </c>
      <c r="E742" t="s">
        <v>1903</v>
      </c>
      <c r="F742">
        <v>5</v>
      </c>
      <c r="G742" t="s">
        <v>1797</v>
      </c>
      <c r="H742" t="s">
        <v>436</v>
      </c>
      <c r="I742">
        <v>1759266172.1</v>
      </c>
      <c r="J742">
        <f>(K742)/1000</f>
        <v>0</v>
      </c>
      <c r="K742">
        <f>IF(DP742, AN742, AH742)</f>
        <v>0</v>
      </c>
      <c r="L742">
        <f>IF(DP742, AI742, AG742)</f>
        <v>0</v>
      </c>
      <c r="M742">
        <f>DR742 - IF(AU742&gt;1, L742*DL742*100.0/(AW742), 0)</f>
        <v>0</v>
      </c>
      <c r="N742">
        <f>((T742-J742/2)*M742-L742)/(T742+J742/2)</f>
        <v>0</v>
      </c>
      <c r="O742">
        <f>N742*(DY742+DZ742)/1000.0</f>
        <v>0</v>
      </c>
      <c r="P742">
        <f>(DR742 - IF(AU742&gt;1, L742*DL742*100.0/(AW742), 0))*(DY742+DZ742)/1000.0</f>
        <v>0</v>
      </c>
      <c r="Q742">
        <f>2.0/((1/S742-1/R742)+SIGN(S742)*SQRT((1/S742-1/R742)*(1/S742-1/R742) + 4*DM742/((DM742+1)*(DM742+1))*(2*1/S742*1/R742-1/R742*1/R742)))</f>
        <v>0</v>
      </c>
      <c r="R742">
        <f>IF(LEFT(DN742,1)&lt;&gt;"0",IF(LEFT(DN742,1)="1",3.0,DO742),$D$5+$E$5*(EF742*DY742/($K$5*1000))+$F$5*(EF742*DY742/($K$5*1000))*MAX(MIN(DL742,$J$5),$I$5)*MAX(MIN(DL742,$J$5),$I$5)+$G$5*MAX(MIN(DL742,$J$5),$I$5)*(EF742*DY742/($K$5*1000))+$H$5*(EF742*DY742/($K$5*1000))*(EF742*DY742/($K$5*1000)))</f>
        <v>0</v>
      </c>
      <c r="S742">
        <f>J742*(1000-(1000*0.61365*exp(17.502*W742/(240.97+W742))/(DY742+DZ742)+DT742)/2)/(1000*0.61365*exp(17.502*W742/(240.97+W742))/(DY742+DZ742)-DT742)</f>
        <v>0</v>
      </c>
      <c r="T742">
        <f>1/((DM742+1)/(Q742/1.6)+1/(R742/1.37)) + DM742/((DM742+1)/(Q742/1.6) + DM742/(R742/1.37))</f>
        <v>0</v>
      </c>
      <c r="U742">
        <f>(DH742*DK742)</f>
        <v>0</v>
      </c>
      <c r="V742">
        <f>(EA742+(U742+2*0.95*5.67E-8*(((EA742+$B$7)+273)^4-(EA742+273)^4)-44100*J742)/(1.84*29.3*R742+8*0.95*5.67E-8*(EA742+273)^3))</f>
        <v>0</v>
      </c>
      <c r="W742">
        <f>($C$7*EB742+$D$7*EC742+$E$7*V742)</f>
        <v>0</v>
      </c>
      <c r="X742">
        <f>0.61365*exp(17.502*W742/(240.97+W742))</f>
        <v>0</v>
      </c>
      <c r="Y742">
        <f>(Z742/AA742*100)</f>
        <v>0</v>
      </c>
      <c r="Z742">
        <f>DT742*(DY742+DZ742)/1000</f>
        <v>0</v>
      </c>
      <c r="AA742">
        <f>0.61365*exp(17.502*EA742/(240.97+EA742))</f>
        <v>0</v>
      </c>
      <c r="AB742">
        <f>(X742-DT742*(DY742+DZ742)/1000)</f>
        <v>0</v>
      </c>
      <c r="AC742">
        <f>(-J742*44100)</f>
        <v>0</v>
      </c>
      <c r="AD742">
        <f>2*29.3*R742*0.92*(EA742-W742)</f>
        <v>0</v>
      </c>
      <c r="AE742">
        <f>2*0.95*5.67E-8*(((EA742+$B$7)+273)^4-(W742+273)^4)</f>
        <v>0</v>
      </c>
      <c r="AF742">
        <f>U742+AE742+AC742+AD742</f>
        <v>0</v>
      </c>
      <c r="AG742">
        <f>DX742*AU742*(DS742-DR742*(1000-AU742*DU742)/(1000-AU742*DT742))/(100*DL742)</f>
        <v>0</v>
      </c>
      <c r="AH742">
        <f>1000*DX742*AU742*(DT742-DU742)/(100*DL742*(1000-AU742*DT742))</f>
        <v>0</v>
      </c>
      <c r="AI742">
        <f>(AJ742 - AK742 - DY742*1E3/(8.314*(EA742+273.15)) * AM742/DX742 * AL742) * DX742/(100*DL742) * (1000 - DU742)/1000</f>
        <v>0</v>
      </c>
      <c r="AJ742">
        <v>892.5254056293303</v>
      </c>
      <c r="AK742">
        <v>860.2051696969696</v>
      </c>
      <c r="AL742">
        <v>3.399470509029</v>
      </c>
      <c r="AM742">
        <v>65.48838002476873</v>
      </c>
      <c r="AN742">
        <f>(AP742 - AO742 + DY742*1E3/(8.314*(EA742+273.15)) * AR742/DX742 * AQ742) * DX742/(100*DL742) * 1000/(1000 - AP742)</f>
        <v>0</v>
      </c>
      <c r="AO742">
        <v>18.96777556785193</v>
      </c>
      <c r="AP742">
        <v>22.70095393939394</v>
      </c>
      <c r="AQ742">
        <v>-0.003054618742079385</v>
      </c>
      <c r="AR742">
        <v>121.0153732693986</v>
      </c>
      <c r="AS742">
        <v>2</v>
      </c>
      <c r="AT742">
        <v>0</v>
      </c>
      <c r="AU742">
        <f>IF(AS742*$H$13&gt;=AW742,1.0,(AW742/(AW742-AS742*$H$13)))</f>
        <v>0</v>
      </c>
      <c r="AV742">
        <f>(AU742-1)*100</f>
        <v>0</v>
      </c>
      <c r="AW742">
        <f>MAX(0,($B$13+$C$13*EF742)/(1+$D$13*EF742)*DY742/(EA742+273)*$E$13)</f>
        <v>0</v>
      </c>
      <c r="AX742" t="s">
        <v>437</v>
      </c>
      <c r="AY742" t="s">
        <v>437</v>
      </c>
      <c r="AZ742">
        <v>0</v>
      </c>
      <c r="BA742">
        <v>0</v>
      </c>
      <c r="BB742">
        <f>1-AZ742/BA742</f>
        <v>0</v>
      </c>
      <c r="BC742">
        <v>0</v>
      </c>
      <c r="BD742" t="s">
        <v>437</v>
      </c>
      <c r="BE742" t="s">
        <v>437</v>
      </c>
      <c r="BF742">
        <v>0</v>
      </c>
      <c r="BG742">
        <v>0</v>
      </c>
      <c r="BH742">
        <f>1-BF742/BG742</f>
        <v>0</v>
      </c>
      <c r="BI742">
        <v>0.5</v>
      </c>
      <c r="BJ742">
        <f>DI742</f>
        <v>0</v>
      </c>
      <c r="BK742">
        <f>L742</f>
        <v>0</v>
      </c>
      <c r="BL742">
        <f>BH742*BI742*BJ742</f>
        <v>0</v>
      </c>
      <c r="BM742">
        <f>(BK742-BC742)/BJ742</f>
        <v>0</v>
      </c>
      <c r="BN742">
        <f>(BA742-BG742)/BG742</f>
        <v>0</v>
      </c>
      <c r="BO742">
        <f>AZ742/(BB742+AZ742/BG742)</f>
        <v>0</v>
      </c>
      <c r="BP742" t="s">
        <v>437</v>
      </c>
      <c r="BQ742">
        <v>0</v>
      </c>
      <c r="BR742">
        <f>IF(BQ742&lt;&gt;0, BQ742, BO742)</f>
        <v>0</v>
      </c>
      <c r="BS742">
        <f>1-BR742/BG742</f>
        <v>0</v>
      </c>
      <c r="BT742">
        <f>(BG742-BF742)/(BG742-BR742)</f>
        <v>0</v>
      </c>
      <c r="BU742">
        <f>(BA742-BG742)/(BA742-BR742)</f>
        <v>0</v>
      </c>
      <c r="BV742">
        <f>(BG742-BF742)/(BG742-AZ742)</f>
        <v>0</v>
      </c>
      <c r="BW742">
        <f>(BA742-BG742)/(BA742-AZ742)</f>
        <v>0</v>
      </c>
      <c r="BX742">
        <f>(BT742*BR742/BF742)</f>
        <v>0</v>
      </c>
      <c r="BY742">
        <f>(1-BX742)</f>
        <v>0</v>
      </c>
      <c r="DH742">
        <f>$B$11*EG742+$C$11*EH742+$F$11*ES742*(1-EV742)</f>
        <v>0</v>
      </c>
      <c r="DI742">
        <f>DH742*DJ742</f>
        <v>0</v>
      </c>
      <c r="DJ742">
        <f>($B$11*$D$9+$C$11*$D$9+$F$11*((FF742+EX742)/MAX(FF742+EX742+FG742, 0.1)*$I$9+FG742/MAX(FF742+EX742+FG742, 0.1)*$J$9))/($B$11+$C$11+$F$11)</f>
        <v>0</v>
      </c>
      <c r="DK742">
        <f>($B$11*$K$9+$C$11*$K$9+$F$11*((FF742+EX742)/MAX(FF742+EX742+FG742, 0.1)*$P$9+FG742/MAX(FF742+EX742+FG742, 0.1)*$Q$9))/($B$11+$C$11+$F$11)</f>
        <v>0</v>
      </c>
      <c r="DL742">
        <v>5.36</v>
      </c>
      <c r="DM742">
        <v>0.5</v>
      </c>
      <c r="DN742" t="s">
        <v>438</v>
      </c>
      <c r="DO742">
        <v>2</v>
      </c>
      <c r="DP742" t="b">
        <v>1</v>
      </c>
      <c r="DQ742">
        <v>1759266172.1</v>
      </c>
      <c r="DR742">
        <v>817.3307777777779</v>
      </c>
      <c r="DS742">
        <v>860.7613703703703</v>
      </c>
      <c r="DT742">
        <v>22.72706296296296</v>
      </c>
      <c r="DU742">
        <v>18.87749259259259</v>
      </c>
      <c r="DV742">
        <v>816.6068518518516</v>
      </c>
      <c r="DW742">
        <v>22.51130740740741</v>
      </c>
      <c r="DX742">
        <v>500.0118148148148</v>
      </c>
      <c r="DY742">
        <v>90.60077407407407</v>
      </c>
      <c r="DZ742">
        <v>0.05101256296296296</v>
      </c>
      <c r="EA742">
        <v>29.56476666666667</v>
      </c>
      <c r="EB742">
        <v>30.08968148148148</v>
      </c>
      <c r="EC742">
        <v>999.9000000000001</v>
      </c>
      <c r="ED742">
        <v>0</v>
      </c>
      <c r="EE742">
        <v>0</v>
      </c>
      <c r="EF742">
        <v>9999.237037037035</v>
      </c>
      <c r="EG742">
        <v>0</v>
      </c>
      <c r="EH742">
        <v>12.3567</v>
      </c>
      <c r="EI742">
        <v>-43.43042592592592</v>
      </c>
      <c r="EJ742">
        <v>836.3382592592592</v>
      </c>
      <c r="EK742">
        <v>877.3240370370372</v>
      </c>
      <c r="EL742">
        <v>3.849567407407407</v>
      </c>
      <c r="EM742">
        <v>860.7613703703703</v>
      </c>
      <c r="EN742">
        <v>18.87749259259259</v>
      </c>
      <c r="EO742">
        <v>2.059091111111111</v>
      </c>
      <c r="EP742">
        <v>1.710315555555555</v>
      </c>
      <c r="EQ742">
        <v>17.90618518518518</v>
      </c>
      <c r="ER742">
        <v>14.99028888888889</v>
      </c>
      <c r="ES742">
        <v>2000.023703703704</v>
      </c>
      <c r="ET742">
        <v>0.9800015555555556</v>
      </c>
      <c r="EU742">
        <v>0.01999835925925926</v>
      </c>
      <c r="EV742">
        <v>0</v>
      </c>
      <c r="EW742">
        <v>938.4429629629631</v>
      </c>
      <c r="EX742">
        <v>5.000560000000001</v>
      </c>
      <c r="EY742">
        <v>19289.49259259259</v>
      </c>
      <c r="EZ742">
        <v>17295.08518518519</v>
      </c>
      <c r="FA742">
        <v>41.19655555555555</v>
      </c>
      <c r="FB742">
        <v>41.56199999999999</v>
      </c>
      <c r="FC742">
        <v>41.1038148148148</v>
      </c>
      <c r="FD742">
        <v>40.68722222222222</v>
      </c>
      <c r="FE742">
        <v>42.18262962962962</v>
      </c>
      <c r="FF742">
        <v>1955.123703703704</v>
      </c>
      <c r="FG742">
        <v>39.9</v>
      </c>
      <c r="FH742">
        <v>0</v>
      </c>
      <c r="FI742">
        <v>1759266194.2</v>
      </c>
      <c r="FJ742">
        <v>0</v>
      </c>
      <c r="FK742">
        <v>938.4305600000001</v>
      </c>
      <c r="FL742">
        <v>-3.941615386774419</v>
      </c>
      <c r="FM742">
        <v>-53.4846153351213</v>
      </c>
      <c r="FN742">
        <v>19288.852</v>
      </c>
      <c r="FO742">
        <v>15</v>
      </c>
      <c r="FP742">
        <v>0</v>
      </c>
      <c r="FQ742" t="s">
        <v>439</v>
      </c>
      <c r="FR742">
        <v>1747148579.5</v>
      </c>
      <c r="FS742">
        <v>1747148584.5</v>
      </c>
      <c r="FT742">
        <v>0</v>
      </c>
      <c r="FU742">
        <v>0.162</v>
      </c>
      <c r="FV742">
        <v>-0.001</v>
      </c>
      <c r="FW742">
        <v>0.139</v>
      </c>
      <c r="FX742">
        <v>0.058</v>
      </c>
      <c r="FY742">
        <v>420</v>
      </c>
      <c r="FZ742">
        <v>16</v>
      </c>
      <c r="GA742">
        <v>0.19</v>
      </c>
      <c r="GB742">
        <v>0.02</v>
      </c>
      <c r="GC742">
        <v>-43.39427073170732</v>
      </c>
      <c r="GD742">
        <v>-0.9007630662022366</v>
      </c>
      <c r="GE742">
        <v>0.1086756513306803</v>
      </c>
      <c r="GF742">
        <v>0</v>
      </c>
      <c r="GG742">
        <v>938.6122352941177</v>
      </c>
      <c r="GH742">
        <v>-2.777815128278469</v>
      </c>
      <c r="GI742">
        <v>0.3249738504252533</v>
      </c>
      <c r="GJ742">
        <v>0</v>
      </c>
      <c r="GK742">
        <v>3.921908780487805</v>
      </c>
      <c r="GL742">
        <v>-1.216678745644594</v>
      </c>
      <c r="GM742">
        <v>0.1202891681597373</v>
      </c>
      <c r="GN742">
        <v>0</v>
      </c>
      <c r="GO742">
        <v>0</v>
      </c>
      <c r="GP742">
        <v>3</v>
      </c>
      <c r="GQ742" t="s">
        <v>490</v>
      </c>
      <c r="GR742">
        <v>3.12828</v>
      </c>
      <c r="GS742">
        <v>2.72835</v>
      </c>
      <c r="GT742">
        <v>0.14002</v>
      </c>
      <c r="GU742">
        <v>0.145631</v>
      </c>
      <c r="GV742">
        <v>0.103023</v>
      </c>
      <c r="GW742">
        <v>0.0914336</v>
      </c>
      <c r="GX742">
        <v>25785.2</v>
      </c>
      <c r="GY742">
        <v>24850.6</v>
      </c>
      <c r="GZ742">
        <v>30525.2</v>
      </c>
      <c r="HA742">
        <v>29341.4</v>
      </c>
      <c r="HB742">
        <v>37791.9</v>
      </c>
      <c r="HC742">
        <v>35079.7</v>
      </c>
      <c r="HD742">
        <v>46698.2</v>
      </c>
      <c r="HE742">
        <v>43597.7</v>
      </c>
      <c r="HF742">
        <v>1.8252</v>
      </c>
      <c r="HG742">
        <v>1.82695</v>
      </c>
      <c r="HH742">
        <v>0.14665</v>
      </c>
      <c r="HI742">
        <v>0</v>
      </c>
      <c r="HJ742">
        <v>27.6984</v>
      </c>
      <c r="HK742">
        <v>999.9</v>
      </c>
      <c r="HL742">
        <v>46.8</v>
      </c>
      <c r="HM742">
        <v>31.7</v>
      </c>
      <c r="HN742">
        <v>24.2476</v>
      </c>
      <c r="HO742">
        <v>62.6643</v>
      </c>
      <c r="HP742">
        <v>17.5401</v>
      </c>
      <c r="HQ742">
        <v>1</v>
      </c>
      <c r="HR742">
        <v>0.142594</v>
      </c>
      <c r="HS742">
        <v>0.470281</v>
      </c>
      <c r="HT742">
        <v>20.1998</v>
      </c>
      <c r="HU742">
        <v>5.22897</v>
      </c>
      <c r="HV742">
        <v>11.974</v>
      </c>
      <c r="HW742">
        <v>4.97025</v>
      </c>
      <c r="HX742">
        <v>3.28965</v>
      </c>
      <c r="HY742">
        <v>9999</v>
      </c>
      <c r="HZ742">
        <v>9999</v>
      </c>
      <c r="IA742">
        <v>9999</v>
      </c>
      <c r="IB742">
        <v>22.8</v>
      </c>
      <c r="IC742">
        <v>4.97291</v>
      </c>
      <c r="ID742">
        <v>1.87729</v>
      </c>
      <c r="IE742">
        <v>1.87535</v>
      </c>
      <c r="IF742">
        <v>1.87819</v>
      </c>
      <c r="IG742">
        <v>1.87488</v>
      </c>
      <c r="IH742">
        <v>1.87849</v>
      </c>
      <c r="II742">
        <v>1.87557</v>
      </c>
      <c r="IJ742">
        <v>1.87675</v>
      </c>
      <c r="IK742">
        <v>0</v>
      </c>
      <c r="IL742">
        <v>0</v>
      </c>
      <c r="IM742">
        <v>0</v>
      </c>
      <c r="IN742">
        <v>0</v>
      </c>
      <c r="IO742" t="s">
        <v>441</v>
      </c>
      <c r="IP742" t="s">
        <v>442</v>
      </c>
      <c r="IQ742" t="s">
        <v>443</v>
      </c>
      <c r="IR742" t="s">
        <v>443</v>
      </c>
      <c r="IS742" t="s">
        <v>443</v>
      </c>
      <c r="IT742" t="s">
        <v>443</v>
      </c>
      <c r="IU742">
        <v>0</v>
      </c>
      <c r="IV742">
        <v>100</v>
      </c>
      <c r="IW742">
        <v>100</v>
      </c>
      <c r="IX742">
        <v>0.747</v>
      </c>
      <c r="IY742">
        <v>0.2152</v>
      </c>
      <c r="IZ742">
        <v>-0.1222274518627452</v>
      </c>
      <c r="JA742">
        <v>0.001328938755811441</v>
      </c>
      <c r="JB742">
        <v>-5.633165956792918E-07</v>
      </c>
      <c r="JC742">
        <v>2.510553891376428E-10</v>
      </c>
      <c r="JD742">
        <v>-0.04678033270444259</v>
      </c>
      <c r="JE742">
        <v>-0.0009625096320519332</v>
      </c>
      <c r="JF742">
        <v>0.0006953178313022573</v>
      </c>
      <c r="JG742">
        <v>-5.973937232829655E-06</v>
      </c>
      <c r="JH742">
        <v>1</v>
      </c>
      <c r="JI742">
        <v>2112</v>
      </c>
      <c r="JJ742">
        <v>1</v>
      </c>
      <c r="JK742">
        <v>26</v>
      </c>
      <c r="JL742">
        <v>201960</v>
      </c>
      <c r="JM742">
        <v>201959.9</v>
      </c>
      <c r="JN742">
        <v>2.00928</v>
      </c>
      <c r="JO742">
        <v>2.55127</v>
      </c>
      <c r="JP742">
        <v>1.39893</v>
      </c>
      <c r="JQ742">
        <v>2.32544</v>
      </c>
      <c r="JR742">
        <v>1.44897</v>
      </c>
      <c r="JS742">
        <v>2.57568</v>
      </c>
      <c r="JT742">
        <v>37.6022</v>
      </c>
      <c r="JU742">
        <v>23.9737</v>
      </c>
      <c r="JV742">
        <v>18</v>
      </c>
      <c r="JW742">
        <v>479.608</v>
      </c>
      <c r="JX742">
        <v>450.65</v>
      </c>
      <c r="JY742">
        <v>27.2144</v>
      </c>
      <c r="JZ742">
        <v>29.0787</v>
      </c>
      <c r="KA742">
        <v>29.9998</v>
      </c>
      <c r="KB742">
        <v>28.8635</v>
      </c>
      <c r="KC742">
        <v>28.9464</v>
      </c>
      <c r="KD742">
        <v>40.3434</v>
      </c>
      <c r="KE742">
        <v>26.2976</v>
      </c>
      <c r="KF742">
        <v>14.2221</v>
      </c>
      <c r="KG742">
        <v>27.1364</v>
      </c>
      <c r="KH742">
        <v>908.1369999999999</v>
      </c>
      <c r="KI742">
        <v>19.0783</v>
      </c>
      <c r="KJ742">
        <v>100.917</v>
      </c>
      <c r="KK742">
        <v>100.284</v>
      </c>
    </row>
    <row r="743" spans="1:297">
      <c r="A743">
        <v>727</v>
      </c>
      <c r="B743">
        <v>1759266184.6</v>
      </c>
      <c r="C743">
        <v>19369</v>
      </c>
      <c r="D743" t="s">
        <v>1904</v>
      </c>
      <c r="E743" t="s">
        <v>1905</v>
      </c>
      <c r="F743">
        <v>5</v>
      </c>
      <c r="G743" t="s">
        <v>1797</v>
      </c>
      <c r="H743" t="s">
        <v>436</v>
      </c>
      <c r="I743">
        <v>1759266176.814285</v>
      </c>
      <c r="J743">
        <f>(K743)/1000</f>
        <v>0</v>
      </c>
      <c r="K743">
        <f>IF(DP743, AN743, AH743)</f>
        <v>0</v>
      </c>
      <c r="L743">
        <f>IF(DP743, AI743, AG743)</f>
        <v>0</v>
      </c>
      <c r="M743">
        <f>DR743 - IF(AU743&gt;1, L743*DL743*100.0/(AW743), 0)</f>
        <v>0</v>
      </c>
      <c r="N743">
        <f>((T743-J743/2)*M743-L743)/(T743+J743/2)</f>
        <v>0</v>
      </c>
      <c r="O743">
        <f>N743*(DY743+DZ743)/1000.0</f>
        <v>0</v>
      </c>
      <c r="P743">
        <f>(DR743 - IF(AU743&gt;1, L743*DL743*100.0/(AW743), 0))*(DY743+DZ743)/1000.0</f>
        <v>0</v>
      </c>
      <c r="Q743">
        <f>2.0/((1/S743-1/R743)+SIGN(S743)*SQRT((1/S743-1/R743)*(1/S743-1/R743) + 4*DM743/((DM743+1)*(DM743+1))*(2*1/S743*1/R743-1/R743*1/R743)))</f>
        <v>0</v>
      </c>
      <c r="R743">
        <f>IF(LEFT(DN743,1)&lt;&gt;"0",IF(LEFT(DN743,1)="1",3.0,DO743),$D$5+$E$5*(EF743*DY743/($K$5*1000))+$F$5*(EF743*DY743/($K$5*1000))*MAX(MIN(DL743,$J$5),$I$5)*MAX(MIN(DL743,$J$5),$I$5)+$G$5*MAX(MIN(DL743,$J$5),$I$5)*(EF743*DY743/($K$5*1000))+$H$5*(EF743*DY743/($K$5*1000))*(EF743*DY743/($K$5*1000)))</f>
        <v>0</v>
      </c>
      <c r="S743">
        <f>J743*(1000-(1000*0.61365*exp(17.502*W743/(240.97+W743))/(DY743+DZ743)+DT743)/2)/(1000*0.61365*exp(17.502*W743/(240.97+W743))/(DY743+DZ743)-DT743)</f>
        <v>0</v>
      </c>
      <c r="T743">
        <f>1/((DM743+1)/(Q743/1.6)+1/(R743/1.37)) + DM743/((DM743+1)/(Q743/1.6) + DM743/(R743/1.37))</f>
        <v>0</v>
      </c>
      <c r="U743">
        <f>(DH743*DK743)</f>
        <v>0</v>
      </c>
      <c r="V743">
        <f>(EA743+(U743+2*0.95*5.67E-8*(((EA743+$B$7)+273)^4-(EA743+273)^4)-44100*J743)/(1.84*29.3*R743+8*0.95*5.67E-8*(EA743+273)^3))</f>
        <v>0</v>
      </c>
      <c r="W743">
        <f>($C$7*EB743+$D$7*EC743+$E$7*V743)</f>
        <v>0</v>
      </c>
      <c r="X743">
        <f>0.61365*exp(17.502*W743/(240.97+W743))</f>
        <v>0</v>
      </c>
      <c r="Y743">
        <f>(Z743/AA743*100)</f>
        <v>0</v>
      </c>
      <c r="Z743">
        <f>DT743*(DY743+DZ743)/1000</f>
        <v>0</v>
      </c>
      <c r="AA743">
        <f>0.61365*exp(17.502*EA743/(240.97+EA743))</f>
        <v>0</v>
      </c>
      <c r="AB743">
        <f>(X743-DT743*(DY743+DZ743)/1000)</f>
        <v>0</v>
      </c>
      <c r="AC743">
        <f>(-J743*44100)</f>
        <v>0</v>
      </c>
      <c r="AD743">
        <f>2*29.3*R743*0.92*(EA743-W743)</f>
        <v>0</v>
      </c>
      <c r="AE743">
        <f>2*0.95*5.67E-8*(((EA743+$B$7)+273)^4-(W743+273)^4)</f>
        <v>0</v>
      </c>
      <c r="AF743">
        <f>U743+AE743+AC743+AD743</f>
        <v>0</v>
      </c>
      <c r="AG743">
        <f>DX743*AU743*(DS743-DR743*(1000-AU743*DU743)/(1000-AU743*DT743))/(100*DL743)</f>
        <v>0</v>
      </c>
      <c r="AH743">
        <f>1000*DX743*AU743*(DT743-DU743)/(100*DL743*(1000-AU743*DT743))</f>
        <v>0</v>
      </c>
      <c r="AI743">
        <f>(AJ743 - AK743 - DY743*1E3/(8.314*(EA743+273.15)) * AM743/DX743 * AL743) * DX743/(100*DL743) * (1000 - DU743)/1000</f>
        <v>0</v>
      </c>
      <c r="AJ743">
        <v>909.6526149185062</v>
      </c>
      <c r="AK743">
        <v>877.3098787878786</v>
      </c>
      <c r="AL743">
        <v>3.421409600581965</v>
      </c>
      <c r="AM743">
        <v>65.48838002476873</v>
      </c>
      <c r="AN743">
        <f>(AP743 - AO743 + DY743*1E3/(8.314*(EA743+273.15)) * AR743/DX743 * AQ743) * DX743/(100*DL743) * 1000/(1000 - AP743)</f>
        <v>0</v>
      </c>
      <c r="AO743">
        <v>18.99774203375061</v>
      </c>
      <c r="AP743">
        <v>22.66306848484848</v>
      </c>
      <c r="AQ743">
        <v>-0.008005479252227101</v>
      </c>
      <c r="AR743">
        <v>121.0153732693986</v>
      </c>
      <c r="AS743">
        <v>2</v>
      </c>
      <c r="AT743">
        <v>0</v>
      </c>
      <c r="AU743">
        <f>IF(AS743*$H$13&gt;=AW743,1.0,(AW743/(AW743-AS743*$H$13)))</f>
        <v>0</v>
      </c>
      <c r="AV743">
        <f>(AU743-1)*100</f>
        <v>0</v>
      </c>
      <c r="AW743">
        <f>MAX(0,($B$13+$C$13*EF743)/(1+$D$13*EF743)*DY743/(EA743+273)*$E$13)</f>
        <v>0</v>
      </c>
      <c r="AX743" t="s">
        <v>437</v>
      </c>
      <c r="AY743" t="s">
        <v>437</v>
      </c>
      <c r="AZ743">
        <v>0</v>
      </c>
      <c r="BA743">
        <v>0</v>
      </c>
      <c r="BB743">
        <f>1-AZ743/BA743</f>
        <v>0</v>
      </c>
      <c r="BC743">
        <v>0</v>
      </c>
      <c r="BD743" t="s">
        <v>437</v>
      </c>
      <c r="BE743" t="s">
        <v>437</v>
      </c>
      <c r="BF743">
        <v>0</v>
      </c>
      <c r="BG743">
        <v>0</v>
      </c>
      <c r="BH743">
        <f>1-BF743/BG743</f>
        <v>0</v>
      </c>
      <c r="BI743">
        <v>0.5</v>
      </c>
      <c r="BJ743">
        <f>DI743</f>
        <v>0</v>
      </c>
      <c r="BK743">
        <f>L743</f>
        <v>0</v>
      </c>
      <c r="BL743">
        <f>BH743*BI743*BJ743</f>
        <v>0</v>
      </c>
      <c r="BM743">
        <f>(BK743-BC743)/BJ743</f>
        <v>0</v>
      </c>
      <c r="BN743">
        <f>(BA743-BG743)/BG743</f>
        <v>0</v>
      </c>
      <c r="BO743">
        <f>AZ743/(BB743+AZ743/BG743)</f>
        <v>0</v>
      </c>
      <c r="BP743" t="s">
        <v>437</v>
      </c>
      <c r="BQ743">
        <v>0</v>
      </c>
      <c r="BR743">
        <f>IF(BQ743&lt;&gt;0, BQ743, BO743)</f>
        <v>0</v>
      </c>
      <c r="BS743">
        <f>1-BR743/BG743</f>
        <v>0</v>
      </c>
      <c r="BT743">
        <f>(BG743-BF743)/(BG743-BR743)</f>
        <v>0</v>
      </c>
      <c r="BU743">
        <f>(BA743-BG743)/(BA743-BR743)</f>
        <v>0</v>
      </c>
      <c r="BV743">
        <f>(BG743-BF743)/(BG743-AZ743)</f>
        <v>0</v>
      </c>
      <c r="BW743">
        <f>(BA743-BG743)/(BA743-AZ743)</f>
        <v>0</v>
      </c>
      <c r="BX743">
        <f>(BT743*BR743/BF743)</f>
        <v>0</v>
      </c>
      <c r="BY743">
        <f>(1-BX743)</f>
        <v>0</v>
      </c>
      <c r="DH743">
        <f>$B$11*EG743+$C$11*EH743+$F$11*ES743*(1-EV743)</f>
        <v>0</v>
      </c>
      <c r="DI743">
        <f>DH743*DJ743</f>
        <v>0</v>
      </c>
      <c r="DJ743">
        <f>($B$11*$D$9+$C$11*$D$9+$F$11*((FF743+EX743)/MAX(FF743+EX743+FG743, 0.1)*$I$9+FG743/MAX(FF743+EX743+FG743, 0.1)*$J$9))/($B$11+$C$11+$F$11)</f>
        <v>0</v>
      </c>
      <c r="DK743">
        <f>($B$11*$K$9+$C$11*$K$9+$F$11*((FF743+EX743)/MAX(FF743+EX743+FG743, 0.1)*$P$9+FG743/MAX(FF743+EX743+FG743, 0.1)*$Q$9))/($B$11+$C$11+$F$11)</f>
        <v>0</v>
      </c>
      <c r="DL743">
        <v>5.36</v>
      </c>
      <c r="DM743">
        <v>0.5</v>
      </c>
      <c r="DN743" t="s">
        <v>438</v>
      </c>
      <c r="DO743">
        <v>2</v>
      </c>
      <c r="DP743" t="b">
        <v>1</v>
      </c>
      <c r="DQ743">
        <v>1759266176.814285</v>
      </c>
      <c r="DR743">
        <v>833.0742142857142</v>
      </c>
      <c r="DS743">
        <v>876.5996785714286</v>
      </c>
      <c r="DT743">
        <v>22.7086</v>
      </c>
      <c r="DU743">
        <v>18.94093928571429</v>
      </c>
      <c r="DV743">
        <v>832.3358571428572</v>
      </c>
      <c r="DW743">
        <v>22.49322857142857</v>
      </c>
      <c r="DX743">
        <v>500.0189285714286</v>
      </c>
      <c r="DY743">
        <v>90.60126785714286</v>
      </c>
      <c r="DZ743">
        <v>0.05089140714285716</v>
      </c>
      <c r="EA743">
        <v>29.54922142857143</v>
      </c>
      <c r="EB743">
        <v>30.08933571428572</v>
      </c>
      <c r="EC743">
        <v>999.9000000000002</v>
      </c>
      <c r="ED743">
        <v>0</v>
      </c>
      <c r="EE743">
        <v>0</v>
      </c>
      <c r="EF743">
        <v>9999.729285714287</v>
      </c>
      <c r="EG743">
        <v>0</v>
      </c>
      <c r="EH743">
        <v>12.3567</v>
      </c>
      <c r="EI743">
        <v>-43.52535357142857</v>
      </c>
      <c r="EJ743">
        <v>852.4315357142858</v>
      </c>
      <c r="EK743">
        <v>893.5246071428571</v>
      </c>
      <c r="EL743">
        <v>3.767665714285715</v>
      </c>
      <c r="EM743">
        <v>876.5996785714286</v>
      </c>
      <c r="EN743">
        <v>18.94093928571429</v>
      </c>
      <c r="EO743">
        <v>2.057428928571429</v>
      </c>
      <c r="EP743">
        <v>1.716071785714286</v>
      </c>
      <c r="EQ743">
        <v>17.89335</v>
      </c>
      <c r="ER743">
        <v>15.04253571428572</v>
      </c>
      <c r="ES743">
        <v>1999.992857142857</v>
      </c>
      <c r="ET743">
        <v>0.9800013571428572</v>
      </c>
      <c r="EU743">
        <v>0.01999856428571429</v>
      </c>
      <c r="EV743">
        <v>0</v>
      </c>
      <c r="EW743">
        <v>938.192392857143</v>
      </c>
      <c r="EX743">
        <v>5.000560000000001</v>
      </c>
      <c r="EY743">
        <v>19285.36428571428</v>
      </c>
      <c r="EZ743">
        <v>17294.83214285714</v>
      </c>
      <c r="FA743">
        <v>41.24085714285714</v>
      </c>
      <c r="FB743">
        <v>41.56199999999999</v>
      </c>
      <c r="FC743">
        <v>41.10014285714284</v>
      </c>
      <c r="FD743">
        <v>40.70507142857142</v>
      </c>
      <c r="FE743">
        <v>42.20075000000001</v>
      </c>
      <c r="FF743">
        <v>1955.092857142857</v>
      </c>
      <c r="FG743">
        <v>39.9</v>
      </c>
      <c r="FH743">
        <v>0</v>
      </c>
      <c r="FI743">
        <v>1759266199</v>
      </c>
      <c r="FJ743">
        <v>0</v>
      </c>
      <c r="FK743">
        <v>938.1992000000001</v>
      </c>
      <c r="FL743">
        <v>-2.064692310206175</v>
      </c>
      <c r="FM743">
        <v>-49.76923064102293</v>
      </c>
      <c r="FN743">
        <v>19284.816</v>
      </c>
      <c r="FO743">
        <v>15</v>
      </c>
      <c r="FP743">
        <v>0</v>
      </c>
      <c r="FQ743" t="s">
        <v>439</v>
      </c>
      <c r="FR743">
        <v>1747148579.5</v>
      </c>
      <c r="FS743">
        <v>1747148584.5</v>
      </c>
      <c r="FT743">
        <v>0</v>
      </c>
      <c r="FU743">
        <v>0.162</v>
      </c>
      <c r="FV743">
        <v>-0.001</v>
      </c>
      <c r="FW743">
        <v>0.139</v>
      </c>
      <c r="FX743">
        <v>0.058</v>
      </c>
      <c r="FY743">
        <v>420</v>
      </c>
      <c r="FZ743">
        <v>16</v>
      </c>
      <c r="GA743">
        <v>0.19</v>
      </c>
      <c r="GB743">
        <v>0.02</v>
      </c>
      <c r="GC743">
        <v>-43.4707975</v>
      </c>
      <c r="GD743">
        <v>-1.21380675422137</v>
      </c>
      <c r="GE743">
        <v>0.1219719813881458</v>
      </c>
      <c r="GF743">
        <v>0</v>
      </c>
      <c r="GG743">
        <v>938.3837352941177</v>
      </c>
      <c r="GH743">
        <v>-2.817463711042153</v>
      </c>
      <c r="GI743">
        <v>0.3492430730142623</v>
      </c>
      <c r="GJ743">
        <v>0</v>
      </c>
      <c r="GK743">
        <v>3.81298175</v>
      </c>
      <c r="GL743">
        <v>-1.077110656660414</v>
      </c>
      <c r="GM743">
        <v>0.1043924059711121</v>
      </c>
      <c r="GN743">
        <v>0</v>
      </c>
      <c r="GO743">
        <v>0</v>
      </c>
      <c r="GP743">
        <v>3</v>
      </c>
      <c r="GQ743" t="s">
        <v>490</v>
      </c>
      <c r="GR743">
        <v>3.12803</v>
      </c>
      <c r="GS743">
        <v>2.72894</v>
      </c>
      <c r="GT743">
        <v>0.141841</v>
      </c>
      <c r="GU743">
        <v>0.147418</v>
      </c>
      <c r="GV743">
        <v>0.102894</v>
      </c>
      <c r="GW743">
        <v>0.091486</v>
      </c>
      <c r="GX743">
        <v>25731</v>
      </c>
      <c r="GY743">
        <v>24798.8</v>
      </c>
      <c r="GZ743">
        <v>30525.8</v>
      </c>
      <c r="HA743">
        <v>29341.6</v>
      </c>
      <c r="HB743">
        <v>37798</v>
      </c>
      <c r="HC743">
        <v>35077.8</v>
      </c>
      <c r="HD743">
        <v>46698.8</v>
      </c>
      <c r="HE743">
        <v>43597.8</v>
      </c>
      <c r="HF743">
        <v>1.8245</v>
      </c>
      <c r="HG743">
        <v>1.82792</v>
      </c>
      <c r="HH743">
        <v>0.146825</v>
      </c>
      <c r="HI743">
        <v>0</v>
      </c>
      <c r="HJ743">
        <v>27.6954</v>
      </c>
      <c r="HK743">
        <v>999.9</v>
      </c>
      <c r="HL743">
        <v>46.7</v>
      </c>
      <c r="HM743">
        <v>31.7</v>
      </c>
      <c r="HN743">
        <v>24.1981</v>
      </c>
      <c r="HO743">
        <v>63.3343</v>
      </c>
      <c r="HP743">
        <v>17.3518</v>
      </c>
      <c r="HQ743">
        <v>1</v>
      </c>
      <c r="HR743">
        <v>0.142033</v>
      </c>
      <c r="HS743">
        <v>0.5449889999999999</v>
      </c>
      <c r="HT743">
        <v>20.1995</v>
      </c>
      <c r="HU743">
        <v>5.22852</v>
      </c>
      <c r="HV743">
        <v>11.974</v>
      </c>
      <c r="HW743">
        <v>4.97005</v>
      </c>
      <c r="HX743">
        <v>3.28958</v>
      </c>
      <c r="HY743">
        <v>9999</v>
      </c>
      <c r="HZ743">
        <v>9999</v>
      </c>
      <c r="IA743">
        <v>9999</v>
      </c>
      <c r="IB743">
        <v>22.8</v>
      </c>
      <c r="IC743">
        <v>4.97291</v>
      </c>
      <c r="ID743">
        <v>1.87729</v>
      </c>
      <c r="IE743">
        <v>1.87533</v>
      </c>
      <c r="IF743">
        <v>1.87815</v>
      </c>
      <c r="IG743">
        <v>1.87486</v>
      </c>
      <c r="IH743">
        <v>1.87843</v>
      </c>
      <c r="II743">
        <v>1.87553</v>
      </c>
      <c r="IJ743">
        <v>1.8767</v>
      </c>
      <c r="IK743">
        <v>0</v>
      </c>
      <c r="IL743">
        <v>0</v>
      </c>
      <c r="IM743">
        <v>0</v>
      </c>
      <c r="IN743">
        <v>0</v>
      </c>
      <c r="IO743" t="s">
        <v>441</v>
      </c>
      <c r="IP743" t="s">
        <v>442</v>
      </c>
      <c r="IQ743" t="s">
        <v>443</v>
      </c>
      <c r="IR743" t="s">
        <v>443</v>
      </c>
      <c r="IS743" t="s">
        <v>443</v>
      </c>
      <c r="IT743" t="s">
        <v>443</v>
      </c>
      <c r="IU743">
        <v>0</v>
      </c>
      <c r="IV743">
        <v>100</v>
      </c>
      <c r="IW743">
        <v>100</v>
      </c>
      <c r="IX743">
        <v>0.763</v>
      </c>
      <c r="IY743">
        <v>0.2144</v>
      </c>
      <c r="IZ743">
        <v>-0.1222274518627452</v>
      </c>
      <c r="JA743">
        <v>0.001328938755811441</v>
      </c>
      <c r="JB743">
        <v>-5.633165956792918E-07</v>
      </c>
      <c r="JC743">
        <v>2.510553891376428E-10</v>
      </c>
      <c r="JD743">
        <v>-0.04678033270444259</v>
      </c>
      <c r="JE743">
        <v>-0.0009625096320519332</v>
      </c>
      <c r="JF743">
        <v>0.0006953178313022573</v>
      </c>
      <c r="JG743">
        <v>-5.973937232829655E-06</v>
      </c>
      <c r="JH743">
        <v>1</v>
      </c>
      <c r="JI743">
        <v>2112</v>
      </c>
      <c r="JJ743">
        <v>1</v>
      </c>
      <c r="JK743">
        <v>26</v>
      </c>
      <c r="JL743">
        <v>201960.1</v>
      </c>
      <c r="JM743">
        <v>201960</v>
      </c>
      <c r="JN743">
        <v>2.04346</v>
      </c>
      <c r="JO743">
        <v>2.5415</v>
      </c>
      <c r="JP743">
        <v>1.39893</v>
      </c>
      <c r="JQ743">
        <v>2.32544</v>
      </c>
      <c r="JR743">
        <v>1.44897</v>
      </c>
      <c r="JS743">
        <v>2.50854</v>
      </c>
      <c r="JT743">
        <v>37.6263</v>
      </c>
      <c r="JU743">
        <v>23.9649</v>
      </c>
      <c r="JV743">
        <v>18</v>
      </c>
      <c r="JW743">
        <v>479.193</v>
      </c>
      <c r="JX743">
        <v>451.23</v>
      </c>
      <c r="JY743">
        <v>27.13</v>
      </c>
      <c r="JZ743">
        <v>29.0743</v>
      </c>
      <c r="KA743">
        <v>29.9999</v>
      </c>
      <c r="KB743">
        <v>28.8586</v>
      </c>
      <c r="KC743">
        <v>28.9414</v>
      </c>
      <c r="KD743">
        <v>40.9204</v>
      </c>
      <c r="KE743">
        <v>25.7008</v>
      </c>
      <c r="KF743">
        <v>14.2221</v>
      </c>
      <c r="KG743">
        <v>27.0437</v>
      </c>
      <c r="KH743">
        <v>921.497</v>
      </c>
      <c r="KI743">
        <v>19.185</v>
      </c>
      <c r="KJ743">
        <v>100.918</v>
      </c>
      <c r="KK743">
        <v>100.284</v>
      </c>
    </row>
    <row r="744" spans="1:297">
      <c r="A744">
        <v>728</v>
      </c>
      <c r="B744">
        <v>1759266189.6</v>
      </c>
      <c r="C744">
        <v>19374</v>
      </c>
      <c r="D744" t="s">
        <v>1906</v>
      </c>
      <c r="E744" t="s">
        <v>1907</v>
      </c>
      <c r="F744">
        <v>5</v>
      </c>
      <c r="G744" t="s">
        <v>1797</v>
      </c>
      <c r="H744" t="s">
        <v>436</v>
      </c>
      <c r="I744">
        <v>1759266182.1</v>
      </c>
      <c r="J744">
        <f>(K744)/1000</f>
        <v>0</v>
      </c>
      <c r="K744">
        <f>IF(DP744, AN744, AH744)</f>
        <v>0</v>
      </c>
      <c r="L744">
        <f>IF(DP744, AI744, AG744)</f>
        <v>0</v>
      </c>
      <c r="M744">
        <f>DR744 - IF(AU744&gt;1, L744*DL744*100.0/(AW744), 0)</f>
        <v>0</v>
      </c>
      <c r="N744">
        <f>((T744-J744/2)*M744-L744)/(T744+J744/2)</f>
        <v>0</v>
      </c>
      <c r="O744">
        <f>N744*(DY744+DZ744)/1000.0</f>
        <v>0</v>
      </c>
      <c r="P744">
        <f>(DR744 - IF(AU744&gt;1, L744*DL744*100.0/(AW744), 0))*(DY744+DZ744)/1000.0</f>
        <v>0</v>
      </c>
      <c r="Q744">
        <f>2.0/((1/S744-1/R744)+SIGN(S744)*SQRT((1/S744-1/R744)*(1/S744-1/R744) + 4*DM744/((DM744+1)*(DM744+1))*(2*1/S744*1/R744-1/R744*1/R744)))</f>
        <v>0</v>
      </c>
      <c r="R744">
        <f>IF(LEFT(DN744,1)&lt;&gt;"0",IF(LEFT(DN744,1)="1",3.0,DO744),$D$5+$E$5*(EF744*DY744/($K$5*1000))+$F$5*(EF744*DY744/($K$5*1000))*MAX(MIN(DL744,$J$5),$I$5)*MAX(MIN(DL744,$J$5),$I$5)+$G$5*MAX(MIN(DL744,$J$5),$I$5)*(EF744*DY744/($K$5*1000))+$H$5*(EF744*DY744/($K$5*1000))*(EF744*DY744/($K$5*1000)))</f>
        <v>0</v>
      </c>
      <c r="S744">
        <f>J744*(1000-(1000*0.61365*exp(17.502*W744/(240.97+W744))/(DY744+DZ744)+DT744)/2)/(1000*0.61365*exp(17.502*W744/(240.97+W744))/(DY744+DZ744)-DT744)</f>
        <v>0</v>
      </c>
      <c r="T744">
        <f>1/((DM744+1)/(Q744/1.6)+1/(R744/1.37)) + DM744/((DM744+1)/(Q744/1.6) + DM744/(R744/1.37))</f>
        <v>0</v>
      </c>
      <c r="U744">
        <f>(DH744*DK744)</f>
        <v>0</v>
      </c>
      <c r="V744">
        <f>(EA744+(U744+2*0.95*5.67E-8*(((EA744+$B$7)+273)^4-(EA744+273)^4)-44100*J744)/(1.84*29.3*R744+8*0.95*5.67E-8*(EA744+273)^3))</f>
        <v>0</v>
      </c>
      <c r="W744">
        <f>($C$7*EB744+$D$7*EC744+$E$7*V744)</f>
        <v>0</v>
      </c>
      <c r="X744">
        <f>0.61365*exp(17.502*W744/(240.97+W744))</f>
        <v>0</v>
      </c>
      <c r="Y744">
        <f>(Z744/AA744*100)</f>
        <v>0</v>
      </c>
      <c r="Z744">
        <f>DT744*(DY744+DZ744)/1000</f>
        <v>0</v>
      </c>
      <c r="AA744">
        <f>0.61365*exp(17.502*EA744/(240.97+EA744))</f>
        <v>0</v>
      </c>
      <c r="AB744">
        <f>(X744-DT744*(DY744+DZ744)/1000)</f>
        <v>0</v>
      </c>
      <c r="AC744">
        <f>(-J744*44100)</f>
        <v>0</v>
      </c>
      <c r="AD744">
        <f>2*29.3*R744*0.92*(EA744-W744)</f>
        <v>0</v>
      </c>
      <c r="AE744">
        <f>2*0.95*5.67E-8*(((EA744+$B$7)+273)^4-(W744+273)^4)</f>
        <v>0</v>
      </c>
      <c r="AF744">
        <f>U744+AE744+AC744+AD744</f>
        <v>0</v>
      </c>
      <c r="AG744">
        <f>DX744*AU744*(DS744-DR744*(1000-AU744*DU744)/(1000-AU744*DT744))/(100*DL744)</f>
        <v>0</v>
      </c>
      <c r="AH744">
        <f>1000*DX744*AU744*(DT744-DU744)/(100*DL744*(1000-AU744*DT744))</f>
        <v>0</v>
      </c>
      <c r="AI744">
        <f>(AJ744 - AK744 - DY744*1E3/(8.314*(EA744+273.15)) * AM744/DX744 * AL744) * DX744/(100*DL744) * (1000 - DU744)/1000</f>
        <v>0</v>
      </c>
      <c r="AJ744">
        <v>926.549876192994</v>
      </c>
      <c r="AK744">
        <v>894.3895030303029</v>
      </c>
      <c r="AL744">
        <v>3.409966123935234</v>
      </c>
      <c r="AM744">
        <v>65.48838002476873</v>
      </c>
      <c r="AN744">
        <f>(AP744 - AO744 + DY744*1E3/(8.314*(EA744+273.15)) * AR744/DX744 * AQ744) * DX744/(100*DL744) * 1000/(1000 - AP744)</f>
        <v>0</v>
      </c>
      <c r="AO744">
        <v>19.06352674286149</v>
      </c>
      <c r="AP744">
        <v>22.61336363636363</v>
      </c>
      <c r="AQ744">
        <v>-0.01000539198355009</v>
      </c>
      <c r="AR744">
        <v>121.0153732693986</v>
      </c>
      <c r="AS744">
        <v>2</v>
      </c>
      <c r="AT744">
        <v>0</v>
      </c>
      <c r="AU744">
        <f>IF(AS744*$H$13&gt;=AW744,1.0,(AW744/(AW744-AS744*$H$13)))</f>
        <v>0</v>
      </c>
      <c r="AV744">
        <f>(AU744-1)*100</f>
        <v>0</v>
      </c>
      <c r="AW744">
        <f>MAX(0,($B$13+$C$13*EF744)/(1+$D$13*EF744)*DY744/(EA744+273)*$E$13)</f>
        <v>0</v>
      </c>
      <c r="AX744" t="s">
        <v>437</v>
      </c>
      <c r="AY744" t="s">
        <v>437</v>
      </c>
      <c r="AZ744">
        <v>0</v>
      </c>
      <c r="BA744">
        <v>0</v>
      </c>
      <c r="BB744">
        <f>1-AZ744/BA744</f>
        <v>0</v>
      </c>
      <c r="BC744">
        <v>0</v>
      </c>
      <c r="BD744" t="s">
        <v>437</v>
      </c>
      <c r="BE744" t="s">
        <v>437</v>
      </c>
      <c r="BF744">
        <v>0</v>
      </c>
      <c r="BG744">
        <v>0</v>
      </c>
      <c r="BH744">
        <f>1-BF744/BG744</f>
        <v>0</v>
      </c>
      <c r="BI744">
        <v>0.5</v>
      </c>
      <c r="BJ744">
        <f>DI744</f>
        <v>0</v>
      </c>
      <c r="BK744">
        <f>L744</f>
        <v>0</v>
      </c>
      <c r="BL744">
        <f>BH744*BI744*BJ744</f>
        <v>0</v>
      </c>
      <c r="BM744">
        <f>(BK744-BC744)/BJ744</f>
        <v>0</v>
      </c>
      <c r="BN744">
        <f>(BA744-BG744)/BG744</f>
        <v>0</v>
      </c>
      <c r="BO744">
        <f>AZ744/(BB744+AZ744/BG744)</f>
        <v>0</v>
      </c>
      <c r="BP744" t="s">
        <v>437</v>
      </c>
      <c r="BQ744">
        <v>0</v>
      </c>
      <c r="BR744">
        <f>IF(BQ744&lt;&gt;0, BQ744, BO744)</f>
        <v>0</v>
      </c>
      <c r="BS744">
        <f>1-BR744/BG744</f>
        <v>0</v>
      </c>
      <c r="BT744">
        <f>(BG744-BF744)/(BG744-BR744)</f>
        <v>0</v>
      </c>
      <c r="BU744">
        <f>(BA744-BG744)/(BA744-BR744)</f>
        <v>0</v>
      </c>
      <c r="BV744">
        <f>(BG744-BF744)/(BG744-AZ744)</f>
        <v>0</v>
      </c>
      <c r="BW744">
        <f>(BA744-BG744)/(BA744-AZ744)</f>
        <v>0</v>
      </c>
      <c r="BX744">
        <f>(BT744*BR744/BF744)</f>
        <v>0</v>
      </c>
      <c r="BY744">
        <f>(1-BX744)</f>
        <v>0</v>
      </c>
      <c r="DH744">
        <f>$B$11*EG744+$C$11*EH744+$F$11*ES744*(1-EV744)</f>
        <v>0</v>
      </c>
      <c r="DI744">
        <f>DH744*DJ744</f>
        <v>0</v>
      </c>
      <c r="DJ744">
        <f>($B$11*$D$9+$C$11*$D$9+$F$11*((FF744+EX744)/MAX(FF744+EX744+FG744, 0.1)*$I$9+FG744/MAX(FF744+EX744+FG744, 0.1)*$J$9))/($B$11+$C$11+$F$11)</f>
        <v>0</v>
      </c>
      <c r="DK744">
        <f>($B$11*$K$9+$C$11*$K$9+$F$11*((FF744+EX744)/MAX(FF744+EX744+FG744, 0.1)*$P$9+FG744/MAX(FF744+EX744+FG744, 0.1)*$Q$9))/($B$11+$C$11+$F$11)</f>
        <v>0</v>
      </c>
      <c r="DL744">
        <v>5.36</v>
      </c>
      <c r="DM744">
        <v>0.5</v>
      </c>
      <c r="DN744" t="s">
        <v>438</v>
      </c>
      <c r="DO744">
        <v>2</v>
      </c>
      <c r="DP744" t="b">
        <v>1</v>
      </c>
      <c r="DQ744">
        <v>1759266182.1</v>
      </c>
      <c r="DR744">
        <v>850.7492222222222</v>
      </c>
      <c r="DS744">
        <v>894.2698888888889</v>
      </c>
      <c r="DT744">
        <v>22.67427777777778</v>
      </c>
      <c r="DU744">
        <v>19.00333333333333</v>
      </c>
      <c r="DV744">
        <v>849.9945925925925</v>
      </c>
      <c r="DW744">
        <v>22.45961481481481</v>
      </c>
      <c r="DX744">
        <v>500.0148518518519</v>
      </c>
      <c r="DY744">
        <v>90.60180740740741</v>
      </c>
      <c r="DZ744">
        <v>0.05092141851851852</v>
      </c>
      <c r="EA744">
        <v>29.53065555555556</v>
      </c>
      <c r="EB744">
        <v>30.08604814814815</v>
      </c>
      <c r="EC744">
        <v>999.9000000000001</v>
      </c>
      <c r="ED744">
        <v>0</v>
      </c>
      <c r="EE744">
        <v>0</v>
      </c>
      <c r="EF744">
        <v>9996.275185185186</v>
      </c>
      <c r="EG744">
        <v>0</v>
      </c>
      <c r="EH744">
        <v>12.3567</v>
      </c>
      <c r="EI744">
        <v>-43.5204925925926</v>
      </c>
      <c r="EJ744">
        <v>870.4864814814817</v>
      </c>
      <c r="EK744">
        <v>911.5936296296297</v>
      </c>
      <c r="EL744">
        <v>3.670943333333333</v>
      </c>
      <c r="EM744">
        <v>894.2698888888889</v>
      </c>
      <c r="EN744">
        <v>19.00333333333333</v>
      </c>
      <c r="EO744">
        <v>2.05433</v>
      </c>
      <c r="EP744">
        <v>1.721735555555555</v>
      </c>
      <c r="EQ744">
        <v>17.8694</v>
      </c>
      <c r="ER744">
        <v>15.09376666666667</v>
      </c>
      <c r="ES744">
        <v>1999.98962962963</v>
      </c>
      <c r="ET744">
        <v>0.9800014444444444</v>
      </c>
      <c r="EU744">
        <v>0.01999847037037037</v>
      </c>
      <c r="EV744">
        <v>0</v>
      </c>
      <c r="EW744">
        <v>938.0125185185184</v>
      </c>
      <c r="EX744">
        <v>5.000560000000001</v>
      </c>
      <c r="EY744">
        <v>19281.34814814815</v>
      </c>
      <c r="EZ744">
        <v>17294.7962962963</v>
      </c>
      <c r="FA744">
        <v>41.25896296296296</v>
      </c>
      <c r="FB744">
        <v>41.55970370370369</v>
      </c>
      <c r="FC744">
        <v>41.12474074074073</v>
      </c>
      <c r="FD744">
        <v>40.71040740740741</v>
      </c>
      <c r="FE744">
        <v>42.19659259259259</v>
      </c>
      <c r="FF744">
        <v>1955.089629629629</v>
      </c>
      <c r="FG744">
        <v>39.9</v>
      </c>
      <c r="FH744">
        <v>0</v>
      </c>
      <c r="FI744">
        <v>1759266203.8</v>
      </c>
      <c r="FJ744">
        <v>0</v>
      </c>
      <c r="FK744">
        <v>938.0207200000001</v>
      </c>
      <c r="FL744">
        <v>-2.082538476766223</v>
      </c>
      <c r="FM744">
        <v>-42.99230774060806</v>
      </c>
      <c r="FN744">
        <v>19281.344</v>
      </c>
      <c r="FO744">
        <v>15</v>
      </c>
      <c r="FP744">
        <v>0</v>
      </c>
      <c r="FQ744" t="s">
        <v>439</v>
      </c>
      <c r="FR744">
        <v>1747148579.5</v>
      </c>
      <c r="FS744">
        <v>1747148584.5</v>
      </c>
      <c r="FT744">
        <v>0</v>
      </c>
      <c r="FU744">
        <v>0.162</v>
      </c>
      <c r="FV744">
        <v>-0.001</v>
      </c>
      <c r="FW744">
        <v>0.139</v>
      </c>
      <c r="FX744">
        <v>0.058</v>
      </c>
      <c r="FY744">
        <v>420</v>
      </c>
      <c r="FZ744">
        <v>16</v>
      </c>
      <c r="GA744">
        <v>0.19</v>
      </c>
      <c r="GB744">
        <v>0.02</v>
      </c>
      <c r="GC744">
        <v>-43.49462</v>
      </c>
      <c r="GD744">
        <v>-0.2783504690430749</v>
      </c>
      <c r="GE744">
        <v>0.1008129436134081</v>
      </c>
      <c r="GF744">
        <v>1</v>
      </c>
      <c r="GG744">
        <v>938.2138235294117</v>
      </c>
      <c r="GH744">
        <v>-2.278686025640994</v>
      </c>
      <c r="GI744">
        <v>0.3103128848520327</v>
      </c>
      <c r="GJ744">
        <v>0</v>
      </c>
      <c r="GK744">
        <v>3.7403125</v>
      </c>
      <c r="GL744">
        <v>-1.035371031894936</v>
      </c>
      <c r="GM744">
        <v>0.1003285633493772</v>
      </c>
      <c r="GN744">
        <v>0</v>
      </c>
      <c r="GO744">
        <v>1</v>
      </c>
      <c r="GP744">
        <v>3</v>
      </c>
      <c r="GQ744" t="s">
        <v>463</v>
      </c>
      <c r="GR744">
        <v>3.12829</v>
      </c>
      <c r="GS744">
        <v>2.72891</v>
      </c>
      <c r="GT744">
        <v>0.143644</v>
      </c>
      <c r="GU744">
        <v>0.149185</v>
      </c>
      <c r="GV744">
        <v>0.102745</v>
      </c>
      <c r="GW744">
        <v>0.09182120000000001</v>
      </c>
      <c r="GX744">
        <v>25677.4</v>
      </c>
      <c r="GY744">
        <v>24747.5</v>
      </c>
      <c r="GZ744">
        <v>30526.3</v>
      </c>
      <c r="HA744">
        <v>29341.8</v>
      </c>
      <c r="HB744">
        <v>37805</v>
      </c>
      <c r="HC744">
        <v>35065.1</v>
      </c>
      <c r="HD744">
        <v>46699.5</v>
      </c>
      <c r="HE744">
        <v>43598</v>
      </c>
      <c r="HF744">
        <v>1.82485</v>
      </c>
      <c r="HG744">
        <v>1.82773</v>
      </c>
      <c r="HH744">
        <v>0.145923</v>
      </c>
      <c r="HI744">
        <v>0</v>
      </c>
      <c r="HJ744">
        <v>27.6925</v>
      </c>
      <c r="HK744">
        <v>999.9</v>
      </c>
      <c r="HL744">
        <v>46.7</v>
      </c>
      <c r="HM744">
        <v>31.7</v>
      </c>
      <c r="HN744">
        <v>24.1979</v>
      </c>
      <c r="HO744">
        <v>62.9843</v>
      </c>
      <c r="HP744">
        <v>17.6162</v>
      </c>
      <c r="HQ744">
        <v>1</v>
      </c>
      <c r="HR744">
        <v>0.142027</v>
      </c>
      <c r="HS744">
        <v>0.600125</v>
      </c>
      <c r="HT744">
        <v>20.1992</v>
      </c>
      <c r="HU744">
        <v>5.22747</v>
      </c>
      <c r="HV744">
        <v>11.974</v>
      </c>
      <c r="HW744">
        <v>4.96985</v>
      </c>
      <c r="HX744">
        <v>3.28958</v>
      </c>
      <c r="HY744">
        <v>9999</v>
      </c>
      <c r="HZ744">
        <v>9999</v>
      </c>
      <c r="IA744">
        <v>9999</v>
      </c>
      <c r="IB744">
        <v>22.8</v>
      </c>
      <c r="IC744">
        <v>4.97291</v>
      </c>
      <c r="ID744">
        <v>1.87729</v>
      </c>
      <c r="IE744">
        <v>1.87539</v>
      </c>
      <c r="IF744">
        <v>1.87819</v>
      </c>
      <c r="IG744">
        <v>1.87493</v>
      </c>
      <c r="IH744">
        <v>1.87848</v>
      </c>
      <c r="II744">
        <v>1.87561</v>
      </c>
      <c r="IJ744">
        <v>1.87671</v>
      </c>
      <c r="IK744">
        <v>0</v>
      </c>
      <c r="IL744">
        <v>0</v>
      </c>
      <c r="IM744">
        <v>0</v>
      </c>
      <c r="IN744">
        <v>0</v>
      </c>
      <c r="IO744" t="s">
        <v>441</v>
      </c>
      <c r="IP744" t="s">
        <v>442</v>
      </c>
      <c r="IQ744" t="s">
        <v>443</v>
      </c>
      <c r="IR744" t="s">
        <v>443</v>
      </c>
      <c r="IS744" t="s">
        <v>443</v>
      </c>
      <c r="IT744" t="s">
        <v>443</v>
      </c>
      <c r="IU744">
        <v>0</v>
      </c>
      <c r="IV744">
        <v>100</v>
      </c>
      <c r="IW744">
        <v>100</v>
      </c>
      <c r="IX744">
        <v>0.778</v>
      </c>
      <c r="IY744">
        <v>0.2134</v>
      </c>
      <c r="IZ744">
        <v>-0.1222274518627452</v>
      </c>
      <c r="JA744">
        <v>0.001328938755811441</v>
      </c>
      <c r="JB744">
        <v>-5.633165956792918E-07</v>
      </c>
      <c r="JC744">
        <v>2.510553891376428E-10</v>
      </c>
      <c r="JD744">
        <v>-0.04678033270444259</v>
      </c>
      <c r="JE744">
        <v>-0.0009625096320519332</v>
      </c>
      <c r="JF744">
        <v>0.0006953178313022573</v>
      </c>
      <c r="JG744">
        <v>-5.973937232829655E-06</v>
      </c>
      <c r="JH744">
        <v>1</v>
      </c>
      <c r="JI744">
        <v>2112</v>
      </c>
      <c r="JJ744">
        <v>1</v>
      </c>
      <c r="JK744">
        <v>26</v>
      </c>
      <c r="JL744">
        <v>201960.2</v>
      </c>
      <c r="JM744">
        <v>201960.1</v>
      </c>
      <c r="JN744">
        <v>2.06909</v>
      </c>
      <c r="JO744">
        <v>2.54883</v>
      </c>
      <c r="JP744">
        <v>1.39893</v>
      </c>
      <c r="JQ744">
        <v>2.32544</v>
      </c>
      <c r="JR744">
        <v>1.44897</v>
      </c>
      <c r="JS744">
        <v>2.59399</v>
      </c>
      <c r="JT744">
        <v>37.6022</v>
      </c>
      <c r="JU744">
        <v>23.9649</v>
      </c>
      <c r="JV744">
        <v>18</v>
      </c>
      <c r="JW744">
        <v>479.357</v>
      </c>
      <c r="JX744">
        <v>451.073</v>
      </c>
      <c r="JY744">
        <v>27.0367</v>
      </c>
      <c r="JZ744">
        <v>29.07</v>
      </c>
      <c r="KA744">
        <v>29.9999</v>
      </c>
      <c r="KB744">
        <v>28.8543</v>
      </c>
      <c r="KC744">
        <v>28.9373</v>
      </c>
      <c r="KD744">
        <v>41.5557</v>
      </c>
      <c r="KE744">
        <v>25.3987</v>
      </c>
      <c r="KF744">
        <v>14.2221</v>
      </c>
      <c r="KG744">
        <v>26.9625</v>
      </c>
      <c r="KH744">
        <v>941.532</v>
      </c>
      <c r="KI744">
        <v>19.3055</v>
      </c>
      <c r="KJ744">
        <v>100.92</v>
      </c>
      <c r="KK744">
        <v>100.285</v>
      </c>
    </row>
    <row r="745" spans="1:297">
      <c r="A745">
        <v>729</v>
      </c>
      <c r="B745">
        <v>1759266194.6</v>
      </c>
      <c r="C745">
        <v>19379</v>
      </c>
      <c r="D745" t="s">
        <v>1908</v>
      </c>
      <c r="E745" t="s">
        <v>1909</v>
      </c>
      <c r="F745">
        <v>5</v>
      </c>
      <c r="G745" t="s">
        <v>1797</v>
      </c>
      <c r="H745" t="s">
        <v>436</v>
      </c>
      <c r="I745">
        <v>1759266186.814285</v>
      </c>
      <c r="J745">
        <f>(K745)/1000</f>
        <v>0</v>
      </c>
      <c r="K745">
        <f>IF(DP745, AN745, AH745)</f>
        <v>0</v>
      </c>
      <c r="L745">
        <f>IF(DP745, AI745, AG745)</f>
        <v>0</v>
      </c>
      <c r="M745">
        <f>DR745 - IF(AU745&gt;1, L745*DL745*100.0/(AW745), 0)</f>
        <v>0</v>
      </c>
      <c r="N745">
        <f>((T745-J745/2)*M745-L745)/(T745+J745/2)</f>
        <v>0</v>
      </c>
      <c r="O745">
        <f>N745*(DY745+DZ745)/1000.0</f>
        <v>0</v>
      </c>
      <c r="P745">
        <f>(DR745 - IF(AU745&gt;1, L745*DL745*100.0/(AW745), 0))*(DY745+DZ745)/1000.0</f>
        <v>0</v>
      </c>
      <c r="Q745">
        <f>2.0/((1/S745-1/R745)+SIGN(S745)*SQRT((1/S745-1/R745)*(1/S745-1/R745) + 4*DM745/((DM745+1)*(DM745+1))*(2*1/S745*1/R745-1/R745*1/R745)))</f>
        <v>0</v>
      </c>
      <c r="R745">
        <f>IF(LEFT(DN745,1)&lt;&gt;"0",IF(LEFT(DN745,1)="1",3.0,DO745),$D$5+$E$5*(EF745*DY745/($K$5*1000))+$F$5*(EF745*DY745/($K$5*1000))*MAX(MIN(DL745,$J$5),$I$5)*MAX(MIN(DL745,$J$5),$I$5)+$G$5*MAX(MIN(DL745,$J$5),$I$5)*(EF745*DY745/($K$5*1000))+$H$5*(EF745*DY745/($K$5*1000))*(EF745*DY745/($K$5*1000)))</f>
        <v>0</v>
      </c>
      <c r="S745">
        <f>J745*(1000-(1000*0.61365*exp(17.502*W745/(240.97+W745))/(DY745+DZ745)+DT745)/2)/(1000*0.61365*exp(17.502*W745/(240.97+W745))/(DY745+DZ745)-DT745)</f>
        <v>0</v>
      </c>
      <c r="T745">
        <f>1/((DM745+1)/(Q745/1.6)+1/(R745/1.37)) + DM745/((DM745+1)/(Q745/1.6) + DM745/(R745/1.37))</f>
        <v>0</v>
      </c>
      <c r="U745">
        <f>(DH745*DK745)</f>
        <v>0</v>
      </c>
      <c r="V745">
        <f>(EA745+(U745+2*0.95*5.67E-8*(((EA745+$B$7)+273)^4-(EA745+273)^4)-44100*J745)/(1.84*29.3*R745+8*0.95*5.67E-8*(EA745+273)^3))</f>
        <v>0</v>
      </c>
      <c r="W745">
        <f>($C$7*EB745+$D$7*EC745+$E$7*V745)</f>
        <v>0</v>
      </c>
      <c r="X745">
        <f>0.61365*exp(17.502*W745/(240.97+W745))</f>
        <v>0</v>
      </c>
      <c r="Y745">
        <f>(Z745/AA745*100)</f>
        <v>0</v>
      </c>
      <c r="Z745">
        <f>DT745*(DY745+DZ745)/1000</f>
        <v>0</v>
      </c>
      <c r="AA745">
        <f>0.61365*exp(17.502*EA745/(240.97+EA745))</f>
        <v>0</v>
      </c>
      <c r="AB745">
        <f>(X745-DT745*(DY745+DZ745)/1000)</f>
        <v>0</v>
      </c>
      <c r="AC745">
        <f>(-J745*44100)</f>
        <v>0</v>
      </c>
      <c r="AD745">
        <f>2*29.3*R745*0.92*(EA745-W745)</f>
        <v>0</v>
      </c>
      <c r="AE745">
        <f>2*0.95*5.67E-8*(((EA745+$B$7)+273)^4-(W745+273)^4)</f>
        <v>0</v>
      </c>
      <c r="AF745">
        <f>U745+AE745+AC745+AD745</f>
        <v>0</v>
      </c>
      <c r="AG745">
        <f>DX745*AU745*(DS745-DR745*(1000-AU745*DU745)/(1000-AU745*DT745))/(100*DL745)</f>
        <v>0</v>
      </c>
      <c r="AH745">
        <f>1000*DX745*AU745*(DT745-DU745)/(100*DL745*(1000-AU745*DT745))</f>
        <v>0</v>
      </c>
      <c r="AI745">
        <f>(AJ745 - AK745 - DY745*1E3/(8.314*(EA745+273.15)) * AM745/DX745 * AL745) * DX745/(100*DL745) * (1000 - DU745)/1000</f>
        <v>0</v>
      </c>
      <c r="AJ745">
        <v>943.8496509746381</v>
      </c>
      <c r="AK745">
        <v>911.4360181818182</v>
      </c>
      <c r="AL745">
        <v>3.403258407911248</v>
      </c>
      <c r="AM745">
        <v>65.48838002476873</v>
      </c>
      <c r="AN745">
        <f>(AP745 - AO745 + DY745*1E3/(8.314*(EA745+273.15)) * AR745/DX745 * AQ745) * DX745/(100*DL745) * 1000/(1000 - AP745)</f>
        <v>0</v>
      </c>
      <c r="AO745">
        <v>19.16143135418232</v>
      </c>
      <c r="AP745">
        <v>22.58108666666666</v>
      </c>
      <c r="AQ745">
        <v>-0.006505374973982223</v>
      </c>
      <c r="AR745">
        <v>121.0153732693986</v>
      </c>
      <c r="AS745">
        <v>2</v>
      </c>
      <c r="AT745">
        <v>0</v>
      </c>
      <c r="AU745">
        <f>IF(AS745*$H$13&gt;=AW745,1.0,(AW745/(AW745-AS745*$H$13)))</f>
        <v>0</v>
      </c>
      <c r="AV745">
        <f>(AU745-1)*100</f>
        <v>0</v>
      </c>
      <c r="AW745">
        <f>MAX(0,($B$13+$C$13*EF745)/(1+$D$13*EF745)*DY745/(EA745+273)*$E$13)</f>
        <v>0</v>
      </c>
      <c r="AX745" t="s">
        <v>437</v>
      </c>
      <c r="AY745" t="s">
        <v>437</v>
      </c>
      <c r="AZ745">
        <v>0</v>
      </c>
      <c r="BA745">
        <v>0</v>
      </c>
      <c r="BB745">
        <f>1-AZ745/BA745</f>
        <v>0</v>
      </c>
      <c r="BC745">
        <v>0</v>
      </c>
      <c r="BD745" t="s">
        <v>437</v>
      </c>
      <c r="BE745" t="s">
        <v>437</v>
      </c>
      <c r="BF745">
        <v>0</v>
      </c>
      <c r="BG745">
        <v>0</v>
      </c>
      <c r="BH745">
        <f>1-BF745/BG745</f>
        <v>0</v>
      </c>
      <c r="BI745">
        <v>0.5</v>
      </c>
      <c r="BJ745">
        <f>DI745</f>
        <v>0</v>
      </c>
      <c r="BK745">
        <f>L745</f>
        <v>0</v>
      </c>
      <c r="BL745">
        <f>BH745*BI745*BJ745</f>
        <v>0</v>
      </c>
      <c r="BM745">
        <f>(BK745-BC745)/BJ745</f>
        <v>0</v>
      </c>
      <c r="BN745">
        <f>(BA745-BG745)/BG745</f>
        <v>0</v>
      </c>
      <c r="BO745">
        <f>AZ745/(BB745+AZ745/BG745)</f>
        <v>0</v>
      </c>
      <c r="BP745" t="s">
        <v>437</v>
      </c>
      <c r="BQ745">
        <v>0</v>
      </c>
      <c r="BR745">
        <f>IF(BQ745&lt;&gt;0, BQ745, BO745)</f>
        <v>0</v>
      </c>
      <c r="BS745">
        <f>1-BR745/BG745</f>
        <v>0</v>
      </c>
      <c r="BT745">
        <f>(BG745-BF745)/(BG745-BR745)</f>
        <v>0</v>
      </c>
      <c r="BU745">
        <f>(BA745-BG745)/(BA745-BR745)</f>
        <v>0</v>
      </c>
      <c r="BV745">
        <f>(BG745-BF745)/(BG745-AZ745)</f>
        <v>0</v>
      </c>
      <c r="BW745">
        <f>(BA745-BG745)/(BA745-AZ745)</f>
        <v>0</v>
      </c>
      <c r="BX745">
        <f>(BT745*BR745/BF745)</f>
        <v>0</v>
      </c>
      <c r="BY745">
        <f>(1-BX745)</f>
        <v>0</v>
      </c>
      <c r="DH745">
        <f>$B$11*EG745+$C$11*EH745+$F$11*ES745*(1-EV745)</f>
        <v>0</v>
      </c>
      <c r="DI745">
        <f>DH745*DJ745</f>
        <v>0</v>
      </c>
      <c r="DJ745">
        <f>($B$11*$D$9+$C$11*$D$9+$F$11*((FF745+EX745)/MAX(FF745+EX745+FG745, 0.1)*$I$9+FG745/MAX(FF745+EX745+FG745, 0.1)*$J$9))/($B$11+$C$11+$F$11)</f>
        <v>0</v>
      </c>
      <c r="DK745">
        <f>($B$11*$K$9+$C$11*$K$9+$F$11*((FF745+EX745)/MAX(FF745+EX745+FG745, 0.1)*$P$9+FG745/MAX(FF745+EX745+FG745, 0.1)*$Q$9))/($B$11+$C$11+$F$11)</f>
        <v>0</v>
      </c>
      <c r="DL745">
        <v>5.36</v>
      </c>
      <c r="DM745">
        <v>0.5</v>
      </c>
      <c r="DN745" t="s">
        <v>438</v>
      </c>
      <c r="DO745">
        <v>2</v>
      </c>
      <c r="DP745" t="b">
        <v>1</v>
      </c>
      <c r="DQ745">
        <v>1759266186.814285</v>
      </c>
      <c r="DR745">
        <v>866.5188928571428</v>
      </c>
      <c r="DS745">
        <v>910.0285000000001</v>
      </c>
      <c r="DT745">
        <v>22.6378</v>
      </c>
      <c r="DU745">
        <v>19.06602142857142</v>
      </c>
      <c r="DV745">
        <v>865.7498214285714</v>
      </c>
      <c r="DW745">
        <v>22.42389642857143</v>
      </c>
      <c r="DX745">
        <v>500.0053571428572</v>
      </c>
      <c r="DY745">
        <v>90.60265714285715</v>
      </c>
      <c r="DZ745">
        <v>0.05117574642857143</v>
      </c>
      <c r="EA745">
        <v>29.51268214285714</v>
      </c>
      <c r="EB745">
        <v>30.08131428571428</v>
      </c>
      <c r="EC745">
        <v>999.9000000000002</v>
      </c>
      <c r="ED745">
        <v>0</v>
      </c>
      <c r="EE745">
        <v>0</v>
      </c>
      <c r="EF745">
        <v>9989.708214285713</v>
      </c>
      <c r="EG745">
        <v>0</v>
      </c>
      <c r="EH745">
        <v>12.3567</v>
      </c>
      <c r="EI745">
        <v>-43.50945000000001</v>
      </c>
      <c r="EJ745">
        <v>886.5888214285715</v>
      </c>
      <c r="EK745">
        <v>927.7172142857142</v>
      </c>
      <c r="EL745">
        <v>3.571783571428572</v>
      </c>
      <c r="EM745">
        <v>910.0285000000001</v>
      </c>
      <c r="EN745">
        <v>19.06602142857142</v>
      </c>
      <c r="EO745">
        <v>2.051044285714286</v>
      </c>
      <c r="EP745">
        <v>1.727431785714286</v>
      </c>
      <c r="EQ745">
        <v>17.84397142857143</v>
      </c>
      <c r="ER745">
        <v>15.14507142857143</v>
      </c>
      <c r="ES745">
        <v>1999.993214285714</v>
      </c>
      <c r="ET745">
        <v>0.9800015714285714</v>
      </c>
      <c r="EU745">
        <v>0.01999834285714286</v>
      </c>
      <c r="EV745">
        <v>0</v>
      </c>
      <c r="EW745">
        <v>937.8787499999999</v>
      </c>
      <c r="EX745">
        <v>5.000560000000001</v>
      </c>
      <c r="EY745">
        <v>19278.19285714285</v>
      </c>
      <c r="EZ745">
        <v>17294.82857142857</v>
      </c>
      <c r="FA745">
        <v>41.2340357142857</v>
      </c>
      <c r="FB745">
        <v>41.5597857142857</v>
      </c>
      <c r="FC745">
        <v>41.11585714285713</v>
      </c>
      <c r="FD745">
        <v>40.71628571428572</v>
      </c>
      <c r="FE745">
        <v>42.16049999999999</v>
      </c>
      <c r="FF745">
        <v>1955.093214285714</v>
      </c>
      <c r="FG745">
        <v>39.9</v>
      </c>
      <c r="FH745">
        <v>0</v>
      </c>
      <c r="FI745">
        <v>1759266209.2</v>
      </c>
      <c r="FJ745">
        <v>0</v>
      </c>
      <c r="FK745">
        <v>937.8895384615385</v>
      </c>
      <c r="FL745">
        <v>-2.002393169278386</v>
      </c>
      <c r="FM745">
        <v>-37.90427347560547</v>
      </c>
      <c r="FN745">
        <v>19277.94230769231</v>
      </c>
      <c r="FO745">
        <v>15</v>
      </c>
      <c r="FP745">
        <v>0</v>
      </c>
      <c r="FQ745" t="s">
        <v>439</v>
      </c>
      <c r="FR745">
        <v>1747148579.5</v>
      </c>
      <c r="FS745">
        <v>1747148584.5</v>
      </c>
      <c r="FT745">
        <v>0</v>
      </c>
      <c r="FU745">
        <v>0.162</v>
      </c>
      <c r="FV745">
        <v>-0.001</v>
      </c>
      <c r="FW745">
        <v>0.139</v>
      </c>
      <c r="FX745">
        <v>0.058</v>
      </c>
      <c r="FY745">
        <v>420</v>
      </c>
      <c r="FZ745">
        <v>16</v>
      </c>
      <c r="GA745">
        <v>0.19</v>
      </c>
      <c r="GB745">
        <v>0.02</v>
      </c>
      <c r="GC745">
        <v>-43.51964</v>
      </c>
      <c r="GD745">
        <v>0.3483174484053756</v>
      </c>
      <c r="GE745">
        <v>0.08187026261103691</v>
      </c>
      <c r="GF745">
        <v>1</v>
      </c>
      <c r="GG745">
        <v>937.9829999999999</v>
      </c>
      <c r="GH745">
        <v>-1.793124526562733</v>
      </c>
      <c r="GI745">
        <v>0.2975387270888331</v>
      </c>
      <c r="GJ745">
        <v>0</v>
      </c>
      <c r="GK745">
        <v>3.6183345</v>
      </c>
      <c r="GL745">
        <v>-1.254875797373354</v>
      </c>
      <c r="GM745">
        <v>0.122607176542607</v>
      </c>
      <c r="GN745">
        <v>0</v>
      </c>
      <c r="GO745">
        <v>1</v>
      </c>
      <c r="GP745">
        <v>3</v>
      </c>
      <c r="GQ745" t="s">
        <v>463</v>
      </c>
      <c r="GR745">
        <v>3.12814</v>
      </c>
      <c r="GS745">
        <v>2.72922</v>
      </c>
      <c r="GT745">
        <v>0.145419</v>
      </c>
      <c r="GU745">
        <v>0.15093</v>
      </c>
      <c r="GV745">
        <v>0.102648</v>
      </c>
      <c r="GW745">
        <v>0.092184</v>
      </c>
      <c r="GX745">
        <v>25624.3</v>
      </c>
      <c r="GY745">
        <v>24697</v>
      </c>
      <c r="GZ745">
        <v>30526.5</v>
      </c>
      <c r="HA745">
        <v>29342</v>
      </c>
      <c r="HB745">
        <v>37809.7</v>
      </c>
      <c r="HC745">
        <v>35051.4</v>
      </c>
      <c r="HD745">
        <v>46700.1</v>
      </c>
      <c r="HE745">
        <v>43598.4</v>
      </c>
      <c r="HF745">
        <v>1.82465</v>
      </c>
      <c r="HG745">
        <v>1.82833</v>
      </c>
      <c r="HH745">
        <v>0.145387</v>
      </c>
      <c r="HI745">
        <v>0</v>
      </c>
      <c r="HJ745">
        <v>27.6884</v>
      </c>
      <c r="HK745">
        <v>999.9</v>
      </c>
      <c r="HL745">
        <v>46.7</v>
      </c>
      <c r="HM745">
        <v>31.7</v>
      </c>
      <c r="HN745">
        <v>24.1964</v>
      </c>
      <c r="HO745">
        <v>63.0543</v>
      </c>
      <c r="HP745">
        <v>17.2877</v>
      </c>
      <c r="HQ745">
        <v>1</v>
      </c>
      <c r="HR745">
        <v>0.141596</v>
      </c>
      <c r="HS745">
        <v>0.618126</v>
      </c>
      <c r="HT745">
        <v>20.199</v>
      </c>
      <c r="HU745">
        <v>5.22762</v>
      </c>
      <c r="HV745">
        <v>11.974</v>
      </c>
      <c r="HW745">
        <v>4.96975</v>
      </c>
      <c r="HX745">
        <v>3.2895</v>
      </c>
      <c r="HY745">
        <v>9999</v>
      </c>
      <c r="HZ745">
        <v>9999</v>
      </c>
      <c r="IA745">
        <v>9999</v>
      </c>
      <c r="IB745">
        <v>22.8</v>
      </c>
      <c r="IC745">
        <v>4.97291</v>
      </c>
      <c r="ID745">
        <v>1.87729</v>
      </c>
      <c r="IE745">
        <v>1.87532</v>
      </c>
      <c r="IF745">
        <v>1.87814</v>
      </c>
      <c r="IG745">
        <v>1.87487</v>
      </c>
      <c r="IH745">
        <v>1.87845</v>
      </c>
      <c r="II745">
        <v>1.87552</v>
      </c>
      <c r="IJ745">
        <v>1.87668</v>
      </c>
      <c r="IK745">
        <v>0</v>
      </c>
      <c r="IL745">
        <v>0</v>
      </c>
      <c r="IM745">
        <v>0</v>
      </c>
      <c r="IN745">
        <v>0</v>
      </c>
      <c r="IO745" t="s">
        <v>441</v>
      </c>
      <c r="IP745" t="s">
        <v>442</v>
      </c>
      <c r="IQ745" t="s">
        <v>443</v>
      </c>
      <c r="IR745" t="s">
        <v>443</v>
      </c>
      <c r="IS745" t="s">
        <v>443</v>
      </c>
      <c r="IT745" t="s">
        <v>443</v>
      </c>
      <c r="IU745">
        <v>0</v>
      </c>
      <c r="IV745">
        <v>100</v>
      </c>
      <c r="IW745">
        <v>100</v>
      </c>
      <c r="IX745">
        <v>0.793</v>
      </c>
      <c r="IY745">
        <v>0.2127</v>
      </c>
      <c r="IZ745">
        <v>-0.1222274518627452</v>
      </c>
      <c r="JA745">
        <v>0.001328938755811441</v>
      </c>
      <c r="JB745">
        <v>-5.633165956792918E-07</v>
      </c>
      <c r="JC745">
        <v>2.510553891376428E-10</v>
      </c>
      <c r="JD745">
        <v>-0.04678033270444259</v>
      </c>
      <c r="JE745">
        <v>-0.0009625096320519332</v>
      </c>
      <c r="JF745">
        <v>0.0006953178313022573</v>
      </c>
      <c r="JG745">
        <v>-5.973937232829655E-06</v>
      </c>
      <c r="JH745">
        <v>1</v>
      </c>
      <c r="JI745">
        <v>2112</v>
      </c>
      <c r="JJ745">
        <v>1</v>
      </c>
      <c r="JK745">
        <v>26</v>
      </c>
      <c r="JL745">
        <v>201960.3</v>
      </c>
      <c r="JM745">
        <v>201960.2</v>
      </c>
      <c r="JN745">
        <v>2.10327</v>
      </c>
      <c r="JO745">
        <v>2.5708</v>
      </c>
      <c r="JP745">
        <v>1.39893</v>
      </c>
      <c r="JQ745">
        <v>2.32544</v>
      </c>
      <c r="JR745">
        <v>1.44897</v>
      </c>
      <c r="JS745">
        <v>2.50122</v>
      </c>
      <c r="JT745">
        <v>37.6263</v>
      </c>
      <c r="JU745">
        <v>23.9562</v>
      </c>
      <c r="JV745">
        <v>18</v>
      </c>
      <c r="JW745">
        <v>479.219</v>
      </c>
      <c r="JX745">
        <v>451.422</v>
      </c>
      <c r="JY745">
        <v>26.9519</v>
      </c>
      <c r="JZ745">
        <v>29.0656</v>
      </c>
      <c r="KA745">
        <v>29.9997</v>
      </c>
      <c r="KB745">
        <v>28.8499</v>
      </c>
      <c r="KC745">
        <v>28.9334</v>
      </c>
      <c r="KD745">
        <v>42.1322</v>
      </c>
      <c r="KE745">
        <v>24.7829</v>
      </c>
      <c r="KF745">
        <v>14.2221</v>
      </c>
      <c r="KG745">
        <v>26.8922</v>
      </c>
      <c r="KH745">
        <v>954.889</v>
      </c>
      <c r="KI745">
        <v>19.4249</v>
      </c>
      <c r="KJ745">
        <v>100.921</v>
      </c>
      <c r="KK745">
        <v>100.286</v>
      </c>
    </row>
    <row r="746" spans="1:297">
      <c r="A746">
        <v>730</v>
      </c>
      <c r="B746">
        <v>1759266199.6</v>
      </c>
      <c r="C746">
        <v>19384</v>
      </c>
      <c r="D746" t="s">
        <v>1910</v>
      </c>
      <c r="E746" t="s">
        <v>1911</v>
      </c>
      <c r="F746">
        <v>5</v>
      </c>
      <c r="G746" t="s">
        <v>1797</v>
      </c>
      <c r="H746" t="s">
        <v>436</v>
      </c>
      <c r="I746">
        <v>1759266192.1</v>
      </c>
      <c r="J746">
        <f>(K746)/1000</f>
        <v>0</v>
      </c>
      <c r="K746">
        <f>IF(DP746, AN746, AH746)</f>
        <v>0</v>
      </c>
      <c r="L746">
        <f>IF(DP746, AI746, AG746)</f>
        <v>0</v>
      </c>
      <c r="M746">
        <f>DR746 - IF(AU746&gt;1, L746*DL746*100.0/(AW746), 0)</f>
        <v>0</v>
      </c>
      <c r="N746">
        <f>((T746-J746/2)*M746-L746)/(T746+J746/2)</f>
        <v>0</v>
      </c>
      <c r="O746">
        <f>N746*(DY746+DZ746)/1000.0</f>
        <v>0</v>
      </c>
      <c r="P746">
        <f>(DR746 - IF(AU746&gt;1, L746*DL746*100.0/(AW746), 0))*(DY746+DZ746)/1000.0</f>
        <v>0</v>
      </c>
      <c r="Q746">
        <f>2.0/((1/S746-1/R746)+SIGN(S746)*SQRT((1/S746-1/R746)*(1/S746-1/R746) + 4*DM746/((DM746+1)*(DM746+1))*(2*1/S746*1/R746-1/R746*1/R746)))</f>
        <v>0</v>
      </c>
      <c r="R746">
        <f>IF(LEFT(DN746,1)&lt;&gt;"0",IF(LEFT(DN746,1)="1",3.0,DO746),$D$5+$E$5*(EF746*DY746/($K$5*1000))+$F$5*(EF746*DY746/($K$5*1000))*MAX(MIN(DL746,$J$5),$I$5)*MAX(MIN(DL746,$J$5),$I$5)+$G$5*MAX(MIN(DL746,$J$5),$I$5)*(EF746*DY746/($K$5*1000))+$H$5*(EF746*DY746/($K$5*1000))*(EF746*DY746/($K$5*1000)))</f>
        <v>0</v>
      </c>
      <c r="S746">
        <f>J746*(1000-(1000*0.61365*exp(17.502*W746/(240.97+W746))/(DY746+DZ746)+DT746)/2)/(1000*0.61365*exp(17.502*W746/(240.97+W746))/(DY746+DZ746)-DT746)</f>
        <v>0</v>
      </c>
      <c r="T746">
        <f>1/((DM746+1)/(Q746/1.6)+1/(R746/1.37)) + DM746/((DM746+1)/(Q746/1.6) + DM746/(R746/1.37))</f>
        <v>0</v>
      </c>
      <c r="U746">
        <f>(DH746*DK746)</f>
        <v>0</v>
      </c>
      <c r="V746">
        <f>(EA746+(U746+2*0.95*5.67E-8*(((EA746+$B$7)+273)^4-(EA746+273)^4)-44100*J746)/(1.84*29.3*R746+8*0.95*5.67E-8*(EA746+273)^3))</f>
        <v>0</v>
      </c>
      <c r="W746">
        <f>($C$7*EB746+$D$7*EC746+$E$7*V746)</f>
        <v>0</v>
      </c>
      <c r="X746">
        <f>0.61365*exp(17.502*W746/(240.97+W746))</f>
        <v>0</v>
      </c>
      <c r="Y746">
        <f>(Z746/AA746*100)</f>
        <v>0</v>
      </c>
      <c r="Z746">
        <f>DT746*(DY746+DZ746)/1000</f>
        <v>0</v>
      </c>
      <c r="AA746">
        <f>0.61365*exp(17.502*EA746/(240.97+EA746))</f>
        <v>0</v>
      </c>
      <c r="AB746">
        <f>(X746-DT746*(DY746+DZ746)/1000)</f>
        <v>0</v>
      </c>
      <c r="AC746">
        <f>(-J746*44100)</f>
        <v>0</v>
      </c>
      <c r="AD746">
        <f>2*29.3*R746*0.92*(EA746-W746)</f>
        <v>0</v>
      </c>
      <c r="AE746">
        <f>2*0.95*5.67E-8*(((EA746+$B$7)+273)^4-(W746+273)^4)</f>
        <v>0</v>
      </c>
      <c r="AF746">
        <f>U746+AE746+AC746+AD746</f>
        <v>0</v>
      </c>
      <c r="AG746">
        <f>DX746*AU746*(DS746-DR746*(1000-AU746*DU746)/(1000-AU746*DT746))/(100*DL746)</f>
        <v>0</v>
      </c>
      <c r="AH746">
        <f>1000*DX746*AU746*(DT746-DU746)/(100*DL746*(1000-AU746*DT746))</f>
        <v>0</v>
      </c>
      <c r="AI746">
        <f>(AJ746 - AK746 - DY746*1E3/(8.314*(EA746+273.15)) * AM746/DX746 * AL746) * DX746/(100*DL746) * (1000 - DU746)/1000</f>
        <v>0</v>
      </c>
      <c r="AJ746">
        <v>961.0657739270542</v>
      </c>
      <c r="AK746">
        <v>928.5773757575756</v>
      </c>
      <c r="AL746">
        <v>3.433410968382989</v>
      </c>
      <c r="AM746">
        <v>65.48838002476873</v>
      </c>
      <c r="AN746">
        <f>(AP746 - AO746 + DY746*1E3/(8.314*(EA746+273.15)) * AR746/DX746 * AQ746) * DX746/(100*DL746) * 1000/(1000 - AP746)</f>
        <v>0</v>
      </c>
      <c r="AO746">
        <v>19.27663802028134</v>
      </c>
      <c r="AP746">
        <v>22.55901151515152</v>
      </c>
      <c r="AQ746">
        <v>-0.00165524793101543</v>
      </c>
      <c r="AR746">
        <v>121.0153732693986</v>
      </c>
      <c r="AS746">
        <v>2</v>
      </c>
      <c r="AT746">
        <v>0</v>
      </c>
      <c r="AU746">
        <f>IF(AS746*$H$13&gt;=AW746,1.0,(AW746/(AW746-AS746*$H$13)))</f>
        <v>0</v>
      </c>
      <c r="AV746">
        <f>(AU746-1)*100</f>
        <v>0</v>
      </c>
      <c r="AW746">
        <f>MAX(0,($B$13+$C$13*EF746)/(1+$D$13*EF746)*DY746/(EA746+273)*$E$13)</f>
        <v>0</v>
      </c>
      <c r="AX746" t="s">
        <v>437</v>
      </c>
      <c r="AY746" t="s">
        <v>437</v>
      </c>
      <c r="AZ746">
        <v>0</v>
      </c>
      <c r="BA746">
        <v>0</v>
      </c>
      <c r="BB746">
        <f>1-AZ746/BA746</f>
        <v>0</v>
      </c>
      <c r="BC746">
        <v>0</v>
      </c>
      <c r="BD746" t="s">
        <v>437</v>
      </c>
      <c r="BE746" t="s">
        <v>437</v>
      </c>
      <c r="BF746">
        <v>0</v>
      </c>
      <c r="BG746">
        <v>0</v>
      </c>
      <c r="BH746">
        <f>1-BF746/BG746</f>
        <v>0</v>
      </c>
      <c r="BI746">
        <v>0.5</v>
      </c>
      <c r="BJ746">
        <f>DI746</f>
        <v>0</v>
      </c>
      <c r="BK746">
        <f>L746</f>
        <v>0</v>
      </c>
      <c r="BL746">
        <f>BH746*BI746*BJ746</f>
        <v>0</v>
      </c>
      <c r="BM746">
        <f>(BK746-BC746)/BJ746</f>
        <v>0</v>
      </c>
      <c r="BN746">
        <f>(BA746-BG746)/BG746</f>
        <v>0</v>
      </c>
      <c r="BO746">
        <f>AZ746/(BB746+AZ746/BG746)</f>
        <v>0</v>
      </c>
      <c r="BP746" t="s">
        <v>437</v>
      </c>
      <c r="BQ746">
        <v>0</v>
      </c>
      <c r="BR746">
        <f>IF(BQ746&lt;&gt;0, BQ746, BO746)</f>
        <v>0</v>
      </c>
      <c r="BS746">
        <f>1-BR746/BG746</f>
        <v>0</v>
      </c>
      <c r="BT746">
        <f>(BG746-BF746)/(BG746-BR746)</f>
        <v>0</v>
      </c>
      <c r="BU746">
        <f>(BA746-BG746)/(BA746-BR746)</f>
        <v>0</v>
      </c>
      <c r="BV746">
        <f>(BG746-BF746)/(BG746-AZ746)</f>
        <v>0</v>
      </c>
      <c r="BW746">
        <f>(BA746-BG746)/(BA746-AZ746)</f>
        <v>0</v>
      </c>
      <c r="BX746">
        <f>(BT746*BR746/BF746)</f>
        <v>0</v>
      </c>
      <c r="BY746">
        <f>(1-BX746)</f>
        <v>0</v>
      </c>
      <c r="DH746">
        <f>$B$11*EG746+$C$11*EH746+$F$11*ES746*(1-EV746)</f>
        <v>0</v>
      </c>
      <c r="DI746">
        <f>DH746*DJ746</f>
        <v>0</v>
      </c>
      <c r="DJ746">
        <f>($B$11*$D$9+$C$11*$D$9+$F$11*((FF746+EX746)/MAX(FF746+EX746+FG746, 0.1)*$I$9+FG746/MAX(FF746+EX746+FG746, 0.1)*$J$9))/($B$11+$C$11+$F$11)</f>
        <v>0</v>
      </c>
      <c r="DK746">
        <f>($B$11*$K$9+$C$11*$K$9+$F$11*((FF746+EX746)/MAX(FF746+EX746+FG746, 0.1)*$P$9+FG746/MAX(FF746+EX746+FG746, 0.1)*$Q$9))/($B$11+$C$11+$F$11)</f>
        <v>0</v>
      </c>
      <c r="DL746">
        <v>5.36</v>
      </c>
      <c r="DM746">
        <v>0.5</v>
      </c>
      <c r="DN746" t="s">
        <v>438</v>
      </c>
      <c r="DO746">
        <v>2</v>
      </c>
      <c r="DP746" t="b">
        <v>1</v>
      </c>
      <c r="DQ746">
        <v>1759266192.1</v>
      </c>
      <c r="DR746">
        <v>884.2047037037037</v>
      </c>
      <c r="DS746">
        <v>927.7166296296296</v>
      </c>
      <c r="DT746">
        <v>22.59757777777778</v>
      </c>
      <c r="DU746">
        <v>19.15915185185185</v>
      </c>
      <c r="DV746">
        <v>883.4194814814814</v>
      </c>
      <c r="DW746">
        <v>22.3845</v>
      </c>
      <c r="DX746">
        <v>500.0238888888888</v>
      </c>
      <c r="DY746">
        <v>90.60325925925927</v>
      </c>
      <c r="DZ746">
        <v>0.05134412592592592</v>
      </c>
      <c r="EA746">
        <v>29.49360000000001</v>
      </c>
      <c r="EB746">
        <v>30.0701962962963</v>
      </c>
      <c r="EC746">
        <v>999.9000000000001</v>
      </c>
      <c r="ED746">
        <v>0</v>
      </c>
      <c r="EE746">
        <v>0</v>
      </c>
      <c r="EF746">
        <v>9995.972962962962</v>
      </c>
      <c r="EG746">
        <v>0</v>
      </c>
      <c r="EH746">
        <v>12.3567</v>
      </c>
      <c r="EI746">
        <v>-43.51181851851852</v>
      </c>
      <c r="EJ746">
        <v>904.6471851851851</v>
      </c>
      <c r="EK746">
        <v>945.8393703703704</v>
      </c>
      <c r="EL746">
        <v>3.438420740740741</v>
      </c>
      <c r="EM746">
        <v>927.7166296296296</v>
      </c>
      <c r="EN746">
        <v>19.15915185185185</v>
      </c>
      <c r="EO746">
        <v>2.047413333333334</v>
      </c>
      <c r="EP746">
        <v>1.735881111111111</v>
      </c>
      <c r="EQ746">
        <v>17.81584814814815</v>
      </c>
      <c r="ER746">
        <v>15.22092592592593</v>
      </c>
      <c r="ES746">
        <v>2000.011481481481</v>
      </c>
      <c r="ET746">
        <v>0.9800017777777777</v>
      </c>
      <c r="EU746">
        <v>0.01999813333333333</v>
      </c>
      <c r="EV746">
        <v>0</v>
      </c>
      <c r="EW746">
        <v>937.7308888888889</v>
      </c>
      <c r="EX746">
        <v>5.000560000000001</v>
      </c>
      <c r="EY746">
        <v>19274.81851851852</v>
      </c>
      <c r="EZ746">
        <v>17294.98148148148</v>
      </c>
      <c r="FA746">
        <v>41.16170370370369</v>
      </c>
      <c r="FB746">
        <v>41.55051851851851</v>
      </c>
      <c r="FC746">
        <v>41.11085185185184</v>
      </c>
      <c r="FD746">
        <v>40.71277777777777</v>
      </c>
      <c r="FE746">
        <v>42.1524074074074</v>
      </c>
      <c r="FF746">
        <v>1955.111481481481</v>
      </c>
      <c r="FG746">
        <v>39.9</v>
      </c>
      <c r="FH746">
        <v>0</v>
      </c>
      <c r="FI746">
        <v>1759266214</v>
      </c>
      <c r="FJ746">
        <v>0</v>
      </c>
      <c r="FK746">
        <v>937.7313846153847</v>
      </c>
      <c r="FL746">
        <v>-2.036923072337691</v>
      </c>
      <c r="FM746">
        <v>-41.87350418250148</v>
      </c>
      <c r="FN746">
        <v>19274.8</v>
      </c>
      <c r="FO746">
        <v>15</v>
      </c>
      <c r="FP746">
        <v>0</v>
      </c>
      <c r="FQ746" t="s">
        <v>439</v>
      </c>
      <c r="FR746">
        <v>1747148579.5</v>
      </c>
      <c r="FS746">
        <v>1747148584.5</v>
      </c>
      <c r="FT746">
        <v>0</v>
      </c>
      <c r="FU746">
        <v>0.162</v>
      </c>
      <c r="FV746">
        <v>-0.001</v>
      </c>
      <c r="FW746">
        <v>0.139</v>
      </c>
      <c r="FX746">
        <v>0.058</v>
      </c>
      <c r="FY746">
        <v>420</v>
      </c>
      <c r="FZ746">
        <v>16</v>
      </c>
      <c r="GA746">
        <v>0.19</v>
      </c>
      <c r="GB746">
        <v>0.02</v>
      </c>
      <c r="GC746">
        <v>-43.53461219512194</v>
      </c>
      <c r="GD746">
        <v>-0.0299142857143344</v>
      </c>
      <c r="GE746">
        <v>0.09434933322789021</v>
      </c>
      <c r="GF746">
        <v>1</v>
      </c>
      <c r="GG746">
        <v>937.8543235294118</v>
      </c>
      <c r="GH746">
        <v>-1.962001527689545</v>
      </c>
      <c r="GI746">
        <v>0.3111439727831889</v>
      </c>
      <c r="GJ746">
        <v>0</v>
      </c>
      <c r="GK746">
        <v>3.52229756097561</v>
      </c>
      <c r="GL746">
        <v>-1.476716655052277</v>
      </c>
      <c r="GM746">
        <v>0.1469245649782608</v>
      </c>
      <c r="GN746">
        <v>0</v>
      </c>
      <c r="GO746">
        <v>1</v>
      </c>
      <c r="GP746">
        <v>3</v>
      </c>
      <c r="GQ746" t="s">
        <v>463</v>
      </c>
      <c r="GR746">
        <v>3.12797</v>
      </c>
      <c r="GS746">
        <v>2.7292</v>
      </c>
      <c r="GT746">
        <v>0.147189</v>
      </c>
      <c r="GU746">
        <v>0.152688</v>
      </c>
      <c r="GV746">
        <v>0.102585</v>
      </c>
      <c r="GW746">
        <v>0.0925932</v>
      </c>
      <c r="GX746">
        <v>25571.1</v>
      </c>
      <c r="GY746">
        <v>24645.8</v>
      </c>
      <c r="GZ746">
        <v>30526.3</v>
      </c>
      <c r="HA746">
        <v>29342</v>
      </c>
      <c r="HB746">
        <v>37812.3</v>
      </c>
      <c r="HC746">
        <v>35035.7</v>
      </c>
      <c r="HD746">
        <v>46699.8</v>
      </c>
      <c r="HE746">
        <v>43598.6</v>
      </c>
      <c r="HF746">
        <v>1.8245</v>
      </c>
      <c r="HG746">
        <v>1.82908</v>
      </c>
      <c r="HH746">
        <v>0.14548</v>
      </c>
      <c r="HI746">
        <v>0</v>
      </c>
      <c r="HJ746">
        <v>27.6836</v>
      </c>
      <c r="HK746">
        <v>999.9</v>
      </c>
      <c r="HL746">
        <v>46.7</v>
      </c>
      <c r="HM746">
        <v>31.7</v>
      </c>
      <c r="HN746">
        <v>24.1977</v>
      </c>
      <c r="HO746">
        <v>63.0043</v>
      </c>
      <c r="HP746">
        <v>17.6522</v>
      </c>
      <c r="HQ746">
        <v>1</v>
      </c>
      <c r="HR746">
        <v>0.141296</v>
      </c>
      <c r="HS746">
        <v>0.614464</v>
      </c>
      <c r="HT746">
        <v>20.1992</v>
      </c>
      <c r="HU746">
        <v>5.22777</v>
      </c>
      <c r="HV746">
        <v>11.974</v>
      </c>
      <c r="HW746">
        <v>4.96975</v>
      </c>
      <c r="HX746">
        <v>3.2895</v>
      </c>
      <c r="HY746">
        <v>9999</v>
      </c>
      <c r="HZ746">
        <v>9999</v>
      </c>
      <c r="IA746">
        <v>9999</v>
      </c>
      <c r="IB746">
        <v>22.8</v>
      </c>
      <c r="IC746">
        <v>4.97291</v>
      </c>
      <c r="ID746">
        <v>1.87728</v>
      </c>
      <c r="IE746">
        <v>1.87531</v>
      </c>
      <c r="IF746">
        <v>1.87813</v>
      </c>
      <c r="IG746">
        <v>1.87486</v>
      </c>
      <c r="IH746">
        <v>1.87845</v>
      </c>
      <c r="II746">
        <v>1.87552</v>
      </c>
      <c r="IJ746">
        <v>1.87668</v>
      </c>
      <c r="IK746">
        <v>0</v>
      </c>
      <c r="IL746">
        <v>0</v>
      </c>
      <c r="IM746">
        <v>0</v>
      </c>
      <c r="IN746">
        <v>0</v>
      </c>
      <c r="IO746" t="s">
        <v>441</v>
      </c>
      <c r="IP746" t="s">
        <v>442</v>
      </c>
      <c r="IQ746" t="s">
        <v>443</v>
      </c>
      <c r="IR746" t="s">
        <v>443</v>
      </c>
      <c r="IS746" t="s">
        <v>443</v>
      </c>
      <c r="IT746" t="s">
        <v>443</v>
      </c>
      <c r="IU746">
        <v>0</v>
      </c>
      <c r="IV746">
        <v>100</v>
      </c>
      <c r="IW746">
        <v>100</v>
      </c>
      <c r="IX746">
        <v>0.8080000000000001</v>
      </c>
      <c r="IY746">
        <v>0.2123</v>
      </c>
      <c r="IZ746">
        <v>-0.1222274518627452</v>
      </c>
      <c r="JA746">
        <v>0.001328938755811441</v>
      </c>
      <c r="JB746">
        <v>-5.633165956792918E-07</v>
      </c>
      <c r="JC746">
        <v>2.510553891376428E-10</v>
      </c>
      <c r="JD746">
        <v>-0.04678033270444259</v>
      </c>
      <c r="JE746">
        <v>-0.0009625096320519332</v>
      </c>
      <c r="JF746">
        <v>0.0006953178313022573</v>
      </c>
      <c r="JG746">
        <v>-5.973937232829655E-06</v>
      </c>
      <c r="JH746">
        <v>1</v>
      </c>
      <c r="JI746">
        <v>2112</v>
      </c>
      <c r="JJ746">
        <v>1</v>
      </c>
      <c r="JK746">
        <v>26</v>
      </c>
      <c r="JL746">
        <v>201960.3</v>
      </c>
      <c r="JM746">
        <v>201960.3</v>
      </c>
      <c r="JN746">
        <v>2.13013</v>
      </c>
      <c r="JO746">
        <v>2.54395</v>
      </c>
      <c r="JP746">
        <v>1.39893</v>
      </c>
      <c r="JQ746">
        <v>2.32544</v>
      </c>
      <c r="JR746">
        <v>1.44897</v>
      </c>
      <c r="JS746">
        <v>2.6062</v>
      </c>
      <c r="JT746">
        <v>37.6263</v>
      </c>
      <c r="JU746">
        <v>23.9649</v>
      </c>
      <c r="JV746">
        <v>18</v>
      </c>
      <c r="JW746">
        <v>479.108</v>
      </c>
      <c r="JX746">
        <v>451.865</v>
      </c>
      <c r="JY746">
        <v>26.8793</v>
      </c>
      <c r="JZ746">
        <v>29.0619</v>
      </c>
      <c r="KA746">
        <v>29.9998</v>
      </c>
      <c r="KB746">
        <v>28.8455</v>
      </c>
      <c r="KC746">
        <v>28.9291</v>
      </c>
      <c r="KD746">
        <v>42.7615</v>
      </c>
      <c r="KE746">
        <v>24.1981</v>
      </c>
      <c r="KF746">
        <v>14.2221</v>
      </c>
      <c r="KG746">
        <v>26.8322</v>
      </c>
      <c r="KH746">
        <v>974.924</v>
      </c>
      <c r="KI746">
        <v>19.5469</v>
      </c>
      <c r="KJ746">
        <v>100.92</v>
      </c>
      <c r="KK746">
        <v>100.286</v>
      </c>
    </row>
    <row r="747" spans="1:297">
      <c r="A747">
        <v>731</v>
      </c>
      <c r="B747">
        <v>1759266204.6</v>
      </c>
      <c r="C747">
        <v>19389</v>
      </c>
      <c r="D747" t="s">
        <v>1912</v>
      </c>
      <c r="E747" t="s">
        <v>1913</v>
      </c>
      <c r="F747">
        <v>5</v>
      </c>
      <c r="G747" t="s">
        <v>1797</v>
      </c>
      <c r="H747" t="s">
        <v>436</v>
      </c>
      <c r="I747">
        <v>1759266196.814285</v>
      </c>
      <c r="J747">
        <f>(K747)/1000</f>
        <v>0</v>
      </c>
      <c r="K747">
        <f>IF(DP747, AN747, AH747)</f>
        <v>0</v>
      </c>
      <c r="L747">
        <f>IF(DP747, AI747, AG747)</f>
        <v>0</v>
      </c>
      <c r="M747">
        <f>DR747 - IF(AU747&gt;1, L747*DL747*100.0/(AW747), 0)</f>
        <v>0</v>
      </c>
      <c r="N747">
        <f>((T747-J747/2)*M747-L747)/(T747+J747/2)</f>
        <v>0</v>
      </c>
      <c r="O747">
        <f>N747*(DY747+DZ747)/1000.0</f>
        <v>0</v>
      </c>
      <c r="P747">
        <f>(DR747 - IF(AU747&gt;1, L747*DL747*100.0/(AW747), 0))*(DY747+DZ747)/1000.0</f>
        <v>0</v>
      </c>
      <c r="Q747">
        <f>2.0/((1/S747-1/R747)+SIGN(S747)*SQRT((1/S747-1/R747)*(1/S747-1/R747) + 4*DM747/((DM747+1)*(DM747+1))*(2*1/S747*1/R747-1/R747*1/R747)))</f>
        <v>0</v>
      </c>
      <c r="R747">
        <f>IF(LEFT(DN747,1)&lt;&gt;"0",IF(LEFT(DN747,1)="1",3.0,DO747),$D$5+$E$5*(EF747*DY747/($K$5*1000))+$F$5*(EF747*DY747/($K$5*1000))*MAX(MIN(DL747,$J$5),$I$5)*MAX(MIN(DL747,$J$5),$I$5)+$G$5*MAX(MIN(DL747,$J$5),$I$5)*(EF747*DY747/($K$5*1000))+$H$5*(EF747*DY747/($K$5*1000))*(EF747*DY747/($K$5*1000)))</f>
        <v>0</v>
      </c>
      <c r="S747">
        <f>J747*(1000-(1000*0.61365*exp(17.502*W747/(240.97+W747))/(DY747+DZ747)+DT747)/2)/(1000*0.61365*exp(17.502*W747/(240.97+W747))/(DY747+DZ747)-DT747)</f>
        <v>0</v>
      </c>
      <c r="T747">
        <f>1/((DM747+1)/(Q747/1.6)+1/(R747/1.37)) + DM747/((DM747+1)/(Q747/1.6) + DM747/(R747/1.37))</f>
        <v>0</v>
      </c>
      <c r="U747">
        <f>(DH747*DK747)</f>
        <v>0</v>
      </c>
      <c r="V747">
        <f>(EA747+(U747+2*0.95*5.67E-8*(((EA747+$B$7)+273)^4-(EA747+273)^4)-44100*J747)/(1.84*29.3*R747+8*0.95*5.67E-8*(EA747+273)^3))</f>
        <v>0</v>
      </c>
      <c r="W747">
        <f>($C$7*EB747+$D$7*EC747+$E$7*V747)</f>
        <v>0</v>
      </c>
      <c r="X747">
        <f>0.61365*exp(17.502*W747/(240.97+W747))</f>
        <v>0</v>
      </c>
      <c r="Y747">
        <f>(Z747/AA747*100)</f>
        <v>0</v>
      </c>
      <c r="Z747">
        <f>DT747*(DY747+DZ747)/1000</f>
        <v>0</v>
      </c>
      <c r="AA747">
        <f>0.61365*exp(17.502*EA747/(240.97+EA747))</f>
        <v>0</v>
      </c>
      <c r="AB747">
        <f>(X747-DT747*(DY747+DZ747)/1000)</f>
        <v>0</v>
      </c>
      <c r="AC747">
        <f>(-J747*44100)</f>
        <v>0</v>
      </c>
      <c r="AD747">
        <f>2*29.3*R747*0.92*(EA747-W747)</f>
        <v>0</v>
      </c>
      <c r="AE747">
        <f>2*0.95*5.67E-8*(((EA747+$B$7)+273)^4-(W747+273)^4)</f>
        <v>0</v>
      </c>
      <c r="AF747">
        <f>U747+AE747+AC747+AD747</f>
        <v>0</v>
      </c>
      <c r="AG747">
        <f>DX747*AU747*(DS747-DR747*(1000-AU747*DU747)/(1000-AU747*DT747))/(100*DL747)</f>
        <v>0</v>
      </c>
      <c r="AH747">
        <f>1000*DX747*AU747*(DT747-DU747)/(100*DL747*(1000-AU747*DT747))</f>
        <v>0</v>
      </c>
      <c r="AI747">
        <f>(AJ747 - AK747 - DY747*1E3/(8.314*(EA747+273.15)) * AM747/DX747 * AL747) * DX747/(100*DL747) * (1000 - DU747)/1000</f>
        <v>0</v>
      </c>
      <c r="AJ747">
        <v>978.2822454021023</v>
      </c>
      <c r="AK747">
        <v>945.7483030303027</v>
      </c>
      <c r="AL747">
        <v>3.433406181079191</v>
      </c>
      <c r="AM747">
        <v>65.48838002476873</v>
      </c>
      <c r="AN747">
        <f>(AP747 - AO747 + DY747*1E3/(8.314*(EA747+273.15)) * AR747/DX747 * AQ747) * DX747/(100*DL747) * 1000/(1000 - AP747)</f>
        <v>0</v>
      </c>
      <c r="AO747">
        <v>19.40401132774227</v>
      </c>
      <c r="AP747">
        <v>22.55459454545455</v>
      </c>
      <c r="AQ747">
        <v>-0.0001344273633688082</v>
      </c>
      <c r="AR747">
        <v>121.0153732693986</v>
      </c>
      <c r="AS747">
        <v>3</v>
      </c>
      <c r="AT747">
        <v>1</v>
      </c>
      <c r="AU747">
        <f>IF(AS747*$H$13&gt;=AW747,1.0,(AW747/(AW747-AS747*$H$13)))</f>
        <v>0</v>
      </c>
      <c r="AV747">
        <f>(AU747-1)*100</f>
        <v>0</v>
      </c>
      <c r="AW747">
        <f>MAX(0,($B$13+$C$13*EF747)/(1+$D$13*EF747)*DY747/(EA747+273)*$E$13)</f>
        <v>0</v>
      </c>
      <c r="AX747" t="s">
        <v>437</v>
      </c>
      <c r="AY747" t="s">
        <v>437</v>
      </c>
      <c r="AZ747">
        <v>0</v>
      </c>
      <c r="BA747">
        <v>0</v>
      </c>
      <c r="BB747">
        <f>1-AZ747/BA747</f>
        <v>0</v>
      </c>
      <c r="BC747">
        <v>0</v>
      </c>
      <c r="BD747" t="s">
        <v>437</v>
      </c>
      <c r="BE747" t="s">
        <v>437</v>
      </c>
      <c r="BF747">
        <v>0</v>
      </c>
      <c r="BG747">
        <v>0</v>
      </c>
      <c r="BH747">
        <f>1-BF747/BG747</f>
        <v>0</v>
      </c>
      <c r="BI747">
        <v>0.5</v>
      </c>
      <c r="BJ747">
        <f>DI747</f>
        <v>0</v>
      </c>
      <c r="BK747">
        <f>L747</f>
        <v>0</v>
      </c>
      <c r="BL747">
        <f>BH747*BI747*BJ747</f>
        <v>0</v>
      </c>
      <c r="BM747">
        <f>(BK747-BC747)/BJ747</f>
        <v>0</v>
      </c>
      <c r="BN747">
        <f>(BA747-BG747)/BG747</f>
        <v>0</v>
      </c>
      <c r="BO747">
        <f>AZ747/(BB747+AZ747/BG747)</f>
        <v>0</v>
      </c>
      <c r="BP747" t="s">
        <v>437</v>
      </c>
      <c r="BQ747">
        <v>0</v>
      </c>
      <c r="BR747">
        <f>IF(BQ747&lt;&gt;0, BQ747, BO747)</f>
        <v>0</v>
      </c>
      <c r="BS747">
        <f>1-BR747/BG747</f>
        <v>0</v>
      </c>
      <c r="BT747">
        <f>(BG747-BF747)/(BG747-BR747)</f>
        <v>0</v>
      </c>
      <c r="BU747">
        <f>(BA747-BG747)/(BA747-BR747)</f>
        <v>0</v>
      </c>
      <c r="BV747">
        <f>(BG747-BF747)/(BG747-AZ747)</f>
        <v>0</v>
      </c>
      <c r="BW747">
        <f>(BA747-BG747)/(BA747-AZ747)</f>
        <v>0</v>
      </c>
      <c r="BX747">
        <f>(BT747*BR747/BF747)</f>
        <v>0</v>
      </c>
      <c r="BY747">
        <f>(1-BX747)</f>
        <v>0</v>
      </c>
      <c r="DH747">
        <f>$B$11*EG747+$C$11*EH747+$F$11*ES747*(1-EV747)</f>
        <v>0</v>
      </c>
      <c r="DI747">
        <f>DH747*DJ747</f>
        <v>0</v>
      </c>
      <c r="DJ747">
        <f>($B$11*$D$9+$C$11*$D$9+$F$11*((FF747+EX747)/MAX(FF747+EX747+FG747, 0.1)*$I$9+FG747/MAX(FF747+EX747+FG747, 0.1)*$J$9))/($B$11+$C$11+$F$11)</f>
        <v>0</v>
      </c>
      <c r="DK747">
        <f>($B$11*$K$9+$C$11*$K$9+$F$11*((FF747+EX747)/MAX(FF747+EX747+FG747, 0.1)*$P$9+FG747/MAX(FF747+EX747+FG747, 0.1)*$Q$9))/($B$11+$C$11+$F$11)</f>
        <v>0</v>
      </c>
      <c r="DL747">
        <v>5.36</v>
      </c>
      <c r="DM747">
        <v>0.5</v>
      </c>
      <c r="DN747" t="s">
        <v>438</v>
      </c>
      <c r="DO747">
        <v>2</v>
      </c>
      <c r="DP747" t="b">
        <v>1</v>
      </c>
      <c r="DQ747">
        <v>1759266196.814285</v>
      </c>
      <c r="DR747">
        <v>899.9818571428572</v>
      </c>
      <c r="DS747">
        <v>943.5553928571428</v>
      </c>
      <c r="DT747">
        <v>22.57361428571429</v>
      </c>
      <c r="DU747">
        <v>19.26517857142857</v>
      </c>
      <c r="DV747">
        <v>899.1820714285715</v>
      </c>
      <c r="DW747">
        <v>22.36103214285714</v>
      </c>
      <c r="DX747">
        <v>500.0491428571428</v>
      </c>
      <c r="DY747">
        <v>90.6035857142857</v>
      </c>
      <c r="DZ747">
        <v>0.05115078571428572</v>
      </c>
      <c r="EA747">
        <v>29.475875</v>
      </c>
      <c r="EB747">
        <v>30.06352857142857</v>
      </c>
      <c r="EC747">
        <v>999.9000000000002</v>
      </c>
      <c r="ED747">
        <v>0</v>
      </c>
      <c r="EE747">
        <v>0</v>
      </c>
      <c r="EF747">
        <v>10000.6</v>
      </c>
      <c r="EG747">
        <v>0</v>
      </c>
      <c r="EH747">
        <v>12.3567</v>
      </c>
      <c r="EI747">
        <v>-43.57348928571429</v>
      </c>
      <c r="EJ747">
        <v>920.7666428571429</v>
      </c>
      <c r="EK747">
        <v>962.0918928571427</v>
      </c>
      <c r="EL747">
        <v>3.308434285714286</v>
      </c>
      <c r="EM747">
        <v>943.5553928571428</v>
      </c>
      <c r="EN747">
        <v>19.26517857142857</v>
      </c>
      <c r="EO747">
        <v>2.045249642857143</v>
      </c>
      <c r="EP747">
        <v>1.745493571428572</v>
      </c>
      <c r="EQ747">
        <v>17.79906071428572</v>
      </c>
      <c r="ER747">
        <v>15.30685357142857</v>
      </c>
      <c r="ES747">
        <v>1999.993214285714</v>
      </c>
      <c r="ET747">
        <v>0.9800015714285715</v>
      </c>
      <c r="EU747">
        <v>0.01999834642857143</v>
      </c>
      <c r="EV747">
        <v>0</v>
      </c>
      <c r="EW747">
        <v>937.5445357142859</v>
      </c>
      <c r="EX747">
        <v>5.000560000000001</v>
      </c>
      <c r="EY747">
        <v>19271.325</v>
      </c>
      <c r="EZ747">
        <v>17294.82142857143</v>
      </c>
      <c r="FA747">
        <v>41.16039285714284</v>
      </c>
      <c r="FB747">
        <v>41.54871428571428</v>
      </c>
      <c r="FC747">
        <v>41.07782142857143</v>
      </c>
      <c r="FD747">
        <v>40.6895357142857</v>
      </c>
      <c r="FE747">
        <v>42.15592857142857</v>
      </c>
      <c r="FF747">
        <v>1955.093214285714</v>
      </c>
      <c r="FG747">
        <v>39.9</v>
      </c>
      <c r="FH747">
        <v>0</v>
      </c>
      <c r="FI747">
        <v>1759266218.8</v>
      </c>
      <c r="FJ747">
        <v>0</v>
      </c>
      <c r="FK747">
        <v>937.5384999999999</v>
      </c>
      <c r="FL747">
        <v>-2.692205120375709</v>
      </c>
      <c r="FM747">
        <v>-43.76068378574049</v>
      </c>
      <c r="FN747">
        <v>19271.34615384615</v>
      </c>
      <c r="FO747">
        <v>15</v>
      </c>
      <c r="FP747">
        <v>0</v>
      </c>
      <c r="FQ747" t="s">
        <v>439</v>
      </c>
      <c r="FR747">
        <v>1747148579.5</v>
      </c>
      <c r="FS747">
        <v>1747148584.5</v>
      </c>
      <c r="FT747">
        <v>0</v>
      </c>
      <c r="FU747">
        <v>0.162</v>
      </c>
      <c r="FV747">
        <v>-0.001</v>
      </c>
      <c r="FW747">
        <v>0.139</v>
      </c>
      <c r="FX747">
        <v>0.058</v>
      </c>
      <c r="FY747">
        <v>420</v>
      </c>
      <c r="FZ747">
        <v>16</v>
      </c>
      <c r="GA747">
        <v>0.19</v>
      </c>
      <c r="GB747">
        <v>0.02</v>
      </c>
      <c r="GC747">
        <v>-43.535635</v>
      </c>
      <c r="GD747">
        <v>-0.7364915572232212</v>
      </c>
      <c r="GE747">
        <v>0.09690511480309057</v>
      </c>
      <c r="GF747">
        <v>0</v>
      </c>
      <c r="GG747">
        <v>937.6570294117647</v>
      </c>
      <c r="GH747">
        <v>-2.288051947962133</v>
      </c>
      <c r="GI747">
        <v>0.3044840849017834</v>
      </c>
      <c r="GJ747">
        <v>0</v>
      </c>
      <c r="GK747">
        <v>3.3767155</v>
      </c>
      <c r="GL747">
        <v>-1.656708517823653</v>
      </c>
      <c r="GM747">
        <v>0.1594711054697684</v>
      </c>
      <c r="GN747">
        <v>0</v>
      </c>
      <c r="GO747">
        <v>0</v>
      </c>
      <c r="GP747">
        <v>3</v>
      </c>
      <c r="GQ747" t="s">
        <v>490</v>
      </c>
      <c r="GR747">
        <v>3.12816</v>
      </c>
      <c r="GS747">
        <v>2.72849</v>
      </c>
      <c r="GT747">
        <v>0.148942</v>
      </c>
      <c r="GU747">
        <v>0.154407</v>
      </c>
      <c r="GV747">
        <v>0.102569</v>
      </c>
      <c r="GW747">
        <v>0.09291770000000001</v>
      </c>
      <c r="GX747">
        <v>25519.5</v>
      </c>
      <c r="GY747">
        <v>24595.9</v>
      </c>
      <c r="GZ747">
        <v>30527.5</v>
      </c>
      <c r="HA747">
        <v>29342.1</v>
      </c>
      <c r="HB747">
        <v>37814.3</v>
      </c>
      <c r="HC747">
        <v>35023.3</v>
      </c>
      <c r="HD747">
        <v>46701.3</v>
      </c>
      <c r="HE747">
        <v>43598.8</v>
      </c>
      <c r="HF747">
        <v>1.8246</v>
      </c>
      <c r="HG747">
        <v>1.82908</v>
      </c>
      <c r="HH747">
        <v>0.146106</v>
      </c>
      <c r="HI747">
        <v>0</v>
      </c>
      <c r="HJ747">
        <v>27.6791</v>
      </c>
      <c r="HK747">
        <v>999.9</v>
      </c>
      <c r="HL747">
        <v>46.7</v>
      </c>
      <c r="HM747">
        <v>31.7</v>
      </c>
      <c r="HN747">
        <v>24.1991</v>
      </c>
      <c r="HO747">
        <v>62.6843</v>
      </c>
      <c r="HP747">
        <v>17.2516</v>
      </c>
      <c r="HQ747">
        <v>1</v>
      </c>
      <c r="HR747">
        <v>0.140762</v>
      </c>
      <c r="HS747">
        <v>0.602527</v>
      </c>
      <c r="HT747">
        <v>20.199</v>
      </c>
      <c r="HU747">
        <v>5.22538</v>
      </c>
      <c r="HV747">
        <v>11.974</v>
      </c>
      <c r="HW747">
        <v>4.96915</v>
      </c>
      <c r="HX747">
        <v>3.28908</v>
      </c>
      <c r="HY747">
        <v>9999</v>
      </c>
      <c r="HZ747">
        <v>9999</v>
      </c>
      <c r="IA747">
        <v>9999</v>
      </c>
      <c r="IB747">
        <v>22.8</v>
      </c>
      <c r="IC747">
        <v>4.97291</v>
      </c>
      <c r="ID747">
        <v>1.87727</v>
      </c>
      <c r="IE747">
        <v>1.87531</v>
      </c>
      <c r="IF747">
        <v>1.87808</v>
      </c>
      <c r="IG747">
        <v>1.87485</v>
      </c>
      <c r="IH747">
        <v>1.8784</v>
      </c>
      <c r="II747">
        <v>1.87549</v>
      </c>
      <c r="IJ747">
        <v>1.87668</v>
      </c>
      <c r="IK747">
        <v>0</v>
      </c>
      <c r="IL747">
        <v>0</v>
      </c>
      <c r="IM747">
        <v>0</v>
      </c>
      <c r="IN747">
        <v>0</v>
      </c>
      <c r="IO747" t="s">
        <v>441</v>
      </c>
      <c r="IP747" t="s">
        <v>442</v>
      </c>
      <c r="IQ747" t="s">
        <v>443</v>
      </c>
      <c r="IR747" t="s">
        <v>443</v>
      </c>
      <c r="IS747" t="s">
        <v>443</v>
      </c>
      <c r="IT747" t="s">
        <v>443</v>
      </c>
      <c r="IU747">
        <v>0</v>
      </c>
      <c r="IV747">
        <v>100</v>
      </c>
      <c r="IW747">
        <v>100</v>
      </c>
      <c r="IX747">
        <v>0.824</v>
      </c>
      <c r="IY747">
        <v>0.2122</v>
      </c>
      <c r="IZ747">
        <v>-0.1222274518627452</v>
      </c>
      <c r="JA747">
        <v>0.001328938755811441</v>
      </c>
      <c r="JB747">
        <v>-5.633165956792918E-07</v>
      </c>
      <c r="JC747">
        <v>2.510553891376428E-10</v>
      </c>
      <c r="JD747">
        <v>-0.04678033270444259</v>
      </c>
      <c r="JE747">
        <v>-0.0009625096320519332</v>
      </c>
      <c r="JF747">
        <v>0.0006953178313022573</v>
      </c>
      <c r="JG747">
        <v>-5.973937232829655E-06</v>
      </c>
      <c r="JH747">
        <v>1</v>
      </c>
      <c r="JI747">
        <v>2112</v>
      </c>
      <c r="JJ747">
        <v>1</v>
      </c>
      <c r="JK747">
        <v>26</v>
      </c>
      <c r="JL747">
        <v>201960.4</v>
      </c>
      <c r="JM747">
        <v>201960.3</v>
      </c>
      <c r="JN747">
        <v>2.16187</v>
      </c>
      <c r="JO747">
        <v>2.55005</v>
      </c>
      <c r="JP747">
        <v>1.39893</v>
      </c>
      <c r="JQ747">
        <v>2.32544</v>
      </c>
      <c r="JR747">
        <v>1.44897</v>
      </c>
      <c r="JS747">
        <v>2.42798</v>
      </c>
      <c r="JT747">
        <v>37.6022</v>
      </c>
      <c r="JU747">
        <v>23.9562</v>
      </c>
      <c r="JV747">
        <v>18</v>
      </c>
      <c r="JW747">
        <v>479.135</v>
      </c>
      <c r="JX747">
        <v>451.834</v>
      </c>
      <c r="JY747">
        <v>26.8179</v>
      </c>
      <c r="JZ747">
        <v>29.0582</v>
      </c>
      <c r="KA747">
        <v>29.9998</v>
      </c>
      <c r="KB747">
        <v>28.8412</v>
      </c>
      <c r="KC747">
        <v>28.925</v>
      </c>
      <c r="KD747">
        <v>43.301</v>
      </c>
      <c r="KE747">
        <v>24.1981</v>
      </c>
      <c r="KF747">
        <v>14.2221</v>
      </c>
      <c r="KG747">
        <v>26.7733</v>
      </c>
      <c r="KH747">
        <v>988.2809999999999</v>
      </c>
      <c r="KI747">
        <v>19.5281</v>
      </c>
      <c r="KJ747">
        <v>100.924</v>
      </c>
      <c r="KK747">
        <v>100.286</v>
      </c>
    </row>
    <row r="748" spans="1:297">
      <c r="A748">
        <v>732</v>
      </c>
      <c r="B748">
        <v>1759266209.6</v>
      </c>
      <c r="C748">
        <v>19394</v>
      </c>
      <c r="D748" t="s">
        <v>1914</v>
      </c>
      <c r="E748" t="s">
        <v>1915</v>
      </c>
      <c r="F748">
        <v>5</v>
      </c>
      <c r="G748" t="s">
        <v>1797</v>
      </c>
      <c r="H748" t="s">
        <v>436</v>
      </c>
      <c r="I748">
        <v>1759266202.1</v>
      </c>
      <c r="J748">
        <f>(K748)/1000</f>
        <v>0</v>
      </c>
      <c r="K748">
        <f>IF(DP748, AN748, AH748)</f>
        <v>0</v>
      </c>
      <c r="L748">
        <f>IF(DP748, AI748, AG748)</f>
        <v>0</v>
      </c>
      <c r="M748">
        <f>DR748 - IF(AU748&gt;1, L748*DL748*100.0/(AW748), 0)</f>
        <v>0</v>
      </c>
      <c r="N748">
        <f>((T748-J748/2)*M748-L748)/(T748+J748/2)</f>
        <v>0</v>
      </c>
      <c r="O748">
        <f>N748*(DY748+DZ748)/1000.0</f>
        <v>0</v>
      </c>
      <c r="P748">
        <f>(DR748 - IF(AU748&gt;1, L748*DL748*100.0/(AW748), 0))*(DY748+DZ748)/1000.0</f>
        <v>0</v>
      </c>
      <c r="Q748">
        <f>2.0/((1/S748-1/R748)+SIGN(S748)*SQRT((1/S748-1/R748)*(1/S748-1/R748) + 4*DM748/((DM748+1)*(DM748+1))*(2*1/S748*1/R748-1/R748*1/R748)))</f>
        <v>0</v>
      </c>
      <c r="R748">
        <f>IF(LEFT(DN748,1)&lt;&gt;"0",IF(LEFT(DN748,1)="1",3.0,DO748),$D$5+$E$5*(EF748*DY748/($K$5*1000))+$F$5*(EF748*DY748/($K$5*1000))*MAX(MIN(DL748,$J$5),$I$5)*MAX(MIN(DL748,$J$5),$I$5)+$G$5*MAX(MIN(DL748,$J$5),$I$5)*(EF748*DY748/($K$5*1000))+$H$5*(EF748*DY748/($K$5*1000))*(EF748*DY748/($K$5*1000)))</f>
        <v>0</v>
      </c>
      <c r="S748">
        <f>J748*(1000-(1000*0.61365*exp(17.502*W748/(240.97+W748))/(DY748+DZ748)+DT748)/2)/(1000*0.61365*exp(17.502*W748/(240.97+W748))/(DY748+DZ748)-DT748)</f>
        <v>0</v>
      </c>
      <c r="T748">
        <f>1/((DM748+1)/(Q748/1.6)+1/(R748/1.37)) + DM748/((DM748+1)/(Q748/1.6) + DM748/(R748/1.37))</f>
        <v>0</v>
      </c>
      <c r="U748">
        <f>(DH748*DK748)</f>
        <v>0</v>
      </c>
      <c r="V748">
        <f>(EA748+(U748+2*0.95*5.67E-8*(((EA748+$B$7)+273)^4-(EA748+273)^4)-44100*J748)/(1.84*29.3*R748+8*0.95*5.67E-8*(EA748+273)^3))</f>
        <v>0</v>
      </c>
      <c r="W748">
        <f>($C$7*EB748+$D$7*EC748+$E$7*V748)</f>
        <v>0</v>
      </c>
      <c r="X748">
        <f>0.61365*exp(17.502*W748/(240.97+W748))</f>
        <v>0</v>
      </c>
      <c r="Y748">
        <f>(Z748/AA748*100)</f>
        <v>0</v>
      </c>
      <c r="Z748">
        <f>DT748*(DY748+DZ748)/1000</f>
        <v>0</v>
      </c>
      <c r="AA748">
        <f>0.61365*exp(17.502*EA748/(240.97+EA748))</f>
        <v>0</v>
      </c>
      <c r="AB748">
        <f>(X748-DT748*(DY748+DZ748)/1000)</f>
        <v>0</v>
      </c>
      <c r="AC748">
        <f>(-J748*44100)</f>
        <v>0</v>
      </c>
      <c r="AD748">
        <f>2*29.3*R748*0.92*(EA748-W748)</f>
        <v>0</v>
      </c>
      <c r="AE748">
        <f>2*0.95*5.67E-8*(((EA748+$B$7)+273)^4-(W748+273)^4)</f>
        <v>0</v>
      </c>
      <c r="AF748">
        <f>U748+AE748+AC748+AD748</f>
        <v>0</v>
      </c>
      <c r="AG748">
        <f>DX748*AU748*(DS748-DR748*(1000-AU748*DU748)/(1000-AU748*DT748))/(100*DL748)</f>
        <v>0</v>
      </c>
      <c r="AH748">
        <f>1000*DX748*AU748*(DT748-DU748)/(100*DL748*(1000-AU748*DT748))</f>
        <v>0</v>
      </c>
      <c r="AI748">
        <f>(AJ748 - AK748 - DY748*1E3/(8.314*(EA748+273.15)) * AM748/DX748 * AL748) * DX748/(100*DL748) * (1000 - DU748)/1000</f>
        <v>0</v>
      </c>
      <c r="AJ748">
        <v>995.3384748963862</v>
      </c>
      <c r="AK748">
        <v>962.9881696969693</v>
      </c>
      <c r="AL748">
        <v>3.44630177001073</v>
      </c>
      <c r="AM748">
        <v>65.48838002476873</v>
      </c>
      <c r="AN748">
        <f>(AP748 - AO748 + DY748*1E3/(8.314*(EA748+273.15)) * AR748/DX748 * AQ748) * DX748/(100*DL748) * 1000/(1000 - AP748)</f>
        <v>0</v>
      </c>
      <c r="AO748">
        <v>19.43854599764665</v>
      </c>
      <c r="AP748">
        <v>22.52898787878787</v>
      </c>
      <c r="AQ748">
        <v>-0.005459572514644066</v>
      </c>
      <c r="AR748">
        <v>121.0153732693986</v>
      </c>
      <c r="AS748">
        <v>3</v>
      </c>
      <c r="AT748">
        <v>1</v>
      </c>
      <c r="AU748">
        <f>IF(AS748*$H$13&gt;=AW748,1.0,(AW748/(AW748-AS748*$H$13)))</f>
        <v>0</v>
      </c>
      <c r="AV748">
        <f>(AU748-1)*100</f>
        <v>0</v>
      </c>
      <c r="AW748">
        <f>MAX(0,($B$13+$C$13*EF748)/(1+$D$13*EF748)*DY748/(EA748+273)*$E$13)</f>
        <v>0</v>
      </c>
      <c r="AX748" t="s">
        <v>437</v>
      </c>
      <c r="AY748" t="s">
        <v>437</v>
      </c>
      <c r="AZ748">
        <v>0</v>
      </c>
      <c r="BA748">
        <v>0</v>
      </c>
      <c r="BB748">
        <f>1-AZ748/BA748</f>
        <v>0</v>
      </c>
      <c r="BC748">
        <v>0</v>
      </c>
      <c r="BD748" t="s">
        <v>437</v>
      </c>
      <c r="BE748" t="s">
        <v>437</v>
      </c>
      <c r="BF748">
        <v>0</v>
      </c>
      <c r="BG748">
        <v>0</v>
      </c>
      <c r="BH748">
        <f>1-BF748/BG748</f>
        <v>0</v>
      </c>
      <c r="BI748">
        <v>0.5</v>
      </c>
      <c r="BJ748">
        <f>DI748</f>
        <v>0</v>
      </c>
      <c r="BK748">
        <f>L748</f>
        <v>0</v>
      </c>
      <c r="BL748">
        <f>BH748*BI748*BJ748</f>
        <v>0</v>
      </c>
      <c r="BM748">
        <f>(BK748-BC748)/BJ748</f>
        <v>0</v>
      </c>
      <c r="BN748">
        <f>(BA748-BG748)/BG748</f>
        <v>0</v>
      </c>
      <c r="BO748">
        <f>AZ748/(BB748+AZ748/BG748)</f>
        <v>0</v>
      </c>
      <c r="BP748" t="s">
        <v>437</v>
      </c>
      <c r="BQ748">
        <v>0</v>
      </c>
      <c r="BR748">
        <f>IF(BQ748&lt;&gt;0, BQ748, BO748)</f>
        <v>0</v>
      </c>
      <c r="BS748">
        <f>1-BR748/BG748</f>
        <v>0</v>
      </c>
      <c r="BT748">
        <f>(BG748-BF748)/(BG748-BR748)</f>
        <v>0</v>
      </c>
      <c r="BU748">
        <f>(BA748-BG748)/(BA748-BR748)</f>
        <v>0</v>
      </c>
      <c r="BV748">
        <f>(BG748-BF748)/(BG748-AZ748)</f>
        <v>0</v>
      </c>
      <c r="BW748">
        <f>(BA748-BG748)/(BA748-AZ748)</f>
        <v>0</v>
      </c>
      <c r="BX748">
        <f>(BT748*BR748/BF748)</f>
        <v>0</v>
      </c>
      <c r="BY748">
        <f>(1-BX748)</f>
        <v>0</v>
      </c>
      <c r="DH748">
        <f>$B$11*EG748+$C$11*EH748+$F$11*ES748*(1-EV748)</f>
        <v>0</v>
      </c>
      <c r="DI748">
        <f>DH748*DJ748</f>
        <v>0</v>
      </c>
      <c r="DJ748">
        <f>($B$11*$D$9+$C$11*$D$9+$F$11*((FF748+EX748)/MAX(FF748+EX748+FG748, 0.1)*$I$9+FG748/MAX(FF748+EX748+FG748, 0.1)*$J$9))/($B$11+$C$11+$F$11)</f>
        <v>0</v>
      </c>
      <c r="DK748">
        <f>($B$11*$K$9+$C$11*$K$9+$F$11*((FF748+EX748)/MAX(FF748+EX748+FG748, 0.1)*$P$9+FG748/MAX(FF748+EX748+FG748, 0.1)*$Q$9))/($B$11+$C$11+$F$11)</f>
        <v>0</v>
      </c>
      <c r="DL748">
        <v>5.36</v>
      </c>
      <c r="DM748">
        <v>0.5</v>
      </c>
      <c r="DN748" t="s">
        <v>438</v>
      </c>
      <c r="DO748">
        <v>2</v>
      </c>
      <c r="DP748" t="b">
        <v>1</v>
      </c>
      <c r="DQ748">
        <v>1759266202.1</v>
      </c>
      <c r="DR748">
        <v>917.7227777777778</v>
      </c>
      <c r="DS748">
        <v>961.2299259259258</v>
      </c>
      <c r="DT748">
        <v>22.55531851851852</v>
      </c>
      <c r="DU748">
        <v>19.36582592592593</v>
      </c>
      <c r="DV748">
        <v>916.9065185185186</v>
      </c>
      <c r="DW748">
        <v>22.34311481481481</v>
      </c>
      <c r="DX748">
        <v>500.043</v>
      </c>
      <c r="DY748">
        <v>90.60312592592594</v>
      </c>
      <c r="DZ748">
        <v>0.05096707037037036</v>
      </c>
      <c r="EA748">
        <v>29.45640740740741</v>
      </c>
      <c r="EB748">
        <v>30.06160740740741</v>
      </c>
      <c r="EC748">
        <v>999.9000000000001</v>
      </c>
      <c r="ED748">
        <v>0</v>
      </c>
      <c r="EE748">
        <v>0</v>
      </c>
      <c r="EF748">
        <v>10003.0337037037</v>
      </c>
      <c r="EG748">
        <v>0</v>
      </c>
      <c r="EH748">
        <v>12.3567</v>
      </c>
      <c r="EI748">
        <v>-43.50722222222221</v>
      </c>
      <c r="EJ748">
        <v>938.8997407407408</v>
      </c>
      <c r="EK748">
        <v>980.2136296296296</v>
      </c>
      <c r="EL748">
        <v>3.189497407407407</v>
      </c>
      <c r="EM748">
        <v>961.2299259259258</v>
      </c>
      <c r="EN748">
        <v>19.36582592592593</v>
      </c>
      <c r="EO748">
        <v>2.043582592592592</v>
      </c>
      <c r="EP748">
        <v>1.754603703703704</v>
      </c>
      <c r="EQ748">
        <v>17.78611111111111</v>
      </c>
      <c r="ER748">
        <v>15.38803703703704</v>
      </c>
      <c r="ES748">
        <v>2000.00037037037</v>
      </c>
      <c r="ET748">
        <v>0.9800016666666665</v>
      </c>
      <c r="EU748">
        <v>0.01999824814814815</v>
      </c>
      <c r="EV748">
        <v>0</v>
      </c>
      <c r="EW748">
        <v>937.3264444444444</v>
      </c>
      <c r="EX748">
        <v>5.000560000000001</v>
      </c>
      <c r="EY748">
        <v>19267.25925925926</v>
      </c>
      <c r="EZ748">
        <v>17294.88148148148</v>
      </c>
      <c r="FA748">
        <v>41.20803703703704</v>
      </c>
      <c r="FB748">
        <v>41.54362962962963</v>
      </c>
      <c r="FC748">
        <v>41.08303703703703</v>
      </c>
      <c r="FD748">
        <v>40.69885185185185</v>
      </c>
      <c r="FE748">
        <v>42.17803703703704</v>
      </c>
      <c r="FF748">
        <v>1955.10037037037</v>
      </c>
      <c r="FG748">
        <v>39.9</v>
      </c>
      <c r="FH748">
        <v>0</v>
      </c>
      <c r="FI748">
        <v>1759266224.2</v>
      </c>
      <c r="FJ748">
        <v>0</v>
      </c>
      <c r="FK748">
        <v>937.2884799999999</v>
      </c>
      <c r="FL748">
        <v>-3.010538451703453</v>
      </c>
      <c r="FM748">
        <v>-47.16153846951795</v>
      </c>
      <c r="FN748">
        <v>19267</v>
      </c>
      <c r="FO748">
        <v>15</v>
      </c>
      <c r="FP748">
        <v>0</v>
      </c>
      <c r="FQ748" t="s">
        <v>439</v>
      </c>
      <c r="FR748">
        <v>1747148579.5</v>
      </c>
      <c r="FS748">
        <v>1747148584.5</v>
      </c>
      <c r="FT748">
        <v>0</v>
      </c>
      <c r="FU748">
        <v>0.162</v>
      </c>
      <c r="FV748">
        <v>-0.001</v>
      </c>
      <c r="FW748">
        <v>0.139</v>
      </c>
      <c r="FX748">
        <v>0.058</v>
      </c>
      <c r="FY748">
        <v>420</v>
      </c>
      <c r="FZ748">
        <v>16</v>
      </c>
      <c r="GA748">
        <v>0.19</v>
      </c>
      <c r="GB748">
        <v>0.02</v>
      </c>
      <c r="GC748">
        <v>-43.5122325</v>
      </c>
      <c r="GD748">
        <v>0.7451425891183265</v>
      </c>
      <c r="GE748">
        <v>0.1622442947956879</v>
      </c>
      <c r="GF748">
        <v>0</v>
      </c>
      <c r="GG748">
        <v>937.437088235294</v>
      </c>
      <c r="GH748">
        <v>-2.627089375560238</v>
      </c>
      <c r="GI748">
        <v>0.335522188943376</v>
      </c>
      <c r="GJ748">
        <v>0</v>
      </c>
      <c r="GK748">
        <v>3.256972</v>
      </c>
      <c r="GL748">
        <v>-1.375647579737348</v>
      </c>
      <c r="GM748">
        <v>0.1343682005944859</v>
      </c>
      <c r="GN748">
        <v>0</v>
      </c>
      <c r="GO748">
        <v>0</v>
      </c>
      <c r="GP748">
        <v>3</v>
      </c>
      <c r="GQ748" t="s">
        <v>490</v>
      </c>
      <c r="GR748">
        <v>3.12793</v>
      </c>
      <c r="GS748">
        <v>2.72892</v>
      </c>
      <c r="GT748">
        <v>0.150684</v>
      </c>
      <c r="GU748">
        <v>0.156062</v>
      </c>
      <c r="GV748">
        <v>0.102483</v>
      </c>
      <c r="GW748">
        <v>0.092989</v>
      </c>
      <c r="GX748">
        <v>25467.2</v>
      </c>
      <c r="GY748">
        <v>24547.8</v>
      </c>
      <c r="GZ748">
        <v>30527.5</v>
      </c>
      <c r="HA748">
        <v>29342.2</v>
      </c>
      <c r="HB748">
        <v>37817.9</v>
      </c>
      <c r="HC748">
        <v>35020.5</v>
      </c>
      <c r="HD748">
        <v>46701</v>
      </c>
      <c r="HE748">
        <v>43598.7</v>
      </c>
      <c r="HF748">
        <v>1.824</v>
      </c>
      <c r="HG748">
        <v>1.82962</v>
      </c>
      <c r="HH748">
        <v>0.146691</v>
      </c>
      <c r="HI748">
        <v>0</v>
      </c>
      <c r="HJ748">
        <v>27.6754</v>
      </c>
      <c r="HK748">
        <v>999.9</v>
      </c>
      <c r="HL748">
        <v>46.7</v>
      </c>
      <c r="HM748">
        <v>31.7</v>
      </c>
      <c r="HN748">
        <v>24.1953</v>
      </c>
      <c r="HO748">
        <v>62.8743</v>
      </c>
      <c r="HP748">
        <v>17.5962</v>
      </c>
      <c r="HQ748">
        <v>1</v>
      </c>
      <c r="HR748">
        <v>0.140536</v>
      </c>
      <c r="HS748">
        <v>0.613881</v>
      </c>
      <c r="HT748">
        <v>20.1993</v>
      </c>
      <c r="HU748">
        <v>5.22807</v>
      </c>
      <c r="HV748">
        <v>11.974</v>
      </c>
      <c r="HW748">
        <v>4.9698</v>
      </c>
      <c r="HX748">
        <v>3.28955</v>
      </c>
      <c r="HY748">
        <v>9999</v>
      </c>
      <c r="HZ748">
        <v>9999</v>
      </c>
      <c r="IA748">
        <v>9999</v>
      </c>
      <c r="IB748">
        <v>22.8</v>
      </c>
      <c r="IC748">
        <v>4.97291</v>
      </c>
      <c r="ID748">
        <v>1.87729</v>
      </c>
      <c r="IE748">
        <v>1.87532</v>
      </c>
      <c r="IF748">
        <v>1.87814</v>
      </c>
      <c r="IG748">
        <v>1.87486</v>
      </c>
      <c r="IH748">
        <v>1.8784</v>
      </c>
      <c r="II748">
        <v>1.87553</v>
      </c>
      <c r="IJ748">
        <v>1.87669</v>
      </c>
      <c r="IK748">
        <v>0</v>
      </c>
      <c r="IL748">
        <v>0</v>
      </c>
      <c r="IM748">
        <v>0</v>
      </c>
      <c r="IN748">
        <v>0</v>
      </c>
      <c r="IO748" t="s">
        <v>441</v>
      </c>
      <c r="IP748" t="s">
        <v>442</v>
      </c>
      <c r="IQ748" t="s">
        <v>443</v>
      </c>
      <c r="IR748" t="s">
        <v>443</v>
      </c>
      <c r="IS748" t="s">
        <v>443</v>
      </c>
      <c r="IT748" t="s">
        <v>443</v>
      </c>
      <c r="IU748">
        <v>0</v>
      </c>
      <c r="IV748">
        <v>100</v>
      </c>
      <c r="IW748">
        <v>100</v>
      </c>
      <c r="IX748">
        <v>0.84</v>
      </c>
      <c r="IY748">
        <v>0.2116</v>
      </c>
      <c r="IZ748">
        <v>-0.1222274518627452</v>
      </c>
      <c r="JA748">
        <v>0.001328938755811441</v>
      </c>
      <c r="JB748">
        <v>-5.633165956792918E-07</v>
      </c>
      <c r="JC748">
        <v>2.510553891376428E-10</v>
      </c>
      <c r="JD748">
        <v>-0.04678033270444259</v>
      </c>
      <c r="JE748">
        <v>-0.0009625096320519332</v>
      </c>
      <c r="JF748">
        <v>0.0006953178313022573</v>
      </c>
      <c r="JG748">
        <v>-5.973937232829655E-06</v>
      </c>
      <c r="JH748">
        <v>1</v>
      </c>
      <c r="JI748">
        <v>2112</v>
      </c>
      <c r="JJ748">
        <v>1</v>
      </c>
      <c r="JK748">
        <v>26</v>
      </c>
      <c r="JL748">
        <v>201960.5</v>
      </c>
      <c r="JM748">
        <v>201960.4</v>
      </c>
      <c r="JN748">
        <v>2.19116</v>
      </c>
      <c r="JO748">
        <v>2.54883</v>
      </c>
      <c r="JP748">
        <v>1.39893</v>
      </c>
      <c r="JQ748">
        <v>2.32544</v>
      </c>
      <c r="JR748">
        <v>1.44897</v>
      </c>
      <c r="JS748">
        <v>2.6123</v>
      </c>
      <c r="JT748">
        <v>37.6022</v>
      </c>
      <c r="JU748">
        <v>23.9649</v>
      </c>
      <c r="JV748">
        <v>18</v>
      </c>
      <c r="JW748">
        <v>478.778</v>
      </c>
      <c r="JX748">
        <v>452.149</v>
      </c>
      <c r="JY748">
        <v>26.7608</v>
      </c>
      <c r="JZ748">
        <v>29.0544</v>
      </c>
      <c r="KA748">
        <v>29.9997</v>
      </c>
      <c r="KB748">
        <v>28.8369</v>
      </c>
      <c r="KC748">
        <v>28.9206</v>
      </c>
      <c r="KD748">
        <v>43.8691</v>
      </c>
      <c r="KE748">
        <v>23.6215</v>
      </c>
      <c r="KF748">
        <v>14.2221</v>
      </c>
      <c r="KG748">
        <v>26.7083</v>
      </c>
      <c r="KH748">
        <v>1008.32</v>
      </c>
      <c r="KI748">
        <v>19.6305</v>
      </c>
      <c r="KJ748">
        <v>100.924</v>
      </c>
      <c r="KK748">
        <v>100.286</v>
      </c>
    </row>
    <row r="749" spans="1:297">
      <c r="A749">
        <v>733</v>
      </c>
      <c r="B749">
        <v>1759266214.6</v>
      </c>
      <c r="C749">
        <v>19399</v>
      </c>
      <c r="D749" t="s">
        <v>1916</v>
      </c>
      <c r="E749" t="s">
        <v>1917</v>
      </c>
      <c r="F749">
        <v>5</v>
      </c>
      <c r="G749" t="s">
        <v>1797</v>
      </c>
      <c r="H749" t="s">
        <v>436</v>
      </c>
      <c r="I749">
        <v>1759266206.814285</v>
      </c>
      <c r="J749">
        <f>(K749)/1000</f>
        <v>0</v>
      </c>
      <c r="K749">
        <f>IF(DP749, AN749, AH749)</f>
        <v>0</v>
      </c>
      <c r="L749">
        <f>IF(DP749, AI749, AG749)</f>
        <v>0</v>
      </c>
      <c r="M749">
        <f>DR749 - IF(AU749&gt;1, L749*DL749*100.0/(AW749), 0)</f>
        <v>0</v>
      </c>
      <c r="N749">
        <f>((T749-J749/2)*M749-L749)/(T749+J749/2)</f>
        <v>0</v>
      </c>
      <c r="O749">
        <f>N749*(DY749+DZ749)/1000.0</f>
        <v>0</v>
      </c>
      <c r="P749">
        <f>(DR749 - IF(AU749&gt;1, L749*DL749*100.0/(AW749), 0))*(DY749+DZ749)/1000.0</f>
        <v>0</v>
      </c>
      <c r="Q749">
        <f>2.0/((1/S749-1/R749)+SIGN(S749)*SQRT((1/S749-1/R749)*(1/S749-1/R749) + 4*DM749/((DM749+1)*(DM749+1))*(2*1/S749*1/R749-1/R749*1/R749)))</f>
        <v>0</v>
      </c>
      <c r="R749">
        <f>IF(LEFT(DN749,1)&lt;&gt;"0",IF(LEFT(DN749,1)="1",3.0,DO749),$D$5+$E$5*(EF749*DY749/($K$5*1000))+$F$5*(EF749*DY749/($K$5*1000))*MAX(MIN(DL749,$J$5),$I$5)*MAX(MIN(DL749,$J$5),$I$5)+$G$5*MAX(MIN(DL749,$J$5),$I$5)*(EF749*DY749/($K$5*1000))+$H$5*(EF749*DY749/($K$5*1000))*(EF749*DY749/($K$5*1000)))</f>
        <v>0</v>
      </c>
      <c r="S749">
        <f>J749*(1000-(1000*0.61365*exp(17.502*W749/(240.97+W749))/(DY749+DZ749)+DT749)/2)/(1000*0.61365*exp(17.502*W749/(240.97+W749))/(DY749+DZ749)-DT749)</f>
        <v>0</v>
      </c>
      <c r="T749">
        <f>1/((DM749+1)/(Q749/1.6)+1/(R749/1.37)) + DM749/((DM749+1)/(Q749/1.6) + DM749/(R749/1.37))</f>
        <v>0</v>
      </c>
      <c r="U749">
        <f>(DH749*DK749)</f>
        <v>0</v>
      </c>
      <c r="V749">
        <f>(EA749+(U749+2*0.95*5.67E-8*(((EA749+$B$7)+273)^4-(EA749+273)^4)-44100*J749)/(1.84*29.3*R749+8*0.95*5.67E-8*(EA749+273)^3))</f>
        <v>0</v>
      </c>
      <c r="W749">
        <f>($C$7*EB749+$D$7*EC749+$E$7*V749)</f>
        <v>0</v>
      </c>
      <c r="X749">
        <f>0.61365*exp(17.502*W749/(240.97+W749))</f>
        <v>0</v>
      </c>
      <c r="Y749">
        <f>(Z749/AA749*100)</f>
        <v>0</v>
      </c>
      <c r="Z749">
        <f>DT749*(DY749+DZ749)/1000</f>
        <v>0</v>
      </c>
      <c r="AA749">
        <f>0.61365*exp(17.502*EA749/(240.97+EA749))</f>
        <v>0</v>
      </c>
      <c r="AB749">
        <f>(X749-DT749*(DY749+DZ749)/1000)</f>
        <v>0</v>
      </c>
      <c r="AC749">
        <f>(-J749*44100)</f>
        <v>0</v>
      </c>
      <c r="AD749">
        <f>2*29.3*R749*0.92*(EA749-W749)</f>
        <v>0</v>
      </c>
      <c r="AE749">
        <f>2*0.95*5.67E-8*(((EA749+$B$7)+273)^4-(W749+273)^4)</f>
        <v>0</v>
      </c>
      <c r="AF749">
        <f>U749+AE749+AC749+AD749</f>
        <v>0</v>
      </c>
      <c r="AG749">
        <f>DX749*AU749*(DS749-DR749*(1000-AU749*DU749)/(1000-AU749*DT749))/(100*DL749)</f>
        <v>0</v>
      </c>
      <c r="AH749">
        <f>1000*DX749*AU749*(DT749-DU749)/(100*DL749*(1000-AU749*DT749))</f>
        <v>0</v>
      </c>
      <c r="AI749">
        <f>(AJ749 - AK749 - DY749*1E3/(8.314*(EA749+273.15)) * AM749/DX749 * AL749) * DX749/(100*DL749) * (1000 - DU749)/1000</f>
        <v>0</v>
      </c>
      <c r="AJ749">
        <v>1012.163155982997</v>
      </c>
      <c r="AK749">
        <v>979.8085636363634</v>
      </c>
      <c r="AL749">
        <v>3.380998548303349</v>
      </c>
      <c r="AM749">
        <v>65.48838002476873</v>
      </c>
      <c r="AN749">
        <f>(AP749 - AO749 + DY749*1E3/(8.314*(EA749+273.15)) * AR749/DX749 * AQ749) * DX749/(100*DL749) * 1000/(1000 - AP749)</f>
        <v>0</v>
      </c>
      <c r="AO749">
        <v>19.50093114651041</v>
      </c>
      <c r="AP749">
        <v>22.48950848484848</v>
      </c>
      <c r="AQ749">
        <v>-0.007841801273196558</v>
      </c>
      <c r="AR749">
        <v>121.0153732693986</v>
      </c>
      <c r="AS749">
        <v>3</v>
      </c>
      <c r="AT749">
        <v>1</v>
      </c>
      <c r="AU749">
        <f>IF(AS749*$H$13&gt;=AW749,1.0,(AW749/(AW749-AS749*$H$13)))</f>
        <v>0</v>
      </c>
      <c r="AV749">
        <f>(AU749-1)*100</f>
        <v>0</v>
      </c>
      <c r="AW749">
        <f>MAX(0,($B$13+$C$13*EF749)/(1+$D$13*EF749)*DY749/(EA749+273)*$E$13)</f>
        <v>0</v>
      </c>
      <c r="AX749" t="s">
        <v>437</v>
      </c>
      <c r="AY749" t="s">
        <v>437</v>
      </c>
      <c r="AZ749">
        <v>0</v>
      </c>
      <c r="BA749">
        <v>0</v>
      </c>
      <c r="BB749">
        <f>1-AZ749/BA749</f>
        <v>0</v>
      </c>
      <c r="BC749">
        <v>0</v>
      </c>
      <c r="BD749" t="s">
        <v>437</v>
      </c>
      <c r="BE749" t="s">
        <v>437</v>
      </c>
      <c r="BF749">
        <v>0</v>
      </c>
      <c r="BG749">
        <v>0</v>
      </c>
      <c r="BH749">
        <f>1-BF749/BG749</f>
        <v>0</v>
      </c>
      <c r="BI749">
        <v>0.5</v>
      </c>
      <c r="BJ749">
        <f>DI749</f>
        <v>0</v>
      </c>
      <c r="BK749">
        <f>L749</f>
        <v>0</v>
      </c>
      <c r="BL749">
        <f>BH749*BI749*BJ749</f>
        <v>0</v>
      </c>
      <c r="BM749">
        <f>(BK749-BC749)/BJ749</f>
        <v>0</v>
      </c>
      <c r="BN749">
        <f>(BA749-BG749)/BG749</f>
        <v>0</v>
      </c>
      <c r="BO749">
        <f>AZ749/(BB749+AZ749/BG749)</f>
        <v>0</v>
      </c>
      <c r="BP749" t="s">
        <v>437</v>
      </c>
      <c r="BQ749">
        <v>0</v>
      </c>
      <c r="BR749">
        <f>IF(BQ749&lt;&gt;0, BQ749, BO749)</f>
        <v>0</v>
      </c>
      <c r="BS749">
        <f>1-BR749/BG749</f>
        <v>0</v>
      </c>
      <c r="BT749">
        <f>(BG749-BF749)/(BG749-BR749)</f>
        <v>0</v>
      </c>
      <c r="BU749">
        <f>(BA749-BG749)/(BA749-BR749)</f>
        <v>0</v>
      </c>
      <c r="BV749">
        <f>(BG749-BF749)/(BG749-AZ749)</f>
        <v>0</v>
      </c>
      <c r="BW749">
        <f>(BA749-BG749)/(BA749-AZ749)</f>
        <v>0</v>
      </c>
      <c r="BX749">
        <f>(BT749*BR749/BF749)</f>
        <v>0</v>
      </c>
      <c r="BY749">
        <f>(1-BX749)</f>
        <v>0</v>
      </c>
      <c r="DH749">
        <f>$B$11*EG749+$C$11*EH749+$F$11*ES749*(1-EV749)</f>
        <v>0</v>
      </c>
      <c r="DI749">
        <f>DH749*DJ749</f>
        <v>0</v>
      </c>
      <c r="DJ749">
        <f>($B$11*$D$9+$C$11*$D$9+$F$11*((FF749+EX749)/MAX(FF749+EX749+FG749, 0.1)*$I$9+FG749/MAX(FF749+EX749+FG749, 0.1)*$J$9))/($B$11+$C$11+$F$11)</f>
        <v>0</v>
      </c>
      <c r="DK749">
        <f>($B$11*$K$9+$C$11*$K$9+$F$11*((FF749+EX749)/MAX(FF749+EX749+FG749, 0.1)*$P$9+FG749/MAX(FF749+EX749+FG749, 0.1)*$Q$9))/($B$11+$C$11+$F$11)</f>
        <v>0</v>
      </c>
      <c r="DL749">
        <v>5.36</v>
      </c>
      <c r="DM749">
        <v>0.5</v>
      </c>
      <c r="DN749" t="s">
        <v>438</v>
      </c>
      <c r="DO749">
        <v>2</v>
      </c>
      <c r="DP749" t="b">
        <v>1</v>
      </c>
      <c r="DQ749">
        <v>1759266206.814285</v>
      </c>
      <c r="DR749">
        <v>933.5007142857143</v>
      </c>
      <c r="DS749">
        <v>976.8877499999999</v>
      </c>
      <c r="DT749">
        <v>22.53505357142857</v>
      </c>
      <c r="DU749">
        <v>19.43649642857143</v>
      </c>
      <c r="DV749">
        <v>932.6698214285714</v>
      </c>
      <c r="DW749">
        <v>22.32327857142857</v>
      </c>
      <c r="DX749">
        <v>500.0225357142857</v>
      </c>
      <c r="DY749">
        <v>90.60336428571428</v>
      </c>
      <c r="DZ749">
        <v>0.05095352142857142</v>
      </c>
      <c r="EA749">
        <v>29.43788928571429</v>
      </c>
      <c r="EB749">
        <v>30.06375</v>
      </c>
      <c r="EC749">
        <v>999.9000000000002</v>
      </c>
      <c r="ED749">
        <v>0</v>
      </c>
      <c r="EE749">
        <v>0</v>
      </c>
      <c r="EF749">
        <v>10003.45892857143</v>
      </c>
      <c r="EG749">
        <v>0</v>
      </c>
      <c r="EH749">
        <v>12.3567</v>
      </c>
      <c r="EI749">
        <v>-43.38693571428572</v>
      </c>
      <c r="EJ749">
        <v>955.0217857142856</v>
      </c>
      <c r="EK749">
        <v>996.2517857142858</v>
      </c>
      <c r="EL749">
        <v>3.098562857142857</v>
      </c>
      <c r="EM749">
        <v>976.8877499999999</v>
      </c>
      <c r="EN749">
        <v>19.43649642857143</v>
      </c>
      <c r="EO749">
        <v>2.041751785714286</v>
      </c>
      <c r="EP749">
        <v>1.7610125</v>
      </c>
      <c r="EQ749">
        <v>17.77187857142857</v>
      </c>
      <c r="ER749">
        <v>15.44490714285714</v>
      </c>
      <c r="ES749">
        <v>2000.004642857143</v>
      </c>
      <c r="ET749">
        <v>0.9800017857142856</v>
      </c>
      <c r="EU749">
        <v>0.01999812142857143</v>
      </c>
      <c r="EV749">
        <v>0</v>
      </c>
      <c r="EW749">
        <v>937.072607142857</v>
      </c>
      <c r="EX749">
        <v>5.000560000000001</v>
      </c>
      <c r="EY749">
        <v>19264.14285714286</v>
      </c>
      <c r="EZ749">
        <v>17294.91428571429</v>
      </c>
      <c r="FA749">
        <v>41.26532142857142</v>
      </c>
      <c r="FB749">
        <v>41.55314285714284</v>
      </c>
      <c r="FC749">
        <v>41.10899999999999</v>
      </c>
      <c r="FD749">
        <v>40.68057142857142</v>
      </c>
      <c r="FE749">
        <v>42.17614285714285</v>
      </c>
      <c r="FF749">
        <v>1955.104642857143</v>
      </c>
      <c r="FG749">
        <v>39.9</v>
      </c>
      <c r="FH749">
        <v>0</v>
      </c>
      <c r="FI749">
        <v>1759266229</v>
      </c>
      <c r="FJ749">
        <v>0</v>
      </c>
      <c r="FK749">
        <v>937.0698400000001</v>
      </c>
      <c r="FL749">
        <v>-2.421538455156468</v>
      </c>
      <c r="FM749">
        <v>-39.71538456498866</v>
      </c>
      <c r="FN749">
        <v>19263.748</v>
      </c>
      <c r="FO749">
        <v>15</v>
      </c>
      <c r="FP749">
        <v>0</v>
      </c>
      <c r="FQ749" t="s">
        <v>439</v>
      </c>
      <c r="FR749">
        <v>1747148579.5</v>
      </c>
      <c r="FS749">
        <v>1747148584.5</v>
      </c>
      <c r="FT749">
        <v>0</v>
      </c>
      <c r="FU749">
        <v>0.162</v>
      </c>
      <c r="FV749">
        <v>-0.001</v>
      </c>
      <c r="FW749">
        <v>0.139</v>
      </c>
      <c r="FX749">
        <v>0.058</v>
      </c>
      <c r="FY749">
        <v>420</v>
      </c>
      <c r="FZ749">
        <v>16</v>
      </c>
      <c r="GA749">
        <v>0.19</v>
      </c>
      <c r="GB749">
        <v>0.02</v>
      </c>
      <c r="GC749">
        <v>-43.44663902439024</v>
      </c>
      <c r="GD749">
        <v>1.500953310104381</v>
      </c>
      <c r="GE749">
        <v>0.2077244561832076</v>
      </c>
      <c r="GF749">
        <v>0</v>
      </c>
      <c r="GG749">
        <v>937.2230588235293</v>
      </c>
      <c r="GH749">
        <v>-2.965653168572445</v>
      </c>
      <c r="GI749">
        <v>0.3504105945531363</v>
      </c>
      <c r="GJ749">
        <v>0</v>
      </c>
      <c r="GK749">
        <v>3.166363658536585</v>
      </c>
      <c r="GL749">
        <v>-1.155049337979091</v>
      </c>
      <c r="GM749">
        <v>0.1158329828919186</v>
      </c>
      <c r="GN749">
        <v>0</v>
      </c>
      <c r="GO749">
        <v>0</v>
      </c>
      <c r="GP749">
        <v>3</v>
      </c>
      <c r="GQ749" t="s">
        <v>490</v>
      </c>
      <c r="GR749">
        <v>3.12818</v>
      </c>
      <c r="GS749">
        <v>2.72883</v>
      </c>
      <c r="GT749">
        <v>0.152376</v>
      </c>
      <c r="GU749">
        <v>0.157727</v>
      </c>
      <c r="GV749">
        <v>0.102362</v>
      </c>
      <c r="GW749">
        <v>0.0932929</v>
      </c>
      <c r="GX749">
        <v>25416.9</v>
      </c>
      <c r="GY749">
        <v>24499.8</v>
      </c>
      <c r="GZ749">
        <v>30528.1</v>
      </c>
      <c r="HA749">
        <v>29342.8</v>
      </c>
      <c r="HB749">
        <v>37823.7</v>
      </c>
      <c r="HC749">
        <v>35009.5</v>
      </c>
      <c r="HD749">
        <v>46701.7</v>
      </c>
      <c r="HE749">
        <v>43599.5</v>
      </c>
      <c r="HF749">
        <v>1.82458</v>
      </c>
      <c r="HG749">
        <v>1.82948</v>
      </c>
      <c r="HH749">
        <v>0.146814</v>
      </c>
      <c r="HI749">
        <v>0</v>
      </c>
      <c r="HJ749">
        <v>27.6724</v>
      </c>
      <c r="HK749">
        <v>999.9</v>
      </c>
      <c r="HL749">
        <v>46.6</v>
      </c>
      <c r="HM749">
        <v>31.7</v>
      </c>
      <c r="HN749">
        <v>24.1454</v>
      </c>
      <c r="HO749">
        <v>62.7643</v>
      </c>
      <c r="HP749">
        <v>17.2917</v>
      </c>
      <c r="HQ749">
        <v>1</v>
      </c>
      <c r="HR749">
        <v>0.140249</v>
      </c>
      <c r="HS749">
        <v>0.669246</v>
      </c>
      <c r="HT749">
        <v>20.1989</v>
      </c>
      <c r="HU749">
        <v>5.22777</v>
      </c>
      <c r="HV749">
        <v>11.974</v>
      </c>
      <c r="HW749">
        <v>4.96975</v>
      </c>
      <c r="HX749">
        <v>3.2895</v>
      </c>
      <c r="HY749">
        <v>9999</v>
      </c>
      <c r="HZ749">
        <v>9999</v>
      </c>
      <c r="IA749">
        <v>9999</v>
      </c>
      <c r="IB749">
        <v>22.8</v>
      </c>
      <c r="IC749">
        <v>4.97291</v>
      </c>
      <c r="ID749">
        <v>1.87729</v>
      </c>
      <c r="IE749">
        <v>1.87531</v>
      </c>
      <c r="IF749">
        <v>1.87815</v>
      </c>
      <c r="IG749">
        <v>1.87486</v>
      </c>
      <c r="IH749">
        <v>1.87843</v>
      </c>
      <c r="II749">
        <v>1.87555</v>
      </c>
      <c r="IJ749">
        <v>1.87668</v>
      </c>
      <c r="IK749">
        <v>0</v>
      </c>
      <c r="IL749">
        <v>0</v>
      </c>
      <c r="IM749">
        <v>0</v>
      </c>
      <c r="IN749">
        <v>0</v>
      </c>
      <c r="IO749" t="s">
        <v>441</v>
      </c>
      <c r="IP749" t="s">
        <v>442</v>
      </c>
      <c r="IQ749" t="s">
        <v>443</v>
      </c>
      <c r="IR749" t="s">
        <v>443</v>
      </c>
      <c r="IS749" t="s">
        <v>443</v>
      </c>
      <c r="IT749" t="s">
        <v>443</v>
      </c>
      <c r="IU749">
        <v>0</v>
      </c>
      <c r="IV749">
        <v>100</v>
      </c>
      <c r="IW749">
        <v>100</v>
      </c>
      <c r="IX749">
        <v>0.855</v>
      </c>
      <c r="IY749">
        <v>0.2108</v>
      </c>
      <c r="IZ749">
        <v>-0.1222274518627452</v>
      </c>
      <c r="JA749">
        <v>0.001328938755811441</v>
      </c>
      <c r="JB749">
        <v>-5.633165956792918E-07</v>
      </c>
      <c r="JC749">
        <v>2.510553891376428E-10</v>
      </c>
      <c r="JD749">
        <v>-0.04678033270444259</v>
      </c>
      <c r="JE749">
        <v>-0.0009625096320519332</v>
      </c>
      <c r="JF749">
        <v>0.0006953178313022573</v>
      </c>
      <c r="JG749">
        <v>-5.973937232829655E-06</v>
      </c>
      <c r="JH749">
        <v>1</v>
      </c>
      <c r="JI749">
        <v>2112</v>
      </c>
      <c r="JJ749">
        <v>1</v>
      </c>
      <c r="JK749">
        <v>26</v>
      </c>
      <c r="JL749">
        <v>201960.6</v>
      </c>
      <c r="JM749">
        <v>201960.5</v>
      </c>
      <c r="JN749">
        <v>2.22046</v>
      </c>
      <c r="JO749">
        <v>2.54517</v>
      </c>
      <c r="JP749">
        <v>1.39893</v>
      </c>
      <c r="JQ749">
        <v>2.32544</v>
      </c>
      <c r="JR749">
        <v>1.44897</v>
      </c>
      <c r="JS749">
        <v>2.4646</v>
      </c>
      <c r="JT749">
        <v>37.6263</v>
      </c>
      <c r="JU749">
        <v>23.9211</v>
      </c>
      <c r="JV749">
        <v>18</v>
      </c>
      <c r="JW749">
        <v>479.069</v>
      </c>
      <c r="JX749">
        <v>452.019</v>
      </c>
      <c r="JY749">
        <v>26.7018</v>
      </c>
      <c r="JZ749">
        <v>29.0506</v>
      </c>
      <c r="KA749">
        <v>29.9999</v>
      </c>
      <c r="KB749">
        <v>28.8331</v>
      </c>
      <c r="KC749">
        <v>28.9161</v>
      </c>
      <c r="KD749">
        <v>44.4603</v>
      </c>
      <c r="KE749">
        <v>23.0624</v>
      </c>
      <c r="KF749">
        <v>14.2221</v>
      </c>
      <c r="KG749">
        <v>26.641</v>
      </c>
      <c r="KH749">
        <v>1021.69</v>
      </c>
      <c r="KI749">
        <v>19.7411</v>
      </c>
      <c r="KJ749">
        <v>100.925</v>
      </c>
      <c r="KK749">
        <v>100.288</v>
      </c>
    </row>
    <row r="750" spans="1:297">
      <c r="A750">
        <v>734</v>
      </c>
      <c r="B750">
        <v>1759266219.6</v>
      </c>
      <c r="C750">
        <v>19404</v>
      </c>
      <c r="D750" t="s">
        <v>1918</v>
      </c>
      <c r="E750" t="s">
        <v>1919</v>
      </c>
      <c r="F750">
        <v>5</v>
      </c>
      <c r="G750" t="s">
        <v>1797</v>
      </c>
      <c r="H750" t="s">
        <v>436</v>
      </c>
      <c r="I750">
        <v>1759266212.1</v>
      </c>
      <c r="J750">
        <f>(K750)/1000</f>
        <v>0</v>
      </c>
      <c r="K750">
        <f>IF(DP750, AN750, AH750)</f>
        <v>0</v>
      </c>
      <c r="L750">
        <f>IF(DP750, AI750, AG750)</f>
        <v>0</v>
      </c>
      <c r="M750">
        <f>DR750 - IF(AU750&gt;1, L750*DL750*100.0/(AW750), 0)</f>
        <v>0</v>
      </c>
      <c r="N750">
        <f>((T750-J750/2)*M750-L750)/(T750+J750/2)</f>
        <v>0</v>
      </c>
      <c r="O750">
        <f>N750*(DY750+DZ750)/1000.0</f>
        <v>0</v>
      </c>
      <c r="P750">
        <f>(DR750 - IF(AU750&gt;1, L750*DL750*100.0/(AW750), 0))*(DY750+DZ750)/1000.0</f>
        <v>0</v>
      </c>
      <c r="Q750">
        <f>2.0/((1/S750-1/R750)+SIGN(S750)*SQRT((1/S750-1/R750)*(1/S750-1/R750) + 4*DM750/((DM750+1)*(DM750+1))*(2*1/S750*1/R750-1/R750*1/R750)))</f>
        <v>0</v>
      </c>
      <c r="R750">
        <f>IF(LEFT(DN750,1)&lt;&gt;"0",IF(LEFT(DN750,1)="1",3.0,DO750),$D$5+$E$5*(EF750*DY750/($K$5*1000))+$F$5*(EF750*DY750/($K$5*1000))*MAX(MIN(DL750,$J$5),$I$5)*MAX(MIN(DL750,$J$5),$I$5)+$G$5*MAX(MIN(DL750,$J$5),$I$5)*(EF750*DY750/($K$5*1000))+$H$5*(EF750*DY750/($K$5*1000))*(EF750*DY750/($K$5*1000)))</f>
        <v>0</v>
      </c>
      <c r="S750">
        <f>J750*(1000-(1000*0.61365*exp(17.502*W750/(240.97+W750))/(DY750+DZ750)+DT750)/2)/(1000*0.61365*exp(17.502*W750/(240.97+W750))/(DY750+DZ750)-DT750)</f>
        <v>0</v>
      </c>
      <c r="T750">
        <f>1/((DM750+1)/(Q750/1.6)+1/(R750/1.37)) + DM750/((DM750+1)/(Q750/1.6) + DM750/(R750/1.37))</f>
        <v>0</v>
      </c>
      <c r="U750">
        <f>(DH750*DK750)</f>
        <v>0</v>
      </c>
      <c r="V750">
        <f>(EA750+(U750+2*0.95*5.67E-8*(((EA750+$B$7)+273)^4-(EA750+273)^4)-44100*J750)/(1.84*29.3*R750+8*0.95*5.67E-8*(EA750+273)^3))</f>
        <v>0</v>
      </c>
      <c r="W750">
        <f>($C$7*EB750+$D$7*EC750+$E$7*V750)</f>
        <v>0</v>
      </c>
      <c r="X750">
        <f>0.61365*exp(17.502*W750/(240.97+W750))</f>
        <v>0</v>
      </c>
      <c r="Y750">
        <f>(Z750/AA750*100)</f>
        <v>0</v>
      </c>
      <c r="Z750">
        <f>DT750*(DY750+DZ750)/1000</f>
        <v>0</v>
      </c>
      <c r="AA750">
        <f>0.61365*exp(17.502*EA750/(240.97+EA750))</f>
        <v>0</v>
      </c>
      <c r="AB750">
        <f>(X750-DT750*(DY750+DZ750)/1000)</f>
        <v>0</v>
      </c>
      <c r="AC750">
        <f>(-J750*44100)</f>
        <v>0</v>
      </c>
      <c r="AD750">
        <f>2*29.3*R750*0.92*(EA750-W750)</f>
        <v>0</v>
      </c>
      <c r="AE750">
        <f>2*0.95*5.67E-8*(((EA750+$B$7)+273)^4-(W750+273)^4)</f>
        <v>0</v>
      </c>
      <c r="AF750">
        <f>U750+AE750+AC750+AD750</f>
        <v>0</v>
      </c>
      <c r="AG750">
        <f>DX750*AU750*(DS750-DR750*(1000-AU750*DU750)/(1000-AU750*DT750))/(100*DL750)</f>
        <v>0</v>
      </c>
      <c r="AH750">
        <f>1000*DX750*AU750*(DT750-DU750)/(100*DL750*(1000-AU750*DT750))</f>
        <v>0</v>
      </c>
      <c r="AI750">
        <f>(AJ750 - AK750 - DY750*1E3/(8.314*(EA750+273.15)) * AM750/DX750 * AL750) * DX750/(100*DL750) * (1000 - DU750)/1000</f>
        <v>0</v>
      </c>
      <c r="AJ750">
        <v>1028.367358761953</v>
      </c>
      <c r="AK750">
        <v>996.3991999999995</v>
      </c>
      <c r="AL750">
        <v>3.299428948239321</v>
      </c>
      <c r="AM750">
        <v>65.48838002476873</v>
      </c>
      <c r="AN750">
        <f>(AP750 - AO750 + DY750*1E3/(8.314*(EA750+273.15)) * AR750/DX750 * AQ750) * DX750/(100*DL750) * 1000/(1000 - AP750)</f>
        <v>0</v>
      </c>
      <c r="AO750">
        <v>19.60481823741344</v>
      </c>
      <c r="AP750">
        <v>22.45967575757575</v>
      </c>
      <c r="AQ750">
        <v>-0.006199847645728332</v>
      </c>
      <c r="AR750">
        <v>121.0153732693986</v>
      </c>
      <c r="AS750">
        <v>3</v>
      </c>
      <c r="AT750">
        <v>1</v>
      </c>
      <c r="AU750">
        <f>IF(AS750*$H$13&gt;=AW750,1.0,(AW750/(AW750-AS750*$H$13)))</f>
        <v>0</v>
      </c>
      <c r="AV750">
        <f>(AU750-1)*100</f>
        <v>0</v>
      </c>
      <c r="AW750">
        <f>MAX(0,($B$13+$C$13*EF750)/(1+$D$13*EF750)*DY750/(EA750+273)*$E$13)</f>
        <v>0</v>
      </c>
      <c r="AX750" t="s">
        <v>437</v>
      </c>
      <c r="AY750" t="s">
        <v>437</v>
      </c>
      <c r="AZ750">
        <v>0</v>
      </c>
      <c r="BA750">
        <v>0</v>
      </c>
      <c r="BB750">
        <f>1-AZ750/BA750</f>
        <v>0</v>
      </c>
      <c r="BC750">
        <v>0</v>
      </c>
      <c r="BD750" t="s">
        <v>437</v>
      </c>
      <c r="BE750" t="s">
        <v>437</v>
      </c>
      <c r="BF750">
        <v>0</v>
      </c>
      <c r="BG750">
        <v>0</v>
      </c>
      <c r="BH750">
        <f>1-BF750/BG750</f>
        <v>0</v>
      </c>
      <c r="BI750">
        <v>0.5</v>
      </c>
      <c r="BJ750">
        <f>DI750</f>
        <v>0</v>
      </c>
      <c r="BK750">
        <f>L750</f>
        <v>0</v>
      </c>
      <c r="BL750">
        <f>BH750*BI750*BJ750</f>
        <v>0</v>
      </c>
      <c r="BM750">
        <f>(BK750-BC750)/BJ750</f>
        <v>0</v>
      </c>
      <c r="BN750">
        <f>(BA750-BG750)/BG750</f>
        <v>0</v>
      </c>
      <c r="BO750">
        <f>AZ750/(BB750+AZ750/BG750)</f>
        <v>0</v>
      </c>
      <c r="BP750" t="s">
        <v>437</v>
      </c>
      <c r="BQ750">
        <v>0</v>
      </c>
      <c r="BR750">
        <f>IF(BQ750&lt;&gt;0, BQ750, BO750)</f>
        <v>0</v>
      </c>
      <c r="BS750">
        <f>1-BR750/BG750</f>
        <v>0</v>
      </c>
      <c r="BT750">
        <f>(BG750-BF750)/(BG750-BR750)</f>
        <v>0</v>
      </c>
      <c r="BU750">
        <f>(BA750-BG750)/(BA750-BR750)</f>
        <v>0</v>
      </c>
      <c r="BV750">
        <f>(BG750-BF750)/(BG750-AZ750)</f>
        <v>0</v>
      </c>
      <c r="BW750">
        <f>(BA750-BG750)/(BA750-AZ750)</f>
        <v>0</v>
      </c>
      <c r="BX750">
        <f>(BT750*BR750/BF750)</f>
        <v>0</v>
      </c>
      <c r="BY750">
        <f>(1-BX750)</f>
        <v>0</v>
      </c>
      <c r="DH750">
        <f>$B$11*EG750+$C$11*EH750+$F$11*ES750*(1-EV750)</f>
        <v>0</v>
      </c>
      <c r="DI750">
        <f>DH750*DJ750</f>
        <v>0</v>
      </c>
      <c r="DJ750">
        <f>($B$11*$D$9+$C$11*$D$9+$F$11*((FF750+EX750)/MAX(FF750+EX750+FG750, 0.1)*$I$9+FG750/MAX(FF750+EX750+FG750, 0.1)*$J$9))/($B$11+$C$11+$F$11)</f>
        <v>0</v>
      </c>
      <c r="DK750">
        <f>($B$11*$K$9+$C$11*$K$9+$F$11*((FF750+EX750)/MAX(FF750+EX750+FG750, 0.1)*$P$9+FG750/MAX(FF750+EX750+FG750, 0.1)*$Q$9))/($B$11+$C$11+$F$11)</f>
        <v>0</v>
      </c>
      <c r="DL750">
        <v>5.36</v>
      </c>
      <c r="DM750">
        <v>0.5</v>
      </c>
      <c r="DN750" t="s">
        <v>438</v>
      </c>
      <c r="DO750">
        <v>2</v>
      </c>
      <c r="DP750" t="b">
        <v>1</v>
      </c>
      <c r="DQ750">
        <v>1759266212.1</v>
      </c>
      <c r="DR750">
        <v>951.0849999999999</v>
      </c>
      <c r="DS750">
        <v>994.1278518518518</v>
      </c>
      <c r="DT750">
        <v>22.50564444444445</v>
      </c>
      <c r="DU750">
        <v>19.50878888888889</v>
      </c>
      <c r="DV750">
        <v>950.2377037037038</v>
      </c>
      <c r="DW750">
        <v>22.29448518518518</v>
      </c>
      <c r="DX750">
        <v>500.0243333333333</v>
      </c>
      <c r="DY750">
        <v>90.60340000000002</v>
      </c>
      <c r="DZ750">
        <v>0.05099615555555555</v>
      </c>
      <c r="EA750">
        <v>29.41672222222223</v>
      </c>
      <c r="EB750">
        <v>30.0625962962963</v>
      </c>
      <c r="EC750">
        <v>999.9000000000001</v>
      </c>
      <c r="ED750">
        <v>0</v>
      </c>
      <c r="EE750">
        <v>0</v>
      </c>
      <c r="EF750">
        <v>10000.11777777778</v>
      </c>
      <c r="EG750">
        <v>0</v>
      </c>
      <c r="EH750">
        <v>12.3567</v>
      </c>
      <c r="EI750">
        <v>-43.04304444444444</v>
      </c>
      <c r="EJ750">
        <v>972.9821111111111</v>
      </c>
      <c r="EK750">
        <v>1013.908740740741</v>
      </c>
      <c r="EL750">
        <v>2.996869259259259</v>
      </c>
      <c r="EM750">
        <v>994.1278518518518</v>
      </c>
      <c r="EN750">
        <v>19.50878888888889</v>
      </c>
      <c r="EO750">
        <v>2.039088518518518</v>
      </c>
      <c r="EP750">
        <v>1.767562592592593</v>
      </c>
      <c r="EQ750">
        <v>17.75115555555555</v>
      </c>
      <c r="ER750">
        <v>15.50275185185185</v>
      </c>
      <c r="ES750">
        <v>2000.002962962963</v>
      </c>
      <c r="ET750">
        <v>0.9800018888888888</v>
      </c>
      <c r="EU750">
        <v>0.01999801481481482</v>
      </c>
      <c r="EV750">
        <v>0</v>
      </c>
      <c r="EW750">
        <v>936.9443333333335</v>
      </c>
      <c r="EX750">
        <v>5.000560000000001</v>
      </c>
      <c r="EY750">
        <v>19260.77777777777</v>
      </c>
      <c r="EZ750">
        <v>17294.9</v>
      </c>
      <c r="FA750">
        <v>41.31914814814814</v>
      </c>
      <c r="FB750">
        <v>41.5551111111111</v>
      </c>
      <c r="FC750">
        <v>41.1871111111111</v>
      </c>
      <c r="FD750">
        <v>40.68262962962963</v>
      </c>
      <c r="FE750">
        <v>42.18722222222221</v>
      </c>
      <c r="FF750">
        <v>1955.102962962963</v>
      </c>
      <c r="FG750">
        <v>39.9</v>
      </c>
      <c r="FH750">
        <v>0</v>
      </c>
      <c r="FI750">
        <v>1759266233.8</v>
      </c>
      <c r="FJ750">
        <v>0</v>
      </c>
      <c r="FK750">
        <v>936.9586800000001</v>
      </c>
      <c r="FL750">
        <v>-1.07138460620372</v>
      </c>
      <c r="FM750">
        <v>-32.83846155265636</v>
      </c>
      <c r="FN750">
        <v>19260.624</v>
      </c>
      <c r="FO750">
        <v>15</v>
      </c>
      <c r="FP750">
        <v>0</v>
      </c>
      <c r="FQ750" t="s">
        <v>439</v>
      </c>
      <c r="FR750">
        <v>1747148579.5</v>
      </c>
      <c r="FS750">
        <v>1747148584.5</v>
      </c>
      <c r="FT750">
        <v>0</v>
      </c>
      <c r="FU750">
        <v>0.162</v>
      </c>
      <c r="FV750">
        <v>-0.001</v>
      </c>
      <c r="FW750">
        <v>0.139</v>
      </c>
      <c r="FX750">
        <v>0.058</v>
      </c>
      <c r="FY750">
        <v>420</v>
      </c>
      <c r="FZ750">
        <v>16</v>
      </c>
      <c r="GA750">
        <v>0.19</v>
      </c>
      <c r="GB750">
        <v>0.02</v>
      </c>
      <c r="GC750">
        <v>-43.1935075</v>
      </c>
      <c r="GD750">
        <v>3.57250694183865</v>
      </c>
      <c r="GE750">
        <v>0.3799685607964827</v>
      </c>
      <c r="GF750">
        <v>0</v>
      </c>
      <c r="GG750">
        <v>937.0691470588235</v>
      </c>
      <c r="GH750">
        <v>-1.636470584535548</v>
      </c>
      <c r="GI750">
        <v>0.275059900679715</v>
      </c>
      <c r="GJ750">
        <v>0</v>
      </c>
      <c r="GK750">
        <v>3.04421825</v>
      </c>
      <c r="GL750">
        <v>-1.152530318949353</v>
      </c>
      <c r="GM750">
        <v>0.1129125431227085</v>
      </c>
      <c r="GN750">
        <v>0</v>
      </c>
      <c r="GO750">
        <v>0</v>
      </c>
      <c r="GP750">
        <v>3</v>
      </c>
      <c r="GQ750" t="s">
        <v>490</v>
      </c>
      <c r="GR750">
        <v>3.12793</v>
      </c>
      <c r="GS750">
        <v>2.72876</v>
      </c>
      <c r="GT750">
        <v>0.154025</v>
      </c>
      <c r="GU750">
        <v>0.159324</v>
      </c>
      <c r="GV750">
        <v>0.102273</v>
      </c>
      <c r="GW750">
        <v>0.0936414</v>
      </c>
      <c r="GX750">
        <v>25367.2</v>
      </c>
      <c r="GY750">
        <v>24453.3</v>
      </c>
      <c r="GZ750">
        <v>30527.7</v>
      </c>
      <c r="HA750">
        <v>29342.6</v>
      </c>
      <c r="HB750">
        <v>37827.3</v>
      </c>
      <c r="HC750">
        <v>34995.9</v>
      </c>
      <c r="HD750">
        <v>46701.3</v>
      </c>
      <c r="HE750">
        <v>43599.3</v>
      </c>
      <c r="HF750">
        <v>1.82397</v>
      </c>
      <c r="HG750">
        <v>1.8302</v>
      </c>
      <c r="HH750">
        <v>0.145741</v>
      </c>
      <c r="HI750">
        <v>0</v>
      </c>
      <c r="HJ750">
        <v>27.6685</v>
      </c>
      <c r="HK750">
        <v>999.9</v>
      </c>
      <c r="HL750">
        <v>46.6</v>
      </c>
      <c r="HM750">
        <v>31.7</v>
      </c>
      <c r="HN750">
        <v>24.145</v>
      </c>
      <c r="HO750">
        <v>63.4343</v>
      </c>
      <c r="HP750">
        <v>17.528</v>
      </c>
      <c r="HQ750">
        <v>1</v>
      </c>
      <c r="HR750">
        <v>0.140201</v>
      </c>
      <c r="HS750">
        <v>0.713745</v>
      </c>
      <c r="HT750">
        <v>20.1987</v>
      </c>
      <c r="HU750">
        <v>5.22777</v>
      </c>
      <c r="HV750">
        <v>11.974</v>
      </c>
      <c r="HW750">
        <v>4.9696</v>
      </c>
      <c r="HX750">
        <v>3.2895</v>
      </c>
      <c r="HY750">
        <v>9999</v>
      </c>
      <c r="HZ750">
        <v>9999</v>
      </c>
      <c r="IA750">
        <v>9999</v>
      </c>
      <c r="IB750">
        <v>22.8</v>
      </c>
      <c r="IC750">
        <v>4.9729</v>
      </c>
      <c r="ID750">
        <v>1.87729</v>
      </c>
      <c r="IE750">
        <v>1.87531</v>
      </c>
      <c r="IF750">
        <v>1.87814</v>
      </c>
      <c r="IG750">
        <v>1.87485</v>
      </c>
      <c r="IH750">
        <v>1.87844</v>
      </c>
      <c r="II750">
        <v>1.87553</v>
      </c>
      <c r="IJ750">
        <v>1.87668</v>
      </c>
      <c r="IK750">
        <v>0</v>
      </c>
      <c r="IL750">
        <v>0</v>
      </c>
      <c r="IM750">
        <v>0</v>
      </c>
      <c r="IN750">
        <v>0</v>
      </c>
      <c r="IO750" t="s">
        <v>441</v>
      </c>
      <c r="IP750" t="s">
        <v>442</v>
      </c>
      <c r="IQ750" t="s">
        <v>443</v>
      </c>
      <c r="IR750" t="s">
        <v>443</v>
      </c>
      <c r="IS750" t="s">
        <v>443</v>
      </c>
      <c r="IT750" t="s">
        <v>443</v>
      </c>
      <c r="IU750">
        <v>0</v>
      </c>
      <c r="IV750">
        <v>100</v>
      </c>
      <c r="IW750">
        <v>100</v>
      </c>
      <c r="IX750">
        <v>0.87</v>
      </c>
      <c r="IY750">
        <v>0.2102</v>
      </c>
      <c r="IZ750">
        <v>-0.1222274518627452</v>
      </c>
      <c r="JA750">
        <v>0.001328938755811441</v>
      </c>
      <c r="JB750">
        <v>-5.633165956792918E-07</v>
      </c>
      <c r="JC750">
        <v>2.510553891376428E-10</v>
      </c>
      <c r="JD750">
        <v>-0.04678033270444259</v>
      </c>
      <c r="JE750">
        <v>-0.0009625096320519332</v>
      </c>
      <c r="JF750">
        <v>0.0006953178313022573</v>
      </c>
      <c r="JG750">
        <v>-5.973937232829655E-06</v>
      </c>
      <c r="JH750">
        <v>1</v>
      </c>
      <c r="JI750">
        <v>2112</v>
      </c>
      <c r="JJ750">
        <v>1</v>
      </c>
      <c r="JK750">
        <v>26</v>
      </c>
      <c r="JL750">
        <v>201960.7</v>
      </c>
      <c r="JM750">
        <v>201960.6</v>
      </c>
      <c r="JN750">
        <v>2.24854</v>
      </c>
      <c r="JO750">
        <v>2.54517</v>
      </c>
      <c r="JP750">
        <v>1.39893</v>
      </c>
      <c r="JQ750">
        <v>2.32544</v>
      </c>
      <c r="JR750">
        <v>1.44897</v>
      </c>
      <c r="JS750">
        <v>2.61108</v>
      </c>
      <c r="JT750">
        <v>37.6263</v>
      </c>
      <c r="JU750">
        <v>23.9649</v>
      </c>
      <c r="JV750">
        <v>18</v>
      </c>
      <c r="JW750">
        <v>478.712</v>
      </c>
      <c r="JX750">
        <v>452.451</v>
      </c>
      <c r="JY750">
        <v>26.6358</v>
      </c>
      <c r="JZ750">
        <v>29.0469</v>
      </c>
      <c r="KA750">
        <v>29.9999</v>
      </c>
      <c r="KB750">
        <v>28.8288</v>
      </c>
      <c r="KC750">
        <v>28.9124</v>
      </c>
      <c r="KD750">
        <v>45.014</v>
      </c>
      <c r="KE750">
        <v>22.7702</v>
      </c>
      <c r="KF750">
        <v>14.2221</v>
      </c>
      <c r="KG750">
        <v>26.5848</v>
      </c>
      <c r="KH750">
        <v>1041.81</v>
      </c>
      <c r="KI750">
        <v>19.8558</v>
      </c>
      <c r="KJ750">
        <v>100.924</v>
      </c>
      <c r="KK750">
        <v>100.288</v>
      </c>
    </row>
    <row r="751" spans="1:297">
      <c r="A751">
        <v>735</v>
      </c>
      <c r="B751">
        <v>1759266224.6</v>
      </c>
      <c r="C751">
        <v>19409</v>
      </c>
      <c r="D751" t="s">
        <v>1920</v>
      </c>
      <c r="E751" t="s">
        <v>1921</v>
      </c>
      <c r="F751">
        <v>5</v>
      </c>
      <c r="G751" t="s">
        <v>1797</v>
      </c>
      <c r="H751" t="s">
        <v>436</v>
      </c>
      <c r="I751">
        <v>1759266216.814285</v>
      </c>
      <c r="J751">
        <f>(K751)/1000</f>
        <v>0</v>
      </c>
      <c r="K751">
        <f>IF(DP751, AN751, AH751)</f>
        <v>0</v>
      </c>
      <c r="L751">
        <f>IF(DP751, AI751, AG751)</f>
        <v>0</v>
      </c>
      <c r="M751">
        <f>DR751 - IF(AU751&gt;1, L751*DL751*100.0/(AW751), 0)</f>
        <v>0</v>
      </c>
      <c r="N751">
        <f>((T751-J751/2)*M751-L751)/(T751+J751/2)</f>
        <v>0</v>
      </c>
      <c r="O751">
        <f>N751*(DY751+DZ751)/1000.0</f>
        <v>0</v>
      </c>
      <c r="P751">
        <f>(DR751 - IF(AU751&gt;1, L751*DL751*100.0/(AW751), 0))*(DY751+DZ751)/1000.0</f>
        <v>0</v>
      </c>
      <c r="Q751">
        <f>2.0/((1/S751-1/R751)+SIGN(S751)*SQRT((1/S751-1/R751)*(1/S751-1/R751) + 4*DM751/((DM751+1)*(DM751+1))*(2*1/S751*1/R751-1/R751*1/R751)))</f>
        <v>0</v>
      </c>
      <c r="R751">
        <f>IF(LEFT(DN751,1)&lt;&gt;"0",IF(LEFT(DN751,1)="1",3.0,DO751),$D$5+$E$5*(EF751*DY751/($K$5*1000))+$F$5*(EF751*DY751/($K$5*1000))*MAX(MIN(DL751,$J$5),$I$5)*MAX(MIN(DL751,$J$5),$I$5)+$G$5*MAX(MIN(DL751,$J$5),$I$5)*(EF751*DY751/($K$5*1000))+$H$5*(EF751*DY751/($K$5*1000))*(EF751*DY751/($K$5*1000)))</f>
        <v>0</v>
      </c>
      <c r="S751">
        <f>J751*(1000-(1000*0.61365*exp(17.502*W751/(240.97+W751))/(DY751+DZ751)+DT751)/2)/(1000*0.61365*exp(17.502*W751/(240.97+W751))/(DY751+DZ751)-DT751)</f>
        <v>0</v>
      </c>
      <c r="T751">
        <f>1/((DM751+1)/(Q751/1.6)+1/(R751/1.37)) + DM751/((DM751+1)/(Q751/1.6) + DM751/(R751/1.37))</f>
        <v>0</v>
      </c>
      <c r="U751">
        <f>(DH751*DK751)</f>
        <v>0</v>
      </c>
      <c r="V751">
        <f>(EA751+(U751+2*0.95*5.67E-8*(((EA751+$B$7)+273)^4-(EA751+273)^4)-44100*J751)/(1.84*29.3*R751+8*0.95*5.67E-8*(EA751+273)^3))</f>
        <v>0</v>
      </c>
      <c r="W751">
        <f>($C$7*EB751+$D$7*EC751+$E$7*V751)</f>
        <v>0</v>
      </c>
      <c r="X751">
        <f>0.61365*exp(17.502*W751/(240.97+W751))</f>
        <v>0</v>
      </c>
      <c r="Y751">
        <f>(Z751/AA751*100)</f>
        <v>0</v>
      </c>
      <c r="Z751">
        <f>DT751*(DY751+DZ751)/1000</f>
        <v>0</v>
      </c>
      <c r="AA751">
        <f>0.61365*exp(17.502*EA751/(240.97+EA751))</f>
        <v>0</v>
      </c>
      <c r="AB751">
        <f>(X751-DT751*(DY751+DZ751)/1000)</f>
        <v>0</v>
      </c>
      <c r="AC751">
        <f>(-J751*44100)</f>
        <v>0</v>
      </c>
      <c r="AD751">
        <f>2*29.3*R751*0.92*(EA751-W751)</f>
        <v>0</v>
      </c>
      <c r="AE751">
        <f>2*0.95*5.67E-8*(((EA751+$B$7)+273)^4-(W751+273)^4)</f>
        <v>0</v>
      </c>
      <c r="AF751">
        <f>U751+AE751+AC751+AD751</f>
        <v>0</v>
      </c>
      <c r="AG751">
        <f>DX751*AU751*(DS751-DR751*(1000-AU751*DU751)/(1000-AU751*DT751))/(100*DL751)</f>
        <v>0</v>
      </c>
      <c r="AH751">
        <f>1000*DX751*AU751*(DT751-DU751)/(100*DL751*(1000-AU751*DT751))</f>
        <v>0</v>
      </c>
      <c r="AI751">
        <f>(AJ751 - AK751 - DY751*1E3/(8.314*(EA751+273.15)) * AM751/DX751 * AL751) * DX751/(100*DL751) * (1000 - DU751)/1000</f>
        <v>0</v>
      </c>
      <c r="AJ751">
        <v>1045.298994225082</v>
      </c>
      <c r="AK751">
        <v>1013.160915151515</v>
      </c>
      <c r="AL751">
        <v>3.35827375606368</v>
      </c>
      <c r="AM751">
        <v>65.48838002476873</v>
      </c>
      <c r="AN751">
        <f>(AP751 - AO751 + DY751*1E3/(8.314*(EA751+273.15)) * AR751/DX751 * AQ751) * DX751/(100*DL751) * 1000/(1000 - AP751)</f>
        <v>0</v>
      </c>
      <c r="AO751">
        <v>19.70405721699163</v>
      </c>
      <c r="AP751">
        <v>22.44331696969697</v>
      </c>
      <c r="AQ751">
        <v>-0.001083356260924535</v>
      </c>
      <c r="AR751">
        <v>121.0153732693986</v>
      </c>
      <c r="AS751">
        <v>3</v>
      </c>
      <c r="AT751">
        <v>1</v>
      </c>
      <c r="AU751">
        <f>IF(AS751*$H$13&gt;=AW751,1.0,(AW751/(AW751-AS751*$H$13)))</f>
        <v>0</v>
      </c>
      <c r="AV751">
        <f>(AU751-1)*100</f>
        <v>0</v>
      </c>
      <c r="AW751">
        <f>MAX(0,($B$13+$C$13*EF751)/(1+$D$13*EF751)*DY751/(EA751+273)*$E$13)</f>
        <v>0</v>
      </c>
      <c r="AX751" t="s">
        <v>437</v>
      </c>
      <c r="AY751" t="s">
        <v>437</v>
      </c>
      <c r="AZ751">
        <v>0</v>
      </c>
      <c r="BA751">
        <v>0</v>
      </c>
      <c r="BB751">
        <f>1-AZ751/BA751</f>
        <v>0</v>
      </c>
      <c r="BC751">
        <v>0</v>
      </c>
      <c r="BD751" t="s">
        <v>437</v>
      </c>
      <c r="BE751" t="s">
        <v>437</v>
      </c>
      <c r="BF751">
        <v>0</v>
      </c>
      <c r="BG751">
        <v>0</v>
      </c>
      <c r="BH751">
        <f>1-BF751/BG751</f>
        <v>0</v>
      </c>
      <c r="BI751">
        <v>0.5</v>
      </c>
      <c r="BJ751">
        <f>DI751</f>
        <v>0</v>
      </c>
      <c r="BK751">
        <f>L751</f>
        <v>0</v>
      </c>
      <c r="BL751">
        <f>BH751*BI751*BJ751</f>
        <v>0</v>
      </c>
      <c r="BM751">
        <f>(BK751-BC751)/BJ751</f>
        <v>0</v>
      </c>
      <c r="BN751">
        <f>(BA751-BG751)/BG751</f>
        <v>0</v>
      </c>
      <c r="BO751">
        <f>AZ751/(BB751+AZ751/BG751)</f>
        <v>0</v>
      </c>
      <c r="BP751" t="s">
        <v>437</v>
      </c>
      <c r="BQ751">
        <v>0</v>
      </c>
      <c r="BR751">
        <f>IF(BQ751&lt;&gt;0, BQ751, BO751)</f>
        <v>0</v>
      </c>
      <c r="BS751">
        <f>1-BR751/BG751</f>
        <v>0</v>
      </c>
      <c r="BT751">
        <f>(BG751-BF751)/(BG751-BR751)</f>
        <v>0</v>
      </c>
      <c r="BU751">
        <f>(BA751-BG751)/(BA751-BR751)</f>
        <v>0</v>
      </c>
      <c r="BV751">
        <f>(BG751-BF751)/(BG751-AZ751)</f>
        <v>0</v>
      </c>
      <c r="BW751">
        <f>(BA751-BG751)/(BA751-AZ751)</f>
        <v>0</v>
      </c>
      <c r="BX751">
        <f>(BT751*BR751/BF751)</f>
        <v>0</v>
      </c>
      <c r="BY751">
        <f>(1-BX751)</f>
        <v>0</v>
      </c>
      <c r="DH751">
        <f>$B$11*EG751+$C$11*EH751+$F$11*ES751*(1-EV751)</f>
        <v>0</v>
      </c>
      <c r="DI751">
        <f>DH751*DJ751</f>
        <v>0</v>
      </c>
      <c r="DJ751">
        <f>($B$11*$D$9+$C$11*$D$9+$F$11*((FF751+EX751)/MAX(FF751+EX751+FG751, 0.1)*$I$9+FG751/MAX(FF751+EX751+FG751, 0.1)*$J$9))/($B$11+$C$11+$F$11)</f>
        <v>0</v>
      </c>
      <c r="DK751">
        <f>($B$11*$K$9+$C$11*$K$9+$F$11*((FF751+EX751)/MAX(FF751+EX751+FG751, 0.1)*$P$9+FG751/MAX(FF751+EX751+FG751, 0.1)*$Q$9))/($B$11+$C$11+$F$11)</f>
        <v>0</v>
      </c>
      <c r="DL751">
        <v>5.36</v>
      </c>
      <c r="DM751">
        <v>0.5</v>
      </c>
      <c r="DN751" t="s">
        <v>438</v>
      </c>
      <c r="DO751">
        <v>2</v>
      </c>
      <c r="DP751" t="b">
        <v>1</v>
      </c>
      <c r="DQ751">
        <v>1759266216.814285</v>
      </c>
      <c r="DR751">
        <v>966.5737499999998</v>
      </c>
      <c r="DS751">
        <v>1009.490821428572</v>
      </c>
      <c r="DT751">
        <v>22.47656428571429</v>
      </c>
      <c r="DU751">
        <v>19.58966071428571</v>
      </c>
      <c r="DV751">
        <v>965.7118571428571</v>
      </c>
      <c r="DW751">
        <v>22.26601071428572</v>
      </c>
      <c r="DX751">
        <v>500.0119285714286</v>
      </c>
      <c r="DY751">
        <v>90.60380714285715</v>
      </c>
      <c r="DZ751">
        <v>0.05102371071428572</v>
      </c>
      <c r="EA751">
        <v>29.39678928571429</v>
      </c>
      <c r="EB751">
        <v>30.05643214285714</v>
      </c>
      <c r="EC751">
        <v>999.9000000000002</v>
      </c>
      <c r="ED751">
        <v>0</v>
      </c>
      <c r="EE751">
        <v>0</v>
      </c>
      <c r="EF751">
        <v>10003.12142857143</v>
      </c>
      <c r="EG751">
        <v>0</v>
      </c>
      <c r="EH751">
        <v>12.3567</v>
      </c>
      <c r="EI751">
        <v>-42.91748571428571</v>
      </c>
      <c r="EJ751">
        <v>988.7980714285715</v>
      </c>
      <c r="EK751">
        <v>1029.663214285714</v>
      </c>
      <c r="EL751">
        <v>2.886911071428571</v>
      </c>
      <c r="EM751">
        <v>1009.490821428572</v>
      </c>
      <c r="EN751">
        <v>19.58966071428571</v>
      </c>
      <c r="EO751">
        <v>2.0364625</v>
      </c>
      <c r="EP751">
        <v>1.774898571428572</v>
      </c>
      <c r="EQ751">
        <v>17.73070714285714</v>
      </c>
      <c r="ER751">
        <v>15.56729642857143</v>
      </c>
      <c r="ES751">
        <v>1999.991785714286</v>
      </c>
      <c r="ET751">
        <v>0.9800018928571428</v>
      </c>
      <c r="EU751">
        <v>0.01999801071428572</v>
      </c>
      <c r="EV751">
        <v>0</v>
      </c>
      <c r="EW751">
        <v>936.8208214285714</v>
      </c>
      <c r="EX751">
        <v>5.000560000000001</v>
      </c>
      <c r="EY751">
        <v>19258.07857142857</v>
      </c>
      <c r="EZ751">
        <v>17294.81071428572</v>
      </c>
      <c r="FA751">
        <v>41.34792857142855</v>
      </c>
      <c r="FB751">
        <v>41.55314285714284</v>
      </c>
      <c r="FC751">
        <v>41.18260714285713</v>
      </c>
      <c r="FD751">
        <v>40.70289285714284</v>
      </c>
      <c r="FE751">
        <v>42.22507142857143</v>
      </c>
      <c r="FF751">
        <v>1955.091785714285</v>
      </c>
      <c r="FG751">
        <v>39.9</v>
      </c>
      <c r="FH751">
        <v>0</v>
      </c>
      <c r="FI751">
        <v>1759266239.2</v>
      </c>
      <c r="FJ751">
        <v>0</v>
      </c>
      <c r="FK751">
        <v>936.8386153846154</v>
      </c>
      <c r="FL751">
        <v>-0.5046837500836547</v>
      </c>
      <c r="FM751">
        <v>-34.14700856565807</v>
      </c>
      <c r="FN751">
        <v>19257.79230769231</v>
      </c>
      <c r="FO751">
        <v>15</v>
      </c>
      <c r="FP751">
        <v>0</v>
      </c>
      <c r="FQ751" t="s">
        <v>439</v>
      </c>
      <c r="FR751">
        <v>1747148579.5</v>
      </c>
      <c r="FS751">
        <v>1747148584.5</v>
      </c>
      <c r="FT751">
        <v>0</v>
      </c>
      <c r="FU751">
        <v>0.162</v>
      </c>
      <c r="FV751">
        <v>-0.001</v>
      </c>
      <c r="FW751">
        <v>0.139</v>
      </c>
      <c r="FX751">
        <v>0.058</v>
      </c>
      <c r="FY751">
        <v>420</v>
      </c>
      <c r="FZ751">
        <v>16</v>
      </c>
      <c r="GA751">
        <v>0.19</v>
      </c>
      <c r="GB751">
        <v>0.02</v>
      </c>
      <c r="GC751">
        <v>-43.0394219512195</v>
      </c>
      <c r="GD751">
        <v>2.558009059233342</v>
      </c>
      <c r="GE751">
        <v>0.3342652462999971</v>
      </c>
      <c r="GF751">
        <v>0</v>
      </c>
      <c r="GG751">
        <v>936.9205882352941</v>
      </c>
      <c r="GH751">
        <v>-1.212436968188934</v>
      </c>
      <c r="GI751">
        <v>0.2528879218904183</v>
      </c>
      <c r="GJ751">
        <v>0</v>
      </c>
      <c r="GK751">
        <v>2.956483658536585</v>
      </c>
      <c r="GL751">
        <v>-1.356068989547041</v>
      </c>
      <c r="GM751">
        <v>0.135081264479736</v>
      </c>
      <c r="GN751">
        <v>0</v>
      </c>
      <c r="GO751">
        <v>0</v>
      </c>
      <c r="GP751">
        <v>3</v>
      </c>
      <c r="GQ751" t="s">
        <v>490</v>
      </c>
      <c r="GR751">
        <v>3.12813</v>
      </c>
      <c r="GS751">
        <v>2.72837</v>
      </c>
      <c r="GT751">
        <v>0.155684</v>
      </c>
      <c r="GU751">
        <v>0.161006</v>
      </c>
      <c r="GV751">
        <v>0.102227</v>
      </c>
      <c r="GW751">
        <v>0.0940333</v>
      </c>
      <c r="GX751">
        <v>25317.4</v>
      </c>
      <c r="GY751">
        <v>24404.5</v>
      </c>
      <c r="GZ751">
        <v>30527.7</v>
      </c>
      <c r="HA751">
        <v>29342.8</v>
      </c>
      <c r="HB751">
        <v>37829.4</v>
      </c>
      <c r="HC751">
        <v>34980.7</v>
      </c>
      <c r="HD751">
        <v>46701.3</v>
      </c>
      <c r="HE751">
        <v>43599.4</v>
      </c>
      <c r="HF751">
        <v>1.82435</v>
      </c>
      <c r="HG751">
        <v>1.8297</v>
      </c>
      <c r="HH751">
        <v>0.145901</v>
      </c>
      <c r="HI751">
        <v>0</v>
      </c>
      <c r="HJ751">
        <v>27.6622</v>
      </c>
      <c r="HK751">
        <v>999.9</v>
      </c>
      <c r="HL751">
        <v>46.6</v>
      </c>
      <c r="HM751">
        <v>31.7</v>
      </c>
      <c r="HN751">
        <v>24.1465</v>
      </c>
      <c r="HO751">
        <v>63.1743</v>
      </c>
      <c r="HP751">
        <v>17.3357</v>
      </c>
      <c r="HQ751">
        <v>1</v>
      </c>
      <c r="HR751">
        <v>0.139748</v>
      </c>
      <c r="HS751">
        <v>0.7140879999999999</v>
      </c>
      <c r="HT751">
        <v>20.1983</v>
      </c>
      <c r="HU751">
        <v>5.22583</v>
      </c>
      <c r="HV751">
        <v>11.974</v>
      </c>
      <c r="HW751">
        <v>4.9693</v>
      </c>
      <c r="HX751">
        <v>3.2892</v>
      </c>
      <c r="HY751">
        <v>9999</v>
      </c>
      <c r="HZ751">
        <v>9999</v>
      </c>
      <c r="IA751">
        <v>9999</v>
      </c>
      <c r="IB751">
        <v>22.8</v>
      </c>
      <c r="IC751">
        <v>4.97291</v>
      </c>
      <c r="ID751">
        <v>1.87728</v>
      </c>
      <c r="IE751">
        <v>1.87531</v>
      </c>
      <c r="IF751">
        <v>1.87814</v>
      </c>
      <c r="IG751">
        <v>1.87487</v>
      </c>
      <c r="IH751">
        <v>1.87844</v>
      </c>
      <c r="II751">
        <v>1.87553</v>
      </c>
      <c r="IJ751">
        <v>1.87668</v>
      </c>
      <c r="IK751">
        <v>0</v>
      </c>
      <c r="IL751">
        <v>0</v>
      </c>
      <c r="IM751">
        <v>0</v>
      </c>
      <c r="IN751">
        <v>0</v>
      </c>
      <c r="IO751" t="s">
        <v>441</v>
      </c>
      <c r="IP751" t="s">
        <v>442</v>
      </c>
      <c r="IQ751" t="s">
        <v>443</v>
      </c>
      <c r="IR751" t="s">
        <v>443</v>
      </c>
      <c r="IS751" t="s">
        <v>443</v>
      </c>
      <c r="IT751" t="s">
        <v>443</v>
      </c>
      <c r="IU751">
        <v>0</v>
      </c>
      <c r="IV751">
        <v>100</v>
      </c>
      <c r="IW751">
        <v>100</v>
      </c>
      <c r="IX751">
        <v>0.886</v>
      </c>
      <c r="IY751">
        <v>0.2098</v>
      </c>
      <c r="IZ751">
        <v>-0.1222274518627452</v>
      </c>
      <c r="JA751">
        <v>0.001328938755811441</v>
      </c>
      <c r="JB751">
        <v>-5.633165956792918E-07</v>
      </c>
      <c r="JC751">
        <v>2.510553891376428E-10</v>
      </c>
      <c r="JD751">
        <v>-0.04678033270444259</v>
      </c>
      <c r="JE751">
        <v>-0.0009625096320519332</v>
      </c>
      <c r="JF751">
        <v>0.0006953178313022573</v>
      </c>
      <c r="JG751">
        <v>-5.973937232829655E-06</v>
      </c>
      <c r="JH751">
        <v>1</v>
      </c>
      <c r="JI751">
        <v>2112</v>
      </c>
      <c r="JJ751">
        <v>1</v>
      </c>
      <c r="JK751">
        <v>26</v>
      </c>
      <c r="JL751">
        <v>201960.8</v>
      </c>
      <c r="JM751">
        <v>201960.7</v>
      </c>
      <c r="JN751">
        <v>2.28027</v>
      </c>
      <c r="JO751">
        <v>2.53296</v>
      </c>
      <c r="JP751">
        <v>1.39893</v>
      </c>
      <c r="JQ751">
        <v>2.32544</v>
      </c>
      <c r="JR751">
        <v>1.44897</v>
      </c>
      <c r="JS751">
        <v>2.49512</v>
      </c>
      <c r="JT751">
        <v>37.6022</v>
      </c>
      <c r="JU751">
        <v>23.9562</v>
      </c>
      <c r="JV751">
        <v>18</v>
      </c>
      <c r="JW751">
        <v>478.89</v>
      </c>
      <c r="JX751">
        <v>452.106</v>
      </c>
      <c r="JY751">
        <v>26.5761</v>
      </c>
      <c r="JZ751">
        <v>29.0431</v>
      </c>
      <c r="KA751">
        <v>29.9999</v>
      </c>
      <c r="KB751">
        <v>28.8245</v>
      </c>
      <c r="KC751">
        <v>28.9087</v>
      </c>
      <c r="KD751">
        <v>45.6423</v>
      </c>
      <c r="KE751">
        <v>22.4516</v>
      </c>
      <c r="KF751">
        <v>14.2221</v>
      </c>
      <c r="KG751">
        <v>26.5392</v>
      </c>
      <c r="KH751">
        <v>1055.43</v>
      </c>
      <c r="KI751">
        <v>19.8674</v>
      </c>
      <c r="KJ751">
        <v>100.924</v>
      </c>
      <c r="KK751">
        <v>100.288</v>
      </c>
    </row>
    <row r="752" spans="1:297">
      <c r="A752">
        <v>736</v>
      </c>
      <c r="B752">
        <v>1759266229.6</v>
      </c>
      <c r="C752">
        <v>19414</v>
      </c>
      <c r="D752" t="s">
        <v>1922</v>
      </c>
      <c r="E752" t="s">
        <v>1923</v>
      </c>
      <c r="F752">
        <v>5</v>
      </c>
      <c r="G752" t="s">
        <v>1797</v>
      </c>
      <c r="H752" t="s">
        <v>436</v>
      </c>
      <c r="I752">
        <v>1759266222.1</v>
      </c>
      <c r="J752">
        <f>(K752)/1000</f>
        <v>0</v>
      </c>
      <c r="K752">
        <f>IF(DP752, AN752, AH752)</f>
        <v>0</v>
      </c>
      <c r="L752">
        <f>IF(DP752, AI752, AG752)</f>
        <v>0</v>
      </c>
      <c r="M752">
        <f>DR752 - IF(AU752&gt;1, L752*DL752*100.0/(AW752), 0)</f>
        <v>0</v>
      </c>
      <c r="N752">
        <f>((T752-J752/2)*M752-L752)/(T752+J752/2)</f>
        <v>0</v>
      </c>
      <c r="O752">
        <f>N752*(DY752+DZ752)/1000.0</f>
        <v>0</v>
      </c>
      <c r="P752">
        <f>(DR752 - IF(AU752&gt;1, L752*DL752*100.0/(AW752), 0))*(DY752+DZ752)/1000.0</f>
        <v>0</v>
      </c>
      <c r="Q752">
        <f>2.0/((1/S752-1/R752)+SIGN(S752)*SQRT((1/S752-1/R752)*(1/S752-1/R752) + 4*DM752/((DM752+1)*(DM752+1))*(2*1/S752*1/R752-1/R752*1/R752)))</f>
        <v>0</v>
      </c>
      <c r="R752">
        <f>IF(LEFT(DN752,1)&lt;&gt;"0",IF(LEFT(DN752,1)="1",3.0,DO752),$D$5+$E$5*(EF752*DY752/($K$5*1000))+$F$5*(EF752*DY752/($K$5*1000))*MAX(MIN(DL752,$J$5),$I$5)*MAX(MIN(DL752,$J$5),$I$5)+$G$5*MAX(MIN(DL752,$J$5),$I$5)*(EF752*DY752/($K$5*1000))+$H$5*(EF752*DY752/($K$5*1000))*(EF752*DY752/($K$5*1000)))</f>
        <v>0</v>
      </c>
      <c r="S752">
        <f>J752*(1000-(1000*0.61365*exp(17.502*W752/(240.97+W752))/(DY752+DZ752)+DT752)/2)/(1000*0.61365*exp(17.502*W752/(240.97+W752))/(DY752+DZ752)-DT752)</f>
        <v>0</v>
      </c>
      <c r="T752">
        <f>1/((DM752+1)/(Q752/1.6)+1/(R752/1.37)) + DM752/((DM752+1)/(Q752/1.6) + DM752/(R752/1.37))</f>
        <v>0</v>
      </c>
      <c r="U752">
        <f>(DH752*DK752)</f>
        <v>0</v>
      </c>
      <c r="V752">
        <f>(EA752+(U752+2*0.95*5.67E-8*(((EA752+$B$7)+273)^4-(EA752+273)^4)-44100*J752)/(1.84*29.3*R752+8*0.95*5.67E-8*(EA752+273)^3))</f>
        <v>0</v>
      </c>
      <c r="W752">
        <f>($C$7*EB752+$D$7*EC752+$E$7*V752)</f>
        <v>0</v>
      </c>
      <c r="X752">
        <f>0.61365*exp(17.502*W752/(240.97+W752))</f>
        <v>0</v>
      </c>
      <c r="Y752">
        <f>(Z752/AA752*100)</f>
        <v>0</v>
      </c>
      <c r="Z752">
        <f>DT752*(DY752+DZ752)/1000</f>
        <v>0</v>
      </c>
      <c r="AA752">
        <f>0.61365*exp(17.502*EA752/(240.97+EA752))</f>
        <v>0</v>
      </c>
      <c r="AB752">
        <f>(X752-DT752*(DY752+DZ752)/1000)</f>
        <v>0</v>
      </c>
      <c r="AC752">
        <f>(-J752*44100)</f>
        <v>0</v>
      </c>
      <c r="AD752">
        <f>2*29.3*R752*0.92*(EA752-W752)</f>
        <v>0</v>
      </c>
      <c r="AE752">
        <f>2*0.95*5.67E-8*(((EA752+$B$7)+273)^4-(W752+273)^4)</f>
        <v>0</v>
      </c>
      <c r="AF752">
        <f>U752+AE752+AC752+AD752</f>
        <v>0</v>
      </c>
      <c r="AG752">
        <f>DX752*AU752*(DS752-DR752*(1000-AU752*DU752)/(1000-AU752*DT752))/(100*DL752)</f>
        <v>0</v>
      </c>
      <c r="AH752">
        <f>1000*DX752*AU752*(DT752-DU752)/(100*DL752*(1000-AU752*DT752))</f>
        <v>0</v>
      </c>
      <c r="AI752">
        <f>(AJ752 - AK752 - DY752*1E3/(8.314*(EA752+273.15)) * AM752/DX752 * AL752) * DX752/(100*DL752) * (1000 - DU752)/1000</f>
        <v>0</v>
      </c>
      <c r="AJ752">
        <v>1062.705905828867</v>
      </c>
      <c r="AK752">
        <v>1030.294545454546</v>
      </c>
      <c r="AL752">
        <v>3.430553380216883</v>
      </c>
      <c r="AM752">
        <v>65.48838002476873</v>
      </c>
      <c r="AN752">
        <f>(AP752 - AO752 + DY752*1E3/(8.314*(EA752+273.15)) * AR752/DX752 * AQ752) * DX752/(100*DL752) * 1000/(1000 - AP752)</f>
        <v>0</v>
      </c>
      <c r="AO752">
        <v>19.79980653210657</v>
      </c>
      <c r="AP752">
        <v>22.43398727272726</v>
      </c>
      <c r="AQ752">
        <v>-0.0003202414423019095</v>
      </c>
      <c r="AR752">
        <v>121.0153732693986</v>
      </c>
      <c r="AS752">
        <v>3</v>
      </c>
      <c r="AT752">
        <v>1</v>
      </c>
      <c r="AU752">
        <f>IF(AS752*$H$13&gt;=AW752,1.0,(AW752/(AW752-AS752*$H$13)))</f>
        <v>0</v>
      </c>
      <c r="AV752">
        <f>(AU752-1)*100</f>
        <v>0</v>
      </c>
      <c r="AW752">
        <f>MAX(0,($B$13+$C$13*EF752)/(1+$D$13*EF752)*DY752/(EA752+273)*$E$13)</f>
        <v>0</v>
      </c>
      <c r="AX752" t="s">
        <v>437</v>
      </c>
      <c r="AY752" t="s">
        <v>437</v>
      </c>
      <c r="AZ752">
        <v>0</v>
      </c>
      <c r="BA752">
        <v>0</v>
      </c>
      <c r="BB752">
        <f>1-AZ752/BA752</f>
        <v>0</v>
      </c>
      <c r="BC752">
        <v>0</v>
      </c>
      <c r="BD752" t="s">
        <v>437</v>
      </c>
      <c r="BE752" t="s">
        <v>437</v>
      </c>
      <c r="BF752">
        <v>0</v>
      </c>
      <c r="BG752">
        <v>0</v>
      </c>
      <c r="BH752">
        <f>1-BF752/BG752</f>
        <v>0</v>
      </c>
      <c r="BI752">
        <v>0.5</v>
      </c>
      <c r="BJ752">
        <f>DI752</f>
        <v>0</v>
      </c>
      <c r="BK752">
        <f>L752</f>
        <v>0</v>
      </c>
      <c r="BL752">
        <f>BH752*BI752*BJ752</f>
        <v>0</v>
      </c>
      <c r="BM752">
        <f>(BK752-BC752)/BJ752</f>
        <v>0</v>
      </c>
      <c r="BN752">
        <f>(BA752-BG752)/BG752</f>
        <v>0</v>
      </c>
      <c r="BO752">
        <f>AZ752/(BB752+AZ752/BG752)</f>
        <v>0</v>
      </c>
      <c r="BP752" t="s">
        <v>437</v>
      </c>
      <c r="BQ752">
        <v>0</v>
      </c>
      <c r="BR752">
        <f>IF(BQ752&lt;&gt;0, BQ752, BO752)</f>
        <v>0</v>
      </c>
      <c r="BS752">
        <f>1-BR752/BG752</f>
        <v>0</v>
      </c>
      <c r="BT752">
        <f>(BG752-BF752)/(BG752-BR752)</f>
        <v>0</v>
      </c>
      <c r="BU752">
        <f>(BA752-BG752)/(BA752-BR752)</f>
        <v>0</v>
      </c>
      <c r="BV752">
        <f>(BG752-BF752)/(BG752-AZ752)</f>
        <v>0</v>
      </c>
      <c r="BW752">
        <f>(BA752-BG752)/(BA752-AZ752)</f>
        <v>0</v>
      </c>
      <c r="BX752">
        <f>(BT752*BR752/BF752)</f>
        <v>0</v>
      </c>
      <c r="BY752">
        <f>(1-BX752)</f>
        <v>0</v>
      </c>
      <c r="DH752">
        <f>$B$11*EG752+$C$11*EH752+$F$11*ES752*(1-EV752)</f>
        <v>0</v>
      </c>
      <c r="DI752">
        <f>DH752*DJ752</f>
        <v>0</v>
      </c>
      <c r="DJ752">
        <f>($B$11*$D$9+$C$11*$D$9+$F$11*((FF752+EX752)/MAX(FF752+EX752+FG752, 0.1)*$I$9+FG752/MAX(FF752+EX752+FG752, 0.1)*$J$9))/($B$11+$C$11+$F$11)</f>
        <v>0</v>
      </c>
      <c r="DK752">
        <f>($B$11*$K$9+$C$11*$K$9+$F$11*((FF752+EX752)/MAX(FF752+EX752+FG752, 0.1)*$P$9+FG752/MAX(FF752+EX752+FG752, 0.1)*$Q$9))/($B$11+$C$11+$F$11)</f>
        <v>0</v>
      </c>
      <c r="DL752">
        <v>5.36</v>
      </c>
      <c r="DM752">
        <v>0.5</v>
      </c>
      <c r="DN752" t="s">
        <v>438</v>
      </c>
      <c r="DO752">
        <v>2</v>
      </c>
      <c r="DP752" t="b">
        <v>1</v>
      </c>
      <c r="DQ752">
        <v>1759266222.1</v>
      </c>
      <c r="DR752">
        <v>983.9575925925926</v>
      </c>
      <c r="DS752">
        <v>1026.86962962963</v>
      </c>
      <c r="DT752">
        <v>22.45295925925926</v>
      </c>
      <c r="DU752">
        <v>19.69498148148148</v>
      </c>
      <c r="DV752">
        <v>983.0796666666666</v>
      </c>
      <c r="DW752">
        <v>22.24289259259259</v>
      </c>
      <c r="DX752">
        <v>500.0118518518518</v>
      </c>
      <c r="DY752">
        <v>90.60426666666666</v>
      </c>
      <c r="DZ752">
        <v>0.05103995185185185</v>
      </c>
      <c r="EA752">
        <v>29.37287407407408</v>
      </c>
      <c r="EB752">
        <v>30.04435185185185</v>
      </c>
      <c r="EC752">
        <v>999.9000000000001</v>
      </c>
      <c r="ED752">
        <v>0</v>
      </c>
      <c r="EE752">
        <v>0</v>
      </c>
      <c r="EF752">
        <v>9996.70925925926</v>
      </c>
      <c r="EG752">
        <v>0</v>
      </c>
      <c r="EH752">
        <v>12.3567</v>
      </c>
      <c r="EI752">
        <v>-42.91222592592593</v>
      </c>
      <c r="EJ752">
        <v>1006.557814814815</v>
      </c>
      <c r="EK752">
        <v>1047.501851851852</v>
      </c>
      <c r="EL752">
        <v>2.757992222222223</v>
      </c>
      <c r="EM752">
        <v>1026.86962962963</v>
      </c>
      <c r="EN752">
        <v>19.69498148148148</v>
      </c>
      <c r="EO752">
        <v>2.034334814814815</v>
      </c>
      <c r="EP752">
        <v>1.784449259259259</v>
      </c>
      <c r="EQ752">
        <v>17.71411851851852</v>
      </c>
      <c r="ER752">
        <v>15.65109259259259</v>
      </c>
      <c r="ES752">
        <v>1999.97962962963</v>
      </c>
      <c r="ET752">
        <v>0.9800018888888888</v>
      </c>
      <c r="EU752">
        <v>0.01999801481481482</v>
      </c>
      <c r="EV752">
        <v>0</v>
      </c>
      <c r="EW752">
        <v>936.8460000000001</v>
      </c>
      <c r="EX752">
        <v>5.000560000000001</v>
      </c>
      <c r="EY752">
        <v>19255.21851851852</v>
      </c>
      <c r="EZ752">
        <v>17294.7037037037</v>
      </c>
      <c r="FA752">
        <v>41.30518518518517</v>
      </c>
      <c r="FB752">
        <v>41.54822222222222</v>
      </c>
      <c r="FC752">
        <v>41.20103703703703</v>
      </c>
      <c r="FD752">
        <v>40.70811111111111</v>
      </c>
      <c r="FE752">
        <v>42.22877777777776</v>
      </c>
      <c r="FF752">
        <v>1955.07962962963</v>
      </c>
      <c r="FG752">
        <v>39.9</v>
      </c>
      <c r="FH752">
        <v>0</v>
      </c>
      <c r="FI752">
        <v>1759266244</v>
      </c>
      <c r="FJ752">
        <v>0</v>
      </c>
      <c r="FK752">
        <v>936.8234230769231</v>
      </c>
      <c r="FL752">
        <v>-1.062188017935598</v>
      </c>
      <c r="FM752">
        <v>-28.32478629667447</v>
      </c>
      <c r="FN752">
        <v>19255.25</v>
      </c>
      <c r="FO752">
        <v>15</v>
      </c>
      <c r="FP752">
        <v>0</v>
      </c>
      <c r="FQ752" t="s">
        <v>439</v>
      </c>
      <c r="FR752">
        <v>1747148579.5</v>
      </c>
      <c r="FS752">
        <v>1747148584.5</v>
      </c>
      <c r="FT752">
        <v>0</v>
      </c>
      <c r="FU752">
        <v>0.162</v>
      </c>
      <c r="FV752">
        <v>-0.001</v>
      </c>
      <c r="FW752">
        <v>0.139</v>
      </c>
      <c r="FX752">
        <v>0.058</v>
      </c>
      <c r="FY752">
        <v>420</v>
      </c>
      <c r="FZ752">
        <v>16</v>
      </c>
      <c r="GA752">
        <v>0.19</v>
      </c>
      <c r="GB752">
        <v>0.02</v>
      </c>
      <c r="GC752">
        <v>-42.9863275</v>
      </c>
      <c r="GD752">
        <v>-0.4085121951218447</v>
      </c>
      <c r="GE752">
        <v>0.2696769446833561</v>
      </c>
      <c r="GF752">
        <v>1</v>
      </c>
      <c r="GG752">
        <v>936.823794117647</v>
      </c>
      <c r="GH752">
        <v>-0.3360274961957923</v>
      </c>
      <c r="GI752">
        <v>0.2356315393115626</v>
      </c>
      <c r="GJ752">
        <v>1</v>
      </c>
      <c r="GK752">
        <v>2.82705325</v>
      </c>
      <c r="GL752">
        <v>-1.467133170731705</v>
      </c>
      <c r="GM752">
        <v>0.1416763042005878</v>
      </c>
      <c r="GN752">
        <v>0</v>
      </c>
      <c r="GO752">
        <v>2</v>
      </c>
      <c r="GP752">
        <v>3</v>
      </c>
      <c r="GQ752" t="s">
        <v>446</v>
      </c>
      <c r="GR752">
        <v>3.12805</v>
      </c>
      <c r="GS752">
        <v>2.72915</v>
      </c>
      <c r="GT752">
        <v>0.157359</v>
      </c>
      <c r="GU752">
        <v>0.162671</v>
      </c>
      <c r="GV752">
        <v>0.102197</v>
      </c>
      <c r="GW752">
        <v>0.0941866</v>
      </c>
      <c r="GX752">
        <v>25267.8</v>
      </c>
      <c r="GY752">
        <v>24355.8</v>
      </c>
      <c r="GZ752">
        <v>30528.4</v>
      </c>
      <c r="HA752">
        <v>29342.6</v>
      </c>
      <c r="HB752">
        <v>37831.5</v>
      </c>
      <c r="HC752">
        <v>34974.7</v>
      </c>
      <c r="HD752">
        <v>46702.2</v>
      </c>
      <c r="HE752">
        <v>43599.2</v>
      </c>
      <c r="HF752">
        <v>1.8241</v>
      </c>
      <c r="HG752">
        <v>1.83045</v>
      </c>
      <c r="HH752">
        <v>0.144966</v>
      </c>
      <c r="HI752">
        <v>0</v>
      </c>
      <c r="HJ752">
        <v>27.6551</v>
      </c>
      <c r="HK752">
        <v>999.9</v>
      </c>
      <c r="HL752">
        <v>46.6</v>
      </c>
      <c r="HM752">
        <v>31.7</v>
      </c>
      <c r="HN752">
        <v>24.1437</v>
      </c>
      <c r="HO752">
        <v>63.3343</v>
      </c>
      <c r="HP752">
        <v>17.3958</v>
      </c>
      <c r="HQ752">
        <v>1</v>
      </c>
      <c r="HR752">
        <v>0.139644</v>
      </c>
      <c r="HS752">
        <v>0.69238</v>
      </c>
      <c r="HT752">
        <v>20.1989</v>
      </c>
      <c r="HU752">
        <v>5.22777</v>
      </c>
      <c r="HV752">
        <v>11.974</v>
      </c>
      <c r="HW752">
        <v>4.97045</v>
      </c>
      <c r="HX752">
        <v>3.28955</v>
      </c>
      <c r="HY752">
        <v>9999</v>
      </c>
      <c r="HZ752">
        <v>9999</v>
      </c>
      <c r="IA752">
        <v>9999</v>
      </c>
      <c r="IB752">
        <v>22.8</v>
      </c>
      <c r="IC752">
        <v>4.9729</v>
      </c>
      <c r="ID752">
        <v>1.87728</v>
      </c>
      <c r="IE752">
        <v>1.87531</v>
      </c>
      <c r="IF752">
        <v>1.87808</v>
      </c>
      <c r="IG752">
        <v>1.87485</v>
      </c>
      <c r="IH752">
        <v>1.8784</v>
      </c>
      <c r="II752">
        <v>1.87548</v>
      </c>
      <c r="IJ752">
        <v>1.87668</v>
      </c>
      <c r="IK752">
        <v>0</v>
      </c>
      <c r="IL752">
        <v>0</v>
      </c>
      <c r="IM752">
        <v>0</v>
      </c>
      <c r="IN752">
        <v>0</v>
      </c>
      <c r="IO752" t="s">
        <v>441</v>
      </c>
      <c r="IP752" t="s">
        <v>442</v>
      </c>
      <c r="IQ752" t="s">
        <v>443</v>
      </c>
      <c r="IR752" t="s">
        <v>443</v>
      </c>
      <c r="IS752" t="s">
        <v>443</v>
      </c>
      <c r="IT752" t="s">
        <v>443</v>
      </c>
      <c r="IU752">
        <v>0</v>
      </c>
      <c r="IV752">
        <v>100</v>
      </c>
      <c r="IW752">
        <v>100</v>
      </c>
      <c r="IX752">
        <v>0.9</v>
      </c>
      <c r="IY752">
        <v>0.2097</v>
      </c>
      <c r="IZ752">
        <v>-0.1222274518627452</v>
      </c>
      <c r="JA752">
        <v>0.001328938755811441</v>
      </c>
      <c r="JB752">
        <v>-5.633165956792918E-07</v>
      </c>
      <c r="JC752">
        <v>2.510553891376428E-10</v>
      </c>
      <c r="JD752">
        <v>-0.04678033270444259</v>
      </c>
      <c r="JE752">
        <v>-0.0009625096320519332</v>
      </c>
      <c r="JF752">
        <v>0.0006953178313022573</v>
      </c>
      <c r="JG752">
        <v>-5.973937232829655E-06</v>
      </c>
      <c r="JH752">
        <v>1</v>
      </c>
      <c r="JI752">
        <v>2112</v>
      </c>
      <c r="JJ752">
        <v>1</v>
      </c>
      <c r="JK752">
        <v>26</v>
      </c>
      <c r="JL752">
        <v>201960.8</v>
      </c>
      <c r="JM752">
        <v>201960.8</v>
      </c>
      <c r="JN752">
        <v>2.30713</v>
      </c>
      <c r="JO752">
        <v>2.55981</v>
      </c>
      <c r="JP752">
        <v>1.39893</v>
      </c>
      <c r="JQ752">
        <v>2.32544</v>
      </c>
      <c r="JR752">
        <v>1.44897</v>
      </c>
      <c r="JS752">
        <v>2.58667</v>
      </c>
      <c r="JT752">
        <v>37.6022</v>
      </c>
      <c r="JU752">
        <v>23.9649</v>
      </c>
      <c r="JV752">
        <v>18</v>
      </c>
      <c r="JW752">
        <v>478.732</v>
      </c>
      <c r="JX752">
        <v>452.549</v>
      </c>
      <c r="JY752">
        <v>26.5279</v>
      </c>
      <c r="JZ752">
        <v>29.04</v>
      </c>
      <c r="KA752">
        <v>29.9999</v>
      </c>
      <c r="KB752">
        <v>28.8214</v>
      </c>
      <c r="KC752">
        <v>28.9044</v>
      </c>
      <c r="KD752">
        <v>46.1951</v>
      </c>
      <c r="KE752">
        <v>22.1793</v>
      </c>
      <c r="KF752">
        <v>14.2221</v>
      </c>
      <c r="KG752">
        <v>26.5061</v>
      </c>
      <c r="KH752">
        <v>1075.53</v>
      </c>
      <c r="KI752">
        <v>19.9432</v>
      </c>
      <c r="KJ752">
        <v>100.926</v>
      </c>
      <c r="KK752">
        <v>100.288</v>
      </c>
    </row>
    <row r="753" spans="1:297">
      <c r="A753">
        <v>737</v>
      </c>
      <c r="B753">
        <v>1759266234.6</v>
      </c>
      <c r="C753">
        <v>19419</v>
      </c>
      <c r="D753" t="s">
        <v>1924</v>
      </c>
      <c r="E753" t="s">
        <v>1925</v>
      </c>
      <c r="F753">
        <v>5</v>
      </c>
      <c r="G753" t="s">
        <v>1797</v>
      </c>
      <c r="H753" t="s">
        <v>436</v>
      </c>
      <c r="I753">
        <v>1759266226.814285</v>
      </c>
      <c r="J753">
        <f>(K753)/1000</f>
        <v>0</v>
      </c>
      <c r="K753">
        <f>IF(DP753, AN753, AH753)</f>
        <v>0</v>
      </c>
      <c r="L753">
        <f>IF(DP753, AI753, AG753)</f>
        <v>0</v>
      </c>
      <c r="M753">
        <f>DR753 - IF(AU753&gt;1, L753*DL753*100.0/(AW753), 0)</f>
        <v>0</v>
      </c>
      <c r="N753">
        <f>((T753-J753/2)*M753-L753)/(T753+J753/2)</f>
        <v>0</v>
      </c>
      <c r="O753">
        <f>N753*(DY753+DZ753)/1000.0</f>
        <v>0</v>
      </c>
      <c r="P753">
        <f>(DR753 - IF(AU753&gt;1, L753*DL753*100.0/(AW753), 0))*(DY753+DZ753)/1000.0</f>
        <v>0</v>
      </c>
      <c r="Q753">
        <f>2.0/((1/S753-1/R753)+SIGN(S753)*SQRT((1/S753-1/R753)*(1/S753-1/R753) + 4*DM753/((DM753+1)*(DM753+1))*(2*1/S753*1/R753-1/R753*1/R753)))</f>
        <v>0</v>
      </c>
      <c r="R753">
        <f>IF(LEFT(DN753,1)&lt;&gt;"0",IF(LEFT(DN753,1)="1",3.0,DO753),$D$5+$E$5*(EF753*DY753/($K$5*1000))+$F$5*(EF753*DY753/($K$5*1000))*MAX(MIN(DL753,$J$5),$I$5)*MAX(MIN(DL753,$J$5),$I$5)+$G$5*MAX(MIN(DL753,$J$5),$I$5)*(EF753*DY753/($K$5*1000))+$H$5*(EF753*DY753/($K$5*1000))*(EF753*DY753/($K$5*1000)))</f>
        <v>0</v>
      </c>
      <c r="S753">
        <f>J753*(1000-(1000*0.61365*exp(17.502*W753/(240.97+W753))/(DY753+DZ753)+DT753)/2)/(1000*0.61365*exp(17.502*W753/(240.97+W753))/(DY753+DZ753)-DT753)</f>
        <v>0</v>
      </c>
      <c r="T753">
        <f>1/((DM753+1)/(Q753/1.6)+1/(R753/1.37)) + DM753/((DM753+1)/(Q753/1.6) + DM753/(R753/1.37))</f>
        <v>0</v>
      </c>
      <c r="U753">
        <f>(DH753*DK753)</f>
        <v>0</v>
      </c>
      <c r="V753">
        <f>(EA753+(U753+2*0.95*5.67E-8*(((EA753+$B$7)+273)^4-(EA753+273)^4)-44100*J753)/(1.84*29.3*R753+8*0.95*5.67E-8*(EA753+273)^3))</f>
        <v>0</v>
      </c>
      <c r="W753">
        <f>($C$7*EB753+$D$7*EC753+$E$7*V753)</f>
        <v>0</v>
      </c>
      <c r="X753">
        <f>0.61365*exp(17.502*W753/(240.97+W753))</f>
        <v>0</v>
      </c>
      <c r="Y753">
        <f>(Z753/AA753*100)</f>
        <v>0</v>
      </c>
      <c r="Z753">
        <f>DT753*(DY753+DZ753)/1000</f>
        <v>0</v>
      </c>
      <c r="AA753">
        <f>0.61365*exp(17.502*EA753/(240.97+EA753))</f>
        <v>0</v>
      </c>
      <c r="AB753">
        <f>(X753-DT753*(DY753+DZ753)/1000)</f>
        <v>0</v>
      </c>
      <c r="AC753">
        <f>(-J753*44100)</f>
        <v>0</v>
      </c>
      <c r="AD753">
        <f>2*29.3*R753*0.92*(EA753-W753)</f>
        <v>0</v>
      </c>
      <c r="AE753">
        <f>2*0.95*5.67E-8*(((EA753+$B$7)+273)^4-(W753+273)^4)</f>
        <v>0</v>
      </c>
      <c r="AF753">
        <f>U753+AE753+AC753+AD753</f>
        <v>0</v>
      </c>
      <c r="AG753">
        <f>DX753*AU753*(DS753-DR753*(1000-AU753*DU753)/(1000-AU753*DT753))/(100*DL753)</f>
        <v>0</v>
      </c>
      <c r="AH753">
        <f>1000*DX753*AU753*(DT753-DU753)/(100*DL753*(1000-AU753*DT753))</f>
        <v>0</v>
      </c>
      <c r="AI753">
        <f>(AJ753 - AK753 - DY753*1E3/(8.314*(EA753+273.15)) * AM753/DX753 * AL753) * DX753/(100*DL753) * (1000 - DU753)/1000</f>
        <v>0</v>
      </c>
      <c r="AJ753">
        <v>1079.976317749645</v>
      </c>
      <c r="AK753">
        <v>1047.517757575757</v>
      </c>
      <c r="AL753">
        <v>3.434161785466042</v>
      </c>
      <c r="AM753">
        <v>65.48838002476873</v>
      </c>
      <c r="AN753">
        <f>(AP753 - AO753 + DY753*1E3/(8.314*(EA753+273.15)) * AR753/DX753 * AQ753) * DX753/(100*DL753) * 1000/(1000 - AP753)</f>
        <v>0</v>
      </c>
      <c r="AO753">
        <v>19.85594043094077</v>
      </c>
      <c r="AP753">
        <v>22.41004242424242</v>
      </c>
      <c r="AQ753">
        <v>-0.003971300644168689</v>
      </c>
      <c r="AR753">
        <v>121.0153732693986</v>
      </c>
      <c r="AS753">
        <v>3</v>
      </c>
      <c r="AT753">
        <v>1</v>
      </c>
      <c r="AU753">
        <f>IF(AS753*$H$13&gt;=AW753,1.0,(AW753/(AW753-AS753*$H$13)))</f>
        <v>0</v>
      </c>
      <c r="AV753">
        <f>(AU753-1)*100</f>
        <v>0</v>
      </c>
      <c r="AW753">
        <f>MAX(0,($B$13+$C$13*EF753)/(1+$D$13*EF753)*DY753/(EA753+273)*$E$13)</f>
        <v>0</v>
      </c>
      <c r="AX753" t="s">
        <v>437</v>
      </c>
      <c r="AY753" t="s">
        <v>437</v>
      </c>
      <c r="AZ753">
        <v>0</v>
      </c>
      <c r="BA753">
        <v>0</v>
      </c>
      <c r="BB753">
        <f>1-AZ753/BA753</f>
        <v>0</v>
      </c>
      <c r="BC753">
        <v>0</v>
      </c>
      <c r="BD753" t="s">
        <v>437</v>
      </c>
      <c r="BE753" t="s">
        <v>437</v>
      </c>
      <c r="BF753">
        <v>0</v>
      </c>
      <c r="BG753">
        <v>0</v>
      </c>
      <c r="BH753">
        <f>1-BF753/BG753</f>
        <v>0</v>
      </c>
      <c r="BI753">
        <v>0.5</v>
      </c>
      <c r="BJ753">
        <f>DI753</f>
        <v>0</v>
      </c>
      <c r="BK753">
        <f>L753</f>
        <v>0</v>
      </c>
      <c r="BL753">
        <f>BH753*BI753*BJ753</f>
        <v>0</v>
      </c>
      <c r="BM753">
        <f>(BK753-BC753)/BJ753</f>
        <v>0</v>
      </c>
      <c r="BN753">
        <f>(BA753-BG753)/BG753</f>
        <v>0</v>
      </c>
      <c r="BO753">
        <f>AZ753/(BB753+AZ753/BG753)</f>
        <v>0</v>
      </c>
      <c r="BP753" t="s">
        <v>437</v>
      </c>
      <c r="BQ753">
        <v>0</v>
      </c>
      <c r="BR753">
        <f>IF(BQ753&lt;&gt;0, BQ753, BO753)</f>
        <v>0</v>
      </c>
      <c r="BS753">
        <f>1-BR753/BG753</f>
        <v>0</v>
      </c>
      <c r="BT753">
        <f>(BG753-BF753)/(BG753-BR753)</f>
        <v>0</v>
      </c>
      <c r="BU753">
        <f>(BA753-BG753)/(BA753-BR753)</f>
        <v>0</v>
      </c>
      <c r="BV753">
        <f>(BG753-BF753)/(BG753-AZ753)</f>
        <v>0</v>
      </c>
      <c r="BW753">
        <f>(BA753-BG753)/(BA753-AZ753)</f>
        <v>0</v>
      </c>
      <c r="BX753">
        <f>(BT753*BR753/BF753)</f>
        <v>0</v>
      </c>
      <c r="BY753">
        <f>(1-BX753)</f>
        <v>0</v>
      </c>
      <c r="DH753">
        <f>$B$11*EG753+$C$11*EH753+$F$11*ES753*(1-EV753)</f>
        <v>0</v>
      </c>
      <c r="DI753">
        <f>DH753*DJ753</f>
        <v>0</v>
      </c>
      <c r="DJ753">
        <f>($B$11*$D$9+$C$11*$D$9+$F$11*((FF753+EX753)/MAX(FF753+EX753+FG753, 0.1)*$I$9+FG753/MAX(FF753+EX753+FG753, 0.1)*$J$9))/($B$11+$C$11+$F$11)</f>
        <v>0</v>
      </c>
      <c r="DK753">
        <f>($B$11*$K$9+$C$11*$K$9+$F$11*((FF753+EX753)/MAX(FF753+EX753+FG753, 0.1)*$P$9+FG753/MAX(FF753+EX753+FG753, 0.1)*$Q$9))/($B$11+$C$11+$F$11)</f>
        <v>0</v>
      </c>
      <c r="DL753">
        <v>5.36</v>
      </c>
      <c r="DM753">
        <v>0.5</v>
      </c>
      <c r="DN753" t="s">
        <v>438</v>
      </c>
      <c r="DO753">
        <v>2</v>
      </c>
      <c r="DP753" t="b">
        <v>1</v>
      </c>
      <c r="DQ753">
        <v>1759266226.814285</v>
      </c>
      <c r="DR753">
        <v>999.5929642857143</v>
      </c>
      <c r="DS753">
        <v>1042.695</v>
      </c>
      <c r="DT753">
        <v>22.43658571428572</v>
      </c>
      <c r="DU753">
        <v>19.77428928571429</v>
      </c>
      <c r="DV753">
        <v>998.7001785714285</v>
      </c>
      <c r="DW753">
        <v>22.22685357142857</v>
      </c>
      <c r="DX753">
        <v>499.9946785714286</v>
      </c>
      <c r="DY753">
        <v>90.604725</v>
      </c>
      <c r="DZ753">
        <v>0.05114824642857143</v>
      </c>
      <c r="EA753">
        <v>29.35055714285714</v>
      </c>
      <c r="EB753">
        <v>30.03266428571428</v>
      </c>
      <c r="EC753">
        <v>999.9000000000002</v>
      </c>
      <c r="ED753">
        <v>0</v>
      </c>
      <c r="EE753">
        <v>0</v>
      </c>
      <c r="EF753">
        <v>10005.58035714286</v>
      </c>
      <c r="EG753">
        <v>0</v>
      </c>
      <c r="EH753">
        <v>12.3567</v>
      </c>
      <c r="EI753">
        <v>-43.10195714285715</v>
      </c>
      <c r="EJ753">
        <v>1022.535392857143</v>
      </c>
      <c r="EK753">
        <v>1063.731428571429</v>
      </c>
      <c r="EL753">
        <v>2.662299999999999</v>
      </c>
      <c r="EM753">
        <v>1042.695</v>
      </c>
      <c r="EN753">
        <v>19.77428928571429</v>
      </c>
      <c r="EO753">
        <v>2.032860714285714</v>
      </c>
      <c r="EP753">
        <v>1.791644285714286</v>
      </c>
      <c r="EQ753">
        <v>17.702625</v>
      </c>
      <c r="ER753">
        <v>15.71398214285714</v>
      </c>
      <c r="ES753">
        <v>1999.983571428572</v>
      </c>
      <c r="ET753">
        <v>0.9800019999999999</v>
      </c>
      <c r="EU753">
        <v>0.0199979</v>
      </c>
      <c r="EV753">
        <v>0</v>
      </c>
      <c r="EW753">
        <v>936.7039285714285</v>
      </c>
      <c r="EX753">
        <v>5.000560000000001</v>
      </c>
      <c r="EY753">
        <v>19252.98571428571</v>
      </c>
      <c r="EZ753">
        <v>17294.74285714286</v>
      </c>
      <c r="FA753">
        <v>41.33228571428571</v>
      </c>
      <c r="FB753">
        <v>41.54871428571427</v>
      </c>
      <c r="FC753">
        <v>41.16267857142856</v>
      </c>
      <c r="FD753">
        <v>40.71410714285714</v>
      </c>
      <c r="FE753">
        <v>42.22289285714285</v>
      </c>
      <c r="FF753">
        <v>1955.083571428572</v>
      </c>
      <c r="FG753">
        <v>39.9</v>
      </c>
      <c r="FH753">
        <v>0</v>
      </c>
      <c r="FI753">
        <v>1759266248.8</v>
      </c>
      <c r="FJ753">
        <v>0</v>
      </c>
      <c r="FK753">
        <v>936.6867307692306</v>
      </c>
      <c r="FL753">
        <v>-0.9108717943195374</v>
      </c>
      <c r="FM753">
        <v>-28.56752139395426</v>
      </c>
      <c r="FN753">
        <v>19252.89230769231</v>
      </c>
      <c r="FO753">
        <v>15</v>
      </c>
      <c r="FP753">
        <v>0</v>
      </c>
      <c r="FQ753" t="s">
        <v>439</v>
      </c>
      <c r="FR753">
        <v>1747148579.5</v>
      </c>
      <c r="FS753">
        <v>1747148584.5</v>
      </c>
      <c r="FT753">
        <v>0</v>
      </c>
      <c r="FU753">
        <v>0.162</v>
      </c>
      <c r="FV753">
        <v>-0.001</v>
      </c>
      <c r="FW753">
        <v>0.139</v>
      </c>
      <c r="FX753">
        <v>0.058</v>
      </c>
      <c r="FY753">
        <v>420</v>
      </c>
      <c r="FZ753">
        <v>16</v>
      </c>
      <c r="GA753">
        <v>0.19</v>
      </c>
      <c r="GB753">
        <v>0.02</v>
      </c>
      <c r="GC753">
        <v>-42.9936487804878</v>
      </c>
      <c r="GD753">
        <v>-1.959209059233451</v>
      </c>
      <c r="GE753">
        <v>0.2649937156382786</v>
      </c>
      <c r="GF753">
        <v>0</v>
      </c>
      <c r="GG753">
        <v>936.7678235294117</v>
      </c>
      <c r="GH753">
        <v>-1.567333838233264</v>
      </c>
      <c r="GI753">
        <v>0.2484331452959932</v>
      </c>
      <c r="GJ753">
        <v>0</v>
      </c>
      <c r="GK753">
        <v>2.733596097560976</v>
      </c>
      <c r="GL753">
        <v>-1.268210174216025</v>
      </c>
      <c r="GM753">
        <v>0.1262485287212614</v>
      </c>
      <c r="GN753">
        <v>0</v>
      </c>
      <c r="GO753">
        <v>0</v>
      </c>
      <c r="GP753">
        <v>3</v>
      </c>
      <c r="GQ753" t="s">
        <v>490</v>
      </c>
      <c r="GR753">
        <v>3.12804</v>
      </c>
      <c r="GS753">
        <v>2.7291</v>
      </c>
      <c r="GT753">
        <v>0.159016</v>
      </c>
      <c r="GU753">
        <v>0.164314</v>
      </c>
      <c r="GV753">
        <v>0.10212</v>
      </c>
      <c r="GW753">
        <v>0.09448090000000001</v>
      </c>
      <c r="GX753">
        <v>25218.2</v>
      </c>
      <c r="GY753">
        <v>24308.2</v>
      </c>
      <c r="GZ753">
        <v>30528.6</v>
      </c>
      <c r="HA753">
        <v>29342.7</v>
      </c>
      <c r="HB753">
        <v>37835.1</v>
      </c>
      <c r="HC753">
        <v>34963.6</v>
      </c>
      <c r="HD753">
        <v>46702.5</v>
      </c>
      <c r="HE753">
        <v>43599.5</v>
      </c>
      <c r="HF753">
        <v>1.82412</v>
      </c>
      <c r="HG753">
        <v>1.8305</v>
      </c>
      <c r="HH753">
        <v>0.145845</v>
      </c>
      <c r="HI753">
        <v>0</v>
      </c>
      <c r="HJ753">
        <v>27.6463</v>
      </c>
      <c r="HK753">
        <v>999.9</v>
      </c>
      <c r="HL753">
        <v>46.6</v>
      </c>
      <c r="HM753">
        <v>31.7</v>
      </c>
      <c r="HN753">
        <v>24.1463</v>
      </c>
      <c r="HO753">
        <v>63.4343</v>
      </c>
      <c r="HP753">
        <v>17.4599</v>
      </c>
      <c r="HQ753">
        <v>1</v>
      </c>
      <c r="HR753">
        <v>0.139235</v>
      </c>
      <c r="HS753">
        <v>0.652658</v>
      </c>
      <c r="HT753">
        <v>20.1991</v>
      </c>
      <c r="HU753">
        <v>5.22642</v>
      </c>
      <c r="HV753">
        <v>11.974</v>
      </c>
      <c r="HW753">
        <v>4.96985</v>
      </c>
      <c r="HX753">
        <v>3.28955</v>
      </c>
      <c r="HY753">
        <v>9999</v>
      </c>
      <c r="HZ753">
        <v>9999</v>
      </c>
      <c r="IA753">
        <v>9999</v>
      </c>
      <c r="IB753">
        <v>22.8</v>
      </c>
      <c r="IC753">
        <v>4.97292</v>
      </c>
      <c r="ID753">
        <v>1.87729</v>
      </c>
      <c r="IE753">
        <v>1.87534</v>
      </c>
      <c r="IF753">
        <v>1.87817</v>
      </c>
      <c r="IG753">
        <v>1.8749</v>
      </c>
      <c r="IH753">
        <v>1.87849</v>
      </c>
      <c r="II753">
        <v>1.87559</v>
      </c>
      <c r="IJ753">
        <v>1.87677</v>
      </c>
      <c r="IK753">
        <v>0</v>
      </c>
      <c r="IL753">
        <v>0</v>
      </c>
      <c r="IM753">
        <v>0</v>
      </c>
      <c r="IN753">
        <v>0</v>
      </c>
      <c r="IO753" t="s">
        <v>441</v>
      </c>
      <c r="IP753" t="s">
        <v>442</v>
      </c>
      <c r="IQ753" t="s">
        <v>443</v>
      </c>
      <c r="IR753" t="s">
        <v>443</v>
      </c>
      <c r="IS753" t="s">
        <v>443</v>
      </c>
      <c r="IT753" t="s">
        <v>443</v>
      </c>
      <c r="IU753">
        <v>0</v>
      </c>
      <c r="IV753">
        <v>100</v>
      </c>
      <c r="IW753">
        <v>100</v>
      </c>
      <c r="IX753">
        <v>0.92</v>
      </c>
      <c r="IY753">
        <v>0.2091</v>
      </c>
      <c r="IZ753">
        <v>-0.1222274518627452</v>
      </c>
      <c r="JA753">
        <v>0.001328938755811441</v>
      </c>
      <c r="JB753">
        <v>-5.633165956792918E-07</v>
      </c>
      <c r="JC753">
        <v>2.510553891376428E-10</v>
      </c>
      <c r="JD753">
        <v>-0.04678033270444259</v>
      </c>
      <c r="JE753">
        <v>-0.0009625096320519332</v>
      </c>
      <c r="JF753">
        <v>0.0006953178313022573</v>
      </c>
      <c r="JG753">
        <v>-5.973937232829655E-06</v>
      </c>
      <c r="JH753">
        <v>1</v>
      </c>
      <c r="JI753">
        <v>2112</v>
      </c>
      <c r="JJ753">
        <v>1</v>
      </c>
      <c r="JK753">
        <v>26</v>
      </c>
      <c r="JL753">
        <v>201960.9</v>
      </c>
      <c r="JM753">
        <v>201960.8</v>
      </c>
      <c r="JN753">
        <v>2.33887</v>
      </c>
      <c r="JO753">
        <v>2.55371</v>
      </c>
      <c r="JP753">
        <v>1.39893</v>
      </c>
      <c r="JQ753">
        <v>2.32544</v>
      </c>
      <c r="JR753">
        <v>1.44897</v>
      </c>
      <c r="JS753">
        <v>2.54761</v>
      </c>
      <c r="JT753">
        <v>37.6022</v>
      </c>
      <c r="JU753">
        <v>23.9649</v>
      </c>
      <c r="JV753">
        <v>18</v>
      </c>
      <c r="JW753">
        <v>478.719</v>
      </c>
      <c r="JX753">
        <v>452.554</v>
      </c>
      <c r="JY753">
        <v>26.4936</v>
      </c>
      <c r="JZ753">
        <v>29.0363</v>
      </c>
      <c r="KA753">
        <v>29.9997</v>
      </c>
      <c r="KB753">
        <v>28.8171</v>
      </c>
      <c r="KC753">
        <v>28.9009</v>
      </c>
      <c r="KD753">
        <v>46.8167</v>
      </c>
      <c r="KE753">
        <v>21.8863</v>
      </c>
      <c r="KF753">
        <v>14.2221</v>
      </c>
      <c r="KG753">
        <v>26.4875</v>
      </c>
      <c r="KH753">
        <v>1088.91</v>
      </c>
      <c r="KI753">
        <v>20.0322</v>
      </c>
      <c r="KJ753">
        <v>100.927</v>
      </c>
      <c r="KK753">
        <v>100.288</v>
      </c>
    </row>
    <row r="754" spans="1:297">
      <c r="A754">
        <v>738</v>
      </c>
      <c r="B754">
        <v>1759266239.6</v>
      </c>
      <c r="C754">
        <v>19424</v>
      </c>
      <c r="D754" t="s">
        <v>1926</v>
      </c>
      <c r="E754" t="s">
        <v>1927</v>
      </c>
      <c r="F754">
        <v>5</v>
      </c>
      <c r="G754" t="s">
        <v>1797</v>
      </c>
      <c r="H754" t="s">
        <v>436</v>
      </c>
      <c r="I754">
        <v>1759266232.1</v>
      </c>
      <c r="J754">
        <f>(K754)/1000</f>
        <v>0</v>
      </c>
      <c r="K754">
        <f>IF(DP754, AN754, AH754)</f>
        <v>0</v>
      </c>
      <c r="L754">
        <f>IF(DP754, AI754, AG754)</f>
        <v>0</v>
      </c>
      <c r="M754">
        <f>DR754 - IF(AU754&gt;1, L754*DL754*100.0/(AW754), 0)</f>
        <v>0</v>
      </c>
      <c r="N754">
        <f>((T754-J754/2)*M754-L754)/(T754+J754/2)</f>
        <v>0</v>
      </c>
      <c r="O754">
        <f>N754*(DY754+DZ754)/1000.0</f>
        <v>0</v>
      </c>
      <c r="P754">
        <f>(DR754 - IF(AU754&gt;1, L754*DL754*100.0/(AW754), 0))*(DY754+DZ754)/1000.0</f>
        <v>0</v>
      </c>
      <c r="Q754">
        <f>2.0/((1/S754-1/R754)+SIGN(S754)*SQRT((1/S754-1/R754)*(1/S754-1/R754) + 4*DM754/((DM754+1)*(DM754+1))*(2*1/S754*1/R754-1/R754*1/R754)))</f>
        <v>0</v>
      </c>
      <c r="R754">
        <f>IF(LEFT(DN754,1)&lt;&gt;"0",IF(LEFT(DN754,1)="1",3.0,DO754),$D$5+$E$5*(EF754*DY754/($K$5*1000))+$F$5*(EF754*DY754/($K$5*1000))*MAX(MIN(DL754,$J$5),$I$5)*MAX(MIN(DL754,$J$5),$I$5)+$G$5*MAX(MIN(DL754,$J$5),$I$5)*(EF754*DY754/($K$5*1000))+$H$5*(EF754*DY754/($K$5*1000))*(EF754*DY754/($K$5*1000)))</f>
        <v>0</v>
      </c>
      <c r="S754">
        <f>J754*(1000-(1000*0.61365*exp(17.502*W754/(240.97+W754))/(DY754+DZ754)+DT754)/2)/(1000*0.61365*exp(17.502*W754/(240.97+W754))/(DY754+DZ754)-DT754)</f>
        <v>0</v>
      </c>
      <c r="T754">
        <f>1/((DM754+1)/(Q754/1.6)+1/(R754/1.37)) + DM754/((DM754+1)/(Q754/1.6) + DM754/(R754/1.37))</f>
        <v>0</v>
      </c>
      <c r="U754">
        <f>(DH754*DK754)</f>
        <v>0</v>
      </c>
      <c r="V754">
        <f>(EA754+(U754+2*0.95*5.67E-8*(((EA754+$B$7)+273)^4-(EA754+273)^4)-44100*J754)/(1.84*29.3*R754+8*0.95*5.67E-8*(EA754+273)^3))</f>
        <v>0</v>
      </c>
      <c r="W754">
        <f>($C$7*EB754+$D$7*EC754+$E$7*V754)</f>
        <v>0</v>
      </c>
      <c r="X754">
        <f>0.61365*exp(17.502*W754/(240.97+W754))</f>
        <v>0</v>
      </c>
      <c r="Y754">
        <f>(Z754/AA754*100)</f>
        <v>0</v>
      </c>
      <c r="Z754">
        <f>DT754*(DY754+DZ754)/1000</f>
        <v>0</v>
      </c>
      <c r="AA754">
        <f>0.61365*exp(17.502*EA754/(240.97+EA754))</f>
        <v>0</v>
      </c>
      <c r="AB754">
        <f>(X754-DT754*(DY754+DZ754)/1000)</f>
        <v>0</v>
      </c>
      <c r="AC754">
        <f>(-J754*44100)</f>
        <v>0</v>
      </c>
      <c r="AD754">
        <f>2*29.3*R754*0.92*(EA754-W754)</f>
        <v>0</v>
      </c>
      <c r="AE754">
        <f>2*0.95*5.67E-8*(((EA754+$B$7)+273)^4-(W754+273)^4)</f>
        <v>0</v>
      </c>
      <c r="AF754">
        <f>U754+AE754+AC754+AD754</f>
        <v>0</v>
      </c>
      <c r="AG754">
        <f>DX754*AU754*(DS754-DR754*(1000-AU754*DU754)/(1000-AU754*DT754))/(100*DL754)</f>
        <v>0</v>
      </c>
      <c r="AH754">
        <f>1000*DX754*AU754*(DT754-DU754)/(100*DL754*(1000-AU754*DT754))</f>
        <v>0</v>
      </c>
      <c r="AI754">
        <f>(AJ754 - AK754 - DY754*1E3/(8.314*(EA754+273.15)) * AM754/DX754 * AL754) * DX754/(100*DL754) * (1000 - DU754)/1000</f>
        <v>0</v>
      </c>
      <c r="AJ754">
        <v>1097.294832461008</v>
      </c>
      <c r="AK754">
        <v>1064.726363636363</v>
      </c>
      <c r="AL754">
        <v>3.469145810038914</v>
      </c>
      <c r="AM754">
        <v>65.48838002476873</v>
      </c>
      <c r="AN754">
        <f>(AP754 - AO754 + DY754*1E3/(8.314*(EA754+273.15)) * AR754/DX754 * AQ754) * DX754/(100*DL754) * 1000/(1000 - AP754)</f>
        <v>0</v>
      </c>
      <c r="AO754">
        <v>19.92500451113829</v>
      </c>
      <c r="AP754">
        <v>22.38623272727272</v>
      </c>
      <c r="AQ754">
        <v>-0.001321754603708972</v>
      </c>
      <c r="AR754">
        <v>121.0153732693986</v>
      </c>
      <c r="AS754">
        <v>3</v>
      </c>
      <c r="AT754">
        <v>1</v>
      </c>
      <c r="AU754">
        <f>IF(AS754*$H$13&gt;=AW754,1.0,(AW754/(AW754-AS754*$H$13)))</f>
        <v>0</v>
      </c>
      <c r="AV754">
        <f>(AU754-1)*100</f>
        <v>0</v>
      </c>
      <c r="AW754">
        <f>MAX(0,($B$13+$C$13*EF754)/(1+$D$13*EF754)*DY754/(EA754+273)*$E$13)</f>
        <v>0</v>
      </c>
      <c r="AX754" t="s">
        <v>437</v>
      </c>
      <c r="AY754" t="s">
        <v>437</v>
      </c>
      <c r="AZ754">
        <v>0</v>
      </c>
      <c r="BA754">
        <v>0</v>
      </c>
      <c r="BB754">
        <f>1-AZ754/BA754</f>
        <v>0</v>
      </c>
      <c r="BC754">
        <v>0</v>
      </c>
      <c r="BD754" t="s">
        <v>437</v>
      </c>
      <c r="BE754" t="s">
        <v>437</v>
      </c>
      <c r="BF754">
        <v>0</v>
      </c>
      <c r="BG754">
        <v>0</v>
      </c>
      <c r="BH754">
        <f>1-BF754/BG754</f>
        <v>0</v>
      </c>
      <c r="BI754">
        <v>0.5</v>
      </c>
      <c r="BJ754">
        <f>DI754</f>
        <v>0</v>
      </c>
      <c r="BK754">
        <f>L754</f>
        <v>0</v>
      </c>
      <c r="BL754">
        <f>BH754*BI754*BJ754</f>
        <v>0</v>
      </c>
      <c r="BM754">
        <f>(BK754-BC754)/BJ754</f>
        <v>0</v>
      </c>
      <c r="BN754">
        <f>(BA754-BG754)/BG754</f>
        <v>0</v>
      </c>
      <c r="BO754">
        <f>AZ754/(BB754+AZ754/BG754)</f>
        <v>0</v>
      </c>
      <c r="BP754" t="s">
        <v>437</v>
      </c>
      <c r="BQ754">
        <v>0</v>
      </c>
      <c r="BR754">
        <f>IF(BQ754&lt;&gt;0, BQ754, BO754)</f>
        <v>0</v>
      </c>
      <c r="BS754">
        <f>1-BR754/BG754</f>
        <v>0</v>
      </c>
      <c r="BT754">
        <f>(BG754-BF754)/(BG754-BR754)</f>
        <v>0</v>
      </c>
      <c r="BU754">
        <f>(BA754-BG754)/(BA754-BR754)</f>
        <v>0</v>
      </c>
      <c r="BV754">
        <f>(BG754-BF754)/(BG754-AZ754)</f>
        <v>0</v>
      </c>
      <c r="BW754">
        <f>(BA754-BG754)/(BA754-AZ754)</f>
        <v>0</v>
      </c>
      <c r="BX754">
        <f>(BT754*BR754/BF754)</f>
        <v>0</v>
      </c>
      <c r="BY754">
        <f>(1-BX754)</f>
        <v>0</v>
      </c>
      <c r="DH754">
        <f>$B$11*EG754+$C$11*EH754+$F$11*ES754*(1-EV754)</f>
        <v>0</v>
      </c>
      <c r="DI754">
        <f>DH754*DJ754</f>
        <v>0</v>
      </c>
      <c r="DJ754">
        <f>($B$11*$D$9+$C$11*$D$9+$F$11*((FF754+EX754)/MAX(FF754+EX754+FG754, 0.1)*$I$9+FG754/MAX(FF754+EX754+FG754, 0.1)*$J$9))/($B$11+$C$11+$F$11)</f>
        <v>0</v>
      </c>
      <c r="DK754">
        <f>($B$11*$K$9+$C$11*$K$9+$F$11*((FF754+EX754)/MAX(FF754+EX754+FG754, 0.1)*$P$9+FG754/MAX(FF754+EX754+FG754, 0.1)*$Q$9))/($B$11+$C$11+$F$11)</f>
        <v>0</v>
      </c>
      <c r="DL754">
        <v>5.36</v>
      </c>
      <c r="DM754">
        <v>0.5</v>
      </c>
      <c r="DN754" t="s">
        <v>438</v>
      </c>
      <c r="DO754">
        <v>2</v>
      </c>
      <c r="DP754" t="b">
        <v>1</v>
      </c>
      <c r="DQ754">
        <v>1759266232.1</v>
      </c>
      <c r="DR754">
        <v>1017.280037037037</v>
      </c>
      <c r="DS754">
        <v>1060.541111111111</v>
      </c>
      <c r="DT754">
        <v>22.41841111111112</v>
      </c>
      <c r="DU754">
        <v>19.85428148148148</v>
      </c>
      <c r="DV754">
        <v>1016.370259259259</v>
      </c>
      <c r="DW754">
        <v>22.20905185185186</v>
      </c>
      <c r="DX754">
        <v>500.015925925926</v>
      </c>
      <c r="DY754">
        <v>90.60483703703704</v>
      </c>
      <c r="DZ754">
        <v>0.05123107037037037</v>
      </c>
      <c r="EA754">
        <v>29.32546296296296</v>
      </c>
      <c r="EB754">
        <v>30.01955555555556</v>
      </c>
      <c r="EC754">
        <v>999.9000000000001</v>
      </c>
      <c r="ED754">
        <v>0</v>
      </c>
      <c r="EE754">
        <v>0</v>
      </c>
      <c r="EF754">
        <v>10009.72407407407</v>
      </c>
      <c r="EG754">
        <v>0</v>
      </c>
      <c r="EH754">
        <v>12.3567</v>
      </c>
      <c r="EI754">
        <v>-43.26058148148148</v>
      </c>
      <c r="EJ754">
        <v>1040.608148148148</v>
      </c>
      <c r="EK754">
        <v>1082.024444444444</v>
      </c>
      <c r="EL754">
        <v>2.564128518518519</v>
      </c>
      <c r="EM754">
        <v>1060.541111111111</v>
      </c>
      <c r="EN754">
        <v>19.85428148148148</v>
      </c>
      <c r="EO754">
        <v>2.031216666666667</v>
      </c>
      <c r="EP754">
        <v>1.798893703703703</v>
      </c>
      <c r="EQ754">
        <v>17.68978888888889</v>
      </c>
      <c r="ER754">
        <v>15.77712222222222</v>
      </c>
      <c r="ES754">
        <v>1999.99962962963</v>
      </c>
      <c r="ET754">
        <v>0.9800022222222222</v>
      </c>
      <c r="EU754">
        <v>0.01999767777777777</v>
      </c>
      <c r="EV754">
        <v>0</v>
      </c>
      <c r="EW754">
        <v>936.635888888889</v>
      </c>
      <c r="EX754">
        <v>5.000560000000001</v>
      </c>
      <c r="EY754">
        <v>19251.28888888889</v>
      </c>
      <c r="EZ754">
        <v>17294.89259259259</v>
      </c>
      <c r="FA754">
        <v>41.33299999999999</v>
      </c>
      <c r="FB754">
        <v>41.55051851851851</v>
      </c>
      <c r="FC754">
        <v>41.20348148148148</v>
      </c>
      <c r="FD754">
        <v>40.71281481481481</v>
      </c>
      <c r="FE754">
        <v>42.20107407407406</v>
      </c>
      <c r="FF754">
        <v>1955.099629629629</v>
      </c>
      <c r="FG754">
        <v>39.89925925925926</v>
      </c>
      <c r="FH754">
        <v>0</v>
      </c>
      <c r="FI754">
        <v>1759266254.2</v>
      </c>
      <c r="FJ754">
        <v>0</v>
      </c>
      <c r="FK754">
        <v>936.5954</v>
      </c>
      <c r="FL754">
        <v>-1.401461538105711</v>
      </c>
      <c r="FM754">
        <v>-15.67692305795425</v>
      </c>
      <c r="FN754">
        <v>19251.024</v>
      </c>
      <c r="FO754">
        <v>15</v>
      </c>
      <c r="FP754">
        <v>0</v>
      </c>
      <c r="FQ754" t="s">
        <v>439</v>
      </c>
      <c r="FR754">
        <v>1747148579.5</v>
      </c>
      <c r="FS754">
        <v>1747148584.5</v>
      </c>
      <c r="FT754">
        <v>0</v>
      </c>
      <c r="FU754">
        <v>0.162</v>
      </c>
      <c r="FV754">
        <v>-0.001</v>
      </c>
      <c r="FW754">
        <v>0.139</v>
      </c>
      <c r="FX754">
        <v>0.058</v>
      </c>
      <c r="FY754">
        <v>420</v>
      </c>
      <c r="FZ754">
        <v>16</v>
      </c>
      <c r="GA754">
        <v>0.19</v>
      </c>
      <c r="GB754">
        <v>0.02</v>
      </c>
      <c r="GC754">
        <v>-43.16681</v>
      </c>
      <c r="GD754">
        <v>-1.627733583489588</v>
      </c>
      <c r="GE754">
        <v>0.1890456238583685</v>
      </c>
      <c r="GF754">
        <v>0</v>
      </c>
      <c r="GG754">
        <v>936.6470588235294</v>
      </c>
      <c r="GH754">
        <v>-0.8655767723620241</v>
      </c>
      <c r="GI754">
        <v>0.2501331341008017</v>
      </c>
      <c r="GJ754">
        <v>1</v>
      </c>
      <c r="GK754">
        <v>2.61598775</v>
      </c>
      <c r="GL754">
        <v>-1.098988480300194</v>
      </c>
      <c r="GM754">
        <v>0.106398497533741</v>
      </c>
      <c r="GN754">
        <v>0</v>
      </c>
      <c r="GO754">
        <v>1</v>
      </c>
      <c r="GP754">
        <v>3</v>
      </c>
      <c r="GQ754" t="s">
        <v>463</v>
      </c>
      <c r="GR754">
        <v>3.12813</v>
      </c>
      <c r="GS754">
        <v>2.7291</v>
      </c>
      <c r="GT754">
        <v>0.160674</v>
      </c>
      <c r="GU754">
        <v>0.16593</v>
      </c>
      <c r="GV754">
        <v>0.102044</v>
      </c>
      <c r="GW754">
        <v>0.0946994</v>
      </c>
      <c r="GX754">
        <v>25168.7</v>
      </c>
      <c r="GY754">
        <v>24261</v>
      </c>
      <c r="GZ754">
        <v>30528.9</v>
      </c>
      <c r="HA754">
        <v>29342.5</v>
      </c>
      <c r="HB754">
        <v>37838.8</v>
      </c>
      <c r="HC754">
        <v>34954.5</v>
      </c>
      <c r="HD754">
        <v>46702.9</v>
      </c>
      <c r="HE754">
        <v>43598.6</v>
      </c>
      <c r="HF754">
        <v>1.82388</v>
      </c>
      <c r="HG754">
        <v>1.83092</v>
      </c>
      <c r="HH754">
        <v>0.14393</v>
      </c>
      <c r="HI754">
        <v>0</v>
      </c>
      <c r="HJ754">
        <v>27.6373</v>
      </c>
      <c r="HK754">
        <v>999.9</v>
      </c>
      <c r="HL754">
        <v>46.6</v>
      </c>
      <c r="HM754">
        <v>31.7</v>
      </c>
      <c r="HN754">
        <v>24.1461</v>
      </c>
      <c r="HO754">
        <v>63.0843</v>
      </c>
      <c r="HP754">
        <v>17.2997</v>
      </c>
      <c r="HQ754">
        <v>1</v>
      </c>
      <c r="HR754">
        <v>0.138854</v>
      </c>
      <c r="HS754">
        <v>0.598017</v>
      </c>
      <c r="HT754">
        <v>20.1994</v>
      </c>
      <c r="HU754">
        <v>5.22642</v>
      </c>
      <c r="HV754">
        <v>11.974</v>
      </c>
      <c r="HW754">
        <v>4.9696</v>
      </c>
      <c r="HX754">
        <v>3.28945</v>
      </c>
      <c r="HY754">
        <v>9999</v>
      </c>
      <c r="HZ754">
        <v>9999</v>
      </c>
      <c r="IA754">
        <v>9999</v>
      </c>
      <c r="IB754">
        <v>22.8</v>
      </c>
      <c r="IC754">
        <v>4.97291</v>
      </c>
      <c r="ID754">
        <v>1.87729</v>
      </c>
      <c r="IE754">
        <v>1.87534</v>
      </c>
      <c r="IF754">
        <v>1.87816</v>
      </c>
      <c r="IG754">
        <v>1.87488</v>
      </c>
      <c r="IH754">
        <v>1.87845</v>
      </c>
      <c r="II754">
        <v>1.87556</v>
      </c>
      <c r="IJ754">
        <v>1.87672</v>
      </c>
      <c r="IK754">
        <v>0</v>
      </c>
      <c r="IL754">
        <v>0</v>
      </c>
      <c r="IM754">
        <v>0</v>
      </c>
      <c r="IN754">
        <v>0</v>
      </c>
      <c r="IO754" t="s">
        <v>441</v>
      </c>
      <c r="IP754" t="s">
        <v>442</v>
      </c>
      <c r="IQ754" t="s">
        <v>443</v>
      </c>
      <c r="IR754" t="s">
        <v>443</v>
      </c>
      <c r="IS754" t="s">
        <v>443</v>
      </c>
      <c r="IT754" t="s">
        <v>443</v>
      </c>
      <c r="IU754">
        <v>0</v>
      </c>
      <c r="IV754">
        <v>100</v>
      </c>
      <c r="IW754">
        <v>100</v>
      </c>
      <c r="IX754">
        <v>0.9399999999999999</v>
      </c>
      <c r="IY754">
        <v>0.2087</v>
      </c>
      <c r="IZ754">
        <v>-0.1222274518627452</v>
      </c>
      <c r="JA754">
        <v>0.001328938755811441</v>
      </c>
      <c r="JB754">
        <v>-5.633165956792918E-07</v>
      </c>
      <c r="JC754">
        <v>2.510553891376428E-10</v>
      </c>
      <c r="JD754">
        <v>-0.04678033270444259</v>
      </c>
      <c r="JE754">
        <v>-0.0009625096320519332</v>
      </c>
      <c r="JF754">
        <v>0.0006953178313022573</v>
      </c>
      <c r="JG754">
        <v>-5.973937232829655E-06</v>
      </c>
      <c r="JH754">
        <v>1</v>
      </c>
      <c r="JI754">
        <v>2112</v>
      </c>
      <c r="JJ754">
        <v>1</v>
      </c>
      <c r="JK754">
        <v>26</v>
      </c>
      <c r="JL754">
        <v>201961</v>
      </c>
      <c r="JM754">
        <v>201960.9</v>
      </c>
      <c r="JN754">
        <v>2.36572</v>
      </c>
      <c r="JO754">
        <v>2.53906</v>
      </c>
      <c r="JP754">
        <v>1.39893</v>
      </c>
      <c r="JQ754">
        <v>2.32544</v>
      </c>
      <c r="JR754">
        <v>1.44897</v>
      </c>
      <c r="JS754">
        <v>2.52441</v>
      </c>
      <c r="JT754">
        <v>37.6022</v>
      </c>
      <c r="JU754">
        <v>23.9649</v>
      </c>
      <c r="JV754">
        <v>18</v>
      </c>
      <c r="JW754">
        <v>478.558</v>
      </c>
      <c r="JX754">
        <v>452.794</v>
      </c>
      <c r="JY754">
        <v>26.4744</v>
      </c>
      <c r="JZ754">
        <v>29.0327</v>
      </c>
      <c r="KA754">
        <v>29.9998</v>
      </c>
      <c r="KB754">
        <v>28.8134</v>
      </c>
      <c r="KC754">
        <v>28.8971</v>
      </c>
      <c r="KD754">
        <v>47.3613</v>
      </c>
      <c r="KE754">
        <v>21.5982</v>
      </c>
      <c r="KF754">
        <v>14.2221</v>
      </c>
      <c r="KG754">
        <v>26.478</v>
      </c>
      <c r="KH754">
        <v>1108.99</v>
      </c>
      <c r="KI754">
        <v>20.1314</v>
      </c>
      <c r="KJ754">
        <v>100.928</v>
      </c>
      <c r="KK754">
        <v>100.287</v>
      </c>
    </row>
    <row r="755" spans="1:297">
      <c r="A755">
        <v>739</v>
      </c>
      <c r="B755">
        <v>1759266244.6</v>
      </c>
      <c r="C755">
        <v>19429</v>
      </c>
      <c r="D755" t="s">
        <v>1928</v>
      </c>
      <c r="E755" t="s">
        <v>1929</v>
      </c>
      <c r="F755">
        <v>5</v>
      </c>
      <c r="G755" t="s">
        <v>1797</v>
      </c>
      <c r="H755" t="s">
        <v>436</v>
      </c>
      <c r="I755">
        <v>1759266236.814285</v>
      </c>
      <c r="J755">
        <f>(K755)/1000</f>
        <v>0</v>
      </c>
      <c r="K755">
        <f>IF(DP755, AN755, AH755)</f>
        <v>0</v>
      </c>
      <c r="L755">
        <f>IF(DP755, AI755, AG755)</f>
        <v>0</v>
      </c>
      <c r="M755">
        <f>DR755 - IF(AU755&gt;1, L755*DL755*100.0/(AW755), 0)</f>
        <v>0</v>
      </c>
      <c r="N755">
        <f>((T755-J755/2)*M755-L755)/(T755+J755/2)</f>
        <v>0</v>
      </c>
      <c r="O755">
        <f>N755*(DY755+DZ755)/1000.0</f>
        <v>0</v>
      </c>
      <c r="P755">
        <f>(DR755 - IF(AU755&gt;1, L755*DL755*100.0/(AW755), 0))*(DY755+DZ755)/1000.0</f>
        <v>0</v>
      </c>
      <c r="Q755">
        <f>2.0/((1/S755-1/R755)+SIGN(S755)*SQRT((1/S755-1/R755)*(1/S755-1/R755) + 4*DM755/((DM755+1)*(DM755+1))*(2*1/S755*1/R755-1/R755*1/R755)))</f>
        <v>0</v>
      </c>
      <c r="R755">
        <f>IF(LEFT(DN755,1)&lt;&gt;"0",IF(LEFT(DN755,1)="1",3.0,DO755),$D$5+$E$5*(EF755*DY755/($K$5*1000))+$F$5*(EF755*DY755/($K$5*1000))*MAX(MIN(DL755,$J$5),$I$5)*MAX(MIN(DL755,$J$5),$I$5)+$G$5*MAX(MIN(DL755,$J$5),$I$5)*(EF755*DY755/($K$5*1000))+$H$5*(EF755*DY755/($K$5*1000))*(EF755*DY755/($K$5*1000)))</f>
        <v>0</v>
      </c>
      <c r="S755">
        <f>J755*(1000-(1000*0.61365*exp(17.502*W755/(240.97+W755))/(DY755+DZ755)+DT755)/2)/(1000*0.61365*exp(17.502*W755/(240.97+W755))/(DY755+DZ755)-DT755)</f>
        <v>0</v>
      </c>
      <c r="T755">
        <f>1/((DM755+1)/(Q755/1.6)+1/(R755/1.37)) + DM755/((DM755+1)/(Q755/1.6) + DM755/(R755/1.37))</f>
        <v>0</v>
      </c>
      <c r="U755">
        <f>(DH755*DK755)</f>
        <v>0</v>
      </c>
      <c r="V755">
        <f>(EA755+(U755+2*0.95*5.67E-8*(((EA755+$B$7)+273)^4-(EA755+273)^4)-44100*J755)/(1.84*29.3*R755+8*0.95*5.67E-8*(EA755+273)^3))</f>
        <v>0</v>
      </c>
      <c r="W755">
        <f>($C$7*EB755+$D$7*EC755+$E$7*V755)</f>
        <v>0</v>
      </c>
      <c r="X755">
        <f>0.61365*exp(17.502*W755/(240.97+W755))</f>
        <v>0</v>
      </c>
      <c r="Y755">
        <f>(Z755/AA755*100)</f>
        <v>0</v>
      </c>
      <c r="Z755">
        <f>DT755*(DY755+DZ755)/1000</f>
        <v>0</v>
      </c>
      <c r="AA755">
        <f>0.61365*exp(17.502*EA755/(240.97+EA755))</f>
        <v>0</v>
      </c>
      <c r="AB755">
        <f>(X755-DT755*(DY755+DZ755)/1000)</f>
        <v>0</v>
      </c>
      <c r="AC755">
        <f>(-J755*44100)</f>
        <v>0</v>
      </c>
      <c r="AD755">
        <f>2*29.3*R755*0.92*(EA755-W755)</f>
        <v>0</v>
      </c>
      <c r="AE755">
        <f>2*0.95*5.67E-8*(((EA755+$B$7)+273)^4-(W755+273)^4)</f>
        <v>0</v>
      </c>
      <c r="AF755">
        <f>U755+AE755+AC755+AD755</f>
        <v>0</v>
      </c>
      <c r="AG755">
        <f>DX755*AU755*(DS755-DR755*(1000-AU755*DU755)/(1000-AU755*DT755))/(100*DL755)</f>
        <v>0</v>
      </c>
      <c r="AH755">
        <f>1000*DX755*AU755*(DT755-DU755)/(100*DL755*(1000-AU755*DT755))</f>
        <v>0</v>
      </c>
      <c r="AI755">
        <f>(AJ755 - AK755 - DY755*1E3/(8.314*(EA755+273.15)) * AM755/DX755 * AL755) * DX755/(100*DL755) * (1000 - DU755)/1000</f>
        <v>0</v>
      </c>
      <c r="AJ755">
        <v>1114.40142206392</v>
      </c>
      <c r="AK755">
        <v>1081.903696969697</v>
      </c>
      <c r="AL755">
        <v>3.424137039851146</v>
      </c>
      <c r="AM755">
        <v>65.48838002476873</v>
      </c>
      <c r="AN755">
        <f>(AP755 - AO755 + DY755*1E3/(8.314*(EA755+273.15)) * AR755/DX755 * AQ755) * DX755/(100*DL755) * 1000/(1000 - AP755)</f>
        <v>0</v>
      </c>
      <c r="AO755">
        <v>20.0288020430841</v>
      </c>
      <c r="AP755">
        <v>22.36911575757575</v>
      </c>
      <c r="AQ755">
        <v>-0.001542660307009902</v>
      </c>
      <c r="AR755">
        <v>121.0153732693986</v>
      </c>
      <c r="AS755">
        <v>3</v>
      </c>
      <c r="AT755">
        <v>1</v>
      </c>
      <c r="AU755">
        <f>IF(AS755*$H$13&gt;=AW755,1.0,(AW755/(AW755-AS755*$H$13)))</f>
        <v>0</v>
      </c>
      <c r="AV755">
        <f>(AU755-1)*100</f>
        <v>0</v>
      </c>
      <c r="AW755">
        <f>MAX(0,($B$13+$C$13*EF755)/(1+$D$13*EF755)*DY755/(EA755+273)*$E$13)</f>
        <v>0</v>
      </c>
      <c r="AX755" t="s">
        <v>437</v>
      </c>
      <c r="AY755" t="s">
        <v>437</v>
      </c>
      <c r="AZ755">
        <v>0</v>
      </c>
      <c r="BA755">
        <v>0</v>
      </c>
      <c r="BB755">
        <f>1-AZ755/BA755</f>
        <v>0</v>
      </c>
      <c r="BC755">
        <v>0</v>
      </c>
      <c r="BD755" t="s">
        <v>437</v>
      </c>
      <c r="BE755" t="s">
        <v>437</v>
      </c>
      <c r="BF755">
        <v>0</v>
      </c>
      <c r="BG755">
        <v>0</v>
      </c>
      <c r="BH755">
        <f>1-BF755/BG755</f>
        <v>0</v>
      </c>
      <c r="BI755">
        <v>0.5</v>
      </c>
      <c r="BJ755">
        <f>DI755</f>
        <v>0</v>
      </c>
      <c r="BK755">
        <f>L755</f>
        <v>0</v>
      </c>
      <c r="BL755">
        <f>BH755*BI755*BJ755</f>
        <v>0</v>
      </c>
      <c r="BM755">
        <f>(BK755-BC755)/BJ755</f>
        <v>0</v>
      </c>
      <c r="BN755">
        <f>(BA755-BG755)/BG755</f>
        <v>0</v>
      </c>
      <c r="BO755">
        <f>AZ755/(BB755+AZ755/BG755)</f>
        <v>0</v>
      </c>
      <c r="BP755" t="s">
        <v>437</v>
      </c>
      <c r="BQ755">
        <v>0</v>
      </c>
      <c r="BR755">
        <f>IF(BQ755&lt;&gt;0, BQ755, BO755)</f>
        <v>0</v>
      </c>
      <c r="BS755">
        <f>1-BR755/BG755</f>
        <v>0</v>
      </c>
      <c r="BT755">
        <f>(BG755-BF755)/(BG755-BR755)</f>
        <v>0</v>
      </c>
      <c r="BU755">
        <f>(BA755-BG755)/(BA755-BR755)</f>
        <v>0</v>
      </c>
      <c r="BV755">
        <f>(BG755-BF755)/(BG755-AZ755)</f>
        <v>0</v>
      </c>
      <c r="BW755">
        <f>(BA755-BG755)/(BA755-AZ755)</f>
        <v>0</v>
      </c>
      <c r="BX755">
        <f>(BT755*BR755/BF755)</f>
        <v>0</v>
      </c>
      <c r="BY755">
        <f>(1-BX755)</f>
        <v>0</v>
      </c>
      <c r="DH755">
        <f>$B$11*EG755+$C$11*EH755+$F$11*ES755*(1-EV755)</f>
        <v>0</v>
      </c>
      <c r="DI755">
        <f>DH755*DJ755</f>
        <v>0</v>
      </c>
      <c r="DJ755">
        <f>($B$11*$D$9+$C$11*$D$9+$F$11*((FF755+EX755)/MAX(FF755+EX755+FG755, 0.1)*$I$9+FG755/MAX(FF755+EX755+FG755, 0.1)*$J$9))/($B$11+$C$11+$F$11)</f>
        <v>0</v>
      </c>
      <c r="DK755">
        <f>($B$11*$K$9+$C$11*$K$9+$F$11*((FF755+EX755)/MAX(FF755+EX755+FG755, 0.1)*$P$9+FG755/MAX(FF755+EX755+FG755, 0.1)*$Q$9))/($B$11+$C$11+$F$11)</f>
        <v>0</v>
      </c>
      <c r="DL755">
        <v>5.36</v>
      </c>
      <c r="DM755">
        <v>0.5</v>
      </c>
      <c r="DN755" t="s">
        <v>438</v>
      </c>
      <c r="DO755">
        <v>2</v>
      </c>
      <c r="DP755" t="b">
        <v>1</v>
      </c>
      <c r="DQ755">
        <v>1759266236.814285</v>
      </c>
      <c r="DR755">
        <v>1033.162857142857</v>
      </c>
      <c r="DS755">
        <v>1076.385357142857</v>
      </c>
      <c r="DT755">
        <v>22.39794285714285</v>
      </c>
      <c r="DU755">
        <v>19.92491785714285</v>
      </c>
      <c r="DV755">
        <v>1032.2375</v>
      </c>
      <c r="DW755">
        <v>22.18900714285714</v>
      </c>
      <c r="DX755">
        <v>500.0092500000001</v>
      </c>
      <c r="DY755">
        <v>90.60369285714285</v>
      </c>
      <c r="DZ755">
        <v>0.05133991785714286</v>
      </c>
      <c r="EA755">
        <v>29.30511071428572</v>
      </c>
      <c r="EB755">
        <v>29.99769285714286</v>
      </c>
      <c r="EC755">
        <v>999.9000000000002</v>
      </c>
      <c r="ED755">
        <v>0</v>
      </c>
      <c r="EE755">
        <v>0</v>
      </c>
      <c r="EF755">
        <v>10008.61964285714</v>
      </c>
      <c r="EG755">
        <v>0</v>
      </c>
      <c r="EH755">
        <v>12.3567</v>
      </c>
      <c r="EI755">
        <v>-43.22265357142857</v>
      </c>
      <c r="EJ755">
        <v>1056.832857142857</v>
      </c>
      <c r="EK755">
        <v>1098.269285714286</v>
      </c>
      <c r="EL755">
        <v>2.4730225</v>
      </c>
      <c r="EM755">
        <v>1076.385357142857</v>
      </c>
      <c r="EN755">
        <v>19.92491785714285</v>
      </c>
      <c r="EO755">
        <v>2.029335714285714</v>
      </c>
      <c r="EP755">
        <v>1.805271428571428</v>
      </c>
      <c r="EQ755">
        <v>17.6751</v>
      </c>
      <c r="ER755">
        <v>15.83240357142857</v>
      </c>
      <c r="ES755">
        <v>1999.997142857143</v>
      </c>
      <c r="ET755">
        <v>0.9800022142857142</v>
      </c>
      <c r="EU755">
        <v>0.01999768571428571</v>
      </c>
      <c r="EV755">
        <v>0</v>
      </c>
      <c r="EW755">
        <v>936.5102142857143</v>
      </c>
      <c r="EX755">
        <v>5.000560000000001</v>
      </c>
      <c r="EY755">
        <v>19250.44642857143</v>
      </c>
      <c r="EZ755">
        <v>17294.87142857143</v>
      </c>
      <c r="FA755">
        <v>41.38582142857142</v>
      </c>
      <c r="FB755">
        <v>41.54428571428571</v>
      </c>
      <c r="FC755">
        <v>41.17610714285713</v>
      </c>
      <c r="FD755">
        <v>40.71410714285714</v>
      </c>
      <c r="FE755">
        <v>42.17610714285713</v>
      </c>
      <c r="FF755">
        <v>1955.097142857143</v>
      </c>
      <c r="FG755">
        <v>39.89892857142858</v>
      </c>
      <c r="FH755">
        <v>0</v>
      </c>
      <c r="FI755">
        <v>1759266259</v>
      </c>
      <c r="FJ755">
        <v>0</v>
      </c>
      <c r="FK755">
        <v>936.5125199999999</v>
      </c>
      <c r="FL755">
        <v>0.2300769215155298</v>
      </c>
      <c r="FM755">
        <v>-2.56923074678539</v>
      </c>
      <c r="FN755">
        <v>19250.116</v>
      </c>
      <c r="FO755">
        <v>15</v>
      </c>
      <c r="FP755">
        <v>0</v>
      </c>
      <c r="FQ755" t="s">
        <v>439</v>
      </c>
      <c r="FR755">
        <v>1747148579.5</v>
      </c>
      <c r="FS755">
        <v>1747148584.5</v>
      </c>
      <c r="FT755">
        <v>0</v>
      </c>
      <c r="FU755">
        <v>0.162</v>
      </c>
      <c r="FV755">
        <v>-0.001</v>
      </c>
      <c r="FW755">
        <v>0.139</v>
      </c>
      <c r="FX755">
        <v>0.058</v>
      </c>
      <c r="FY755">
        <v>420</v>
      </c>
      <c r="FZ755">
        <v>16</v>
      </c>
      <c r="GA755">
        <v>0.19</v>
      </c>
      <c r="GB755">
        <v>0.02</v>
      </c>
      <c r="GC755">
        <v>-43.219815</v>
      </c>
      <c r="GD755">
        <v>0.2376360225140537</v>
      </c>
      <c r="GE755">
        <v>0.09539643481283777</v>
      </c>
      <c r="GF755">
        <v>1</v>
      </c>
      <c r="GG755">
        <v>936.5839117647059</v>
      </c>
      <c r="GH755">
        <v>-0.9963177972787196</v>
      </c>
      <c r="GI755">
        <v>0.2729370071309398</v>
      </c>
      <c r="GJ755">
        <v>1</v>
      </c>
      <c r="GK755">
        <v>2.51691375</v>
      </c>
      <c r="GL755">
        <v>-1.153842213883686</v>
      </c>
      <c r="GM755">
        <v>0.1119364861134987</v>
      </c>
      <c r="GN755">
        <v>0</v>
      </c>
      <c r="GO755">
        <v>2</v>
      </c>
      <c r="GP755">
        <v>3</v>
      </c>
      <c r="GQ755" t="s">
        <v>446</v>
      </c>
      <c r="GR755">
        <v>3.12792</v>
      </c>
      <c r="GS755">
        <v>2.72919</v>
      </c>
      <c r="GT755">
        <v>0.162304</v>
      </c>
      <c r="GU755">
        <v>0.167527</v>
      </c>
      <c r="GV755">
        <v>0.101993</v>
      </c>
      <c r="GW755">
        <v>0.09507889999999999</v>
      </c>
      <c r="GX755">
        <v>25119.8</v>
      </c>
      <c r="GY755">
        <v>24214.6</v>
      </c>
      <c r="GZ755">
        <v>30528.8</v>
      </c>
      <c r="HA755">
        <v>29342.6</v>
      </c>
      <c r="HB755">
        <v>37841.2</v>
      </c>
      <c r="HC755">
        <v>34940.1</v>
      </c>
      <c r="HD755">
        <v>46703</v>
      </c>
      <c r="HE755">
        <v>43599</v>
      </c>
      <c r="HF755">
        <v>1.8235</v>
      </c>
      <c r="HG755">
        <v>1.83155</v>
      </c>
      <c r="HH755">
        <v>0.142183</v>
      </c>
      <c r="HI755">
        <v>0</v>
      </c>
      <c r="HJ755">
        <v>27.6275</v>
      </c>
      <c r="HK755">
        <v>999.9</v>
      </c>
      <c r="HL755">
        <v>46.6</v>
      </c>
      <c r="HM755">
        <v>31.7</v>
      </c>
      <c r="HN755">
        <v>24.1456</v>
      </c>
      <c r="HO755">
        <v>62.6143</v>
      </c>
      <c r="HP755">
        <v>17.508</v>
      </c>
      <c r="HQ755">
        <v>1</v>
      </c>
      <c r="HR755">
        <v>0.138374</v>
      </c>
      <c r="HS755">
        <v>0.0261792</v>
      </c>
      <c r="HT755">
        <v>20.1937</v>
      </c>
      <c r="HU755">
        <v>5.22657</v>
      </c>
      <c r="HV755">
        <v>11.974</v>
      </c>
      <c r="HW755">
        <v>4.9695</v>
      </c>
      <c r="HX755">
        <v>3.28953</v>
      </c>
      <c r="HY755">
        <v>9999</v>
      </c>
      <c r="HZ755">
        <v>9999</v>
      </c>
      <c r="IA755">
        <v>9999</v>
      </c>
      <c r="IB755">
        <v>22.8</v>
      </c>
      <c r="IC755">
        <v>4.9729</v>
      </c>
      <c r="ID755">
        <v>1.87729</v>
      </c>
      <c r="IE755">
        <v>1.87534</v>
      </c>
      <c r="IF755">
        <v>1.87817</v>
      </c>
      <c r="IG755">
        <v>1.87488</v>
      </c>
      <c r="IH755">
        <v>1.87847</v>
      </c>
      <c r="II755">
        <v>1.87558</v>
      </c>
      <c r="IJ755">
        <v>1.87671</v>
      </c>
      <c r="IK755">
        <v>0</v>
      </c>
      <c r="IL755">
        <v>0</v>
      </c>
      <c r="IM755">
        <v>0</v>
      </c>
      <c r="IN755">
        <v>0</v>
      </c>
      <c r="IO755" t="s">
        <v>441</v>
      </c>
      <c r="IP755" t="s">
        <v>442</v>
      </c>
      <c r="IQ755" t="s">
        <v>443</v>
      </c>
      <c r="IR755" t="s">
        <v>443</v>
      </c>
      <c r="IS755" t="s">
        <v>443</v>
      </c>
      <c r="IT755" t="s">
        <v>443</v>
      </c>
      <c r="IU755">
        <v>0</v>
      </c>
      <c r="IV755">
        <v>100</v>
      </c>
      <c r="IW755">
        <v>100</v>
      </c>
      <c r="IX755">
        <v>0.96</v>
      </c>
      <c r="IY755">
        <v>0.2084</v>
      </c>
      <c r="IZ755">
        <v>-0.1222274518627452</v>
      </c>
      <c r="JA755">
        <v>0.001328938755811441</v>
      </c>
      <c r="JB755">
        <v>-5.633165956792918E-07</v>
      </c>
      <c r="JC755">
        <v>2.510553891376428E-10</v>
      </c>
      <c r="JD755">
        <v>-0.04678033270444259</v>
      </c>
      <c r="JE755">
        <v>-0.0009625096320519332</v>
      </c>
      <c r="JF755">
        <v>0.0006953178313022573</v>
      </c>
      <c r="JG755">
        <v>-5.973937232829655E-06</v>
      </c>
      <c r="JH755">
        <v>1</v>
      </c>
      <c r="JI755">
        <v>2112</v>
      </c>
      <c r="JJ755">
        <v>1</v>
      </c>
      <c r="JK755">
        <v>26</v>
      </c>
      <c r="JL755">
        <v>201961.1</v>
      </c>
      <c r="JM755">
        <v>201961</v>
      </c>
      <c r="JN755">
        <v>2.39624</v>
      </c>
      <c r="JO755">
        <v>2.5415</v>
      </c>
      <c r="JP755">
        <v>1.39893</v>
      </c>
      <c r="JQ755">
        <v>2.32544</v>
      </c>
      <c r="JR755">
        <v>1.44897</v>
      </c>
      <c r="JS755">
        <v>2.58057</v>
      </c>
      <c r="JT755">
        <v>37.6022</v>
      </c>
      <c r="JU755">
        <v>23.9211</v>
      </c>
      <c r="JV755">
        <v>18</v>
      </c>
      <c r="JW755">
        <v>478.324</v>
      </c>
      <c r="JX755">
        <v>453.159</v>
      </c>
      <c r="JY755">
        <v>26.4673</v>
      </c>
      <c r="JZ755">
        <v>29.0295</v>
      </c>
      <c r="KA755">
        <v>29.9998</v>
      </c>
      <c r="KB755">
        <v>28.809</v>
      </c>
      <c r="KC755">
        <v>28.8928</v>
      </c>
      <c r="KD755">
        <v>47.9778</v>
      </c>
      <c r="KE755">
        <v>21.3252</v>
      </c>
      <c r="KF755">
        <v>14.2221</v>
      </c>
      <c r="KG755">
        <v>27.3742</v>
      </c>
      <c r="KH755">
        <v>1122.36</v>
      </c>
      <c r="KI755">
        <v>20.2236</v>
      </c>
      <c r="KJ755">
        <v>100.928</v>
      </c>
      <c r="KK755">
        <v>100.287</v>
      </c>
    </row>
    <row r="756" spans="1:297">
      <c r="A756">
        <v>740</v>
      </c>
      <c r="B756">
        <v>1759266249.6</v>
      </c>
      <c r="C756">
        <v>19434</v>
      </c>
      <c r="D756" t="s">
        <v>1930</v>
      </c>
      <c r="E756" t="s">
        <v>1931</v>
      </c>
      <c r="F756">
        <v>5</v>
      </c>
      <c r="G756" t="s">
        <v>1797</v>
      </c>
      <c r="H756" t="s">
        <v>436</v>
      </c>
      <c r="I756">
        <v>1759266242.1</v>
      </c>
      <c r="J756">
        <f>(K756)/1000</f>
        <v>0</v>
      </c>
      <c r="K756">
        <f>IF(DP756, AN756, AH756)</f>
        <v>0</v>
      </c>
      <c r="L756">
        <f>IF(DP756, AI756, AG756)</f>
        <v>0</v>
      </c>
      <c r="M756">
        <f>DR756 - IF(AU756&gt;1, L756*DL756*100.0/(AW756), 0)</f>
        <v>0</v>
      </c>
      <c r="N756">
        <f>((T756-J756/2)*M756-L756)/(T756+J756/2)</f>
        <v>0</v>
      </c>
      <c r="O756">
        <f>N756*(DY756+DZ756)/1000.0</f>
        <v>0</v>
      </c>
      <c r="P756">
        <f>(DR756 - IF(AU756&gt;1, L756*DL756*100.0/(AW756), 0))*(DY756+DZ756)/1000.0</f>
        <v>0</v>
      </c>
      <c r="Q756">
        <f>2.0/((1/S756-1/R756)+SIGN(S756)*SQRT((1/S756-1/R756)*(1/S756-1/R756) + 4*DM756/((DM756+1)*(DM756+1))*(2*1/S756*1/R756-1/R756*1/R756)))</f>
        <v>0</v>
      </c>
      <c r="R756">
        <f>IF(LEFT(DN756,1)&lt;&gt;"0",IF(LEFT(DN756,1)="1",3.0,DO756),$D$5+$E$5*(EF756*DY756/($K$5*1000))+$F$5*(EF756*DY756/($K$5*1000))*MAX(MIN(DL756,$J$5),$I$5)*MAX(MIN(DL756,$J$5),$I$5)+$G$5*MAX(MIN(DL756,$J$5),$I$5)*(EF756*DY756/($K$5*1000))+$H$5*(EF756*DY756/($K$5*1000))*(EF756*DY756/($K$5*1000)))</f>
        <v>0</v>
      </c>
      <c r="S756">
        <f>J756*(1000-(1000*0.61365*exp(17.502*W756/(240.97+W756))/(DY756+DZ756)+DT756)/2)/(1000*0.61365*exp(17.502*W756/(240.97+W756))/(DY756+DZ756)-DT756)</f>
        <v>0</v>
      </c>
      <c r="T756">
        <f>1/((DM756+1)/(Q756/1.6)+1/(R756/1.37)) + DM756/((DM756+1)/(Q756/1.6) + DM756/(R756/1.37))</f>
        <v>0</v>
      </c>
      <c r="U756">
        <f>(DH756*DK756)</f>
        <v>0</v>
      </c>
      <c r="V756">
        <f>(EA756+(U756+2*0.95*5.67E-8*(((EA756+$B$7)+273)^4-(EA756+273)^4)-44100*J756)/(1.84*29.3*R756+8*0.95*5.67E-8*(EA756+273)^3))</f>
        <v>0</v>
      </c>
      <c r="W756">
        <f>($C$7*EB756+$D$7*EC756+$E$7*V756)</f>
        <v>0</v>
      </c>
      <c r="X756">
        <f>0.61365*exp(17.502*W756/(240.97+W756))</f>
        <v>0</v>
      </c>
      <c r="Y756">
        <f>(Z756/AA756*100)</f>
        <v>0</v>
      </c>
      <c r="Z756">
        <f>DT756*(DY756+DZ756)/1000</f>
        <v>0</v>
      </c>
      <c r="AA756">
        <f>0.61365*exp(17.502*EA756/(240.97+EA756))</f>
        <v>0</v>
      </c>
      <c r="AB756">
        <f>(X756-DT756*(DY756+DZ756)/1000)</f>
        <v>0</v>
      </c>
      <c r="AC756">
        <f>(-J756*44100)</f>
        <v>0</v>
      </c>
      <c r="AD756">
        <f>2*29.3*R756*0.92*(EA756-W756)</f>
        <v>0</v>
      </c>
      <c r="AE756">
        <f>2*0.95*5.67E-8*(((EA756+$B$7)+273)^4-(W756+273)^4)</f>
        <v>0</v>
      </c>
      <c r="AF756">
        <f>U756+AE756+AC756+AD756</f>
        <v>0</v>
      </c>
      <c r="AG756">
        <f>DX756*AU756*(DS756-DR756*(1000-AU756*DU756)/(1000-AU756*DT756))/(100*DL756)</f>
        <v>0</v>
      </c>
      <c r="AH756">
        <f>1000*DX756*AU756*(DT756-DU756)/(100*DL756*(1000-AU756*DT756))</f>
        <v>0</v>
      </c>
      <c r="AI756">
        <f>(AJ756 - AK756 - DY756*1E3/(8.314*(EA756+273.15)) * AM756/DX756 * AL756) * DX756/(100*DL756) * (1000 - DU756)/1000</f>
        <v>0</v>
      </c>
      <c r="AJ756">
        <v>1131.595965829964</v>
      </c>
      <c r="AK756">
        <v>1099.031515151514</v>
      </c>
      <c r="AL756">
        <v>3.418051109422491</v>
      </c>
      <c r="AM756">
        <v>65.48838002476873</v>
      </c>
      <c r="AN756">
        <f>(AP756 - AO756 + DY756*1E3/(8.314*(EA756+273.15)) * AR756/DX756 * AQ756) * DX756/(100*DL756) * 1000/(1000 - AP756)</f>
        <v>0</v>
      </c>
      <c r="AO756">
        <v>20.11374020059399</v>
      </c>
      <c r="AP756">
        <v>22.37094909090909</v>
      </c>
      <c r="AQ756">
        <v>0.0001532896148639921</v>
      </c>
      <c r="AR756">
        <v>121.0153732693986</v>
      </c>
      <c r="AS756">
        <v>3</v>
      </c>
      <c r="AT756">
        <v>1</v>
      </c>
      <c r="AU756">
        <f>IF(AS756*$H$13&gt;=AW756,1.0,(AW756/(AW756-AS756*$H$13)))</f>
        <v>0</v>
      </c>
      <c r="AV756">
        <f>(AU756-1)*100</f>
        <v>0</v>
      </c>
      <c r="AW756">
        <f>MAX(0,($B$13+$C$13*EF756)/(1+$D$13*EF756)*DY756/(EA756+273)*$E$13)</f>
        <v>0</v>
      </c>
      <c r="AX756" t="s">
        <v>437</v>
      </c>
      <c r="AY756" t="s">
        <v>437</v>
      </c>
      <c r="AZ756">
        <v>0</v>
      </c>
      <c r="BA756">
        <v>0</v>
      </c>
      <c r="BB756">
        <f>1-AZ756/BA756</f>
        <v>0</v>
      </c>
      <c r="BC756">
        <v>0</v>
      </c>
      <c r="BD756" t="s">
        <v>437</v>
      </c>
      <c r="BE756" t="s">
        <v>437</v>
      </c>
      <c r="BF756">
        <v>0</v>
      </c>
      <c r="BG756">
        <v>0</v>
      </c>
      <c r="BH756">
        <f>1-BF756/BG756</f>
        <v>0</v>
      </c>
      <c r="BI756">
        <v>0.5</v>
      </c>
      <c r="BJ756">
        <f>DI756</f>
        <v>0</v>
      </c>
      <c r="BK756">
        <f>L756</f>
        <v>0</v>
      </c>
      <c r="BL756">
        <f>BH756*BI756*BJ756</f>
        <v>0</v>
      </c>
      <c r="BM756">
        <f>(BK756-BC756)/BJ756</f>
        <v>0</v>
      </c>
      <c r="BN756">
        <f>(BA756-BG756)/BG756</f>
        <v>0</v>
      </c>
      <c r="BO756">
        <f>AZ756/(BB756+AZ756/BG756)</f>
        <v>0</v>
      </c>
      <c r="BP756" t="s">
        <v>437</v>
      </c>
      <c r="BQ756">
        <v>0</v>
      </c>
      <c r="BR756">
        <f>IF(BQ756&lt;&gt;0, BQ756, BO756)</f>
        <v>0</v>
      </c>
      <c r="BS756">
        <f>1-BR756/BG756</f>
        <v>0</v>
      </c>
      <c r="BT756">
        <f>(BG756-BF756)/(BG756-BR756)</f>
        <v>0</v>
      </c>
      <c r="BU756">
        <f>(BA756-BG756)/(BA756-BR756)</f>
        <v>0</v>
      </c>
      <c r="BV756">
        <f>(BG756-BF756)/(BG756-AZ756)</f>
        <v>0</v>
      </c>
      <c r="BW756">
        <f>(BA756-BG756)/(BA756-AZ756)</f>
        <v>0</v>
      </c>
      <c r="BX756">
        <f>(BT756*BR756/BF756)</f>
        <v>0</v>
      </c>
      <c r="BY756">
        <f>(1-BX756)</f>
        <v>0</v>
      </c>
      <c r="DH756">
        <f>$B$11*EG756+$C$11*EH756+$F$11*ES756*(1-EV756)</f>
        <v>0</v>
      </c>
      <c r="DI756">
        <f>DH756*DJ756</f>
        <v>0</v>
      </c>
      <c r="DJ756">
        <f>($B$11*$D$9+$C$11*$D$9+$F$11*((FF756+EX756)/MAX(FF756+EX756+FG756, 0.1)*$I$9+FG756/MAX(FF756+EX756+FG756, 0.1)*$J$9))/($B$11+$C$11+$F$11)</f>
        <v>0</v>
      </c>
      <c r="DK756">
        <f>($B$11*$K$9+$C$11*$K$9+$F$11*((FF756+EX756)/MAX(FF756+EX756+FG756, 0.1)*$P$9+FG756/MAX(FF756+EX756+FG756, 0.1)*$Q$9))/($B$11+$C$11+$F$11)</f>
        <v>0</v>
      </c>
      <c r="DL756">
        <v>5.36</v>
      </c>
      <c r="DM756">
        <v>0.5</v>
      </c>
      <c r="DN756" t="s">
        <v>438</v>
      </c>
      <c r="DO756">
        <v>2</v>
      </c>
      <c r="DP756" t="b">
        <v>1</v>
      </c>
      <c r="DQ756">
        <v>1759266242.1</v>
      </c>
      <c r="DR756">
        <v>1050.941111111111</v>
      </c>
      <c r="DS756">
        <v>1094.091851851852</v>
      </c>
      <c r="DT756">
        <v>22.37941851851852</v>
      </c>
      <c r="DU756">
        <v>20.0163037037037</v>
      </c>
      <c r="DV756">
        <v>1049.998518518519</v>
      </c>
      <c r="DW756">
        <v>22.17086666666667</v>
      </c>
      <c r="DX756">
        <v>500.0448518518518</v>
      </c>
      <c r="DY756">
        <v>90.60291481481481</v>
      </c>
      <c r="DZ756">
        <v>0.05120296296296297</v>
      </c>
      <c r="EA756">
        <v>29.28454444444444</v>
      </c>
      <c r="EB756">
        <v>29.97001851851852</v>
      </c>
      <c r="EC756">
        <v>999.9000000000001</v>
      </c>
      <c r="ED756">
        <v>0</v>
      </c>
      <c r="EE756">
        <v>0</v>
      </c>
      <c r="EF756">
        <v>10006.2937037037</v>
      </c>
      <c r="EG756">
        <v>0</v>
      </c>
      <c r="EH756">
        <v>12.3567</v>
      </c>
      <c r="EI756">
        <v>-43.15124444444444</v>
      </c>
      <c r="EJ756">
        <v>1074.998518518518</v>
      </c>
      <c r="EK756">
        <v>1116.43962962963</v>
      </c>
      <c r="EL756">
        <v>2.363114814814815</v>
      </c>
      <c r="EM756">
        <v>1094.091851851852</v>
      </c>
      <c r="EN756">
        <v>20.0163037037037</v>
      </c>
      <c r="EO756">
        <v>2.027640740740741</v>
      </c>
      <c r="EP756">
        <v>1.813536296296296</v>
      </c>
      <c r="EQ756">
        <v>17.66185185185185</v>
      </c>
      <c r="ER756">
        <v>15.90384074074074</v>
      </c>
      <c r="ES756">
        <v>2000.001111111111</v>
      </c>
      <c r="ET756">
        <v>0.9800023333333333</v>
      </c>
      <c r="EU756">
        <v>0.01999756666666666</v>
      </c>
      <c r="EV756">
        <v>0</v>
      </c>
      <c r="EW756">
        <v>936.5599999999999</v>
      </c>
      <c r="EX756">
        <v>5.000560000000001</v>
      </c>
      <c r="EY756">
        <v>19249.75925925926</v>
      </c>
      <c r="EZ756">
        <v>17294.91851851852</v>
      </c>
      <c r="FA756">
        <v>41.39088888888888</v>
      </c>
      <c r="FB756">
        <v>41.54133333333333</v>
      </c>
      <c r="FC756">
        <v>41.21033333333332</v>
      </c>
      <c r="FD756">
        <v>40.74288888888889</v>
      </c>
      <c r="FE756">
        <v>42.19881481481481</v>
      </c>
      <c r="FF756">
        <v>1955.101111111111</v>
      </c>
      <c r="FG756">
        <v>39.89592592592593</v>
      </c>
      <c r="FH756">
        <v>0</v>
      </c>
      <c r="FI756">
        <v>1759266263.8</v>
      </c>
      <c r="FJ756">
        <v>0</v>
      </c>
      <c r="FK756">
        <v>936.5214799999999</v>
      </c>
      <c r="FL756">
        <v>0.5110769338883899</v>
      </c>
      <c r="FM756">
        <v>-11.3615384797616</v>
      </c>
      <c r="FN756">
        <v>19249.484</v>
      </c>
      <c r="FO756">
        <v>15</v>
      </c>
      <c r="FP756">
        <v>0</v>
      </c>
      <c r="FQ756" t="s">
        <v>439</v>
      </c>
      <c r="FR756">
        <v>1747148579.5</v>
      </c>
      <c r="FS756">
        <v>1747148584.5</v>
      </c>
      <c r="FT756">
        <v>0</v>
      </c>
      <c r="FU756">
        <v>0.162</v>
      </c>
      <c r="FV756">
        <v>-0.001</v>
      </c>
      <c r="FW756">
        <v>0.139</v>
      </c>
      <c r="FX756">
        <v>0.058</v>
      </c>
      <c r="FY756">
        <v>420</v>
      </c>
      <c r="FZ756">
        <v>16</v>
      </c>
      <c r="GA756">
        <v>0.19</v>
      </c>
      <c r="GB756">
        <v>0.02</v>
      </c>
      <c r="GC756">
        <v>-43.18096097560976</v>
      </c>
      <c r="GD756">
        <v>0.9552418118466101</v>
      </c>
      <c r="GE756">
        <v>0.1271964236305963</v>
      </c>
      <c r="GF756">
        <v>0</v>
      </c>
      <c r="GG756">
        <v>936.5426764705883</v>
      </c>
      <c r="GH756">
        <v>0.3770664622417261</v>
      </c>
      <c r="GI756">
        <v>0.2354734555526386</v>
      </c>
      <c r="GJ756">
        <v>1</v>
      </c>
      <c r="GK756">
        <v>2.434894634146342</v>
      </c>
      <c r="GL756">
        <v>-1.268211637630663</v>
      </c>
      <c r="GM756">
        <v>0.1253748720515372</v>
      </c>
      <c r="GN756">
        <v>0</v>
      </c>
      <c r="GO756">
        <v>1</v>
      </c>
      <c r="GP756">
        <v>3</v>
      </c>
      <c r="GQ756" t="s">
        <v>463</v>
      </c>
      <c r="GR756">
        <v>3.128</v>
      </c>
      <c r="GS756">
        <v>2.7287</v>
      </c>
      <c r="GT756">
        <v>0.163914</v>
      </c>
      <c r="GU756">
        <v>0.169117</v>
      </c>
      <c r="GV756">
        <v>0.10201</v>
      </c>
      <c r="GW756">
        <v>0.09533700000000001</v>
      </c>
      <c r="GX756">
        <v>25071.3</v>
      </c>
      <c r="GY756">
        <v>24168.4</v>
      </c>
      <c r="GZ756">
        <v>30528.6</v>
      </c>
      <c r="HA756">
        <v>29342.7</v>
      </c>
      <c r="HB756">
        <v>37840.4</v>
      </c>
      <c r="HC756">
        <v>34930.2</v>
      </c>
      <c r="HD756">
        <v>46702.8</v>
      </c>
      <c r="HE756">
        <v>43599</v>
      </c>
      <c r="HF756">
        <v>1.82402</v>
      </c>
      <c r="HG756">
        <v>1.83155</v>
      </c>
      <c r="HH756">
        <v>0.142328</v>
      </c>
      <c r="HI756">
        <v>0</v>
      </c>
      <c r="HJ756">
        <v>27.6185</v>
      </c>
      <c r="HK756">
        <v>999.9</v>
      </c>
      <c r="HL756">
        <v>46.5</v>
      </c>
      <c r="HM756">
        <v>31.7</v>
      </c>
      <c r="HN756">
        <v>24.0939</v>
      </c>
      <c r="HO756">
        <v>63.2243</v>
      </c>
      <c r="HP756">
        <v>17.1875</v>
      </c>
      <c r="HQ756">
        <v>1</v>
      </c>
      <c r="HR756">
        <v>0.140841</v>
      </c>
      <c r="HS756">
        <v>-2.23305</v>
      </c>
      <c r="HT756">
        <v>20.1812</v>
      </c>
      <c r="HU756">
        <v>5.22583</v>
      </c>
      <c r="HV756">
        <v>11.974</v>
      </c>
      <c r="HW756">
        <v>4.96975</v>
      </c>
      <c r="HX756">
        <v>3.28943</v>
      </c>
      <c r="HY756">
        <v>9999</v>
      </c>
      <c r="HZ756">
        <v>9999</v>
      </c>
      <c r="IA756">
        <v>9999</v>
      </c>
      <c r="IB756">
        <v>22.8</v>
      </c>
      <c r="IC756">
        <v>4.97291</v>
      </c>
      <c r="ID756">
        <v>1.87729</v>
      </c>
      <c r="IE756">
        <v>1.87532</v>
      </c>
      <c r="IF756">
        <v>1.87817</v>
      </c>
      <c r="IG756">
        <v>1.87485</v>
      </c>
      <c r="IH756">
        <v>1.87845</v>
      </c>
      <c r="II756">
        <v>1.87556</v>
      </c>
      <c r="IJ756">
        <v>1.87668</v>
      </c>
      <c r="IK756">
        <v>0</v>
      </c>
      <c r="IL756">
        <v>0</v>
      </c>
      <c r="IM756">
        <v>0</v>
      </c>
      <c r="IN756">
        <v>0</v>
      </c>
      <c r="IO756" t="s">
        <v>441</v>
      </c>
      <c r="IP756" t="s">
        <v>442</v>
      </c>
      <c r="IQ756" t="s">
        <v>443</v>
      </c>
      <c r="IR756" t="s">
        <v>443</v>
      </c>
      <c r="IS756" t="s">
        <v>443</v>
      </c>
      <c r="IT756" t="s">
        <v>443</v>
      </c>
      <c r="IU756">
        <v>0</v>
      </c>
      <c r="IV756">
        <v>100</v>
      </c>
      <c r="IW756">
        <v>100</v>
      </c>
      <c r="IX756">
        <v>0.97</v>
      </c>
      <c r="IY756">
        <v>0.2085</v>
      </c>
      <c r="IZ756">
        <v>-0.1222274518627452</v>
      </c>
      <c r="JA756">
        <v>0.001328938755811441</v>
      </c>
      <c r="JB756">
        <v>-5.633165956792918E-07</v>
      </c>
      <c r="JC756">
        <v>2.510553891376428E-10</v>
      </c>
      <c r="JD756">
        <v>-0.04678033270444259</v>
      </c>
      <c r="JE756">
        <v>-0.0009625096320519332</v>
      </c>
      <c r="JF756">
        <v>0.0006953178313022573</v>
      </c>
      <c r="JG756">
        <v>-5.973937232829655E-06</v>
      </c>
      <c r="JH756">
        <v>1</v>
      </c>
      <c r="JI756">
        <v>2112</v>
      </c>
      <c r="JJ756">
        <v>1</v>
      </c>
      <c r="JK756">
        <v>26</v>
      </c>
      <c r="JL756">
        <v>201961.2</v>
      </c>
      <c r="JM756">
        <v>201961.1</v>
      </c>
      <c r="JN756">
        <v>2.4231</v>
      </c>
      <c r="JO756">
        <v>2.55981</v>
      </c>
      <c r="JP756">
        <v>1.39893</v>
      </c>
      <c r="JQ756">
        <v>2.32544</v>
      </c>
      <c r="JR756">
        <v>1.44897</v>
      </c>
      <c r="JS756">
        <v>2.51221</v>
      </c>
      <c r="JT756">
        <v>37.6022</v>
      </c>
      <c r="JU756">
        <v>23.9474</v>
      </c>
      <c r="JV756">
        <v>18</v>
      </c>
      <c r="JW756">
        <v>478.592</v>
      </c>
      <c r="JX756">
        <v>453.13</v>
      </c>
      <c r="JY756">
        <v>27.1299</v>
      </c>
      <c r="JZ756">
        <v>29.0265</v>
      </c>
      <c r="KA756">
        <v>30.0014</v>
      </c>
      <c r="KB756">
        <v>28.806</v>
      </c>
      <c r="KC756">
        <v>28.8891</v>
      </c>
      <c r="KD756">
        <v>48.5261</v>
      </c>
      <c r="KE756">
        <v>21.0079</v>
      </c>
      <c r="KF756">
        <v>14.2221</v>
      </c>
      <c r="KG756">
        <v>27.417</v>
      </c>
      <c r="KH756">
        <v>1142.41</v>
      </c>
      <c r="KI756">
        <v>20.1766</v>
      </c>
      <c r="KJ756">
        <v>100.927</v>
      </c>
      <c r="KK756">
        <v>100.288</v>
      </c>
    </row>
    <row r="757" spans="1:297">
      <c r="A757">
        <v>741</v>
      </c>
      <c r="B757">
        <v>1759266254.6</v>
      </c>
      <c r="C757">
        <v>19439</v>
      </c>
      <c r="D757" t="s">
        <v>1932</v>
      </c>
      <c r="E757" t="s">
        <v>1933</v>
      </c>
      <c r="F757">
        <v>5</v>
      </c>
      <c r="G757" t="s">
        <v>1797</v>
      </c>
      <c r="H757" t="s">
        <v>436</v>
      </c>
      <c r="I757">
        <v>1759266246.814285</v>
      </c>
      <c r="J757">
        <f>(K757)/1000</f>
        <v>0</v>
      </c>
      <c r="K757">
        <f>IF(DP757, AN757, AH757)</f>
        <v>0</v>
      </c>
      <c r="L757">
        <f>IF(DP757, AI757, AG757)</f>
        <v>0</v>
      </c>
      <c r="M757">
        <f>DR757 - IF(AU757&gt;1, L757*DL757*100.0/(AW757), 0)</f>
        <v>0</v>
      </c>
      <c r="N757">
        <f>((T757-J757/2)*M757-L757)/(T757+J757/2)</f>
        <v>0</v>
      </c>
      <c r="O757">
        <f>N757*(DY757+DZ757)/1000.0</f>
        <v>0</v>
      </c>
      <c r="P757">
        <f>(DR757 - IF(AU757&gt;1, L757*DL757*100.0/(AW757), 0))*(DY757+DZ757)/1000.0</f>
        <v>0</v>
      </c>
      <c r="Q757">
        <f>2.0/((1/S757-1/R757)+SIGN(S757)*SQRT((1/S757-1/R757)*(1/S757-1/R757) + 4*DM757/((DM757+1)*(DM757+1))*(2*1/S757*1/R757-1/R757*1/R757)))</f>
        <v>0</v>
      </c>
      <c r="R757">
        <f>IF(LEFT(DN757,1)&lt;&gt;"0",IF(LEFT(DN757,1)="1",3.0,DO757),$D$5+$E$5*(EF757*DY757/($K$5*1000))+$F$5*(EF757*DY757/($K$5*1000))*MAX(MIN(DL757,$J$5),$I$5)*MAX(MIN(DL757,$J$5),$I$5)+$G$5*MAX(MIN(DL757,$J$5),$I$5)*(EF757*DY757/($K$5*1000))+$H$5*(EF757*DY757/($K$5*1000))*(EF757*DY757/($K$5*1000)))</f>
        <v>0</v>
      </c>
      <c r="S757">
        <f>J757*(1000-(1000*0.61365*exp(17.502*W757/(240.97+W757))/(DY757+DZ757)+DT757)/2)/(1000*0.61365*exp(17.502*W757/(240.97+W757))/(DY757+DZ757)-DT757)</f>
        <v>0</v>
      </c>
      <c r="T757">
        <f>1/((DM757+1)/(Q757/1.6)+1/(R757/1.37)) + DM757/((DM757+1)/(Q757/1.6) + DM757/(R757/1.37))</f>
        <v>0</v>
      </c>
      <c r="U757">
        <f>(DH757*DK757)</f>
        <v>0</v>
      </c>
      <c r="V757">
        <f>(EA757+(U757+2*0.95*5.67E-8*(((EA757+$B$7)+273)^4-(EA757+273)^4)-44100*J757)/(1.84*29.3*R757+8*0.95*5.67E-8*(EA757+273)^3))</f>
        <v>0</v>
      </c>
      <c r="W757">
        <f>($C$7*EB757+$D$7*EC757+$E$7*V757)</f>
        <v>0</v>
      </c>
      <c r="X757">
        <f>0.61365*exp(17.502*W757/(240.97+W757))</f>
        <v>0</v>
      </c>
      <c r="Y757">
        <f>(Z757/AA757*100)</f>
        <v>0</v>
      </c>
      <c r="Z757">
        <f>DT757*(DY757+DZ757)/1000</f>
        <v>0</v>
      </c>
      <c r="AA757">
        <f>0.61365*exp(17.502*EA757/(240.97+EA757))</f>
        <v>0</v>
      </c>
      <c r="AB757">
        <f>(X757-DT757*(DY757+DZ757)/1000)</f>
        <v>0</v>
      </c>
      <c r="AC757">
        <f>(-J757*44100)</f>
        <v>0</v>
      </c>
      <c r="AD757">
        <f>2*29.3*R757*0.92*(EA757-W757)</f>
        <v>0</v>
      </c>
      <c r="AE757">
        <f>2*0.95*5.67E-8*(((EA757+$B$7)+273)^4-(W757+273)^4)</f>
        <v>0</v>
      </c>
      <c r="AF757">
        <f>U757+AE757+AC757+AD757</f>
        <v>0</v>
      </c>
      <c r="AG757">
        <f>DX757*AU757*(DS757-DR757*(1000-AU757*DU757)/(1000-AU757*DT757))/(100*DL757)</f>
        <v>0</v>
      </c>
      <c r="AH757">
        <f>1000*DX757*AU757*(DT757-DU757)/(100*DL757*(1000-AU757*DT757))</f>
        <v>0</v>
      </c>
      <c r="AI757">
        <f>(AJ757 - AK757 - DY757*1E3/(8.314*(EA757+273.15)) * AM757/DX757 * AL757) * DX757/(100*DL757) * (1000 - DU757)/1000</f>
        <v>0</v>
      </c>
      <c r="AJ757">
        <v>1148.967268303374</v>
      </c>
      <c r="AK757">
        <v>1116.263636363636</v>
      </c>
      <c r="AL757">
        <v>3.457839832726832</v>
      </c>
      <c r="AM757">
        <v>65.48838002476873</v>
      </c>
      <c r="AN757">
        <f>(AP757 - AO757 + DY757*1E3/(8.314*(EA757+273.15)) * AR757/DX757 * AQ757) * DX757/(100*DL757) * 1000/(1000 - AP757)</f>
        <v>0</v>
      </c>
      <c r="AO757">
        <v>20.20358443555688</v>
      </c>
      <c r="AP757">
        <v>22.40903575757576</v>
      </c>
      <c r="AQ757">
        <v>0.008401448488638226</v>
      </c>
      <c r="AR757">
        <v>121.0153732693986</v>
      </c>
      <c r="AS757">
        <v>3</v>
      </c>
      <c r="AT757">
        <v>1</v>
      </c>
      <c r="AU757">
        <f>IF(AS757*$H$13&gt;=AW757,1.0,(AW757/(AW757-AS757*$H$13)))</f>
        <v>0</v>
      </c>
      <c r="AV757">
        <f>(AU757-1)*100</f>
        <v>0</v>
      </c>
      <c r="AW757">
        <f>MAX(0,($B$13+$C$13*EF757)/(1+$D$13*EF757)*DY757/(EA757+273)*$E$13)</f>
        <v>0</v>
      </c>
      <c r="AX757" t="s">
        <v>437</v>
      </c>
      <c r="AY757" t="s">
        <v>437</v>
      </c>
      <c r="AZ757">
        <v>0</v>
      </c>
      <c r="BA757">
        <v>0</v>
      </c>
      <c r="BB757">
        <f>1-AZ757/BA757</f>
        <v>0</v>
      </c>
      <c r="BC757">
        <v>0</v>
      </c>
      <c r="BD757" t="s">
        <v>437</v>
      </c>
      <c r="BE757" t="s">
        <v>437</v>
      </c>
      <c r="BF757">
        <v>0</v>
      </c>
      <c r="BG757">
        <v>0</v>
      </c>
      <c r="BH757">
        <f>1-BF757/BG757</f>
        <v>0</v>
      </c>
      <c r="BI757">
        <v>0.5</v>
      </c>
      <c r="BJ757">
        <f>DI757</f>
        <v>0</v>
      </c>
      <c r="BK757">
        <f>L757</f>
        <v>0</v>
      </c>
      <c r="BL757">
        <f>BH757*BI757*BJ757</f>
        <v>0</v>
      </c>
      <c r="BM757">
        <f>(BK757-BC757)/BJ757</f>
        <v>0</v>
      </c>
      <c r="BN757">
        <f>(BA757-BG757)/BG757</f>
        <v>0</v>
      </c>
      <c r="BO757">
        <f>AZ757/(BB757+AZ757/BG757)</f>
        <v>0</v>
      </c>
      <c r="BP757" t="s">
        <v>437</v>
      </c>
      <c r="BQ757">
        <v>0</v>
      </c>
      <c r="BR757">
        <f>IF(BQ757&lt;&gt;0, BQ757, BO757)</f>
        <v>0</v>
      </c>
      <c r="BS757">
        <f>1-BR757/BG757</f>
        <v>0</v>
      </c>
      <c r="BT757">
        <f>(BG757-BF757)/(BG757-BR757)</f>
        <v>0</v>
      </c>
      <c r="BU757">
        <f>(BA757-BG757)/(BA757-BR757)</f>
        <v>0</v>
      </c>
      <c r="BV757">
        <f>(BG757-BF757)/(BG757-AZ757)</f>
        <v>0</v>
      </c>
      <c r="BW757">
        <f>(BA757-BG757)/(BA757-AZ757)</f>
        <v>0</v>
      </c>
      <c r="BX757">
        <f>(BT757*BR757/BF757)</f>
        <v>0</v>
      </c>
      <c r="BY757">
        <f>(1-BX757)</f>
        <v>0</v>
      </c>
      <c r="DH757">
        <f>$B$11*EG757+$C$11*EH757+$F$11*ES757*(1-EV757)</f>
        <v>0</v>
      </c>
      <c r="DI757">
        <f>DH757*DJ757</f>
        <v>0</v>
      </c>
      <c r="DJ757">
        <f>($B$11*$D$9+$C$11*$D$9+$F$11*((FF757+EX757)/MAX(FF757+EX757+FG757, 0.1)*$I$9+FG757/MAX(FF757+EX757+FG757, 0.1)*$J$9))/($B$11+$C$11+$F$11)</f>
        <v>0</v>
      </c>
      <c r="DK757">
        <f>($B$11*$K$9+$C$11*$K$9+$F$11*((FF757+EX757)/MAX(FF757+EX757+FG757, 0.1)*$P$9+FG757/MAX(FF757+EX757+FG757, 0.1)*$Q$9))/($B$11+$C$11+$F$11)</f>
        <v>0</v>
      </c>
      <c r="DL757">
        <v>5.36</v>
      </c>
      <c r="DM757">
        <v>0.5</v>
      </c>
      <c r="DN757" t="s">
        <v>438</v>
      </c>
      <c r="DO757">
        <v>2</v>
      </c>
      <c r="DP757" t="b">
        <v>1</v>
      </c>
      <c r="DQ757">
        <v>1759266246.814285</v>
      </c>
      <c r="DR757">
        <v>1066.791428571428</v>
      </c>
      <c r="DS757">
        <v>1109.920714285714</v>
      </c>
      <c r="DT757">
        <v>22.37846428571429</v>
      </c>
      <c r="DU757">
        <v>20.10156428571429</v>
      </c>
      <c r="DV757">
        <v>1065.832857142857</v>
      </c>
      <c r="DW757">
        <v>22.16993214285714</v>
      </c>
      <c r="DX757">
        <v>500.0386071428571</v>
      </c>
      <c r="DY757">
        <v>90.60132499999999</v>
      </c>
      <c r="DZ757">
        <v>0.05121300714285715</v>
      </c>
      <c r="EA757">
        <v>29.27583928571429</v>
      </c>
      <c r="EB757">
        <v>29.96182142857143</v>
      </c>
      <c r="EC757">
        <v>999.9000000000002</v>
      </c>
      <c r="ED757">
        <v>0</v>
      </c>
      <c r="EE757">
        <v>0</v>
      </c>
      <c r="EF757">
        <v>9991.855714285715</v>
      </c>
      <c r="EG757">
        <v>0</v>
      </c>
      <c r="EH757">
        <v>12.3567</v>
      </c>
      <c r="EI757">
        <v>-43.12963214285714</v>
      </c>
      <c r="EJ757">
        <v>1091.211428571429</v>
      </c>
      <c r="EK757">
        <v>1132.69</v>
      </c>
      <c r="EL757">
        <v>2.276896071428571</v>
      </c>
      <c r="EM757">
        <v>1109.920714285714</v>
      </c>
      <c r="EN757">
        <v>20.10156428571429</v>
      </c>
      <c r="EO757">
        <v>2.027518571428571</v>
      </c>
      <c r="EP757">
        <v>1.821229642857143</v>
      </c>
      <c r="EQ757">
        <v>17.66090357142857</v>
      </c>
      <c r="ER757">
        <v>15.9701</v>
      </c>
      <c r="ES757">
        <v>1999.981071428571</v>
      </c>
      <c r="ET757">
        <v>0.9800022142857142</v>
      </c>
      <c r="EU757">
        <v>0.01999768571428571</v>
      </c>
      <c r="EV757">
        <v>0</v>
      </c>
      <c r="EW757">
        <v>936.3933928571429</v>
      </c>
      <c r="EX757">
        <v>5.000560000000001</v>
      </c>
      <c r="EY757">
        <v>19246.35714285714</v>
      </c>
      <c r="EZ757">
        <v>17294.74285714286</v>
      </c>
      <c r="FA757">
        <v>41.36574999999998</v>
      </c>
      <c r="FB757">
        <v>41.53321428571428</v>
      </c>
      <c r="FC757">
        <v>41.18496428571427</v>
      </c>
      <c r="FD757">
        <v>40.76314285714285</v>
      </c>
      <c r="FE757">
        <v>42.22296428571428</v>
      </c>
      <c r="FF757">
        <v>1955.081071428571</v>
      </c>
      <c r="FG757">
        <v>39.89357142857143</v>
      </c>
      <c r="FH757">
        <v>0</v>
      </c>
      <c r="FI757">
        <v>1759266269.2</v>
      </c>
      <c r="FJ757">
        <v>0</v>
      </c>
      <c r="FK757">
        <v>936.3469615384618</v>
      </c>
      <c r="FL757">
        <v>-2.604478633080214</v>
      </c>
      <c r="FM757">
        <v>-63.97264969980452</v>
      </c>
      <c r="FN757">
        <v>19245.71538461539</v>
      </c>
      <c r="FO757">
        <v>15</v>
      </c>
      <c r="FP757">
        <v>0</v>
      </c>
      <c r="FQ757" t="s">
        <v>439</v>
      </c>
      <c r="FR757">
        <v>1747148579.5</v>
      </c>
      <c r="FS757">
        <v>1747148584.5</v>
      </c>
      <c r="FT757">
        <v>0</v>
      </c>
      <c r="FU757">
        <v>0.162</v>
      </c>
      <c r="FV757">
        <v>-0.001</v>
      </c>
      <c r="FW757">
        <v>0.139</v>
      </c>
      <c r="FX757">
        <v>0.058</v>
      </c>
      <c r="FY757">
        <v>420</v>
      </c>
      <c r="FZ757">
        <v>16</v>
      </c>
      <c r="GA757">
        <v>0.19</v>
      </c>
      <c r="GB757">
        <v>0.02</v>
      </c>
      <c r="GC757">
        <v>-43.17465853658536</v>
      </c>
      <c r="GD757">
        <v>0.472929616724715</v>
      </c>
      <c r="GE757">
        <v>0.1451885418035087</v>
      </c>
      <c r="GF757">
        <v>1</v>
      </c>
      <c r="GG757">
        <v>936.4395882352941</v>
      </c>
      <c r="GH757">
        <v>-1.225179524165472</v>
      </c>
      <c r="GI757">
        <v>0.3087387166451788</v>
      </c>
      <c r="GJ757">
        <v>0</v>
      </c>
      <c r="GK757">
        <v>2.339098292682927</v>
      </c>
      <c r="GL757">
        <v>-1.137240627177701</v>
      </c>
      <c r="GM757">
        <v>0.1134216435211388</v>
      </c>
      <c r="GN757">
        <v>0</v>
      </c>
      <c r="GO757">
        <v>1</v>
      </c>
      <c r="GP757">
        <v>3</v>
      </c>
      <c r="GQ757" t="s">
        <v>463</v>
      </c>
      <c r="GR757">
        <v>3.12785</v>
      </c>
      <c r="GS757">
        <v>2.72886</v>
      </c>
      <c r="GT757">
        <v>0.165518</v>
      </c>
      <c r="GU757">
        <v>0.170727</v>
      </c>
      <c r="GV757">
        <v>0.102127</v>
      </c>
      <c r="GW757">
        <v>0.0955297</v>
      </c>
      <c r="GX757">
        <v>25023.5</v>
      </c>
      <c r="GY757">
        <v>24121.7</v>
      </c>
      <c r="GZ757">
        <v>30529</v>
      </c>
      <c r="HA757">
        <v>29343</v>
      </c>
      <c r="HB757">
        <v>37836</v>
      </c>
      <c r="HC757">
        <v>34922.9</v>
      </c>
      <c r="HD757">
        <v>46703.4</v>
      </c>
      <c r="HE757">
        <v>43599.2</v>
      </c>
      <c r="HF757">
        <v>1.8236</v>
      </c>
      <c r="HG757">
        <v>1.83175</v>
      </c>
      <c r="HH757">
        <v>0.148341</v>
      </c>
      <c r="HI757">
        <v>0</v>
      </c>
      <c r="HJ757">
        <v>27.6087</v>
      </c>
      <c r="HK757">
        <v>999.9</v>
      </c>
      <c r="HL757">
        <v>46.6</v>
      </c>
      <c r="HM757">
        <v>31.7</v>
      </c>
      <c r="HN757">
        <v>24.1461</v>
      </c>
      <c r="HO757">
        <v>62.9643</v>
      </c>
      <c r="HP757">
        <v>17.5321</v>
      </c>
      <c r="HQ757">
        <v>1</v>
      </c>
      <c r="HR757">
        <v>0.138011</v>
      </c>
      <c r="HS757">
        <v>-0.985305</v>
      </c>
      <c r="HT757">
        <v>20.1969</v>
      </c>
      <c r="HU757">
        <v>5.22642</v>
      </c>
      <c r="HV757">
        <v>11.974</v>
      </c>
      <c r="HW757">
        <v>4.9698</v>
      </c>
      <c r="HX757">
        <v>3.28953</v>
      </c>
      <c r="HY757">
        <v>9999</v>
      </c>
      <c r="HZ757">
        <v>9999</v>
      </c>
      <c r="IA757">
        <v>9999</v>
      </c>
      <c r="IB757">
        <v>22.8</v>
      </c>
      <c r="IC757">
        <v>4.97291</v>
      </c>
      <c r="ID757">
        <v>1.87729</v>
      </c>
      <c r="IE757">
        <v>1.87533</v>
      </c>
      <c r="IF757">
        <v>1.87818</v>
      </c>
      <c r="IG757">
        <v>1.87486</v>
      </c>
      <c r="IH757">
        <v>1.87846</v>
      </c>
      <c r="II757">
        <v>1.87557</v>
      </c>
      <c r="IJ757">
        <v>1.87669</v>
      </c>
      <c r="IK757">
        <v>0</v>
      </c>
      <c r="IL757">
        <v>0</v>
      </c>
      <c r="IM757">
        <v>0</v>
      </c>
      <c r="IN757">
        <v>0</v>
      </c>
      <c r="IO757" t="s">
        <v>441</v>
      </c>
      <c r="IP757" t="s">
        <v>442</v>
      </c>
      <c r="IQ757" t="s">
        <v>443</v>
      </c>
      <c r="IR757" t="s">
        <v>443</v>
      </c>
      <c r="IS757" t="s">
        <v>443</v>
      </c>
      <c r="IT757" t="s">
        <v>443</v>
      </c>
      <c r="IU757">
        <v>0</v>
      </c>
      <c r="IV757">
        <v>100</v>
      </c>
      <c r="IW757">
        <v>100</v>
      </c>
      <c r="IX757">
        <v>0.99</v>
      </c>
      <c r="IY757">
        <v>0.2092</v>
      </c>
      <c r="IZ757">
        <v>-0.1222274518627452</v>
      </c>
      <c r="JA757">
        <v>0.001328938755811441</v>
      </c>
      <c r="JB757">
        <v>-5.633165956792918E-07</v>
      </c>
      <c r="JC757">
        <v>2.510553891376428E-10</v>
      </c>
      <c r="JD757">
        <v>-0.04678033270444259</v>
      </c>
      <c r="JE757">
        <v>-0.0009625096320519332</v>
      </c>
      <c r="JF757">
        <v>0.0006953178313022573</v>
      </c>
      <c r="JG757">
        <v>-5.973937232829655E-06</v>
      </c>
      <c r="JH757">
        <v>1</v>
      </c>
      <c r="JI757">
        <v>2112</v>
      </c>
      <c r="JJ757">
        <v>1</v>
      </c>
      <c r="JK757">
        <v>26</v>
      </c>
      <c r="JL757">
        <v>201961.3</v>
      </c>
      <c r="JM757">
        <v>201961.2</v>
      </c>
      <c r="JN757">
        <v>2.45483</v>
      </c>
      <c r="JO757">
        <v>2.53906</v>
      </c>
      <c r="JP757">
        <v>1.39893</v>
      </c>
      <c r="JQ757">
        <v>2.32544</v>
      </c>
      <c r="JR757">
        <v>1.44897</v>
      </c>
      <c r="JS757">
        <v>2.60132</v>
      </c>
      <c r="JT757">
        <v>37.6022</v>
      </c>
      <c r="JU757">
        <v>23.9649</v>
      </c>
      <c r="JV757">
        <v>18</v>
      </c>
      <c r="JW757">
        <v>478.331</v>
      </c>
      <c r="JX757">
        <v>453.23</v>
      </c>
      <c r="JY757">
        <v>27.4788</v>
      </c>
      <c r="JZ757">
        <v>29.0226</v>
      </c>
      <c r="KA757">
        <v>29.999</v>
      </c>
      <c r="KB757">
        <v>28.8016</v>
      </c>
      <c r="KC757">
        <v>28.8854</v>
      </c>
      <c r="KD757">
        <v>49.1349</v>
      </c>
      <c r="KE757">
        <v>21.0079</v>
      </c>
      <c r="KF757">
        <v>14.2221</v>
      </c>
      <c r="KG757">
        <v>27.4335</v>
      </c>
      <c r="KH757">
        <v>1155.86</v>
      </c>
      <c r="KI757">
        <v>20.1856</v>
      </c>
      <c r="KJ757">
        <v>100.929</v>
      </c>
      <c r="KK757">
        <v>100.288</v>
      </c>
    </row>
    <row r="758" spans="1:297">
      <c r="A758">
        <v>742</v>
      </c>
      <c r="B758">
        <v>1759266259.6</v>
      </c>
      <c r="C758">
        <v>19444</v>
      </c>
      <c r="D758" t="s">
        <v>1934</v>
      </c>
      <c r="E758" t="s">
        <v>1935</v>
      </c>
      <c r="F758">
        <v>5</v>
      </c>
      <c r="G758" t="s">
        <v>1797</v>
      </c>
      <c r="H758" t="s">
        <v>436</v>
      </c>
      <c r="I758">
        <v>1759266252.1</v>
      </c>
      <c r="J758">
        <f>(K758)/1000</f>
        <v>0</v>
      </c>
      <c r="K758">
        <f>IF(DP758, AN758, AH758)</f>
        <v>0</v>
      </c>
      <c r="L758">
        <f>IF(DP758, AI758, AG758)</f>
        <v>0</v>
      </c>
      <c r="M758">
        <f>DR758 - IF(AU758&gt;1, L758*DL758*100.0/(AW758), 0)</f>
        <v>0</v>
      </c>
      <c r="N758">
        <f>((T758-J758/2)*M758-L758)/(T758+J758/2)</f>
        <v>0</v>
      </c>
      <c r="O758">
        <f>N758*(DY758+DZ758)/1000.0</f>
        <v>0</v>
      </c>
      <c r="P758">
        <f>(DR758 - IF(AU758&gt;1, L758*DL758*100.0/(AW758), 0))*(DY758+DZ758)/1000.0</f>
        <v>0</v>
      </c>
      <c r="Q758">
        <f>2.0/((1/S758-1/R758)+SIGN(S758)*SQRT((1/S758-1/R758)*(1/S758-1/R758) + 4*DM758/((DM758+1)*(DM758+1))*(2*1/S758*1/R758-1/R758*1/R758)))</f>
        <v>0</v>
      </c>
      <c r="R758">
        <f>IF(LEFT(DN758,1)&lt;&gt;"0",IF(LEFT(DN758,1)="1",3.0,DO758),$D$5+$E$5*(EF758*DY758/($K$5*1000))+$F$5*(EF758*DY758/($K$5*1000))*MAX(MIN(DL758,$J$5),$I$5)*MAX(MIN(DL758,$J$5),$I$5)+$G$5*MAX(MIN(DL758,$J$5),$I$5)*(EF758*DY758/($K$5*1000))+$H$5*(EF758*DY758/($K$5*1000))*(EF758*DY758/($K$5*1000)))</f>
        <v>0</v>
      </c>
      <c r="S758">
        <f>J758*(1000-(1000*0.61365*exp(17.502*W758/(240.97+W758))/(DY758+DZ758)+DT758)/2)/(1000*0.61365*exp(17.502*W758/(240.97+W758))/(DY758+DZ758)-DT758)</f>
        <v>0</v>
      </c>
      <c r="T758">
        <f>1/((DM758+1)/(Q758/1.6)+1/(R758/1.37)) + DM758/((DM758+1)/(Q758/1.6) + DM758/(R758/1.37))</f>
        <v>0</v>
      </c>
      <c r="U758">
        <f>(DH758*DK758)</f>
        <v>0</v>
      </c>
      <c r="V758">
        <f>(EA758+(U758+2*0.95*5.67E-8*(((EA758+$B$7)+273)^4-(EA758+273)^4)-44100*J758)/(1.84*29.3*R758+8*0.95*5.67E-8*(EA758+273)^3))</f>
        <v>0</v>
      </c>
      <c r="W758">
        <f>($C$7*EB758+$D$7*EC758+$E$7*V758)</f>
        <v>0</v>
      </c>
      <c r="X758">
        <f>0.61365*exp(17.502*W758/(240.97+W758))</f>
        <v>0</v>
      </c>
      <c r="Y758">
        <f>(Z758/AA758*100)</f>
        <v>0</v>
      </c>
      <c r="Z758">
        <f>DT758*(DY758+DZ758)/1000</f>
        <v>0</v>
      </c>
      <c r="AA758">
        <f>0.61365*exp(17.502*EA758/(240.97+EA758))</f>
        <v>0</v>
      </c>
      <c r="AB758">
        <f>(X758-DT758*(DY758+DZ758)/1000)</f>
        <v>0</v>
      </c>
      <c r="AC758">
        <f>(-J758*44100)</f>
        <v>0</v>
      </c>
      <c r="AD758">
        <f>2*29.3*R758*0.92*(EA758-W758)</f>
        <v>0</v>
      </c>
      <c r="AE758">
        <f>2*0.95*5.67E-8*(((EA758+$B$7)+273)^4-(W758+273)^4)</f>
        <v>0</v>
      </c>
      <c r="AF758">
        <f>U758+AE758+AC758+AD758</f>
        <v>0</v>
      </c>
      <c r="AG758">
        <f>DX758*AU758*(DS758-DR758*(1000-AU758*DU758)/(1000-AU758*DT758))/(100*DL758)</f>
        <v>0</v>
      </c>
      <c r="AH758">
        <f>1000*DX758*AU758*(DT758-DU758)/(100*DL758*(1000-AU758*DT758))</f>
        <v>0</v>
      </c>
      <c r="AI758">
        <f>(AJ758 - AK758 - DY758*1E3/(8.314*(EA758+273.15)) * AM758/DX758 * AL758) * DX758/(100*DL758) * (1000 - DU758)/1000</f>
        <v>0</v>
      </c>
      <c r="AJ758">
        <v>1166.135561161578</v>
      </c>
      <c r="AK758">
        <v>1133.527696969697</v>
      </c>
      <c r="AL758">
        <v>3.455261706894869</v>
      </c>
      <c r="AM758">
        <v>65.48838002476873</v>
      </c>
      <c r="AN758">
        <f>(AP758 - AO758 + DY758*1E3/(8.314*(EA758+273.15)) * AR758/DX758 * AQ758) * DX758/(100*DL758) * 1000/(1000 - AP758)</f>
        <v>0</v>
      </c>
      <c r="AO758">
        <v>20.21566593489658</v>
      </c>
      <c r="AP758">
        <v>22.40696363636364</v>
      </c>
      <c r="AQ758">
        <v>-0.0004360658224916237</v>
      </c>
      <c r="AR758">
        <v>121.0153732693986</v>
      </c>
      <c r="AS758">
        <v>3</v>
      </c>
      <c r="AT758">
        <v>1</v>
      </c>
      <c r="AU758">
        <f>IF(AS758*$H$13&gt;=AW758,1.0,(AW758/(AW758-AS758*$H$13)))</f>
        <v>0</v>
      </c>
      <c r="AV758">
        <f>(AU758-1)*100</f>
        <v>0</v>
      </c>
      <c r="AW758">
        <f>MAX(0,($B$13+$C$13*EF758)/(1+$D$13*EF758)*DY758/(EA758+273)*$E$13)</f>
        <v>0</v>
      </c>
      <c r="AX758" t="s">
        <v>437</v>
      </c>
      <c r="AY758" t="s">
        <v>437</v>
      </c>
      <c r="AZ758">
        <v>0</v>
      </c>
      <c r="BA758">
        <v>0</v>
      </c>
      <c r="BB758">
        <f>1-AZ758/BA758</f>
        <v>0</v>
      </c>
      <c r="BC758">
        <v>0</v>
      </c>
      <c r="BD758" t="s">
        <v>437</v>
      </c>
      <c r="BE758" t="s">
        <v>437</v>
      </c>
      <c r="BF758">
        <v>0</v>
      </c>
      <c r="BG758">
        <v>0</v>
      </c>
      <c r="BH758">
        <f>1-BF758/BG758</f>
        <v>0</v>
      </c>
      <c r="BI758">
        <v>0.5</v>
      </c>
      <c r="BJ758">
        <f>DI758</f>
        <v>0</v>
      </c>
      <c r="BK758">
        <f>L758</f>
        <v>0</v>
      </c>
      <c r="BL758">
        <f>BH758*BI758*BJ758</f>
        <v>0</v>
      </c>
      <c r="BM758">
        <f>(BK758-BC758)/BJ758</f>
        <v>0</v>
      </c>
      <c r="BN758">
        <f>(BA758-BG758)/BG758</f>
        <v>0</v>
      </c>
      <c r="BO758">
        <f>AZ758/(BB758+AZ758/BG758)</f>
        <v>0</v>
      </c>
      <c r="BP758" t="s">
        <v>437</v>
      </c>
      <c r="BQ758">
        <v>0</v>
      </c>
      <c r="BR758">
        <f>IF(BQ758&lt;&gt;0, BQ758, BO758)</f>
        <v>0</v>
      </c>
      <c r="BS758">
        <f>1-BR758/BG758</f>
        <v>0</v>
      </c>
      <c r="BT758">
        <f>(BG758-BF758)/(BG758-BR758)</f>
        <v>0</v>
      </c>
      <c r="BU758">
        <f>(BA758-BG758)/(BA758-BR758)</f>
        <v>0</v>
      </c>
      <c r="BV758">
        <f>(BG758-BF758)/(BG758-AZ758)</f>
        <v>0</v>
      </c>
      <c r="BW758">
        <f>(BA758-BG758)/(BA758-AZ758)</f>
        <v>0</v>
      </c>
      <c r="BX758">
        <f>(BT758*BR758/BF758)</f>
        <v>0</v>
      </c>
      <c r="BY758">
        <f>(1-BX758)</f>
        <v>0</v>
      </c>
      <c r="DH758">
        <f>$B$11*EG758+$C$11*EH758+$F$11*ES758*(1-EV758)</f>
        <v>0</v>
      </c>
      <c r="DI758">
        <f>DH758*DJ758</f>
        <v>0</v>
      </c>
      <c r="DJ758">
        <f>($B$11*$D$9+$C$11*$D$9+$F$11*((FF758+EX758)/MAX(FF758+EX758+FG758, 0.1)*$I$9+FG758/MAX(FF758+EX758+FG758, 0.1)*$J$9))/($B$11+$C$11+$F$11)</f>
        <v>0</v>
      </c>
      <c r="DK758">
        <f>($B$11*$K$9+$C$11*$K$9+$F$11*((FF758+EX758)/MAX(FF758+EX758+FG758, 0.1)*$P$9+FG758/MAX(FF758+EX758+FG758, 0.1)*$Q$9))/($B$11+$C$11+$F$11)</f>
        <v>0</v>
      </c>
      <c r="DL758">
        <v>5.36</v>
      </c>
      <c r="DM758">
        <v>0.5</v>
      </c>
      <c r="DN758" t="s">
        <v>438</v>
      </c>
      <c r="DO758">
        <v>2</v>
      </c>
      <c r="DP758" t="b">
        <v>1</v>
      </c>
      <c r="DQ758">
        <v>1759266252.1</v>
      </c>
      <c r="DR758">
        <v>1084.535185185185</v>
      </c>
      <c r="DS758">
        <v>1127.683703703704</v>
      </c>
      <c r="DT758">
        <v>22.39083333333333</v>
      </c>
      <c r="DU758">
        <v>20.17267407407407</v>
      </c>
      <c r="DV758">
        <v>1083.558888888889</v>
      </c>
      <c r="DW758">
        <v>22.18204444444444</v>
      </c>
      <c r="DX758">
        <v>500.0286296296297</v>
      </c>
      <c r="DY758">
        <v>90.60034444444443</v>
      </c>
      <c r="DZ758">
        <v>0.05115929259259259</v>
      </c>
      <c r="EA758">
        <v>29.28115925925926</v>
      </c>
      <c r="EB758">
        <v>29.98695185185186</v>
      </c>
      <c r="EC758">
        <v>999.9000000000001</v>
      </c>
      <c r="ED758">
        <v>0</v>
      </c>
      <c r="EE758">
        <v>0</v>
      </c>
      <c r="EF758">
        <v>9991.067407407407</v>
      </c>
      <c r="EG758">
        <v>0</v>
      </c>
      <c r="EH758">
        <v>12.35090370370371</v>
      </c>
      <c r="EI758">
        <v>-43.14855925925926</v>
      </c>
      <c r="EJ758">
        <v>1109.375185185185</v>
      </c>
      <c r="EK758">
        <v>1150.90037037037</v>
      </c>
      <c r="EL758">
        <v>2.21815962962963</v>
      </c>
      <c r="EM758">
        <v>1127.683703703704</v>
      </c>
      <c r="EN758">
        <v>20.17267407407407</v>
      </c>
      <c r="EO758">
        <v>2.028618148148148</v>
      </c>
      <c r="EP758">
        <v>1.827651851851852</v>
      </c>
      <c r="EQ758">
        <v>17.66948518518518</v>
      </c>
      <c r="ER758">
        <v>16.02528148148148</v>
      </c>
      <c r="ES758">
        <v>1999.985555555555</v>
      </c>
      <c r="ET758">
        <v>0.9800023333333333</v>
      </c>
      <c r="EU758">
        <v>0.01999756666666666</v>
      </c>
      <c r="EV758">
        <v>0</v>
      </c>
      <c r="EW758">
        <v>936.0746666666666</v>
      </c>
      <c r="EX758">
        <v>5.000560000000001</v>
      </c>
      <c r="EY758">
        <v>19240.35185185185</v>
      </c>
      <c r="EZ758">
        <v>17294.78518518518</v>
      </c>
      <c r="FA758">
        <v>41.34011111111111</v>
      </c>
      <c r="FB758">
        <v>41.53444444444443</v>
      </c>
      <c r="FC758">
        <v>41.17796296296296</v>
      </c>
      <c r="FD758">
        <v>40.73592592592592</v>
      </c>
      <c r="FE758">
        <v>42.21033333333332</v>
      </c>
      <c r="FF758">
        <v>1955.085555555555</v>
      </c>
      <c r="FG758">
        <v>39.89111111111112</v>
      </c>
      <c r="FH758">
        <v>0</v>
      </c>
      <c r="FI758">
        <v>1759266274</v>
      </c>
      <c r="FJ758">
        <v>0</v>
      </c>
      <c r="FK758">
        <v>936.0642692307691</v>
      </c>
      <c r="FL758">
        <v>-5.800581183902594</v>
      </c>
      <c r="FM758">
        <v>-92.0136750837775</v>
      </c>
      <c r="FN758">
        <v>19240.15384615384</v>
      </c>
      <c r="FO758">
        <v>15</v>
      </c>
      <c r="FP758">
        <v>0</v>
      </c>
      <c r="FQ758" t="s">
        <v>439</v>
      </c>
      <c r="FR758">
        <v>1747148579.5</v>
      </c>
      <c r="FS758">
        <v>1747148584.5</v>
      </c>
      <c r="FT758">
        <v>0</v>
      </c>
      <c r="FU758">
        <v>0.162</v>
      </c>
      <c r="FV758">
        <v>-0.001</v>
      </c>
      <c r="FW758">
        <v>0.139</v>
      </c>
      <c r="FX758">
        <v>0.058</v>
      </c>
      <c r="FY758">
        <v>420</v>
      </c>
      <c r="FZ758">
        <v>16</v>
      </c>
      <c r="GA758">
        <v>0.19</v>
      </c>
      <c r="GB758">
        <v>0.02</v>
      </c>
      <c r="GC758">
        <v>-43.13388</v>
      </c>
      <c r="GD758">
        <v>-0.5228600375233612</v>
      </c>
      <c r="GE758">
        <v>0.1189290696171459</v>
      </c>
      <c r="GF758">
        <v>0</v>
      </c>
      <c r="GG758">
        <v>936.1793529411764</v>
      </c>
      <c r="GH758">
        <v>-3.6638655418966</v>
      </c>
      <c r="GI758">
        <v>0.4609388043058207</v>
      </c>
      <c r="GJ758">
        <v>0</v>
      </c>
      <c r="GK758">
        <v>2.25571525</v>
      </c>
      <c r="GL758">
        <v>-0.669496998123829</v>
      </c>
      <c r="GM758">
        <v>0.07026142369705797</v>
      </c>
      <c r="GN758">
        <v>0</v>
      </c>
      <c r="GO758">
        <v>0</v>
      </c>
      <c r="GP758">
        <v>3</v>
      </c>
      <c r="GQ758" t="s">
        <v>490</v>
      </c>
      <c r="GR758">
        <v>3.12781</v>
      </c>
      <c r="GS758">
        <v>2.7293</v>
      </c>
      <c r="GT758">
        <v>0.167116</v>
      </c>
      <c r="GU758">
        <v>0.172275</v>
      </c>
      <c r="GV758">
        <v>0.102106</v>
      </c>
      <c r="GW758">
        <v>0.0955519</v>
      </c>
      <c r="GX758">
        <v>24975.9</v>
      </c>
      <c r="GY758">
        <v>24076.3</v>
      </c>
      <c r="GZ758">
        <v>30529.4</v>
      </c>
      <c r="HA758">
        <v>29342.5</v>
      </c>
      <c r="HB758">
        <v>37837.3</v>
      </c>
      <c r="HC758">
        <v>34921.6</v>
      </c>
      <c r="HD758">
        <v>46703.8</v>
      </c>
      <c r="HE758">
        <v>43598.6</v>
      </c>
      <c r="HF758">
        <v>1.8236</v>
      </c>
      <c r="HG758">
        <v>1.83205</v>
      </c>
      <c r="HH758">
        <v>0.150986</v>
      </c>
      <c r="HI758">
        <v>0</v>
      </c>
      <c r="HJ758">
        <v>27.5999</v>
      </c>
      <c r="HK758">
        <v>999.9</v>
      </c>
      <c r="HL758">
        <v>46.5</v>
      </c>
      <c r="HM758">
        <v>31.7</v>
      </c>
      <c r="HN758">
        <v>24.0957</v>
      </c>
      <c r="HO758">
        <v>63.2143</v>
      </c>
      <c r="HP758">
        <v>17.3838</v>
      </c>
      <c r="HQ758">
        <v>1</v>
      </c>
      <c r="HR758">
        <v>0.137241</v>
      </c>
      <c r="HS758">
        <v>-0.4396</v>
      </c>
      <c r="HT758">
        <v>20.1999</v>
      </c>
      <c r="HU758">
        <v>5.22672</v>
      </c>
      <c r="HV758">
        <v>11.974</v>
      </c>
      <c r="HW758">
        <v>4.97</v>
      </c>
      <c r="HX758">
        <v>3.28955</v>
      </c>
      <c r="HY758">
        <v>9999</v>
      </c>
      <c r="HZ758">
        <v>9999</v>
      </c>
      <c r="IA758">
        <v>9999</v>
      </c>
      <c r="IB758">
        <v>22.8</v>
      </c>
      <c r="IC758">
        <v>4.97291</v>
      </c>
      <c r="ID758">
        <v>1.87729</v>
      </c>
      <c r="IE758">
        <v>1.87536</v>
      </c>
      <c r="IF758">
        <v>1.87818</v>
      </c>
      <c r="IG758">
        <v>1.87488</v>
      </c>
      <c r="IH758">
        <v>1.87848</v>
      </c>
      <c r="II758">
        <v>1.87559</v>
      </c>
      <c r="IJ758">
        <v>1.87671</v>
      </c>
      <c r="IK758">
        <v>0</v>
      </c>
      <c r="IL758">
        <v>0</v>
      </c>
      <c r="IM758">
        <v>0</v>
      </c>
      <c r="IN758">
        <v>0</v>
      </c>
      <c r="IO758" t="s">
        <v>441</v>
      </c>
      <c r="IP758" t="s">
        <v>442</v>
      </c>
      <c r="IQ758" t="s">
        <v>443</v>
      </c>
      <c r="IR758" t="s">
        <v>443</v>
      </c>
      <c r="IS758" t="s">
        <v>443</v>
      </c>
      <c r="IT758" t="s">
        <v>443</v>
      </c>
      <c r="IU758">
        <v>0</v>
      </c>
      <c r="IV758">
        <v>100</v>
      </c>
      <c r="IW758">
        <v>100</v>
      </c>
      <c r="IX758">
        <v>1.01</v>
      </c>
      <c r="IY758">
        <v>0.2091</v>
      </c>
      <c r="IZ758">
        <v>-0.1222274518627452</v>
      </c>
      <c r="JA758">
        <v>0.001328938755811441</v>
      </c>
      <c r="JB758">
        <v>-5.633165956792918E-07</v>
      </c>
      <c r="JC758">
        <v>2.510553891376428E-10</v>
      </c>
      <c r="JD758">
        <v>-0.04678033270444259</v>
      </c>
      <c r="JE758">
        <v>-0.0009625096320519332</v>
      </c>
      <c r="JF758">
        <v>0.0006953178313022573</v>
      </c>
      <c r="JG758">
        <v>-5.973937232829655E-06</v>
      </c>
      <c r="JH758">
        <v>1</v>
      </c>
      <c r="JI758">
        <v>2112</v>
      </c>
      <c r="JJ758">
        <v>1</v>
      </c>
      <c r="JK758">
        <v>26</v>
      </c>
      <c r="JL758">
        <v>201961.3</v>
      </c>
      <c r="JM758">
        <v>201961.3</v>
      </c>
      <c r="JN758">
        <v>2.48047</v>
      </c>
      <c r="JO758">
        <v>2.5708</v>
      </c>
      <c r="JP758">
        <v>1.39893</v>
      </c>
      <c r="JQ758">
        <v>2.32544</v>
      </c>
      <c r="JR758">
        <v>1.44897</v>
      </c>
      <c r="JS758">
        <v>2.43652</v>
      </c>
      <c r="JT758">
        <v>37.6022</v>
      </c>
      <c r="JU758">
        <v>23.9562</v>
      </c>
      <c r="JV758">
        <v>18</v>
      </c>
      <c r="JW758">
        <v>478.311</v>
      </c>
      <c r="JX758">
        <v>453.391</v>
      </c>
      <c r="JY758">
        <v>27.5307</v>
      </c>
      <c r="JZ758">
        <v>29.0196</v>
      </c>
      <c r="KA758">
        <v>29.9992</v>
      </c>
      <c r="KB758">
        <v>28.7985</v>
      </c>
      <c r="KC758">
        <v>28.8816</v>
      </c>
      <c r="KD758">
        <v>49.6732</v>
      </c>
      <c r="KE758">
        <v>21.0079</v>
      </c>
      <c r="KF758">
        <v>14.2221</v>
      </c>
      <c r="KG758">
        <v>27.4522</v>
      </c>
      <c r="KH758">
        <v>1175.9</v>
      </c>
      <c r="KI758">
        <v>20.2309</v>
      </c>
      <c r="KJ758">
        <v>100.93</v>
      </c>
      <c r="KK758">
        <v>100.287</v>
      </c>
    </row>
    <row r="759" spans="1:297">
      <c r="A759">
        <v>743</v>
      </c>
      <c r="B759">
        <v>1759266264.6</v>
      </c>
      <c r="C759">
        <v>19449</v>
      </c>
      <c r="D759" t="s">
        <v>1936</v>
      </c>
      <c r="E759" t="s">
        <v>1937</v>
      </c>
      <c r="F759">
        <v>5</v>
      </c>
      <c r="G759" t="s">
        <v>1797</v>
      </c>
      <c r="H759" t="s">
        <v>436</v>
      </c>
      <c r="I759">
        <v>1759266256.814285</v>
      </c>
      <c r="J759">
        <f>(K759)/1000</f>
        <v>0</v>
      </c>
      <c r="K759">
        <f>IF(DP759, AN759, AH759)</f>
        <v>0</v>
      </c>
      <c r="L759">
        <f>IF(DP759, AI759, AG759)</f>
        <v>0</v>
      </c>
      <c r="M759">
        <f>DR759 - IF(AU759&gt;1, L759*DL759*100.0/(AW759), 0)</f>
        <v>0</v>
      </c>
      <c r="N759">
        <f>((T759-J759/2)*M759-L759)/(T759+J759/2)</f>
        <v>0</v>
      </c>
      <c r="O759">
        <f>N759*(DY759+DZ759)/1000.0</f>
        <v>0</v>
      </c>
      <c r="P759">
        <f>(DR759 - IF(AU759&gt;1, L759*DL759*100.0/(AW759), 0))*(DY759+DZ759)/1000.0</f>
        <v>0</v>
      </c>
      <c r="Q759">
        <f>2.0/((1/S759-1/R759)+SIGN(S759)*SQRT((1/S759-1/R759)*(1/S759-1/R759) + 4*DM759/((DM759+1)*(DM759+1))*(2*1/S759*1/R759-1/R759*1/R759)))</f>
        <v>0</v>
      </c>
      <c r="R759">
        <f>IF(LEFT(DN759,1)&lt;&gt;"0",IF(LEFT(DN759,1)="1",3.0,DO759),$D$5+$E$5*(EF759*DY759/($K$5*1000))+$F$5*(EF759*DY759/($K$5*1000))*MAX(MIN(DL759,$J$5),$I$5)*MAX(MIN(DL759,$J$5),$I$5)+$G$5*MAX(MIN(DL759,$J$5),$I$5)*(EF759*DY759/($K$5*1000))+$H$5*(EF759*DY759/($K$5*1000))*(EF759*DY759/($K$5*1000)))</f>
        <v>0</v>
      </c>
      <c r="S759">
        <f>J759*(1000-(1000*0.61365*exp(17.502*W759/(240.97+W759))/(DY759+DZ759)+DT759)/2)/(1000*0.61365*exp(17.502*W759/(240.97+W759))/(DY759+DZ759)-DT759)</f>
        <v>0</v>
      </c>
      <c r="T759">
        <f>1/((DM759+1)/(Q759/1.6)+1/(R759/1.37)) + DM759/((DM759+1)/(Q759/1.6) + DM759/(R759/1.37))</f>
        <v>0</v>
      </c>
      <c r="U759">
        <f>(DH759*DK759)</f>
        <v>0</v>
      </c>
      <c r="V759">
        <f>(EA759+(U759+2*0.95*5.67E-8*(((EA759+$B$7)+273)^4-(EA759+273)^4)-44100*J759)/(1.84*29.3*R759+8*0.95*5.67E-8*(EA759+273)^3))</f>
        <v>0</v>
      </c>
      <c r="W759">
        <f>($C$7*EB759+$D$7*EC759+$E$7*V759)</f>
        <v>0</v>
      </c>
      <c r="X759">
        <f>0.61365*exp(17.502*W759/(240.97+W759))</f>
        <v>0</v>
      </c>
      <c r="Y759">
        <f>(Z759/AA759*100)</f>
        <v>0</v>
      </c>
      <c r="Z759">
        <f>DT759*(DY759+DZ759)/1000</f>
        <v>0</v>
      </c>
      <c r="AA759">
        <f>0.61365*exp(17.502*EA759/(240.97+EA759))</f>
        <v>0</v>
      </c>
      <c r="AB759">
        <f>(X759-DT759*(DY759+DZ759)/1000)</f>
        <v>0</v>
      </c>
      <c r="AC759">
        <f>(-J759*44100)</f>
        <v>0</v>
      </c>
      <c r="AD759">
        <f>2*29.3*R759*0.92*(EA759-W759)</f>
        <v>0</v>
      </c>
      <c r="AE759">
        <f>2*0.95*5.67E-8*(((EA759+$B$7)+273)^4-(W759+273)^4)</f>
        <v>0</v>
      </c>
      <c r="AF759">
        <f>U759+AE759+AC759+AD759</f>
        <v>0</v>
      </c>
      <c r="AG759">
        <f>DX759*AU759*(DS759-DR759*(1000-AU759*DU759)/(1000-AU759*DT759))/(100*DL759)</f>
        <v>0</v>
      </c>
      <c r="AH759">
        <f>1000*DX759*AU759*(DT759-DU759)/(100*DL759*(1000-AU759*DT759))</f>
        <v>0</v>
      </c>
      <c r="AI759">
        <f>(AJ759 - AK759 - DY759*1E3/(8.314*(EA759+273.15)) * AM759/DX759 * AL759) * DX759/(100*DL759) * (1000 - DU759)/1000</f>
        <v>0</v>
      </c>
      <c r="AJ759">
        <v>1183.106127094893</v>
      </c>
      <c r="AK759">
        <v>1150.610545454546</v>
      </c>
      <c r="AL759">
        <v>3.411254867889281</v>
      </c>
      <c r="AM759">
        <v>65.48838002476873</v>
      </c>
      <c r="AN759">
        <f>(AP759 - AO759 + DY759*1E3/(8.314*(EA759+273.15)) * AR759/DX759 * AQ759) * DX759/(100*DL759) * 1000/(1000 - AP759)</f>
        <v>0</v>
      </c>
      <c r="AO759">
        <v>20.2180639300208</v>
      </c>
      <c r="AP759">
        <v>22.37200545454545</v>
      </c>
      <c r="AQ759">
        <v>-0.007359030025419524</v>
      </c>
      <c r="AR759">
        <v>121.0153732693986</v>
      </c>
      <c r="AS759">
        <v>3</v>
      </c>
      <c r="AT759">
        <v>1</v>
      </c>
      <c r="AU759">
        <f>IF(AS759*$H$13&gt;=AW759,1.0,(AW759/(AW759-AS759*$H$13)))</f>
        <v>0</v>
      </c>
      <c r="AV759">
        <f>(AU759-1)*100</f>
        <v>0</v>
      </c>
      <c r="AW759">
        <f>MAX(0,($B$13+$C$13*EF759)/(1+$D$13*EF759)*DY759/(EA759+273)*$E$13)</f>
        <v>0</v>
      </c>
      <c r="AX759" t="s">
        <v>437</v>
      </c>
      <c r="AY759" t="s">
        <v>437</v>
      </c>
      <c r="AZ759">
        <v>0</v>
      </c>
      <c r="BA759">
        <v>0</v>
      </c>
      <c r="BB759">
        <f>1-AZ759/BA759</f>
        <v>0</v>
      </c>
      <c r="BC759">
        <v>0</v>
      </c>
      <c r="BD759" t="s">
        <v>437</v>
      </c>
      <c r="BE759" t="s">
        <v>437</v>
      </c>
      <c r="BF759">
        <v>0</v>
      </c>
      <c r="BG759">
        <v>0</v>
      </c>
      <c r="BH759">
        <f>1-BF759/BG759</f>
        <v>0</v>
      </c>
      <c r="BI759">
        <v>0.5</v>
      </c>
      <c r="BJ759">
        <f>DI759</f>
        <v>0</v>
      </c>
      <c r="BK759">
        <f>L759</f>
        <v>0</v>
      </c>
      <c r="BL759">
        <f>BH759*BI759*BJ759</f>
        <v>0</v>
      </c>
      <c r="BM759">
        <f>(BK759-BC759)/BJ759</f>
        <v>0</v>
      </c>
      <c r="BN759">
        <f>(BA759-BG759)/BG759</f>
        <v>0</v>
      </c>
      <c r="BO759">
        <f>AZ759/(BB759+AZ759/BG759)</f>
        <v>0</v>
      </c>
      <c r="BP759" t="s">
        <v>437</v>
      </c>
      <c r="BQ759">
        <v>0</v>
      </c>
      <c r="BR759">
        <f>IF(BQ759&lt;&gt;0, BQ759, BO759)</f>
        <v>0</v>
      </c>
      <c r="BS759">
        <f>1-BR759/BG759</f>
        <v>0</v>
      </c>
      <c r="BT759">
        <f>(BG759-BF759)/(BG759-BR759)</f>
        <v>0</v>
      </c>
      <c r="BU759">
        <f>(BA759-BG759)/(BA759-BR759)</f>
        <v>0</v>
      </c>
      <c r="BV759">
        <f>(BG759-BF759)/(BG759-AZ759)</f>
        <v>0</v>
      </c>
      <c r="BW759">
        <f>(BA759-BG759)/(BA759-AZ759)</f>
        <v>0</v>
      </c>
      <c r="BX759">
        <f>(BT759*BR759/BF759)</f>
        <v>0</v>
      </c>
      <c r="BY759">
        <f>(1-BX759)</f>
        <v>0</v>
      </c>
      <c r="DH759">
        <f>$B$11*EG759+$C$11*EH759+$F$11*ES759*(1-EV759)</f>
        <v>0</v>
      </c>
      <c r="DI759">
        <f>DH759*DJ759</f>
        <v>0</v>
      </c>
      <c r="DJ759">
        <f>($B$11*$D$9+$C$11*$D$9+$F$11*((FF759+EX759)/MAX(FF759+EX759+FG759, 0.1)*$I$9+FG759/MAX(FF759+EX759+FG759, 0.1)*$J$9))/($B$11+$C$11+$F$11)</f>
        <v>0</v>
      </c>
      <c r="DK759">
        <f>($B$11*$K$9+$C$11*$K$9+$F$11*((FF759+EX759)/MAX(FF759+EX759+FG759, 0.1)*$P$9+FG759/MAX(FF759+EX759+FG759, 0.1)*$Q$9))/($B$11+$C$11+$F$11)</f>
        <v>0</v>
      </c>
      <c r="DL759">
        <v>5.36</v>
      </c>
      <c r="DM759">
        <v>0.5</v>
      </c>
      <c r="DN759" t="s">
        <v>438</v>
      </c>
      <c r="DO759">
        <v>2</v>
      </c>
      <c r="DP759" t="b">
        <v>1</v>
      </c>
      <c r="DQ759">
        <v>1759266256.814285</v>
      </c>
      <c r="DR759">
        <v>1100.371071428571</v>
      </c>
      <c r="DS759">
        <v>1143.522142857143</v>
      </c>
      <c r="DT759">
        <v>22.39690714285714</v>
      </c>
      <c r="DU759">
        <v>20.20655357142857</v>
      </c>
      <c r="DV759">
        <v>1099.378214285714</v>
      </c>
      <c r="DW759">
        <v>22.18799285714286</v>
      </c>
      <c r="DX759">
        <v>500.0369999999999</v>
      </c>
      <c r="DY759">
        <v>90.59949642857141</v>
      </c>
      <c r="DZ759">
        <v>0.05125673928571428</v>
      </c>
      <c r="EA759">
        <v>29.298</v>
      </c>
      <c r="EB759">
        <v>30.0323</v>
      </c>
      <c r="EC759">
        <v>999.9000000000002</v>
      </c>
      <c r="ED759">
        <v>0</v>
      </c>
      <c r="EE759">
        <v>0</v>
      </c>
      <c r="EF759">
        <v>9993.838928571427</v>
      </c>
      <c r="EG759">
        <v>0</v>
      </c>
      <c r="EH759">
        <v>12.33847142857143</v>
      </c>
      <c r="EI759">
        <v>-43.15150357142858</v>
      </c>
      <c r="EJ759">
        <v>1125.579642857143</v>
      </c>
      <c r="EK759">
        <v>1167.104285714286</v>
      </c>
      <c r="EL759">
        <v>2.190350357142857</v>
      </c>
      <c r="EM759">
        <v>1143.522142857143</v>
      </c>
      <c r="EN759">
        <v>20.20655357142857</v>
      </c>
      <c r="EO759">
        <v>2.029149642857143</v>
      </c>
      <c r="EP759">
        <v>1.830703571428572</v>
      </c>
      <c r="EQ759">
        <v>17.67363571428572</v>
      </c>
      <c r="ER759">
        <v>16.05144285714286</v>
      </c>
      <c r="ES759">
        <v>1999.980714285715</v>
      </c>
      <c r="ET759">
        <v>0.9800023214285714</v>
      </c>
      <c r="EU759">
        <v>0.019997575</v>
      </c>
      <c r="EV759">
        <v>0</v>
      </c>
      <c r="EW759">
        <v>935.693</v>
      </c>
      <c r="EX759">
        <v>5.000560000000001</v>
      </c>
      <c r="EY759">
        <v>19233.83571428572</v>
      </c>
      <c r="EZ759">
        <v>17294.73571428571</v>
      </c>
      <c r="FA759">
        <v>41.32346428571428</v>
      </c>
      <c r="FB759">
        <v>41.52657142857142</v>
      </c>
      <c r="FC759">
        <v>41.16710714285713</v>
      </c>
      <c r="FD759">
        <v>40.72528571428571</v>
      </c>
      <c r="FE759">
        <v>42.21399999999999</v>
      </c>
      <c r="FF759">
        <v>1955.080714285714</v>
      </c>
      <c r="FG759">
        <v>39.89107142857144</v>
      </c>
      <c r="FH759">
        <v>0</v>
      </c>
      <c r="FI759">
        <v>1759266278.8</v>
      </c>
      <c r="FJ759">
        <v>0</v>
      </c>
      <c r="FK759">
        <v>935.6796153846153</v>
      </c>
      <c r="FL759">
        <v>-3.896752143220467</v>
      </c>
      <c r="FM759">
        <v>-73.80854706730301</v>
      </c>
      <c r="FN759">
        <v>19233.55</v>
      </c>
      <c r="FO759">
        <v>15</v>
      </c>
      <c r="FP759">
        <v>0</v>
      </c>
      <c r="FQ759" t="s">
        <v>439</v>
      </c>
      <c r="FR759">
        <v>1747148579.5</v>
      </c>
      <c r="FS759">
        <v>1747148584.5</v>
      </c>
      <c r="FT759">
        <v>0</v>
      </c>
      <c r="FU759">
        <v>0.162</v>
      </c>
      <c r="FV759">
        <v>-0.001</v>
      </c>
      <c r="FW759">
        <v>0.139</v>
      </c>
      <c r="FX759">
        <v>0.058</v>
      </c>
      <c r="FY759">
        <v>420</v>
      </c>
      <c r="FZ759">
        <v>16</v>
      </c>
      <c r="GA759">
        <v>0.19</v>
      </c>
      <c r="GB759">
        <v>0.02</v>
      </c>
      <c r="GC759">
        <v>-43.11710000000001</v>
      </c>
      <c r="GD759">
        <v>-0.03617560975597597</v>
      </c>
      <c r="GE759">
        <v>0.1314726587545865</v>
      </c>
      <c r="GF759">
        <v>1</v>
      </c>
      <c r="GG759">
        <v>936.0032647058823</v>
      </c>
      <c r="GH759">
        <v>-4.727624144177538</v>
      </c>
      <c r="GI759">
        <v>0.5260370322919872</v>
      </c>
      <c r="GJ759">
        <v>0</v>
      </c>
      <c r="GK759">
        <v>2.21584175</v>
      </c>
      <c r="GL759">
        <v>-0.3706796622889346</v>
      </c>
      <c r="GM759">
        <v>0.03934610964806431</v>
      </c>
      <c r="GN759">
        <v>0</v>
      </c>
      <c r="GO759">
        <v>1</v>
      </c>
      <c r="GP759">
        <v>3</v>
      </c>
      <c r="GQ759" t="s">
        <v>463</v>
      </c>
      <c r="GR759">
        <v>3.12825</v>
      </c>
      <c r="GS759">
        <v>2.72862</v>
      </c>
      <c r="GT759">
        <v>0.168695</v>
      </c>
      <c r="GU759">
        <v>0.173847</v>
      </c>
      <c r="GV759">
        <v>0.101993</v>
      </c>
      <c r="GW759">
        <v>0.0955606</v>
      </c>
      <c r="GX759">
        <v>24929.2</v>
      </c>
      <c r="GY759">
        <v>24030.9</v>
      </c>
      <c r="GZ759">
        <v>30530.1</v>
      </c>
      <c r="HA759">
        <v>29342.9</v>
      </c>
      <c r="HB759">
        <v>37843.5</v>
      </c>
      <c r="HC759">
        <v>34922</v>
      </c>
      <c r="HD759">
        <v>46705.3</v>
      </c>
      <c r="HE759">
        <v>43599.3</v>
      </c>
      <c r="HF759">
        <v>1.82435</v>
      </c>
      <c r="HG759">
        <v>1.83148</v>
      </c>
      <c r="HH759">
        <v>0.154056</v>
      </c>
      <c r="HI759">
        <v>0</v>
      </c>
      <c r="HJ759">
        <v>27.5921</v>
      </c>
      <c r="HK759">
        <v>999.9</v>
      </c>
      <c r="HL759">
        <v>46.5</v>
      </c>
      <c r="HM759">
        <v>31.7</v>
      </c>
      <c r="HN759">
        <v>24.0974</v>
      </c>
      <c r="HO759">
        <v>62.9243</v>
      </c>
      <c r="HP759">
        <v>17.3558</v>
      </c>
      <c r="HQ759">
        <v>1</v>
      </c>
      <c r="HR759">
        <v>0.136862</v>
      </c>
      <c r="HS759">
        <v>-0.137334</v>
      </c>
      <c r="HT759">
        <v>20.2008</v>
      </c>
      <c r="HU759">
        <v>5.22672</v>
      </c>
      <c r="HV759">
        <v>11.974</v>
      </c>
      <c r="HW759">
        <v>4.9699</v>
      </c>
      <c r="HX759">
        <v>3.28953</v>
      </c>
      <c r="HY759">
        <v>9999</v>
      </c>
      <c r="HZ759">
        <v>9999</v>
      </c>
      <c r="IA759">
        <v>9999</v>
      </c>
      <c r="IB759">
        <v>22.8</v>
      </c>
      <c r="IC759">
        <v>4.9729</v>
      </c>
      <c r="ID759">
        <v>1.87729</v>
      </c>
      <c r="IE759">
        <v>1.87535</v>
      </c>
      <c r="IF759">
        <v>1.87818</v>
      </c>
      <c r="IG759">
        <v>1.87488</v>
      </c>
      <c r="IH759">
        <v>1.87847</v>
      </c>
      <c r="II759">
        <v>1.87557</v>
      </c>
      <c r="IJ759">
        <v>1.87671</v>
      </c>
      <c r="IK759">
        <v>0</v>
      </c>
      <c r="IL759">
        <v>0</v>
      </c>
      <c r="IM759">
        <v>0</v>
      </c>
      <c r="IN759">
        <v>0</v>
      </c>
      <c r="IO759" t="s">
        <v>441</v>
      </c>
      <c r="IP759" t="s">
        <v>442</v>
      </c>
      <c r="IQ759" t="s">
        <v>443</v>
      </c>
      <c r="IR759" t="s">
        <v>443</v>
      </c>
      <c r="IS759" t="s">
        <v>443</v>
      </c>
      <c r="IT759" t="s">
        <v>443</v>
      </c>
      <c r="IU759">
        <v>0</v>
      </c>
      <c r="IV759">
        <v>100</v>
      </c>
      <c r="IW759">
        <v>100</v>
      </c>
      <c r="IX759">
        <v>1.02</v>
      </c>
      <c r="IY759">
        <v>0.2083</v>
      </c>
      <c r="IZ759">
        <v>-0.1222274518627452</v>
      </c>
      <c r="JA759">
        <v>0.001328938755811441</v>
      </c>
      <c r="JB759">
        <v>-5.633165956792918E-07</v>
      </c>
      <c r="JC759">
        <v>2.510553891376428E-10</v>
      </c>
      <c r="JD759">
        <v>-0.04678033270444259</v>
      </c>
      <c r="JE759">
        <v>-0.0009625096320519332</v>
      </c>
      <c r="JF759">
        <v>0.0006953178313022573</v>
      </c>
      <c r="JG759">
        <v>-5.973937232829655E-06</v>
      </c>
      <c r="JH759">
        <v>1</v>
      </c>
      <c r="JI759">
        <v>2112</v>
      </c>
      <c r="JJ759">
        <v>1</v>
      </c>
      <c r="JK759">
        <v>26</v>
      </c>
      <c r="JL759">
        <v>201961.4</v>
      </c>
      <c r="JM759">
        <v>201961.3</v>
      </c>
      <c r="JN759">
        <v>2.51099</v>
      </c>
      <c r="JO759">
        <v>2.55981</v>
      </c>
      <c r="JP759">
        <v>1.39893</v>
      </c>
      <c r="JQ759">
        <v>2.32544</v>
      </c>
      <c r="JR759">
        <v>1.44897</v>
      </c>
      <c r="JS759">
        <v>2.61475</v>
      </c>
      <c r="JT759">
        <v>37.6022</v>
      </c>
      <c r="JU759">
        <v>23.9649</v>
      </c>
      <c r="JV759">
        <v>18</v>
      </c>
      <c r="JW759">
        <v>478.693</v>
      </c>
      <c r="JX759">
        <v>452.992</v>
      </c>
      <c r="JY759">
        <v>27.5195</v>
      </c>
      <c r="JZ759">
        <v>29.0159</v>
      </c>
      <c r="KA759">
        <v>29.9996</v>
      </c>
      <c r="KB759">
        <v>28.7942</v>
      </c>
      <c r="KC759">
        <v>28.8772</v>
      </c>
      <c r="KD759">
        <v>50.2805</v>
      </c>
      <c r="KE759">
        <v>21.0079</v>
      </c>
      <c r="KF759">
        <v>14.2221</v>
      </c>
      <c r="KG759">
        <v>27.3699</v>
      </c>
      <c r="KH759">
        <v>1189.25</v>
      </c>
      <c r="KI759">
        <v>20.3004</v>
      </c>
      <c r="KJ759">
        <v>100.933</v>
      </c>
      <c r="KK759">
        <v>100.288</v>
      </c>
    </row>
    <row r="760" spans="1:297">
      <c r="A760">
        <v>744</v>
      </c>
      <c r="B760">
        <v>1759266269.6</v>
      </c>
      <c r="C760">
        <v>19454</v>
      </c>
      <c r="D760" t="s">
        <v>1938</v>
      </c>
      <c r="E760" t="s">
        <v>1939</v>
      </c>
      <c r="F760">
        <v>5</v>
      </c>
      <c r="G760" t="s">
        <v>1797</v>
      </c>
      <c r="H760" t="s">
        <v>436</v>
      </c>
      <c r="I760">
        <v>1759266262.1</v>
      </c>
      <c r="J760">
        <f>(K760)/1000</f>
        <v>0</v>
      </c>
      <c r="K760">
        <f>IF(DP760, AN760, AH760)</f>
        <v>0</v>
      </c>
      <c r="L760">
        <f>IF(DP760, AI760, AG760)</f>
        <v>0</v>
      </c>
      <c r="M760">
        <f>DR760 - IF(AU760&gt;1, L760*DL760*100.0/(AW760), 0)</f>
        <v>0</v>
      </c>
      <c r="N760">
        <f>((T760-J760/2)*M760-L760)/(T760+J760/2)</f>
        <v>0</v>
      </c>
      <c r="O760">
        <f>N760*(DY760+DZ760)/1000.0</f>
        <v>0</v>
      </c>
      <c r="P760">
        <f>(DR760 - IF(AU760&gt;1, L760*DL760*100.0/(AW760), 0))*(DY760+DZ760)/1000.0</f>
        <v>0</v>
      </c>
      <c r="Q760">
        <f>2.0/((1/S760-1/R760)+SIGN(S760)*SQRT((1/S760-1/R760)*(1/S760-1/R760) + 4*DM760/((DM760+1)*(DM760+1))*(2*1/S760*1/R760-1/R760*1/R760)))</f>
        <v>0</v>
      </c>
      <c r="R760">
        <f>IF(LEFT(DN760,1)&lt;&gt;"0",IF(LEFT(DN760,1)="1",3.0,DO760),$D$5+$E$5*(EF760*DY760/($K$5*1000))+$F$5*(EF760*DY760/($K$5*1000))*MAX(MIN(DL760,$J$5),$I$5)*MAX(MIN(DL760,$J$5),$I$5)+$G$5*MAX(MIN(DL760,$J$5),$I$5)*(EF760*DY760/($K$5*1000))+$H$5*(EF760*DY760/($K$5*1000))*(EF760*DY760/($K$5*1000)))</f>
        <v>0</v>
      </c>
      <c r="S760">
        <f>J760*(1000-(1000*0.61365*exp(17.502*W760/(240.97+W760))/(DY760+DZ760)+DT760)/2)/(1000*0.61365*exp(17.502*W760/(240.97+W760))/(DY760+DZ760)-DT760)</f>
        <v>0</v>
      </c>
      <c r="T760">
        <f>1/((DM760+1)/(Q760/1.6)+1/(R760/1.37)) + DM760/((DM760+1)/(Q760/1.6) + DM760/(R760/1.37))</f>
        <v>0</v>
      </c>
      <c r="U760">
        <f>(DH760*DK760)</f>
        <v>0</v>
      </c>
      <c r="V760">
        <f>(EA760+(U760+2*0.95*5.67E-8*(((EA760+$B$7)+273)^4-(EA760+273)^4)-44100*J760)/(1.84*29.3*R760+8*0.95*5.67E-8*(EA760+273)^3))</f>
        <v>0</v>
      </c>
      <c r="W760">
        <f>($C$7*EB760+$D$7*EC760+$E$7*V760)</f>
        <v>0</v>
      </c>
      <c r="X760">
        <f>0.61365*exp(17.502*W760/(240.97+W760))</f>
        <v>0</v>
      </c>
      <c r="Y760">
        <f>(Z760/AA760*100)</f>
        <v>0</v>
      </c>
      <c r="Z760">
        <f>DT760*(DY760+DZ760)/1000</f>
        <v>0</v>
      </c>
      <c r="AA760">
        <f>0.61365*exp(17.502*EA760/(240.97+EA760))</f>
        <v>0</v>
      </c>
      <c r="AB760">
        <f>(X760-DT760*(DY760+DZ760)/1000)</f>
        <v>0</v>
      </c>
      <c r="AC760">
        <f>(-J760*44100)</f>
        <v>0</v>
      </c>
      <c r="AD760">
        <f>2*29.3*R760*0.92*(EA760-W760)</f>
        <v>0</v>
      </c>
      <c r="AE760">
        <f>2*0.95*5.67E-8*(((EA760+$B$7)+273)^4-(W760+273)^4)</f>
        <v>0</v>
      </c>
      <c r="AF760">
        <f>U760+AE760+AC760+AD760</f>
        <v>0</v>
      </c>
      <c r="AG760">
        <f>DX760*AU760*(DS760-DR760*(1000-AU760*DU760)/(1000-AU760*DT760))/(100*DL760)</f>
        <v>0</v>
      </c>
      <c r="AH760">
        <f>1000*DX760*AU760*(DT760-DU760)/(100*DL760*(1000-AU760*DT760))</f>
        <v>0</v>
      </c>
      <c r="AI760">
        <f>(AJ760 - AK760 - DY760*1E3/(8.314*(EA760+273.15)) * AM760/DX760 * AL760) * DX760/(100*DL760) * (1000 - DU760)/1000</f>
        <v>0</v>
      </c>
      <c r="AJ760">
        <v>1200.320093441388</v>
      </c>
      <c r="AK760">
        <v>1167.790848484848</v>
      </c>
      <c r="AL760">
        <v>3.428920595587081</v>
      </c>
      <c r="AM760">
        <v>65.48838002476873</v>
      </c>
      <c r="AN760">
        <f>(AP760 - AO760 + DY760*1E3/(8.314*(EA760+273.15)) * AR760/DX760 * AQ760) * DX760/(100*DL760) * 1000/(1000 - AP760)</f>
        <v>0</v>
      </c>
      <c r="AO760">
        <v>20.2193093529546</v>
      </c>
      <c r="AP760">
        <v>22.31969939393939</v>
      </c>
      <c r="AQ760">
        <v>-0.01050782412507086</v>
      </c>
      <c r="AR760">
        <v>121.0153732693986</v>
      </c>
      <c r="AS760">
        <v>3</v>
      </c>
      <c r="AT760">
        <v>1</v>
      </c>
      <c r="AU760">
        <f>IF(AS760*$H$13&gt;=AW760,1.0,(AW760/(AW760-AS760*$H$13)))</f>
        <v>0</v>
      </c>
      <c r="AV760">
        <f>(AU760-1)*100</f>
        <v>0</v>
      </c>
      <c r="AW760">
        <f>MAX(0,($B$13+$C$13*EF760)/(1+$D$13*EF760)*DY760/(EA760+273)*$E$13)</f>
        <v>0</v>
      </c>
      <c r="AX760" t="s">
        <v>437</v>
      </c>
      <c r="AY760" t="s">
        <v>437</v>
      </c>
      <c r="AZ760">
        <v>0</v>
      </c>
      <c r="BA760">
        <v>0</v>
      </c>
      <c r="BB760">
        <f>1-AZ760/BA760</f>
        <v>0</v>
      </c>
      <c r="BC760">
        <v>0</v>
      </c>
      <c r="BD760" t="s">
        <v>437</v>
      </c>
      <c r="BE760" t="s">
        <v>437</v>
      </c>
      <c r="BF760">
        <v>0</v>
      </c>
      <c r="BG760">
        <v>0</v>
      </c>
      <c r="BH760">
        <f>1-BF760/BG760</f>
        <v>0</v>
      </c>
      <c r="BI760">
        <v>0.5</v>
      </c>
      <c r="BJ760">
        <f>DI760</f>
        <v>0</v>
      </c>
      <c r="BK760">
        <f>L760</f>
        <v>0</v>
      </c>
      <c r="BL760">
        <f>BH760*BI760*BJ760</f>
        <v>0</v>
      </c>
      <c r="BM760">
        <f>(BK760-BC760)/BJ760</f>
        <v>0</v>
      </c>
      <c r="BN760">
        <f>(BA760-BG760)/BG760</f>
        <v>0</v>
      </c>
      <c r="BO760">
        <f>AZ760/(BB760+AZ760/BG760)</f>
        <v>0</v>
      </c>
      <c r="BP760" t="s">
        <v>437</v>
      </c>
      <c r="BQ760">
        <v>0</v>
      </c>
      <c r="BR760">
        <f>IF(BQ760&lt;&gt;0, BQ760, BO760)</f>
        <v>0</v>
      </c>
      <c r="BS760">
        <f>1-BR760/BG760</f>
        <v>0</v>
      </c>
      <c r="BT760">
        <f>(BG760-BF760)/(BG760-BR760)</f>
        <v>0</v>
      </c>
      <c r="BU760">
        <f>(BA760-BG760)/(BA760-BR760)</f>
        <v>0</v>
      </c>
      <c r="BV760">
        <f>(BG760-BF760)/(BG760-AZ760)</f>
        <v>0</v>
      </c>
      <c r="BW760">
        <f>(BA760-BG760)/(BA760-AZ760)</f>
        <v>0</v>
      </c>
      <c r="BX760">
        <f>(BT760*BR760/BF760)</f>
        <v>0</v>
      </c>
      <c r="BY760">
        <f>(1-BX760)</f>
        <v>0</v>
      </c>
      <c r="DH760">
        <f>$B$11*EG760+$C$11*EH760+$F$11*ES760*(1-EV760)</f>
        <v>0</v>
      </c>
      <c r="DI760">
        <f>DH760*DJ760</f>
        <v>0</v>
      </c>
      <c r="DJ760">
        <f>($B$11*$D$9+$C$11*$D$9+$F$11*((FF760+EX760)/MAX(FF760+EX760+FG760, 0.1)*$I$9+FG760/MAX(FF760+EX760+FG760, 0.1)*$J$9))/($B$11+$C$11+$F$11)</f>
        <v>0</v>
      </c>
      <c r="DK760">
        <f>($B$11*$K$9+$C$11*$K$9+$F$11*((FF760+EX760)/MAX(FF760+EX760+FG760, 0.1)*$P$9+FG760/MAX(FF760+EX760+FG760, 0.1)*$Q$9))/($B$11+$C$11+$F$11)</f>
        <v>0</v>
      </c>
      <c r="DL760">
        <v>5.36</v>
      </c>
      <c r="DM760">
        <v>0.5</v>
      </c>
      <c r="DN760" t="s">
        <v>438</v>
      </c>
      <c r="DO760">
        <v>2</v>
      </c>
      <c r="DP760" t="b">
        <v>1</v>
      </c>
      <c r="DQ760">
        <v>1759266262.1</v>
      </c>
      <c r="DR760">
        <v>1118.17962962963</v>
      </c>
      <c r="DS760">
        <v>1161.238148148148</v>
      </c>
      <c r="DT760">
        <v>22.38044814814815</v>
      </c>
      <c r="DU760">
        <v>20.21737777777778</v>
      </c>
      <c r="DV760">
        <v>1117.17</v>
      </c>
      <c r="DW760">
        <v>22.17186296296296</v>
      </c>
      <c r="DX760">
        <v>500.0325555555555</v>
      </c>
      <c r="DY760">
        <v>90.59961111111109</v>
      </c>
      <c r="DZ760">
        <v>0.05120357777777778</v>
      </c>
      <c r="EA760">
        <v>29.31771481481482</v>
      </c>
      <c r="EB760">
        <v>30.08088148148148</v>
      </c>
      <c r="EC760">
        <v>999.9000000000001</v>
      </c>
      <c r="ED760">
        <v>0</v>
      </c>
      <c r="EE760">
        <v>0</v>
      </c>
      <c r="EF760">
        <v>9992.057777777778</v>
      </c>
      <c r="EG760">
        <v>0</v>
      </c>
      <c r="EH760">
        <v>12.32862962962963</v>
      </c>
      <c r="EI760">
        <v>-43.0587925925926</v>
      </c>
      <c r="EJ760">
        <v>1143.777037037037</v>
      </c>
      <c r="EK760">
        <v>1185.199259259259</v>
      </c>
      <c r="EL760">
        <v>2.163068518518518</v>
      </c>
      <c r="EM760">
        <v>1161.238148148148</v>
      </c>
      <c r="EN760">
        <v>20.21737777777778</v>
      </c>
      <c r="EO760">
        <v>2.02766037037037</v>
      </c>
      <c r="EP760">
        <v>1.831686296296296</v>
      </c>
      <c r="EQ760">
        <v>17.66197407407407</v>
      </c>
      <c r="ER760">
        <v>16.05984444444445</v>
      </c>
      <c r="ES760">
        <v>1999.988148148148</v>
      </c>
      <c r="ET760">
        <v>0.9800024444444444</v>
      </c>
      <c r="EU760">
        <v>0.01999745185185185</v>
      </c>
      <c r="EV760">
        <v>0</v>
      </c>
      <c r="EW760">
        <v>935.3641111111111</v>
      </c>
      <c r="EX760">
        <v>5.000560000000001</v>
      </c>
      <c r="EY760">
        <v>19228.15555555556</v>
      </c>
      <c r="EZ760">
        <v>17294.78518518518</v>
      </c>
      <c r="FA760">
        <v>41.34707407407408</v>
      </c>
      <c r="FB760">
        <v>41.52985185185185</v>
      </c>
      <c r="FC760">
        <v>41.16644444444444</v>
      </c>
      <c r="FD760">
        <v>40.68733333333333</v>
      </c>
      <c r="FE760">
        <v>42.20107407407406</v>
      </c>
      <c r="FF760">
        <v>1955.088148148148</v>
      </c>
      <c r="FG760">
        <v>39.89074074074075</v>
      </c>
      <c r="FH760">
        <v>0</v>
      </c>
      <c r="FI760">
        <v>1759266284.2</v>
      </c>
      <c r="FJ760">
        <v>0</v>
      </c>
      <c r="FK760">
        <v>935.37292</v>
      </c>
      <c r="FL760">
        <v>-2.086076934185804</v>
      </c>
      <c r="FM760">
        <v>-48.08461535281204</v>
      </c>
      <c r="FN760">
        <v>19227.768</v>
      </c>
      <c r="FO760">
        <v>15</v>
      </c>
      <c r="FP760">
        <v>0</v>
      </c>
      <c r="FQ760" t="s">
        <v>439</v>
      </c>
      <c r="FR760">
        <v>1747148579.5</v>
      </c>
      <c r="FS760">
        <v>1747148584.5</v>
      </c>
      <c r="FT760">
        <v>0</v>
      </c>
      <c r="FU760">
        <v>0.162</v>
      </c>
      <c r="FV760">
        <v>-0.001</v>
      </c>
      <c r="FW760">
        <v>0.139</v>
      </c>
      <c r="FX760">
        <v>0.058</v>
      </c>
      <c r="FY760">
        <v>420</v>
      </c>
      <c r="FZ760">
        <v>16</v>
      </c>
      <c r="GA760">
        <v>0.19</v>
      </c>
      <c r="GB760">
        <v>0.02</v>
      </c>
      <c r="GC760">
        <v>-43.1103675</v>
      </c>
      <c r="GD760">
        <v>1.001296435272045</v>
      </c>
      <c r="GE760">
        <v>0.1425972885217312</v>
      </c>
      <c r="GF760">
        <v>0</v>
      </c>
      <c r="GG760">
        <v>935.5649411764707</v>
      </c>
      <c r="GH760">
        <v>-3.245622616998312</v>
      </c>
      <c r="GI760">
        <v>0.3972983721836632</v>
      </c>
      <c r="GJ760">
        <v>0</v>
      </c>
      <c r="GK760">
        <v>2.173843</v>
      </c>
      <c r="GL760">
        <v>-0.3117744090056261</v>
      </c>
      <c r="GM760">
        <v>0.03239691352582837</v>
      </c>
      <c r="GN760">
        <v>0</v>
      </c>
      <c r="GO760">
        <v>0</v>
      </c>
      <c r="GP760">
        <v>3</v>
      </c>
      <c r="GQ760" t="s">
        <v>490</v>
      </c>
      <c r="GR760">
        <v>3.12784</v>
      </c>
      <c r="GS760">
        <v>2.72871</v>
      </c>
      <c r="GT760">
        <v>0.170262</v>
      </c>
      <c r="GU760">
        <v>0.175378</v>
      </c>
      <c r="GV760">
        <v>0.101828</v>
      </c>
      <c r="GW760">
        <v>0.0955642</v>
      </c>
      <c r="GX760">
        <v>24882.5</v>
      </c>
      <c r="GY760">
        <v>23986.9</v>
      </c>
      <c r="GZ760">
        <v>30530.5</v>
      </c>
      <c r="HA760">
        <v>29343.5</v>
      </c>
      <c r="HB760">
        <v>37850.9</v>
      </c>
      <c r="HC760">
        <v>34922.5</v>
      </c>
      <c r="HD760">
        <v>46705.7</v>
      </c>
      <c r="HE760">
        <v>43600</v>
      </c>
      <c r="HF760">
        <v>1.82342</v>
      </c>
      <c r="HG760">
        <v>1.83258</v>
      </c>
      <c r="HH760">
        <v>0.155263</v>
      </c>
      <c r="HI760">
        <v>0</v>
      </c>
      <c r="HJ760">
        <v>27.5864</v>
      </c>
      <c r="HK760">
        <v>999.9</v>
      </c>
      <c r="HL760">
        <v>46.5</v>
      </c>
      <c r="HM760">
        <v>31.7</v>
      </c>
      <c r="HN760">
        <v>24.0951</v>
      </c>
      <c r="HO760">
        <v>62.8443</v>
      </c>
      <c r="HP760">
        <v>17.4559</v>
      </c>
      <c r="HQ760">
        <v>1</v>
      </c>
      <c r="HR760">
        <v>0.136766</v>
      </c>
      <c r="HS760">
        <v>0.234567</v>
      </c>
      <c r="HT760">
        <v>20.2004</v>
      </c>
      <c r="HU760">
        <v>5.22642</v>
      </c>
      <c r="HV760">
        <v>11.974</v>
      </c>
      <c r="HW760">
        <v>4.96975</v>
      </c>
      <c r="HX760">
        <v>3.28958</v>
      </c>
      <c r="HY760">
        <v>9999</v>
      </c>
      <c r="HZ760">
        <v>9999</v>
      </c>
      <c r="IA760">
        <v>9999</v>
      </c>
      <c r="IB760">
        <v>22.8</v>
      </c>
      <c r="IC760">
        <v>4.97291</v>
      </c>
      <c r="ID760">
        <v>1.87731</v>
      </c>
      <c r="IE760">
        <v>1.87538</v>
      </c>
      <c r="IF760">
        <v>1.87818</v>
      </c>
      <c r="IG760">
        <v>1.87492</v>
      </c>
      <c r="IH760">
        <v>1.8785</v>
      </c>
      <c r="II760">
        <v>1.8756</v>
      </c>
      <c r="IJ760">
        <v>1.87678</v>
      </c>
      <c r="IK760">
        <v>0</v>
      </c>
      <c r="IL760">
        <v>0</v>
      </c>
      <c r="IM760">
        <v>0</v>
      </c>
      <c r="IN760">
        <v>0</v>
      </c>
      <c r="IO760" t="s">
        <v>441</v>
      </c>
      <c r="IP760" t="s">
        <v>442</v>
      </c>
      <c r="IQ760" t="s">
        <v>443</v>
      </c>
      <c r="IR760" t="s">
        <v>443</v>
      </c>
      <c r="IS760" t="s">
        <v>443</v>
      </c>
      <c r="IT760" t="s">
        <v>443</v>
      </c>
      <c r="IU760">
        <v>0</v>
      </c>
      <c r="IV760">
        <v>100</v>
      </c>
      <c r="IW760">
        <v>100</v>
      </c>
      <c r="IX760">
        <v>1.04</v>
      </c>
      <c r="IY760">
        <v>0.2072</v>
      </c>
      <c r="IZ760">
        <v>-0.1222274518627452</v>
      </c>
      <c r="JA760">
        <v>0.001328938755811441</v>
      </c>
      <c r="JB760">
        <v>-5.633165956792918E-07</v>
      </c>
      <c r="JC760">
        <v>2.510553891376428E-10</v>
      </c>
      <c r="JD760">
        <v>-0.04678033270444259</v>
      </c>
      <c r="JE760">
        <v>-0.0009625096320519332</v>
      </c>
      <c r="JF760">
        <v>0.0006953178313022573</v>
      </c>
      <c r="JG760">
        <v>-5.973937232829655E-06</v>
      </c>
      <c r="JH760">
        <v>1</v>
      </c>
      <c r="JI760">
        <v>2112</v>
      </c>
      <c r="JJ760">
        <v>1</v>
      </c>
      <c r="JK760">
        <v>26</v>
      </c>
      <c r="JL760">
        <v>201961.5</v>
      </c>
      <c r="JM760">
        <v>201961.4</v>
      </c>
      <c r="JN760">
        <v>2.53784</v>
      </c>
      <c r="JO760">
        <v>2.56592</v>
      </c>
      <c r="JP760">
        <v>1.39893</v>
      </c>
      <c r="JQ760">
        <v>2.32544</v>
      </c>
      <c r="JR760">
        <v>1.44897</v>
      </c>
      <c r="JS760">
        <v>2.50854</v>
      </c>
      <c r="JT760">
        <v>37.6022</v>
      </c>
      <c r="JU760">
        <v>23.9649</v>
      </c>
      <c r="JV760">
        <v>18</v>
      </c>
      <c r="JW760">
        <v>478.16</v>
      </c>
      <c r="JX760">
        <v>453.66</v>
      </c>
      <c r="JY760">
        <v>27.4327</v>
      </c>
      <c r="JZ760">
        <v>29.0127</v>
      </c>
      <c r="KA760">
        <v>29.9999</v>
      </c>
      <c r="KB760">
        <v>28.79</v>
      </c>
      <c r="KC760">
        <v>28.8732</v>
      </c>
      <c r="KD760">
        <v>50.813</v>
      </c>
      <c r="KE760">
        <v>20.7243</v>
      </c>
      <c r="KF760">
        <v>14.2221</v>
      </c>
      <c r="KG760">
        <v>27.2553</v>
      </c>
      <c r="KH760">
        <v>1209.29</v>
      </c>
      <c r="KI760">
        <v>20.4036</v>
      </c>
      <c r="KJ760">
        <v>100.934</v>
      </c>
      <c r="KK760">
        <v>100.29</v>
      </c>
    </row>
    <row r="761" spans="1:297">
      <c r="A761">
        <v>745</v>
      </c>
      <c r="B761">
        <v>1759266274.6</v>
      </c>
      <c r="C761">
        <v>19459</v>
      </c>
      <c r="D761" t="s">
        <v>1940</v>
      </c>
      <c r="E761" t="s">
        <v>1941</v>
      </c>
      <c r="F761">
        <v>5</v>
      </c>
      <c r="G761" t="s">
        <v>1797</v>
      </c>
      <c r="H761" t="s">
        <v>436</v>
      </c>
      <c r="I761">
        <v>1759266266.814285</v>
      </c>
      <c r="J761">
        <f>(K761)/1000</f>
        <v>0</v>
      </c>
      <c r="K761">
        <f>IF(DP761, AN761, AH761)</f>
        <v>0</v>
      </c>
      <c r="L761">
        <f>IF(DP761, AI761, AG761)</f>
        <v>0</v>
      </c>
      <c r="M761">
        <f>DR761 - IF(AU761&gt;1, L761*DL761*100.0/(AW761), 0)</f>
        <v>0</v>
      </c>
      <c r="N761">
        <f>((T761-J761/2)*M761-L761)/(T761+J761/2)</f>
        <v>0</v>
      </c>
      <c r="O761">
        <f>N761*(DY761+DZ761)/1000.0</f>
        <v>0</v>
      </c>
      <c r="P761">
        <f>(DR761 - IF(AU761&gt;1, L761*DL761*100.0/(AW761), 0))*(DY761+DZ761)/1000.0</f>
        <v>0</v>
      </c>
      <c r="Q761">
        <f>2.0/((1/S761-1/R761)+SIGN(S761)*SQRT((1/S761-1/R761)*(1/S761-1/R761) + 4*DM761/((DM761+1)*(DM761+1))*(2*1/S761*1/R761-1/R761*1/R761)))</f>
        <v>0</v>
      </c>
      <c r="R761">
        <f>IF(LEFT(DN761,1)&lt;&gt;"0",IF(LEFT(DN761,1)="1",3.0,DO761),$D$5+$E$5*(EF761*DY761/($K$5*1000))+$F$5*(EF761*DY761/($K$5*1000))*MAX(MIN(DL761,$J$5),$I$5)*MAX(MIN(DL761,$J$5),$I$5)+$G$5*MAX(MIN(DL761,$J$5),$I$5)*(EF761*DY761/($K$5*1000))+$H$5*(EF761*DY761/($K$5*1000))*(EF761*DY761/($K$5*1000)))</f>
        <v>0</v>
      </c>
      <c r="S761">
        <f>J761*(1000-(1000*0.61365*exp(17.502*W761/(240.97+W761))/(DY761+DZ761)+DT761)/2)/(1000*0.61365*exp(17.502*W761/(240.97+W761))/(DY761+DZ761)-DT761)</f>
        <v>0</v>
      </c>
      <c r="T761">
        <f>1/((DM761+1)/(Q761/1.6)+1/(R761/1.37)) + DM761/((DM761+1)/(Q761/1.6) + DM761/(R761/1.37))</f>
        <v>0</v>
      </c>
      <c r="U761">
        <f>(DH761*DK761)</f>
        <v>0</v>
      </c>
      <c r="V761">
        <f>(EA761+(U761+2*0.95*5.67E-8*(((EA761+$B$7)+273)^4-(EA761+273)^4)-44100*J761)/(1.84*29.3*R761+8*0.95*5.67E-8*(EA761+273)^3))</f>
        <v>0</v>
      </c>
      <c r="W761">
        <f>($C$7*EB761+$D$7*EC761+$E$7*V761)</f>
        <v>0</v>
      </c>
      <c r="X761">
        <f>0.61365*exp(17.502*W761/(240.97+W761))</f>
        <v>0</v>
      </c>
      <c r="Y761">
        <f>(Z761/AA761*100)</f>
        <v>0</v>
      </c>
      <c r="Z761">
        <f>DT761*(DY761+DZ761)/1000</f>
        <v>0</v>
      </c>
      <c r="AA761">
        <f>0.61365*exp(17.502*EA761/(240.97+EA761))</f>
        <v>0</v>
      </c>
      <c r="AB761">
        <f>(X761-DT761*(DY761+DZ761)/1000)</f>
        <v>0</v>
      </c>
      <c r="AC761">
        <f>(-J761*44100)</f>
        <v>0</v>
      </c>
      <c r="AD761">
        <f>2*29.3*R761*0.92*(EA761-W761)</f>
        <v>0</v>
      </c>
      <c r="AE761">
        <f>2*0.95*5.67E-8*(((EA761+$B$7)+273)^4-(W761+273)^4)</f>
        <v>0</v>
      </c>
      <c r="AF761">
        <f>U761+AE761+AC761+AD761</f>
        <v>0</v>
      </c>
      <c r="AG761">
        <f>DX761*AU761*(DS761-DR761*(1000-AU761*DU761)/(1000-AU761*DT761))/(100*DL761)</f>
        <v>0</v>
      </c>
      <c r="AH761">
        <f>1000*DX761*AU761*(DT761-DU761)/(100*DL761*(1000-AU761*DT761))</f>
        <v>0</v>
      </c>
      <c r="AI761">
        <f>(AJ761 - AK761 - DY761*1E3/(8.314*(EA761+273.15)) * AM761/DX761 * AL761) * DX761/(100*DL761) * (1000 - DU761)/1000</f>
        <v>0</v>
      </c>
      <c r="AJ761">
        <v>1217.324678148058</v>
      </c>
      <c r="AK761">
        <v>1184.851575757575</v>
      </c>
      <c r="AL761">
        <v>3.417536778810248</v>
      </c>
      <c r="AM761">
        <v>65.48838002476873</v>
      </c>
      <c r="AN761">
        <f>(AP761 - AO761 + DY761*1E3/(8.314*(EA761+273.15)) * AR761/DX761 * AQ761) * DX761/(100*DL761) * 1000/(1000 - AP761)</f>
        <v>0</v>
      </c>
      <c r="AO761">
        <v>20.25749680979477</v>
      </c>
      <c r="AP761">
        <v>22.27012181818182</v>
      </c>
      <c r="AQ761">
        <v>-0.01018956364395022</v>
      </c>
      <c r="AR761">
        <v>121.0153732693986</v>
      </c>
      <c r="AS761">
        <v>4</v>
      </c>
      <c r="AT761">
        <v>1</v>
      </c>
      <c r="AU761">
        <f>IF(AS761*$H$13&gt;=AW761,1.0,(AW761/(AW761-AS761*$H$13)))</f>
        <v>0</v>
      </c>
      <c r="AV761">
        <f>(AU761-1)*100</f>
        <v>0</v>
      </c>
      <c r="AW761">
        <f>MAX(0,($B$13+$C$13*EF761)/(1+$D$13*EF761)*DY761/(EA761+273)*$E$13)</f>
        <v>0</v>
      </c>
      <c r="AX761" t="s">
        <v>437</v>
      </c>
      <c r="AY761" t="s">
        <v>437</v>
      </c>
      <c r="AZ761">
        <v>0</v>
      </c>
      <c r="BA761">
        <v>0</v>
      </c>
      <c r="BB761">
        <f>1-AZ761/BA761</f>
        <v>0</v>
      </c>
      <c r="BC761">
        <v>0</v>
      </c>
      <c r="BD761" t="s">
        <v>437</v>
      </c>
      <c r="BE761" t="s">
        <v>437</v>
      </c>
      <c r="BF761">
        <v>0</v>
      </c>
      <c r="BG761">
        <v>0</v>
      </c>
      <c r="BH761">
        <f>1-BF761/BG761</f>
        <v>0</v>
      </c>
      <c r="BI761">
        <v>0.5</v>
      </c>
      <c r="BJ761">
        <f>DI761</f>
        <v>0</v>
      </c>
      <c r="BK761">
        <f>L761</f>
        <v>0</v>
      </c>
      <c r="BL761">
        <f>BH761*BI761*BJ761</f>
        <v>0</v>
      </c>
      <c r="BM761">
        <f>(BK761-BC761)/BJ761</f>
        <v>0</v>
      </c>
      <c r="BN761">
        <f>(BA761-BG761)/BG761</f>
        <v>0</v>
      </c>
      <c r="BO761">
        <f>AZ761/(BB761+AZ761/BG761)</f>
        <v>0</v>
      </c>
      <c r="BP761" t="s">
        <v>437</v>
      </c>
      <c r="BQ761">
        <v>0</v>
      </c>
      <c r="BR761">
        <f>IF(BQ761&lt;&gt;0, BQ761, BO761)</f>
        <v>0</v>
      </c>
      <c r="BS761">
        <f>1-BR761/BG761</f>
        <v>0</v>
      </c>
      <c r="BT761">
        <f>(BG761-BF761)/(BG761-BR761)</f>
        <v>0</v>
      </c>
      <c r="BU761">
        <f>(BA761-BG761)/(BA761-BR761)</f>
        <v>0</v>
      </c>
      <c r="BV761">
        <f>(BG761-BF761)/(BG761-AZ761)</f>
        <v>0</v>
      </c>
      <c r="BW761">
        <f>(BA761-BG761)/(BA761-AZ761)</f>
        <v>0</v>
      </c>
      <c r="BX761">
        <f>(BT761*BR761/BF761)</f>
        <v>0</v>
      </c>
      <c r="BY761">
        <f>(1-BX761)</f>
        <v>0</v>
      </c>
      <c r="DH761">
        <f>$B$11*EG761+$C$11*EH761+$F$11*ES761*(1-EV761)</f>
        <v>0</v>
      </c>
      <c r="DI761">
        <f>DH761*DJ761</f>
        <v>0</v>
      </c>
      <c r="DJ761">
        <f>($B$11*$D$9+$C$11*$D$9+$F$11*((FF761+EX761)/MAX(FF761+EX761+FG761, 0.1)*$I$9+FG761/MAX(FF761+EX761+FG761, 0.1)*$J$9))/($B$11+$C$11+$F$11)</f>
        <v>0</v>
      </c>
      <c r="DK761">
        <f>($B$11*$K$9+$C$11*$K$9+$F$11*((FF761+EX761)/MAX(FF761+EX761+FG761, 0.1)*$P$9+FG761/MAX(FF761+EX761+FG761, 0.1)*$Q$9))/($B$11+$C$11+$F$11)</f>
        <v>0</v>
      </c>
      <c r="DL761">
        <v>5.36</v>
      </c>
      <c r="DM761">
        <v>0.5</v>
      </c>
      <c r="DN761" t="s">
        <v>438</v>
      </c>
      <c r="DO761">
        <v>2</v>
      </c>
      <c r="DP761" t="b">
        <v>1</v>
      </c>
      <c r="DQ761">
        <v>1759266266.814285</v>
      </c>
      <c r="DR761">
        <v>1134.021428571429</v>
      </c>
      <c r="DS761">
        <v>1176.988214285714</v>
      </c>
      <c r="DT761">
        <v>22.34175357142857</v>
      </c>
      <c r="DU761">
        <v>20.22996071428572</v>
      </c>
      <c r="DV761">
        <v>1132.995714285714</v>
      </c>
      <c r="DW761">
        <v>22.13396071428572</v>
      </c>
      <c r="DX761">
        <v>500.0189999999999</v>
      </c>
      <c r="DY761">
        <v>90.59972499999999</v>
      </c>
      <c r="DZ761">
        <v>0.05111537857142857</v>
      </c>
      <c r="EA761">
        <v>29.32568571428572</v>
      </c>
      <c r="EB761">
        <v>30.10499285714286</v>
      </c>
      <c r="EC761">
        <v>999.9000000000002</v>
      </c>
      <c r="ED761">
        <v>0</v>
      </c>
      <c r="EE761">
        <v>0</v>
      </c>
      <c r="EF761">
        <v>9994.99392857143</v>
      </c>
      <c r="EG761">
        <v>0</v>
      </c>
      <c r="EH761">
        <v>12.3254</v>
      </c>
      <c r="EI761">
        <v>-42.96693928571428</v>
      </c>
      <c r="EJ761">
        <v>1159.935714285714</v>
      </c>
      <c r="EK761">
        <v>1201.289642857143</v>
      </c>
      <c r="EL761">
        <v>2.111788928571428</v>
      </c>
      <c r="EM761">
        <v>1176.988214285714</v>
      </c>
      <c r="EN761">
        <v>20.22996071428572</v>
      </c>
      <c r="EO761">
        <v>2.024157142857142</v>
      </c>
      <c r="EP761">
        <v>1.832828571428571</v>
      </c>
      <c r="EQ761">
        <v>17.63454285714286</v>
      </c>
      <c r="ER761">
        <v>16.06960357142857</v>
      </c>
      <c r="ES761">
        <v>2000</v>
      </c>
      <c r="ET761">
        <v>0.9800026428571427</v>
      </c>
      <c r="EU761">
        <v>0.01999725357142857</v>
      </c>
      <c r="EV761">
        <v>0</v>
      </c>
      <c r="EW761">
        <v>935.2420357142855</v>
      </c>
      <c r="EX761">
        <v>5.000560000000001</v>
      </c>
      <c r="EY761">
        <v>19224.73928571428</v>
      </c>
      <c r="EZ761">
        <v>17294.89285714286</v>
      </c>
      <c r="FA761">
        <v>41.3435357142857</v>
      </c>
      <c r="FB761">
        <v>41.52214285714285</v>
      </c>
      <c r="FC761">
        <v>41.16717857142857</v>
      </c>
      <c r="FD761">
        <v>40.70507142857142</v>
      </c>
      <c r="FE761">
        <v>42.20507142857142</v>
      </c>
      <c r="FF761">
        <v>1955.101785714285</v>
      </c>
      <c r="FG761">
        <v>39.89035714285716</v>
      </c>
      <c r="FH761">
        <v>0</v>
      </c>
      <c r="FI761">
        <v>1759266289</v>
      </c>
      <c r="FJ761">
        <v>0</v>
      </c>
      <c r="FK761">
        <v>935.2417200000001</v>
      </c>
      <c r="FL761">
        <v>-1.839384622382433</v>
      </c>
      <c r="FM761">
        <v>-38.09230763349719</v>
      </c>
      <c r="FN761">
        <v>19224.172</v>
      </c>
      <c r="FO761">
        <v>15</v>
      </c>
      <c r="FP761">
        <v>0</v>
      </c>
      <c r="FQ761" t="s">
        <v>439</v>
      </c>
      <c r="FR761">
        <v>1747148579.5</v>
      </c>
      <c r="FS761">
        <v>1747148584.5</v>
      </c>
      <c r="FT761">
        <v>0</v>
      </c>
      <c r="FU761">
        <v>0.162</v>
      </c>
      <c r="FV761">
        <v>-0.001</v>
      </c>
      <c r="FW761">
        <v>0.139</v>
      </c>
      <c r="FX761">
        <v>0.058</v>
      </c>
      <c r="FY761">
        <v>420</v>
      </c>
      <c r="FZ761">
        <v>16</v>
      </c>
      <c r="GA761">
        <v>0.19</v>
      </c>
      <c r="GB761">
        <v>0.02</v>
      </c>
      <c r="GC761">
        <v>-43.02198</v>
      </c>
      <c r="GD761">
        <v>1.11816585365864</v>
      </c>
      <c r="GE761">
        <v>0.1288085637680973</v>
      </c>
      <c r="GF761">
        <v>0</v>
      </c>
      <c r="GG761">
        <v>935.3498235294118</v>
      </c>
      <c r="GH761">
        <v>-1.957616503509537</v>
      </c>
      <c r="GI761">
        <v>0.30996977751997</v>
      </c>
      <c r="GJ761">
        <v>0</v>
      </c>
      <c r="GK761">
        <v>2.13360125</v>
      </c>
      <c r="GL761">
        <v>-0.6290394371482217</v>
      </c>
      <c r="GM761">
        <v>0.06404627768994464</v>
      </c>
      <c r="GN761">
        <v>0</v>
      </c>
      <c r="GO761">
        <v>0</v>
      </c>
      <c r="GP761">
        <v>3</v>
      </c>
      <c r="GQ761" t="s">
        <v>490</v>
      </c>
      <c r="GR761">
        <v>3.12788</v>
      </c>
      <c r="GS761">
        <v>2.72862</v>
      </c>
      <c r="GT761">
        <v>0.17181</v>
      </c>
      <c r="GU761">
        <v>0.176901</v>
      </c>
      <c r="GV761">
        <v>0.10168</v>
      </c>
      <c r="GW761">
        <v>0.0958818</v>
      </c>
      <c r="GX761">
        <v>24836</v>
      </c>
      <c r="GY761">
        <v>23941.8</v>
      </c>
      <c r="GZ761">
        <v>30530.4</v>
      </c>
      <c r="HA761">
        <v>29342.6</v>
      </c>
      <c r="HB761">
        <v>37857.1</v>
      </c>
      <c r="HC761">
        <v>34909.1</v>
      </c>
      <c r="HD761">
        <v>46705.5</v>
      </c>
      <c r="HE761">
        <v>43598.6</v>
      </c>
      <c r="HF761">
        <v>1.8233</v>
      </c>
      <c r="HG761">
        <v>1.83275</v>
      </c>
      <c r="HH761">
        <v>0.155367</v>
      </c>
      <c r="HI761">
        <v>0</v>
      </c>
      <c r="HJ761">
        <v>27.581</v>
      </c>
      <c r="HK761">
        <v>999.9</v>
      </c>
      <c r="HL761">
        <v>46.5</v>
      </c>
      <c r="HM761">
        <v>31.7</v>
      </c>
      <c r="HN761">
        <v>24.0943</v>
      </c>
      <c r="HO761">
        <v>63.0343</v>
      </c>
      <c r="HP761">
        <v>17.3157</v>
      </c>
      <c r="HQ761">
        <v>1</v>
      </c>
      <c r="HR761">
        <v>0.137289</v>
      </c>
      <c r="HS761">
        <v>0.5023879999999999</v>
      </c>
      <c r="HT761">
        <v>20.1996</v>
      </c>
      <c r="HU761">
        <v>5.22687</v>
      </c>
      <c r="HV761">
        <v>11.974</v>
      </c>
      <c r="HW761">
        <v>4.96935</v>
      </c>
      <c r="HX761">
        <v>3.28968</v>
      </c>
      <c r="HY761">
        <v>9999</v>
      </c>
      <c r="HZ761">
        <v>9999</v>
      </c>
      <c r="IA761">
        <v>9999</v>
      </c>
      <c r="IB761">
        <v>22.8</v>
      </c>
      <c r="IC761">
        <v>4.97291</v>
      </c>
      <c r="ID761">
        <v>1.87729</v>
      </c>
      <c r="IE761">
        <v>1.87534</v>
      </c>
      <c r="IF761">
        <v>1.87817</v>
      </c>
      <c r="IG761">
        <v>1.87491</v>
      </c>
      <c r="IH761">
        <v>1.87845</v>
      </c>
      <c r="II761">
        <v>1.87558</v>
      </c>
      <c r="IJ761">
        <v>1.87672</v>
      </c>
      <c r="IK761">
        <v>0</v>
      </c>
      <c r="IL761">
        <v>0</v>
      </c>
      <c r="IM761">
        <v>0</v>
      </c>
      <c r="IN761">
        <v>0</v>
      </c>
      <c r="IO761" t="s">
        <v>441</v>
      </c>
      <c r="IP761" t="s">
        <v>442</v>
      </c>
      <c r="IQ761" t="s">
        <v>443</v>
      </c>
      <c r="IR761" t="s">
        <v>443</v>
      </c>
      <c r="IS761" t="s">
        <v>443</v>
      </c>
      <c r="IT761" t="s">
        <v>443</v>
      </c>
      <c r="IU761">
        <v>0</v>
      </c>
      <c r="IV761">
        <v>100</v>
      </c>
      <c r="IW761">
        <v>100</v>
      </c>
      <c r="IX761">
        <v>1.05</v>
      </c>
      <c r="IY761">
        <v>0.2062</v>
      </c>
      <c r="IZ761">
        <v>-0.1222274518627452</v>
      </c>
      <c r="JA761">
        <v>0.001328938755811441</v>
      </c>
      <c r="JB761">
        <v>-5.633165956792918E-07</v>
      </c>
      <c r="JC761">
        <v>2.510553891376428E-10</v>
      </c>
      <c r="JD761">
        <v>-0.04678033270444259</v>
      </c>
      <c r="JE761">
        <v>-0.0009625096320519332</v>
      </c>
      <c r="JF761">
        <v>0.0006953178313022573</v>
      </c>
      <c r="JG761">
        <v>-5.973937232829655E-06</v>
      </c>
      <c r="JH761">
        <v>1</v>
      </c>
      <c r="JI761">
        <v>2112</v>
      </c>
      <c r="JJ761">
        <v>1</v>
      </c>
      <c r="JK761">
        <v>26</v>
      </c>
      <c r="JL761">
        <v>201961.6</v>
      </c>
      <c r="JM761">
        <v>201961.5</v>
      </c>
      <c r="JN761">
        <v>2.56836</v>
      </c>
      <c r="JO761">
        <v>2.53906</v>
      </c>
      <c r="JP761">
        <v>1.39893</v>
      </c>
      <c r="JQ761">
        <v>2.32544</v>
      </c>
      <c r="JR761">
        <v>1.44897</v>
      </c>
      <c r="JS761">
        <v>2.57812</v>
      </c>
      <c r="JT761">
        <v>37.6022</v>
      </c>
      <c r="JU761">
        <v>23.9649</v>
      </c>
      <c r="JV761">
        <v>18</v>
      </c>
      <c r="JW761">
        <v>478.066</v>
      </c>
      <c r="JX761">
        <v>453.741</v>
      </c>
      <c r="JY761">
        <v>27.2925</v>
      </c>
      <c r="JZ761">
        <v>29.0096</v>
      </c>
      <c r="KA761">
        <v>30.0003</v>
      </c>
      <c r="KB761">
        <v>28.7861</v>
      </c>
      <c r="KC761">
        <v>28.8692</v>
      </c>
      <c r="KD761">
        <v>51.4299</v>
      </c>
      <c r="KE761">
        <v>20.1758</v>
      </c>
      <c r="KF761">
        <v>14.2221</v>
      </c>
      <c r="KG761">
        <v>27.1356</v>
      </c>
      <c r="KH761">
        <v>1222.77</v>
      </c>
      <c r="KI761">
        <v>20.5049</v>
      </c>
      <c r="KJ761">
        <v>100.933</v>
      </c>
      <c r="KK761">
        <v>100.287</v>
      </c>
    </row>
    <row r="762" spans="1:297">
      <c r="A762">
        <v>746</v>
      </c>
      <c r="B762">
        <v>1759266279.6</v>
      </c>
      <c r="C762">
        <v>19464</v>
      </c>
      <c r="D762" t="s">
        <v>1942</v>
      </c>
      <c r="E762" t="s">
        <v>1943</v>
      </c>
      <c r="F762">
        <v>5</v>
      </c>
      <c r="G762" t="s">
        <v>1797</v>
      </c>
      <c r="H762" t="s">
        <v>436</v>
      </c>
      <c r="I762">
        <v>1759266272.1</v>
      </c>
      <c r="J762">
        <f>(K762)/1000</f>
        <v>0</v>
      </c>
      <c r="K762">
        <f>IF(DP762, AN762, AH762)</f>
        <v>0</v>
      </c>
      <c r="L762">
        <f>IF(DP762, AI762, AG762)</f>
        <v>0</v>
      </c>
      <c r="M762">
        <f>DR762 - IF(AU762&gt;1, L762*DL762*100.0/(AW762), 0)</f>
        <v>0</v>
      </c>
      <c r="N762">
        <f>((T762-J762/2)*M762-L762)/(T762+J762/2)</f>
        <v>0</v>
      </c>
      <c r="O762">
        <f>N762*(DY762+DZ762)/1000.0</f>
        <v>0</v>
      </c>
      <c r="P762">
        <f>(DR762 - IF(AU762&gt;1, L762*DL762*100.0/(AW762), 0))*(DY762+DZ762)/1000.0</f>
        <v>0</v>
      </c>
      <c r="Q762">
        <f>2.0/((1/S762-1/R762)+SIGN(S762)*SQRT((1/S762-1/R762)*(1/S762-1/R762) + 4*DM762/((DM762+1)*(DM762+1))*(2*1/S762*1/R762-1/R762*1/R762)))</f>
        <v>0</v>
      </c>
      <c r="R762">
        <f>IF(LEFT(DN762,1)&lt;&gt;"0",IF(LEFT(DN762,1)="1",3.0,DO762),$D$5+$E$5*(EF762*DY762/($K$5*1000))+$F$5*(EF762*DY762/($K$5*1000))*MAX(MIN(DL762,$J$5),$I$5)*MAX(MIN(DL762,$J$5),$I$5)+$G$5*MAX(MIN(DL762,$J$5),$I$5)*(EF762*DY762/($K$5*1000))+$H$5*(EF762*DY762/($K$5*1000))*(EF762*DY762/($K$5*1000)))</f>
        <v>0</v>
      </c>
      <c r="S762">
        <f>J762*(1000-(1000*0.61365*exp(17.502*W762/(240.97+W762))/(DY762+DZ762)+DT762)/2)/(1000*0.61365*exp(17.502*W762/(240.97+W762))/(DY762+DZ762)-DT762)</f>
        <v>0</v>
      </c>
      <c r="T762">
        <f>1/((DM762+1)/(Q762/1.6)+1/(R762/1.37)) + DM762/((DM762+1)/(Q762/1.6) + DM762/(R762/1.37))</f>
        <v>0</v>
      </c>
      <c r="U762">
        <f>(DH762*DK762)</f>
        <v>0</v>
      </c>
      <c r="V762">
        <f>(EA762+(U762+2*0.95*5.67E-8*(((EA762+$B$7)+273)^4-(EA762+273)^4)-44100*J762)/(1.84*29.3*R762+8*0.95*5.67E-8*(EA762+273)^3))</f>
        <v>0</v>
      </c>
      <c r="W762">
        <f>($C$7*EB762+$D$7*EC762+$E$7*V762)</f>
        <v>0</v>
      </c>
      <c r="X762">
        <f>0.61365*exp(17.502*W762/(240.97+W762))</f>
        <v>0</v>
      </c>
      <c r="Y762">
        <f>(Z762/AA762*100)</f>
        <v>0</v>
      </c>
      <c r="Z762">
        <f>DT762*(DY762+DZ762)/1000</f>
        <v>0</v>
      </c>
      <c r="AA762">
        <f>0.61365*exp(17.502*EA762/(240.97+EA762))</f>
        <v>0</v>
      </c>
      <c r="AB762">
        <f>(X762-DT762*(DY762+DZ762)/1000)</f>
        <v>0</v>
      </c>
      <c r="AC762">
        <f>(-J762*44100)</f>
        <v>0</v>
      </c>
      <c r="AD762">
        <f>2*29.3*R762*0.92*(EA762-W762)</f>
        <v>0</v>
      </c>
      <c r="AE762">
        <f>2*0.95*5.67E-8*(((EA762+$B$7)+273)^4-(W762+273)^4)</f>
        <v>0</v>
      </c>
      <c r="AF762">
        <f>U762+AE762+AC762+AD762</f>
        <v>0</v>
      </c>
      <c r="AG762">
        <f>DX762*AU762*(DS762-DR762*(1000-AU762*DU762)/(1000-AU762*DT762))/(100*DL762)</f>
        <v>0</v>
      </c>
      <c r="AH762">
        <f>1000*DX762*AU762*(DT762-DU762)/(100*DL762*(1000-AU762*DT762))</f>
        <v>0</v>
      </c>
      <c r="AI762">
        <f>(AJ762 - AK762 - DY762*1E3/(8.314*(EA762+273.15)) * AM762/DX762 * AL762) * DX762/(100*DL762) * (1000 - DU762)/1000</f>
        <v>0</v>
      </c>
      <c r="AJ762">
        <v>1234.575766094648</v>
      </c>
      <c r="AK762">
        <v>1202.079575757575</v>
      </c>
      <c r="AL762">
        <v>3.46017447126312</v>
      </c>
      <c r="AM762">
        <v>65.48838002476873</v>
      </c>
      <c r="AN762">
        <f>(AP762 - AO762 + DY762*1E3/(8.314*(EA762+273.15)) * AR762/DX762 * AQ762) * DX762/(100*DL762) * 1000/(1000 - AP762)</f>
        <v>0</v>
      </c>
      <c r="AO762">
        <v>20.37342815292576</v>
      </c>
      <c r="AP762">
        <v>22.25997090909091</v>
      </c>
      <c r="AQ762">
        <v>-0.0006390957279087994</v>
      </c>
      <c r="AR762">
        <v>121.0153732693986</v>
      </c>
      <c r="AS762">
        <v>3</v>
      </c>
      <c r="AT762">
        <v>1</v>
      </c>
      <c r="AU762">
        <f>IF(AS762*$H$13&gt;=AW762,1.0,(AW762/(AW762-AS762*$H$13)))</f>
        <v>0</v>
      </c>
      <c r="AV762">
        <f>(AU762-1)*100</f>
        <v>0</v>
      </c>
      <c r="AW762">
        <f>MAX(0,($B$13+$C$13*EF762)/(1+$D$13*EF762)*DY762/(EA762+273)*$E$13)</f>
        <v>0</v>
      </c>
      <c r="AX762" t="s">
        <v>437</v>
      </c>
      <c r="AY762" t="s">
        <v>437</v>
      </c>
      <c r="AZ762">
        <v>0</v>
      </c>
      <c r="BA762">
        <v>0</v>
      </c>
      <c r="BB762">
        <f>1-AZ762/BA762</f>
        <v>0</v>
      </c>
      <c r="BC762">
        <v>0</v>
      </c>
      <c r="BD762" t="s">
        <v>437</v>
      </c>
      <c r="BE762" t="s">
        <v>437</v>
      </c>
      <c r="BF762">
        <v>0</v>
      </c>
      <c r="BG762">
        <v>0</v>
      </c>
      <c r="BH762">
        <f>1-BF762/BG762</f>
        <v>0</v>
      </c>
      <c r="BI762">
        <v>0.5</v>
      </c>
      <c r="BJ762">
        <f>DI762</f>
        <v>0</v>
      </c>
      <c r="BK762">
        <f>L762</f>
        <v>0</v>
      </c>
      <c r="BL762">
        <f>BH762*BI762*BJ762</f>
        <v>0</v>
      </c>
      <c r="BM762">
        <f>(BK762-BC762)/BJ762</f>
        <v>0</v>
      </c>
      <c r="BN762">
        <f>(BA762-BG762)/BG762</f>
        <v>0</v>
      </c>
      <c r="BO762">
        <f>AZ762/(BB762+AZ762/BG762)</f>
        <v>0</v>
      </c>
      <c r="BP762" t="s">
        <v>437</v>
      </c>
      <c r="BQ762">
        <v>0</v>
      </c>
      <c r="BR762">
        <f>IF(BQ762&lt;&gt;0, BQ762, BO762)</f>
        <v>0</v>
      </c>
      <c r="BS762">
        <f>1-BR762/BG762</f>
        <v>0</v>
      </c>
      <c r="BT762">
        <f>(BG762-BF762)/(BG762-BR762)</f>
        <v>0</v>
      </c>
      <c r="BU762">
        <f>(BA762-BG762)/(BA762-BR762)</f>
        <v>0</v>
      </c>
      <c r="BV762">
        <f>(BG762-BF762)/(BG762-AZ762)</f>
        <v>0</v>
      </c>
      <c r="BW762">
        <f>(BA762-BG762)/(BA762-AZ762)</f>
        <v>0</v>
      </c>
      <c r="BX762">
        <f>(BT762*BR762/BF762)</f>
        <v>0</v>
      </c>
      <c r="BY762">
        <f>(1-BX762)</f>
        <v>0</v>
      </c>
      <c r="DH762">
        <f>$B$11*EG762+$C$11*EH762+$F$11*ES762*(1-EV762)</f>
        <v>0</v>
      </c>
      <c r="DI762">
        <f>DH762*DJ762</f>
        <v>0</v>
      </c>
      <c r="DJ762">
        <f>($B$11*$D$9+$C$11*$D$9+$F$11*((FF762+EX762)/MAX(FF762+EX762+FG762, 0.1)*$I$9+FG762/MAX(FF762+EX762+FG762, 0.1)*$J$9))/($B$11+$C$11+$F$11)</f>
        <v>0</v>
      </c>
      <c r="DK762">
        <f>($B$11*$K$9+$C$11*$K$9+$F$11*((FF762+EX762)/MAX(FF762+EX762+FG762, 0.1)*$P$9+FG762/MAX(FF762+EX762+FG762, 0.1)*$Q$9))/($B$11+$C$11+$F$11)</f>
        <v>0</v>
      </c>
      <c r="DL762">
        <v>5.36</v>
      </c>
      <c r="DM762">
        <v>0.5</v>
      </c>
      <c r="DN762" t="s">
        <v>438</v>
      </c>
      <c r="DO762">
        <v>2</v>
      </c>
      <c r="DP762" t="b">
        <v>1</v>
      </c>
      <c r="DQ762">
        <v>1759266272.1</v>
      </c>
      <c r="DR762">
        <v>1151.775185185185</v>
      </c>
      <c r="DS762">
        <v>1194.687777777778</v>
      </c>
      <c r="DT762">
        <v>22.29722592592593</v>
      </c>
      <c r="DU762">
        <v>20.27924074074074</v>
      </c>
      <c r="DV762">
        <v>1150.731851851852</v>
      </c>
      <c r="DW762">
        <v>22.09034444444444</v>
      </c>
      <c r="DX762">
        <v>499.9964444444445</v>
      </c>
      <c r="DY762">
        <v>90.59978148148149</v>
      </c>
      <c r="DZ762">
        <v>0.05095507777777777</v>
      </c>
      <c r="EA762">
        <v>29.32608518518519</v>
      </c>
      <c r="EB762">
        <v>30.11795185185185</v>
      </c>
      <c r="EC762">
        <v>999.9000000000001</v>
      </c>
      <c r="ED762">
        <v>0</v>
      </c>
      <c r="EE762">
        <v>0</v>
      </c>
      <c r="EF762">
        <v>9989.392592592592</v>
      </c>
      <c r="EG762">
        <v>0</v>
      </c>
      <c r="EH762">
        <v>12.33113703703704</v>
      </c>
      <c r="EI762">
        <v>-42.91284444444444</v>
      </c>
      <c r="EJ762">
        <v>1178.041851851852</v>
      </c>
      <c r="EK762">
        <v>1219.417777777778</v>
      </c>
      <c r="EL762">
        <v>2.017991851851852</v>
      </c>
      <c r="EM762">
        <v>1194.687777777778</v>
      </c>
      <c r="EN762">
        <v>20.27924074074074</v>
      </c>
      <c r="EO762">
        <v>2.020123703703704</v>
      </c>
      <c r="EP762">
        <v>1.837294074074074</v>
      </c>
      <c r="EQ762">
        <v>17.60292962962963</v>
      </c>
      <c r="ER762">
        <v>16.10766296296296</v>
      </c>
      <c r="ES762">
        <v>2000.027777777778</v>
      </c>
      <c r="ET762">
        <v>0.9800029999999998</v>
      </c>
      <c r="EU762">
        <v>0.0199969</v>
      </c>
      <c r="EV762">
        <v>0</v>
      </c>
      <c r="EW762">
        <v>935.1801851851851</v>
      </c>
      <c r="EX762">
        <v>5.000560000000001</v>
      </c>
      <c r="EY762">
        <v>19222.05185185185</v>
      </c>
      <c r="EZ762">
        <v>17295.13703703704</v>
      </c>
      <c r="FA762">
        <v>41.33081481481481</v>
      </c>
      <c r="FB762">
        <v>41.51837037037036</v>
      </c>
      <c r="FC762">
        <v>41.15259259259259</v>
      </c>
      <c r="FD762">
        <v>40.71029629629629</v>
      </c>
      <c r="FE762">
        <v>42.215</v>
      </c>
      <c r="FF762">
        <v>1955.131851851852</v>
      </c>
      <c r="FG762">
        <v>39.89000000000001</v>
      </c>
      <c r="FH762">
        <v>0</v>
      </c>
      <c r="FI762">
        <v>1759266294.4</v>
      </c>
      <c r="FJ762">
        <v>0</v>
      </c>
      <c r="FK762">
        <v>935.146</v>
      </c>
      <c r="FL762">
        <v>-0.6214017177092539</v>
      </c>
      <c r="FM762">
        <v>-23.44957260767</v>
      </c>
      <c r="FN762">
        <v>19221.69615384615</v>
      </c>
      <c r="FO762">
        <v>15</v>
      </c>
      <c r="FP762">
        <v>0</v>
      </c>
      <c r="FQ762" t="s">
        <v>439</v>
      </c>
      <c r="FR762">
        <v>1747148579.5</v>
      </c>
      <c r="FS762">
        <v>1747148584.5</v>
      </c>
      <c r="FT762">
        <v>0</v>
      </c>
      <c r="FU762">
        <v>0.162</v>
      </c>
      <c r="FV762">
        <v>-0.001</v>
      </c>
      <c r="FW762">
        <v>0.139</v>
      </c>
      <c r="FX762">
        <v>0.058</v>
      </c>
      <c r="FY762">
        <v>420</v>
      </c>
      <c r="FZ762">
        <v>16</v>
      </c>
      <c r="GA762">
        <v>0.19</v>
      </c>
      <c r="GB762">
        <v>0.02</v>
      </c>
      <c r="GC762">
        <v>-42.95547000000001</v>
      </c>
      <c r="GD762">
        <v>0.6689110694184454</v>
      </c>
      <c r="GE762">
        <v>0.09340258615263311</v>
      </c>
      <c r="GF762">
        <v>0</v>
      </c>
      <c r="GG762">
        <v>935.2406764705883</v>
      </c>
      <c r="GH762">
        <v>-1.548006117598441</v>
      </c>
      <c r="GI762">
        <v>0.2806822277519189</v>
      </c>
      <c r="GJ762">
        <v>0</v>
      </c>
      <c r="GK762">
        <v>2.07633275</v>
      </c>
      <c r="GL762">
        <v>-0.993200712945598</v>
      </c>
      <c r="GM762">
        <v>0.09931309065242858</v>
      </c>
      <c r="GN762">
        <v>0</v>
      </c>
      <c r="GO762">
        <v>0</v>
      </c>
      <c r="GP762">
        <v>3</v>
      </c>
      <c r="GQ762" t="s">
        <v>490</v>
      </c>
      <c r="GR762">
        <v>3.12788</v>
      </c>
      <c r="GS762">
        <v>2.72857</v>
      </c>
      <c r="GT762">
        <v>0.173356</v>
      </c>
      <c r="GU762">
        <v>0.178434</v>
      </c>
      <c r="GV762">
        <v>0.101655</v>
      </c>
      <c r="GW762">
        <v>0.096195</v>
      </c>
      <c r="GX762">
        <v>24789.9</v>
      </c>
      <c r="GY762">
        <v>23897.4</v>
      </c>
      <c r="GZ762">
        <v>30530.8</v>
      </c>
      <c r="HA762">
        <v>29342.9</v>
      </c>
      <c r="HB762">
        <v>37858.7</v>
      </c>
      <c r="HC762">
        <v>34897.2</v>
      </c>
      <c r="HD762">
        <v>46705.9</v>
      </c>
      <c r="HE762">
        <v>43598.8</v>
      </c>
      <c r="HF762">
        <v>1.82342</v>
      </c>
      <c r="HG762">
        <v>1.83282</v>
      </c>
      <c r="HH762">
        <v>0.155799</v>
      </c>
      <c r="HI762">
        <v>0</v>
      </c>
      <c r="HJ762">
        <v>27.5764</v>
      </c>
      <c r="HK762">
        <v>999.9</v>
      </c>
      <c r="HL762">
        <v>46.5</v>
      </c>
      <c r="HM762">
        <v>31.7</v>
      </c>
      <c r="HN762">
        <v>24.0964</v>
      </c>
      <c r="HO762">
        <v>62.9243</v>
      </c>
      <c r="HP762">
        <v>17.3718</v>
      </c>
      <c r="HQ762">
        <v>1</v>
      </c>
      <c r="HR762">
        <v>0.137337</v>
      </c>
      <c r="HS762">
        <v>0.624237</v>
      </c>
      <c r="HT762">
        <v>20.1991</v>
      </c>
      <c r="HU762">
        <v>5.22777</v>
      </c>
      <c r="HV762">
        <v>11.974</v>
      </c>
      <c r="HW762">
        <v>4.9699</v>
      </c>
      <c r="HX762">
        <v>3.28965</v>
      </c>
      <c r="HY762">
        <v>9999</v>
      </c>
      <c r="HZ762">
        <v>9999</v>
      </c>
      <c r="IA762">
        <v>9999</v>
      </c>
      <c r="IB762">
        <v>22.8</v>
      </c>
      <c r="IC762">
        <v>4.97291</v>
      </c>
      <c r="ID762">
        <v>1.87729</v>
      </c>
      <c r="IE762">
        <v>1.87532</v>
      </c>
      <c r="IF762">
        <v>1.87815</v>
      </c>
      <c r="IG762">
        <v>1.87487</v>
      </c>
      <c r="IH762">
        <v>1.87847</v>
      </c>
      <c r="II762">
        <v>1.87553</v>
      </c>
      <c r="IJ762">
        <v>1.87671</v>
      </c>
      <c r="IK762">
        <v>0</v>
      </c>
      <c r="IL762">
        <v>0</v>
      </c>
      <c r="IM762">
        <v>0</v>
      </c>
      <c r="IN762">
        <v>0</v>
      </c>
      <c r="IO762" t="s">
        <v>441</v>
      </c>
      <c r="IP762" t="s">
        <v>442</v>
      </c>
      <c r="IQ762" t="s">
        <v>443</v>
      </c>
      <c r="IR762" t="s">
        <v>443</v>
      </c>
      <c r="IS762" t="s">
        <v>443</v>
      </c>
      <c r="IT762" t="s">
        <v>443</v>
      </c>
      <c r="IU762">
        <v>0</v>
      </c>
      <c r="IV762">
        <v>100</v>
      </c>
      <c r="IW762">
        <v>100</v>
      </c>
      <c r="IX762">
        <v>1.07</v>
      </c>
      <c r="IY762">
        <v>0.2061</v>
      </c>
      <c r="IZ762">
        <v>-0.1222274518627452</v>
      </c>
      <c r="JA762">
        <v>0.001328938755811441</v>
      </c>
      <c r="JB762">
        <v>-5.633165956792918E-07</v>
      </c>
      <c r="JC762">
        <v>2.510553891376428E-10</v>
      </c>
      <c r="JD762">
        <v>-0.04678033270444259</v>
      </c>
      <c r="JE762">
        <v>-0.0009625096320519332</v>
      </c>
      <c r="JF762">
        <v>0.0006953178313022573</v>
      </c>
      <c r="JG762">
        <v>-5.973937232829655E-06</v>
      </c>
      <c r="JH762">
        <v>1</v>
      </c>
      <c r="JI762">
        <v>2112</v>
      </c>
      <c r="JJ762">
        <v>1</v>
      </c>
      <c r="JK762">
        <v>26</v>
      </c>
      <c r="JL762">
        <v>201961.7</v>
      </c>
      <c r="JM762">
        <v>201961.6</v>
      </c>
      <c r="JN762">
        <v>2.59521</v>
      </c>
      <c r="JO762">
        <v>2.53906</v>
      </c>
      <c r="JP762">
        <v>1.39893</v>
      </c>
      <c r="JQ762">
        <v>2.32544</v>
      </c>
      <c r="JR762">
        <v>1.44897</v>
      </c>
      <c r="JS762">
        <v>2.60986</v>
      </c>
      <c r="JT762">
        <v>37.6022</v>
      </c>
      <c r="JU762">
        <v>23.9737</v>
      </c>
      <c r="JV762">
        <v>18</v>
      </c>
      <c r="JW762">
        <v>478.112</v>
      </c>
      <c r="JX762">
        <v>453.763</v>
      </c>
      <c r="JY762">
        <v>27.1516</v>
      </c>
      <c r="JZ762">
        <v>29.006</v>
      </c>
      <c r="KA762">
        <v>30.0001</v>
      </c>
      <c r="KB762">
        <v>28.7826</v>
      </c>
      <c r="KC762">
        <v>28.8658</v>
      </c>
      <c r="KD762">
        <v>51.9597</v>
      </c>
      <c r="KE762">
        <v>19.8858</v>
      </c>
      <c r="KF762">
        <v>14.2221</v>
      </c>
      <c r="KG762">
        <v>27.0179</v>
      </c>
      <c r="KH762">
        <v>1242.8</v>
      </c>
      <c r="KI762">
        <v>20.5889</v>
      </c>
      <c r="KJ762">
        <v>100.934</v>
      </c>
      <c r="KK762">
        <v>100.287</v>
      </c>
    </row>
    <row r="763" spans="1:297">
      <c r="A763">
        <v>747</v>
      </c>
      <c r="B763">
        <v>1759266284.6</v>
      </c>
      <c r="C763">
        <v>19469</v>
      </c>
      <c r="D763" t="s">
        <v>1944</v>
      </c>
      <c r="E763" t="s">
        <v>1945</v>
      </c>
      <c r="F763">
        <v>5</v>
      </c>
      <c r="G763" t="s">
        <v>1797</v>
      </c>
      <c r="H763" t="s">
        <v>436</v>
      </c>
      <c r="I763">
        <v>1759266276.814285</v>
      </c>
      <c r="J763">
        <f>(K763)/1000</f>
        <v>0</v>
      </c>
      <c r="K763">
        <f>IF(DP763, AN763, AH763)</f>
        <v>0</v>
      </c>
      <c r="L763">
        <f>IF(DP763, AI763, AG763)</f>
        <v>0</v>
      </c>
      <c r="M763">
        <f>DR763 - IF(AU763&gt;1, L763*DL763*100.0/(AW763), 0)</f>
        <v>0</v>
      </c>
      <c r="N763">
        <f>((T763-J763/2)*M763-L763)/(T763+J763/2)</f>
        <v>0</v>
      </c>
      <c r="O763">
        <f>N763*(DY763+DZ763)/1000.0</f>
        <v>0</v>
      </c>
      <c r="P763">
        <f>(DR763 - IF(AU763&gt;1, L763*DL763*100.0/(AW763), 0))*(DY763+DZ763)/1000.0</f>
        <v>0</v>
      </c>
      <c r="Q763">
        <f>2.0/((1/S763-1/R763)+SIGN(S763)*SQRT((1/S763-1/R763)*(1/S763-1/R763) + 4*DM763/((DM763+1)*(DM763+1))*(2*1/S763*1/R763-1/R763*1/R763)))</f>
        <v>0</v>
      </c>
      <c r="R763">
        <f>IF(LEFT(DN763,1)&lt;&gt;"0",IF(LEFT(DN763,1)="1",3.0,DO763),$D$5+$E$5*(EF763*DY763/($K$5*1000))+$F$5*(EF763*DY763/($K$5*1000))*MAX(MIN(DL763,$J$5),$I$5)*MAX(MIN(DL763,$J$5),$I$5)+$G$5*MAX(MIN(DL763,$J$5),$I$5)*(EF763*DY763/($K$5*1000))+$H$5*(EF763*DY763/($K$5*1000))*(EF763*DY763/($K$5*1000)))</f>
        <v>0</v>
      </c>
      <c r="S763">
        <f>J763*(1000-(1000*0.61365*exp(17.502*W763/(240.97+W763))/(DY763+DZ763)+DT763)/2)/(1000*0.61365*exp(17.502*W763/(240.97+W763))/(DY763+DZ763)-DT763)</f>
        <v>0</v>
      </c>
      <c r="T763">
        <f>1/((DM763+1)/(Q763/1.6)+1/(R763/1.37)) + DM763/((DM763+1)/(Q763/1.6) + DM763/(R763/1.37))</f>
        <v>0</v>
      </c>
      <c r="U763">
        <f>(DH763*DK763)</f>
        <v>0</v>
      </c>
      <c r="V763">
        <f>(EA763+(U763+2*0.95*5.67E-8*(((EA763+$B$7)+273)^4-(EA763+273)^4)-44100*J763)/(1.84*29.3*R763+8*0.95*5.67E-8*(EA763+273)^3))</f>
        <v>0</v>
      </c>
      <c r="W763">
        <f>($C$7*EB763+$D$7*EC763+$E$7*V763)</f>
        <v>0</v>
      </c>
      <c r="X763">
        <f>0.61365*exp(17.502*W763/(240.97+W763))</f>
        <v>0</v>
      </c>
      <c r="Y763">
        <f>(Z763/AA763*100)</f>
        <v>0</v>
      </c>
      <c r="Z763">
        <f>DT763*(DY763+DZ763)/1000</f>
        <v>0</v>
      </c>
      <c r="AA763">
        <f>0.61365*exp(17.502*EA763/(240.97+EA763))</f>
        <v>0</v>
      </c>
      <c r="AB763">
        <f>(X763-DT763*(DY763+DZ763)/1000)</f>
        <v>0</v>
      </c>
      <c r="AC763">
        <f>(-J763*44100)</f>
        <v>0</v>
      </c>
      <c r="AD763">
        <f>2*29.3*R763*0.92*(EA763-W763)</f>
        <v>0</v>
      </c>
      <c r="AE763">
        <f>2*0.95*5.67E-8*(((EA763+$B$7)+273)^4-(W763+273)^4)</f>
        <v>0</v>
      </c>
      <c r="AF763">
        <f>U763+AE763+AC763+AD763</f>
        <v>0</v>
      </c>
      <c r="AG763">
        <f>DX763*AU763*(DS763-DR763*(1000-AU763*DU763)/(1000-AU763*DT763))/(100*DL763)</f>
        <v>0</v>
      </c>
      <c r="AH763">
        <f>1000*DX763*AU763*(DT763-DU763)/(100*DL763*(1000-AU763*DT763))</f>
        <v>0</v>
      </c>
      <c r="AI763">
        <f>(AJ763 - AK763 - DY763*1E3/(8.314*(EA763+273.15)) * AM763/DX763 * AL763) * DX763/(100*DL763) * (1000 - DU763)/1000</f>
        <v>0</v>
      </c>
      <c r="AJ763">
        <v>1251.946430335706</v>
      </c>
      <c r="AK763">
        <v>1219.355878787878</v>
      </c>
      <c r="AL763">
        <v>3.453678047260745</v>
      </c>
      <c r="AM763">
        <v>65.48838002476873</v>
      </c>
      <c r="AN763">
        <f>(AP763 - AO763 + DY763*1E3/(8.314*(EA763+273.15)) * AR763/DX763 * AQ763) * DX763/(100*DL763) * 1000/(1000 - AP763)</f>
        <v>0</v>
      </c>
      <c r="AO763">
        <v>20.48218504536248</v>
      </c>
      <c r="AP763">
        <v>22.26454</v>
      </c>
      <c r="AQ763">
        <v>0.0002404815119188244</v>
      </c>
      <c r="AR763">
        <v>121.0153732693986</v>
      </c>
      <c r="AS763">
        <v>4</v>
      </c>
      <c r="AT763">
        <v>1</v>
      </c>
      <c r="AU763">
        <f>IF(AS763*$H$13&gt;=AW763,1.0,(AW763/(AW763-AS763*$H$13)))</f>
        <v>0</v>
      </c>
      <c r="AV763">
        <f>(AU763-1)*100</f>
        <v>0</v>
      </c>
      <c r="AW763">
        <f>MAX(0,($B$13+$C$13*EF763)/(1+$D$13*EF763)*DY763/(EA763+273)*$E$13)</f>
        <v>0</v>
      </c>
      <c r="AX763" t="s">
        <v>437</v>
      </c>
      <c r="AY763" t="s">
        <v>437</v>
      </c>
      <c r="AZ763">
        <v>0</v>
      </c>
      <c r="BA763">
        <v>0</v>
      </c>
      <c r="BB763">
        <f>1-AZ763/BA763</f>
        <v>0</v>
      </c>
      <c r="BC763">
        <v>0</v>
      </c>
      <c r="BD763" t="s">
        <v>437</v>
      </c>
      <c r="BE763" t="s">
        <v>437</v>
      </c>
      <c r="BF763">
        <v>0</v>
      </c>
      <c r="BG763">
        <v>0</v>
      </c>
      <c r="BH763">
        <f>1-BF763/BG763</f>
        <v>0</v>
      </c>
      <c r="BI763">
        <v>0.5</v>
      </c>
      <c r="BJ763">
        <f>DI763</f>
        <v>0</v>
      </c>
      <c r="BK763">
        <f>L763</f>
        <v>0</v>
      </c>
      <c r="BL763">
        <f>BH763*BI763*BJ763</f>
        <v>0</v>
      </c>
      <c r="BM763">
        <f>(BK763-BC763)/BJ763</f>
        <v>0</v>
      </c>
      <c r="BN763">
        <f>(BA763-BG763)/BG763</f>
        <v>0</v>
      </c>
      <c r="BO763">
        <f>AZ763/(BB763+AZ763/BG763)</f>
        <v>0</v>
      </c>
      <c r="BP763" t="s">
        <v>437</v>
      </c>
      <c r="BQ763">
        <v>0</v>
      </c>
      <c r="BR763">
        <f>IF(BQ763&lt;&gt;0, BQ763, BO763)</f>
        <v>0</v>
      </c>
      <c r="BS763">
        <f>1-BR763/BG763</f>
        <v>0</v>
      </c>
      <c r="BT763">
        <f>(BG763-BF763)/(BG763-BR763)</f>
        <v>0</v>
      </c>
      <c r="BU763">
        <f>(BA763-BG763)/(BA763-BR763)</f>
        <v>0</v>
      </c>
      <c r="BV763">
        <f>(BG763-BF763)/(BG763-AZ763)</f>
        <v>0</v>
      </c>
      <c r="BW763">
        <f>(BA763-BG763)/(BA763-AZ763)</f>
        <v>0</v>
      </c>
      <c r="BX763">
        <f>(BT763*BR763/BF763)</f>
        <v>0</v>
      </c>
      <c r="BY763">
        <f>(1-BX763)</f>
        <v>0</v>
      </c>
      <c r="DH763">
        <f>$B$11*EG763+$C$11*EH763+$F$11*ES763*(1-EV763)</f>
        <v>0</v>
      </c>
      <c r="DI763">
        <f>DH763*DJ763</f>
        <v>0</v>
      </c>
      <c r="DJ763">
        <f>($B$11*$D$9+$C$11*$D$9+$F$11*((FF763+EX763)/MAX(FF763+EX763+FG763, 0.1)*$I$9+FG763/MAX(FF763+EX763+FG763, 0.1)*$J$9))/($B$11+$C$11+$F$11)</f>
        <v>0</v>
      </c>
      <c r="DK763">
        <f>($B$11*$K$9+$C$11*$K$9+$F$11*((FF763+EX763)/MAX(FF763+EX763+FG763, 0.1)*$P$9+FG763/MAX(FF763+EX763+FG763, 0.1)*$Q$9))/($B$11+$C$11+$F$11)</f>
        <v>0</v>
      </c>
      <c r="DL763">
        <v>5.36</v>
      </c>
      <c r="DM763">
        <v>0.5</v>
      </c>
      <c r="DN763" t="s">
        <v>438</v>
      </c>
      <c r="DO763">
        <v>2</v>
      </c>
      <c r="DP763" t="b">
        <v>1</v>
      </c>
      <c r="DQ763">
        <v>1759266276.814285</v>
      </c>
      <c r="DR763">
        <v>1167.6175</v>
      </c>
      <c r="DS763">
        <v>1210.501785714286</v>
      </c>
      <c r="DT763">
        <v>22.2723</v>
      </c>
      <c r="DU763">
        <v>20.35819285714286</v>
      </c>
      <c r="DV763">
        <v>1166.557142857143</v>
      </c>
      <c r="DW763">
        <v>22.06593214285714</v>
      </c>
      <c r="DX763">
        <v>500.0100357142857</v>
      </c>
      <c r="DY763">
        <v>90.59992142857143</v>
      </c>
      <c r="DZ763">
        <v>0.05082076428571428</v>
      </c>
      <c r="EA763">
        <v>29.31992142857143</v>
      </c>
      <c r="EB763">
        <v>30.11881071428571</v>
      </c>
      <c r="EC763">
        <v>999.9000000000002</v>
      </c>
      <c r="ED763">
        <v>0</v>
      </c>
      <c r="EE763">
        <v>0</v>
      </c>
      <c r="EF763">
        <v>10000.63928571429</v>
      </c>
      <c r="EG763">
        <v>0</v>
      </c>
      <c r="EH763">
        <v>12.33264285714286</v>
      </c>
      <c r="EI763">
        <v>-42.8847</v>
      </c>
      <c r="EJ763">
        <v>1194.215</v>
      </c>
      <c r="EK763">
        <v>1235.658571428572</v>
      </c>
      <c r="EL763">
        <v>1.914113571428571</v>
      </c>
      <c r="EM763">
        <v>1210.501785714286</v>
      </c>
      <c r="EN763">
        <v>20.35819285714286</v>
      </c>
      <c r="EO763">
        <v>2.017868928571429</v>
      </c>
      <c r="EP763">
        <v>1.844449642857143</v>
      </c>
      <c r="EQ763">
        <v>17.58523928571428</v>
      </c>
      <c r="ER763">
        <v>16.16851071428571</v>
      </c>
      <c r="ES763">
        <v>2000.019285714286</v>
      </c>
      <c r="ET763">
        <v>0.9800029642857141</v>
      </c>
      <c r="EU763">
        <v>0.01999693571428571</v>
      </c>
      <c r="EV763">
        <v>0</v>
      </c>
      <c r="EW763">
        <v>935.0855357142856</v>
      </c>
      <c r="EX763">
        <v>5.000560000000001</v>
      </c>
      <c r="EY763">
        <v>19220.09642857143</v>
      </c>
      <c r="EZ763">
        <v>17295.07142857143</v>
      </c>
      <c r="FA763">
        <v>41.30342857142858</v>
      </c>
      <c r="FB763">
        <v>41.50664285714286</v>
      </c>
      <c r="FC763">
        <v>41.14935714285713</v>
      </c>
      <c r="FD763">
        <v>40.71614285714285</v>
      </c>
      <c r="FE763">
        <v>42.19171428571428</v>
      </c>
      <c r="FF763">
        <v>1955.126071428571</v>
      </c>
      <c r="FG763">
        <v>39.89000000000001</v>
      </c>
      <c r="FH763">
        <v>0</v>
      </c>
      <c r="FI763">
        <v>1759266299.2</v>
      </c>
      <c r="FJ763">
        <v>0</v>
      </c>
      <c r="FK763">
        <v>935.055076923077</v>
      </c>
      <c r="FL763">
        <v>-1.666324798470466</v>
      </c>
      <c r="FM763">
        <v>-18.96752132091052</v>
      </c>
      <c r="FN763">
        <v>19219.8</v>
      </c>
      <c r="FO763">
        <v>15</v>
      </c>
      <c r="FP763">
        <v>0</v>
      </c>
      <c r="FQ763" t="s">
        <v>439</v>
      </c>
      <c r="FR763">
        <v>1747148579.5</v>
      </c>
      <c r="FS763">
        <v>1747148584.5</v>
      </c>
      <c r="FT763">
        <v>0</v>
      </c>
      <c r="FU763">
        <v>0.162</v>
      </c>
      <c r="FV763">
        <v>-0.001</v>
      </c>
      <c r="FW763">
        <v>0.139</v>
      </c>
      <c r="FX763">
        <v>0.058</v>
      </c>
      <c r="FY763">
        <v>420</v>
      </c>
      <c r="FZ763">
        <v>16</v>
      </c>
      <c r="GA763">
        <v>0.19</v>
      </c>
      <c r="GB763">
        <v>0.02</v>
      </c>
      <c r="GC763">
        <v>-42.92227560975611</v>
      </c>
      <c r="GD763">
        <v>0.5335881533102103</v>
      </c>
      <c r="GE763">
        <v>0.08405889567262541</v>
      </c>
      <c r="GF763">
        <v>0</v>
      </c>
      <c r="GG763">
        <v>935.1061764705883</v>
      </c>
      <c r="GH763">
        <v>-0.7759511128777432</v>
      </c>
      <c r="GI763">
        <v>0.2452218048298568</v>
      </c>
      <c r="GJ763">
        <v>1</v>
      </c>
      <c r="GK763">
        <v>1.980555365853659</v>
      </c>
      <c r="GL763">
        <v>-1.305083832752614</v>
      </c>
      <c r="GM763">
        <v>0.129855056648023</v>
      </c>
      <c r="GN763">
        <v>0</v>
      </c>
      <c r="GO763">
        <v>1</v>
      </c>
      <c r="GP763">
        <v>3</v>
      </c>
      <c r="GQ763" t="s">
        <v>463</v>
      </c>
      <c r="GR763">
        <v>3.12784</v>
      </c>
      <c r="GS763">
        <v>2.72851</v>
      </c>
      <c r="GT763">
        <v>0.174895</v>
      </c>
      <c r="GU763">
        <v>0.179956</v>
      </c>
      <c r="GV763">
        <v>0.101678</v>
      </c>
      <c r="GW763">
        <v>0.0965834</v>
      </c>
      <c r="GX763">
        <v>24743.9</v>
      </c>
      <c r="GY763">
        <v>23853.6</v>
      </c>
      <c r="GZ763">
        <v>30531</v>
      </c>
      <c r="HA763">
        <v>29343.5</v>
      </c>
      <c r="HB763">
        <v>37858.1</v>
      </c>
      <c r="HC763">
        <v>34883.1</v>
      </c>
      <c r="HD763">
        <v>46706.2</v>
      </c>
      <c r="HE763">
        <v>43600</v>
      </c>
      <c r="HF763">
        <v>1.82302</v>
      </c>
      <c r="HG763">
        <v>1.83312</v>
      </c>
      <c r="HH763">
        <v>0.156514</v>
      </c>
      <c r="HI763">
        <v>0</v>
      </c>
      <c r="HJ763">
        <v>27.5732</v>
      </c>
      <c r="HK763">
        <v>999.9</v>
      </c>
      <c r="HL763">
        <v>46.5</v>
      </c>
      <c r="HM763">
        <v>31.7</v>
      </c>
      <c r="HN763">
        <v>24.0966</v>
      </c>
      <c r="HO763">
        <v>63.0843</v>
      </c>
      <c r="HP763">
        <v>17.1755</v>
      </c>
      <c r="HQ763">
        <v>1</v>
      </c>
      <c r="HR763">
        <v>0.136845</v>
      </c>
      <c r="HS763">
        <v>0.695153</v>
      </c>
      <c r="HT763">
        <v>20.1987</v>
      </c>
      <c r="HU763">
        <v>5.22792</v>
      </c>
      <c r="HV763">
        <v>11.974</v>
      </c>
      <c r="HW763">
        <v>4.96985</v>
      </c>
      <c r="HX763">
        <v>3.28968</v>
      </c>
      <c r="HY763">
        <v>9999</v>
      </c>
      <c r="HZ763">
        <v>9999</v>
      </c>
      <c r="IA763">
        <v>9999</v>
      </c>
      <c r="IB763">
        <v>22.8</v>
      </c>
      <c r="IC763">
        <v>4.97291</v>
      </c>
      <c r="ID763">
        <v>1.87729</v>
      </c>
      <c r="IE763">
        <v>1.87531</v>
      </c>
      <c r="IF763">
        <v>1.87813</v>
      </c>
      <c r="IG763">
        <v>1.87485</v>
      </c>
      <c r="IH763">
        <v>1.87843</v>
      </c>
      <c r="II763">
        <v>1.87553</v>
      </c>
      <c r="IJ763">
        <v>1.87669</v>
      </c>
      <c r="IK763">
        <v>0</v>
      </c>
      <c r="IL763">
        <v>0</v>
      </c>
      <c r="IM763">
        <v>0</v>
      </c>
      <c r="IN763">
        <v>0</v>
      </c>
      <c r="IO763" t="s">
        <v>441</v>
      </c>
      <c r="IP763" t="s">
        <v>442</v>
      </c>
      <c r="IQ763" t="s">
        <v>443</v>
      </c>
      <c r="IR763" t="s">
        <v>443</v>
      </c>
      <c r="IS763" t="s">
        <v>443</v>
      </c>
      <c r="IT763" t="s">
        <v>443</v>
      </c>
      <c r="IU763">
        <v>0</v>
      </c>
      <c r="IV763">
        <v>100</v>
      </c>
      <c r="IW763">
        <v>100</v>
      </c>
      <c r="IX763">
        <v>1.09</v>
      </c>
      <c r="IY763">
        <v>0.2062</v>
      </c>
      <c r="IZ763">
        <v>-0.1222274518627452</v>
      </c>
      <c r="JA763">
        <v>0.001328938755811441</v>
      </c>
      <c r="JB763">
        <v>-5.633165956792918E-07</v>
      </c>
      <c r="JC763">
        <v>2.510553891376428E-10</v>
      </c>
      <c r="JD763">
        <v>-0.04678033270444259</v>
      </c>
      <c r="JE763">
        <v>-0.0009625096320519332</v>
      </c>
      <c r="JF763">
        <v>0.0006953178313022573</v>
      </c>
      <c r="JG763">
        <v>-5.973937232829655E-06</v>
      </c>
      <c r="JH763">
        <v>1</v>
      </c>
      <c r="JI763">
        <v>2112</v>
      </c>
      <c r="JJ763">
        <v>1</v>
      </c>
      <c r="JK763">
        <v>26</v>
      </c>
      <c r="JL763">
        <v>201961.8</v>
      </c>
      <c r="JM763">
        <v>201961.7</v>
      </c>
      <c r="JN763">
        <v>2.62573</v>
      </c>
      <c r="JO763">
        <v>2.53784</v>
      </c>
      <c r="JP763">
        <v>1.39893</v>
      </c>
      <c r="JQ763">
        <v>2.32544</v>
      </c>
      <c r="JR763">
        <v>1.44897</v>
      </c>
      <c r="JS763">
        <v>2.50732</v>
      </c>
      <c r="JT763">
        <v>37.6022</v>
      </c>
      <c r="JU763">
        <v>23.9562</v>
      </c>
      <c r="JV763">
        <v>18</v>
      </c>
      <c r="JW763">
        <v>477.872</v>
      </c>
      <c r="JX763">
        <v>453.927</v>
      </c>
      <c r="JY763">
        <v>27.015</v>
      </c>
      <c r="JZ763">
        <v>29.0027</v>
      </c>
      <c r="KA763">
        <v>30</v>
      </c>
      <c r="KB763">
        <v>28.7794</v>
      </c>
      <c r="KC763">
        <v>28.8624</v>
      </c>
      <c r="KD763">
        <v>52.5642</v>
      </c>
      <c r="KE763">
        <v>19.6083</v>
      </c>
      <c r="KF763">
        <v>14.6021</v>
      </c>
      <c r="KG763">
        <v>26.8997</v>
      </c>
      <c r="KH763">
        <v>1256.16</v>
      </c>
      <c r="KI763">
        <v>20.6606</v>
      </c>
      <c r="KJ763">
        <v>100.935</v>
      </c>
      <c r="KK763">
        <v>100.29</v>
      </c>
    </row>
    <row r="764" spans="1:297">
      <c r="A764">
        <v>748</v>
      </c>
      <c r="B764">
        <v>1759266289.6</v>
      </c>
      <c r="C764">
        <v>19474</v>
      </c>
      <c r="D764" t="s">
        <v>1946</v>
      </c>
      <c r="E764" t="s">
        <v>1947</v>
      </c>
      <c r="F764">
        <v>5</v>
      </c>
      <c r="G764" t="s">
        <v>1797</v>
      </c>
      <c r="H764" t="s">
        <v>436</v>
      </c>
      <c r="I764">
        <v>1759266282.1</v>
      </c>
      <c r="J764">
        <f>(K764)/1000</f>
        <v>0</v>
      </c>
      <c r="K764">
        <f>IF(DP764, AN764, AH764)</f>
        <v>0</v>
      </c>
      <c r="L764">
        <f>IF(DP764, AI764, AG764)</f>
        <v>0</v>
      </c>
      <c r="M764">
        <f>DR764 - IF(AU764&gt;1, L764*DL764*100.0/(AW764), 0)</f>
        <v>0</v>
      </c>
      <c r="N764">
        <f>((T764-J764/2)*M764-L764)/(T764+J764/2)</f>
        <v>0</v>
      </c>
      <c r="O764">
        <f>N764*(DY764+DZ764)/1000.0</f>
        <v>0</v>
      </c>
      <c r="P764">
        <f>(DR764 - IF(AU764&gt;1, L764*DL764*100.0/(AW764), 0))*(DY764+DZ764)/1000.0</f>
        <v>0</v>
      </c>
      <c r="Q764">
        <f>2.0/((1/S764-1/R764)+SIGN(S764)*SQRT((1/S764-1/R764)*(1/S764-1/R764) + 4*DM764/((DM764+1)*(DM764+1))*(2*1/S764*1/R764-1/R764*1/R764)))</f>
        <v>0</v>
      </c>
      <c r="R764">
        <f>IF(LEFT(DN764,1)&lt;&gt;"0",IF(LEFT(DN764,1)="1",3.0,DO764),$D$5+$E$5*(EF764*DY764/($K$5*1000))+$F$5*(EF764*DY764/($K$5*1000))*MAX(MIN(DL764,$J$5),$I$5)*MAX(MIN(DL764,$J$5),$I$5)+$G$5*MAX(MIN(DL764,$J$5),$I$5)*(EF764*DY764/($K$5*1000))+$H$5*(EF764*DY764/($K$5*1000))*(EF764*DY764/($K$5*1000)))</f>
        <v>0</v>
      </c>
      <c r="S764">
        <f>J764*(1000-(1000*0.61365*exp(17.502*W764/(240.97+W764))/(DY764+DZ764)+DT764)/2)/(1000*0.61365*exp(17.502*W764/(240.97+W764))/(DY764+DZ764)-DT764)</f>
        <v>0</v>
      </c>
      <c r="T764">
        <f>1/((DM764+1)/(Q764/1.6)+1/(R764/1.37)) + DM764/((DM764+1)/(Q764/1.6) + DM764/(R764/1.37))</f>
        <v>0</v>
      </c>
      <c r="U764">
        <f>(DH764*DK764)</f>
        <v>0</v>
      </c>
      <c r="V764">
        <f>(EA764+(U764+2*0.95*5.67E-8*(((EA764+$B$7)+273)^4-(EA764+273)^4)-44100*J764)/(1.84*29.3*R764+8*0.95*5.67E-8*(EA764+273)^3))</f>
        <v>0</v>
      </c>
      <c r="W764">
        <f>($C$7*EB764+$D$7*EC764+$E$7*V764)</f>
        <v>0</v>
      </c>
      <c r="X764">
        <f>0.61365*exp(17.502*W764/(240.97+W764))</f>
        <v>0</v>
      </c>
      <c r="Y764">
        <f>(Z764/AA764*100)</f>
        <v>0</v>
      </c>
      <c r="Z764">
        <f>DT764*(DY764+DZ764)/1000</f>
        <v>0</v>
      </c>
      <c r="AA764">
        <f>0.61365*exp(17.502*EA764/(240.97+EA764))</f>
        <v>0</v>
      </c>
      <c r="AB764">
        <f>(X764-DT764*(DY764+DZ764)/1000)</f>
        <v>0</v>
      </c>
      <c r="AC764">
        <f>(-J764*44100)</f>
        <v>0</v>
      </c>
      <c r="AD764">
        <f>2*29.3*R764*0.92*(EA764-W764)</f>
        <v>0</v>
      </c>
      <c r="AE764">
        <f>2*0.95*5.67E-8*(((EA764+$B$7)+273)^4-(W764+273)^4)</f>
        <v>0</v>
      </c>
      <c r="AF764">
        <f>U764+AE764+AC764+AD764</f>
        <v>0</v>
      </c>
      <c r="AG764">
        <f>DX764*AU764*(DS764-DR764*(1000-AU764*DU764)/(1000-AU764*DT764))/(100*DL764)</f>
        <v>0</v>
      </c>
      <c r="AH764">
        <f>1000*DX764*AU764*(DT764-DU764)/(100*DL764*(1000-AU764*DT764))</f>
        <v>0</v>
      </c>
      <c r="AI764">
        <f>(AJ764 - AK764 - DY764*1E3/(8.314*(EA764+273.15)) * AM764/DX764 * AL764) * DX764/(100*DL764) * (1000 - DU764)/1000</f>
        <v>0</v>
      </c>
      <c r="AJ764">
        <v>1269.177094500662</v>
      </c>
      <c r="AK764">
        <v>1236.589575757576</v>
      </c>
      <c r="AL764">
        <v>3.439832367741892</v>
      </c>
      <c r="AM764">
        <v>65.48838002476873</v>
      </c>
      <c r="AN764">
        <f>(AP764 - AO764 + DY764*1E3/(8.314*(EA764+273.15)) * AR764/DX764 * AQ764) * DX764/(100*DL764) * 1000/(1000 - AP764)</f>
        <v>0</v>
      </c>
      <c r="AO764">
        <v>20.56709547855275</v>
      </c>
      <c r="AP764">
        <v>22.28454545454545</v>
      </c>
      <c r="AQ764">
        <v>0.0005669546989428147</v>
      </c>
      <c r="AR764">
        <v>121.0153732693986</v>
      </c>
      <c r="AS764">
        <v>4</v>
      </c>
      <c r="AT764">
        <v>1</v>
      </c>
      <c r="AU764">
        <f>IF(AS764*$H$13&gt;=AW764,1.0,(AW764/(AW764-AS764*$H$13)))</f>
        <v>0</v>
      </c>
      <c r="AV764">
        <f>(AU764-1)*100</f>
        <v>0</v>
      </c>
      <c r="AW764">
        <f>MAX(0,($B$13+$C$13*EF764)/(1+$D$13*EF764)*DY764/(EA764+273)*$E$13)</f>
        <v>0</v>
      </c>
      <c r="AX764" t="s">
        <v>437</v>
      </c>
      <c r="AY764" t="s">
        <v>437</v>
      </c>
      <c r="AZ764">
        <v>0</v>
      </c>
      <c r="BA764">
        <v>0</v>
      </c>
      <c r="BB764">
        <f>1-AZ764/BA764</f>
        <v>0</v>
      </c>
      <c r="BC764">
        <v>0</v>
      </c>
      <c r="BD764" t="s">
        <v>437</v>
      </c>
      <c r="BE764" t="s">
        <v>437</v>
      </c>
      <c r="BF764">
        <v>0</v>
      </c>
      <c r="BG764">
        <v>0</v>
      </c>
      <c r="BH764">
        <f>1-BF764/BG764</f>
        <v>0</v>
      </c>
      <c r="BI764">
        <v>0.5</v>
      </c>
      <c r="BJ764">
        <f>DI764</f>
        <v>0</v>
      </c>
      <c r="BK764">
        <f>L764</f>
        <v>0</v>
      </c>
      <c r="BL764">
        <f>BH764*BI764*BJ764</f>
        <v>0</v>
      </c>
      <c r="BM764">
        <f>(BK764-BC764)/BJ764</f>
        <v>0</v>
      </c>
      <c r="BN764">
        <f>(BA764-BG764)/BG764</f>
        <v>0</v>
      </c>
      <c r="BO764">
        <f>AZ764/(BB764+AZ764/BG764)</f>
        <v>0</v>
      </c>
      <c r="BP764" t="s">
        <v>437</v>
      </c>
      <c r="BQ764">
        <v>0</v>
      </c>
      <c r="BR764">
        <f>IF(BQ764&lt;&gt;0, BQ764, BO764)</f>
        <v>0</v>
      </c>
      <c r="BS764">
        <f>1-BR764/BG764</f>
        <v>0</v>
      </c>
      <c r="BT764">
        <f>(BG764-BF764)/(BG764-BR764)</f>
        <v>0</v>
      </c>
      <c r="BU764">
        <f>(BA764-BG764)/(BA764-BR764)</f>
        <v>0</v>
      </c>
      <c r="BV764">
        <f>(BG764-BF764)/(BG764-AZ764)</f>
        <v>0</v>
      </c>
      <c r="BW764">
        <f>(BA764-BG764)/(BA764-AZ764)</f>
        <v>0</v>
      </c>
      <c r="BX764">
        <f>(BT764*BR764/BF764)</f>
        <v>0</v>
      </c>
      <c r="BY764">
        <f>(1-BX764)</f>
        <v>0</v>
      </c>
      <c r="DH764">
        <f>$B$11*EG764+$C$11*EH764+$F$11*ES764*(1-EV764)</f>
        <v>0</v>
      </c>
      <c r="DI764">
        <f>DH764*DJ764</f>
        <v>0</v>
      </c>
      <c r="DJ764">
        <f>($B$11*$D$9+$C$11*$D$9+$F$11*((FF764+EX764)/MAX(FF764+EX764+FG764, 0.1)*$I$9+FG764/MAX(FF764+EX764+FG764, 0.1)*$J$9))/($B$11+$C$11+$F$11)</f>
        <v>0</v>
      </c>
      <c r="DK764">
        <f>($B$11*$K$9+$C$11*$K$9+$F$11*((FF764+EX764)/MAX(FF764+EX764+FG764, 0.1)*$P$9+FG764/MAX(FF764+EX764+FG764, 0.1)*$Q$9))/($B$11+$C$11+$F$11)</f>
        <v>0</v>
      </c>
      <c r="DL764">
        <v>5.36</v>
      </c>
      <c r="DM764">
        <v>0.5</v>
      </c>
      <c r="DN764" t="s">
        <v>438</v>
      </c>
      <c r="DO764">
        <v>2</v>
      </c>
      <c r="DP764" t="b">
        <v>1</v>
      </c>
      <c r="DQ764">
        <v>1759266282.1</v>
      </c>
      <c r="DR764">
        <v>1185.436666666666</v>
      </c>
      <c r="DS764">
        <v>1228.269259259259</v>
      </c>
      <c r="DT764">
        <v>22.26681111111111</v>
      </c>
      <c r="DU764">
        <v>20.46567407407407</v>
      </c>
      <c r="DV764">
        <v>1184.357777777778</v>
      </c>
      <c r="DW764">
        <v>22.06055925925926</v>
      </c>
      <c r="DX764">
        <v>500.0308888888889</v>
      </c>
      <c r="DY764">
        <v>90.59994074074075</v>
      </c>
      <c r="DZ764">
        <v>0.05074193703703703</v>
      </c>
      <c r="EA764">
        <v>29.30827777777777</v>
      </c>
      <c r="EB764">
        <v>30.11786296296297</v>
      </c>
      <c r="EC764">
        <v>999.9000000000001</v>
      </c>
      <c r="ED764">
        <v>0</v>
      </c>
      <c r="EE764">
        <v>0</v>
      </c>
      <c r="EF764">
        <v>10006.50074074074</v>
      </c>
      <c r="EG764">
        <v>0</v>
      </c>
      <c r="EH764">
        <v>12.33277037037037</v>
      </c>
      <c r="EI764">
        <v>-42.83308518518519</v>
      </c>
      <c r="EJ764">
        <v>1212.433703703703</v>
      </c>
      <c r="EK764">
        <v>1253.932592592593</v>
      </c>
      <c r="EL764">
        <v>1.801142222222222</v>
      </c>
      <c r="EM764">
        <v>1228.269259259259</v>
      </c>
      <c r="EN764">
        <v>20.46567407407407</v>
      </c>
      <c r="EO764">
        <v>2.017371851851852</v>
      </c>
      <c r="EP764">
        <v>1.854187407407407</v>
      </c>
      <c r="EQ764">
        <v>17.58133703703704</v>
      </c>
      <c r="ER764">
        <v>16.25112962962963</v>
      </c>
      <c r="ES764">
        <v>2000.004444444444</v>
      </c>
      <c r="ET764">
        <v>0.9800028888888888</v>
      </c>
      <c r="EU764">
        <v>0.0199970111111111</v>
      </c>
      <c r="EV764">
        <v>0</v>
      </c>
      <c r="EW764">
        <v>934.9839999999999</v>
      </c>
      <c r="EX764">
        <v>5.000560000000001</v>
      </c>
      <c r="EY764">
        <v>19218.39629629629</v>
      </c>
      <c r="EZ764">
        <v>17294.93703703704</v>
      </c>
      <c r="FA764">
        <v>41.28225925925926</v>
      </c>
      <c r="FB764">
        <v>41.50229629629629</v>
      </c>
      <c r="FC764">
        <v>41.15022222222223</v>
      </c>
      <c r="FD764">
        <v>40.7034074074074</v>
      </c>
      <c r="FE764">
        <v>42.18022222222221</v>
      </c>
      <c r="FF764">
        <v>1955.112962962963</v>
      </c>
      <c r="FG764">
        <v>39.89000000000001</v>
      </c>
      <c r="FH764">
        <v>0</v>
      </c>
      <c r="FI764">
        <v>1759266304</v>
      </c>
      <c r="FJ764">
        <v>0</v>
      </c>
      <c r="FK764">
        <v>934.9546923076923</v>
      </c>
      <c r="FL764">
        <v>-1.426803428378581</v>
      </c>
      <c r="FM764">
        <v>-16.15726489646835</v>
      </c>
      <c r="FN764">
        <v>19218.28461538461</v>
      </c>
      <c r="FO764">
        <v>15</v>
      </c>
      <c r="FP764">
        <v>0</v>
      </c>
      <c r="FQ764" t="s">
        <v>439</v>
      </c>
      <c r="FR764">
        <v>1747148579.5</v>
      </c>
      <c r="FS764">
        <v>1747148584.5</v>
      </c>
      <c r="FT764">
        <v>0</v>
      </c>
      <c r="FU764">
        <v>0.162</v>
      </c>
      <c r="FV764">
        <v>-0.001</v>
      </c>
      <c r="FW764">
        <v>0.139</v>
      </c>
      <c r="FX764">
        <v>0.058</v>
      </c>
      <c r="FY764">
        <v>420</v>
      </c>
      <c r="FZ764">
        <v>16</v>
      </c>
      <c r="GA764">
        <v>0.19</v>
      </c>
      <c r="GB764">
        <v>0.02</v>
      </c>
      <c r="GC764">
        <v>-42.849075</v>
      </c>
      <c r="GD764">
        <v>0.5130574108818508</v>
      </c>
      <c r="GE764">
        <v>0.07554868215263555</v>
      </c>
      <c r="GF764">
        <v>0</v>
      </c>
      <c r="GG764">
        <v>935.0147058823529</v>
      </c>
      <c r="GH764">
        <v>-1.484980905550757</v>
      </c>
      <c r="GI764">
        <v>0.2673887376540449</v>
      </c>
      <c r="GJ764">
        <v>0</v>
      </c>
      <c r="GK764">
        <v>1.86441475</v>
      </c>
      <c r="GL764">
        <v>-1.282311557223267</v>
      </c>
      <c r="GM764">
        <v>0.1248937170955269</v>
      </c>
      <c r="GN764">
        <v>0</v>
      </c>
      <c r="GO764">
        <v>0</v>
      </c>
      <c r="GP764">
        <v>3</v>
      </c>
      <c r="GQ764" t="s">
        <v>490</v>
      </c>
      <c r="GR764">
        <v>3.12785</v>
      </c>
      <c r="GS764">
        <v>2.72868</v>
      </c>
      <c r="GT764">
        <v>0.176419</v>
      </c>
      <c r="GU764">
        <v>0.181451</v>
      </c>
      <c r="GV764">
        <v>0.101738</v>
      </c>
      <c r="GW764">
        <v>0.0967818</v>
      </c>
      <c r="GX764">
        <v>24698.5</v>
      </c>
      <c r="GY764">
        <v>23809.8</v>
      </c>
      <c r="GZ764">
        <v>30531.5</v>
      </c>
      <c r="HA764">
        <v>29343.1</v>
      </c>
      <c r="HB764">
        <v>37856.1</v>
      </c>
      <c r="HC764">
        <v>34874.8</v>
      </c>
      <c r="HD764">
        <v>46706.9</v>
      </c>
      <c r="HE764">
        <v>43599.2</v>
      </c>
      <c r="HF764">
        <v>1.82335</v>
      </c>
      <c r="HG764">
        <v>1.83352</v>
      </c>
      <c r="HH764">
        <v>0.155412</v>
      </c>
      <c r="HI764">
        <v>0</v>
      </c>
      <c r="HJ764">
        <v>27.5703</v>
      </c>
      <c r="HK764">
        <v>999.9</v>
      </c>
      <c r="HL764">
        <v>46.5</v>
      </c>
      <c r="HM764">
        <v>31.7</v>
      </c>
      <c r="HN764">
        <v>24.094</v>
      </c>
      <c r="HO764">
        <v>62.6143</v>
      </c>
      <c r="HP764">
        <v>17.1434</v>
      </c>
      <c r="HQ764">
        <v>1</v>
      </c>
      <c r="HR764">
        <v>0.137266</v>
      </c>
      <c r="HS764">
        <v>0.748856</v>
      </c>
      <c r="HT764">
        <v>20.1984</v>
      </c>
      <c r="HU764">
        <v>5.22777</v>
      </c>
      <c r="HV764">
        <v>11.974</v>
      </c>
      <c r="HW764">
        <v>4.9697</v>
      </c>
      <c r="HX764">
        <v>3.28953</v>
      </c>
      <c r="HY764">
        <v>9999</v>
      </c>
      <c r="HZ764">
        <v>9999</v>
      </c>
      <c r="IA764">
        <v>9999</v>
      </c>
      <c r="IB764">
        <v>22.8</v>
      </c>
      <c r="IC764">
        <v>4.9729</v>
      </c>
      <c r="ID764">
        <v>1.87729</v>
      </c>
      <c r="IE764">
        <v>1.87533</v>
      </c>
      <c r="IF764">
        <v>1.87811</v>
      </c>
      <c r="IG764">
        <v>1.87487</v>
      </c>
      <c r="IH764">
        <v>1.87842</v>
      </c>
      <c r="II764">
        <v>1.87553</v>
      </c>
      <c r="IJ764">
        <v>1.87669</v>
      </c>
      <c r="IK764">
        <v>0</v>
      </c>
      <c r="IL764">
        <v>0</v>
      </c>
      <c r="IM764">
        <v>0</v>
      </c>
      <c r="IN764">
        <v>0</v>
      </c>
      <c r="IO764" t="s">
        <v>441</v>
      </c>
      <c r="IP764" t="s">
        <v>442</v>
      </c>
      <c r="IQ764" t="s">
        <v>443</v>
      </c>
      <c r="IR764" t="s">
        <v>443</v>
      </c>
      <c r="IS764" t="s">
        <v>443</v>
      </c>
      <c r="IT764" t="s">
        <v>443</v>
      </c>
      <c r="IU764">
        <v>0</v>
      </c>
      <c r="IV764">
        <v>100</v>
      </c>
      <c r="IW764">
        <v>100</v>
      </c>
      <c r="IX764">
        <v>1.11</v>
      </c>
      <c r="IY764">
        <v>0.2066</v>
      </c>
      <c r="IZ764">
        <v>-0.1222274518627452</v>
      </c>
      <c r="JA764">
        <v>0.001328938755811441</v>
      </c>
      <c r="JB764">
        <v>-5.633165956792918E-07</v>
      </c>
      <c r="JC764">
        <v>2.510553891376428E-10</v>
      </c>
      <c r="JD764">
        <v>-0.04678033270444259</v>
      </c>
      <c r="JE764">
        <v>-0.0009625096320519332</v>
      </c>
      <c r="JF764">
        <v>0.0006953178313022573</v>
      </c>
      <c r="JG764">
        <v>-5.973937232829655E-06</v>
      </c>
      <c r="JH764">
        <v>1</v>
      </c>
      <c r="JI764">
        <v>2112</v>
      </c>
      <c r="JJ764">
        <v>1</v>
      </c>
      <c r="JK764">
        <v>26</v>
      </c>
      <c r="JL764">
        <v>201961.8</v>
      </c>
      <c r="JM764">
        <v>201961.8</v>
      </c>
      <c r="JN764">
        <v>2.65137</v>
      </c>
      <c r="JO764">
        <v>2.53052</v>
      </c>
      <c r="JP764">
        <v>1.39893</v>
      </c>
      <c r="JQ764">
        <v>2.32544</v>
      </c>
      <c r="JR764">
        <v>1.44897</v>
      </c>
      <c r="JS764">
        <v>2.59888</v>
      </c>
      <c r="JT764">
        <v>37.6022</v>
      </c>
      <c r="JU764">
        <v>23.9737</v>
      </c>
      <c r="JV764">
        <v>18</v>
      </c>
      <c r="JW764">
        <v>478.026</v>
      </c>
      <c r="JX764">
        <v>454.153</v>
      </c>
      <c r="JY764">
        <v>26.8921</v>
      </c>
      <c r="JZ764">
        <v>28.9997</v>
      </c>
      <c r="KA764">
        <v>30.0001</v>
      </c>
      <c r="KB764">
        <v>28.7757</v>
      </c>
      <c r="KC764">
        <v>28.8588</v>
      </c>
      <c r="KD764">
        <v>53.0861</v>
      </c>
      <c r="KE764">
        <v>19.3244</v>
      </c>
      <c r="KF764">
        <v>14.6021</v>
      </c>
      <c r="KG764">
        <v>26.7818</v>
      </c>
      <c r="KH764">
        <v>1276.2</v>
      </c>
      <c r="KI764">
        <v>20.7254</v>
      </c>
      <c r="KJ764">
        <v>100.936</v>
      </c>
      <c r="KK764">
        <v>100.288</v>
      </c>
    </row>
    <row r="765" spans="1:297">
      <c r="A765">
        <v>749</v>
      </c>
      <c r="B765">
        <v>1759266294.6</v>
      </c>
      <c r="C765">
        <v>19479</v>
      </c>
      <c r="D765" t="s">
        <v>1948</v>
      </c>
      <c r="E765" t="s">
        <v>1949</v>
      </c>
      <c r="F765">
        <v>5</v>
      </c>
      <c r="G765" t="s">
        <v>1797</v>
      </c>
      <c r="H765" t="s">
        <v>436</v>
      </c>
      <c r="I765">
        <v>1759266286.814285</v>
      </c>
      <c r="J765">
        <f>(K765)/1000</f>
        <v>0</v>
      </c>
      <c r="K765">
        <f>IF(DP765, AN765, AH765)</f>
        <v>0</v>
      </c>
      <c r="L765">
        <f>IF(DP765, AI765, AG765)</f>
        <v>0</v>
      </c>
      <c r="M765">
        <f>DR765 - IF(AU765&gt;1, L765*DL765*100.0/(AW765), 0)</f>
        <v>0</v>
      </c>
      <c r="N765">
        <f>((T765-J765/2)*M765-L765)/(T765+J765/2)</f>
        <v>0</v>
      </c>
      <c r="O765">
        <f>N765*(DY765+DZ765)/1000.0</f>
        <v>0</v>
      </c>
      <c r="P765">
        <f>(DR765 - IF(AU765&gt;1, L765*DL765*100.0/(AW765), 0))*(DY765+DZ765)/1000.0</f>
        <v>0</v>
      </c>
      <c r="Q765">
        <f>2.0/((1/S765-1/R765)+SIGN(S765)*SQRT((1/S765-1/R765)*(1/S765-1/R765) + 4*DM765/((DM765+1)*(DM765+1))*(2*1/S765*1/R765-1/R765*1/R765)))</f>
        <v>0</v>
      </c>
      <c r="R765">
        <f>IF(LEFT(DN765,1)&lt;&gt;"0",IF(LEFT(DN765,1)="1",3.0,DO765),$D$5+$E$5*(EF765*DY765/($K$5*1000))+$F$5*(EF765*DY765/($K$5*1000))*MAX(MIN(DL765,$J$5),$I$5)*MAX(MIN(DL765,$J$5),$I$5)+$G$5*MAX(MIN(DL765,$J$5),$I$5)*(EF765*DY765/($K$5*1000))+$H$5*(EF765*DY765/($K$5*1000))*(EF765*DY765/($K$5*1000)))</f>
        <v>0</v>
      </c>
      <c r="S765">
        <f>J765*(1000-(1000*0.61365*exp(17.502*W765/(240.97+W765))/(DY765+DZ765)+DT765)/2)/(1000*0.61365*exp(17.502*W765/(240.97+W765))/(DY765+DZ765)-DT765)</f>
        <v>0</v>
      </c>
      <c r="T765">
        <f>1/((DM765+1)/(Q765/1.6)+1/(R765/1.37)) + DM765/((DM765+1)/(Q765/1.6) + DM765/(R765/1.37))</f>
        <v>0</v>
      </c>
      <c r="U765">
        <f>(DH765*DK765)</f>
        <v>0</v>
      </c>
      <c r="V765">
        <f>(EA765+(U765+2*0.95*5.67E-8*(((EA765+$B$7)+273)^4-(EA765+273)^4)-44100*J765)/(1.84*29.3*R765+8*0.95*5.67E-8*(EA765+273)^3))</f>
        <v>0</v>
      </c>
      <c r="W765">
        <f>($C$7*EB765+$D$7*EC765+$E$7*V765)</f>
        <v>0</v>
      </c>
      <c r="X765">
        <f>0.61365*exp(17.502*W765/(240.97+W765))</f>
        <v>0</v>
      </c>
      <c r="Y765">
        <f>(Z765/AA765*100)</f>
        <v>0</v>
      </c>
      <c r="Z765">
        <f>DT765*(DY765+DZ765)/1000</f>
        <v>0</v>
      </c>
      <c r="AA765">
        <f>0.61365*exp(17.502*EA765/(240.97+EA765))</f>
        <v>0</v>
      </c>
      <c r="AB765">
        <f>(X765-DT765*(DY765+DZ765)/1000)</f>
        <v>0</v>
      </c>
      <c r="AC765">
        <f>(-J765*44100)</f>
        <v>0</v>
      </c>
      <c r="AD765">
        <f>2*29.3*R765*0.92*(EA765-W765)</f>
        <v>0</v>
      </c>
      <c r="AE765">
        <f>2*0.95*5.67E-8*(((EA765+$B$7)+273)^4-(W765+273)^4)</f>
        <v>0</v>
      </c>
      <c r="AF765">
        <f>U765+AE765+AC765+AD765</f>
        <v>0</v>
      </c>
      <c r="AG765">
        <f>DX765*AU765*(DS765-DR765*(1000-AU765*DU765)/(1000-AU765*DT765))/(100*DL765)</f>
        <v>0</v>
      </c>
      <c r="AH765">
        <f>1000*DX765*AU765*(DT765-DU765)/(100*DL765*(1000-AU765*DT765))</f>
        <v>0</v>
      </c>
      <c r="AI765">
        <f>(AJ765 - AK765 - DY765*1E3/(8.314*(EA765+273.15)) * AM765/DX765 * AL765) * DX765/(100*DL765) * (1000 - DU765)/1000</f>
        <v>0</v>
      </c>
      <c r="AJ765">
        <v>1286.427577787901</v>
      </c>
      <c r="AK765">
        <v>1253.762303030303</v>
      </c>
      <c r="AL765">
        <v>3.431868806940634</v>
      </c>
      <c r="AM765">
        <v>65.48838002476873</v>
      </c>
      <c r="AN765">
        <f>(AP765 - AO765 + DY765*1E3/(8.314*(EA765+273.15)) * AR765/DX765 * AQ765) * DX765/(100*DL765) * 1000/(1000 - AP765)</f>
        <v>0</v>
      </c>
      <c r="AO765">
        <v>20.64632958451388</v>
      </c>
      <c r="AP765">
        <v>22.29482424242424</v>
      </c>
      <c r="AQ765">
        <v>0.0002052347818738125</v>
      </c>
      <c r="AR765">
        <v>121.0153732693986</v>
      </c>
      <c r="AS765">
        <v>4</v>
      </c>
      <c r="AT765">
        <v>1</v>
      </c>
      <c r="AU765">
        <f>IF(AS765*$H$13&gt;=AW765,1.0,(AW765/(AW765-AS765*$H$13)))</f>
        <v>0</v>
      </c>
      <c r="AV765">
        <f>(AU765-1)*100</f>
        <v>0</v>
      </c>
      <c r="AW765">
        <f>MAX(0,($B$13+$C$13*EF765)/(1+$D$13*EF765)*DY765/(EA765+273)*$E$13)</f>
        <v>0</v>
      </c>
      <c r="AX765" t="s">
        <v>437</v>
      </c>
      <c r="AY765" t="s">
        <v>437</v>
      </c>
      <c r="AZ765">
        <v>0</v>
      </c>
      <c r="BA765">
        <v>0</v>
      </c>
      <c r="BB765">
        <f>1-AZ765/BA765</f>
        <v>0</v>
      </c>
      <c r="BC765">
        <v>0</v>
      </c>
      <c r="BD765" t="s">
        <v>437</v>
      </c>
      <c r="BE765" t="s">
        <v>437</v>
      </c>
      <c r="BF765">
        <v>0</v>
      </c>
      <c r="BG765">
        <v>0</v>
      </c>
      <c r="BH765">
        <f>1-BF765/BG765</f>
        <v>0</v>
      </c>
      <c r="BI765">
        <v>0.5</v>
      </c>
      <c r="BJ765">
        <f>DI765</f>
        <v>0</v>
      </c>
      <c r="BK765">
        <f>L765</f>
        <v>0</v>
      </c>
      <c r="BL765">
        <f>BH765*BI765*BJ765</f>
        <v>0</v>
      </c>
      <c r="BM765">
        <f>(BK765-BC765)/BJ765</f>
        <v>0</v>
      </c>
      <c r="BN765">
        <f>(BA765-BG765)/BG765</f>
        <v>0</v>
      </c>
      <c r="BO765">
        <f>AZ765/(BB765+AZ765/BG765)</f>
        <v>0</v>
      </c>
      <c r="BP765" t="s">
        <v>437</v>
      </c>
      <c r="BQ765">
        <v>0</v>
      </c>
      <c r="BR765">
        <f>IF(BQ765&lt;&gt;0, BQ765, BO765)</f>
        <v>0</v>
      </c>
      <c r="BS765">
        <f>1-BR765/BG765</f>
        <v>0</v>
      </c>
      <c r="BT765">
        <f>(BG765-BF765)/(BG765-BR765)</f>
        <v>0</v>
      </c>
      <c r="BU765">
        <f>(BA765-BG765)/(BA765-BR765)</f>
        <v>0</v>
      </c>
      <c r="BV765">
        <f>(BG765-BF765)/(BG765-AZ765)</f>
        <v>0</v>
      </c>
      <c r="BW765">
        <f>(BA765-BG765)/(BA765-AZ765)</f>
        <v>0</v>
      </c>
      <c r="BX765">
        <f>(BT765*BR765/BF765)</f>
        <v>0</v>
      </c>
      <c r="BY765">
        <f>(1-BX765)</f>
        <v>0</v>
      </c>
      <c r="DH765">
        <f>$B$11*EG765+$C$11*EH765+$F$11*ES765*(1-EV765)</f>
        <v>0</v>
      </c>
      <c r="DI765">
        <f>DH765*DJ765</f>
        <v>0</v>
      </c>
      <c r="DJ765">
        <f>($B$11*$D$9+$C$11*$D$9+$F$11*((FF765+EX765)/MAX(FF765+EX765+FG765, 0.1)*$I$9+FG765/MAX(FF765+EX765+FG765, 0.1)*$J$9))/($B$11+$C$11+$F$11)</f>
        <v>0</v>
      </c>
      <c r="DK765">
        <f>($B$11*$K$9+$C$11*$K$9+$F$11*((FF765+EX765)/MAX(FF765+EX765+FG765, 0.1)*$P$9+FG765/MAX(FF765+EX765+FG765, 0.1)*$Q$9))/($B$11+$C$11+$F$11)</f>
        <v>0</v>
      </c>
      <c r="DL765">
        <v>5.36</v>
      </c>
      <c r="DM765">
        <v>0.5</v>
      </c>
      <c r="DN765" t="s">
        <v>438</v>
      </c>
      <c r="DO765">
        <v>2</v>
      </c>
      <c r="DP765" t="b">
        <v>1</v>
      </c>
      <c r="DQ765">
        <v>1759266286.814285</v>
      </c>
      <c r="DR765">
        <v>1201.323571428571</v>
      </c>
      <c r="DS765">
        <v>1244.119642857143</v>
      </c>
      <c r="DT765">
        <v>22.27542857142857</v>
      </c>
      <c r="DU765">
        <v>20.55059285714285</v>
      </c>
      <c r="DV765">
        <v>1200.228571428572</v>
      </c>
      <c r="DW765">
        <v>22.06900714285714</v>
      </c>
      <c r="DX765">
        <v>500.0223214285714</v>
      </c>
      <c r="DY765">
        <v>90.60092857142858</v>
      </c>
      <c r="DZ765">
        <v>0.05083226071428571</v>
      </c>
      <c r="EA765">
        <v>29.29435714285714</v>
      </c>
      <c r="EB765">
        <v>30.11218214285714</v>
      </c>
      <c r="EC765">
        <v>999.9000000000002</v>
      </c>
      <c r="ED765">
        <v>0</v>
      </c>
      <c r="EE765">
        <v>0</v>
      </c>
      <c r="EF765">
        <v>9999.686428571427</v>
      </c>
      <c r="EG765">
        <v>0</v>
      </c>
      <c r="EH765">
        <v>12.33412142857143</v>
      </c>
      <c r="EI765">
        <v>-42.79670000000002</v>
      </c>
      <c r="EJ765">
        <v>1228.693928571429</v>
      </c>
      <c r="EK765">
        <v>1270.225</v>
      </c>
      <c r="EL765">
        <v>1.724847857142857</v>
      </c>
      <c r="EM765">
        <v>1244.119642857143</v>
      </c>
      <c r="EN765">
        <v>20.55059285714285</v>
      </c>
      <c r="EO765">
        <v>2.018175357142857</v>
      </c>
      <c r="EP765">
        <v>1.861901071428571</v>
      </c>
      <c r="EQ765">
        <v>17.58764642857143</v>
      </c>
      <c r="ER765">
        <v>16.3163</v>
      </c>
      <c r="ES765">
        <v>1999.995714285715</v>
      </c>
      <c r="ET765">
        <v>0.980002857142857</v>
      </c>
      <c r="EU765">
        <v>0.01999704285714286</v>
      </c>
      <c r="EV765">
        <v>0</v>
      </c>
      <c r="EW765">
        <v>934.8684285714287</v>
      </c>
      <c r="EX765">
        <v>5.000560000000001</v>
      </c>
      <c r="EY765">
        <v>19217.38571428572</v>
      </c>
      <c r="EZ765">
        <v>17294.85357142857</v>
      </c>
      <c r="FA765">
        <v>41.28103571428569</v>
      </c>
      <c r="FB765">
        <v>41.50442857142857</v>
      </c>
      <c r="FC765">
        <v>41.14924999999999</v>
      </c>
      <c r="FD765">
        <v>40.70278571428571</v>
      </c>
      <c r="FE765">
        <v>42.16707142857142</v>
      </c>
      <c r="FF765">
        <v>1955.105</v>
      </c>
      <c r="FG765">
        <v>39.89000000000001</v>
      </c>
      <c r="FH765">
        <v>0</v>
      </c>
      <c r="FI765">
        <v>1759266308.8</v>
      </c>
      <c r="FJ765">
        <v>0</v>
      </c>
      <c r="FK765">
        <v>934.8587307692308</v>
      </c>
      <c r="FL765">
        <v>-0.0003760811888451348</v>
      </c>
      <c r="FM765">
        <v>-13.39829061678745</v>
      </c>
      <c r="FN765">
        <v>19217.25769230769</v>
      </c>
      <c r="FO765">
        <v>15</v>
      </c>
      <c r="FP765">
        <v>0</v>
      </c>
      <c r="FQ765" t="s">
        <v>439</v>
      </c>
      <c r="FR765">
        <v>1747148579.5</v>
      </c>
      <c r="FS765">
        <v>1747148584.5</v>
      </c>
      <c r="FT765">
        <v>0</v>
      </c>
      <c r="FU765">
        <v>0.162</v>
      </c>
      <c r="FV765">
        <v>-0.001</v>
      </c>
      <c r="FW765">
        <v>0.139</v>
      </c>
      <c r="FX765">
        <v>0.058</v>
      </c>
      <c r="FY765">
        <v>420</v>
      </c>
      <c r="FZ765">
        <v>16</v>
      </c>
      <c r="GA765">
        <v>0.19</v>
      </c>
      <c r="GB765">
        <v>0.02</v>
      </c>
      <c r="GC765">
        <v>-42.81971249999999</v>
      </c>
      <c r="GD765">
        <v>0.4947163227017871</v>
      </c>
      <c r="GE765">
        <v>0.07665794866646224</v>
      </c>
      <c r="GF765">
        <v>1</v>
      </c>
      <c r="GG765">
        <v>934.9215882352942</v>
      </c>
      <c r="GH765">
        <v>-1.050909097491584</v>
      </c>
      <c r="GI765">
        <v>0.2386714598437458</v>
      </c>
      <c r="GJ765">
        <v>0</v>
      </c>
      <c r="GK765">
        <v>1.786179</v>
      </c>
      <c r="GL765">
        <v>-1.022888555347097</v>
      </c>
      <c r="GM765">
        <v>0.09974845898057774</v>
      </c>
      <c r="GN765">
        <v>0</v>
      </c>
      <c r="GO765">
        <v>1</v>
      </c>
      <c r="GP765">
        <v>3</v>
      </c>
      <c r="GQ765" t="s">
        <v>463</v>
      </c>
      <c r="GR765">
        <v>3.12765</v>
      </c>
      <c r="GS765">
        <v>2.72895</v>
      </c>
      <c r="GT765">
        <v>0.177927</v>
      </c>
      <c r="GU765">
        <v>0.182943</v>
      </c>
      <c r="GV765">
        <v>0.101774</v>
      </c>
      <c r="GW765">
        <v>0.09706819999999999</v>
      </c>
      <c r="GX765">
        <v>24653.2</v>
      </c>
      <c r="GY765">
        <v>23766.7</v>
      </c>
      <c r="GZ765">
        <v>30531.4</v>
      </c>
      <c r="HA765">
        <v>29343.5</v>
      </c>
      <c r="HB765">
        <v>37854.9</v>
      </c>
      <c r="HC765">
        <v>34864</v>
      </c>
      <c r="HD765">
        <v>46707.1</v>
      </c>
      <c r="HE765">
        <v>43599.5</v>
      </c>
      <c r="HF765">
        <v>1.8228</v>
      </c>
      <c r="HG765">
        <v>1.83415</v>
      </c>
      <c r="HH765">
        <v>0.155084</v>
      </c>
      <c r="HI765">
        <v>0</v>
      </c>
      <c r="HJ765">
        <v>27.5679</v>
      </c>
      <c r="HK765">
        <v>999.9</v>
      </c>
      <c r="HL765">
        <v>46.5</v>
      </c>
      <c r="HM765">
        <v>31.7</v>
      </c>
      <c r="HN765">
        <v>24.0939</v>
      </c>
      <c r="HO765">
        <v>63.1643</v>
      </c>
      <c r="HP765">
        <v>17.1835</v>
      </c>
      <c r="HQ765">
        <v>1</v>
      </c>
      <c r="HR765">
        <v>0.136677</v>
      </c>
      <c r="HS765">
        <v>0.794828</v>
      </c>
      <c r="HT765">
        <v>20.1983</v>
      </c>
      <c r="HU765">
        <v>5.22792</v>
      </c>
      <c r="HV765">
        <v>11.974</v>
      </c>
      <c r="HW765">
        <v>4.9697</v>
      </c>
      <c r="HX765">
        <v>3.28953</v>
      </c>
      <c r="HY765">
        <v>9999</v>
      </c>
      <c r="HZ765">
        <v>9999</v>
      </c>
      <c r="IA765">
        <v>9999</v>
      </c>
      <c r="IB765">
        <v>22.8</v>
      </c>
      <c r="IC765">
        <v>4.97291</v>
      </c>
      <c r="ID765">
        <v>1.87729</v>
      </c>
      <c r="IE765">
        <v>1.87531</v>
      </c>
      <c r="IF765">
        <v>1.87813</v>
      </c>
      <c r="IG765">
        <v>1.87485</v>
      </c>
      <c r="IH765">
        <v>1.87845</v>
      </c>
      <c r="II765">
        <v>1.87554</v>
      </c>
      <c r="IJ765">
        <v>1.87669</v>
      </c>
      <c r="IK765">
        <v>0</v>
      </c>
      <c r="IL765">
        <v>0</v>
      </c>
      <c r="IM765">
        <v>0</v>
      </c>
      <c r="IN765">
        <v>0</v>
      </c>
      <c r="IO765" t="s">
        <v>441</v>
      </c>
      <c r="IP765" t="s">
        <v>442</v>
      </c>
      <c r="IQ765" t="s">
        <v>443</v>
      </c>
      <c r="IR765" t="s">
        <v>443</v>
      </c>
      <c r="IS765" t="s">
        <v>443</v>
      </c>
      <c r="IT765" t="s">
        <v>443</v>
      </c>
      <c r="IU765">
        <v>0</v>
      </c>
      <c r="IV765">
        <v>100</v>
      </c>
      <c r="IW765">
        <v>100</v>
      </c>
      <c r="IX765">
        <v>1.12</v>
      </c>
      <c r="IY765">
        <v>0.2068</v>
      </c>
      <c r="IZ765">
        <v>-0.1222274518627452</v>
      </c>
      <c r="JA765">
        <v>0.001328938755811441</v>
      </c>
      <c r="JB765">
        <v>-5.633165956792918E-07</v>
      </c>
      <c r="JC765">
        <v>2.510553891376428E-10</v>
      </c>
      <c r="JD765">
        <v>-0.04678033270444259</v>
      </c>
      <c r="JE765">
        <v>-0.0009625096320519332</v>
      </c>
      <c r="JF765">
        <v>0.0006953178313022573</v>
      </c>
      <c r="JG765">
        <v>-5.973937232829655E-06</v>
      </c>
      <c r="JH765">
        <v>1</v>
      </c>
      <c r="JI765">
        <v>2112</v>
      </c>
      <c r="JJ765">
        <v>1</v>
      </c>
      <c r="JK765">
        <v>26</v>
      </c>
      <c r="JL765">
        <v>201961.9</v>
      </c>
      <c r="JM765">
        <v>201961.8</v>
      </c>
      <c r="JN765">
        <v>2.68188</v>
      </c>
      <c r="JO765">
        <v>2.55737</v>
      </c>
      <c r="JP765">
        <v>1.39893</v>
      </c>
      <c r="JQ765">
        <v>2.32544</v>
      </c>
      <c r="JR765">
        <v>1.44897</v>
      </c>
      <c r="JS765">
        <v>2.51099</v>
      </c>
      <c r="JT765">
        <v>37.6022</v>
      </c>
      <c r="JU765">
        <v>23.9474</v>
      </c>
      <c r="JV765">
        <v>18</v>
      </c>
      <c r="JW765">
        <v>477.701</v>
      </c>
      <c r="JX765">
        <v>454.522</v>
      </c>
      <c r="JY765">
        <v>26.7685</v>
      </c>
      <c r="JZ765">
        <v>28.9959</v>
      </c>
      <c r="KA765">
        <v>30</v>
      </c>
      <c r="KB765">
        <v>28.772</v>
      </c>
      <c r="KC765">
        <v>28.855</v>
      </c>
      <c r="KD765">
        <v>53.6874</v>
      </c>
      <c r="KE765">
        <v>19.0401</v>
      </c>
      <c r="KF765">
        <v>14.9885</v>
      </c>
      <c r="KG765">
        <v>26.6809</v>
      </c>
      <c r="KH765">
        <v>1289.57</v>
      </c>
      <c r="KI765">
        <v>20.7874</v>
      </c>
      <c r="KJ765">
        <v>100.937</v>
      </c>
      <c r="KK765">
        <v>100.289</v>
      </c>
    </row>
    <row r="766" spans="1:297">
      <c r="A766">
        <v>750</v>
      </c>
      <c r="B766">
        <v>1759266299.6</v>
      </c>
      <c r="C766">
        <v>19484</v>
      </c>
      <c r="D766" t="s">
        <v>1950</v>
      </c>
      <c r="E766" t="s">
        <v>1951</v>
      </c>
      <c r="F766">
        <v>5</v>
      </c>
      <c r="G766" t="s">
        <v>1797</v>
      </c>
      <c r="H766" t="s">
        <v>436</v>
      </c>
      <c r="I766">
        <v>1759266292.1</v>
      </c>
      <c r="J766">
        <f>(K766)/1000</f>
        <v>0</v>
      </c>
      <c r="K766">
        <f>IF(DP766, AN766, AH766)</f>
        <v>0</v>
      </c>
      <c r="L766">
        <f>IF(DP766, AI766, AG766)</f>
        <v>0</v>
      </c>
      <c r="M766">
        <f>DR766 - IF(AU766&gt;1, L766*DL766*100.0/(AW766), 0)</f>
        <v>0</v>
      </c>
      <c r="N766">
        <f>((T766-J766/2)*M766-L766)/(T766+J766/2)</f>
        <v>0</v>
      </c>
      <c r="O766">
        <f>N766*(DY766+DZ766)/1000.0</f>
        <v>0</v>
      </c>
      <c r="P766">
        <f>(DR766 - IF(AU766&gt;1, L766*DL766*100.0/(AW766), 0))*(DY766+DZ766)/1000.0</f>
        <v>0</v>
      </c>
      <c r="Q766">
        <f>2.0/((1/S766-1/R766)+SIGN(S766)*SQRT((1/S766-1/R766)*(1/S766-1/R766) + 4*DM766/((DM766+1)*(DM766+1))*(2*1/S766*1/R766-1/R766*1/R766)))</f>
        <v>0</v>
      </c>
      <c r="R766">
        <f>IF(LEFT(DN766,1)&lt;&gt;"0",IF(LEFT(DN766,1)="1",3.0,DO766),$D$5+$E$5*(EF766*DY766/($K$5*1000))+$F$5*(EF766*DY766/($K$5*1000))*MAX(MIN(DL766,$J$5),$I$5)*MAX(MIN(DL766,$J$5),$I$5)+$G$5*MAX(MIN(DL766,$J$5),$I$5)*(EF766*DY766/($K$5*1000))+$H$5*(EF766*DY766/($K$5*1000))*(EF766*DY766/($K$5*1000)))</f>
        <v>0</v>
      </c>
      <c r="S766">
        <f>J766*(1000-(1000*0.61365*exp(17.502*W766/(240.97+W766))/(DY766+DZ766)+DT766)/2)/(1000*0.61365*exp(17.502*W766/(240.97+W766))/(DY766+DZ766)-DT766)</f>
        <v>0</v>
      </c>
      <c r="T766">
        <f>1/((DM766+1)/(Q766/1.6)+1/(R766/1.37)) + DM766/((DM766+1)/(Q766/1.6) + DM766/(R766/1.37))</f>
        <v>0</v>
      </c>
      <c r="U766">
        <f>(DH766*DK766)</f>
        <v>0</v>
      </c>
      <c r="V766">
        <f>(EA766+(U766+2*0.95*5.67E-8*(((EA766+$B$7)+273)^4-(EA766+273)^4)-44100*J766)/(1.84*29.3*R766+8*0.95*5.67E-8*(EA766+273)^3))</f>
        <v>0</v>
      </c>
      <c r="W766">
        <f>($C$7*EB766+$D$7*EC766+$E$7*V766)</f>
        <v>0</v>
      </c>
      <c r="X766">
        <f>0.61365*exp(17.502*W766/(240.97+W766))</f>
        <v>0</v>
      </c>
      <c r="Y766">
        <f>(Z766/AA766*100)</f>
        <v>0</v>
      </c>
      <c r="Z766">
        <f>DT766*(DY766+DZ766)/1000</f>
        <v>0</v>
      </c>
      <c r="AA766">
        <f>0.61365*exp(17.502*EA766/(240.97+EA766))</f>
        <v>0</v>
      </c>
      <c r="AB766">
        <f>(X766-DT766*(DY766+DZ766)/1000)</f>
        <v>0</v>
      </c>
      <c r="AC766">
        <f>(-J766*44100)</f>
        <v>0</v>
      </c>
      <c r="AD766">
        <f>2*29.3*R766*0.92*(EA766-W766)</f>
        <v>0</v>
      </c>
      <c r="AE766">
        <f>2*0.95*5.67E-8*(((EA766+$B$7)+273)^4-(W766+273)^4)</f>
        <v>0</v>
      </c>
      <c r="AF766">
        <f>U766+AE766+AC766+AD766</f>
        <v>0</v>
      </c>
      <c r="AG766">
        <f>DX766*AU766*(DS766-DR766*(1000-AU766*DU766)/(1000-AU766*DT766))/(100*DL766)</f>
        <v>0</v>
      </c>
      <c r="AH766">
        <f>1000*DX766*AU766*(DT766-DU766)/(100*DL766*(1000-AU766*DT766))</f>
        <v>0</v>
      </c>
      <c r="AI766">
        <f>(AJ766 - AK766 - DY766*1E3/(8.314*(EA766+273.15)) * AM766/DX766 * AL766) * DX766/(100*DL766) * (1000 - DU766)/1000</f>
        <v>0</v>
      </c>
      <c r="AJ766">
        <v>1303.425101293788</v>
      </c>
      <c r="AK766">
        <v>1270.983030303031</v>
      </c>
      <c r="AL766">
        <v>3.435615244254146</v>
      </c>
      <c r="AM766">
        <v>65.48838002476873</v>
      </c>
      <c r="AN766">
        <f>(AP766 - AO766 + DY766*1E3/(8.314*(EA766+273.15)) * AR766/DX766 * AQ766) * DX766/(100*DL766) * 1000/(1000 - AP766)</f>
        <v>0</v>
      </c>
      <c r="AO766">
        <v>20.74586874665772</v>
      </c>
      <c r="AP766">
        <v>22.3162109090909</v>
      </c>
      <c r="AQ766">
        <v>0.0003753594180911373</v>
      </c>
      <c r="AR766">
        <v>121.0153732693986</v>
      </c>
      <c r="AS766">
        <v>4</v>
      </c>
      <c r="AT766">
        <v>1</v>
      </c>
      <c r="AU766">
        <f>IF(AS766*$H$13&gt;=AW766,1.0,(AW766/(AW766-AS766*$H$13)))</f>
        <v>0</v>
      </c>
      <c r="AV766">
        <f>(AU766-1)*100</f>
        <v>0</v>
      </c>
      <c r="AW766">
        <f>MAX(0,($B$13+$C$13*EF766)/(1+$D$13*EF766)*DY766/(EA766+273)*$E$13)</f>
        <v>0</v>
      </c>
      <c r="AX766" t="s">
        <v>437</v>
      </c>
      <c r="AY766" t="s">
        <v>437</v>
      </c>
      <c r="AZ766">
        <v>0</v>
      </c>
      <c r="BA766">
        <v>0</v>
      </c>
      <c r="BB766">
        <f>1-AZ766/BA766</f>
        <v>0</v>
      </c>
      <c r="BC766">
        <v>0</v>
      </c>
      <c r="BD766" t="s">
        <v>437</v>
      </c>
      <c r="BE766" t="s">
        <v>437</v>
      </c>
      <c r="BF766">
        <v>0</v>
      </c>
      <c r="BG766">
        <v>0</v>
      </c>
      <c r="BH766">
        <f>1-BF766/BG766</f>
        <v>0</v>
      </c>
      <c r="BI766">
        <v>0.5</v>
      </c>
      <c r="BJ766">
        <f>DI766</f>
        <v>0</v>
      </c>
      <c r="BK766">
        <f>L766</f>
        <v>0</v>
      </c>
      <c r="BL766">
        <f>BH766*BI766*BJ766</f>
        <v>0</v>
      </c>
      <c r="BM766">
        <f>(BK766-BC766)/BJ766</f>
        <v>0</v>
      </c>
      <c r="BN766">
        <f>(BA766-BG766)/BG766</f>
        <v>0</v>
      </c>
      <c r="BO766">
        <f>AZ766/(BB766+AZ766/BG766)</f>
        <v>0</v>
      </c>
      <c r="BP766" t="s">
        <v>437</v>
      </c>
      <c r="BQ766">
        <v>0</v>
      </c>
      <c r="BR766">
        <f>IF(BQ766&lt;&gt;0, BQ766, BO766)</f>
        <v>0</v>
      </c>
      <c r="BS766">
        <f>1-BR766/BG766</f>
        <v>0</v>
      </c>
      <c r="BT766">
        <f>(BG766-BF766)/(BG766-BR766)</f>
        <v>0</v>
      </c>
      <c r="BU766">
        <f>(BA766-BG766)/(BA766-BR766)</f>
        <v>0</v>
      </c>
      <c r="BV766">
        <f>(BG766-BF766)/(BG766-AZ766)</f>
        <v>0</v>
      </c>
      <c r="BW766">
        <f>(BA766-BG766)/(BA766-AZ766)</f>
        <v>0</v>
      </c>
      <c r="BX766">
        <f>(BT766*BR766/BF766)</f>
        <v>0</v>
      </c>
      <c r="BY766">
        <f>(1-BX766)</f>
        <v>0</v>
      </c>
      <c r="DH766">
        <f>$B$11*EG766+$C$11*EH766+$F$11*ES766*(1-EV766)</f>
        <v>0</v>
      </c>
      <c r="DI766">
        <f>DH766*DJ766</f>
        <v>0</v>
      </c>
      <c r="DJ766">
        <f>($B$11*$D$9+$C$11*$D$9+$F$11*((FF766+EX766)/MAX(FF766+EX766+FG766, 0.1)*$I$9+FG766/MAX(FF766+EX766+FG766, 0.1)*$J$9))/($B$11+$C$11+$F$11)</f>
        <v>0</v>
      </c>
      <c r="DK766">
        <f>($B$11*$K$9+$C$11*$K$9+$F$11*((FF766+EX766)/MAX(FF766+EX766+FG766, 0.1)*$P$9+FG766/MAX(FF766+EX766+FG766, 0.1)*$Q$9))/($B$11+$C$11+$F$11)</f>
        <v>0</v>
      </c>
      <c r="DL766">
        <v>5.36</v>
      </c>
      <c r="DM766">
        <v>0.5</v>
      </c>
      <c r="DN766" t="s">
        <v>438</v>
      </c>
      <c r="DO766">
        <v>2</v>
      </c>
      <c r="DP766" t="b">
        <v>1</v>
      </c>
      <c r="DQ766">
        <v>1759266292.1</v>
      </c>
      <c r="DR766">
        <v>1219.118148148148</v>
      </c>
      <c r="DS766">
        <v>1261.772222222222</v>
      </c>
      <c r="DT766">
        <v>22.29078518518518</v>
      </c>
      <c r="DU766">
        <v>20.64363703703704</v>
      </c>
      <c r="DV766">
        <v>1218.004444444445</v>
      </c>
      <c r="DW766">
        <v>22.08404444444444</v>
      </c>
      <c r="DX766">
        <v>500.0190740740741</v>
      </c>
      <c r="DY766">
        <v>90.60188148148146</v>
      </c>
      <c r="DZ766">
        <v>0.0509471148148148</v>
      </c>
      <c r="EA766">
        <v>29.27525555555556</v>
      </c>
      <c r="EB766">
        <v>30.10143333333333</v>
      </c>
      <c r="EC766">
        <v>999.9000000000001</v>
      </c>
      <c r="ED766">
        <v>0</v>
      </c>
      <c r="EE766">
        <v>0</v>
      </c>
      <c r="EF766">
        <v>10001.18777777778</v>
      </c>
      <c r="EG766">
        <v>0</v>
      </c>
      <c r="EH766">
        <v>12.33261481481482</v>
      </c>
      <c r="EI766">
        <v>-42.65445185185186</v>
      </c>
      <c r="EJ766">
        <v>1246.914074074074</v>
      </c>
      <c r="EK766">
        <v>1288.370740740741</v>
      </c>
      <c r="EL766">
        <v>1.64714962962963</v>
      </c>
      <c r="EM766">
        <v>1261.772222222222</v>
      </c>
      <c r="EN766">
        <v>20.64363703703704</v>
      </c>
      <c r="EO766">
        <v>2.019587037037037</v>
      </c>
      <c r="EP766">
        <v>1.870351851851852</v>
      </c>
      <c r="EQ766">
        <v>17.59872962962963</v>
      </c>
      <c r="ER766">
        <v>16.3874037037037</v>
      </c>
      <c r="ES766">
        <v>1999.985925925926</v>
      </c>
      <c r="ET766">
        <v>0.9800027777777777</v>
      </c>
      <c r="EU766">
        <v>0.01999711481481481</v>
      </c>
      <c r="EV766">
        <v>0</v>
      </c>
      <c r="EW766">
        <v>934.771925925926</v>
      </c>
      <c r="EX766">
        <v>5.000560000000001</v>
      </c>
      <c r="EY766">
        <v>19216.28148148148</v>
      </c>
      <c r="EZ766">
        <v>17294.77037037037</v>
      </c>
      <c r="FA766">
        <v>41.27748148148148</v>
      </c>
      <c r="FB766">
        <v>41.50459259259259</v>
      </c>
      <c r="FC766">
        <v>41.12233333333333</v>
      </c>
      <c r="FD766">
        <v>40.69877777777779</v>
      </c>
      <c r="FE766">
        <v>42.14318518518517</v>
      </c>
      <c r="FF766">
        <v>1955.095925925926</v>
      </c>
      <c r="FG766">
        <v>39.89000000000001</v>
      </c>
      <c r="FH766">
        <v>0</v>
      </c>
      <c r="FI766">
        <v>1759266314.2</v>
      </c>
      <c r="FJ766">
        <v>0</v>
      </c>
      <c r="FK766">
        <v>934.8149599999998</v>
      </c>
      <c r="FL766">
        <v>-0.1188461592267508</v>
      </c>
      <c r="FM766">
        <v>-9.753846098164603</v>
      </c>
      <c r="FN766">
        <v>19216.132</v>
      </c>
      <c r="FO766">
        <v>15</v>
      </c>
      <c r="FP766">
        <v>0</v>
      </c>
      <c r="FQ766" t="s">
        <v>439</v>
      </c>
      <c r="FR766">
        <v>1747148579.5</v>
      </c>
      <c r="FS766">
        <v>1747148584.5</v>
      </c>
      <c r="FT766">
        <v>0</v>
      </c>
      <c r="FU766">
        <v>0.162</v>
      </c>
      <c r="FV766">
        <v>-0.001</v>
      </c>
      <c r="FW766">
        <v>0.139</v>
      </c>
      <c r="FX766">
        <v>0.058</v>
      </c>
      <c r="FY766">
        <v>420</v>
      </c>
      <c r="FZ766">
        <v>16</v>
      </c>
      <c r="GA766">
        <v>0.19</v>
      </c>
      <c r="GB766">
        <v>0.02</v>
      </c>
      <c r="GC766">
        <v>-42.71957500000001</v>
      </c>
      <c r="GD766">
        <v>1.360266416510448</v>
      </c>
      <c r="GE766">
        <v>0.1581170005881723</v>
      </c>
      <c r="GF766">
        <v>0</v>
      </c>
      <c r="GG766">
        <v>934.8282647058824</v>
      </c>
      <c r="GH766">
        <v>-0.4047517262562585</v>
      </c>
      <c r="GI766">
        <v>0.2064069807334643</v>
      </c>
      <c r="GJ766">
        <v>1</v>
      </c>
      <c r="GK766">
        <v>1.68713675</v>
      </c>
      <c r="GL766">
        <v>-0.8691461538461603</v>
      </c>
      <c r="GM766">
        <v>0.08430124472353598</v>
      </c>
      <c r="GN766">
        <v>0</v>
      </c>
      <c r="GO766">
        <v>1</v>
      </c>
      <c r="GP766">
        <v>3</v>
      </c>
      <c r="GQ766" t="s">
        <v>463</v>
      </c>
      <c r="GR766">
        <v>3.1278</v>
      </c>
      <c r="GS766">
        <v>2.72896</v>
      </c>
      <c r="GT766">
        <v>0.179424</v>
      </c>
      <c r="GU766">
        <v>0.184404</v>
      </c>
      <c r="GV766">
        <v>0.101851</v>
      </c>
      <c r="GW766">
        <v>0.0974271</v>
      </c>
      <c r="GX766">
        <v>24608.8</v>
      </c>
      <c r="GY766">
        <v>23723.9</v>
      </c>
      <c r="GZ766">
        <v>30532.1</v>
      </c>
      <c r="HA766">
        <v>29343.2</v>
      </c>
      <c r="HB766">
        <v>37852.7</v>
      </c>
      <c r="HC766">
        <v>34849.9</v>
      </c>
      <c r="HD766">
        <v>46708.4</v>
      </c>
      <c r="HE766">
        <v>43599.2</v>
      </c>
      <c r="HF766">
        <v>1.82302</v>
      </c>
      <c r="HG766">
        <v>1.83405</v>
      </c>
      <c r="HH766">
        <v>0.154626</v>
      </c>
      <c r="HI766">
        <v>0</v>
      </c>
      <c r="HJ766">
        <v>27.5638</v>
      </c>
      <c r="HK766">
        <v>999.9</v>
      </c>
      <c r="HL766">
        <v>46.5</v>
      </c>
      <c r="HM766">
        <v>31.7</v>
      </c>
      <c r="HN766">
        <v>24.0947</v>
      </c>
      <c r="HO766">
        <v>63.0543</v>
      </c>
      <c r="HP766">
        <v>17.1474</v>
      </c>
      <c r="HQ766">
        <v>1</v>
      </c>
      <c r="HR766">
        <v>0.136623</v>
      </c>
      <c r="HS766">
        <v>0.8023749999999999</v>
      </c>
      <c r="HT766">
        <v>20.1983</v>
      </c>
      <c r="HU766">
        <v>5.22762</v>
      </c>
      <c r="HV766">
        <v>11.974</v>
      </c>
      <c r="HW766">
        <v>4.96955</v>
      </c>
      <c r="HX766">
        <v>3.2895</v>
      </c>
      <c r="HY766">
        <v>9999</v>
      </c>
      <c r="HZ766">
        <v>9999</v>
      </c>
      <c r="IA766">
        <v>9999</v>
      </c>
      <c r="IB766">
        <v>22.8</v>
      </c>
      <c r="IC766">
        <v>4.9729</v>
      </c>
      <c r="ID766">
        <v>1.87728</v>
      </c>
      <c r="IE766">
        <v>1.87531</v>
      </c>
      <c r="IF766">
        <v>1.87809</v>
      </c>
      <c r="IG766">
        <v>1.87486</v>
      </c>
      <c r="IH766">
        <v>1.87844</v>
      </c>
      <c r="II766">
        <v>1.87551</v>
      </c>
      <c r="IJ766">
        <v>1.87668</v>
      </c>
      <c r="IK766">
        <v>0</v>
      </c>
      <c r="IL766">
        <v>0</v>
      </c>
      <c r="IM766">
        <v>0</v>
      </c>
      <c r="IN766">
        <v>0</v>
      </c>
      <c r="IO766" t="s">
        <v>441</v>
      </c>
      <c r="IP766" t="s">
        <v>442</v>
      </c>
      <c r="IQ766" t="s">
        <v>443</v>
      </c>
      <c r="IR766" t="s">
        <v>443</v>
      </c>
      <c r="IS766" t="s">
        <v>443</v>
      </c>
      <c r="IT766" t="s">
        <v>443</v>
      </c>
      <c r="IU766">
        <v>0</v>
      </c>
      <c r="IV766">
        <v>100</v>
      </c>
      <c r="IW766">
        <v>100</v>
      </c>
      <c r="IX766">
        <v>1.14</v>
      </c>
      <c r="IY766">
        <v>0.2074</v>
      </c>
      <c r="IZ766">
        <v>-0.1222274518627452</v>
      </c>
      <c r="JA766">
        <v>0.001328938755811441</v>
      </c>
      <c r="JB766">
        <v>-5.633165956792918E-07</v>
      </c>
      <c r="JC766">
        <v>2.510553891376428E-10</v>
      </c>
      <c r="JD766">
        <v>-0.04678033270444259</v>
      </c>
      <c r="JE766">
        <v>-0.0009625096320519332</v>
      </c>
      <c r="JF766">
        <v>0.0006953178313022573</v>
      </c>
      <c r="JG766">
        <v>-5.973937232829655E-06</v>
      </c>
      <c r="JH766">
        <v>1</v>
      </c>
      <c r="JI766">
        <v>2112</v>
      </c>
      <c r="JJ766">
        <v>1</v>
      </c>
      <c r="JK766">
        <v>26</v>
      </c>
      <c r="JL766">
        <v>201962</v>
      </c>
      <c r="JM766">
        <v>201961.9</v>
      </c>
      <c r="JN766">
        <v>2.70752</v>
      </c>
      <c r="JO766">
        <v>2.5293</v>
      </c>
      <c r="JP766">
        <v>1.39893</v>
      </c>
      <c r="JQ766">
        <v>2.32544</v>
      </c>
      <c r="JR766">
        <v>1.44897</v>
      </c>
      <c r="JS766">
        <v>2.53174</v>
      </c>
      <c r="JT766">
        <v>37.6022</v>
      </c>
      <c r="JU766">
        <v>23.9737</v>
      </c>
      <c r="JV766">
        <v>18</v>
      </c>
      <c r="JW766">
        <v>477.8</v>
      </c>
      <c r="JX766">
        <v>454.431</v>
      </c>
      <c r="JY766">
        <v>26.6609</v>
      </c>
      <c r="JZ766">
        <v>28.9928</v>
      </c>
      <c r="KA766">
        <v>29.9999</v>
      </c>
      <c r="KB766">
        <v>28.7683</v>
      </c>
      <c r="KC766">
        <v>28.8513</v>
      </c>
      <c r="KD766">
        <v>54.2123</v>
      </c>
      <c r="KE766">
        <v>19.0401</v>
      </c>
      <c r="KF766">
        <v>14.9885</v>
      </c>
      <c r="KG766">
        <v>26.5933</v>
      </c>
      <c r="KH766">
        <v>1309.6</v>
      </c>
      <c r="KI766">
        <v>20.8317</v>
      </c>
      <c r="KJ766">
        <v>100.939</v>
      </c>
      <c r="KK766">
        <v>100.289</v>
      </c>
    </row>
    <row r="767" spans="1:297">
      <c r="A767">
        <v>751</v>
      </c>
      <c r="B767">
        <v>1759266304.6</v>
      </c>
      <c r="C767">
        <v>19489</v>
      </c>
      <c r="D767" t="s">
        <v>1952</v>
      </c>
      <c r="E767" t="s">
        <v>1953</v>
      </c>
      <c r="F767">
        <v>5</v>
      </c>
      <c r="G767" t="s">
        <v>1797</v>
      </c>
      <c r="H767" t="s">
        <v>436</v>
      </c>
      <c r="I767">
        <v>1759266296.814285</v>
      </c>
      <c r="J767">
        <f>(K767)/1000</f>
        <v>0</v>
      </c>
      <c r="K767">
        <f>IF(DP767, AN767, AH767)</f>
        <v>0</v>
      </c>
      <c r="L767">
        <f>IF(DP767, AI767, AG767)</f>
        <v>0</v>
      </c>
      <c r="M767">
        <f>DR767 - IF(AU767&gt;1, L767*DL767*100.0/(AW767), 0)</f>
        <v>0</v>
      </c>
      <c r="N767">
        <f>((T767-J767/2)*M767-L767)/(T767+J767/2)</f>
        <v>0</v>
      </c>
      <c r="O767">
        <f>N767*(DY767+DZ767)/1000.0</f>
        <v>0</v>
      </c>
      <c r="P767">
        <f>(DR767 - IF(AU767&gt;1, L767*DL767*100.0/(AW767), 0))*(DY767+DZ767)/1000.0</f>
        <v>0</v>
      </c>
      <c r="Q767">
        <f>2.0/((1/S767-1/R767)+SIGN(S767)*SQRT((1/S767-1/R767)*(1/S767-1/R767) + 4*DM767/((DM767+1)*(DM767+1))*(2*1/S767*1/R767-1/R767*1/R767)))</f>
        <v>0</v>
      </c>
      <c r="R767">
        <f>IF(LEFT(DN767,1)&lt;&gt;"0",IF(LEFT(DN767,1)="1",3.0,DO767),$D$5+$E$5*(EF767*DY767/($K$5*1000))+$F$5*(EF767*DY767/($K$5*1000))*MAX(MIN(DL767,$J$5),$I$5)*MAX(MIN(DL767,$J$5),$I$5)+$G$5*MAX(MIN(DL767,$J$5),$I$5)*(EF767*DY767/($K$5*1000))+$H$5*(EF767*DY767/($K$5*1000))*(EF767*DY767/($K$5*1000)))</f>
        <v>0</v>
      </c>
      <c r="S767">
        <f>J767*(1000-(1000*0.61365*exp(17.502*W767/(240.97+W767))/(DY767+DZ767)+DT767)/2)/(1000*0.61365*exp(17.502*W767/(240.97+W767))/(DY767+DZ767)-DT767)</f>
        <v>0</v>
      </c>
      <c r="T767">
        <f>1/((DM767+1)/(Q767/1.6)+1/(R767/1.37)) + DM767/((DM767+1)/(Q767/1.6) + DM767/(R767/1.37))</f>
        <v>0</v>
      </c>
      <c r="U767">
        <f>(DH767*DK767)</f>
        <v>0</v>
      </c>
      <c r="V767">
        <f>(EA767+(U767+2*0.95*5.67E-8*(((EA767+$B$7)+273)^4-(EA767+273)^4)-44100*J767)/(1.84*29.3*R767+8*0.95*5.67E-8*(EA767+273)^3))</f>
        <v>0</v>
      </c>
      <c r="W767">
        <f>($C$7*EB767+$D$7*EC767+$E$7*V767)</f>
        <v>0</v>
      </c>
      <c r="X767">
        <f>0.61365*exp(17.502*W767/(240.97+W767))</f>
        <v>0</v>
      </c>
      <c r="Y767">
        <f>(Z767/AA767*100)</f>
        <v>0</v>
      </c>
      <c r="Z767">
        <f>DT767*(DY767+DZ767)/1000</f>
        <v>0</v>
      </c>
      <c r="AA767">
        <f>0.61365*exp(17.502*EA767/(240.97+EA767))</f>
        <v>0</v>
      </c>
      <c r="AB767">
        <f>(X767-DT767*(DY767+DZ767)/1000)</f>
        <v>0</v>
      </c>
      <c r="AC767">
        <f>(-J767*44100)</f>
        <v>0</v>
      </c>
      <c r="AD767">
        <f>2*29.3*R767*0.92*(EA767-W767)</f>
        <v>0</v>
      </c>
      <c r="AE767">
        <f>2*0.95*5.67E-8*(((EA767+$B$7)+273)^4-(W767+273)^4)</f>
        <v>0</v>
      </c>
      <c r="AF767">
        <f>U767+AE767+AC767+AD767</f>
        <v>0</v>
      </c>
      <c r="AG767">
        <f>DX767*AU767*(DS767-DR767*(1000-AU767*DU767)/(1000-AU767*DT767))/(100*DL767)</f>
        <v>0</v>
      </c>
      <c r="AH767">
        <f>1000*DX767*AU767*(DT767-DU767)/(100*DL767*(1000-AU767*DT767))</f>
        <v>0</v>
      </c>
      <c r="AI767">
        <f>(AJ767 - AK767 - DY767*1E3/(8.314*(EA767+273.15)) * AM767/DX767 * AL767) * DX767/(100*DL767) * (1000 - DU767)/1000</f>
        <v>0</v>
      </c>
      <c r="AJ767">
        <v>1320.84178156748</v>
      </c>
      <c r="AK767">
        <v>1288.366121212121</v>
      </c>
      <c r="AL767">
        <v>3.480693030474453</v>
      </c>
      <c r="AM767">
        <v>65.48838002476873</v>
      </c>
      <c r="AN767">
        <f>(AP767 - AO767 + DY767*1E3/(8.314*(EA767+273.15)) * AR767/DX767 * AQ767) * DX767/(100*DL767) * 1000/(1000 - AP767)</f>
        <v>0</v>
      </c>
      <c r="AO767">
        <v>20.79499088311725</v>
      </c>
      <c r="AP767">
        <v>22.33776484848485</v>
      </c>
      <c r="AQ767">
        <v>0.002769493628782494</v>
      </c>
      <c r="AR767">
        <v>121.0153732693986</v>
      </c>
      <c r="AS767">
        <v>4</v>
      </c>
      <c r="AT767">
        <v>1</v>
      </c>
      <c r="AU767">
        <f>IF(AS767*$H$13&gt;=AW767,1.0,(AW767/(AW767-AS767*$H$13)))</f>
        <v>0</v>
      </c>
      <c r="AV767">
        <f>(AU767-1)*100</f>
        <v>0</v>
      </c>
      <c r="AW767">
        <f>MAX(0,($B$13+$C$13*EF767)/(1+$D$13*EF767)*DY767/(EA767+273)*$E$13)</f>
        <v>0</v>
      </c>
      <c r="AX767" t="s">
        <v>437</v>
      </c>
      <c r="AY767" t="s">
        <v>437</v>
      </c>
      <c r="AZ767">
        <v>0</v>
      </c>
      <c r="BA767">
        <v>0</v>
      </c>
      <c r="BB767">
        <f>1-AZ767/BA767</f>
        <v>0</v>
      </c>
      <c r="BC767">
        <v>0</v>
      </c>
      <c r="BD767" t="s">
        <v>437</v>
      </c>
      <c r="BE767" t="s">
        <v>437</v>
      </c>
      <c r="BF767">
        <v>0</v>
      </c>
      <c r="BG767">
        <v>0</v>
      </c>
      <c r="BH767">
        <f>1-BF767/BG767</f>
        <v>0</v>
      </c>
      <c r="BI767">
        <v>0.5</v>
      </c>
      <c r="BJ767">
        <f>DI767</f>
        <v>0</v>
      </c>
      <c r="BK767">
        <f>L767</f>
        <v>0</v>
      </c>
      <c r="BL767">
        <f>BH767*BI767*BJ767</f>
        <v>0</v>
      </c>
      <c r="BM767">
        <f>(BK767-BC767)/BJ767</f>
        <v>0</v>
      </c>
      <c r="BN767">
        <f>(BA767-BG767)/BG767</f>
        <v>0</v>
      </c>
      <c r="BO767">
        <f>AZ767/(BB767+AZ767/BG767)</f>
        <v>0</v>
      </c>
      <c r="BP767" t="s">
        <v>437</v>
      </c>
      <c r="BQ767">
        <v>0</v>
      </c>
      <c r="BR767">
        <f>IF(BQ767&lt;&gt;0, BQ767, BO767)</f>
        <v>0</v>
      </c>
      <c r="BS767">
        <f>1-BR767/BG767</f>
        <v>0</v>
      </c>
      <c r="BT767">
        <f>(BG767-BF767)/(BG767-BR767)</f>
        <v>0</v>
      </c>
      <c r="BU767">
        <f>(BA767-BG767)/(BA767-BR767)</f>
        <v>0</v>
      </c>
      <c r="BV767">
        <f>(BG767-BF767)/(BG767-AZ767)</f>
        <v>0</v>
      </c>
      <c r="BW767">
        <f>(BA767-BG767)/(BA767-AZ767)</f>
        <v>0</v>
      </c>
      <c r="BX767">
        <f>(BT767*BR767/BF767)</f>
        <v>0</v>
      </c>
      <c r="BY767">
        <f>(1-BX767)</f>
        <v>0</v>
      </c>
      <c r="DH767">
        <f>$B$11*EG767+$C$11*EH767+$F$11*ES767*(1-EV767)</f>
        <v>0</v>
      </c>
      <c r="DI767">
        <f>DH767*DJ767</f>
        <v>0</v>
      </c>
      <c r="DJ767">
        <f>($B$11*$D$9+$C$11*$D$9+$F$11*((FF767+EX767)/MAX(FF767+EX767+FG767, 0.1)*$I$9+FG767/MAX(FF767+EX767+FG767, 0.1)*$J$9))/($B$11+$C$11+$F$11)</f>
        <v>0</v>
      </c>
      <c r="DK767">
        <f>($B$11*$K$9+$C$11*$K$9+$F$11*((FF767+EX767)/MAX(FF767+EX767+FG767, 0.1)*$P$9+FG767/MAX(FF767+EX767+FG767, 0.1)*$Q$9))/($B$11+$C$11+$F$11)</f>
        <v>0</v>
      </c>
      <c r="DL767">
        <v>5.36</v>
      </c>
      <c r="DM767">
        <v>0.5</v>
      </c>
      <c r="DN767" t="s">
        <v>438</v>
      </c>
      <c r="DO767">
        <v>2</v>
      </c>
      <c r="DP767" t="b">
        <v>1</v>
      </c>
      <c r="DQ767">
        <v>1759266296.814285</v>
      </c>
      <c r="DR767">
        <v>1234.973928571429</v>
      </c>
      <c r="DS767">
        <v>1277.576785714286</v>
      </c>
      <c r="DT767">
        <v>22.30809642857143</v>
      </c>
      <c r="DU767">
        <v>20.71609285714285</v>
      </c>
      <c r="DV767">
        <v>1233.8425</v>
      </c>
      <c r="DW767">
        <v>22.10100357142857</v>
      </c>
      <c r="DX767">
        <v>500.0123928571429</v>
      </c>
      <c r="DY767">
        <v>90.60255357142857</v>
      </c>
      <c r="DZ767">
        <v>0.05109388214285715</v>
      </c>
      <c r="EA767">
        <v>29.25715357142857</v>
      </c>
      <c r="EB767">
        <v>30.09111785714286</v>
      </c>
      <c r="EC767">
        <v>999.9000000000002</v>
      </c>
      <c r="ED767">
        <v>0</v>
      </c>
      <c r="EE767">
        <v>0</v>
      </c>
      <c r="EF767">
        <v>9998.7775</v>
      </c>
      <c r="EG767">
        <v>0</v>
      </c>
      <c r="EH767">
        <v>12.336325</v>
      </c>
      <c r="EI767">
        <v>-42.60384285714285</v>
      </c>
      <c r="EJ767">
        <v>1263.153571428571</v>
      </c>
      <c r="EK767">
        <v>1304.605714285714</v>
      </c>
      <c r="EL767">
        <v>1.592004285714286</v>
      </c>
      <c r="EM767">
        <v>1277.576785714286</v>
      </c>
      <c r="EN767">
        <v>20.71609285714285</v>
      </c>
      <c r="EO767">
        <v>2.02117</v>
      </c>
      <c r="EP767">
        <v>1.876930357142857</v>
      </c>
      <c r="EQ767">
        <v>17.61115714285714</v>
      </c>
      <c r="ER767">
        <v>16.44255714285714</v>
      </c>
      <c r="ES767">
        <v>1999.987857142857</v>
      </c>
      <c r="ET767">
        <v>0.9800027499999998</v>
      </c>
      <c r="EU767">
        <v>0.01999714285714286</v>
      </c>
      <c r="EV767">
        <v>0</v>
      </c>
      <c r="EW767">
        <v>934.730857142857</v>
      </c>
      <c r="EX767">
        <v>5.000560000000001</v>
      </c>
      <c r="EY767">
        <v>19215.63214285715</v>
      </c>
      <c r="EZ767">
        <v>17294.78571428571</v>
      </c>
      <c r="FA767">
        <v>41.27653571428571</v>
      </c>
      <c r="FB767">
        <v>41.50442857142857</v>
      </c>
      <c r="FC767">
        <v>41.11574999999999</v>
      </c>
      <c r="FD767">
        <v>40.69610714285714</v>
      </c>
      <c r="FE767">
        <v>42.15375</v>
      </c>
      <c r="FF767">
        <v>1955.097142857143</v>
      </c>
      <c r="FG767">
        <v>39.89000000000001</v>
      </c>
      <c r="FH767">
        <v>0</v>
      </c>
      <c r="FI767">
        <v>1759266319</v>
      </c>
      <c r="FJ767">
        <v>0</v>
      </c>
      <c r="FK767">
        <v>934.7571200000001</v>
      </c>
      <c r="FL767">
        <v>-0.6157692296422507</v>
      </c>
      <c r="FM767">
        <v>-9.769230719255306</v>
      </c>
      <c r="FN767">
        <v>19215.588</v>
      </c>
      <c r="FO767">
        <v>15</v>
      </c>
      <c r="FP767">
        <v>0</v>
      </c>
      <c r="FQ767" t="s">
        <v>439</v>
      </c>
      <c r="FR767">
        <v>1747148579.5</v>
      </c>
      <c r="FS767">
        <v>1747148584.5</v>
      </c>
      <c r="FT767">
        <v>0</v>
      </c>
      <c r="FU767">
        <v>0.162</v>
      </c>
      <c r="FV767">
        <v>-0.001</v>
      </c>
      <c r="FW767">
        <v>0.139</v>
      </c>
      <c r="FX767">
        <v>0.058</v>
      </c>
      <c r="FY767">
        <v>420</v>
      </c>
      <c r="FZ767">
        <v>16</v>
      </c>
      <c r="GA767">
        <v>0.19</v>
      </c>
      <c r="GB767">
        <v>0.02</v>
      </c>
      <c r="GC767">
        <v>-42.65373000000001</v>
      </c>
      <c r="GD767">
        <v>1.089300562851814</v>
      </c>
      <c r="GE767">
        <v>0.1430042800058797</v>
      </c>
      <c r="GF767">
        <v>0</v>
      </c>
      <c r="GG767">
        <v>934.782794117647</v>
      </c>
      <c r="GH767">
        <v>-0.4090909129071439</v>
      </c>
      <c r="GI767">
        <v>0.2164004701815791</v>
      </c>
      <c r="GJ767">
        <v>1</v>
      </c>
      <c r="GK767">
        <v>1.63339025</v>
      </c>
      <c r="GL767">
        <v>-0.7690064915572296</v>
      </c>
      <c r="GM767">
        <v>0.07508595176487744</v>
      </c>
      <c r="GN767">
        <v>0</v>
      </c>
      <c r="GO767">
        <v>1</v>
      </c>
      <c r="GP767">
        <v>3</v>
      </c>
      <c r="GQ767" t="s">
        <v>463</v>
      </c>
      <c r="GR767">
        <v>3.12786</v>
      </c>
      <c r="GS767">
        <v>2.72908</v>
      </c>
      <c r="GT767">
        <v>0.18092</v>
      </c>
      <c r="GU767">
        <v>0.185885</v>
      </c>
      <c r="GV767">
        <v>0.101909</v>
      </c>
      <c r="GW767">
        <v>0.0974884</v>
      </c>
      <c r="GX767">
        <v>24564.4</v>
      </c>
      <c r="GY767">
        <v>23681</v>
      </c>
      <c r="GZ767">
        <v>30532.7</v>
      </c>
      <c r="HA767">
        <v>29343.4</v>
      </c>
      <c r="HB767">
        <v>37850.8</v>
      </c>
      <c r="HC767">
        <v>34847.8</v>
      </c>
      <c r="HD767">
        <v>46708.9</v>
      </c>
      <c r="HE767">
        <v>43599.5</v>
      </c>
      <c r="HF767">
        <v>1.82292</v>
      </c>
      <c r="HG767">
        <v>1.83407</v>
      </c>
      <c r="HH767">
        <v>0.154495</v>
      </c>
      <c r="HI767">
        <v>0</v>
      </c>
      <c r="HJ767">
        <v>27.5599</v>
      </c>
      <c r="HK767">
        <v>999.9</v>
      </c>
      <c r="HL767">
        <v>46.5</v>
      </c>
      <c r="HM767">
        <v>31.7</v>
      </c>
      <c r="HN767">
        <v>24.0934</v>
      </c>
      <c r="HO767">
        <v>62.9143</v>
      </c>
      <c r="HP767">
        <v>17.1394</v>
      </c>
      <c r="HQ767">
        <v>1</v>
      </c>
      <c r="HR767">
        <v>0.13654</v>
      </c>
      <c r="HS767">
        <v>0.79406</v>
      </c>
      <c r="HT767">
        <v>20.1985</v>
      </c>
      <c r="HU767">
        <v>5.22747</v>
      </c>
      <c r="HV767">
        <v>11.974</v>
      </c>
      <c r="HW767">
        <v>4.9694</v>
      </c>
      <c r="HX767">
        <v>3.28953</v>
      </c>
      <c r="HY767">
        <v>9999</v>
      </c>
      <c r="HZ767">
        <v>9999</v>
      </c>
      <c r="IA767">
        <v>9999</v>
      </c>
      <c r="IB767">
        <v>22.8</v>
      </c>
      <c r="IC767">
        <v>4.97291</v>
      </c>
      <c r="ID767">
        <v>1.87729</v>
      </c>
      <c r="IE767">
        <v>1.87532</v>
      </c>
      <c r="IF767">
        <v>1.8781</v>
      </c>
      <c r="IG767">
        <v>1.87485</v>
      </c>
      <c r="IH767">
        <v>1.87845</v>
      </c>
      <c r="II767">
        <v>1.87552</v>
      </c>
      <c r="IJ767">
        <v>1.87669</v>
      </c>
      <c r="IK767">
        <v>0</v>
      </c>
      <c r="IL767">
        <v>0</v>
      </c>
      <c r="IM767">
        <v>0</v>
      </c>
      <c r="IN767">
        <v>0</v>
      </c>
      <c r="IO767" t="s">
        <v>441</v>
      </c>
      <c r="IP767" t="s">
        <v>442</v>
      </c>
      <c r="IQ767" t="s">
        <v>443</v>
      </c>
      <c r="IR767" t="s">
        <v>443</v>
      </c>
      <c r="IS767" t="s">
        <v>443</v>
      </c>
      <c r="IT767" t="s">
        <v>443</v>
      </c>
      <c r="IU767">
        <v>0</v>
      </c>
      <c r="IV767">
        <v>100</v>
      </c>
      <c r="IW767">
        <v>100</v>
      </c>
      <c r="IX767">
        <v>1.16</v>
      </c>
      <c r="IY767">
        <v>0.2077</v>
      </c>
      <c r="IZ767">
        <v>-0.1222274518627452</v>
      </c>
      <c r="JA767">
        <v>0.001328938755811441</v>
      </c>
      <c r="JB767">
        <v>-5.633165956792918E-07</v>
      </c>
      <c r="JC767">
        <v>2.510553891376428E-10</v>
      </c>
      <c r="JD767">
        <v>-0.04678033270444259</v>
      </c>
      <c r="JE767">
        <v>-0.0009625096320519332</v>
      </c>
      <c r="JF767">
        <v>0.0006953178313022573</v>
      </c>
      <c r="JG767">
        <v>-5.973937232829655E-06</v>
      </c>
      <c r="JH767">
        <v>1</v>
      </c>
      <c r="JI767">
        <v>2112</v>
      </c>
      <c r="JJ767">
        <v>1</v>
      </c>
      <c r="JK767">
        <v>26</v>
      </c>
      <c r="JL767">
        <v>201962.1</v>
      </c>
      <c r="JM767">
        <v>201962</v>
      </c>
      <c r="JN767">
        <v>2.73804</v>
      </c>
      <c r="JO767">
        <v>2.53296</v>
      </c>
      <c r="JP767">
        <v>1.39893</v>
      </c>
      <c r="JQ767">
        <v>2.32544</v>
      </c>
      <c r="JR767">
        <v>1.44897</v>
      </c>
      <c r="JS767">
        <v>2.46826</v>
      </c>
      <c r="JT767">
        <v>37.6022</v>
      </c>
      <c r="JU767">
        <v>23.9562</v>
      </c>
      <c r="JV767">
        <v>18</v>
      </c>
      <c r="JW767">
        <v>477.721</v>
      </c>
      <c r="JX767">
        <v>454.418</v>
      </c>
      <c r="JY767">
        <v>26.5749</v>
      </c>
      <c r="JZ767">
        <v>28.9897</v>
      </c>
      <c r="KA767">
        <v>29.9999</v>
      </c>
      <c r="KB767">
        <v>28.7645</v>
      </c>
      <c r="KC767">
        <v>28.8476</v>
      </c>
      <c r="KD767">
        <v>54.808</v>
      </c>
      <c r="KE767">
        <v>19.0401</v>
      </c>
      <c r="KF767">
        <v>15.3776</v>
      </c>
      <c r="KG767">
        <v>26.5086</v>
      </c>
      <c r="KH767">
        <v>1322.98</v>
      </c>
      <c r="KI767">
        <v>20.8816</v>
      </c>
      <c r="KJ767">
        <v>100.941</v>
      </c>
      <c r="KK767">
        <v>100.289</v>
      </c>
    </row>
    <row r="768" spans="1:297">
      <c r="A768">
        <v>752</v>
      </c>
      <c r="B768">
        <v>1759266309.6</v>
      </c>
      <c r="C768">
        <v>19494</v>
      </c>
      <c r="D768" t="s">
        <v>1954</v>
      </c>
      <c r="E768" t="s">
        <v>1955</v>
      </c>
      <c r="F768">
        <v>5</v>
      </c>
      <c r="G768" t="s">
        <v>1797</v>
      </c>
      <c r="H768" t="s">
        <v>436</v>
      </c>
      <c r="I768">
        <v>1759266302.1</v>
      </c>
      <c r="J768">
        <f>(K768)/1000</f>
        <v>0</v>
      </c>
      <c r="K768">
        <f>IF(DP768, AN768, AH768)</f>
        <v>0</v>
      </c>
      <c r="L768">
        <f>IF(DP768, AI768, AG768)</f>
        <v>0</v>
      </c>
      <c r="M768">
        <f>DR768 - IF(AU768&gt;1, L768*DL768*100.0/(AW768), 0)</f>
        <v>0</v>
      </c>
      <c r="N768">
        <f>((T768-J768/2)*M768-L768)/(T768+J768/2)</f>
        <v>0</v>
      </c>
      <c r="O768">
        <f>N768*(DY768+DZ768)/1000.0</f>
        <v>0</v>
      </c>
      <c r="P768">
        <f>(DR768 - IF(AU768&gt;1, L768*DL768*100.0/(AW768), 0))*(DY768+DZ768)/1000.0</f>
        <v>0</v>
      </c>
      <c r="Q768">
        <f>2.0/((1/S768-1/R768)+SIGN(S768)*SQRT((1/S768-1/R768)*(1/S768-1/R768) + 4*DM768/((DM768+1)*(DM768+1))*(2*1/S768*1/R768-1/R768*1/R768)))</f>
        <v>0</v>
      </c>
      <c r="R768">
        <f>IF(LEFT(DN768,1)&lt;&gt;"0",IF(LEFT(DN768,1)="1",3.0,DO768),$D$5+$E$5*(EF768*DY768/($K$5*1000))+$F$5*(EF768*DY768/($K$5*1000))*MAX(MIN(DL768,$J$5),$I$5)*MAX(MIN(DL768,$J$5),$I$5)+$G$5*MAX(MIN(DL768,$J$5),$I$5)*(EF768*DY768/($K$5*1000))+$H$5*(EF768*DY768/($K$5*1000))*(EF768*DY768/($K$5*1000)))</f>
        <v>0</v>
      </c>
      <c r="S768">
        <f>J768*(1000-(1000*0.61365*exp(17.502*W768/(240.97+W768))/(DY768+DZ768)+DT768)/2)/(1000*0.61365*exp(17.502*W768/(240.97+W768))/(DY768+DZ768)-DT768)</f>
        <v>0</v>
      </c>
      <c r="T768">
        <f>1/((DM768+1)/(Q768/1.6)+1/(R768/1.37)) + DM768/((DM768+1)/(Q768/1.6) + DM768/(R768/1.37))</f>
        <v>0</v>
      </c>
      <c r="U768">
        <f>(DH768*DK768)</f>
        <v>0</v>
      </c>
      <c r="V768">
        <f>(EA768+(U768+2*0.95*5.67E-8*(((EA768+$B$7)+273)^4-(EA768+273)^4)-44100*J768)/(1.84*29.3*R768+8*0.95*5.67E-8*(EA768+273)^3))</f>
        <v>0</v>
      </c>
      <c r="W768">
        <f>($C$7*EB768+$D$7*EC768+$E$7*V768)</f>
        <v>0</v>
      </c>
      <c r="X768">
        <f>0.61365*exp(17.502*W768/(240.97+W768))</f>
        <v>0</v>
      </c>
      <c r="Y768">
        <f>(Z768/AA768*100)</f>
        <v>0</v>
      </c>
      <c r="Z768">
        <f>DT768*(DY768+DZ768)/1000</f>
        <v>0</v>
      </c>
      <c r="AA768">
        <f>0.61365*exp(17.502*EA768/(240.97+EA768))</f>
        <v>0</v>
      </c>
      <c r="AB768">
        <f>(X768-DT768*(DY768+DZ768)/1000)</f>
        <v>0</v>
      </c>
      <c r="AC768">
        <f>(-J768*44100)</f>
        <v>0</v>
      </c>
      <c r="AD768">
        <f>2*29.3*R768*0.92*(EA768-W768)</f>
        <v>0</v>
      </c>
      <c r="AE768">
        <f>2*0.95*5.67E-8*(((EA768+$B$7)+273)^4-(W768+273)^4)</f>
        <v>0</v>
      </c>
      <c r="AF768">
        <f>U768+AE768+AC768+AD768</f>
        <v>0</v>
      </c>
      <c r="AG768">
        <f>DX768*AU768*(DS768-DR768*(1000-AU768*DU768)/(1000-AU768*DT768))/(100*DL768)</f>
        <v>0</v>
      </c>
      <c r="AH768">
        <f>1000*DX768*AU768*(DT768-DU768)/(100*DL768*(1000-AU768*DT768))</f>
        <v>0</v>
      </c>
      <c r="AI768">
        <f>(AJ768 - AK768 - DY768*1E3/(8.314*(EA768+273.15)) * AM768/DX768 * AL768) * DX768/(100*DL768) * (1000 - DU768)/1000</f>
        <v>0</v>
      </c>
      <c r="AJ768">
        <v>1337.928034775967</v>
      </c>
      <c r="AK768">
        <v>1305.555999999999</v>
      </c>
      <c r="AL768">
        <v>3.431843435346383</v>
      </c>
      <c r="AM768">
        <v>65.48838002476873</v>
      </c>
      <c r="AN768">
        <f>(AP768 - AO768 + DY768*1E3/(8.314*(EA768+273.15)) * AR768/DX768 * AQ768) * DX768/(100*DL768) * 1000/(1000 - AP768)</f>
        <v>0</v>
      </c>
      <c r="AO768">
        <v>20.8120752210032</v>
      </c>
      <c r="AP768">
        <v>22.33428545454545</v>
      </c>
      <c r="AQ768">
        <v>-0.0001794095293966662</v>
      </c>
      <c r="AR768">
        <v>121.0153732693986</v>
      </c>
      <c r="AS768">
        <v>4</v>
      </c>
      <c r="AT768">
        <v>1</v>
      </c>
      <c r="AU768">
        <f>IF(AS768*$H$13&gt;=AW768,1.0,(AW768/(AW768-AS768*$H$13)))</f>
        <v>0</v>
      </c>
      <c r="AV768">
        <f>(AU768-1)*100</f>
        <v>0</v>
      </c>
      <c r="AW768">
        <f>MAX(0,($B$13+$C$13*EF768)/(1+$D$13*EF768)*DY768/(EA768+273)*$E$13)</f>
        <v>0</v>
      </c>
      <c r="AX768" t="s">
        <v>437</v>
      </c>
      <c r="AY768" t="s">
        <v>437</v>
      </c>
      <c r="AZ768">
        <v>0</v>
      </c>
      <c r="BA768">
        <v>0</v>
      </c>
      <c r="BB768">
        <f>1-AZ768/BA768</f>
        <v>0</v>
      </c>
      <c r="BC768">
        <v>0</v>
      </c>
      <c r="BD768" t="s">
        <v>437</v>
      </c>
      <c r="BE768" t="s">
        <v>437</v>
      </c>
      <c r="BF768">
        <v>0</v>
      </c>
      <c r="BG768">
        <v>0</v>
      </c>
      <c r="BH768">
        <f>1-BF768/BG768</f>
        <v>0</v>
      </c>
      <c r="BI768">
        <v>0.5</v>
      </c>
      <c r="BJ768">
        <f>DI768</f>
        <v>0</v>
      </c>
      <c r="BK768">
        <f>L768</f>
        <v>0</v>
      </c>
      <c r="BL768">
        <f>BH768*BI768*BJ768</f>
        <v>0</v>
      </c>
      <c r="BM768">
        <f>(BK768-BC768)/BJ768</f>
        <v>0</v>
      </c>
      <c r="BN768">
        <f>(BA768-BG768)/BG768</f>
        <v>0</v>
      </c>
      <c r="BO768">
        <f>AZ768/(BB768+AZ768/BG768)</f>
        <v>0</v>
      </c>
      <c r="BP768" t="s">
        <v>437</v>
      </c>
      <c r="BQ768">
        <v>0</v>
      </c>
      <c r="BR768">
        <f>IF(BQ768&lt;&gt;0, BQ768, BO768)</f>
        <v>0</v>
      </c>
      <c r="BS768">
        <f>1-BR768/BG768</f>
        <v>0</v>
      </c>
      <c r="BT768">
        <f>(BG768-BF768)/(BG768-BR768)</f>
        <v>0</v>
      </c>
      <c r="BU768">
        <f>(BA768-BG768)/(BA768-BR768)</f>
        <v>0</v>
      </c>
      <c r="BV768">
        <f>(BG768-BF768)/(BG768-AZ768)</f>
        <v>0</v>
      </c>
      <c r="BW768">
        <f>(BA768-BG768)/(BA768-AZ768)</f>
        <v>0</v>
      </c>
      <c r="BX768">
        <f>(BT768*BR768/BF768)</f>
        <v>0</v>
      </c>
      <c r="BY768">
        <f>(1-BX768)</f>
        <v>0</v>
      </c>
      <c r="DH768">
        <f>$B$11*EG768+$C$11*EH768+$F$11*ES768*(1-EV768)</f>
        <v>0</v>
      </c>
      <c r="DI768">
        <f>DH768*DJ768</f>
        <v>0</v>
      </c>
      <c r="DJ768">
        <f>($B$11*$D$9+$C$11*$D$9+$F$11*((FF768+EX768)/MAX(FF768+EX768+FG768, 0.1)*$I$9+FG768/MAX(FF768+EX768+FG768, 0.1)*$J$9))/($B$11+$C$11+$F$11)</f>
        <v>0</v>
      </c>
      <c r="DK768">
        <f>($B$11*$K$9+$C$11*$K$9+$F$11*((FF768+EX768)/MAX(FF768+EX768+FG768, 0.1)*$P$9+FG768/MAX(FF768+EX768+FG768, 0.1)*$Q$9))/($B$11+$C$11+$F$11)</f>
        <v>0</v>
      </c>
      <c r="DL768">
        <v>5.36</v>
      </c>
      <c r="DM768">
        <v>0.5</v>
      </c>
      <c r="DN768" t="s">
        <v>438</v>
      </c>
      <c r="DO768">
        <v>2</v>
      </c>
      <c r="DP768" t="b">
        <v>1</v>
      </c>
      <c r="DQ768">
        <v>1759266302.1</v>
      </c>
      <c r="DR768">
        <v>1252.805185185185</v>
      </c>
      <c r="DS768">
        <v>1295.265925925926</v>
      </c>
      <c r="DT768">
        <v>22.32457407407408</v>
      </c>
      <c r="DU768">
        <v>20.7791962962963</v>
      </c>
      <c r="DV768">
        <v>1251.653703703704</v>
      </c>
      <c r="DW768">
        <v>22.11713703703704</v>
      </c>
      <c r="DX768">
        <v>500.0247407407408</v>
      </c>
      <c r="DY768">
        <v>90.60200740740741</v>
      </c>
      <c r="DZ768">
        <v>0.05108247777777777</v>
      </c>
      <c r="EA768">
        <v>29.23662222222222</v>
      </c>
      <c r="EB768">
        <v>30.08064074074074</v>
      </c>
      <c r="EC768">
        <v>999.9000000000001</v>
      </c>
      <c r="ED768">
        <v>0</v>
      </c>
      <c r="EE768">
        <v>0</v>
      </c>
      <c r="EF768">
        <v>10002.48333333333</v>
      </c>
      <c r="EG768">
        <v>0</v>
      </c>
      <c r="EH768">
        <v>12.34081851851852</v>
      </c>
      <c r="EI768">
        <v>-42.46111111111112</v>
      </c>
      <c r="EJ768">
        <v>1281.412962962963</v>
      </c>
      <c r="EK768">
        <v>1322.751851851852</v>
      </c>
      <c r="EL768">
        <v>1.545362962962963</v>
      </c>
      <c r="EM768">
        <v>1295.265925925926</v>
      </c>
      <c r="EN768">
        <v>20.7791962962963</v>
      </c>
      <c r="EO768">
        <v>2.02265</v>
      </c>
      <c r="EP768">
        <v>1.882637037037037</v>
      </c>
      <c r="EQ768">
        <v>17.62277037037037</v>
      </c>
      <c r="ER768">
        <v>16.49032592592593</v>
      </c>
      <c r="ES768">
        <v>1999.974074074074</v>
      </c>
      <c r="ET768">
        <v>0.9800025555555555</v>
      </c>
      <c r="EU768">
        <v>0.01999733703703704</v>
      </c>
      <c r="EV768">
        <v>0</v>
      </c>
      <c r="EW768">
        <v>934.6561111111112</v>
      </c>
      <c r="EX768">
        <v>5.000560000000001</v>
      </c>
      <c r="EY768">
        <v>19214.68888888889</v>
      </c>
      <c r="EZ768">
        <v>17294.66666666667</v>
      </c>
      <c r="FA768">
        <v>41.27755555555554</v>
      </c>
      <c r="FB768">
        <v>41.5</v>
      </c>
      <c r="FC768">
        <v>41.1085185185185</v>
      </c>
      <c r="FD768">
        <v>40.69185185185184</v>
      </c>
      <c r="FE768">
        <v>42.14088888888888</v>
      </c>
      <c r="FF768">
        <v>1955.082962962963</v>
      </c>
      <c r="FG768">
        <v>39.89000000000001</v>
      </c>
      <c r="FH768">
        <v>0</v>
      </c>
      <c r="FI768">
        <v>1759266324.4</v>
      </c>
      <c r="FJ768">
        <v>0</v>
      </c>
      <c r="FK768">
        <v>934.6622692307693</v>
      </c>
      <c r="FL768">
        <v>-0.7056068319137297</v>
      </c>
      <c r="FM768">
        <v>-6.687179500468807</v>
      </c>
      <c r="FN768">
        <v>19214.86923076923</v>
      </c>
      <c r="FO768">
        <v>15</v>
      </c>
      <c r="FP768">
        <v>0</v>
      </c>
      <c r="FQ768" t="s">
        <v>439</v>
      </c>
      <c r="FR768">
        <v>1747148579.5</v>
      </c>
      <c r="FS768">
        <v>1747148584.5</v>
      </c>
      <c r="FT768">
        <v>0</v>
      </c>
      <c r="FU768">
        <v>0.162</v>
      </c>
      <c r="FV768">
        <v>-0.001</v>
      </c>
      <c r="FW768">
        <v>0.139</v>
      </c>
      <c r="FX768">
        <v>0.058</v>
      </c>
      <c r="FY768">
        <v>420</v>
      </c>
      <c r="FZ768">
        <v>16</v>
      </c>
      <c r="GA768">
        <v>0.19</v>
      </c>
      <c r="GB768">
        <v>0.02</v>
      </c>
      <c r="GC768">
        <v>-42.56308499999999</v>
      </c>
      <c r="GD768">
        <v>1.2850131332083</v>
      </c>
      <c r="GE768">
        <v>0.1573461924388384</v>
      </c>
      <c r="GF768">
        <v>0</v>
      </c>
      <c r="GG768">
        <v>934.7413529411764</v>
      </c>
      <c r="GH768">
        <v>-0.7166692122966427</v>
      </c>
      <c r="GI768">
        <v>0.267343014117126</v>
      </c>
      <c r="GJ768">
        <v>1</v>
      </c>
      <c r="GK768">
        <v>1.58430325</v>
      </c>
      <c r="GL768">
        <v>-0.5829540337711084</v>
      </c>
      <c r="GM768">
        <v>0.0602154142802115</v>
      </c>
      <c r="GN768">
        <v>0</v>
      </c>
      <c r="GO768">
        <v>1</v>
      </c>
      <c r="GP768">
        <v>3</v>
      </c>
      <c r="GQ768" t="s">
        <v>463</v>
      </c>
      <c r="GR768">
        <v>3.12767</v>
      </c>
      <c r="GS768">
        <v>2.72878</v>
      </c>
      <c r="GT768">
        <v>0.182392</v>
      </c>
      <c r="GU768">
        <v>0.187328</v>
      </c>
      <c r="GV768">
        <v>0.101893</v>
      </c>
      <c r="GW768">
        <v>0.09752810000000001</v>
      </c>
      <c r="GX768">
        <v>24520.2</v>
      </c>
      <c r="GY768">
        <v>23639.2</v>
      </c>
      <c r="GZ768">
        <v>30532.6</v>
      </c>
      <c r="HA768">
        <v>29343.7</v>
      </c>
      <c r="HB768">
        <v>37851.5</v>
      </c>
      <c r="HC768">
        <v>34846.5</v>
      </c>
      <c r="HD768">
        <v>46708.8</v>
      </c>
      <c r="HE768">
        <v>43599.7</v>
      </c>
      <c r="HF768">
        <v>1.82278</v>
      </c>
      <c r="HG768">
        <v>1.8348</v>
      </c>
      <c r="HH768">
        <v>0.153746</v>
      </c>
      <c r="HI768">
        <v>0</v>
      </c>
      <c r="HJ768">
        <v>27.5562</v>
      </c>
      <c r="HK768">
        <v>999.9</v>
      </c>
      <c r="HL768">
        <v>46.5</v>
      </c>
      <c r="HM768">
        <v>31.7</v>
      </c>
      <c r="HN768">
        <v>24.0929</v>
      </c>
      <c r="HO768">
        <v>63.1643</v>
      </c>
      <c r="HP768">
        <v>17.1314</v>
      </c>
      <c r="HQ768">
        <v>1</v>
      </c>
      <c r="HR768">
        <v>0.135925</v>
      </c>
      <c r="HS768">
        <v>0.806424</v>
      </c>
      <c r="HT768">
        <v>20.1984</v>
      </c>
      <c r="HU768">
        <v>5.22717</v>
      </c>
      <c r="HV768">
        <v>11.974</v>
      </c>
      <c r="HW768">
        <v>4.96945</v>
      </c>
      <c r="HX768">
        <v>3.2895</v>
      </c>
      <c r="HY768">
        <v>9999</v>
      </c>
      <c r="HZ768">
        <v>9999</v>
      </c>
      <c r="IA768">
        <v>9999</v>
      </c>
      <c r="IB768">
        <v>22.9</v>
      </c>
      <c r="IC768">
        <v>4.97293</v>
      </c>
      <c r="ID768">
        <v>1.87729</v>
      </c>
      <c r="IE768">
        <v>1.87537</v>
      </c>
      <c r="IF768">
        <v>1.87816</v>
      </c>
      <c r="IG768">
        <v>1.87488</v>
      </c>
      <c r="IH768">
        <v>1.87849</v>
      </c>
      <c r="II768">
        <v>1.87557</v>
      </c>
      <c r="IJ768">
        <v>1.87673</v>
      </c>
      <c r="IK768">
        <v>0</v>
      </c>
      <c r="IL768">
        <v>0</v>
      </c>
      <c r="IM768">
        <v>0</v>
      </c>
      <c r="IN768">
        <v>0</v>
      </c>
      <c r="IO768" t="s">
        <v>441</v>
      </c>
      <c r="IP768" t="s">
        <v>442</v>
      </c>
      <c r="IQ768" t="s">
        <v>443</v>
      </c>
      <c r="IR768" t="s">
        <v>443</v>
      </c>
      <c r="IS768" t="s">
        <v>443</v>
      </c>
      <c r="IT768" t="s">
        <v>443</v>
      </c>
      <c r="IU768">
        <v>0</v>
      </c>
      <c r="IV768">
        <v>100</v>
      </c>
      <c r="IW768">
        <v>100</v>
      </c>
      <c r="IX768">
        <v>1.18</v>
      </c>
      <c r="IY768">
        <v>0.2076</v>
      </c>
      <c r="IZ768">
        <v>-0.1222274518627452</v>
      </c>
      <c r="JA768">
        <v>0.001328938755811441</v>
      </c>
      <c r="JB768">
        <v>-5.633165956792918E-07</v>
      </c>
      <c r="JC768">
        <v>2.510553891376428E-10</v>
      </c>
      <c r="JD768">
        <v>-0.04678033270444259</v>
      </c>
      <c r="JE768">
        <v>-0.0009625096320519332</v>
      </c>
      <c r="JF768">
        <v>0.0006953178313022573</v>
      </c>
      <c r="JG768">
        <v>-5.973937232829655E-06</v>
      </c>
      <c r="JH768">
        <v>1</v>
      </c>
      <c r="JI768">
        <v>2112</v>
      </c>
      <c r="JJ768">
        <v>1</v>
      </c>
      <c r="JK768">
        <v>26</v>
      </c>
      <c r="JL768">
        <v>201962.2</v>
      </c>
      <c r="JM768">
        <v>201962.1</v>
      </c>
      <c r="JN768">
        <v>2.76367</v>
      </c>
      <c r="JO768">
        <v>2.54395</v>
      </c>
      <c r="JP768">
        <v>1.39893</v>
      </c>
      <c r="JQ768">
        <v>2.32544</v>
      </c>
      <c r="JR768">
        <v>1.44897</v>
      </c>
      <c r="JS768">
        <v>2.48535</v>
      </c>
      <c r="JT768">
        <v>37.6022</v>
      </c>
      <c r="JU768">
        <v>23.9649</v>
      </c>
      <c r="JV768">
        <v>18</v>
      </c>
      <c r="JW768">
        <v>477.619</v>
      </c>
      <c r="JX768">
        <v>454.849</v>
      </c>
      <c r="JY768">
        <v>26.4936</v>
      </c>
      <c r="JZ768">
        <v>28.9865</v>
      </c>
      <c r="KA768">
        <v>29.9998</v>
      </c>
      <c r="KB768">
        <v>28.7615</v>
      </c>
      <c r="KC768">
        <v>28.8435</v>
      </c>
      <c r="KD768">
        <v>55.3241</v>
      </c>
      <c r="KE768">
        <v>18.7419</v>
      </c>
      <c r="KF768">
        <v>15.7586</v>
      </c>
      <c r="KG768">
        <v>26.4371</v>
      </c>
      <c r="KH768">
        <v>1343.01</v>
      </c>
      <c r="KI768">
        <v>20.9439</v>
      </c>
      <c r="KJ768">
        <v>100.94</v>
      </c>
      <c r="KK768">
        <v>100.29</v>
      </c>
    </row>
    <row r="769" spans="1:297">
      <c r="A769">
        <v>753</v>
      </c>
      <c r="B769">
        <v>1759266314.6</v>
      </c>
      <c r="C769">
        <v>19499</v>
      </c>
      <c r="D769" t="s">
        <v>1956</v>
      </c>
      <c r="E769" t="s">
        <v>1957</v>
      </c>
      <c r="F769">
        <v>5</v>
      </c>
      <c r="G769" t="s">
        <v>1797</v>
      </c>
      <c r="H769" t="s">
        <v>436</v>
      </c>
      <c r="I769">
        <v>1759266306.814285</v>
      </c>
      <c r="J769">
        <f>(K769)/1000</f>
        <v>0</v>
      </c>
      <c r="K769">
        <f>IF(DP769, AN769, AH769)</f>
        <v>0</v>
      </c>
      <c r="L769">
        <f>IF(DP769, AI769, AG769)</f>
        <v>0</v>
      </c>
      <c r="M769">
        <f>DR769 - IF(AU769&gt;1, L769*DL769*100.0/(AW769), 0)</f>
        <v>0</v>
      </c>
      <c r="N769">
        <f>((T769-J769/2)*M769-L769)/(T769+J769/2)</f>
        <v>0</v>
      </c>
      <c r="O769">
        <f>N769*(DY769+DZ769)/1000.0</f>
        <v>0</v>
      </c>
      <c r="P769">
        <f>(DR769 - IF(AU769&gt;1, L769*DL769*100.0/(AW769), 0))*(DY769+DZ769)/1000.0</f>
        <v>0</v>
      </c>
      <c r="Q769">
        <f>2.0/((1/S769-1/R769)+SIGN(S769)*SQRT((1/S769-1/R769)*(1/S769-1/R769) + 4*DM769/((DM769+1)*(DM769+1))*(2*1/S769*1/R769-1/R769*1/R769)))</f>
        <v>0</v>
      </c>
      <c r="R769">
        <f>IF(LEFT(DN769,1)&lt;&gt;"0",IF(LEFT(DN769,1)="1",3.0,DO769),$D$5+$E$5*(EF769*DY769/($K$5*1000))+$F$5*(EF769*DY769/($K$5*1000))*MAX(MIN(DL769,$J$5),$I$5)*MAX(MIN(DL769,$J$5),$I$5)+$G$5*MAX(MIN(DL769,$J$5),$I$5)*(EF769*DY769/($K$5*1000))+$H$5*(EF769*DY769/($K$5*1000))*(EF769*DY769/($K$5*1000)))</f>
        <v>0</v>
      </c>
      <c r="S769">
        <f>J769*(1000-(1000*0.61365*exp(17.502*W769/(240.97+W769))/(DY769+DZ769)+DT769)/2)/(1000*0.61365*exp(17.502*W769/(240.97+W769))/(DY769+DZ769)-DT769)</f>
        <v>0</v>
      </c>
      <c r="T769">
        <f>1/((DM769+1)/(Q769/1.6)+1/(R769/1.37)) + DM769/((DM769+1)/(Q769/1.6) + DM769/(R769/1.37))</f>
        <v>0</v>
      </c>
      <c r="U769">
        <f>(DH769*DK769)</f>
        <v>0</v>
      </c>
      <c r="V769">
        <f>(EA769+(U769+2*0.95*5.67E-8*(((EA769+$B$7)+273)^4-(EA769+273)^4)-44100*J769)/(1.84*29.3*R769+8*0.95*5.67E-8*(EA769+273)^3))</f>
        <v>0</v>
      </c>
      <c r="W769">
        <f>($C$7*EB769+$D$7*EC769+$E$7*V769)</f>
        <v>0</v>
      </c>
      <c r="X769">
        <f>0.61365*exp(17.502*W769/(240.97+W769))</f>
        <v>0</v>
      </c>
      <c r="Y769">
        <f>(Z769/AA769*100)</f>
        <v>0</v>
      </c>
      <c r="Z769">
        <f>DT769*(DY769+DZ769)/1000</f>
        <v>0</v>
      </c>
      <c r="AA769">
        <f>0.61365*exp(17.502*EA769/(240.97+EA769))</f>
        <v>0</v>
      </c>
      <c r="AB769">
        <f>(X769-DT769*(DY769+DZ769)/1000)</f>
        <v>0</v>
      </c>
      <c r="AC769">
        <f>(-J769*44100)</f>
        <v>0</v>
      </c>
      <c r="AD769">
        <f>2*29.3*R769*0.92*(EA769-W769)</f>
        <v>0</v>
      </c>
      <c r="AE769">
        <f>2*0.95*5.67E-8*(((EA769+$B$7)+273)^4-(W769+273)^4)</f>
        <v>0</v>
      </c>
      <c r="AF769">
        <f>U769+AE769+AC769+AD769</f>
        <v>0</v>
      </c>
      <c r="AG769">
        <f>DX769*AU769*(DS769-DR769*(1000-AU769*DU769)/(1000-AU769*DT769))/(100*DL769)</f>
        <v>0</v>
      </c>
      <c r="AH769">
        <f>1000*DX769*AU769*(DT769-DU769)/(100*DL769*(1000-AU769*DT769))</f>
        <v>0</v>
      </c>
      <c r="AI769">
        <f>(AJ769 - AK769 - DY769*1E3/(8.314*(EA769+273.15)) * AM769/DX769 * AL769) * DX769/(100*DL769) * (1000 - DU769)/1000</f>
        <v>0</v>
      </c>
      <c r="AJ769">
        <v>1355.089210798488</v>
      </c>
      <c r="AK769">
        <v>1322.72606060606</v>
      </c>
      <c r="AL769">
        <v>3.436123361840431</v>
      </c>
      <c r="AM769">
        <v>65.48838002476873</v>
      </c>
      <c r="AN769">
        <f>(AP769 - AO769 + DY769*1E3/(8.314*(EA769+273.15)) * AR769/DX769 * AQ769) * DX769/(100*DL769) * 1000/(1000 - AP769)</f>
        <v>0</v>
      </c>
      <c r="AO769">
        <v>20.83483872229219</v>
      </c>
      <c r="AP769">
        <v>22.31776242424243</v>
      </c>
      <c r="AQ769">
        <v>-0.0005031834241122005</v>
      </c>
      <c r="AR769">
        <v>121.0153732693986</v>
      </c>
      <c r="AS769">
        <v>4</v>
      </c>
      <c r="AT769">
        <v>1</v>
      </c>
      <c r="AU769">
        <f>IF(AS769*$H$13&gt;=AW769,1.0,(AW769/(AW769-AS769*$H$13)))</f>
        <v>0</v>
      </c>
      <c r="AV769">
        <f>(AU769-1)*100</f>
        <v>0</v>
      </c>
      <c r="AW769">
        <f>MAX(0,($B$13+$C$13*EF769)/(1+$D$13*EF769)*DY769/(EA769+273)*$E$13)</f>
        <v>0</v>
      </c>
      <c r="AX769" t="s">
        <v>437</v>
      </c>
      <c r="AY769" t="s">
        <v>437</v>
      </c>
      <c r="AZ769">
        <v>0</v>
      </c>
      <c r="BA769">
        <v>0</v>
      </c>
      <c r="BB769">
        <f>1-AZ769/BA769</f>
        <v>0</v>
      </c>
      <c r="BC769">
        <v>0</v>
      </c>
      <c r="BD769" t="s">
        <v>437</v>
      </c>
      <c r="BE769" t="s">
        <v>437</v>
      </c>
      <c r="BF769">
        <v>0</v>
      </c>
      <c r="BG769">
        <v>0</v>
      </c>
      <c r="BH769">
        <f>1-BF769/BG769</f>
        <v>0</v>
      </c>
      <c r="BI769">
        <v>0.5</v>
      </c>
      <c r="BJ769">
        <f>DI769</f>
        <v>0</v>
      </c>
      <c r="BK769">
        <f>L769</f>
        <v>0</v>
      </c>
      <c r="BL769">
        <f>BH769*BI769*BJ769</f>
        <v>0</v>
      </c>
      <c r="BM769">
        <f>(BK769-BC769)/BJ769</f>
        <v>0</v>
      </c>
      <c r="BN769">
        <f>(BA769-BG769)/BG769</f>
        <v>0</v>
      </c>
      <c r="BO769">
        <f>AZ769/(BB769+AZ769/BG769)</f>
        <v>0</v>
      </c>
      <c r="BP769" t="s">
        <v>437</v>
      </c>
      <c r="BQ769">
        <v>0</v>
      </c>
      <c r="BR769">
        <f>IF(BQ769&lt;&gt;0, BQ769, BO769)</f>
        <v>0</v>
      </c>
      <c r="BS769">
        <f>1-BR769/BG769</f>
        <v>0</v>
      </c>
      <c r="BT769">
        <f>(BG769-BF769)/(BG769-BR769)</f>
        <v>0</v>
      </c>
      <c r="BU769">
        <f>(BA769-BG769)/(BA769-BR769)</f>
        <v>0</v>
      </c>
      <c r="BV769">
        <f>(BG769-BF769)/(BG769-AZ769)</f>
        <v>0</v>
      </c>
      <c r="BW769">
        <f>(BA769-BG769)/(BA769-AZ769)</f>
        <v>0</v>
      </c>
      <c r="BX769">
        <f>(BT769*BR769/BF769)</f>
        <v>0</v>
      </c>
      <c r="BY769">
        <f>(1-BX769)</f>
        <v>0</v>
      </c>
      <c r="DH769">
        <f>$B$11*EG769+$C$11*EH769+$F$11*ES769*(1-EV769)</f>
        <v>0</v>
      </c>
      <c r="DI769">
        <f>DH769*DJ769</f>
        <v>0</v>
      </c>
      <c r="DJ769">
        <f>($B$11*$D$9+$C$11*$D$9+$F$11*((FF769+EX769)/MAX(FF769+EX769+FG769, 0.1)*$I$9+FG769/MAX(FF769+EX769+FG769, 0.1)*$J$9))/($B$11+$C$11+$F$11)</f>
        <v>0</v>
      </c>
      <c r="DK769">
        <f>($B$11*$K$9+$C$11*$K$9+$F$11*((FF769+EX769)/MAX(FF769+EX769+FG769, 0.1)*$P$9+FG769/MAX(FF769+EX769+FG769, 0.1)*$Q$9))/($B$11+$C$11+$F$11)</f>
        <v>0</v>
      </c>
      <c r="DL769">
        <v>5.36</v>
      </c>
      <c r="DM769">
        <v>0.5</v>
      </c>
      <c r="DN769" t="s">
        <v>438</v>
      </c>
      <c r="DO769">
        <v>2</v>
      </c>
      <c r="DP769" t="b">
        <v>1</v>
      </c>
      <c r="DQ769">
        <v>1759266306.814285</v>
      </c>
      <c r="DR769">
        <v>1268.683571428571</v>
      </c>
      <c r="DS769">
        <v>1311.094285714285</v>
      </c>
      <c r="DT769">
        <v>22.33028214285715</v>
      </c>
      <c r="DU769">
        <v>20.81110714285714</v>
      </c>
      <c r="DV769">
        <v>1267.513928571428</v>
      </c>
      <c r="DW769">
        <v>22.12273571428571</v>
      </c>
      <c r="DX769">
        <v>499.9975</v>
      </c>
      <c r="DY769">
        <v>90.60187857142856</v>
      </c>
      <c r="DZ769">
        <v>0.05108849285714286</v>
      </c>
      <c r="EA769">
        <v>29.21810357142857</v>
      </c>
      <c r="EB769">
        <v>30.07278214285714</v>
      </c>
      <c r="EC769">
        <v>999.9000000000002</v>
      </c>
      <c r="ED769">
        <v>0</v>
      </c>
      <c r="EE769">
        <v>0</v>
      </c>
      <c r="EF769">
        <v>10005.31428571428</v>
      </c>
      <c r="EG769">
        <v>0</v>
      </c>
      <c r="EH769">
        <v>12.34728571428571</v>
      </c>
      <c r="EI769">
        <v>-42.41130357142858</v>
      </c>
      <c r="EJ769">
        <v>1297.660714285714</v>
      </c>
      <c r="EK769">
        <v>1338.959642857143</v>
      </c>
      <c r="EL769">
        <v>1.519169642857143</v>
      </c>
      <c r="EM769">
        <v>1311.094285714285</v>
      </c>
      <c r="EN769">
        <v>20.81110714285714</v>
      </c>
      <c r="EO769">
        <v>2.023165714285714</v>
      </c>
      <c r="EP769">
        <v>1.885525357142857</v>
      </c>
      <c r="EQ769">
        <v>17.62681071428571</v>
      </c>
      <c r="ER769">
        <v>16.51443928571429</v>
      </c>
      <c r="ES769">
        <v>1999.982142857143</v>
      </c>
      <c r="ET769">
        <v>0.9800026428571427</v>
      </c>
      <c r="EU769">
        <v>0.01999725714285714</v>
      </c>
      <c r="EV769">
        <v>0</v>
      </c>
      <c r="EW769">
        <v>934.6617857142855</v>
      </c>
      <c r="EX769">
        <v>5.000560000000001</v>
      </c>
      <c r="EY769">
        <v>19214.55</v>
      </c>
      <c r="EZ769">
        <v>17294.73214285714</v>
      </c>
      <c r="FA769">
        <v>41.27207142857142</v>
      </c>
      <c r="FB769">
        <v>41.5</v>
      </c>
      <c r="FC769">
        <v>41.11132142857142</v>
      </c>
      <c r="FD769">
        <v>40.6895</v>
      </c>
      <c r="FE769">
        <v>42.14249999999998</v>
      </c>
      <c r="FF769">
        <v>1955.091071428571</v>
      </c>
      <c r="FG769">
        <v>39.89000000000001</v>
      </c>
      <c r="FH769">
        <v>0</v>
      </c>
      <c r="FI769">
        <v>1759266329.2</v>
      </c>
      <c r="FJ769">
        <v>0</v>
      </c>
      <c r="FK769">
        <v>934.6538076923077</v>
      </c>
      <c r="FL769">
        <v>0.3538119814298924</v>
      </c>
      <c r="FM769">
        <v>-0.5948717809974002</v>
      </c>
      <c r="FN769">
        <v>19214.79230769231</v>
      </c>
      <c r="FO769">
        <v>15</v>
      </c>
      <c r="FP769">
        <v>0</v>
      </c>
      <c r="FQ769" t="s">
        <v>439</v>
      </c>
      <c r="FR769">
        <v>1747148579.5</v>
      </c>
      <c r="FS769">
        <v>1747148584.5</v>
      </c>
      <c r="FT769">
        <v>0</v>
      </c>
      <c r="FU769">
        <v>0.162</v>
      </c>
      <c r="FV769">
        <v>-0.001</v>
      </c>
      <c r="FW769">
        <v>0.139</v>
      </c>
      <c r="FX769">
        <v>0.058</v>
      </c>
      <c r="FY769">
        <v>420</v>
      </c>
      <c r="FZ769">
        <v>16</v>
      </c>
      <c r="GA769">
        <v>0.19</v>
      </c>
      <c r="GB769">
        <v>0.02</v>
      </c>
      <c r="GC769">
        <v>-42.4554024390244</v>
      </c>
      <c r="GD769">
        <v>0.9955233449476563</v>
      </c>
      <c r="GE769">
        <v>0.1339317090049177</v>
      </c>
      <c r="GF769">
        <v>0</v>
      </c>
      <c r="GG769">
        <v>934.6863529411764</v>
      </c>
      <c r="GH769">
        <v>-0.6489839516045879</v>
      </c>
      <c r="GI769">
        <v>0.3097322261294641</v>
      </c>
      <c r="GJ769">
        <v>1</v>
      </c>
      <c r="GK769">
        <v>1.540452926829268</v>
      </c>
      <c r="GL769">
        <v>-0.3467078048780507</v>
      </c>
      <c r="GM769">
        <v>0.03766284008331005</v>
      </c>
      <c r="GN769">
        <v>0</v>
      </c>
      <c r="GO769">
        <v>1</v>
      </c>
      <c r="GP769">
        <v>3</v>
      </c>
      <c r="GQ769" t="s">
        <v>463</v>
      </c>
      <c r="GR769">
        <v>3.12785</v>
      </c>
      <c r="GS769">
        <v>2.72889</v>
      </c>
      <c r="GT769">
        <v>0.18386</v>
      </c>
      <c r="GU769">
        <v>0.188758</v>
      </c>
      <c r="GV769">
        <v>0.101844</v>
      </c>
      <c r="GW769">
        <v>0.0977272</v>
      </c>
      <c r="GX769">
        <v>24476.4</v>
      </c>
      <c r="GY769">
        <v>23597.7</v>
      </c>
      <c r="GZ769">
        <v>30532.9</v>
      </c>
      <c r="HA769">
        <v>29343.8</v>
      </c>
      <c r="HB769">
        <v>37853.9</v>
      </c>
      <c r="HC769">
        <v>34839.3</v>
      </c>
      <c r="HD769">
        <v>46709.1</v>
      </c>
      <c r="HE769">
        <v>43600.3</v>
      </c>
      <c r="HF769">
        <v>1.82305</v>
      </c>
      <c r="HG769">
        <v>1.83473</v>
      </c>
      <c r="HH769">
        <v>0.152927</v>
      </c>
      <c r="HI769">
        <v>0</v>
      </c>
      <c r="HJ769">
        <v>27.5511</v>
      </c>
      <c r="HK769">
        <v>999.9</v>
      </c>
      <c r="HL769">
        <v>46.5</v>
      </c>
      <c r="HM769">
        <v>31.7</v>
      </c>
      <c r="HN769">
        <v>24.0944</v>
      </c>
      <c r="HO769">
        <v>63.2043</v>
      </c>
      <c r="HP769">
        <v>17.3237</v>
      </c>
      <c r="HQ769">
        <v>1</v>
      </c>
      <c r="HR769">
        <v>0.135976</v>
      </c>
      <c r="HS769">
        <v>0.797056</v>
      </c>
      <c r="HT769">
        <v>20.1985</v>
      </c>
      <c r="HU769">
        <v>5.22822</v>
      </c>
      <c r="HV769">
        <v>11.974</v>
      </c>
      <c r="HW769">
        <v>4.9696</v>
      </c>
      <c r="HX769">
        <v>3.28963</v>
      </c>
      <c r="HY769">
        <v>9999</v>
      </c>
      <c r="HZ769">
        <v>9999</v>
      </c>
      <c r="IA769">
        <v>9999</v>
      </c>
      <c r="IB769">
        <v>22.9</v>
      </c>
      <c r="IC769">
        <v>4.9729</v>
      </c>
      <c r="ID769">
        <v>1.87729</v>
      </c>
      <c r="IE769">
        <v>1.87532</v>
      </c>
      <c r="IF769">
        <v>1.87816</v>
      </c>
      <c r="IG769">
        <v>1.87486</v>
      </c>
      <c r="IH769">
        <v>1.87847</v>
      </c>
      <c r="II769">
        <v>1.87555</v>
      </c>
      <c r="IJ769">
        <v>1.87669</v>
      </c>
      <c r="IK769">
        <v>0</v>
      </c>
      <c r="IL769">
        <v>0</v>
      </c>
      <c r="IM769">
        <v>0</v>
      </c>
      <c r="IN769">
        <v>0</v>
      </c>
      <c r="IO769" t="s">
        <v>441</v>
      </c>
      <c r="IP769" t="s">
        <v>442</v>
      </c>
      <c r="IQ769" t="s">
        <v>443</v>
      </c>
      <c r="IR769" t="s">
        <v>443</v>
      </c>
      <c r="IS769" t="s">
        <v>443</v>
      </c>
      <c r="IT769" t="s">
        <v>443</v>
      </c>
      <c r="IU769">
        <v>0</v>
      </c>
      <c r="IV769">
        <v>100</v>
      </c>
      <c r="IW769">
        <v>100</v>
      </c>
      <c r="IX769">
        <v>1.2</v>
      </c>
      <c r="IY769">
        <v>0.2073</v>
      </c>
      <c r="IZ769">
        <v>-0.1222274518627452</v>
      </c>
      <c r="JA769">
        <v>0.001328938755811441</v>
      </c>
      <c r="JB769">
        <v>-5.633165956792918E-07</v>
      </c>
      <c r="JC769">
        <v>2.510553891376428E-10</v>
      </c>
      <c r="JD769">
        <v>-0.04678033270444259</v>
      </c>
      <c r="JE769">
        <v>-0.0009625096320519332</v>
      </c>
      <c r="JF769">
        <v>0.0006953178313022573</v>
      </c>
      <c r="JG769">
        <v>-5.973937232829655E-06</v>
      </c>
      <c r="JH769">
        <v>1</v>
      </c>
      <c r="JI769">
        <v>2112</v>
      </c>
      <c r="JJ769">
        <v>1</v>
      </c>
      <c r="JK769">
        <v>26</v>
      </c>
      <c r="JL769">
        <v>201962.3</v>
      </c>
      <c r="JM769">
        <v>201962.2</v>
      </c>
      <c r="JN769">
        <v>2.79419</v>
      </c>
      <c r="JO769">
        <v>2.52686</v>
      </c>
      <c r="JP769">
        <v>1.39893</v>
      </c>
      <c r="JQ769">
        <v>2.32544</v>
      </c>
      <c r="JR769">
        <v>1.44897</v>
      </c>
      <c r="JS769">
        <v>2.54272</v>
      </c>
      <c r="JT769">
        <v>37.6022</v>
      </c>
      <c r="JU769">
        <v>23.9562</v>
      </c>
      <c r="JV769">
        <v>18</v>
      </c>
      <c r="JW769">
        <v>477.746</v>
      </c>
      <c r="JX769">
        <v>454.775</v>
      </c>
      <c r="JY769">
        <v>26.4211</v>
      </c>
      <c r="JZ769">
        <v>28.9829</v>
      </c>
      <c r="KA769">
        <v>29.9999</v>
      </c>
      <c r="KB769">
        <v>28.7578</v>
      </c>
      <c r="KC769">
        <v>28.8402</v>
      </c>
      <c r="KD769">
        <v>55.9253</v>
      </c>
      <c r="KE769">
        <v>18.4667</v>
      </c>
      <c r="KF769">
        <v>15.7586</v>
      </c>
      <c r="KG769">
        <v>26.3752</v>
      </c>
      <c r="KH769">
        <v>1356.39</v>
      </c>
      <c r="KI769">
        <v>21.0197</v>
      </c>
      <c r="KJ769">
        <v>100.941</v>
      </c>
      <c r="KK769">
        <v>100.291</v>
      </c>
    </row>
    <row r="770" spans="1:297">
      <c r="A770">
        <v>754</v>
      </c>
      <c r="B770">
        <v>1759266319.6</v>
      </c>
      <c r="C770">
        <v>19504</v>
      </c>
      <c r="D770" t="s">
        <v>1958</v>
      </c>
      <c r="E770" t="s">
        <v>1959</v>
      </c>
      <c r="F770">
        <v>5</v>
      </c>
      <c r="G770" t="s">
        <v>1797</v>
      </c>
      <c r="H770" t="s">
        <v>436</v>
      </c>
      <c r="I770">
        <v>1759266312.1</v>
      </c>
      <c r="J770">
        <f>(K770)/1000</f>
        <v>0</v>
      </c>
      <c r="K770">
        <f>IF(DP770, AN770, AH770)</f>
        <v>0</v>
      </c>
      <c r="L770">
        <f>IF(DP770, AI770, AG770)</f>
        <v>0</v>
      </c>
      <c r="M770">
        <f>DR770 - IF(AU770&gt;1, L770*DL770*100.0/(AW770), 0)</f>
        <v>0</v>
      </c>
      <c r="N770">
        <f>((T770-J770/2)*M770-L770)/(T770+J770/2)</f>
        <v>0</v>
      </c>
      <c r="O770">
        <f>N770*(DY770+DZ770)/1000.0</f>
        <v>0</v>
      </c>
      <c r="P770">
        <f>(DR770 - IF(AU770&gt;1, L770*DL770*100.0/(AW770), 0))*(DY770+DZ770)/1000.0</f>
        <v>0</v>
      </c>
      <c r="Q770">
        <f>2.0/((1/S770-1/R770)+SIGN(S770)*SQRT((1/S770-1/R770)*(1/S770-1/R770) + 4*DM770/((DM770+1)*(DM770+1))*(2*1/S770*1/R770-1/R770*1/R770)))</f>
        <v>0</v>
      </c>
      <c r="R770">
        <f>IF(LEFT(DN770,1)&lt;&gt;"0",IF(LEFT(DN770,1)="1",3.0,DO770),$D$5+$E$5*(EF770*DY770/($K$5*1000))+$F$5*(EF770*DY770/($K$5*1000))*MAX(MIN(DL770,$J$5),$I$5)*MAX(MIN(DL770,$J$5),$I$5)+$G$5*MAX(MIN(DL770,$J$5),$I$5)*(EF770*DY770/($K$5*1000))+$H$5*(EF770*DY770/($K$5*1000))*(EF770*DY770/($K$5*1000)))</f>
        <v>0</v>
      </c>
      <c r="S770">
        <f>J770*(1000-(1000*0.61365*exp(17.502*W770/(240.97+W770))/(DY770+DZ770)+DT770)/2)/(1000*0.61365*exp(17.502*W770/(240.97+W770))/(DY770+DZ770)-DT770)</f>
        <v>0</v>
      </c>
      <c r="T770">
        <f>1/((DM770+1)/(Q770/1.6)+1/(R770/1.37)) + DM770/((DM770+1)/(Q770/1.6) + DM770/(R770/1.37))</f>
        <v>0</v>
      </c>
      <c r="U770">
        <f>(DH770*DK770)</f>
        <v>0</v>
      </c>
      <c r="V770">
        <f>(EA770+(U770+2*0.95*5.67E-8*(((EA770+$B$7)+273)^4-(EA770+273)^4)-44100*J770)/(1.84*29.3*R770+8*0.95*5.67E-8*(EA770+273)^3))</f>
        <v>0</v>
      </c>
      <c r="W770">
        <f>($C$7*EB770+$D$7*EC770+$E$7*V770)</f>
        <v>0</v>
      </c>
      <c r="X770">
        <f>0.61365*exp(17.502*W770/(240.97+W770))</f>
        <v>0</v>
      </c>
      <c r="Y770">
        <f>(Z770/AA770*100)</f>
        <v>0</v>
      </c>
      <c r="Z770">
        <f>DT770*(DY770+DZ770)/1000</f>
        <v>0</v>
      </c>
      <c r="AA770">
        <f>0.61365*exp(17.502*EA770/(240.97+EA770))</f>
        <v>0</v>
      </c>
      <c r="AB770">
        <f>(X770-DT770*(DY770+DZ770)/1000)</f>
        <v>0</v>
      </c>
      <c r="AC770">
        <f>(-J770*44100)</f>
        <v>0</v>
      </c>
      <c r="AD770">
        <f>2*29.3*R770*0.92*(EA770-W770)</f>
        <v>0</v>
      </c>
      <c r="AE770">
        <f>2*0.95*5.67E-8*(((EA770+$B$7)+273)^4-(W770+273)^4)</f>
        <v>0</v>
      </c>
      <c r="AF770">
        <f>U770+AE770+AC770+AD770</f>
        <v>0</v>
      </c>
      <c r="AG770">
        <f>DX770*AU770*(DS770-DR770*(1000-AU770*DU770)/(1000-AU770*DT770))/(100*DL770)</f>
        <v>0</v>
      </c>
      <c r="AH770">
        <f>1000*DX770*AU770*(DT770-DU770)/(100*DL770*(1000-AU770*DT770))</f>
        <v>0</v>
      </c>
      <c r="AI770">
        <f>(AJ770 - AK770 - DY770*1E3/(8.314*(EA770+273.15)) * AM770/DX770 * AL770) * DX770/(100*DL770) * (1000 - DU770)/1000</f>
        <v>0</v>
      </c>
      <c r="AJ770">
        <v>1372.218990878786</v>
      </c>
      <c r="AK770">
        <v>1339.943454545455</v>
      </c>
      <c r="AL770">
        <v>3.433203132487556</v>
      </c>
      <c r="AM770">
        <v>65.48838002476873</v>
      </c>
      <c r="AN770">
        <f>(AP770 - AO770 + DY770*1E3/(8.314*(EA770+273.15)) * AR770/DX770 * AQ770) * DX770/(100*DL770) * 1000/(1000 - AP770)</f>
        <v>0</v>
      </c>
      <c r="AO770">
        <v>20.94399742064346</v>
      </c>
      <c r="AP770">
        <v>22.32383757575758</v>
      </c>
      <c r="AQ770">
        <v>0.0001959140099710705</v>
      </c>
      <c r="AR770">
        <v>121.0153732693986</v>
      </c>
      <c r="AS770">
        <v>4</v>
      </c>
      <c r="AT770">
        <v>1</v>
      </c>
      <c r="AU770">
        <f>IF(AS770*$H$13&gt;=AW770,1.0,(AW770/(AW770-AS770*$H$13)))</f>
        <v>0</v>
      </c>
      <c r="AV770">
        <f>(AU770-1)*100</f>
        <v>0</v>
      </c>
      <c r="AW770">
        <f>MAX(0,($B$13+$C$13*EF770)/(1+$D$13*EF770)*DY770/(EA770+273)*$E$13)</f>
        <v>0</v>
      </c>
      <c r="AX770" t="s">
        <v>437</v>
      </c>
      <c r="AY770" t="s">
        <v>437</v>
      </c>
      <c r="AZ770">
        <v>0</v>
      </c>
      <c r="BA770">
        <v>0</v>
      </c>
      <c r="BB770">
        <f>1-AZ770/BA770</f>
        <v>0</v>
      </c>
      <c r="BC770">
        <v>0</v>
      </c>
      <c r="BD770" t="s">
        <v>437</v>
      </c>
      <c r="BE770" t="s">
        <v>437</v>
      </c>
      <c r="BF770">
        <v>0</v>
      </c>
      <c r="BG770">
        <v>0</v>
      </c>
      <c r="BH770">
        <f>1-BF770/BG770</f>
        <v>0</v>
      </c>
      <c r="BI770">
        <v>0.5</v>
      </c>
      <c r="BJ770">
        <f>DI770</f>
        <v>0</v>
      </c>
      <c r="BK770">
        <f>L770</f>
        <v>0</v>
      </c>
      <c r="BL770">
        <f>BH770*BI770*BJ770</f>
        <v>0</v>
      </c>
      <c r="BM770">
        <f>(BK770-BC770)/BJ770</f>
        <v>0</v>
      </c>
      <c r="BN770">
        <f>(BA770-BG770)/BG770</f>
        <v>0</v>
      </c>
      <c r="BO770">
        <f>AZ770/(BB770+AZ770/BG770)</f>
        <v>0</v>
      </c>
      <c r="BP770" t="s">
        <v>437</v>
      </c>
      <c r="BQ770">
        <v>0</v>
      </c>
      <c r="BR770">
        <f>IF(BQ770&lt;&gt;0, BQ770, BO770)</f>
        <v>0</v>
      </c>
      <c r="BS770">
        <f>1-BR770/BG770</f>
        <v>0</v>
      </c>
      <c r="BT770">
        <f>(BG770-BF770)/(BG770-BR770)</f>
        <v>0</v>
      </c>
      <c r="BU770">
        <f>(BA770-BG770)/(BA770-BR770)</f>
        <v>0</v>
      </c>
      <c r="BV770">
        <f>(BG770-BF770)/(BG770-AZ770)</f>
        <v>0</v>
      </c>
      <c r="BW770">
        <f>(BA770-BG770)/(BA770-AZ770)</f>
        <v>0</v>
      </c>
      <c r="BX770">
        <f>(BT770*BR770/BF770)</f>
        <v>0</v>
      </c>
      <c r="BY770">
        <f>(1-BX770)</f>
        <v>0</v>
      </c>
      <c r="DH770">
        <f>$B$11*EG770+$C$11*EH770+$F$11*ES770*(1-EV770)</f>
        <v>0</v>
      </c>
      <c r="DI770">
        <f>DH770*DJ770</f>
        <v>0</v>
      </c>
      <c r="DJ770">
        <f>($B$11*$D$9+$C$11*$D$9+$F$11*((FF770+EX770)/MAX(FF770+EX770+FG770, 0.1)*$I$9+FG770/MAX(FF770+EX770+FG770, 0.1)*$J$9))/($B$11+$C$11+$F$11)</f>
        <v>0</v>
      </c>
      <c r="DK770">
        <f>($B$11*$K$9+$C$11*$K$9+$F$11*((FF770+EX770)/MAX(FF770+EX770+FG770, 0.1)*$P$9+FG770/MAX(FF770+EX770+FG770, 0.1)*$Q$9))/($B$11+$C$11+$F$11)</f>
        <v>0</v>
      </c>
      <c r="DL770">
        <v>5.36</v>
      </c>
      <c r="DM770">
        <v>0.5</v>
      </c>
      <c r="DN770" t="s">
        <v>438</v>
      </c>
      <c r="DO770">
        <v>2</v>
      </c>
      <c r="DP770" t="b">
        <v>1</v>
      </c>
      <c r="DQ770">
        <v>1759266312.1</v>
      </c>
      <c r="DR770">
        <v>1286.501111111111</v>
      </c>
      <c r="DS770">
        <v>1328.787037037037</v>
      </c>
      <c r="DT770">
        <v>22.32601851851852</v>
      </c>
      <c r="DU770">
        <v>20.85850000000001</v>
      </c>
      <c r="DV770">
        <v>1285.312592592593</v>
      </c>
      <c r="DW770">
        <v>22.11856296296296</v>
      </c>
      <c r="DX770">
        <v>500.0506296296296</v>
      </c>
      <c r="DY770">
        <v>90.60163333333331</v>
      </c>
      <c r="DZ770">
        <v>0.05082571111111111</v>
      </c>
      <c r="EA770">
        <v>29.19741851851852</v>
      </c>
      <c r="EB770">
        <v>30.04822222222222</v>
      </c>
      <c r="EC770">
        <v>999.9000000000001</v>
      </c>
      <c r="ED770">
        <v>0</v>
      </c>
      <c r="EE770">
        <v>0</v>
      </c>
      <c r="EF770">
        <v>10013.22111111111</v>
      </c>
      <c r="EG770">
        <v>0</v>
      </c>
      <c r="EH770">
        <v>12.34724444444445</v>
      </c>
      <c r="EI770">
        <v>-42.28548148148148</v>
      </c>
      <c r="EJ770">
        <v>1315.878888888889</v>
      </c>
      <c r="EK770">
        <v>1357.093703703703</v>
      </c>
      <c r="EL770">
        <v>1.467512962962963</v>
      </c>
      <c r="EM770">
        <v>1328.787037037037</v>
      </c>
      <c r="EN770">
        <v>20.85850000000001</v>
      </c>
      <c r="EO770">
        <v>2.022773703703704</v>
      </c>
      <c r="EP770">
        <v>1.889814074074074</v>
      </c>
      <c r="EQ770">
        <v>17.62373703703703</v>
      </c>
      <c r="ER770">
        <v>16.55011851851852</v>
      </c>
      <c r="ES770">
        <v>1999.993703703704</v>
      </c>
      <c r="ET770">
        <v>0.9800027777777777</v>
      </c>
      <c r="EU770">
        <v>0.01999712222222222</v>
      </c>
      <c r="EV770">
        <v>0</v>
      </c>
      <c r="EW770">
        <v>934.7201481481483</v>
      </c>
      <c r="EX770">
        <v>5.000560000000001</v>
      </c>
      <c r="EY770">
        <v>19215.18148148148</v>
      </c>
      <c r="EZ770">
        <v>17294.83333333333</v>
      </c>
      <c r="FA770">
        <v>41.27055555555555</v>
      </c>
      <c r="FB770">
        <v>41.49533333333333</v>
      </c>
      <c r="FC770">
        <v>41.12011111111111</v>
      </c>
      <c r="FD770">
        <v>40.68966666666667</v>
      </c>
      <c r="FE770">
        <v>42.12692592592592</v>
      </c>
      <c r="FF770">
        <v>1955.103333333333</v>
      </c>
      <c r="FG770">
        <v>39.89000000000001</v>
      </c>
      <c r="FH770">
        <v>0</v>
      </c>
      <c r="FI770">
        <v>1759266334</v>
      </c>
      <c r="FJ770">
        <v>0</v>
      </c>
      <c r="FK770">
        <v>934.7056153846154</v>
      </c>
      <c r="FL770">
        <v>1.243555563812146</v>
      </c>
      <c r="FM770">
        <v>17.78803411092698</v>
      </c>
      <c r="FN770">
        <v>19215.35769230769</v>
      </c>
      <c r="FO770">
        <v>15</v>
      </c>
      <c r="FP770">
        <v>0</v>
      </c>
      <c r="FQ770" t="s">
        <v>439</v>
      </c>
      <c r="FR770">
        <v>1747148579.5</v>
      </c>
      <c r="FS770">
        <v>1747148584.5</v>
      </c>
      <c r="FT770">
        <v>0</v>
      </c>
      <c r="FU770">
        <v>0.162</v>
      </c>
      <c r="FV770">
        <v>-0.001</v>
      </c>
      <c r="FW770">
        <v>0.139</v>
      </c>
      <c r="FX770">
        <v>0.058</v>
      </c>
      <c r="FY770">
        <v>420</v>
      </c>
      <c r="FZ770">
        <v>16</v>
      </c>
      <c r="GA770">
        <v>0.19</v>
      </c>
      <c r="GB770">
        <v>0.02</v>
      </c>
      <c r="GC770">
        <v>-42.352695</v>
      </c>
      <c r="GD770">
        <v>1.304643151969981</v>
      </c>
      <c r="GE770">
        <v>0.16125519363729</v>
      </c>
      <c r="GF770">
        <v>0</v>
      </c>
      <c r="GG770">
        <v>934.7012941176472</v>
      </c>
      <c r="GH770">
        <v>0.826035147495207</v>
      </c>
      <c r="GI770">
        <v>0.2875987328585907</v>
      </c>
      <c r="GJ770">
        <v>1</v>
      </c>
      <c r="GK770">
        <v>1.48750575</v>
      </c>
      <c r="GL770">
        <v>-0.5679571857410924</v>
      </c>
      <c r="GM770">
        <v>0.06065886121942532</v>
      </c>
      <c r="GN770">
        <v>0</v>
      </c>
      <c r="GO770">
        <v>1</v>
      </c>
      <c r="GP770">
        <v>3</v>
      </c>
      <c r="GQ770" t="s">
        <v>463</v>
      </c>
      <c r="GR770">
        <v>3.12785</v>
      </c>
      <c r="GS770">
        <v>2.72812</v>
      </c>
      <c r="GT770">
        <v>0.185305</v>
      </c>
      <c r="GU770">
        <v>0.19022</v>
      </c>
      <c r="GV770">
        <v>0.10187</v>
      </c>
      <c r="GW770">
        <v>0.0980312</v>
      </c>
      <c r="GX770">
        <v>24433</v>
      </c>
      <c r="GY770">
        <v>23555.5</v>
      </c>
      <c r="GZ770">
        <v>30532.9</v>
      </c>
      <c r="HA770">
        <v>29344.2</v>
      </c>
      <c r="HB770">
        <v>37853.1</v>
      </c>
      <c r="HC770">
        <v>34827.7</v>
      </c>
      <c r="HD770">
        <v>46709.4</v>
      </c>
      <c r="HE770">
        <v>43600.4</v>
      </c>
      <c r="HF770">
        <v>1.82283</v>
      </c>
      <c r="HG770">
        <v>1.83498</v>
      </c>
      <c r="HH770">
        <v>0.150297</v>
      </c>
      <c r="HI770">
        <v>0</v>
      </c>
      <c r="HJ770">
        <v>27.5464</v>
      </c>
      <c r="HK770">
        <v>999.9</v>
      </c>
      <c r="HL770">
        <v>46.5</v>
      </c>
      <c r="HM770">
        <v>31.7</v>
      </c>
      <c r="HN770">
        <v>24.0931</v>
      </c>
      <c r="HO770">
        <v>63.3943</v>
      </c>
      <c r="HP770">
        <v>17.2636</v>
      </c>
      <c r="HQ770">
        <v>1</v>
      </c>
      <c r="HR770">
        <v>0.135526</v>
      </c>
      <c r="HS770">
        <v>0.7671790000000001</v>
      </c>
      <c r="HT770">
        <v>20.1983</v>
      </c>
      <c r="HU770">
        <v>5.22687</v>
      </c>
      <c r="HV770">
        <v>11.974</v>
      </c>
      <c r="HW770">
        <v>4.96945</v>
      </c>
      <c r="HX770">
        <v>3.28938</v>
      </c>
      <c r="HY770">
        <v>9999</v>
      </c>
      <c r="HZ770">
        <v>9999</v>
      </c>
      <c r="IA770">
        <v>9999</v>
      </c>
      <c r="IB770">
        <v>22.9</v>
      </c>
      <c r="IC770">
        <v>4.97291</v>
      </c>
      <c r="ID770">
        <v>1.87729</v>
      </c>
      <c r="IE770">
        <v>1.87535</v>
      </c>
      <c r="IF770">
        <v>1.87815</v>
      </c>
      <c r="IG770">
        <v>1.87487</v>
      </c>
      <c r="IH770">
        <v>1.87847</v>
      </c>
      <c r="II770">
        <v>1.87557</v>
      </c>
      <c r="IJ770">
        <v>1.87669</v>
      </c>
      <c r="IK770">
        <v>0</v>
      </c>
      <c r="IL770">
        <v>0</v>
      </c>
      <c r="IM770">
        <v>0</v>
      </c>
      <c r="IN770">
        <v>0</v>
      </c>
      <c r="IO770" t="s">
        <v>441</v>
      </c>
      <c r="IP770" t="s">
        <v>442</v>
      </c>
      <c r="IQ770" t="s">
        <v>443</v>
      </c>
      <c r="IR770" t="s">
        <v>443</v>
      </c>
      <c r="IS770" t="s">
        <v>443</v>
      </c>
      <c r="IT770" t="s">
        <v>443</v>
      </c>
      <c r="IU770">
        <v>0</v>
      </c>
      <c r="IV770">
        <v>100</v>
      </c>
      <c r="IW770">
        <v>100</v>
      </c>
      <c r="IX770">
        <v>1.22</v>
      </c>
      <c r="IY770">
        <v>0.2074</v>
      </c>
      <c r="IZ770">
        <v>-0.1222274518627452</v>
      </c>
      <c r="JA770">
        <v>0.001328938755811441</v>
      </c>
      <c r="JB770">
        <v>-5.633165956792918E-07</v>
      </c>
      <c r="JC770">
        <v>2.510553891376428E-10</v>
      </c>
      <c r="JD770">
        <v>-0.04678033270444259</v>
      </c>
      <c r="JE770">
        <v>-0.0009625096320519332</v>
      </c>
      <c r="JF770">
        <v>0.0006953178313022573</v>
      </c>
      <c r="JG770">
        <v>-5.973937232829655E-06</v>
      </c>
      <c r="JH770">
        <v>1</v>
      </c>
      <c r="JI770">
        <v>2112</v>
      </c>
      <c r="JJ770">
        <v>1</v>
      </c>
      <c r="JK770">
        <v>26</v>
      </c>
      <c r="JL770">
        <v>201962.3</v>
      </c>
      <c r="JM770">
        <v>201962.3</v>
      </c>
      <c r="JN770">
        <v>2.8186</v>
      </c>
      <c r="JO770">
        <v>2.54272</v>
      </c>
      <c r="JP770">
        <v>1.39893</v>
      </c>
      <c r="JQ770">
        <v>2.32544</v>
      </c>
      <c r="JR770">
        <v>1.44897</v>
      </c>
      <c r="JS770">
        <v>2.48413</v>
      </c>
      <c r="JT770">
        <v>37.5781</v>
      </c>
      <c r="JU770">
        <v>23.9562</v>
      </c>
      <c r="JV770">
        <v>18</v>
      </c>
      <c r="JW770">
        <v>477.599</v>
      </c>
      <c r="JX770">
        <v>454.903</v>
      </c>
      <c r="JY770">
        <v>26.3609</v>
      </c>
      <c r="JZ770">
        <v>28.9798</v>
      </c>
      <c r="KA770">
        <v>29.9998</v>
      </c>
      <c r="KB770">
        <v>28.7541</v>
      </c>
      <c r="KC770">
        <v>28.8361</v>
      </c>
      <c r="KD770">
        <v>56.432</v>
      </c>
      <c r="KE770">
        <v>18.4667</v>
      </c>
      <c r="KF770">
        <v>16.1453</v>
      </c>
      <c r="KG770">
        <v>26.3597</v>
      </c>
      <c r="KH770">
        <v>1376.43</v>
      </c>
      <c r="KI770">
        <v>20.9636</v>
      </c>
      <c r="KJ770">
        <v>100.941</v>
      </c>
      <c r="KK770">
        <v>100.292</v>
      </c>
    </row>
    <row r="771" spans="1:297">
      <c r="A771">
        <v>755</v>
      </c>
      <c r="B771">
        <v>1759266324.6</v>
      </c>
      <c r="C771">
        <v>19509</v>
      </c>
      <c r="D771" t="s">
        <v>1960</v>
      </c>
      <c r="E771" t="s">
        <v>1961</v>
      </c>
      <c r="F771">
        <v>5</v>
      </c>
      <c r="G771" t="s">
        <v>1797</v>
      </c>
      <c r="H771" t="s">
        <v>436</v>
      </c>
      <c r="I771">
        <v>1759266316.814285</v>
      </c>
      <c r="J771">
        <f>(K771)/1000</f>
        <v>0</v>
      </c>
      <c r="K771">
        <f>IF(DP771, AN771, AH771)</f>
        <v>0</v>
      </c>
      <c r="L771">
        <f>IF(DP771, AI771, AG771)</f>
        <v>0</v>
      </c>
      <c r="M771">
        <f>DR771 - IF(AU771&gt;1, L771*DL771*100.0/(AW771), 0)</f>
        <v>0</v>
      </c>
      <c r="N771">
        <f>((T771-J771/2)*M771-L771)/(T771+J771/2)</f>
        <v>0</v>
      </c>
      <c r="O771">
        <f>N771*(DY771+DZ771)/1000.0</f>
        <v>0</v>
      </c>
      <c r="P771">
        <f>(DR771 - IF(AU771&gt;1, L771*DL771*100.0/(AW771), 0))*(DY771+DZ771)/1000.0</f>
        <v>0</v>
      </c>
      <c r="Q771">
        <f>2.0/((1/S771-1/R771)+SIGN(S771)*SQRT((1/S771-1/R771)*(1/S771-1/R771) + 4*DM771/((DM771+1)*(DM771+1))*(2*1/S771*1/R771-1/R771*1/R771)))</f>
        <v>0</v>
      </c>
      <c r="R771">
        <f>IF(LEFT(DN771,1)&lt;&gt;"0",IF(LEFT(DN771,1)="1",3.0,DO771),$D$5+$E$5*(EF771*DY771/($K$5*1000))+$F$5*(EF771*DY771/($K$5*1000))*MAX(MIN(DL771,$J$5),$I$5)*MAX(MIN(DL771,$J$5),$I$5)+$G$5*MAX(MIN(DL771,$J$5),$I$5)*(EF771*DY771/($K$5*1000))+$H$5*(EF771*DY771/($K$5*1000))*(EF771*DY771/($K$5*1000)))</f>
        <v>0</v>
      </c>
      <c r="S771">
        <f>J771*(1000-(1000*0.61365*exp(17.502*W771/(240.97+W771))/(DY771+DZ771)+DT771)/2)/(1000*0.61365*exp(17.502*W771/(240.97+W771))/(DY771+DZ771)-DT771)</f>
        <v>0</v>
      </c>
      <c r="T771">
        <f>1/((DM771+1)/(Q771/1.6)+1/(R771/1.37)) + DM771/((DM771+1)/(Q771/1.6) + DM771/(R771/1.37))</f>
        <v>0</v>
      </c>
      <c r="U771">
        <f>(DH771*DK771)</f>
        <v>0</v>
      </c>
      <c r="V771">
        <f>(EA771+(U771+2*0.95*5.67E-8*(((EA771+$B$7)+273)^4-(EA771+273)^4)-44100*J771)/(1.84*29.3*R771+8*0.95*5.67E-8*(EA771+273)^3))</f>
        <v>0</v>
      </c>
      <c r="W771">
        <f>($C$7*EB771+$D$7*EC771+$E$7*V771)</f>
        <v>0</v>
      </c>
      <c r="X771">
        <f>0.61365*exp(17.502*W771/(240.97+W771))</f>
        <v>0</v>
      </c>
      <c r="Y771">
        <f>(Z771/AA771*100)</f>
        <v>0</v>
      </c>
      <c r="Z771">
        <f>DT771*(DY771+DZ771)/1000</f>
        <v>0</v>
      </c>
      <c r="AA771">
        <f>0.61365*exp(17.502*EA771/(240.97+EA771))</f>
        <v>0</v>
      </c>
      <c r="AB771">
        <f>(X771-DT771*(DY771+DZ771)/1000)</f>
        <v>0</v>
      </c>
      <c r="AC771">
        <f>(-J771*44100)</f>
        <v>0</v>
      </c>
      <c r="AD771">
        <f>2*29.3*R771*0.92*(EA771-W771)</f>
        <v>0</v>
      </c>
      <c r="AE771">
        <f>2*0.95*5.67E-8*(((EA771+$B$7)+273)^4-(W771+273)^4)</f>
        <v>0</v>
      </c>
      <c r="AF771">
        <f>U771+AE771+AC771+AD771</f>
        <v>0</v>
      </c>
      <c r="AG771">
        <f>DX771*AU771*(DS771-DR771*(1000-AU771*DU771)/(1000-AU771*DT771))/(100*DL771)</f>
        <v>0</v>
      </c>
      <c r="AH771">
        <f>1000*DX771*AU771*(DT771-DU771)/(100*DL771*(1000-AU771*DT771))</f>
        <v>0</v>
      </c>
      <c r="AI771">
        <f>(AJ771 - AK771 - DY771*1E3/(8.314*(EA771+273.15)) * AM771/DX771 * AL771) * DX771/(100*DL771) * (1000 - DU771)/1000</f>
        <v>0</v>
      </c>
      <c r="AJ771">
        <v>1389.471464610306</v>
      </c>
      <c r="AK771">
        <v>1357.162303030303</v>
      </c>
      <c r="AL771">
        <v>3.448436857381622</v>
      </c>
      <c r="AM771">
        <v>65.48838002476873</v>
      </c>
      <c r="AN771">
        <f>(AP771 - AO771 + DY771*1E3/(8.314*(EA771+273.15)) * AR771/DX771 * AQ771) * DX771/(100*DL771) * 1000/(1000 - AP771)</f>
        <v>0</v>
      </c>
      <c r="AO771">
        <v>20.98330183198409</v>
      </c>
      <c r="AP771">
        <v>22.33370424242424</v>
      </c>
      <c r="AQ771">
        <v>0.0001564045945155057</v>
      </c>
      <c r="AR771">
        <v>121.0153732693986</v>
      </c>
      <c r="AS771">
        <v>4</v>
      </c>
      <c r="AT771">
        <v>1</v>
      </c>
      <c r="AU771">
        <f>IF(AS771*$H$13&gt;=AW771,1.0,(AW771/(AW771-AS771*$H$13)))</f>
        <v>0</v>
      </c>
      <c r="AV771">
        <f>(AU771-1)*100</f>
        <v>0</v>
      </c>
      <c r="AW771">
        <f>MAX(0,($B$13+$C$13*EF771)/(1+$D$13*EF771)*DY771/(EA771+273)*$E$13)</f>
        <v>0</v>
      </c>
      <c r="AX771" t="s">
        <v>437</v>
      </c>
      <c r="AY771" t="s">
        <v>437</v>
      </c>
      <c r="AZ771">
        <v>0</v>
      </c>
      <c r="BA771">
        <v>0</v>
      </c>
      <c r="BB771">
        <f>1-AZ771/BA771</f>
        <v>0</v>
      </c>
      <c r="BC771">
        <v>0</v>
      </c>
      <c r="BD771" t="s">
        <v>437</v>
      </c>
      <c r="BE771" t="s">
        <v>437</v>
      </c>
      <c r="BF771">
        <v>0</v>
      </c>
      <c r="BG771">
        <v>0</v>
      </c>
      <c r="BH771">
        <f>1-BF771/BG771</f>
        <v>0</v>
      </c>
      <c r="BI771">
        <v>0.5</v>
      </c>
      <c r="BJ771">
        <f>DI771</f>
        <v>0</v>
      </c>
      <c r="BK771">
        <f>L771</f>
        <v>0</v>
      </c>
      <c r="BL771">
        <f>BH771*BI771*BJ771</f>
        <v>0</v>
      </c>
      <c r="BM771">
        <f>(BK771-BC771)/BJ771</f>
        <v>0</v>
      </c>
      <c r="BN771">
        <f>(BA771-BG771)/BG771</f>
        <v>0</v>
      </c>
      <c r="BO771">
        <f>AZ771/(BB771+AZ771/BG771)</f>
        <v>0</v>
      </c>
      <c r="BP771" t="s">
        <v>437</v>
      </c>
      <c r="BQ771">
        <v>0</v>
      </c>
      <c r="BR771">
        <f>IF(BQ771&lt;&gt;0, BQ771, BO771)</f>
        <v>0</v>
      </c>
      <c r="BS771">
        <f>1-BR771/BG771</f>
        <v>0</v>
      </c>
      <c r="BT771">
        <f>(BG771-BF771)/(BG771-BR771)</f>
        <v>0</v>
      </c>
      <c r="BU771">
        <f>(BA771-BG771)/(BA771-BR771)</f>
        <v>0</v>
      </c>
      <c r="BV771">
        <f>(BG771-BF771)/(BG771-AZ771)</f>
        <v>0</v>
      </c>
      <c r="BW771">
        <f>(BA771-BG771)/(BA771-AZ771)</f>
        <v>0</v>
      </c>
      <c r="BX771">
        <f>(BT771*BR771/BF771)</f>
        <v>0</v>
      </c>
      <c r="BY771">
        <f>(1-BX771)</f>
        <v>0</v>
      </c>
      <c r="DH771">
        <f>$B$11*EG771+$C$11*EH771+$F$11*ES771*(1-EV771)</f>
        <v>0</v>
      </c>
      <c r="DI771">
        <f>DH771*DJ771</f>
        <v>0</v>
      </c>
      <c r="DJ771">
        <f>($B$11*$D$9+$C$11*$D$9+$F$11*((FF771+EX771)/MAX(FF771+EX771+FG771, 0.1)*$I$9+FG771/MAX(FF771+EX771+FG771, 0.1)*$J$9))/($B$11+$C$11+$F$11)</f>
        <v>0</v>
      </c>
      <c r="DK771">
        <f>($B$11*$K$9+$C$11*$K$9+$F$11*((FF771+EX771)/MAX(FF771+EX771+FG771, 0.1)*$P$9+FG771/MAX(FF771+EX771+FG771, 0.1)*$Q$9))/($B$11+$C$11+$F$11)</f>
        <v>0</v>
      </c>
      <c r="DL771">
        <v>5.36</v>
      </c>
      <c r="DM771">
        <v>0.5</v>
      </c>
      <c r="DN771" t="s">
        <v>438</v>
      </c>
      <c r="DO771">
        <v>2</v>
      </c>
      <c r="DP771" t="b">
        <v>1</v>
      </c>
      <c r="DQ771">
        <v>1759266316.814285</v>
      </c>
      <c r="DR771">
        <v>1302.347857142857</v>
      </c>
      <c r="DS771">
        <v>1344.570714285714</v>
      </c>
      <c r="DT771">
        <v>22.32440714285714</v>
      </c>
      <c r="DU771">
        <v>20.91171428571428</v>
      </c>
      <c r="DV771">
        <v>1301.141785714286</v>
      </c>
      <c r="DW771">
        <v>22.11698214285714</v>
      </c>
      <c r="DX771">
        <v>499.9678571428571</v>
      </c>
      <c r="DY771">
        <v>90.60202142857145</v>
      </c>
      <c r="DZ771">
        <v>0.05092905357142857</v>
      </c>
      <c r="EA771">
        <v>29.17811071428571</v>
      </c>
      <c r="EB771">
        <v>30.02285357142857</v>
      </c>
      <c r="EC771">
        <v>999.9000000000002</v>
      </c>
      <c r="ED771">
        <v>0</v>
      </c>
      <c r="EE771">
        <v>0</v>
      </c>
      <c r="EF771">
        <v>10003.12392857143</v>
      </c>
      <c r="EG771">
        <v>0</v>
      </c>
      <c r="EH771">
        <v>12.34365714285714</v>
      </c>
      <c r="EI771">
        <v>-42.22214285714286</v>
      </c>
      <c r="EJ771">
        <v>1332.085714285715</v>
      </c>
      <c r="EK771">
        <v>1373.289285714286</v>
      </c>
      <c r="EL771">
        <v>1.412683928571429</v>
      </c>
      <c r="EM771">
        <v>1344.570714285714</v>
      </c>
      <c r="EN771">
        <v>20.91171428571428</v>
      </c>
      <c r="EO771">
        <v>2.022636071428571</v>
      </c>
      <c r="EP771">
        <v>1.894643928571429</v>
      </c>
      <c r="EQ771">
        <v>17.62266071428571</v>
      </c>
      <c r="ER771">
        <v>16.59023571428571</v>
      </c>
      <c r="ES771">
        <v>2000.000714285715</v>
      </c>
      <c r="ET771">
        <v>0.980002857142857</v>
      </c>
      <c r="EU771">
        <v>0.01999704285714286</v>
      </c>
      <c r="EV771">
        <v>0</v>
      </c>
      <c r="EW771">
        <v>934.8588571428573</v>
      </c>
      <c r="EX771">
        <v>5.000560000000001</v>
      </c>
      <c r="EY771">
        <v>19215.88214285714</v>
      </c>
      <c r="EZ771">
        <v>17294.89285714285</v>
      </c>
      <c r="FA771">
        <v>41.26314285714285</v>
      </c>
      <c r="FB771">
        <v>41.491</v>
      </c>
      <c r="FC771">
        <v>41.12028571428571</v>
      </c>
      <c r="FD771">
        <v>40.67842857142858</v>
      </c>
      <c r="FE771">
        <v>42.12239285714285</v>
      </c>
      <c r="FF771">
        <v>1955.110357142857</v>
      </c>
      <c r="FG771">
        <v>39.89000000000001</v>
      </c>
      <c r="FH771">
        <v>0</v>
      </c>
      <c r="FI771">
        <v>1759266338.8</v>
      </c>
      <c r="FJ771">
        <v>0</v>
      </c>
      <c r="FK771">
        <v>934.814846153846</v>
      </c>
      <c r="FL771">
        <v>1.985846159274459</v>
      </c>
      <c r="FM771">
        <v>12.62222214350108</v>
      </c>
      <c r="FN771">
        <v>19216.17692307692</v>
      </c>
      <c r="FO771">
        <v>15</v>
      </c>
      <c r="FP771">
        <v>0</v>
      </c>
      <c r="FQ771" t="s">
        <v>439</v>
      </c>
      <c r="FR771">
        <v>1747148579.5</v>
      </c>
      <c r="FS771">
        <v>1747148584.5</v>
      </c>
      <c r="FT771">
        <v>0</v>
      </c>
      <c r="FU771">
        <v>0.162</v>
      </c>
      <c r="FV771">
        <v>-0.001</v>
      </c>
      <c r="FW771">
        <v>0.139</v>
      </c>
      <c r="FX771">
        <v>0.058</v>
      </c>
      <c r="FY771">
        <v>420</v>
      </c>
      <c r="FZ771">
        <v>16</v>
      </c>
      <c r="GA771">
        <v>0.19</v>
      </c>
      <c r="GB771">
        <v>0.02</v>
      </c>
      <c r="GC771">
        <v>-42.2822425</v>
      </c>
      <c r="GD771">
        <v>0.9062803001877515</v>
      </c>
      <c r="GE771">
        <v>0.13949662878991</v>
      </c>
      <c r="GF771">
        <v>0</v>
      </c>
      <c r="GG771">
        <v>934.7528529411766</v>
      </c>
      <c r="GH771">
        <v>1.415538583713082</v>
      </c>
      <c r="GI771">
        <v>0.3066179968964056</v>
      </c>
      <c r="GJ771">
        <v>0</v>
      </c>
      <c r="GK771">
        <v>1.450289</v>
      </c>
      <c r="GL771">
        <v>-0.7415184990619158</v>
      </c>
      <c r="GM771">
        <v>0.07384973482687668</v>
      </c>
      <c r="GN771">
        <v>0</v>
      </c>
      <c r="GO771">
        <v>0</v>
      </c>
      <c r="GP771">
        <v>3</v>
      </c>
      <c r="GQ771" t="s">
        <v>490</v>
      </c>
      <c r="GR771">
        <v>3.12765</v>
      </c>
      <c r="GS771">
        <v>2.72935</v>
      </c>
      <c r="GT771">
        <v>0.18675</v>
      </c>
      <c r="GU771">
        <v>0.191623</v>
      </c>
      <c r="GV771">
        <v>0.101901</v>
      </c>
      <c r="GW771">
        <v>0.09810670000000001</v>
      </c>
      <c r="GX771">
        <v>24390.5</v>
      </c>
      <c r="GY771">
        <v>23514.6</v>
      </c>
      <c r="GZ771">
        <v>30533.9</v>
      </c>
      <c r="HA771">
        <v>29344.1</v>
      </c>
      <c r="HB771">
        <v>37852.8</v>
      </c>
      <c r="HC771">
        <v>34824.7</v>
      </c>
      <c r="HD771">
        <v>46710.5</v>
      </c>
      <c r="HE771">
        <v>43600.3</v>
      </c>
      <c r="HF771">
        <v>1.82265</v>
      </c>
      <c r="HG771">
        <v>1.83535</v>
      </c>
      <c r="HH771">
        <v>0.150084</v>
      </c>
      <c r="HI771">
        <v>0</v>
      </c>
      <c r="HJ771">
        <v>27.5417</v>
      </c>
      <c r="HK771">
        <v>999.9</v>
      </c>
      <c r="HL771">
        <v>46.5</v>
      </c>
      <c r="HM771">
        <v>31.7</v>
      </c>
      <c r="HN771">
        <v>24.0947</v>
      </c>
      <c r="HO771">
        <v>63.4343</v>
      </c>
      <c r="HP771">
        <v>17.472</v>
      </c>
      <c r="HQ771">
        <v>1</v>
      </c>
      <c r="HR771">
        <v>0.135041</v>
      </c>
      <c r="HS771">
        <v>0.312892</v>
      </c>
      <c r="HT771">
        <v>20.1978</v>
      </c>
      <c r="HU771">
        <v>5.22867</v>
      </c>
      <c r="HV771">
        <v>11.974</v>
      </c>
      <c r="HW771">
        <v>4.96955</v>
      </c>
      <c r="HX771">
        <v>3.2897</v>
      </c>
      <c r="HY771">
        <v>9999</v>
      </c>
      <c r="HZ771">
        <v>9999</v>
      </c>
      <c r="IA771">
        <v>9999</v>
      </c>
      <c r="IB771">
        <v>22.9</v>
      </c>
      <c r="IC771">
        <v>4.97292</v>
      </c>
      <c r="ID771">
        <v>1.87729</v>
      </c>
      <c r="IE771">
        <v>1.87537</v>
      </c>
      <c r="IF771">
        <v>1.87814</v>
      </c>
      <c r="IG771">
        <v>1.87487</v>
      </c>
      <c r="IH771">
        <v>1.87847</v>
      </c>
      <c r="II771">
        <v>1.87557</v>
      </c>
      <c r="IJ771">
        <v>1.8767</v>
      </c>
      <c r="IK771">
        <v>0</v>
      </c>
      <c r="IL771">
        <v>0</v>
      </c>
      <c r="IM771">
        <v>0</v>
      </c>
      <c r="IN771">
        <v>0</v>
      </c>
      <c r="IO771" t="s">
        <v>441</v>
      </c>
      <c r="IP771" t="s">
        <v>442</v>
      </c>
      <c r="IQ771" t="s">
        <v>443</v>
      </c>
      <c r="IR771" t="s">
        <v>443</v>
      </c>
      <c r="IS771" t="s">
        <v>443</v>
      </c>
      <c r="IT771" t="s">
        <v>443</v>
      </c>
      <c r="IU771">
        <v>0</v>
      </c>
      <c r="IV771">
        <v>100</v>
      </c>
      <c r="IW771">
        <v>100</v>
      </c>
      <c r="IX771">
        <v>1.24</v>
      </c>
      <c r="IY771">
        <v>0.2077</v>
      </c>
      <c r="IZ771">
        <v>-0.1222274518627452</v>
      </c>
      <c r="JA771">
        <v>0.001328938755811441</v>
      </c>
      <c r="JB771">
        <v>-5.633165956792918E-07</v>
      </c>
      <c r="JC771">
        <v>2.510553891376428E-10</v>
      </c>
      <c r="JD771">
        <v>-0.04678033270444259</v>
      </c>
      <c r="JE771">
        <v>-0.0009625096320519332</v>
      </c>
      <c r="JF771">
        <v>0.0006953178313022573</v>
      </c>
      <c r="JG771">
        <v>-5.973937232829655E-06</v>
      </c>
      <c r="JH771">
        <v>1</v>
      </c>
      <c r="JI771">
        <v>2112</v>
      </c>
      <c r="JJ771">
        <v>1</v>
      </c>
      <c r="JK771">
        <v>26</v>
      </c>
      <c r="JL771">
        <v>201962.4</v>
      </c>
      <c r="JM771">
        <v>201962.3</v>
      </c>
      <c r="JN771">
        <v>2.8479</v>
      </c>
      <c r="JO771">
        <v>2.52686</v>
      </c>
      <c r="JP771">
        <v>1.39893</v>
      </c>
      <c r="JQ771">
        <v>2.32544</v>
      </c>
      <c r="JR771">
        <v>1.44897</v>
      </c>
      <c r="JS771">
        <v>2.61719</v>
      </c>
      <c r="JT771">
        <v>37.5781</v>
      </c>
      <c r="JU771">
        <v>23.9562</v>
      </c>
      <c r="JV771">
        <v>18</v>
      </c>
      <c r="JW771">
        <v>477.48</v>
      </c>
      <c r="JX771">
        <v>455.116</v>
      </c>
      <c r="JY771">
        <v>26.3366</v>
      </c>
      <c r="JZ771">
        <v>28.9767</v>
      </c>
      <c r="KA771">
        <v>29.9996</v>
      </c>
      <c r="KB771">
        <v>28.7504</v>
      </c>
      <c r="KC771">
        <v>28.8328</v>
      </c>
      <c r="KD771">
        <v>57.0247</v>
      </c>
      <c r="KE771">
        <v>18.4667</v>
      </c>
      <c r="KF771">
        <v>16.1453</v>
      </c>
      <c r="KG771">
        <v>26.8948</v>
      </c>
      <c r="KH771">
        <v>1389.79</v>
      </c>
      <c r="KI771">
        <v>20.9798</v>
      </c>
      <c r="KJ771">
        <v>100.944</v>
      </c>
      <c r="KK771">
        <v>100.291</v>
      </c>
    </row>
    <row r="772" spans="1:297">
      <c r="A772">
        <v>756</v>
      </c>
      <c r="B772">
        <v>1759266329.6</v>
      </c>
      <c r="C772">
        <v>19514</v>
      </c>
      <c r="D772" t="s">
        <v>1962</v>
      </c>
      <c r="E772" t="s">
        <v>1963</v>
      </c>
      <c r="F772">
        <v>5</v>
      </c>
      <c r="G772" t="s">
        <v>1797</v>
      </c>
      <c r="H772" t="s">
        <v>436</v>
      </c>
      <c r="I772">
        <v>1759266322.1</v>
      </c>
      <c r="J772">
        <f>(K772)/1000</f>
        <v>0</v>
      </c>
      <c r="K772">
        <f>IF(DP772, AN772, AH772)</f>
        <v>0</v>
      </c>
      <c r="L772">
        <f>IF(DP772, AI772, AG772)</f>
        <v>0</v>
      </c>
      <c r="M772">
        <f>DR772 - IF(AU772&gt;1, L772*DL772*100.0/(AW772), 0)</f>
        <v>0</v>
      </c>
      <c r="N772">
        <f>((T772-J772/2)*M772-L772)/(T772+J772/2)</f>
        <v>0</v>
      </c>
      <c r="O772">
        <f>N772*(DY772+DZ772)/1000.0</f>
        <v>0</v>
      </c>
      <c r="P772">
        <f>(DR772 - IF(AU772&gt;1, L772*DL772*100.0/(AW772), 0))*(DY772+DZ772)/1000.0</f>
        <v>0</v>
      </c>
      <c r="Q772">
        <f>2.0/((1/S772-1/R772)+SIGN(S772)*SQRT((1/S772-1/R772)*(1/S772-1/R772) + 4*DM772/((DM772+1)*(DM772+1))*(2*1/S772*1/R772-1/R772*1/R772)))</f>
        <v>0</v>
      </c>
      <c r="R772">
        <f>IF(LEFT(DN772,1)&lt;&gt;"0",IF(LEFT(DN772,1)="1",3.0,DO772),$D$5+$E$5*(EF772*DY772/($K$5*1000))+$F$5*(EF772*DY772/($K$5*1000))*MAX(MIN(DL772,$J$5),$I$5)*MAX(MIN(DL772,$J$5),$I$5)+$G$5*MAX(MIN(DL772,$J$5),$I$5)*(EF772*DY772/($K$5*1000))+$H$5*(EF772*DY772/($K$5*1000))*(EF772*DY772/($K$5*1000)))</f>
        <v>0</v>
      </c>
      <c r="S772">
        <f>J772*(1000-(1000*0.61365*exp(17.502*W772/(240.97+W772))/(DY772+DZ772)+DT772)/2)/(1000*0.61365*exp(17.502*W772/(240.97+W772))/(DY772+DZ772)-DT772)</f>
        <v>0</v>
      </c>
      <c r="T772">
        <f>1/((DM772+1)/(Q772/1.6)+1/(R772/1.37)) + DM772/((DM772+1)/(Q772/1.6) + DM772/(R772/1.37))</f>
        <v>0</v>
      </c>
      <c r="U772">
        <f>(DH772*DK772)</f>
        <v>0</v>
      </c>
      <c r="V772">
        <f>(EA772+(U772+2*0.95*5.67E-8*(((EA772+$B$7)+273)^4-(EA772+273)^4)-44100*J772)/(1.84*29.3*R772+8*0.95*5.67E-8*(EA772+273)^3))</f>
        <v>0</v>
      </c>
      <c r="W772">
        <f>($C$7*EB772+$D$7*EC772+$E$7*V772)</f>
        <v>0</v>
      </c>
      <c r="X772">
        <f>0.61365*exp(17.502*W772/(240.97+W772))</f>
        <v>0</v>
      </c>
      <c r="Y772">
        <f>(Z772/AA772*100)</f>
        <v>0</v>
      </c>
      <c r="Z772">
        <f>DT772*(DY772+DZ772)/1000</f>
        <v>0</v>
      </c>
      <c r="AA772">
        <f>0.61365*exp(17.502*EA772/(240.97+EA772))</f>
        <v>0</v>
      </c>
      <c r="AB772">
        <f>(X772-DT772*(DY772+DZ772)/1000)</f>
        <v>0</v>
      </c>
      <c r="AC772">
        <f>(-J772*44100)</f>
        <v>0</v>
      </c>
      <c r="AD772">
        <f>2*29.3*R772*0.92*(EA772-W772)</f>
        <v>0</v>
      </c>
      <c r="AE772">
        <f>2*0.95*5.67E-8*(((EA772+$B$7)+273)^4-(W772+273)^4)</f>
        <v>0</v>
      </c>
      <c r="AF772">
        <f>U772+AE772+AC772+AD772</f>
        <v>0</v>
      </c>
      <c r="AG772">
        <f>DX772*AU772*(DS772-DR772*(1000-AU772*DU772)/(1000-AU772*DT772))/(100*DL772)</f>
        <v>0</v>
      </c>
      <c r="AH772">
        <f>1000*DX772*AU772*(DT772-DU772)/(100*DL772*(1000-AU772*DT772))</f>
        <v>0</v>
      </c>
      <c r="AI772">
        <f>(AJ772 - AK772 - DY772*1E3/(8.314*(EA772+273.15)) * AM772/DX772 * AL772) * DX772/(100*DL772) * (1000 - DU772)/1000</f>
        <v>0</v>
      </c>
      <c r="AJ772">
        <v>1406.675744688811</v>
      </c>
      <c r="AK772">
        <v>1374.313090909091</v>
      </c>
      <c r="AL772">
        <v>3.431257478295822</v>
      </c>
      <c r="AM772">
        <v>65.48838002476873</v>
      </c>
      <c r="AN772">
        <f>(AP772 - AO772 + DY772*1E3/(8.314*(EA772+273.15)) * AR772/DX772 * AQ772) * DX772/(100*DL772) * 1000/(1000 - AP772)</f>
        <v>0</v>
      </c>
      <c r="AO772">
        <v>20.99568160057241</v>
      </c>
      <c r="AP772">
        <v>22.33552121212121</v>
      </c>
      <c r="AQ772">
        <v>9.937874326094855E-06</v>
      </c>
      <c r="AR772">
        <v>121.0153732693986</v>
      </c>
      <c r="AS772">
        <v>4</v>
      </c>
      <c r="AT772">
        <v>1</v>
      </c>
      <c r="AU772">
        <f>IF(AS772*$H$13&gt;=AW772,1.0,(AW772/(AW772-AS772*$H$13)))</f>
        <v>0</v>
      </c>
      <c r="AV772">
        <f>(AU772-1)*100</f>
        <v>0</v>
      </c>
      <c r="AW772">
        <f>MAX(0,($B$13+$C$13*EF772)/(1+$D$13*EF772)*DY772/(EA772+273)*$E$13)</f>
        <v>0</v>
      </c>
      <c r="AX772" t="s">
        <v>437</v>
      </c>
      <c r="AY772" t="s">
        <v>437</v>
      </c>
      <c r="AZ772">
        <v>0</v>
      </c>
      <c r="BA772">
        <v>0</v>
      </c>
      <c r="BB772">
        <f>1-AZ772/BA772</f>
        <v>0</v>
      </c>
      <c r="BC772">
        <v>0</v>
      </c>
      <c r="BD772" t="s">
        <v>437</v>
      </c>
      <c r="BE772" t="s">
        <v>437</v>
      </c>
      <c r="BF772">
        <v>0</v>
      </c>
      <c r="BG772">
        <v>0</v>
      </c>
      <c r="BH772">
        <f>1-BF772/BG772</f>
        <v>0</v>
      </c>
      <c r="BI772">
        <v>0.5</v>
      </c>
      <c r="BJ772">
        <f>DI772</f>
        <v>0</v>
      </c>
      <c r="BK772">
        <f>L772</f>
        <v>0</v>
      </c>
      <c r="BL772">
        <f>BH772*BI772*BJ772</f>
        <v>0</v>
      </c>
      <c r="BM772">
        <f>(BK772-BC772)/BJ772</f>
        <v>0</v>
      </c>
      <c r="BN772">
        <f>(BA772-BG772)/BG772</f>
        <v>0</v>
      </c>
      <c r="BO772">
        <f>AZ772/(BB772+AZ772/BG772)</f>
        <v>0</v>
      </c>
      <c r="BP772" t="s">
        <v>437</v>
      </c>
      <c r="BQ772">
        <v>0</v>
      </c>
      <c r="BR772">
        <f>IF(BQ772&lt;&gt;0, BQ772, BO772)</f>
        <v>0</v>
      </c>
      <c r="BS772">
        <f>1-BR772/BG772</f>
        <v>0</v>
      </c>
      <c r="BT772">
        <f>(BG772-BF772)/(BG772-BR772)</f>
        <v>0</v>
      </c>
      <c r="BU772">
        <f>(BA772-BG772)/(BA772-BR772)</f>
        <v>0</v>
      </c>
      <c r="BV772">
        <f>(BG772-BF772)/(BG772-AZ772)</f>
        <v>0</v>
      </c>
      <c r="BW772">
        <f>(BA772-BG772)/(BA772-AZ772)</f>
        <v>0</v>
      </c>
      <c r="BX772">
        <f>(BT772*BR772/BF772)</f>
        <v>0</v>
      </c>
      <c r="BY772">
        <f>(1-BX772)</f>
        <v>0</v>
      </c>
      <c r="DH772">
        <f>$B$11*EG772+$C$11*EH772+$F$11*ES772*(1-EV772)</f>
        <v>0</v>
      </c>
      <c r="DI772">
        <f>DH772*DJ772</f>
        <v>0</v>
      </c>
      <c r="DJ772">
        <f>($B$11*$D$9+$C$11*$D$9+$F$11*((FF772+EX772)/MAX(FF772+EX772+FG772, 0.1)*$I$9+FG772/MAX(FF772+EX772+FG772, 0.1)*$J$9))/($B$11+$C$11+$F$11)</f>
        <v>0</v>
      </c>
      <c r="DK772">
        <f>($B$11*$K$9+$C$11*$K$9+$F$11*((FF772+EX772)/MAX(FF772+EX772+FG772, 0.1)*$P$9+FG772/MAX(FF772+EX772+FG772, 0.1)*$Q$9))/($B$11+$C$11+$F$11)</f>
        <v>0</v>
      </c>
      <c r="DL772">
        <v>5.36</v>
      </c>
      <c r="DM772">
        <v>0.5</v>
      </c>
      <c r="DN772" t="s">
        <v>438</v>
      </c>
      <c r="DO772">
        <v>2</v>
      </c>
      <c r="DP772" t="b">
        <v>1</v>
      </c>
      <c r="DQ772">
        <v>1759266322.1</v>
      </c>
      <c r="DR772">
        <v>1320.121111111111</v>
      </c>
      <c r="DS772">
        <v>1362.31</v>
      </c>
      <c r="DT772">
        <v>22.32736296296296</v>
      </c>
      <c r="DU772">
        <v>20.96914444444445</v>
      </c>
      <c r="DV772">
        <v>1318.894444444444</v>
      </c>
      <c r="DW772">
        <v>22.11987407407407</v>
      </c>
      <c r="DX772">
        <v>500.0097407407407</v>
      </c>
      <c r="DY772">
        <v>90.60140000000003</v>
      </c>
      <c r="DZ772">
        <v>0.051061</v>
      </c>
      <c r="EA772">
        <v>29.1578962962963</v>
      </c>
      <c r="EB772">
        <v>29.99794814814815</v>
      </c>
      <c r="EC772">
        <v>999.9000000000001</v>
      </c>
      <c r="ED772">
        <v>0</v>
      </c>
      <c r="EE772">
        <v>0</v>
      </c>
      <c r="EF772">
        <v>10000.57851851852</v>
      </c>
      <c r="EG772">
        <v>0</v>
      </c>
      <c r="EH772">
        <v>12.33608888888889</v>
      </c>
      <c r="EI772">
        <v>-42.18842592592592</v>
      </c>
      <c r="EJ772">
        <v>1350.268518518518</v>
      </c>
      <c r="EK772">
        <v>1391.488148148148</v>
      </c>
      <c r="EL772">
        <v>1.35821</v>
      </c>
      <c r="EM772">
        <v>1362.31</v>
      </c>
      <c r="EN772">
        <v>20.96914444444445</v>
      </c>
      <c r="EO772">
        <v>2.022889259259259</v>
      </c>
      <c r="EP772">
        <v>1.899834444444444</v>
      </c>
      <c r="EQ772">
        <v>17.62465185185185</v>
      </c>
      <c r="ER772">
        <v>16.63331851851852</v>
      </c>
      <c r="ES772">
        <v>2000.001851851852</v>
      </c>
      <c r="ET772">
        <v>0.9800028888888888</v>
      </c>
      <c r="EU772">
        <v>0.01999701111111111</v>
      </c>
      <c r="EV772">
        <v>0</v>
      </c>
      <c r="EW772">
        <v>934.8645185185186</v>
      </c>
      <c r="EX772">
        <v>5.000560000000001</v>
      </c>
      <c r="EY772">
        <v>19215.4962962963</v>
      </c>
      <c r="EZ772">
        <v>17294.9037037037</v>
      </c>
      <c r="FA772">
        <v>41.24522222222222</v>
      </c>
      <c r="FB772">
        <v>41.49066666666667</v>
      </c>
      <c r="FC772">
        <v>41.10622222222222</v>
      </c>
      <c r="FD772">
        <v>40.66422222222222</v>
      </c>
      <c r="FE772">
        <v>42.10151851851852</v>
      </c>
      <c r="FF772">
        <v>1955.111481481482</v>
      </c>
      <c r="FG772">
        <v>39.89000000000001</v>
      </c>
      <c r="FH772">
        <v>0</v>
      </c>
      <c r="FI772">
        <v>1759266344.2</v>
      </c>
      <c r="FJ772">
        <v>0</v>
      </c>
      <c r="FK772">
        <v>934.8488000000001</v>
      </c>
      <c r="FL772">
        <v>-0.9916153908709612</v>
      </c>
      <c r="FM772">
        <v>-28.48461551541805</v>
      </c>
      <c r="FN772">
        <v>19215.504</v>
      </c>
      <c r="FO772">
        <v>15</v>
      </c>
      <c r="FP772">
        <v>0</v>
      </c>
      <c r="FQ772" t="s">
        <v>439</v>
      </c>
      <c r="FR772">
        <v>1747148579.5</v>
      </c>
      <c r="FS772">
        <v>1747148584.5</v>
      </c>
      <c r="FT772">
        <v>0</v>
      </c>
      <c r="FU772">
        <v>0.162</v>
      </c>
      <c r="FV772">
        <v>-0.001</v>
      </c>
      <c r="FW772">
        <v>0.139</v>
      </c>
      <c r="FX772">
        <v>0.058</v>
      </c>
      <c r="FY772">
        <v>420</v>
      </c>
      <c r="FZ772">
        <v>16</v>
      </c>
      <c r="GA772">
        <v>0.19</v>
      </c>
      <c r="GB772">
        <v>0.02</v>
      </c>
      <c r="GC772">
        <v>-42.22305609756097</v>
      </c>
      <c r="GD772">
        <v>0.4369693379790824</v>
      </c>
      <c r="GE772">
        <v>0.1226781214691925</v>
      </c>
      <c r="GF772">
        <v>1</v>
      </c>
      <c r="GG772">
        <v>934.8045882352941</v>
      </c>
      <c r="GH772">
        <v>1.013353704659191</v>
      </c>
      <c r="GI772">
        <v>0.2727679597416005</v>
      </c>
      <c r="GJ772">
        <v>0</v>
      </c>
      <c r="GK772">
        <v>1.401298292682927</v>
      </c>
      <c r="GL772">
        <v>-0.6363896864111493</v>
      </c>
      <c r="GM772">
        <v>0.06748927665147056</v>
      </c>
      <c r="GN772">
        <v>0</v>
      </c>
      <c r="GO772">
        <v>1</v>
      </c>
      <c r="GP772">
        <v>3</v>
      </c>
      <c r="GQ772" t="s">
        <v>463</v>
      </c>
      <c r="GR772">
        <v>3.12774</v>
      </c>
      <c r="GS772">
        <v>2.72901</v>
      </c>
      <c r="GT772">
        <v>0.188174</v>
      </c>
      <c r="GU772">
        <v>0.193049</v>
      </c>
      <c r="GV772">
        <v>0.101908</v>
      </c>
      <c r="GW772">
        <v>0.0981276</v>
      </c>
      <c r="GX772">
        <v>24347.7</v>
      </c>
      <c r="GY772">
        <v>23473.4</v>
      </c>
      <c r="GZ772">
        <v>30533.8</v>
      </c>
      <c r="HA772">
        <v>29344.5</v>
      </c>
      <c r="HB772">
        <v>37852.4</v>
      </c>
      <c r="HC772">
        <v>34824.4</v>
      </c>
      <c r="HD772">
        <v>46710.2</v>
      </c>
      <c r="HE772">
        <v>43600.8</v>
      </c>
      <c r="HF772">
        <v>1.82335</v>
      </c>
      <c r="HG772">
        <v>1.83517</v>
      </c>
      <c r="HH772">
        <v>0.151791</v>
      </c>
      <c r="HI772">
        <v>0</v>
      </c>
      <c r="HJ772">
        <v>27.5355</v>
      </c>
      <c r="HK772">
        <v>999.9</v>
      </c>
      <c r="HL772">
        <v>46.5</v>
      </c>
      <c r="HM772">
        <v>31.7</v>
      </c>
      <c r="HN772">
        <v>24.0932</v>
      </c>
      <c r="HO772">
        <v>63.1443</v>
      </c>
      <c r="HP772">
        <v>17.1434</v>
      </c>
      <c r="HQ772">
        <v>1</v>
      </c>
      <c r="HR772">
        <v>0.1347</v>
      </c>
      <c r="HS772">
        <v>-1.09199</v>
      </c>
      <c r="HT772">
        <v>20.1957</v>
      </c>
      <c r="HU772">
        <v>5.22852</v>
      </c>
      <c r="HV772">
        <v>11.974</v>
      </c>
      <c r="HW772">
        <v>4.9698</v>
      </c>
      <c r="HX772">
        <v>3.28975</v>
      </c>
      <c r="HY772">
        <v>9999</v>
      </c>
      <c r="HZ772">
        <v>9999</v>
      </c>
      <c r="IA772">
        <v>9999</v>
      </c>
      <c r="IB772">
        <v>22.9</v>
      </c>
      <c r="IC772">
        <v>4.9729</v>
      </c>
      <c r="ID772">
        <v>1.87728</v>
      </c>
      <c r="IE772">
        <v>1.87532</v>
      </c>
      <c r="IF772">
        <v>1.8781</v>
      </c>
      <c r="IG772">
        <v>1.87485</v>
      </c>
      <c r="IH772">
        <v>1.87844</v>
      </c>
      <c r="II772">
        <v>1.87551</v>
      </c>
      <c r="IJ772">
        <v>1.87668</v>
      </c>
      <c r="IK772">
        <v>0</v>
      </c>
      <c r="IL772">
        <v>0</v>
      </c>
      <c r="IM772">
        <v>0</v>
      </c>
      <c r="IN772">
        <v>0</v>
      </c>
      <c r="IO772" t="s">
        <v>441</v>
      </c>
      <c r="IP772" t="s">
        <v>442</v>
      </c>
      <c r="IQ772" t="s">
        <v>443</v>
      </c>
      <c r="IR772" t="s">
        <v>443</v>
      </c>
      <c r="IS772" t="s">
        <v>443</v>
      </c>
      <c r="IT772" t="s">
        <v>443</v>
      </c>
      <c r="IU772">
        <v>0</v>
      </c>
      <c r="IV772">
        <v>100</v>
      </c>
      <c r="IW772">
        <v>100</v>
      </c>
      <c r="IX772">
        <v>1.26</v>
      </c>
      <c r="IY772">
        <v>0.2077</v>
      </c>
      <c r="IZ772">
        <v>-0.1222274518627452</v>
      </c>
      <c r="JA772">
        <v>0.001328938755811441</v>
      </c>
      <c r="JB772">
        <v>-5.633165956792918E-07</v>
      </c>
      <c r="JC772">
        <v>2.510553891376428E-10</v>
      </c>
      <c r="JD772">
        <v>-0.04678033270444259</v>
      </c>
      <c r="JE772">
        <v>-0.0009625096320519332</v>
      </c>
      <c r="JF772">
        <v>0.0006953178313022573</v>
      </c>
      <c r="JG772">
        <v>-5.973937232829655E-06</v>
      </c>
      <c r="JH772">
        <v>1</v>
      </c>
      <c r="JI772">
        <v>2112</v>
      </c>
      <c r="JJ772">
        <v>1</v>
      </c>
      <c r="JK772">
        <v>26</v>
      </c>
      <c r="JL772">
        <v>201962.5</v>
      </c>
      <c r="JM772">
        <v>201962.4</v>
      </c>
      <c r="JN772">
        <v>2.87354</v>
      </c>
      <c r="JO772">
        <v>2.54272</v>
      </c>
      <c r="JP772">
        <v>1.39893</v>
      </c>
      <c r="JQ772">
        <v>2.32544</v>
      </c>
      <c r="JR772">
        <v>1.44897</v>
      </c>
      <c r="JS772">
        <v>2.54395</v>
      </c>
      <c r="JT772">
        <v>37.5781</v>
      </c>
      <c r="JU772">
        <v>23.9649</v>
      </c>
      <c r="JV772">
        <v>18</v>
      </c>
      <c r="JW772">
        <v>477.838</v>
      </c>
      <c r="JX772">
        <v>454.974</v>
      </c>
      <c r="JY772">
        <v>26.748</v>
      </c>
      <c r="JZ772">
        <v>28.9736</v>
      </c>
      <c r="KA772">
        <v>29.9998</v>
      </c>
      <c r="KB772">
        <v>28.7466</v>
      </c>
      <c r="KC772">
        <v>28.8287</v>
      </c>
      <c r="KD772">
        <v>57.5284</v>
      </c>
      <c r="KE772">
        <v>18.4667</v>
      </c>
      <c r="KF772">
        <v>16.526</v>
      </c>
      <c r="KG772">
        <v>26.9009</v>
      </c>
      <c r="KH772">
        <v>1409.82</v>
      </c>
      <c r="KI772">
        <v>20.9875</v>
      </c>
      <c r="KJ772">
        <v>100.944</v>
      </c>
      <c r="KK772">
        <v>100.292</v>
      </c>
    </row>
    <row r="773" spans="1:297">
      <c r="A773">
        <v>757</v>
      </c>
      <c r="B773">
        <v>1759266334.6</v>
      </c>
      <c r="C773">
        <v>19519</v>
      </c>
      <c r="D773" t="s">
        <v>1964</v>
      </c>
      <c r="E773" t="s">
        <v>1965</v>
      </c>
      <c r="F773">
        <v>5</v>
      </c>
      <c r="G773" t="s">
        <v>1797</v>
      </c>
      <c r="H773" t="s">
        <v>436</v>
      </c>
      <c r="I773">
        <v>1759266326.814285</v>
      </c>
      <c r="J773">
        <f>(K773)/1000</f>
        <v>0</v>
      </c>
      <c r="K773">
        <f>IF(DP773, AN773, AH773)</f>
        <v>0</v>
      </c>
      <c r="L773">
        <f>IF(DP773, AI773, AG773)</f>
        <v>0</v>
      </c>
      <c r="M773">
        <f>DR773 - IF(AU773&gt;1, L773*DL773*100.0/(AW773), 0)</f>
        <v>0</v>
      </c>
      <c r="N773">
        <f>((T773-J773/2)*M773-L773)/(T773+J773/2)</f>
        <v>0</v>
      </c>
      <c r="O773">
        <f>N773*(DY773+DZ773)/1000.0</f>
        <v>0</v>
      </c>
      <c r="P773">
        <f>(DR773 - IF(AU773&gt;1, L773*DL773*100.0/(AW773), 0))*(DY773+DZ773)/1000.0</f>
        <v>0</v>
      </c>
      <c r="Q773">
        <f>2.0/((1/S773-1/R773)+SIGN(S773)*SQRT((1/S773-1/R773)*(1/S773-1/R773) + 4*DM773/((DM773+1)*(DM773+1))*(2*1/S773*1/R773-1/R773*1/R773)))</f>
        <v>0</v>
      </c>
      <c r="R773">
        <f>IF(LEFT(DN773,1)&lt;&gt;"0",IF(LEFT(DN773,1)="1",3.0,DO773),$D$5+$E$5*(EF773*DY773/($K$5*1000))+$F$5*(EF773*DY773/($K$5*1000))*MAX(MIN(DL773,$J$5),$I$5)*MAX(MIN(DL773,$J$5),$I$5)+$G$5*MAX(MIN(DL773,$J$5),$I$5)*(EF773*DY773/($K$5*1000))+$H$5*(EF773*DY773/($K$5*1000))*(EF773*DY773/($K$5*1000)))</f>
        <v>0</v>
      </c>
      <c r="S773">
        <f>J773*(1000-(1000*0.61365*exp(17.502*W773/(240.97+W773))/(DY773+DZ773)+DT773)/2)/(1000*0.61365*exp(17.502*W773/(240.97+W773))/(DY773+DZ773)-DT773)</f>
        <v>0</v>
      </c>
      <c r="T773">
        <f>1/((DM773+1)/(Q773/1.6)+1/(R773/1.37)) + DM773/((DM773+1)/(Q773/1.6) + DM773/(R773/1.37))</f>
        <v>0</v>
      </c>
      <c r="U773">
        <f>(DH773*DK773)</f>
        <v>0</v>
      </c>
      <c r="V773">
        <f>(EA773+(U773+2*0.95*5.67E-8*(((EA773+$B$7)+273)^4-(EA773+273)^4)-44100*J773)/(1.84*29.3*R773+8*0.95*5.67E-8*(EA773+273)^3))</f>
        <v>0</v>
      </c>
      <c r="W773">
        <f>($C$7*EB773+$D$7*EC773+$E$7*V773)</f>
        <v>0</v>
      </c>
      <c r="X773">
        <f>0.61365*exp(17.502*W773/(240.97+W773))</f>
        <v>0</v>
      </c>
      <c r="Y773">
        <f>(Z773/AA773*100)</f>
        <v>0</v>
      </c>
      <c r="Z773">
        <f>DT773*(DY773+DZ773)/1000</f>
        <v>0</v>
      </c>
      <c r="AA773">
        <f>0.61365*exp(17.502*EA773/(240.97+EA773))</f>
        <v>0</v>
      </c>
      <c r="AB773">
        <f>(X773-DT773*(DY773+DZ773)/1000)</f>
        <v>0</v>
      </c>
      <c r="AC773">
        <f>(-J773*44100)</f>
        <v>0</v>
      </c>
      <c r="AD773">
        <f>2*29.3*R773*0.92*(EA773-W773)</f>
        <v>0</v>
      </c>
      <c r="AE773">
        <f>2*0.95*5.67E-8*(((EA773+$B$7)+273)^4-(W773+273)^4)</f>
        <v>0</v>
      </c>
      <c r="AF773">
        <f>U773+AE773+AC773+AD773</f>
        <v>0</v>
      </c>
      <c r="AG773">
        <f>DX773*AU773*(DS773-DR773*(1000-AU773*DU773)/(1000-AU773*DT773))/(100*DL773)</f>
        <v>0</v>
      </c>
      <c r="AH773">
        <f>1000*DX773*AU773*(DT773-DU773)/(100*DL773*(1000-AU773*DT773))</f>
        <v>0</v>
      </c>
      <c r="AI773">
        <f>(AJ773 - AK773 - DY773*1E3/(8.314*(EA773+273.15)) * AM773/DX773 * AL773) * DX773/(100*DL773) * (1000 - DU773)/1000</f>
        <v>0</v>
      </c>
      <c r="AJ773">
        <v>1423.891748495871</v>
      </c>
      <c r="AK773">
        <v>1391.655454545455</v>
      </c>
      <c r="AL773">
        <v>3.47733072292705</v>
      </c>
      <c r="AM773">
        <v>65.48838002476873</v>
      </c>
      <c r="AN773">
        <f>(AP773 - AO773 + DY773*1E3/(8.314*(EA773+273.15)) * AR773/DX773 * AQ773) * DX773/(100*DL773) * 1000/(1000 - AP773)</f>
        <v>0</v>
      </c>
      <c r="AO773">
        <v>20.99948985744629</v>
      </c>
      <c r="AP773">
        <v>22.34076545454544</v>
      </c>
      <c r="AQ773">
        <v>5.398309711206047E-05</v>
      </c>
      <c r="AR773">
        <v>121.0153732693986</v>
      </c>
      <c r="AS773">
        <v>4</v>
      </c>
      <c r="AT773">
        <v>1</v>
      </c>
      <c r="AU773">
        <f>IF(AS773*$H$13&gt;=AW773,1.0,(AW773/(AW773-AS773*$H$13)))</f>
        <v>0</v>
      </c>
      <c r="AV773">
        <f>(AU773-1)*100</f>
        <v>0</v>
      </c>
      <c r="AW773">
        <f>MAX(0,($B$13+$C$13*EF773)/(1+$D$13*EF773)*DY773/(EA773+273)*$E$13)</f>
        <v>0</v>
      </c>
      <c r="AX773" t="s">
        <v>437</v>
      </c>
      <c r="AY773" t="s">
        <v>437</v>
      </c>
      <c r="AZ773">
        <v>0</v>
      </c>
      <c r="BA773">
        <v>0</v>
      </c>
      <c r="BB773">
        <f>1-AZ773/BA773</f>
        <v>0</v>
      </c>
      <c r="BC773">
        <v>0</v>
      </c>
      <c r="BD773" t="s">
        <v>437</v>
      </c>
      <c r="BE773" t="s">
        <v>437</v>
      </c>
      <c r="BF773">
        <v>0</v>
      </c>
      <c r="BG773">
        <v>0</v>
      </c>
      <c r="BH773">
        <f>1-BF773/BG773</f>
        <v>0</v>
      </c>
      <c r="BI773">
        <v>0.5</v>
      </c>
      <c r="BJ773">
        <f>DI773</f>
        <v>0</v>
      </c>
      <c r="BK773">
        <f>L773</f>
        <v>0</v>
      </c>
      <c r="BL773">
        <f>BH773*BI773*BJ773</f>
        <v>0</v>
      </c>
      <c r="BM773">
        <f>(BK773-BC773)/BJ773</f>
        <v>0</v>
      </c>
      <c r="BN773">
        <f>(BA773-BG773)/BG773</f>
        <v>0</v>
      </c>
      <c r="BO773">
        <f>AZ773/(BB773+AZ773/BG773)</f>
        <v>0</v>
      </c>
      <c r="BP773" t="s">
        <v>437</v>
      </c>
      <c r="BQ773">
        <v>0</v>
      </c>
      <c r="BR773">
        <f>IF(BQ773&lt;&gt;0, BQ773, BO773)</f>
        <v>0</v>
      </c>
      <c r="BS773">
        <f>1-BR773/BG773</f>
        <v>0</v>
      </c>
      <c r="BT773">
        <f>(BG773-BF773)/(BG773-BR773)</f>
        <v>0</v>
      </c>
      <c r="BU773">
        <f>(BA773-BG773)/(BA773-BR773)</f>
        <v>0</v>
      </c>
      <c r="BV773">
        <f>(BG773-BF773)/(BG773-AZ773)</f>
        <v>0</v>
      </c>
      <c r="BW773">
        <f>(BA773-BG773)/(BA773-AZ773)</f>
        <v>0</v>
      </c>
      <c r="BX773">
        <f>(BT773*BR773/BF773)</f>
        <v>0</v>
      </c>
      <c r="BY773">
        <f>(1-BX773)</f>
        <v>0</v>
      </c>
      <c r="DH773">
        <f>$B$11*EG773+$C$11*EH773+$F$11*ES773*(1-EV773)</f>
        <v>0</v>
      </c>
      <c r="DI773">
        <f>DH773*DJ773</f>
        <v>0</v>
      </c>
      <c r="DJ773">
        <f>($B$11*$D$9+$C$11*$D$9+$F$11*((FF773+EX773)/MAX(FF773+EX773+FG773, 0.1)*$I$9+FG773/MAX(FF773+EX773+FG773, 0.1)*$J$9))/($B$11+$C$11+$F$11)</f>
        <v>0</v>
      </c>
      <c r="DK773">
        <f>($B$11*$K$9+$C$11*$K$9+$F$11*((FF773+EX773)/MAX(FF773+EX773+FG773, 0.1)*$P$9+FG773/MAX(FF773+EX773+FG773, 0.1)*$Q$9))/($B$11+$C$11+$F$11)</f>
        <v>0</v>
      </c>
      <c r="DL773">
        <v>5.36</v>
      </c>
      <c r="DM773">
        <v>0.5</v>
      </c>
      <c r="DN773" t="s">
        <v>438</v>
      </c>
      <c r="DO773">
        <v>2</v>
      </c>
      <c r="DP773" t="b">
        <v>1</v>
      </c>
      <c r="DQ773">
        <v>1759266326.814285</v>
      </c>
      <c r="DR773">
        <v>1335.966428571428</v>
      </c>
      <c r="DS773">
        <v>1378.162142857143</v>
      </c>
      <c r="DT773">
        <v>22.33473214285714</v>
      </c>
      <c r="DU773">
        <v>20.99070357142857</v>
      </c>
      <c r="DV773">
        <v>1334.720357142857</v>
      </c>
      <c r="DW773">
        <v>22.12709285714286</v>
      </c>
      <c r="DX773">
        <v>499.9556071428572</v>
      </c>
      <c r="DY773">
        <v>90.60070357142857</v>
      </c>
      <c r="DZ773">
        <v>0.05129095357142856</v>
      </c>
      <c r="EA773">
        <v>29.14543928571428</v>
      </c>
      <c r="EB773">
        <v>30.00228928571429</v>
      </c>
      <c r="EC773">
        <v>999.9000000000002</v>
      </c>
      <c r="ED773">
        <v>0</v>
      </c>
      <c r="EE773">
        <v>0</v>
      </c>
      <c r="EF773">
        <v>9995.161428571428</v>
      </c>
      <c r="EG773">
        <v>0</v>
      </c>
      <c r="EH773">
        <v>12.333725</v>
      </c>
      <c r="EI773">
        <v>-42.19642857142857</v>
      </c>
      <c r="EJ773">
        <v>1366.485714285714</v>
      </c>
      <c r="EK773">
        <v>1407.710714285714</v>
      </c>
      <c r="EL773">
        <v>1.344030714285715</v>
      </c>
      <c r="EM773">
        <v>1378.162142857143</v>
      </c>
      <c r="EN773">
        <v>20.99070357142857</v>
      </c>
      <c r="EO773">
        <v>2.023541785714286</v>
      </c>
      <c r="EP773">
        <v>1.901772142857143</v>
      </c>
      <c r="EQ773">
        <v>17.62976428571428</v>
      </c>
      <c r="ER773">
        <v>16.64937857142857</v>
      </c>
      <c r="ES773">
        <v>1999.962142857143</v>
      </c>
      <c r="ET773">
        <v>0.9800025357142855</v>
      </c>
      <c r="EU773">
        <v>0.01999735714285714</v>
      </c>
      <c r="EV773">
        <v>0</v>
      </c>
      <c r="EW773">
        <v>934.804892857143</v>
      </c>
      <c r="EX773">
        <v>5.000560000000001</v>
      </c>
      <c r="EY773">
        <v>19213.11428571428</v>
      </c>
      <c r="EZ773">
        <v>17294.55714285714</v>
      </c>
      <c r="FA773">
        <v>41.22974999999998</v>
      </c>
      <c r="FB773">
        <v>41.48874999999999</v>
      </c>
      <c r="FC773">
        <v>41.10017857142856</v>
      </c>
      <c r="FD773">
        <v>40.66057142857143</v>
      </c>
      <c r="FE773">
        <v>42.09792857142856</v>
      </c>
      <c r="FF773">
        <v>1955.071785714286</v>
      </c>
      <c r="FG773">
        <v>39.89000000000001</v>
      </c>
      <c r="FH773">
        <v>0</v>
      </c>
      <c r="FI773">
        <v>1759266349</v>
      </c>
      <c r="FJ773">
        <v>0</v>
      </c>
      <c r="FK773">
        <v>934.8072400000002</v>
      </c>
      <c r="FL773">
        <v>-1.846307695667725</v>
      </c>
      <c r="FM773">
        <v>-35.46153845588308</v>
      </c>
      <c r="FN773">
        <v>19213.292</v>
      </c>
      <c r="FO773">
        <v>15</v>
      </c>
      <c r="FP773">
        <v>0</v>
      </c>
      <c r="FQ773" t="s">
        <v>439</v>
      </c>
      <c r="FR773">
        <v>1747148579.5</v>
      </c>
      <c r="FS773">
        <v>1747148584.5</v>
      </c>
      <c r="FT773">
        <v>0</v>
      </c>
      <c r="FU773">
        <v>0.162</v>
      </c>
      <c r="FV773">
        <v>-0.001</v>
      </c>
      <c r="FW773">
        <v>0.139</v>
      </c>
      <c r="FX773">
        <v>0.058</v>
      </c>
      <c r="FY773">
        <v>420</v>
      </c>
      <c r="FZ773">
        <v>16</v>
      </c>
      <c r="GA773">
        <v>0.19</v>
      </c>
      <c r="GB773">
        <v>0.02</v>
      </c>
      <c r="GC773">
        <v>-42.19254634146342</v>
      </c>
      <c r="GD773">
        <v>-0.1841958188153598</v>
      </c>
      <c r="GE773">
        <v>0.1048016409701189</v>
      </c>
      <c r="GF773">
        <v>1</v>
      </c>
      <c r="GG773">
        <v>934.8209117647059</v>
      </c>
      <c r="GH773">
        <v>-0.7561955726888842</v>
      </c>
      <c r="GI773">
        <v>0.2239923012919498</v>
      </c>
      <c r="GJ773">
        <v>1</v>
      </c>
      <c r="GK773">
        <v>1.361304390243902</v>
      </c>
      <c r="GL773">
        <v>-0.2662530313588795</v>
      </c>
      <c r="GM773">
        <v>0.03358119465391746</v>
      </c>
      <c r="GN773">
        <v>0</v>
      </c>
      <c r="GO773">
        <v>2</v>
      </c>
      <c r="GP773">
        <v>3</v>
      </c>
      <c r="GQ773" t="s">
        <v>446</v>
      </c>
      <c r="GR773">
        <v>3.12778</v>
      </c>
      <c r="GS773">
        <v>2.72936</v>
      </c>
      <c r="GT773">
        <v>0.189603</v>
      </c>
      <c r="GU773">
        <v>0.194438</v>
      </c>
      <c r="GV773">
        <v>0.101916</v>
      </c>
      <c r="GW773">
        <v>0.0981609</v>
      </c>
      <c r="GX773">
        <v>24305.5</v>
      </c>
      <c r="GY773">
        <v>23432.7</v>
      </c>
      <c r="GZ773">
        <v>30534.6</v>
      </c>
      <c r="HA773">
        <v>29344.2</v>
      </c>
      <c r="HB773">
        <v>37853</v>
      </c>
      <c r="HC773">
        <v>34822.7</v>
      </c>
      <c r="HD773">
        <v>46711.3</v>
      </c>
      <c r="HE773">
        <v>43600.3</v>
      </c>
      <c r="HF773">
        <v>1.82325</v>
      </c>
      <c r="HG773">
        <v>1.83552</v>
      </c>
      <c r="HH773">
        <v>0.152517</v>
      </c>
      <c r="HI773">
        <v>0</v>
      </c>
      <c r="HJ773">
        <v>27.5284</v>
      </c>
      <c r="HK773">
        <v>999.9</v>
      </c>
      <c r="HL773">
        <v>46.5</v>
      </c>
      <c r="HM773">
        <v>31.7</v>
      </c>
      <c r="HN773">
        <v>24.0958</v>
      </c>
      <c r="HO773">
        <v>63.2743</v>
      </c>
      <c r="HP773">
        <v>17.4599</v>
      </c>
      <c r="HQ773">
        <v>1</v>
      </c>
      <c r="HR773">
        <v>0.133562</v>
      </c>
      <c r="HS773">
        <v>-0.357426</v>
      </c>
      <c r="HT773">
        <v>20.2001</v>
      </c>
      <c r="HU773">
        <v>5.22837</v>
      </c>
      <c r="HV773">
        <v>11.974</v>
      </c>
      <c r="HW773">
        <v>4.96985</v>
      </c>
      <c r="HX773">
        <v>3.28973</v>
      </c>
      <c r="HY773">
        <v>9999</v>
      </c>
      <c r="HZ773">
        <v>9999</v>
      </c>
      <c r="IA773">
        <v>9999</v>
      </c>
      <c r="IB773">
        <v>22.9</v>
      </c>
      <c r="IC773">
        <v>4.9729</v>
      </c>
      <c r="ID773">
        <v>1.8773</v>
      </c>
      <c r="IE773">
        <v>1.87536</v>
      </c>
      <c r="IF773">
        <v>1.87815</v>
      </c>
      <c r="IG773">
        <v>1.87487</v>
      </c>
      <c r="IH773">
        <v>1.87849</v>
      </c>
      <c r="II773">
        <v>1.87557</v>
      </c>
      <c r="IJ773">
        <v>1.8767</v>
      </c>
      <c r="IK773">
        <v>0</v>
      </c>
      <c r="IL773">
        <v>0</v>
      </c>
      <c r="IM773">
        <v>0</v>
      </c>
      <c r="IN773">
        <v>0</v>
      </c>
      <c r="IO773" t="s">
        <v>441</v>
      </c>
      <c r="IP773" t="s">
        <v>442</v>
      </c>
      <c r="IQ773" t="s">
        <v>443</v>
      </c>
      <c r="IR773" t="s">
        <v>443</v>
      </c>
      <c r="IS773" t="s">
        <v>443</v>
      </c>
      <c r="IT773" t="s">
        <v>443</v>
      </c>
      <c r="IU773">
        <v>0</v>
      </c>
      <c r="IV773">
        <v>100</v>
      </c>
      <c r="IW773">
        <v>100</v>
      </c>
      <c r="IX773">
        <v>1.28</v>
      </c>
      <c r="IY773">
        <v>0.2077</v>
      </c>
      <c r="IZ773">
        <v>-0.1222274518627452</v>
      </c>
      <c r="JA773">
        <v>0.001328938755811441</v>
      </c>
      <c r="JB773">
        <v>-5.633165956792918E-07</v>
      </c>
      <c r="JC773">
        <v>2.510553891376428E-10</v>
      </c>
      <c r="JD773">
        <v>-0.04678033270444259</v>
      </c>
      <c r="JE773">
        <v>-0.0009625096320519332</v>
      </c>
      <c r="JF773">
        <v>0.0006953178313022573</v>
      </c>
      <c r="JG773">
        <v>-5.973937232829655E-06</v>
      </c>
      <c r="JH773">
        <v>1</v>
      </c>
      <c r="JI773">
        <v>2112</v>
      </c>
      <c r="JJ773">
        <v>1</v>
      </c>
      <c r="JK773">
        <v>26</v>
      </c>
      <c r="JL773">
        <v>201962.6</v>
      </c>
      <c r="JM773">
        <v>201962.5</v>
      </c>
      <c r="JN773">
        <v>2.90283</v>
      </c>
      <c r="JO773">
        <v>2.53784</v>
      </c>
      <c r="JP773">
        <v>1.39893</v>
      </c>
      <c r="JQ773">
        <v>2.32544</v>
      </c>
      <c r="JR773">
        <v>1.44897</v>
      </c>
      <c r="JS773">
        <v>2.59888</v>
      </c>
      <c r="JT773">
        <v>37.5781</v>
      </c>
      <c r="JU773">
        <v>23.9649</v>
      </c>
      <c r="JV773">
        <v>18</v>
      </c>
      <c r="JW773">
        <v>477.76</v>
      </c>
      <c r="JX773">
        <v>455.166</v>
      </c>
      <c r="JY773">
        <v>26.9361</v>
      </c>
      <c r="JZ773">
        <v>28.9704</v>
      </c>
      <c r="KA773">
        <v>29.9993</v>
      </c>
      <c r="KB773">
        <v>28.743</v>
      </c>
      <c r="KC773">
        <v>28.8248</v>
      </c>
      <c r="KD773">
        <v>58.1113</v>
      </c>
      <c r="KE773">
        <v>18.4667</v>
      </c>
      <c r="KF773">
        <v>16.526</v>
      </c>
      <c r="KG773">
        <v>26.9121</v>
      </c>
      <c r="KH773">
        <v>1423.19</v>
      </c>
      <c r="KI773">
        <v>21.0074</v>
      </c>
      <c r="KJ773">
        <v>100.946</v>
      </c>
      <c r="KK773">
        <v>100.291</v>
      </c>
    </row>
    <row r="774" spans="1:297">
      <c r="A774">
        <v>758</v>
      </c>
      <c r="B774">
        <v>1759266339.6</v>
      </c>
      <c r="C774">
        <v>19524</v>
      </c>
      <c r="D774" t="s">
        <v>1966</v>
      </c>
      <c r="E774" t="s">
        <v>1967</v>
      </c>
      <c r="F774">
        <v>5</v>
      </c>
      <c r="G774" t="s">
        <v>1797</v>
      </c>
      <c r="H774" t="s">
        <v>436</v>
      </c>
      <c r="I774">
        <v>1759266332.1</v>
      </c>
      <c r="J774">
        <f>(K774)/1000</f>
        <v>0</v>
      </c>
      <c r="K774">
        <f>IF(DP774, AN774, AH774)</f>
        <v>0</v>
      </c>
      <c r="L774">
        <f>IF(DP774, AI774, AG774)</f>
        <v>0</v>
      </c>
      <c r="M774">
        <f>DR774 - IF(AU774&gt;1, L774*DL774*100.0/(AW774), 0)</f>
        <v>0</v>
      </c>
      <c r="N774">
        <f>((T774-J774/2)*M774-L774)/(T774+J774/2)</f>
        <v>0</v>
      </c>
      <c r="O774">
        <f>N774*(DY774+DZ774)/1000.0</f>
        <v>0</v>
      </c>
      <c r="P774">
        <f>(DR774 - IF(AU774&gt;1, L774*DL774*100.0/(AW774), 0))*(DY774+DZ774)/1000.0</f>
        <v>0</v>
      </c>
      <c r="Q774">
        <f>2.0/((1/S774-1/R774)+SIGN(S774)*SQRT((1/S774-1/R774)*(1/S774-1/R774) + 4*DM774/((DM774+1)*(DM774+1))*(2*1/S774*1/R774-1/R774*1/R774)))</f>
        <v>0</v>
      </c>
      <c r="R774">
        <f>IF(LEFT(DN774,1)&lt;&gt;"0",IF(LEFT(DN774,1)="1",3.0,DO774),$D$5+$E$5*(EF774*DY774/($K$5*1000))+$F$5*(EF774*DY774/($K$5*1000))*MAX(MIN(DL774,$J$5),$I$5)*MAX(MIN(DL774,$J$5),$I$5)+$G$5*MAX(MIN(DL774,$J$5),$I$5)*(EF774*DY774/($K$5*1000))+$H$5*(EF774*DY774/($K$5*1000))*(EF774*DY774/($K$5*1000)))</f>
        <v>0</v>
      </c>
      <c r="S774">
        <f>J774*(1000-(1000*0.61365*exp(17.502*W774/(240.97+W774))/(DY774+DZ774)+DT774)/2)/(1000*0.61365*exp(17.502*W774/(240.97+W774))/(DY774+DZ774)-DT774)</f>
        <v>0</v>
      </c>
      <c r="T774">
        <f>1/((DM774+1)/(Q774/1.6)+1/(R774/1.37)) + DM774/((DM774+1)/(Q774/1.6) + DM774/(R774/1.37))</f>
        <v>0</v>
      </c>
      <c r="U774">
        <f>(DH774*DK774)</f>
        <v>0</v>
      </c>
      <c r="V774">
        <f>(EA774+(U774+2*0.95*5.67E-8*(((EA774+$B$7)+273)^4-(EA774+273)^4)-44100*J774)/(1.84*29.3*R774+8*0.95*5.67E-8*(EA774+273)^3))</f>
        <v>0</v>
      </c>
      <c r="W774">
        <f>($C$7*EB774+$D$7*EC774+$E$7*V774)</f>
        <v>0</v>
      </c>
      <c r="X774">
        <f>0.61365*exp(17.502*W774/(240.97+W774))</f>
        <v>0</v>
      </c>
      <c r="Y774">
        <f>(Z774/AA774*100)</f>
        <v>0</v>
      </c>
      <c r="Z774">
        <f>DT774*(DY774+DZ774)/1000</f>
        <v>0</v>
      </c>
      <c r="AA774">
        <f>0.61365*exp(17.502*EA774/(240.97+EA774))</f>
        <v>0</v>
      </c>
      <c r="AB774">
        <f>(X774-DT774*(DY774+DZ774)/1000)</f>
        <v>0</v>
      </c>
      <c r="AC774">
        <f>(-J774*44100)</f>
        <v>0</v>
      </c>
      <c r="AD774">
        <f>2*29.3*R774*0.92*(EA774-W774)</f>
        <v>0</v>
      </c>
      <c r="AE774">
        <f>2*0.95*5.67E-8*(((EA774+$B$7)+273)^4-(W774+273)^4)</f>
        <v>0</v>
      </c>
      <c r="AF774">
        <f>U774+AE774+AC774+AD774</f>
        <v>0</v>
      </c>
      <c r="AG774">
        <f>DX774*AU774*(DS774-DR774*(1000-AU774*DU774)/(1000-AU774*DT774))/(100*DL774)</f>
        <v>0</v>
      </c>
      <c r="AH774">
        <f>1000*DX774*AU774*(DT774-DU774)/(100*DL774*(1000-AU774*DT774))</f>
        <v>0</v>
      </c>
      <c r="AI774">
        <f>(AJ774 - AK774 - DY774*1E3/(8.314*(EA774+273.15)) * AM774/DX774 * AL774) * DX774/(100*DL774) * (1000 - DU774)/1000</f>
        <v>0</v>
      </c>
      <c r="AJ774">
        <v>1440.858672922573</v>
      </c>
      <c r="AK774">
        <v>1408.729999999999</v>
      </c>
      <c r="AL774">
        <v>3.403820307924366</v>
      </c>
      <c r="AM774">
        <v>65.48838002476873</v>
      </c>
      <c r="AN774">
        <f>(AP774 - AO774 + DY774*1E3/(8.314*(EA774+273.15)) * AR774/DX774 * AQ774) * DX774/(100*DL774) * 1000/(1000 - AP774)</f>
        <v>0</v>
      </c>
      <c r="AO774">
        <v>21.01454037133667</v>
      </c>
      <c r="AP774">
        <v>22.33051272727271</v>
      </c>
      <c r="AQ774">
        <v>-0.0001083405540330986</v>
      </c>
      <c r="AR774">
        <v>121.0153732693986</v>
      </c>
      <c r="AS774">
        <v>4</v>
      </c>
      <c r="AT774">
        <v>1</v>
      </c>
      <c r="AU774">
        <f>IF(AS774*$H$13&gt;=AW774,1.0,(AW774/(AW774-AS774*$H$13)))</f>
        <v>0</v>
      </c>
      <c r="AV774">
        <f>(AU774-1)*100</f>
        <v>0</v>
      </c>
      <c r="AW774">
        <f>MAX(0,($B$13+$C$13*EF774)/(1+$D$13*EF774)*DY774/(EA774+273)*$E$13)</f>
        <v>0</v>
      </c>
      <c r="AX774" t="s">
        <v>437</v>
      </c>
      <c r="AY774" t="s">
        <v>437</v>
      </c>
      <c r="AZ774">
        <v>0</v>
      </c>
      <c r="BA774">
        <v>0</v>
      </c>
      <c r="BB774">
        <f>1-AZ774/BA774</f>
        <v>0</v>
      </c>
      <c r="BC774">
        <v>0</v>
      </c>
      <c r="BD774" t="s">
        <v>437</v>
      </c>
      <c r="BE774" t="s">
        <v>437</v>
      </c>
      <c r="BF774">
        <v>0</v>
      </c>
      <c r="BG774">
        <v>0</v>
      </c>
      <c r="BH774">
        <f>1-BF774/BG774</f>
        <v>0</v>
      </c>
      <c r="BI774">
        <v>0.5</v>
      </c>
      <c r="BJ774">
        <f>DI774</f>
        <v>0</v>
      </c>
      <c r="BK774">
        <f>L774</f>
        <v>0</v>
      </c>
      <c r="BL774">
        <f>BH774*BI774*BJ774</f>
        <v>0</v>
      </c>
      <c r="BM774">
        <f>(BK774-BC774)/BJ774</f>
        <v>0</v>
      </c>
      <c r="BN774">
        <f>(BA774-BG774)/BG774</f>
        <v>0</v>
      </c>
      <c r="BO774">
        <f>AZ774/(BB774+AZ774/BG774)</f>
        <v>0</v>
      </c>
      <c r="BP774" t="s">
        <v>437</v>
      </c>
      <c r="BQ774">
        <v>0</v>
      </c>
      <c r="BR774">
        <f>IF(BQ774&lt;&gt;0, BQ774, BO774)</f>
        <v>0</v>
      </c>
      <c r="BS774">
        <f>1-BR774/BG774</f>
        <v>0</v>
      </c>
      <c r="BT774">
        <f>(BG774-BF774)/(BG774-BR774)</f>
        <v>0</v>
      </c>
      <c r="BU774">
        <f>(BA774-BG774)/(BA774-BR774)</f>
        <v>0</v>
      </c>
      <c r="BV774">
        <f>(BG774-BF774)/(BG774-AZ774)</f>
        <v>0</v>
      </c>
      <c r="BW774">
        <f>(BA774-BG774)/(BA774-AZ774)</f>
        <v>0</v>
      </c>
      <c r="BX774">
        <f>(BT774*BR774/BF774)</f>
        <v>0</v>
      </c>
      <c r="BY774">
        <f>(1-BX774)</f>
        <v>0</v>
      </c>
      <c r="DH774">
        <f>$B$11*EG774+$C$11*EH774+$F$11*ES774*(1-EV774)</f>
        <v>0</v>
      </c>
      <c r="DI774">
        <f>DH774*DJ774</f>
        <v>0</v>
      </c>
      <c r="DJ774">
        <f>($B$11*$D$9+$C$11*$D$9+$F$11*((FF774+EX774)/MAX(FF774+EX774+FG774, 0.1)*$I$9+FG774/MAX(FF774+EX774+FG774, 0.1)*$J$9))/($B$11+$C$11+$F$11)</f>
        <v>0</v>
      </c>
      <c r="DK774">
        <f>($B$11*$K$9+$C$11*$K$9+$F$11*((FF774+EX774)/MAX(FF774+EX774+FG774, 0.1)*$P$9+FG774/MAX(FF774+EX774+FG774, 0.1)*$Q$9))/($B$11+$C$11+$F$11)</f>
        <v>0</v>
      </c>
      <c r="DL774">
        <v>5.36</v>
      </c>
      <c r="DM774">
        <v>0.5</v>
      </c>
      <c r="DN774" t="s">
        <v>438</v>
      </c>
      <c r="DO774">
        <v>2</v>
      </c>
      <c r="DP774" t="b">
        <v>1</v>
      </c>
      <c r="DQ774">
        <v>1759266332.1</v>
      </c>
      <c r="DR774">
        <v>1353.751481481481</v>
      </c>
      <c r="DS774">
        <v>1395.885185185185</v>
      </c>
      <c r="DT774">
        <v>22.33669259259259</v>
      </c>
      <c r="DU774">
        <v>21.00257777777777</v>
      </c>
      <c r="DV774">
        <v>1352.483703703704</v>
      </c>
      <c r="DW774">
        <v>22.12901851851852</v>
      </c>
      <c r="DX774">
        <v>500.0384814814815</v>
      </c>
      <c r="DY774">
        <v>90.59963703703706</v>
      </c>
      <c r="DZ774">
        <v>0.05127666296296295</v>
      </c>
      <c r="EA774">
        <v>29.14047037037037</v>
      </c>
      <c r="EB774">
        <v>30.00914814814814</v>
      </c>
      <c r="EC774">
        <v>999.9000000000001</v>
      </c>
      <c r="ED774">
        <v>0</v>
      </c>
      <c r="EE774">
        <v>0</v>
      </c>
      <c r="EF774">
        <v>10009.26111111111</v>
      </c>
      <c r="EG774">
        <v>0</v>
      </c>
      <c r="EH774">
        <v>12.33277037037037</v>
      </c>
      <c r="EI774">
        <v>-42.13456296296295</v>
      </c>
      <c r="EJ774">
        <v>1384.68</v>
      </c>
      <c r="EK774">
        <v>1425.83037037037</v>
      </c>
      <c r="EL774">
        <v>1.334127037037037</v>
      </c>
      <c r="EM774">
        <v>1395.885185185185</v>
      </c>
      <c r="EN774">
        <v>21.00257777777777</v>
      </c>
      <c r="EO774">
        <v>2.023695925925926</v>
      </c>
      <c r="EP774">
        <v>1.902825185185185</v>
      </c>
      <c r="EQ774">
        <v>17.63096296296296</v>
      </c>
      <c r="ER774">
        <v>16.6581</v>
      </c>
      <c r="ES774">
        <v>1999.967037037037</v>
      </c>
      <c r="ET774">
        <v>0.9800026666666666</v>
      </c>
      <c r="EU774">
        <v>0.01999722592592592</v>
      </c>
      <c r="EV774">
        <v>0</v>
      </c>
      <c r="EW774">
        <v>934.6638148148146</v>
      </c>
      <c r="EX774">
        <v>5.000560000000001</v>
      </c>
      <c r="EY774">
        <v>19210.21111111111</v>
      </c>
      <c r="EZ774">
        <v>17294.59259259259</v>
      </c>
      <c r="FA774">
        <v>41.1965185185185</v>
      </c>
      <c r="FB774">
        <v>41.48133333333333</v>
      </c>
      <c r="FC774">
        <v>41.0877037037037</v>
      </c>
      <c r="FD774">
        <v>40.648</v>
      </c>
      <c r="FE774">
        <v>42.09003703703703</v>
      </c>
      <c r="FF774">
        <v>1955.077037037037</v>
      </c>
      <c r="FG774">
        <v>39.89000000000001</v>
      </c>
      <c r="FH774">
        <v>0</v>
      </c>
      <c r="FI774">
        <v>1759266353.8</v>
      </c>
      <c r="FJ774">
        <v>0</v>
      </c>
      <c r="FK774">
        <v>934.6842400000002</v>
      </c>
      <c r="FL774">
        <v>-1.113769237682808</v>
      </c>
      <c r="FM774">
        <v>-33.36923077706623</v>
      </c>
      <c r="FN774">
        <v>19210.304</v>
      </c>
      <c r="FO774">
        <v>15</v>
      </c>
      <c r="FP774">
        <v>0</v>
      </c>
      <c r="FQ774" t="s">
        <v>439</v>
      </c>
      <c r="FR774">
        <v>1747148579.5</v>
      </c>
      <c r="FS774">
        <v>1747148584.5</v>
      </c>
      <c r="FT774">
        <v>0</v>
      </c>
      <c r="FU774">
        <v>0.162</v>
      </c>
      <c r="FV774">
        <v>-0.001</v>
      </c>
      <c r="FW774">
        <v>0.139</v>
      </c>
      <c r="FX774">
        <v>0.058</v>
      </c>
      <c r="FY774">
        <v>420</v>
      </c>
      <c r="FZ774">
        <v>16</v>
      </c>
      <c r="GA774">
        <v>0.19</v>
      </c>
      <c r="GB774">
        <v>0.02</v>
      </c>
      <c r="GC774">
        <v>-42.15577</v>
      </c>
      <c r="GD774">
        <v>0.8601906191370547</v>
      </c>
      <c r="GE774">
        <v>0.1380294446848203</v>
      </c>
      <c r="GF774">
        <v>0</v>
      </c>
      <c r="GG774">
        <v>934.7750588235294</v>
      </c>
      <c r="GH774">
        <v>-1.20345302317876</v>
      </c>
      <c r="GI774">
        <v>0.2396314500100289</v>
      </c>
      <c r="GJ774">
        <v>0</v>
      </c>
      <c r="GK774">
        <v>1.34077725</v>
      </c>
      <c r="GL774">
        <v>-0.0970010881801138</v>
      </c>
      <c r="GM774">
        <v>0.01028753128488558</v>
      </c>
      <c r="GN774">
        <v>1</v>
      </c>
      <c r="GO774">
        <v>1</v>
      </c>
      <c r="GP774">
        <v>3</v>
      </c>
      <c r="GQ774" t="s">
        <v>463</v>
      </c>
      <c r="GR774">
        <v>3.12782</v>
      </c>
      <c r="GS774">
        <v>2.7287</v>
      </c>
      <c r="GT774">
        <v>0.191007</v>
      </c>
      <c r="GU774">
        <v>0.195839</v>
      </c>
      <c r="GV774">
        <v>0.101886</v>
      </c>
      <c r="GW774">
        <v>0.0981909</v>
      </c>
      <c r="GX774">
        <v>24263.4</v>
      </c>
      <c r="GY774">
        <v>23392.2</v>
      </c>
      <c r="GZ774">
        <v>30534.8</v>
      </c>
      <c r="HA774">
        <v>29344.5</v>
      </c>
      <c r="HB774">
        <v>37854.8</v>
      </c>
      <c r="HC774">
        <v>34822.1</v>
      </c>
      <c r="HD774">
        <v>46711.7</v>
      </c>
      <c r="HE774">
        <v>43600.9</v>
      </c>
      <c r="HF774">
        <v>1.82325</v>
      </c>
      <c r="HG774">
        <v>1.83538</v>
      </c>
      <c r="HH774">
        <v>0.153165</v>
      </c>
      <c r="HI774">
        <v>0</v>
      </c>
      <c r="HJ774">
        <v>27.5218</v>
      </c>
      <c r="HK774">
        <v>999.9</v>
      </c>
      <c r="HL774">
        <v>46.5</v>
      </c>
      <c r="HM774">
        <v>31.7</v>
      </c>
      <c r="HN774">
        <v>24.0927</v>
      </c>
      <c r="HO774">
        <v>62.7143</v>
      </c>
      <c r="HP774">
        <v>17.0994</v>
      </c>
      <c r="HQ774">
        <v>1</v>
      </c>
      <c r="HR774">
        <v>0.133285</v>
      </c>
      <c r="HS774">
        <v>-0.034439</v>
      </c>
      <c r="HT774">
        <v>20.2008</v>
      </c>
      <c r="HU774">
        <v>5.22747</v>
      </c>
      <c r="HV774">
        <v>11.974</v>
      </c>
      <c r="HW774">
        <v>4.96945</v>
      </c>
      <c r="HX774">
        <v>3.28958</v>
      </c>
      <c r="HY774">
        <v>9999</v>
      </c>
      <c r="HZ774">
        <v>9999</v>
      </c>
      <c r="IA774">
        <v>9999</v>
      </c>
      <c r="IB774">
        <v>22.9</v>
      </c>
      <c r="IC774">
        <v>4.9729</v>
      </c>
      <c r="ID774">
        <v>1.87729</v>
      </c>
      <c r="IE774">
        <v>1.87533</v>
      </c>
      <c r="IF774">
        <v>1.87818</v>
      </c>
      <c r="IG774">
        <v>1.87486</v>
      </c>
      <c r="IH774">
        <v>1.87848</v>
      </c>
      <c r="II774">
        <v>1.87555</v>
      </c>
      <c r="IJ774">
        <v>1.8767</v>
      </c>
      <c r="IK774">
        <v>0</v>
      </c>
      <c r="IL774">
        <v>0</v>
      </c>
      <c r="IM774">
        <v>0</v>
      </c>
      <c r="IN774">
        <v>0</v>
      </c>
      <c r="IO774" t="s">
        <v>441</v>
      </c>
      <c r="IP774" t="s">
        <v>442</v>
      </c>
      <c r="IQ774" t="s">
        <v>443</v>
      </c>
      <c r="IR774" t="s">
        <v>443</v>
      </c>
      <c r="IS774" t="s">
        <v>443</v>
      </c>
      <c r="IT774" t="s">
        <v>443</v>
      </c>
      <c r="IU774">
        <v>0</v>
      </c>
      <c r="IV774">
        <v>100</v>
      </c>
      <c r="IW774">
        <v>100</v>
      </c>
      <c r="IX774">
        <v>1.3</v>
      </c>
      <c r="IY774">
        <v>0.2075</v>
      </c>
      <c r="IZ774">
        <v>-0.1222274518627452</v>
      </c>
      <c r="JA774">
        <v>0.001328938755811441</v>
      </c>
      <c r="JB774">
        <v>-5.633165956792918E-07</v>
      </c>
      <c r="JC774">
        <v>2.510553891376428E-10</v>
      </c>
      <c r="JD774">
        <v>-0.04678033270444259</v>
      </c>
      <c r="JE774">
        <v>-0.0009625096320519332</v>
      </c>
      <c r="JF774">
        <v>0.0006953178313022573</v>
      </c>
      <c r="JG774">
        <v>-5.973937232829655E-06</v>
      </c>
      <c r="JH774">
        <v>1</v>
      </c>
      <c r="JI774">
        <v>2112</v>
      </c>
      <c r="JJ774">
        <v>1</v>
      </c>
      <c r="JK774">
        <v>26</v>
      </c>
      <c r="JL774">
        <v>201962.7</v>
      </c>
      <c r="JM774">
        <v>201962.6</v>
      </c>
      <c r="JN774">
        <v>2.92847</v>
      </c>
      <c r="JO774">
        <v>2.55737</v>
      </c>
      <c r="JP774">
        <v>1.39893</v>
      </c>
      <c r="JQ774">
        <v>2.32544</v>
      </c>
      <c r="JR774">
        <v>1.44897</v>
      </c>
      <c r="JS774">
        <v>2.47437</v>
      </c>
      <c r="JT774">
        <v>37.5781</v>
      </c>
      <c r="JU774">
        <v>23.9562</v>
      </c>
      <c r="JV774">
        <v>18</v>
      </c>
      <c r="JW774">
        <v>477.736</v>
      </c>
      <c r="JX774">
        <v>455.045</v>
      </c>
      <c r="JY774">
        <v>26.9667</v>
      </c>
      <c r="JZ774">
        <v>28.9674</v>
      </c>
      <c r="KA774">
        <v>29.9997</v>
      </c>
      <c r="KB774">
        <v>28.7392</v>
      </c>
      <c r="KC774">
        <v>28.8213</v>
      </c>
      <c r="KD774">
        <v>58.6115</v>
      </c>
      <c r="KE774">
        <v>18.4667</v>
      </c>
      <c r="KF774">
        <v>16.9182</v>
      </c>
      <c r="KG774">
        <v>26.9014</v>
      </c>
      <c r="KH774">
        <v>1436.54</v>
      </c>
      <c r="KI774">
        <v>21.0292</v>
      </c>
      <c r="KJ774">
        <v>100.947</v>
      </c>
      <c r="KK774">
        <v>100.293</v>
      </c>
    </row>
    <row r="775" spans="1:297">
      <c r="A775">
        <v>759</v>
      </c>
      <c r="B775">
        <v>1759266344.6</v>
      </c>
      <c r="C775">
        <v>19529</v>
      </c>
      <c r="D775" t="s">
        <v>1968</v>
      </c>
      <c r="E775" t="s">
        <v>1969</v>
      </c>
      <c r="F775">
        <v>5</v>
      </c>
      <c r="G775" t="s">
        <v>1797</v>
      </c>
      <c r="H775" t="s">
        <v>436</v>
      </c>
      <c r="I775">
        <v>1759266336.814285</v>
      </c>
      <c r="J775">
        <f>(K775)/1000</f>
        <v>0</v>
      </c>
      <c r="K775">
        <f>IF(DP775, AN775, AH775)</f>
        <v>0</v>
      </c>
      <c r="L775">
        <f>IF(DP775, AI775, AG775)</f>
        <v>0</v>
      </c>
      <c r="M775">
        <f>DR775 - IF(AU775&gt;1, L775*DL775*100.0/(AW775), 0)</f>
        <v>0</v>
      </c>
      <c r="N775">
        <f>((T775-J775/2)*M775-L775)/(T775+J775/2)</f>
        <v>0</v>
      </c>
      <c r="O775">
        <f>N775*(DY775+DZ775)/1000.0</f>
        <v>0</v>
      </c>
      <c r="P775">
        <f>(DR775 - IF(AU775&gt;1, L775*DL775*100.0/(AW775), 0))*(DY775+DZ775)/1000.0</f>
        <v>0</v>
      </c>
      <c r="Q775">
        <f>2.0/((1/S775-1/R775)+SIGN(S775)*SQRT((1/S775-1/R775)*(1/S775-1/R775) + 4*DM775/((DM775+1)*(DM775+1))*(2*1/S775*1/R775-1/R775*1/R775)))</f>
        <v>0</v>
      </c>
      <c r="R775">
        <f>IF(LEFT(DN775,1)&lt;&gt;"0",IF(LEFT(DN775,1)="1",3.0,DO775),$D$5+$E$5*(EF775*DY775/($K$5*1000))+$F$5*(EF775*DY775/($K$5*1000))*MAX(MIN(DL775,$J$5),$I$5)*MAX(MIN(DL775,$J$5),$I$5)+$G$5*MAX(MIN(DL775,$J$5),$I$5)*(EF775*DY775/($K$5*1000))+$H$5*(EF775*DY775/($K$5*1000))*(EF775*DY775/($K$5*1000)))</f>
        <v>0</v>
      </c>
      <c r="S775">
        <f>J775*(1000-(1000*0.61365*exp(17.502*W775/(240.97+W775))/(DY775+DZ775)+DT775)/2)/(1000*0.61365*exp(17.502*W775/(240.97+W775))/(DY775+DZ775)-DT775)</f>
        <v>0</v>
      </c>
      <c r="T775">
        <f>1/((DM775+1)/(Q775/1.6)+1/(R775/1.37)) + DM775/((DM775+1)/(Q775/1.6) + DM775/(R775/1.37))</f>
        <v>0</v>
      </c>
      <c r="U775">
        <f>(DH775*DK775)</f>
        <v>0</v>
      </c>
      <c r="V775">
        <f>(EA775+(U775+2*0.95*5.67E-8*(((EA775+$B$7)+273)^4-(EA775+273)^4)-44100*J775)/(1.84*29.3*R775+8*0.95*5.67E-8*(EA775+273)^3))</f>
        <v>0</v>
      </c>
      <c r="W775">
        <f>($C$7*EB775+$D$7*EC775+$E$7*V775)</f>
        <v>0</v>
      </c>
      <c r="X775">
        <f>0.61365*exp(17.502*W775/(240.97+W775))</f>
        <v>0</v>
      </c>
      <c r="Y775">
        <f>(Z775/AA775*100)</f>
        <v>0</v>
      </c>
      <c r="Z775">
        <f>DT775*(DY775+DZ775)/1000</f>
        <v>0</v>
      </c>
      <c r="AA775">
        <f>0.61365*exp(17.502*EA775/(240.97+EA775))</f>
        <v>0</v>
      </c>
      <c r="AB775">
        <f>(X775-DT775*(DY775+DZ775)/1000)</f>
        <v>0</v>
      </c>
      <c r="AC775">
        <f>(-J775*44100)</f>
        <v>0</v>
      </c>
      <c r="AD775">
        <f>2*29.3*R775*0.92*(EA775-W775)</f>
        <v>0</v>
      </c>
      <c r="AE775">
        <f>2*0.95*5.67E-8*(((EA775+$B$7)+273)^4-(W775+273)^4)</f>
        <v>0</v>
      </c>
      <c r="AF775">
        <f>U775+AE775+AC775+AD775</f>
        <v>0</v>
      </c>
      <c r="AG775">
        <f>DX775*AU775*(DS775-DR775*(1000-AU775*DU775)/(1000-AU775*DT775))/(100*DL775)</f>
        <v>0</v>
      </c>
      <c r="AH775">
        <f>1000*DX775*AU775*(DT775-DU775)/(100*DL775*(1000-AU775*DT775))</f>
        <v>0</v>
      </c>
      <c r="AI775">
        <f>(AJ775 - AK775 - DY775*1E3/(8.314*(EA775+273.15)) * AM775/DX775 * AL775) * DX775/(100*DL775) * (1000 - DU775)/1000</f>
        <v>0</v>
      </c>
      <c r="AJ775">
        <v>1458.044503006766</v>
      </c>
      <c r="AK775">
        <v>1425.902242424242</v>
      </c>
      <c r="AL775">
        <v>3.440388984344769</v>
      </c>
      <c r="AM775">
        <v>65.48838002476873</v>
      </c>
      <c r="AN775">
        <f>(AP775 - AO775 + DY775*1E3/(8.314*(EA775+273.15)) * AR775/DX775 * AQ775) * DX775/(100*DL775) * 1000/(1000 - AP775)</f>
        <v>0</v>
      </c>
      <c r="AO775">
        <v>21.02107958373647</v>
      </c>
      <c r="AP775">
        <v>22.31191030303031</v>
      </c>
      <c r="AQ775">
        <v>-0.0001763516183873793</v>
      </c>
      <c r="AR775">
        <v>121.0153732693986</v>
      </c>
      <c r="AS775">
        <v>4</v>
      </c>
      <c r="AT775">
        <v>1</v>
      </c>
      <c r="AU775">
        <f>IF(AS775*$H$13&gt;=AW775,1.0,(AW775/(AW775-AS775*$H$13)))</f>
        <v>0</v>
      </c>
      <c r="AV775">
        <f>(AU775-1)*100</f>
        <v>0</v>
      </c>
      <c r="AW775">
        <f>MAX(0,($B$13+$C$13*EF775)/(1+$D$13*EF775)*DY775/(EA775+273)*$E$13)</f>
        <v>0</v>
      </c>
      <c r="AX775" t="s">
        <v>437</v>
      </c>
      <c r="AY775" t="s">
        <v>437</v>
      </c>
      <c r="AZ775">
        <v>0</v>
      </c>
      <c r="BA775">
        <v>0</v>
      </c>
      <c r="BB775">
        <f>1-AZ775/BA775</f>
        <v>0</v>
      </c>
      <c r="BC775">
        <v>0</v>
      </c>
      <c r="BD775" t="s">
        <v>437</v>
      </c>
      <c r="BE775" t="s">
        <v>437</v>
      </c>
      <c r="BF775">
        <v>0</v>
      </c>
      <c r="BG775">
        <v>0</v>
      </c>
      <c r="BH775">
        <f>1-BF775/BG775</f>
        <v>0</v>
      </c>
      <c r="BI775">
        <v>0.5</v>
      </c>
      <c r="BJ775">
        <f>DI775</f>
        <v>0</v>
      </c>
      <c r="BK775">
        <f>L775</f>
        <v>0</v>
      </c>
      <c r="BL775">
        <f>BH775*BI775*BJ775</f>
        <v>0</v>
      </c>
      <c r="BM775">
        <f>(BK775-BC775)/BJ775</f>
        <v>0</v>
      </c>
      <c r="BN775">
        <f>(BA775-BG775)/BG775</f>
        <v>0</v>
      </c>
      <c r="BO775">
        <f>AZ775/(BB775+AZ775/BG775)</f>
        <v>0</v>
      </c>
      <c r="BP775" t="s">
        <v>437</v>
      </c>
      <c r="BQ775">
        <v>0</v>
      </c>
      <c r="BR775">
        <f>IF(BQ775&lt;&gt;0, BQ775, BO775)</f>
        <v>0</v>
      </c>
      <c r="BS775">
        <f>1-BR775/BG775</f>
        <v>0</v>
      </c>
      <c r="BT775">
        <f>(BG775-BF775)/(BG775-BR775)</f>
        <v>0</v>
      </c>
      <c r="BU775">
        <f>(BA775-BG775)/(BA775-BR775)</f>
        <v>0</v>
      </c>
      <c r="BV775">
        <f>(BG775-BF775)/(BG775-AZ775)</f>
        <v>0</v>
      </c>
      <c r="BW775">
        <f>(BA775-BG775)/(BA775-AZ775)</f>
        <v>0</v>
      </c>
      <c r="BX775">
        <f>(BT775*BR775/BF775)</f>
        <v>0</v>
      </c>
      <c r="BY775">
        <f>(1-BX775)</f>
        <v>0</v>
      </c>
      <c r="DH775">
        <f>$B$11*EG775+$C$11*EH775+$F$11*ES775*(1-EV775)</f>
        <v>0</v>
      </c>
      <c r="DI775">
        <f>DH775*DJ775</f>
        <v>0</v>
      </c>
      <c r="DJ775">
        <f>($B$11*$D$9+$C$11*$D$9+$F$11*((FF775+EX775)/MAX(FF775+EX775+FG775, 0.1)*$I$9+FG775/MAX(FF775+EX775+FG775, 0.1)*$J$9))/($B$11+$C$11+$F$11)</f>
        <v>0</v>
      </c>
      <c r="DK775">
        <f>($B$11*$K$9+$C$11*$K$9+$F$11*((FF775+EX775)/MAX(FF775+EX775+FG775, 0.1)*$P$9+FG775/MAX(FF775+EX775+FG775, 0.1)*$Q$9))/($B$11+$C$11+$F$11)</f>
        <v>0</v>
      </c>
      <c r="DL775">
        <v>5.36</v>
      </c>
      <c r="DM775">
        <v>0.5</v>
      </c>
      <c r="DN775" t="s">
        <v>438</v>
      </c>
      <c r="DO775">
        <v>2</v>
      </c>
      <c r="DP775" t="b">
        <v>1</v>
      </c>
      <c r="DQ775">
        <v>1759266336.814285</v>
      </c>
      <c r="DR775">
        <v>1369.598928571428</v>
      </c>
      <c r="DS775">
        <v>1411.677142857143</v>
      </c>
      <c r="DT775">
        <v>22.33216785714286</v>
      </c>
      <c r="DU775">
        <v>21.01076071428571</v>
      </c>
      <c r="DV775">
        <v>1368.313928571429</v>
      </c>
      <c r="DW775">
        <v>22.12458214285714</v>
      </c>
      <c r="DX775">
        <v>500.0258571428571</v>
      </c>
      <c r="DY775">
        <v>90.59976071428571</v>
      </c>
      <c r="DZ775">
        <v>0.05106050357142856</v>
      </c>
      <c r="EA775">
        <v>29.14306785714286</v>
      </c>
      <c r="EB775">
        <v>30.02380357142857</v>
      </c>
      <c r="EC775">
        <v>999.9000000000002</v>
      </c>
      <c r="ED775">
        <v>0</v>
      </c>
      <c r="EE775">
        <v>0</v>
      </c>
      <c r="EF775">
        <v>10007.63214285714</v>
      </c>
      <c r="EG775">
        <v>0</v>
      </c>
      <c r="EH775">
        <v>12.33264285714286</v>
      </c>
      <c r="EI775">
        <v>-42.07862857142857</v>
      </c>
      <c r="EJ775">
        <v>1400.883571428571</v>
      </c>
      <c r="EK775">
        <v>1441.973928571429</v>
      </c>
      <c r="EL775">
        <v>1.321408571428571</v>
      </c>
      <c r="EM775">
        <v>1411.677142857143</v>
      </c>
      <c r="EN775">
        <v>21.01076071428571</v>
      </c>
      <c r="EO775">
        <v>2.023288571428572</v>
      </c>
      <c r="EP775">
        <v>1.903569285714286</v>
      </c>
      <c r="EQ775">
        <v>17.62776785714286</v>
      </c>
      <c r="ER775">
        <v>16.66425357142857</v>
      </c>
      <c r="ES775">
        <v>1999.978571428571</v>
      </c>
      <c r="ET775">
        <v>0.980002857142857</v>
      </c>
      <c r="EU775">
        <v>0.01999703571428571</v>
      </c>
      <c r="EV775">
        <v>0</v>
      </c>
      <c r="EW775">
        <v>934.524892857143</v>
      </c>
      <c r="EX775">
        <v>5.000560000000001</v>
      </c>
      <c r="EY775">
        <v>19207.52857142857</v>
      </c>
      <c r="EZ775">
        <v>17294.7</v>
      </c>
      <c r="FA775">
        <v>41.18492857142856</v>
      </c>
      <c r="FB775">
        <v>41.47299999999999</v>
      </c>
      <c r="FC775">
        <v>41.08464285714285</v>
      </c>
      <c r="FD775">
        <v>40.65385714285714</v>
      </c>
      <c r="FE775">
        <v>42.09342857142855</v>
      </c>
      <c r="FF775">
        <v>1955.088571428571</v>
      </c>
      <c r="FG775">
        <v>39.89000000000001</v>
      </c>
      <c r="FH775">
        <v>0</v>
      </c>
      <c r="FI775">
        <v>1759266359.2</v>
      </c>
      <c r="FJ775">
        <v>0</v>
      </c>
      <c r="FK775">
        <v>934.5365</v>
      </c>
      <c r="FL775">
        <v>-1.582324794282064</v>
      </c>
      <c r="FM775">
        <v>-28.4991453231202</v>
      </c>
      <c r="FN775">
        <v>19207.58461538461</v>
      </c>
      <c r="FO775">
        <v>15</v>
      </c>
      <c r="FP775">
        <v>0</v>
      </c>
      <c r="FQ775" t="s">
        <v>439</v>
      </c>
      <c r="FR775">
        <v>1747148579.5</v>
      </c>
      <c r="FS775">
        <v>1747148584.5</v>
      </c>
      <c r="FT775">
        <v>0</v>
      </c>
      <c r="FU775">
        <v>0.162</v>
      </c>
      <c r="FV775">
        <v>-0.001</v>
      </c>
      <c r="FW775">
        <v>0.139</v>
      </c>
      <c r="FX775">
        <v>0.058</v>
      </c>
      <c r="FY775">
        <v>420</v>
      </c>
      <c r="FZ775">
        <v>16</v>
      </c>
      <c r="GA775">
        <v>0.19</v>
      </c>
      <c r="GB775">
        <v>0.02</v>
      </c>
      <c r="GC775">
        <v>-42.10892</v>
      </c>
      <c r="GD775">
        <v>0.8078521575986091</v>
      </c>
      <c r="GE775">
        <v>0.1184037841456088</v>
      </c>
      <c r="GF775">
        <v>0</v>
      </c>
      <c r="GG775">
        <v>934.6014705882353</v>
      </c>
      <c r="GH775">
        <v>-1.689870134176587</v>
      </c>
      <c r="GI775">
        <v>0.2479261317045904</v>
      </c>
      <c r="GJ775">
        <v>0</v>
      </c>
      <c r="GK775">
        <v>1.3260945</v>
      </c>
      <c r="GL775">
        <v>-0.1647174484052532</v>
      </c>
      <c r="GM775">
        <v>0.01736693639505828</v>
      </c>
      <c r="GN775">
        <v>0</v>
      </c>
      <c r="GO775">
        <v>0</v>
      </c>
      <c r="GP775">
        <v>3</v>
      </c>
      <c r="GQ775" t="s">
        <v>490</v>
      </c>
      <c r="GR775">
        <v>3.12755</v>
      </c>
      <c r="GS775">
        <v>2.72876</v>
      </c>
      <c r="GT775">
        <v>0.19241</v>
      </c>
      <c r="GU775">
        <v>0.197217</v>
      </c>
      <c r="GV775">
        <v>0.101825</v>
      </c>
      <c r="GW775">
        <v>0.0982398</v>
      </c>
      <c r="GX775">
        <v>24221.5</v>
      </c>
      <c r="GY775">
        <v>23352</v>
      </c>
      <c r="GZ775">
        <v>30535</v>
      </c>
      <c r="HA775">
        <v>29344.4</v>
      </c>
      <c r="HB775">
        <v>37857.7</v>
      </c>
      <c r="HC775">
        <v>34820.2</v>
      </c>
      <c r="HD775">
        <v>46712</v>
      </c>
      <c r="HE775">
        <v>43600.7</v>
      </c>
      <c r="HF775">
        <v>1.8226</v>
      </c>
      <c r="HG775">
        <v>1.836</v>
      </c>
      <c r="HH775">
        <v>0.155248</v>
      </c>
      <c r="HI775">
        <v>0</v>
      </c>
      <c r="HJ775">
        <v>27.5154</v>
      </c>
      <c r="HK775">
        <v>999.9</v>
      </c>
      <c r="HL775">
        <v>46.5</v>
      </c>
      <c r="HM775">
        <v>31.7</v>
      </c>
      <c r="HN775">
        <v>24.0946</v>
      </c>
      <c r="HO775">
        <v>63.2043</v>
      </c>
      <c r="HP775">
        <v>17.4199</v>
      </c>
      <c r="HQ775">
        <v>1</v>
      </c>
      <c r="HR775">
        <v>0.132914</v>
      </c>
      <c r="HS775">
        <v>0.186457</v>
      </c>
      <c r="HT775">
        <v>20.201</v>
      </c>
      <c r="HU775">
        <v>5.22777</v>
      </c>
      <c r="HV775">
        <v>11.974</v>
      </c>
      <c r="HW775">
        <v>4.9697</v>
      </c>
      <c r="HX775">
        <v>3.28945</v>
      </c>
      <c r="HY775">
        <v>9999</v>
      </c>
      <c r="HZ775">
        <v>9999</v>
      </c>
      <c r="IA775">
        <v>9999</v>
      </c>
      <c r="IB775">
        <v>22.9</v>
      </c>
      <c r="IC775">
        <v>4.9729</v>
      </c>
      <c r="ID775">
        <v>1.87726</v>
      </c>
      <c r="IE775">
        <v>1.87532</v>
      </c>
      <c r="IF775">
        <v>1.87811</v>
      </c>
      <c r="IG775">
        <v>1.87485</v>
      </c>
      <c r="IH775">
        <v>1.87842</v>
      </c>
      <c r="II775">
        <v>1.87549</v>
      </c>
      <c r="IJ775">
        <v>1.87668</v>
      </c>
      <c r="IK775">
        <v>0</v>
      </c>
      <c r="IL775">
        <v>0</v>
      </c>
      <c r="IM775">
        <v>0</v>
      </c>
      <c r="IN775">
        <v>0</v>
      </c>
      <c r="IO775" t="s">
        <v>441</v>
      </c>
      <c r="IP775" t="s">
        <v>442</v>
      </c>
      <c r="IQ775" t="s">
        <v>443</v>
      </c>
      <c r="IR775" t="s">
        <v>443</v>
      </c>
      <c r="IS775" t="s">
        <v>443</v>
      </c>
      <c r="IT775" t="s">
        <v>443</v>
      </c>
      <c r="IU775">
        <v>0</v>
      </c>
      <c r="IV775">
        <v>100</v>
      </c>
      <c r="IW775">
        <v>100</v>
      </c>
      <c r="IX775">
        <v>1.32</v>
      </c>
      <c r="IY775">
        <v>0.2072</v>
      </c>
      <c r="IZ775">
        <v>-0.1222274518627452</v>
      </c>
      <c r="JA775">
        <v>0.001328938755811441</v>
      </c>
      <c r="JB775">
        <v>-5.633165956792918E-07</v>
      </c>
      <c r="JC775">
        <v>2.510553891376428E-10</v>
      </c>
      <c r="JD775">
        <v>-0.04678033270444259</v>
      </c>
      <c r="JE775">
        <v>-0.0009625096320519332</v>
      </c>
      <c r="JF775">
        <v>0.0006953178313022573</v>
      </c>
      <c r="JG775">
        <v>-5.973937232829655E-06</v>
      </c>
      <c r="JH775">
        <v>1</v>
      </c>
      <c r="JI775">
        <v>2112</v>
      </c>
      <c r="JJ775">
        <v>1</v>
      </c>
      <c r="JK775">
        <v>26</v>
      </c>
      <c r="JL775">
        <v>201962.8</v>
      </c>
      <c r="JM775">
        <v>201962.7</v>
      </c>
      <c r="JN775">
        <v>2.95654</v>
      </c>
      <c r="JO775">
        <v>2.5354</v>
      </c>
      <c r="JP775">
        <v>1.39893</v>
      </c>
      <c r="JQ775">
        <v>2.32544</v>
      </c>
      <c r="JR775">
        <v>1.44897</v>
      </c>
      <c r="JS775">
        <v>2.59399</v>
      </c>
      <c r="JT775">
        <v>37.5781</v>
      </c>
      <c r="JU775">
        <v>23.9649</v>
      </c>
      <c r="JV775">
        <v>18</v>
      </c>
      <c r="JW775">
        <v>477.357</v>
      </c>
      <c r="JX775">
        <v>455.413</v>
      </c>
      <c r="JY775">
        <v>26.9455</v>
      </c>
      <c r="JZ775">
        <v>28.9642</v>
      </c>
      <c r="KA775">
        <v>29.9998</v>
      </c>
      <c r="KB775">
        <v>28.7356</v>
      </c>
      <c r="KC775">
        <v>28.8174</v>
      </c>
      <c r="KD775">
        <v>59.1926</v>
      </c>
      <c r="KE775">
        <v>18.4667</v>
      </c>
      <c r="KF775">
        <v>16.9182</v>
      </c>
      <c r="KG775">
        <v>26.8654</v>
      </c>
      <c r="KH775">
        <v>1456.58</v>
      </c>
      <c r="KI775">
        <v>21.066</v>
      </c>
      <c r="KJ775">
        <v>100.948</v>
      </c>
      <c r="KK775">
        <v>100.292</v>
      </c>
    </row>
    <row r="776" spans="1:297">
      <c r="A776">
        <v>760</v>
      </c>
      <c r="B776">
        <v>1759266349.1</v>
      </c>
      <c r="C776">
        <v>19533.5</v>
      </c>
      <c r="D776" t="s">
        <v>1970</v>
      </c>
      <c r="E776" t="s">
        <v>1971</v>
      </c>
      <c r="F776">
        <v>5</v>
      </c>
      <c r="G776" t="s">
        <v>1797</v>
      </c>
      <c r="H776" t="s">
        <v>436</v>
      </c>
      <c r="I776">
        <v>1759266341.260714</v>
      </c>
      <c r="J776">
        <f>(K776)/1000</f>
        <v>0</v>
      </c>
      <c r="K776">
        <f>IF(DP776, AN776, AH776)</f>
        <v>0</v>
      </c>
      <c r="L776">
        <f>IF(DP776, AI776, AG776)</f>
        <v>0</v>
      </c>
      <c r="M776">
        <f>DR776 - IF(AU776&gt;1, L776*DL776*100.0/(AW776), 0)</f>
        <v>0</v>
      </c>
      <c r="N776">
        <f>((T776-J776/2)*M776-L776)/(T776+J776/2)</f>
        <v>0</v>
      </c>
      <c r="O776">
        <f>N776*(DY776+DZ776)/1000.0</f>
        <v>0</v>
      </c>
      <c r="P776">
        <f>(DR776 - IF(AU776&gt;1, L776*DL776*100.0/(AW776), 0))*(DY776+DZ776)/1000.0</f>
        <v>0</v>
      </c>
      <c r="Q776">
        <f>2.0/((1/S776-1/R776)+SIGN(S776)*SQRT((1/S776-1/R776)*(1/S776-1/R776) + 4*DM776/((DM776+1)*(DM776+1))*(2*1/S776*1/R776-1/R776*1/R776)))</f>
        <v>0</v>
      </c>
      <c r="R776">
        <f>IF(LEFT(DN776,1)&lt;&gt;"0",IF(LEFT(DN776,1)="1",3.0,DO776),$D$5+$E$5*(EF776*DY776/($K$5*1000))+$F$5*(EF776*DY776/($K$5*1000))*MAX(MIN(DL776,$J$5),$I$5)*MAX(MIN(DL776,$J$5),$I$5)+$G$5*MAX(MIN(DL776,$J$5),$I$5)*(EF776*DY776/($K$5*1000))+$H$5*(EF776*DY776/($K$5*1000))*(EF776*DY776/($K$5*1000)))</f>
        <v>0</v>
      </c>
      <c r="S776">
        <f>J776*(1000-(1000*0.61365*exp(17.502*W776/(240.97+W776))/(DY776+DZ776)+DT776)/2)/(1000*0.61365*exp(17.502*W776/(240.97+W776))/(DY776+DZ776)-DT776)</f>
        <v>0</v>
      </c>
      <c r="T776">
        <f>1/((DM776+1)/(Q776/1.6)+1/(R776/1.37)) + DM776/((DM776+1)/(Q776/1.6) + DM776/(R776/1.37))</f>
        <v>0</v>
      </c>
      <c r="U776">
        <f>(DH776*DK776)</f>
        <v>0</v>
      </c>
      <c r="V776">
        <f>(EA776+(U776+2*0.95*5.67E-8*(((EA776+$B$7)+273)^4-(EA776+273)^4)-44100*J776)/(1.84*29.3*R776+8*0.95*5.67E-8*(EA776+273)^3))</f>
        <v>0</v>
      </c>
      <c r="W776">
        <f>($C$7*EB776+$D$7*EC776+$E$7*V776)</f>
        <v>0</v>
      </c>
      <c r="X776">
        <f>0.61365*exp(17.502*W776/(240.97+W776))</f>
        <v>0</v>
      </c>
      <c r="Y776">
        <f>(Z776/AA776*100)</f>
        <v>0</v>
      </c>
      <c r="Z776">
        <f>DT776*(DY776+DZ776)/1000</f>
        <v>0</v>
      </c>
      <c r="AA776">
        <f>0.61365*exp(17.502*EA776/(240.97+EA776))</f>
        <v>0</v>
      </c>
      <c r="AB776">
        <f>(X776-DT776*(DY776+DZ776)/1000)</f>
        <v>0</v>
      </c>
      <c r="AC776">
        <f>(-J776*44100)</f>
        <v>0</v>
      </c>
      <c r="AD776">
        <f>2*29.3*R776*0.92*(EA776-W776)</f>
        <v>0</v>
      </c>
      <c r="AE776">
        <f>2*0.95*5.67E-8*(((EA776+$B$7)+273)^4-(W776+273)^4)</f>
        <v>0</v>
      </c>
      <c r="AF776">
        <f>U776+AE776+AC776+AD776</f>
        <v>0</v>
      </c>
      <c r="AG776">
        <f>DX776*AU776*(DS776-DR776*(1000-AU776*DU776)/(1000-AU776*DT776))/(100*DL776)</f>
        <v>0</v>
      </c>
      <c r="AH776">
        <f>1000*DX776*AU776*(DT776-DU776)/(100*DL776*(1000-AU776*DT776))</f>
        <v>0</v>
      </c>
      <c r="AI776">
        <f>(AJ776 - AK776 - DY776*1E3/(8.314*(EA776+273.15)) * AM776/DX776 * AL776) * DX776/(100*DL776) * (1000 - DU776)/1000</f>
        <v>0</v>
      </c>
      <c r="AJ776">
        <v>1473.432863050099</v>
      </c>
      <c r="AK776">
        <v>1441.197696969696</v>
      </c>
      <c r="AL776">
        <v>3.386403654568324</v>
      </c>
      <c r="AM776">
        <v>65.48838002476873</v>
      </c>
      <c r="AN776">
        <f>(AP776 - AO776 + DY776*1E3/(8.314*(EA776+273.15)) * AR776/DX776 * AQ776) * DX776/(100*DL776) * 1000/(1000 - AP776)</f>
        <v>0</v>
      </c>
      <c r="AO776">
        <v>21.03500441213717</v>
      </c>
      <c r="AP776">
        <v>22.28936666666667</v>
      </c>
      <c r="AQ776">
        <v>-0.003998726129499083</v>
      </c>
      <c r="AR776">
        <v>121.0153732693986</v>
      </c>
      <c r="AS776">
        <v>4</v>
      </c>
      <c r="AT776">
        <v>1</v>
      </c>
      <c r="AU776">
        <f>IF(AS776*$H$13&gt;=AW776,1.0,(AW776/(AW776-AS776*$H$13)))</f>
        <v>0</v>
      </c>
      <c r="AV776">
        <f>(AU776-1)*100</f>
        <v>0</v>
      </c>
      <c r="AW776">
        <f>MAX(0,($B$13+$C$13*EF776)/(1+$D$13*EF776)*DY776/(EA776+273)*$E$13)</f>
        <v>0</v>
      </c>
      <c r="AX776" t="s">
        <v>437</v>
      </c>
      <c r="AY776" t="s">
        <v>437</v>
      </c>
      <c r="AZ776">
        <v>0</v>
      </c>
      <c r="BA776">
        <v>0</v>
      </c>
      <c r="BB776">
        <f>1-AZ776/BA776</f>
        <v>0</v>
      </c>
      <c r="BC776">
        <v>0</v>
      </c>
      <c r="BD776" t="s">
        <v>437</v>
      </c>
      <c r="BE776" t="s">
        <v>437</v>
      </c>
      <c r="BF776">
        <v>0</v>
      </c>
      <c r="BG776">
        <v>0</v>
      </c>
      <c r="BH776">
        <f>1-BF776/BG776</f>
        <v>0</v>
      </c>
      <c r="BI776">
        <v>0.5</v>
      </c>
      <c r="BJ776">
        <f>DI776</f>
        <v>0</v>
      </c>
      <c r="BK776">
        <f>L776</f>
        <v>0</v>
      </c>
      <c r="BL776">
        <f>BH776*BI776*BJ776</f>
        <v>0</v>
      </c>
      <c r="BM776">
        <f>(BK776-BC776)/BJ776</f>
        <v>0</v>
      </c>
      <c r="BN776">
        <f>(BA776-BG776)/BG776</f>
        <v>0</v>
      </c>
      <c r="BO776">
        <f>AZ776/(BB776+AZ776/BG776)</f>
        <v>0</v>
      </c>
      <c r="BP776" t="s">
        <v>437</v>
      </c>
      <c r="BQ776">
        <v>0</v>
      </c>
      <c r="BR776">
        <f>IF(BQ776&lt;&gt;0, BQ776, BO776)</f>
        <v>0</v>
      </c>
      <c r="BS776">
        <f>1-BR776/BG776</f>
        <v>0</v>
      </c>
      <c r="BT776">
        <f>(BG776-BF776)/(BG776-BR776)</f>
        <v>0</v>
      </c>
      <c r="BU776">
        <f>(BA776-BG776)/(BA776-BR776)</f>
        <v>0</v>
      </c>
      <c r="BV776">
        <f>(BG776-BF776)/(BG776-AZ776)</f>
        <v>0</v>
      </c>
      <c r="BW776">
        <f>(BA776-BG776)/(BA776-AZ776)</f>
        <v>0</v>
      </c>
      <c r="BX776">
        <f>(BT776*BR776/BF776)</f>
        <v>0</v>
      </c>
      <c r="BY776">
        <f>(1-BX776)</f>
        <v>0</v>
      </c>
      <c r="DH776">
        <f>$B$11*EG776+$C$11*EH776+$F$11*ES776*(1-EV776)</f>
        <v>0</v>
      </c>
      <c r="DI776">
        <f>DH776*DJ776</f>
        <v>0</v>
      </c>
      <c r="DJ776">
        <f>($B$11*$D$9+$C$11*$D$9+$F$11*((FF776+EX776)/MAX(FF776+EX776+FG776, 0.1)*$I$9+FG776/MAX(FF776+EX776+FG776, 0.1)*$J$9))/($B$11+$C$11+$F$11)</f>
        <v>0</v>
      </c>
      <c r="DK776">
        <f>($B$11*$K$9+$C$11*$K$9+$F$11*((FF776+EX776)/MAX(FF776+EX776+FG776, 0.1)*$P$9+FG776/MAX(FF776+EX776+FG776, 0.1)*$Q$9))/($B$11+$C$11+$F$11)</f>
        <v>0</v>
      </c>
      <c r="DL776">
        <v>5.36</v>
      </c>
      <c r="DM776">
        <v>0.5</v>
      </c>
      <c r="DN776" t="s">
        <v>438</v>
      </c>
      <c r="DO776">
        <v>2</v>
      </c>
      <c r="DP776" t="b">
        <v>1</v>
      </c>
      <c r="DQ776">
        <v>1759266341.260714</v>
      </c>
      <c r="DR776">
        <v>1384.536785714286</v>
      </c>
      <c r="DS776">
        <v>1426.54</v>
      </c>
      <c r="DT776">
        <v>22.32025714285714</v>
      </c>
      <c r="DU776">
        <v>21.02115</v>
      </c>
      <c r="DV776">
        <v>1383.234285714285</v>
      </c>
      <c r="DW776">
        <v>22.11291428571429</v>
      </c>
      <c r="DX776">
        <v>500.0289642857143</v>
      </c>
      <c r="DY776">
        <v>90.60037857142859</v>
      </c>
      <c r="DZ776">
        <v>0.05097152857142858</v>
      </c>
      <c r="EA776">
        <v>29.14666785714286</v>
      </c>
      <c r="EB776">
        <v>30.02482142857142</v>
      </c>
      <c r="EC776">
        <v>999.9000000000002</v>
      </c>
      <c r="ED776">
        <v>0</v>
      </c>
      <c r="EE776">
        <v>0</v>
      </c>
      <c r="EF776">
        <v>10011.38035714286</v>
      </c>
      <c r="EG776">
        <v>0</v>
      </c>
      <c r="EH776">
        <v>12.33397142857143</v>
      </c>
      <c r="EI776">
        <v>-42.00306785714286</v>
      </c>
      <c r="EJ776">
        <v>1416.146428571428</v>
      </c>
      <c r="EK776">
        <v>1457.1725</v>
      </c>
      <c r="EL776">
        <v>1.299104285714286</v>
      </c>
      <c r="EM776">
        <v>1426.54</v>
      </c>
      <c r="EN776">
        <v>21.02115</v>
      </c>
      <c r="EO776">
        <v>2.022222857142857</v>
      </c>
      <c r="EP776">
        <v>1.904524285714286</v>
      </c>
      <c r="EQ776">
        <v>17.61941071428572</v>
      </c>
      <c r="ER776">
        <v>16.67213571428571</v>
      </c>
      <c r="ES776">
        <v>1999.9975</v>
      </c>
      <c r="ET776">
        <v>0.9800030714285712</v>
      </c>
      <c r="EU776">
        <v>0.01999682142857143</v>
      </c>
      <c r="EV776">
        <v>0</v>
      </c>
      <c r="EW776">
        <v>934.4740357142858</v>
      </c>
      <c r="EX776">
        <v>5.000560000000001</v>
      </c>
      <c r="EY776">
        <v>19206.3</v>
      </c>
      <c r="EZ776">
        <v>17294.86071428571</v>
      </c>
      <c r="FA776">
        <v>41.205</v>
      </c>
      <c r="FB776">
        <v>41.4685</v>
      </c>
      <c r="FC776">
        <v>41.07782142857142</v>
      </c>
      <c r="FD776">
        <v>40.66057142857142</v>
      </c>
      <c r="FE776">
        <v>42.10232142857142</v>
      </c>
      <c r="FF776">
        <v>1955.1075</v>
      </c>
      <c r="FG776">
        <v>39.89000000000001</v>
      </c>
      <c r="FH776">
        <v>0</v>
      </c>
      <c r="FI776">
        <v>1759266363.4</v>
      </c>
      <c r="FJ776">
        <v>0</v>
      </c>
      <c r="FK776">
        <v>934.4588399999999</v>
      </c>
      <c r="FL776">
        <v>-0.9997692223935515</v>
      </c>
      <c r="FM776">
        <v>-14.80769227523247</v>
      </c>
      <c r="FN776">
        <v>19206.276</v>
      </c>
      <c r="FO776">
        <v>15</v>
      </c>
      <c r="FP776">
        <v>0</v>
      </c>
      <c r="FQ776" t="s">
        <v>439</v>
      </c>
      <c r="FR776">
        <v>1747148579.5</v>
      </c>
      <c r="FS776">
        <v>1747148584.5</v>
      </c>
      <c r="FT776">
        <v>0</v>
      </c>
      <c r="FU776">
        <v>0.162</v>
      </c>
      <c r="FV776">
        <v>-0.001</v>
      </c>
      <c r="FW776">
        <v>0.139</v>
      </c>
      <c r="FX776">
        <v>0.058</v>
      </c>
      <c r="FY776">
        <v>420</v>
      </c>
      <c r="FZ776">
        <v>16</v>
      </c>
      <c r="GA776">
        <v>0.19</v>
      </c>
      <c r="GB776">
        <v>0.02</v>
      </c>
      <c r="GC776">
        <v>-42.05954000000001</v>
      </c>
      <c r="GD776">
        <v>0.8851947467167127</v>
      </c>
      <c r="GE776">
        <v>0.1197851948280755</v>
      </c>
      <c r="GF776">
        <v>0</v>
      </c>
      <c r="GG776">
        <v>934.5272647058824</v>
      </c>
      <c r="GH776">
        <v>-1.071184109887924</v>
      </c>
      <c r="GI776">
        <v>0.2190052791229752</v>
      </c>
      <c r="GJ776">
        <v>0</v>
      </c>
      <c r="GK776">
        <v>1.31149175</v>
      </c>
      <c r="GL776">
        <v>-0.2756338086303987</v>
      </c>
      <c r="GM776">
        <v>0.02742041674441691</v>
      </c>
      <c r="GN776">
        <v>0</v>
      </c>
      <c r="GO776">
        <v>0</v>
      </c>
      <c r="GP776">
        <v>3</v>
      </c>
      <c r="GQ776" t="s">
        <v>490</v>
      </c>
      <c r="GR776">
        <v>3.12773</v>
      </c>
      <c r="GS776">
        <v>2.72896</v>
      </c>
      <c r="GT776">
        <v>0.193649</v>
      </c>
      <c r="GU776">
        <v>0.198462</v>
      </c>
      <c r="GV776">
        <v>0.101757</v>
      </c>
      <c r="GW776">
        <v>0.09825639999999999</v>
      </c>
      <c r="GX776">
        <v>24184</v>
      </c>
      <c r="GY776">
        <v>23315.8</v>
      </c>
      <c r="GZ776">
        <v>30534.6</v>
      </c>
      <c r="HA776">
        <v>29344.5</v>
      </c>
      <c r="HB776">
        <v>37860.3</v>
      </c>
      <c r="HC776">
        <v>34819.5</v>
      </c>
      <c r="HD776">
        <v>46711.6</v>
      </c>
      <c r="HE776">
        <v>43600.6</v>
      </c>
      <c r="HF776">
        <v>1.82315</v>
      </c>
      <c r="HG776">
        <v>1.83582</v>
      </c>
      <c r="HH776">
        <v>0.153802</v>
      </c>
      <c r="HI776">
        <v>0</v>
      </c>
      <c r="HJ776">
        <v>27.509</v>
      </c>
      <c r="HK776">
        <v>999.9</v>
      </c>
      <c r="HL776">
        <v>46.5</v>
      </c>
      <c r="HM776">
        <v>31.7</v>
      </c>
      <c r="HN776">
        <v>24.0957</v>
      </c>
      <c r="HO776">
        <v>62.7343</v>
      </c>
      <c r="HP776">
        <v>17.1194</v>
      </c>
      <c r="HQ776">
        <v>1</v>
      </c>
      <c r="HR776">
        <v>0.13374</v>
      </c>
      <c r="HS776">
        <v>0.324006</v>
      </c>
      <c r="HT776">
        <v>20.2006</v>
      </c>
      <c r="HU776">
        <v>5.22702</v>
      </c>
      <c r="HV776">
        <v>11.974</v>
      </c>
      <c r="HW776">
        <v>4.9693</v>
      </c>
      <c r="HX776">
        <v>3.28948</v>
      </c>
      <c r="HY776">
        <v>9999</v>
      </c>
      <c r="HZ776">
        <v>9999</v>
      </c>
      <c r="IA776">
        <v>9999</v>
      </c>
      <c r="IB776">
        <v>22.9</v>
      </c>
      <c r="IC776">
        <v>4.97291</v>
      </c>
      <c r="ID776">
        <v>1.87728</v>
      </c>
      <c r="IE776">
        <v>1.87532</v>
      </c>
      <c r="IF776">
        <v>1.87814</v>
      </c>
      <c r="IG776">
        <v>1.87485</v>
      </c>
      <c r="IH776">
        <v>1.87846</v>
      </c>
      <c r="II776">
        <v>1.8755</v>
      </c>
      <c r="IJ776">
        <v>1.87668</v>
      </c>
      <c r="IK776">
        <v>0</v>
      </c>
      <c r="IL776">
        <v>0</v>
      </c>
      <c r="IM776">
        <v>0</v>
      </c>
      <c r="IN776">
        <v>0</v>
      </c>
      <c r="IO776" t="s">
        <v>441</v>
      </c>
      <c r="IP776" t="s">
        <v>442</v>
      </c>
      <c r="IQ776" t="s">
        <v>443</v>
      </c>
      <c r="IR776" t="s">
        <v>443</v>
      </c>
      <c r="IS776" t="s">
        <v>443</v>
      </c>
      <c r="IT776" t="s">
        <v>443</v>
      </c>
      <c r="IU776">
        <v>0</v>
      </c>
      <c r="IV776">
        <v>100</v>
      </c>
      <c r="IW776">
        <v>100</v>
      </c>
      <c r="IX776">
        <v>1.34</v>
      </c>
      <c r="IY776">
        <v>0.2067</v>
      </c>
      <c r="IZ776">
        <v>-0.1222274518627452</v>
      </c>
      <c r="JA776">
        <v>0.001328938755811441</v>
      </c>
      <c r="JB776">
        <v>-5.633165956792918E-07</v>
      </c>
      <c r="JC776">
        <v>2.510553891376428E-10</v>
      </c>
      <c r="JD776">
        <v>-0.04678033270444259</v>
      </c>
      <c r="JE776">
        <v>-0.0009625096320519332</v>
      </c>
      <c r="JF776">
        <v>0.0006953178313022573</v>
      </c>
      <c r="JG776">
        <v>-5.973937232829655E-06</v>
      </c>
      <c r="JH776">
        <v>1</v>
      </c>
      <c r="JI776">
        <v>2112</v>
      </c>
      <c r="JJ776">
        <v>1</v>
      </c>
      <c r="JK776">
        <v>26</v>
      </c>
      <c r="JL776">
        <v>201962.8</v>
      </c>
      <c r="JM776">
        <v>201962.7</v>
      </c>
      <c r="JN776">
        <v>2.97974</v>
      </c>
      <c r="JO776">
        <v>2.5415</v>
      </c>
      <c r="JP776">
        <v>1.39893</v>
      </c>
      <c r="JQ776">
        <v>2.32544</v>
      </c>
      <c r="JR776">
        <v>1.44897</v>
      </c>
      <c r="JS776">
        <v>2.4585</v>
      </c>
      <c r="JT776">
        <v>37.5781</v>
      </c>
      <c r="JU776">
        <v>23.9649</v>
      </c>
      <c r="JV776">
        <v>18</v>
      </c>
      <c r="JW776">
        <v>477.639</v>
      </c>
      <c r="JX776">
        <v>455.275</v>
      </c>
      <c r="JY776">
        <v>26.9006</v>
      </c>
      <c r="JZ776">
        <v>28.9615</v>
      </c>
      <c r="KA776">
        <v>30.0004</v>
      </c>
      <c r="KB776">
        <v>28.7328</v>
      </c>
      <c r="KC776">
        <v>28.8141</v>
      </c>
      <c r="KD776">
        <v>59.6587</v>
      </c>
      <c r="KE776">
        <v>18.4667</v>
      </c>
      <c r="KF776">
        <v>17.3067</v>
      </c>
      <c r="KG776">
        <v>26.8371</v>
      </c>
      <c r="KH776">
        <v>1469.93</v>
      </c>
      <c r="KI776">
        <v>21.113</v>
      </c>
      <c r="KJ776">
        <v>100.947</v>
      </c>
      <c r="KK776">
        <v>100.292</v>
      </c>
    </row>
    <row r="777" spans="1:297">
      <c r="A777">
        <v>761</v>
      </c>
      <c r="B777">
        <v>1759266354.1</v>
      </c>
      <c r="C777">
        <v>19538.5</v>
      </c>
      <c r="D777" t="s">
        <v>1972</v>
      </c>
      <c r="E777" t="s">
        <v>1973</v>
      </c>
      <c r="F777">
        <v>5</v>
      </c>
      <c r="G777" t="s">
        <v>1797</v>
      </c>
      <c r="H777" t="s">
        <v>436</v>
      </c>
      <c r="I777">
        <v>1759266346.562963</v>
      </c>
      <c r="J777">
        <f>(K777)/1000</f>
        <v>0</v>
      </c>
      <c r="K777">
        <f>IF(DP777, AN777, AH777)</f>
        <v>0</v>
      </c>
      <c r="L777">
        <f>IF(DP777, AI777, AG777)</f>
        <v>0</v>
      </c>
      <c r="M777">
        <f>DR777 - IF(AU777&gt;1, L777*DL777*100.0/(AW777), 0)</f>
        <v>0</v>
      </c>
      <c r="N777">
        <f>((T777-J777/2)*M777-L777)/(T777+J777/2)</f>
        <v>0</v>
      </c>
      <c r="O777">
        <f>N777*(DY777+DZ777)/1000.0</f>
        <v>0</v>
      </c>
      <c r="P777">
        <f>(DR777 - IF(AU777&gt;1, L777*DL777*100.0/(AW777), 0))*(DY777+DZ777)/1000.0</f>
        <v>0</v>
      </c>
      <c r="Q777">
        <f>2.0/((1/S777-1/R777)+SIGN(S777)*SQRT((1/S777-1/R777)*(1/S777-1/R777) + 4*DM777/((DM777+1)*(DM777+1))*(2*1/S777*1/R777-1/R777*1/R777)))</f>
        <v>0</v>
      </c>
      <c r="R777">
        <f>IF(LEFT(DN777,1)&lt;&gt;"0",IF(LEFT(DN777,1)="1",3.0,DO777),$D$5+$E$5*(EF777*DY777/($K$5*1000))+$F$5*(EF777*DY777/($K$5*1000))*MAX(MIN(DL777,$J$5),$I$5)*MAX(MIN(DL777,$J$5),$I$5)+$G$5*MAX(MIN(DL777,$J$5),$I$5)*(EF777*DY777/($K$5*1000))+$H$5*(EF777*DY777/($K$5*1000))*(EF777*DY777/($K$5*1000)))</f>
        <v>0</v>
      </c>
      <c r="S777">
        <f>J777*(1000-(1000*0.61365*exp(17.502*W777/(240.97+W777))/(DY777+DZ777)+DT777)/2)/(1000*0.61365*exp(17.502*W777/(240.97+W777))/(DY777+DZ777)-DT777)</f>
        <v>0</v>
      </c>
      <c r="T777">
        <f>1/((DM777+1)/(Q777/1.6)+1/(R777/1.37)) + DM777/((DM777+1)/(Q777/1.6) + DM777/(R777/1.37))</f>
        <v>0</v>
      </c>
      <c r="U777">
        <f>(DH777*DK777)</f>
        <v>0</v>
      </c>
      <c r="V777">
        <f>(EA777+(U777+2*0.95*5.67E-8*(((EA777+$B$7)+273)^4-(EA777+273)^4)-44100*J777)/(1.84*29.3*R777+8*0.95*5.67E-8*(EA777+273)^3))</f>
        <v>0</v>
      </c>
      <c r="W777">
        <f>($C$7*EB777+$D$7*EC777+$E$7*V777)</f>
        <v>0</v>
      </c>
      <c r="X777">
        <f>0.61365*exp(17.502*W777/(240.97+W777))</f>
        <v>0</v>
      </c>
      <c r="Y777">
        <f>(Z777/AA777*100)</f>
        <v>0</v>
      </c>
      <c r="Z777">
        <f>DT777*(DY777+DZ777)/1000</f>
        <v>0</v>
      </c>
      <c r="AA777">
        <f>0.61365*exp(17.502*EA777/(240.97+EA777))</f>
        <v>0</v>
      </c>
      <c r="AB777">
        <f>(X777-DT777*(DY777+DZ777)/1000)</f>
        <v>0</v>
      </c>
      <c r="AC777">
        <f>(-J777*44100)</f>
        <v>0</v>
      </c>
      <c r="AD777">
        <f>2*29.3*R777*0.92*(EA777-W777)</f>
        <v>0</v>
      </c>
      <c r="AE777">
        <f>2*0.95*5.67E-8*(((EA777+$B$7)+273)^4-(W777+273)^4)</f>
        <v>0</v>
      </c>
      <c r="AF777">
        <f>U777+AE777+AC777+AD777</f>
        <v>0</v>
      </c>
      <c r="AG777">
        <f>DX777*AU777*(DS777-DR777*(1000-AU777*DU777)/(1000-AU777*DT777))/(100*DL777)</f>
        <v>0</v>
      </c>
      <c r="AH777">
        <f>1000*DX777*AU777*(DT777-DU777)/(100*DL777*(1000-AU777*DT777))</f>
        <v>0</v>
      </c>
      <c r="AI777">
        <f>(AJ777 - AK777 - DY777*1E3/(8.314*(EA777+273.15)) * AM777/DX777 * AL777) * DX777/(100*DL777) * (1000 - DU777)/1000</f>
        <v>0</v>
      </c>
      <c r="AJ777">
        <v>1490.557763008796</v>
      </c>
      <c r="AK777">
        <v>1458.427818181817</v>
      </c>
      <c r="AL777">
        <v>3.459340172338364</v>
      </c>
      <c r="AM777">
        <v>65.48838002476873</v>
      </c>
      <c r="AN777">
        <f>(AP777 - AO777 + DY777*1E3/(8.314*(EA777+273.15)) * AR777/DX777 * AQ777) * DX777/(100*DL777) * 1000/(1000 - AP777)</f>
        <v>0</v>
      </c>
      <c r="AO777">
        <v>21.04295395874564</v>
      </c>
      <c r="AP777">
        <v>22.26316363636364</v>
      </c>
      <c r="AQ777">
        <v>-0.005382108202578822</v>
      </c>
      <c r="AR777">
        <v>121.0153732693986</v>
      </c>
      <c r="AS777">
        <v>4</v>
      </c>
      <c r="AT777">
        <v>1</v>
      </c>
      <c r="AU777">
        <f>IF(AS777*$H$13&gt;=AW777,1.0,(AW777/(AW777-AS777*$H$13)))</f>
        <v>0</v>
      </c>
      <c r="AV777">
        <f>(AU777-1)*100</f>
        <v>0</v>
      </c>
      <c r="AW777">
        <f>MAX(0,($B$13+$C$13*EF777)/(1+$D$13*EF777)*DY777/(EA777+273)*$E$13)</f>
        <v>0</v>
      </c>
      <c r="AX777" t="s">
        <v>437</v>
      </c>
      <c r="AY777" t="s">
        <v>437</v>
      </c>
      <c r="AZ777">
        <v>0</v>
      </c>
      <c r="BA777">
        <v>0</v>
      </c>
      <c r="BB777">
        <f>1-AZ777/BA777</f>
        <v>0</v>
      </c>
      <c r="BC777">
        <v>0</v>
      </c>
      <c r="BD777" t="s">
        <v>437</v>
      </c>
      <c r="BE777" t="s">
        <v>437</v>
      </c>
      <c r="BF777">
        <v>0</v>
      </c>
      <c r="BG777">
        <v>0</v>
      </c>
      <c r="BH777">
        <f>1-BF777/BG777</f>
        <v>0</v>
      </c>
      <c r="BI777">
        <v>0.5</v>
      </c>
      <c r="BJ777">
        <f>DI777</f>
        <v>0</v>
      </c>
      <c r="BK777">
        <f>L777</f>
        <v>0</v>
      </c>
      <c r="BL777">
        <f>BH777*BI777*BJ777</f>
        <v>0</v>
      </c>
      <c r="BM777">
        <f>(BK777-BC777)/BJ777</f>
        <v>0</v>
      </c>
      <c r="BN777">
        <f>(BA777-BG777)/BG777</f>
        <v>0</v>
      </c>
      <c r="BO777">
        <f>AZ777/(BB777+AZ777/BG777)</f>
        <v>0</v>
      </c>
      <c r="BP777" t="s">
        <v>437</v>
      </c>
      <c r="BQ777">
        <v>0</v>
      </c>
      <c r="BR777">
        <f>IF(BQ777&lt;&gt;0, BQ777, BO777)</f>
        <v>0</v>
      </c>
      <c r="BS777">
        <f>1-BR777/BG777</f>
        <v>0</v>
      </c>
      <c r="BT777">
        <f>(BG777-BF777)/(BG777-BR777)</f>
        <v>0</v>
      </c>
      <c r="BU777">
        <f>(BA777-BG777)/(BA777-BR777)</f>
        <v>0</v>
      </c>
      <c r="BV777">
        <f>(BG777-BF777)/(BG777-AZ777)</f>
        <v>0</v>
      </c>
      <c r="BW777">
        <f>(BA777-BG777)/(BA777-AZ777)</f>
        <v>0</v>
      </c>
      <c r="BX777">
        <f>(BT777*BR777/BF777)</f>
        <v>0</v>
      </c>
      <c r="BY777">
        <f>(1-BX777)</f>
        <v>0</v>
      </c>
      <c r="DH777">
        <f>$B$11*EG777+$C$11*EH777+$F$11*ES777*(1-EV777)</f>
        <v>0</v>
      </c>
      <c r="DI777">
        <f>DH777*DJ777</f>
        <v>0</v>
      </c>
      <c r="DJ777">
        <f>($B$11*$D$9+$C$11*$D$9+$F$11*((FF777+EX777)/MAX(FF777+EX777+FG777, 0.1)*$I$9+FG777/MAX(FF777+EX777+FG777, 0.1)*$J$9))/($B$11+$C$11+$F$11)</f>
        <v>0</v>
      </c>
      <c r="DK777">
        <f>($B$11*$K$9+$C$11*$K$9+$F$11*((FF777+EX777)/MAX(FF777+EX777+FG777, 0.1)*$P$9+FG777/MAX(FF777+EX777+FG777, 0.1)*$Q$9))/($B$11+$C$11+$F$11)</f>
        <v>0</v>
      </c>
      <c r="DL777">
        <v>5.36</v>
      </c>
      <c r="DM777">
        <v>0.5</v>
      </c>
      <c r="DN777" t="s">
        <v>438</v>
      </c>
      <c r="DO777">
        <v>2</v>
      </c>
      <c r="DP777" t="b">
        <v>1</v>
      </c>
      <c r="DQ777">
        <v>1759266346.562963</v>
      </c>
      <c r="DR777">
        <v>1402.30037037037</v>
      </c>
      <c r="DS777">
        <v>1444.294074074074</v>
      </c>
      <c r="DT777">
        <v>22.29846666666667</v>
      </c>
      <c r="DU777">
        <v>21.0316962962963</v>
      </c>
      <c r="DV777">
        <v>1400.976666666667</v>
      </c>
      <c r="DW777">
        <v>22.09156666666666</v>
      </c>
      <c r="DX777">
        <v>500.0558518518519</v>
      </c>
      <c r="DY777">
        <v>90.60160000000002</v>
      </c>
      <c r="DZ777">
        <v>0.05077164074074073</v>
      </c>
      <c r="EA777">
        <v>29.14640370370371</v>
      </c>
      <c r="EB777">
        <v>30.02541111111111</v>
      </c>
      <c r="EC777">
        <v>999.9000000000001</v>
      </c>
      <c r="ED777">
        <v>0</v>
      </c>
      <c r="EE777">
        <v>0</v>
      </c>
      <c r="EF777">
        <v>10016.07407407407</v>
      </c>
      <c r="EG777">
        <v>0</v>
      </c>
      <c r="EH777">
        <v>12.33969259259259</v>
      </c>
      <c r="EI777">
        <v>-41.9927925925926</v>
      </c>
      <c r="EJ777">
        <v>1434.284074074074</v>
      </c>
      <c r="EK777">
        <v>1475.323703703704</v>
      </c>
      <c r="EL777">
        <v>1.266759259259259</v>
      </c>
      <c r="EM777">
        <v>1444.294074074074</v>
      </c>
      <c r="EN777">
        <v>21.0316962962963</v>
      </c>
      <c r="EO777">
        <v>2.020275555555556</v>
      </c>
      <c r="EP777">
        <v>1.905506296296296</v>
      </c>
      <c r="EQ777">
        <v>17.60413333333333</v>
      </c>
      <c r="ER777">
        <v>16.68024074074074</v>
      </c>
      <c r="ES777">
        <v>2000.014814814815</v>
      </c>
      <c r="ET777">
        <v>0.9800032222222221</v>
      </c>
      <c r="EU777">
        <v>0.01999667777777778</v>
      </c>
      <c r="EV777">
        <v>0</v>
      </c>
      <c r="EW777">
        <v>934.312074074074</v>
      </c>
      <c r="EX777">
        <v>5.000560000000001</v>
      </c>
      <c r="EY777">
        <v>19204.81111111111</v>
      </c>
      <c r="EZ777">
        <v>17295.01481481481</v>
      </c>
      <c r="FA777">
        <v>41.19185185185184</v>
      </c>
      <c r="FB777">
        <v>41.46966666666666</v>
      </c>
      <c r="FC777">
        <v>41.06222222222222</v>
      </c>
      <c r="FD777">
        <v>40.65496296296296</v>
      </c>
      <c r="FE777">
        <v>42.09918518518518</v>
      </c>
      <c r="FF777">
        <v>1955.124814814815</v>
      </c>
      <c r="FG777">
        <v>39.89000000000001</v>
      </c>
      <c r="FH777">
        <v>0</v>
      </c>
      <c r="FI777">
        <v>1759266368.2</v>
      </c>
      <c r="FJ777">
        <v>0</v>
      </c>
      <c r="FK777">
        <v>934.3372799999999</v>
      </c>
      <c r="FL777">
        <v>-0.6049230695688299</v>
      </c>
      <c r="FM777">
        <v>-3.138461504223454</v>
      </c>
      <c r="FN777">
        <v>19204.936</v>
      </c>
      <c r="FO777">
        <v>15</v>
      </c>
      <c r="FP777">
        <v>0</v>
      </c>
      <c r="FQ777" t="s">
        <v>439</v>
      </c>
      <c r="FR777">
        <v>1747148579.5</v>
      </c>
      <c r="FS777">
        <v>1747148584.5</v>
      </c>
      <c r="FT777">
        <v>0</v>
      </c>
      <c r="FU777">
        <v>0.162</v>
      </c>
      <c r="FV777">
        <v>-0.001</v>
      </c>
      <c r="FW777">
        <v>0.139</v>
      </c>
      <c r="FX777">
        <v>0.058</v>
      </c>
      <c r="FY777">
        <v>420</v>
      </c>
      <c r="FZ777">
        <v>16</v>
      </c>
      <c r="GA777">
        <v>0.19</v>
      </c>
      <c r="GB777">
        <v>0.02</v>
      </c>
      <c r="GC777">
        <v>-41.99555365853659</v>
      </c>
      <c r="GD777">
        <v>0.1858850174215838</v>
      </c>
      <c r="GE777">
        <v>0.08133794931525024</v>
      </c>
      <c r="GF777">
        <v>1</v>
      </c>
      <c r="GG777">
        <v>934.4197647058822</v>
      </c>
      <c r="GH777">
        <v>-1.388571426244811</v>
      </c>
      <c r="GI777">
        <v>0.2435149541033683</v>
      </c>
      <c r="GJ777">
        <v>0</v>
      </c>
      <c r="GK777">
        <v>1.283735853658537</v>
      </c>
      <c r="GL777">
        <v>-0.3693152613240421</v>
      </c>
      <c r="GM777">
        <v>0.03673394216794729</v>
      </c>
      <c r="GN777">
        <v>0</v>
      </c>
      <c r="GO777">
        <v>1</v>
      </c>
      <c r="GP777">
        <v>3</v>
      </c>
      <c r="GQ777" t="s">
        <v>463</v>
      </c>
      <c r="GR777">
        <v>3.12783</v>
      </c>
      <c r="GS777">
        <v>2.72855</v>
      </c>
      <c r="GT777">
        <v>0.195039</v>
      </c>
      <c r="GU777">
        <v>0.19981</v>
      </c>
      <c r="GV777">
        <v>0.101673</v>
      </c>
      <c r="GW777">
        <v>0.0983265</v>
      </c>
      <c r="GX777">
        <v>24142.6</v>
      </c>
      <c r="GY777">
        <v>23276.5</v>
      </c>
      <c r="GZ777">
        <v>30535</v>
      </c>
      <c r="HA777">
        <v>29344.4</v>
      </c>
      <c r="HB777">
        <v>37864.2</v>
      </c>
      <c r="HC777">
        <v>34816.7</v>
      </c>
      <c r="HD777">
        <v>46711.9</v>
      </c>
      <c r="HE777">
        <v>43600.4</v>
      </c>
      <c r="HF777">
        <v>1.82318</v>
      </c>
      <c r="HG777">
        <v>1.83598</v>
      </c>
      <c r="HH777">
        <v>0.153773</v>
      </c>
      <c r="HI777">
        <v>0</v>
      </c>
      <c r="HJ777">
        <v>27.5037</v>
      </c>
      <c r="HK777">
        <v>999.9</v>
      </c>
      <c r="HL777">
        <v>46.5</v>
      </c>
      <c r="HM777">
        <v>31.7</v>
      </c>
      <c r="HN777">
        <v>24.0955</v>
      </c>
      <c r="HO777">
        <v>63.3143</v>
      </c>
      <c r="HP777">
        <v>17.3518</v>
      </c>
      <c r="HQ777">
        <v>1</v>
      </c>
      <c r="HR777">
        <v>0.133643</v>
      </c>
      <c r="HS777">
        <v>0.351808</v>
      </c>
      <c r="HT777">
        <v>20.2007</v>
      </c>
      <c r="HU777">
        <v>5.22762</v>
      </c>
      <c r="HV777">
        <v>11.974</v>
      </c>
      <c r="HW777">
        <v>4.9695</v>
      </c>
      <c r="HX777">
        <v>3.2896</v>
      </c>
      <c r="HY777">
        <v>9999</v>
      </c>
      <c r="HZ777">
        <v>9999</v>
      </c>
      <c r="IA777">
        <v>9999</v>
      </c>
      <c r="IB777">
        <v>22.9</v>
      </c>
      <c r="IC777">
        <v>4.97291</v>
      </c>
      <c r="ID777">
        <v>1.87726</v>
      </c>
      <c r="IE777">
        <v>1.87532</v>
      </c>
      <c r="IF777">
        <v>1.87812</v>
      </c>
      <c r="IG777">
        <v>1.87485</v>
      </c>
      <c r="IH777">
        <v>1.87844</v>
      </c>
      <c r="II777">
        <v>1.87547</v>
      </c>
      <c r="IJ777">
        <v>1.87669</v>
      </c>
      <c r="IK777">
        <v>0</v>
      </c>
      <c r="IL777">
        <v>0</v>
      </c>
      <c r="IM777">
        <v>0</v>
      </c>
      <c r="IN777">
        <v>0</v>
      </c>
      <c r="IO777" t="s">
        <v>441</v>
      </c>
      <c r="IP777" t="s">
        <v>442</v>
      </c>
      <c r="IQ777" t="s">
        <v>443</v>
      </c>
      <c r="IR777" t="s">
        <v>443</v>
      </c>
      <c r="IS777" t="s">
        <v>443</v>
      </c>
      <c r="IT777" t="s">
        <v>443</v>
      </c>
      <c r="IU777">
        <v>0</v>
      </c>
      <c r="IV777">
        <v>100</v>
      </c>
      <c r="IW777">
        <v>100</v>
      </c>
      <c r="IX777">
        <v>1.36</v>
      </c>
      <c r="IY777">
        <v>0.2061</v>
      </c>
      <c r="IZ777">
        <v>-0.1222274518627452</v>
      </c>
      <c r="JA777">
        <v>0.001328938755811441</v>
      </c>
      <c r="JB777">
        <v>-5.633165956792918E-07</v>
      </c>
      <c r="JC777">
        <v>2.510553891376428E-10</v>
      </c>
      <c r="JD777">
        <v>-0.04678033270444259</v>
      </c>
      <c r="JE777">
        <v>-0.0009625096320519332</v>
      </c>
      <c r="JF777">
        <v>0.0006953178313022573</v>
      </c>
      <c r="JG777">
        <v>-5.973937232829655E-06</v>
      </c>
      <c r="JH777">
        <v>1</v>
      </c>
      <c r="JI777">
        <v>2112</v>
      </c>
      <c r="JJ777">
        <v>1</v>
      </c>
      <c r="JK777">
        <v>26</v>
      </c>
      <c r="JL777">
        <v>201962.9</v>
      </c>
      <c r="JM777">
        <v>201962.8</v>
      </c>
      <c r="JN777">
        <v>3.00171</v>
      </c>
      <c r="JO777">
        <v>2.52808</v>
      </c>
      <c r="JP777">
        <v>1.39893</v>
      </c>
      <c r="JQ777">
        <v>2.32544</v>
      </c>
      <c r="JR777">
        <v>1.44897</v>
      </c>
      <c r="JS777">
        <v>2.59644</v>
      </c>
      <c r="JT777">
        <v>37.5781</v>
      </c>
      <c r="JU777">
        <v>23.9649</v>
      </c>
      <c r="JV777">
        <v>18</v>
      </c>
      <c r="JW777">
        <v>477.628</v>
      </c>
      <c r="JX777">
        <v>455.342</v>
      </c>
      <c r="JY777">
        <v>26.8511</v>
      </c>
      <c r="JZ777">
        <v>28.9584</v>
      </c>
      <c r="KA777">
        <v>30</v>
      </c>
      <c r="KB777">
        <v>28.7288</v>
      </c>
      <c r="KC777">
        <v>28.8104</v>
      </c>
      <c r="KD777">
        <v>60.2031</v>
      </c>
      <c r="KE777">
        <v>18.193</v>
      </c>
      <c r="KF777">
        <v>17.6912</v>
      </c>
      <c r="KG777">
        <v>26.8249</v>
      </c>
      <c r="KH777">
        <v>1489.97</v>
      </c>
      <c r="KI777">
        <v>21.1687</v>
      </c>
      <c r="KJ777">
        <v>100.948</v>
      </c>
      <c r="KK777">
        <v>100.292</v>
      </c>
    </row>
    <row r="778" spans="1:297">
      <c r="A778">
        <v>762</v>
      </c>
      <c r="B778">
        <v>1759266359.1</v>
      </c>
      <c r="C778">
        <v>19543.5</v>
      </c>
      <c r="D778" t="s">
        <v>1974</v>
      </c>
      <c r="E778" t="s">
        <v>1975</v>
      </c>
      <c r="F778">
        <v>5</v>
      </c>
      <c r="G778" t="s">
        <v>1797</v>
      </c>
      <c r="H778" t="s">
        <v>436</v>
      </c>
      <c r="I778">
        <v>1759266351.581481</v>
      </c>
      <c r="J778">
        <f>(K778)/1000</f>
        <v>0</v>
      </c>
      <c r="K778">
        <f>IF(DP778, AN778, AH778)</f>
        <v>0</v>
      </c>
      <c r="L778">
        <f>IF(DP778, AI778, AG778)</f>
        <v>0</v>
      </c>
      <c r="M778">
        <f>DR778 - IF(AU778&gt;1, L778*DL778*100.0/(AW778), 0)</f>
        <v>0</v>
      </c>
      <c r="N778">
        <f>((T778-J778/2)*M778-L778)/(T778+J778/2)</f>
        <v>0</v>
      </c>
      <c r="O778">
        <f>N778*(DY778+DZ778)/1000.0</f>
        <v>0</v>
      </c>
      <c r="P778">
        <f>(DR778 - IF(AU778&gt;1, L778*DL778*100.0/(AW778), 0))*(DY778+DZ778)/1000.0</f>
        <v>0</v>
      </c>
      <c r="Q778">
        <f>2.0/((1/S778-1/R778)+SIGN(S778)*SQRT((1/S778-1/R778)*(1/S778-1/R778) + 4*DM778/((DM778+1)*(DM778+1))*(2*1/S778*1/R778-1/R778*1/R778)))</f>
        <v>0</v>
      </c>
      <c r="R778">
        <f>IF(LEFT(DN778,1)&lt;&gt;"0",IF(LEFT(DN778,1)="1",3.0,DO778),$D$5+$E$5*(EF778*DY778/($K$5*1000))+$F$5*(EF778*DY778/($K$5*1000))*MAX(MIN(DL778,$J$5),$I$5)*MAX(MIN(DL778,$J$5),$I$5)+$G$5*MAX(MIN(DL778,$J$5),$I$5)*(EF778*DY778/($K$5*1000))+$H$5*(EF778*DY778/($K$5*1000))*(EF778*DY778/($K$5*1000)))</f>
        <v>0</v>
      </c>
      <c r="S778">
        <f>J778*(1000-(1000*0.61365*exp(17.502*W778/(240.97+W778))/(DY778+DZ778)+DT778)/2)/(1000*0.61365*exp(17.502*W778/(240.97+W778))/(DY778+DZ778)-DT778)</f>
        <v>0</v>
      </c>
      <c r="T778">
        <f>1/((DM778+1)/(Q778/1.6)+1/(R778/1.37)) + DM778/((DM778+1)/(Q778/1.6) + DM778/(R778/1.37))</f>
        <v>0</v>
      </c>
      <c r="U778">
        <f>(DH778*DK778)</f>
        <v>0</v>
      </c>
      <c r="V778">
        <f>(EA778+(U778+2*0.95*5.67E-8*(((EA778+$B$7)+273)^4-(EA778+273)^4)-44100*J778)/(1.84*29.3*R778+8*0.95*5.67E-8*(EA778+273)^3))</f>
        <v>0</v>
      </c>
      <c r="W778">
        <f>($C$7*EB778+$D$7*EC778+$E$7*V778)</f>
        <v>0</v>
      </c>
      <c r="X778">
        <f>0.61365*exp(17.502*W778/(240.97+W778))</f>
        <v>0</v>
      </c>
      <c r="Y778">
        <f>(Z778/AA778*100)</f>
        <v>0</v>
      </c>
      <c r="Z778">
        <f>DT778*(DY778+DZ778)/1000</f>
        <v>0</v>
      </c>
      <c r="AA778">
        <f>0.61365*exp(17.502*EA778/(240.97+EA778))</f>
        <v>0</v>
      </c>
      <c r="AB778">
        <f>(X778-DT778*(DY778+DZ778)/1000)</f>
        <v>0</v>
      </c>
      <c r="AC778">
        <f>(-J778*44100)</f>
        <v>0</v>
      </c>
      <c r="AD778">
        <f>2*29.3*R778*0.92*(EA778-W778)</f>
        <v>0</v>
      </c>
      <c r="AE778">
        <f>2*0.95*5.67E-8*(((EA778+$B$7)+273)^4-(W778+273)^4)</f>
        <v>0</v>
      </c>
      <c r="AF778">
        <f>U778+AE778+AC778+AD778</f>
        <v>0</v>
      </c>
      <c r="AG778">
        <f>DX778*AU778*(DS778-DR778*(1000-AU778*DU778)/(1000-AU778*DT778))/(100*DL778)</f>
        <v>0</v>
      </c>
      <c r="AH778">
        <f>1000*DX778*AU778*(DT778-DU778)/(100*DL778*(1000-AU778*DT778))</f>
        <v>0</v>
      </c>
      <c r="AI778">
        <f>(AJ778 - AK778 - DY778*1E3/(8.314*(EA778+273.15)) * AM778/DX778 * AL778) * DX778/(100*DL778) * (1000 - DU778)/1000</f>
        <v>0</v>
      </c>
      <c r="AJ778">
        <v>1507.276074849472</v>
      </c>
      <c r="AK778">
        <v>1475.386424242424</v>
      </c>
      <c r="AL778">
        <v>3.376242861315988</v>
      </c>
      <c r="AM778">
        <v>65.48838002476873</v>
      </c>
      <c r="AN778">
        <f>(AP778 - AO778 + DY778*1E3/(8.314*(EA778+273.15)) * AR778/DX778 * AQ778) * DX778/(100*DL778) * 1000/(1000 - AP778)</f>
        <v>0</v>
      </c>
      <c r="AO778">
        <v>21.08646614270013</v>
      </c>
      <c r="AP778">
        <v>22.24688121212121</v>
      </c>
      <c r="AQ778">
        <v>-0.001029012893879926</v>
      </c>
      <c r="AR778">
        <v>121.0153732693986</v>
      </c>
      <c r="AS778">
        <v>4</v>
      </c>
      <c r="AT778">
        <v>1</v>
      </c>
      <c r="AU778">
        <f>IF(AS778*$H$13&gt;=AW778,1.0,(AW778/(AW778-AS778*$H$13)))</f>
        <v>0</v>
      </c>
      <c r="AV778">
        <f>(AU778-1)*100</f>
        <v>0</v>
      </c>
      <c r="AW778">
        <f>MAX(0,($B$13+$C$13*EF778)/(1+$D$13*EF778)*DY778/(EA778+273)*$E$13)</f>
        <v>0</v>
      </c>
      <c r="AX778" t="s">
        <v>437</v>
      </c>
      <c r="AY778" t="s">
        <v>437</v>
      </c>
      <c r="AZ778">
        <v>0</v>
      </c>
      <c r="BA778">
        <v>0</v>
      </c>
      <c r="BB778">
        <f>1-AZ778/BA778</f>
        <v>0</v>
      </c>
      <c r="BC778">
        <v>0</v>
      </c>
      <c r="BD778" t="s">
        <v>437</v>
      </c>
      <c r="BE778" t="s">
        <v>437</v>
      </c>
      <c r="BF778">
        <v>0</v>
      </c>
      <c r="BG778">
        <v>0</v>
      </c>
      <c r="BH778">
        <f>1-BF778/BG778</f>
        <v>0</v>
      </c>
      <c r="BI778">
        <v>0.5</v>
      </c>
      <c r="BJ778">
        <f>DI778</f>
        <v>0</v>
      </c>
      <c r="BK778">
        <f>L778</f>
        <v>0</v>
      </c>
      <c r="BL778">
        <f>BH778*BI778*BJ778</f>
        <v>0</v>
      </c>
      <c r="BM778">
        <f>(BK778-BC778)/BJ778</f>
        <v>0</v>
      </c>
      <c r="BN778">
        <f>(BA778-BG778)/BG778</f>
        <v>0</v>
      </c>
      <c r="BO778">
        <f>AZ778/(BB778+AZ778/BG778)</f>
        <v>0</v>
      </c>
      <c r="BP778" t="s">
        <v>437</v>
      </c>
      <c r="BQ778">
        <v>0</v>
      </c>
      <c r="BR778">
        <f>IF(BQ778&lt;&gt;0, BQ778, BO778)</f>
        <v>0</v>
      </c>
      <c r="BS778">
        <f>1-BR778/BG778</f>
        <v>0</v>
      </c>
      <c r="BT778">
        <f>(BG778-BF778)/(BG778-BR778)</f>
        <v>0</v>
      </c>
      <c r="BU778">
        <f>(BA778-BG778)/(BA778-BR778)</f>
        <v>0</v>
      </c>
      <c r="BV778">
        <f>(BG778-BF778)/(BG778-AZ778)</f>
        <v>0</v>
      </c>
      <c r="BW778">
        <f>(BA778-BG778)/(BA778-AZ778)</f>
        <v>0</v>
      </c>
      <c r="BX778">
        <f>(BT778*BR778/BF778)</f>
        <v>0</v>
      </c>
      <c r="BY778">
        <f>(1-BX778)</f>
        <v>0</v>
      </c>
      <c r="DH778">
        <f>$B$11*EG778+$C$11*EH778+$F$11*ES778*(1-EV778)</f>
        <v>0</v>
      </c>
      <c r="DI778">
        <f>DH778*DJ778</f>
        <v>0</v>
      </c>
      <c r="DJ778">
        <f>($B$11*$D$9+$C$11*$D$9+$F$11*((FF778+EX778)/MAX(FF778+EX778+FG778, 0.1)*$I$9+FG778/MAX(FF778+EX778+FG778, 0.1)*$J$9))/($B$11+$C$11+$F$11)</f>
        <v>0</v>
      </c>
      <c r="DK778">
        <f>($B$11*$K$9+$C$11*$K$9+$F$11*((FF778+EX778)/MAX(FF778+EX778+FG778, 0.1)*$P$9+FG778/MAX(FF778+EX778+FG778, 0.1)*$Q$9))/($B$11+$C$11+$F$11)</f>
        <v>0</v>
      </c>
      <c r="DL778">
        <v>5.36</v>
      </c>
      <c r="DM778">
        <v>0.5</v>
      </c>
      <c r="DN778" t="s">
        <v>438</v>
      </c>
      <c r="DO778">
        <v>2</v>
      </c>
      <c r="DP778" t="b">
        <v>1</v>
      </c>
      <c r="DQ778">
        <v>1759266351.581481</v>
      </c>
      <c r="DR778">
        <v>1419.145185185185</v>
      </c>
      <c r="DS778">
        <v>1460.929259259259</v>
      </c>
      <c r="DT778">
        <v>22.27512962962963</v>
      </c>
      <c r="DU778">
        <v>21.05235185185185</v>
      </c>
      <c r="DV778">
        <v>1417.8</v>
      </c>
      <c r="DW778">
        <v>22.0687</v>
      </c>
      <c r="DX778">
        <v>500.0344814814814</v>
      </c>
      <c r="DY778">
        <v>90.60132222222222</v>
      </c>
      <c r="DZ778">
        <v>0.05081721111111111</v>
      </c>
      <c r="EA778">
        <v>29.14358148148148</v>
      </c>
      <c r="EB778">
        <v>30.01818148148148</v>
      </c>
      <c r="EC778">
        <v>999.9000000000001</v>
      </c>
      <c r="ED778">
        <v>0</v>
      </c>
      <c r="EE778">
        <v>0</v>
      </c>
      <c r="EF778">
        <v>10019.5037037037</v>
      </c>
      <c r="EG778">
        <v>0</v>
      </c>
      <c r="EH778">
        <v>12.34738888888889</v>
      </c>
      <c r="EI778">
        <v>-41.78327777777778</v>
      </c>
      <c r="EJ778">
        <v>1451.478888888889</v>
      </c>
      <c r="EK778">
        <v>1492.347407407408</v>
      </c>
      <c r="EL778">
        <v>1.222767777777778</v>
      </c>
      <c r="EM778">
        <v>1460.929259259259</v>
      </c>
      <c r="EN778">
        <v>21.05235185185185</v>
      </c>
      <c r="EO778">
        <v>2.018154444444444</v>
      </c>
      <c r="EP778">
        <v>1.90737037037037</v>
      </c>
      <c r="EQ778">
        <v>17.58748518518518</v>
      </c>
      <c r="ER778">
        <v>16.69563333333334</v>
      </c>
      <c r="ES778">
        <v>2000.02</v>
      </c>
      <c r="ET778">
        <v>0.9800032222222221</v>
      </c>
      <c r="EU778">
        <v>0.01999667777777778</v>
      </c>
      <c r="EV778">
        <v>0</v>
      </c>
      <c r="EW778">
        <v>934.2999629629629</v>
      </c>
      <c r="EX778">
        <v>5.000560000000001</v>
      </c>
      <c r="EY778">
        <v>19204.45925925926</v>
      </c>
      <c r="EZ778">
        <v>17295.05185185185</v>
      </c>
      <c r="FA778">
        <v>41.2011111111111</v>
      </c>
      <c r="FB778">
        <v>41.46033333333332</v>
      </c>
      <c r="FC778">
        <v>41.04133333333333</v>
      </c>
      <c r="FD778">
        <v>40.6457037037037</v>
      </c>
      <c r="FE778">
        <v>42.09007407407407</v>
      </c>
      <c r="FF778">
        <v>1955.13</v>
      </c>
      <c r="FG778">
        <v>39.89000000000001</v>
      </c>
      <c r="FH778">
        <v>0</v>
      </c>
      <c r="FI778">
        <v>1759266373.6</v>
      </c>
      <c r="FJ778">
        <v>0</v>
      </c>
      <c r="FK778">
        <v>934.3147692307692</v>
      </c>
      <c r="FL778">
        <v>-0.9256068318188007</v>
      </c>
      <c r="FM778">
        <v>-15.33333331559547</v>
      </c>
      <c r="FN778">
        <v>19204.43461538462</v>
      </c>
      <c r="FO778">
        <v>15</v>
      </c>
      <c r="FP778">
        <v>0</v>
      </c>
      <c r="FQ778" t="s">
        <v>439</v>
      </c>
      <c r="FR778">
        <v>1747148579.5</v>
      </c>
      <c r="FS778">
        <v>1747148584.5</v>
      </c>
      <c r="FT778">
        <v>0</v>
      </c>
      <c r="FU778">
        <v>0.162</v>
      </c>
      <c r="FV778">
        <v>-0.001</v>
      </c>
      <c r="FW778">
        <v>0.139</v>
      </c>
      <c r="FX778">
        <v>0.058</v>
      </c>
      <c r="FY778">
        <v>420</v>
      </c>
      <c r="FZ778">
        <v>16</v>
      </c>
      <c r="GA778">
        <v>0.19</v>
      </c>
      <c r="GB778">
        <v>0.02</v>
      </c>
      <c r="GC778">
        <v>-41.90286097560976</v>
      </c>
      <c r="GD778">
        <v>1.726018118466874</v>
      </c>
      <c r="GE778">
        <v>0.2253021720290316</v>
      </c>
      <c r="GF778">
        <v>0</v>
      </c>
      <c r="GG778">
        <v>934.3179411764705</v>
      </c>
      <c r="GH778">
        <v>-0.8430863257803953</v>
      </c>
      <c r="GI778">
        <v>0.2053410278445592</v>
      </c>
      <c r="GJ778">
        <v>1</v>
      </c>
      <c r="GK778">
        <v>1.254660243902439</v>
      </c>
      <c r="GL778">
        <v>-0.4749188153310103</v>
      </c>
      <c r="GM778">
        <v>0.04748054623392847</v>
      </c>
      <c r="GN778">
        <v>0</v>
      </c>
      <c r="GO778">
        <v>1</v>
      </c>
      <c r="GP778">
        <v>3</v>
      </c>
      <c r="GQ778" t="s">
        <v>463</v>
      </c>
      <c r="GR778">
        <v>3.12796</v>
      </c>
      <c r="GS778">
        <v>2.72849</v>
      </c>
      <c r="GT778">
        <v>0.196383</v>
      </c>
      <c r="GU778">
        <v>0.201108</v>
      </c>
      <c r="GV778">
        <v>0.101628</v>
      </c>
      <c r="GW778">
        <v>0.09846870000000001</v>
      </c>
      <c r="GX778">
        <v>24102.4</v>
      </c>
      <c r="GY778">
        <v>23238.7</v>
      </c>
      <c r="GZ778">
        <v>30535.2</v>
      </c>
      <c r="HA778">
        <v>29344.3</v>
      </c>
      <c r="HB778">
        <v>37866.5</v>
      </c>
      <c r="HC778">
        <v>34810.9</v>
      </c>
      <c r="HD778">
        <v>46712.2</v>
      </c>
      <c r="HE778">
        <v>43600</v>
      </c>
      <c r="HF778">
        <v>1.82365</v>
      </c>
      <c r="HG778">
        <v>1.83598</v>
      </c>
      <c r="HH778">
        <v>0.153847</v>
      </c>
      <c r="HI778">
        <v>0</v>
      </c>
      <c r="HJ778">
        <v>27.4979</v>
      </c>
      <c r="HK778">
        <v>999.9</v>
      </c>
      <c r="HL778">
        <v>46.5</v>
      </c>
      <c r="HM778">
        <v>31.7</v>
      </c>
      <c r="HN778">
        <v>24.0951</v>
      </c>
      <c r="HO778">
        <v>62.6943</v>
      </c>
      <c r="HP778">
        <v>16.9952</v>
      </c>
      <c r="HQ778">
        <v>1</v>
      </c>
      <c r="HR778">
        <v>0.133153</v>
      </c>
      <c r="HS778">
        <v>0.297113</v>
      </c>
      <c r="HT778">
        <v>20.2009</v>
      </c>
      <c r="HU778">
        <v>5.22732</v>
      </c>
      <c r="HV778">
        <v>11.974</v>
      </c>
      <c r="HW778">
        <v>4.96965</v>
      </c>
      <c r="HX778">
        <v>3.28953</v>
      </c>
      <c r="HY778">
        <v>9999</v>
      </c>
      <c r="HZ778">
        <v>9999</v>
      </c>
      <c r="IA778">
        <v>9999</v>
      </c>
      <c r="IB778">
        <v>22.9</v>
      </c>
      <c r="IC778">
        <v>4.97293</v>
      </c>
      <c r="ID778">
        <v>1.87729</v>
      </c>
      <c r="IE778">
        <v>1.87532</v>
      </c>
      <c r="IF778">
        <v>1.87814</v>
      </c>
      <c r="IG778">
        <v>1.87486</v>
      </c>
      <c r="IH778">
        <v>1.87843</v>
      </c>
      <c r="II778">
        <v>1.87547</v>
      </c>
      <c r="IJ778">
        <v>1.87669</v>
      </c>
      <c r="IK778">
        <v>0</v>
      </c>
      <c r="IL778">
        <v>0</v>
      </c>
      <c r="IM778">
        <v>0</v>
      </c>
      <c r="IN778">
        <v>0</v>
      </c>
      <c r="IO778" t="s">
        <v>441</v>
      </c>
      <c r="IP778" t="s">
        <v>442</v>
      </c>
      <c r="IQ778" t="s">
        <v>443</v>
      </c>
      <c r="IR778" t="s">
        <v>443</v>
      </c>
      <c r="IS778" t="s">
        <v>443</v>
      </c>
      <c r="IT778" t="s">
        <v>443</v>
      </c>
      <c r="IU778">
        <v>0</v>
      </c>
      <c r="IV778">
        <v>100</v>
      </c>
      <c r="IW778">
        <v>100</v>
      </c>
      <c r="IX778">
        <v>1.37</v>
      </c>
      <c r="IY778">
        <v>0.2059</v>
      </c>
      <c r="IZ778">
        <v>-0.1222274518627452</v>
      </c>
      <c r="JA778">
        <v>0.001328938755811441</v>
      </c>
      <c r="JB778">
        <v>-5.633165956792918E-07</v>
      </c>
      <c r="JC778">
        <v>2.510553891376428E-10</v>
      </c>
      <c r="JD778">
        <v>-0.04678033270444259</v>
      </c>
      <c r="JE778">
        <v>-0.0009625096320519332</v>
      </c>
      <c r="JF778">
        <v>0.0006953178313022573</v>
      </c>
      <c r="JG778">
        <v>-5.973937232829655E-06</v>
      </c>
      <c r="JH778">
        <v>1</v>
      </c>
      <c r="JI778">
        <v>2112</v>
      </c>
      <c r="JJ778">
        <v>1</v>
      </c>
      <c r="JK778">
        <v>26</v>
      </c>
      <c r="JL778">
        <v>201963</v>
      </c>
      <c r="JM778">
        <v>201962.9</v>
      </c>
      <c r="JN778">
        <v>3.03223</v>
      </c>
      <c r="JO778">
        <v>2.53784</v>
      </c>
      <c r="JP778">
        <v>1.39893</v>
      </c>
      <c r="JQ778">
        <v>2.32544</v>
      </c>
      <c r="JR778">
        <v>1.44897</v>
      </c>
      <c r="JS778">
        <v>2.46582</v>
      </c>
      <c r="JT778">
        <v>37.5781</v>
      </c>
      <c r="JU778">
        <v>23.9474</v>
      </c>
      <c r="JV778">
        <v>18</v>
      </c>
      <c r="JW778">
        <v>477.865</v>
      </c>
      <c r="JX778">
        <v>455.318</v>
      </c>
      <c r="JY778">
        <v>26.8222</v>
      </c>
      <c r="JZ778">
        <v>28.9553</v>
      </c>
      <c r="KA778">
        <v>30</v>
      </c>
      <c r="KB778">
        <v>28.7254</v>
      </c>
      <c r="KC778">
        <v>28.8072</v>
      </c>
      <c r="KD778">
        <v>60.6926</v>
      </c>
      <c r="KE778">
        <v>17.8965</v>
      </c>
      <c r="KF778">
        <v>17.6912</v>
      </c>
      <c r="KG778">
        <v>26.813</v>
      </c>
      <c r="KH778">
        <v>1503.46</v>
      </c>
      <c r="KI778">
        <v>21.2193</v>
      </c>
      <c r="KJ778">
        <v>100.948</v>
      </c>
      <c r="KK778">
        <v>100.291</v>
      </c>
    </row>
    <row r="779" spans="1:297">
      <c r="A779">
        <v>763</v>
      </c>
      <c r="B779">
        <v>1759266364.1</v>
      </c>
      <c r="C779">
        <v>19548.5</v>
      </c>
      <c r="D779" t="s">
        <v>1976</v>
      </c>
      <c r="E779" t="s">
        <v>1977</v>
      </c>
      <c r="F779">
        <v>5</v>
      </c>
      <c r="G779" t="s">
        <v>1797</v>
      </c>
      <c r="H779" t="s">
        <v>436</v>
      </c>
      <c r="I779">
        <v>1759266356.6</v>
      </c>
      <c r="J779">
        <f>(K779)/1000</f>
        <v>0</v>
      </c>
      <c r="K779">
        <f>IF(DP779, AN779, AH779)</f>
        <v>0</v>
      </c>
      <c r="L779">
        <f>IF(DP779, AI779, AG779)</f>
        <v>0</v>
      </c>
      <c r="M779">
        <f>DR779 - IF(AU779&gt;1, L779*DL779*100.0/(AW779), 0)</f>
        <v>0</v>
      </c>
      <c r="N779">
        <f>((T779-J779/2)*M779-L779)/(T779+J779/2)</f>
        <v>0</v>
      </c>
      <c r="O779">
        <f>N779*(DY779+DZ779)/1000.0</f>
        <v>0</v>
      </c>
      <c r="P779">
        <f>(DR779 - IF(AU779&gt;1, L779*DL779*100.0/(AW779), 0))*(DY779+DZ779)/1000.0</f>
        <v>0</v>
      </c>
      <c r="Q779">
        <f>2.0/((1/S779-1/R779)+SIGN(S779)*SQRT((1/S779-1/R779)*(1/S779-1/R779) + 4*DM779/((DM779+1)*(DM779+1))*(2*1/S779*1/R779-1/R779*1/R779)))</f>
        <v>0</v>
      </c>
      <c r="R779">
        <f>IF(LEFT(DN779,1)&lt;&gt;"0",IF(LEFT(DN779,1)="1",3.0,DO779),$D$5+$E$5*(EF779*DY779/($K$5*1000))+$F$5*(EF779*DY779/($K$5*1000))*MAX(MIN(DL779,$J$5),$I$5)*MAX(MIN(DL779,$J$5),$I$5)+$G$5*MAX(MIN(DL779,$J$5),$I$5)*(EF779*DY779/($K$5*1000))+$H$5*(EF779*DY779/($K$5*1000))*(EF779*DY779/($K$5*1000)))</f>
        <v>0</v>
      </c>
      <c r="S779">
        <f>J779*(1000-(1000*0.61365*exp(17.502*W779/(240.97+W779))/(DY779+DZ779)+DT779)/2)/(1000*0.61365*exp(17.502*W779/(240.97+W779))/(DY779+DZ779)-DT779)</f>
        <v>0</v>
      </c>
      <c r="T779">
        <f>1/((DM779+1)/(Q779/1.6)+1/(R779/1.37)) + DM779/((DM779+1)/(Q779/1.6) + DM779/(R779/1.37))</f>
        <v>0</v>
      </c>
      <c r="U779">
        <f>(DH779*DK779)</f>
        <v>0</v>
      </c>
      <c r="V779">
        <f>(EA779+(U779+2*0.95*5.67E-8*(((EA779+$B$7)+273)^4-(EA779+273)^4)-44100*J779)/(1.84*29.3*R779+8*0.95*5.67E-8*(EA779+273)^3))</f>
        <v>0</v>
      </c>
      <c r="W779">
        <f>($C$7*EB779+$D$7*EC779+$E$7*V779)</f>
        <v>0</v>
      </c>
      <c r="X779">
        <f>0.61365*exp(17.502*W779/(240.97+W779))</f>
        <v>0</v>
      </c>
      <c r="Y779">
        <f>(Z779/AA779*100)</f>
        <v>0</v>
      </c>
      <c r="Z779">
        <f>DT779*(DY779+DZ779)/1000</f>
        <v>0</v>
      </c>
      <c r="AA779">
        <f>0.61365*exp(17.502*EA779/(240.97+EA779))</f>
        <v>0</v>
      </c>
      <c r="AB779">
        <f>(X779-DT779*(DY779+DZ779)/1000)</f>
        <v>0</v>
      </c>
      <c r="AC779">
        <f>(-J779*44100)</f>
        <v>0</v>
      </c>
      <c r="AD779">
        <f>2*29.3*R779*0.92*(EA779-W779)</f>
        <v>0</v>
      </c>
      <c r="AE779">
        <f>2*0.95*5.67E-8*(((EA779+$B$7)+273)^4-(W779+273)^4)</f>
        <v>0</v>
      </c>
      <c r="AF779">
        <f>U779+AE779+AC779+AD779</f>
        <v>0</v>
      </c>
      <c r="AG779">
        <f>DX779*AU779*(DS779-DR779*(1000-AU779*DU779)/(1000-AU779*DT779))/(100*DL779)</f>
        <v>0</v>
      </c>
      <c r="AH779">
        <f>1000*DX779*AU779*(DT779-DU779)/(100*DL779*(1000-AU779*DT779))</f>
        <v>0</v>
      </c>
      <c r="AI779">
        <f>(AJ779 - AK779 - DY779*1E3/(8.314*(EA779+273.15)) * AM779/DX779 * AL779) * DX779/(100*DL779) * (1000 - DU779)/1000</f>
        <v>0</v>
      </c>
      <c r="AJ779">
        <v>1523.818441672637</v>
      </c>
      <c r="AK779">
        <v>1491.985575757574</v>
      </c>
      <c r="AL779">
        <v>3.32389031616969</v>
      </c>
      <c r="AM779">
        <v>65.48838002476873</v>
      </c>
      <c r="AN779">
        <f>(AP779 - AO779 + DY779*1E3/(8.314*(EA779+273.15)) * AR779/DX779 * AQ779) * DX779/(100*DL779) * 1000/(1000 - AP779)</f>
        <v>0</v>
      </c>
      <c r="AO779">
        <v>21.15131320560434</v>
      </c>
      <c r="AP779">
        <v>22.25286424242424</v>
      </c>
      <c r="AQ779">
        <v>0.0002469551066841652</v>
      </c>
      <c r="AR779">
        <v>121.0153732693986</v>
      </c>
      <c r="AS779">
        <v>4</v>
      </c>
      <c r="AT779">
        <v>1</v>
      </c>
      <c r="AU779">
        <f>IF(AS779*$H$13&gt;=AW779,1.0,(AW779/(AW779-AS779*$H$13)))</f>
        <v>0</v>
      </c>
      <c r="AV779">
        <f>(AU779-1)*100</f>
        <v>0</v>
      </c>
      <c r="AW779">
        <f>MAX(0,($B$13+$C$13*EF779)/(1+$D$13*EF779)*DY779/(EA779+273)*$E$13)</f>
        <v>0</v>
      </c>
      <c r="AX779" t="s">
        <v>437</v>
      </c>
      <c r="AY779" t="s">
        <v>437</v>
      </c>
      <c r="AZ779">
        <v>0</v>
      </c>
      <c r="BA779">
        <v>0</v>
      </c>
      <c r="BB779">
        <f>1-AZ779/BA779</f>
        <v>0</v>
      </c>
      <c r="BC779">
        <v>0</v>
      </c>
      <c r="BD779" t="s">
        <v>437</v>
      </c>
      <c r="BE779" t="s">
        <v>437</v>
      </c>
      <c r="BF779">
        <v>0</v>
      </c>
      <c r="BG779">
        <v>0</v>
      </c>
      <c r="BH779">
        <f>1-BF779/BG779</f>
        <v>0</v>
      </c>
      <c r="BI779">
        <v>0.5</v>
      </c>
      <c r="BJ779">
        <f>DI779</f>
        <v>0</v>
      </c>
      <c r="BK779">
        <f>L779</f>
        <v>0</v>
      </c>
      <c r="BL779">
        <f>BH779*BI779*BJ779</f>
        <v>0</v>
      </c>
      <c r="BM779">
        <f>(BK779-BC779)/BJ779</f>
        <v>0</v>
      </c>
      <c r="BN779">
        <f>(BA779-BG779)/BG779</f>
        <v>0</v>
      </c>
      <c r="BO779">
        <f>AZ779/(BB779+AZ779/BG779)</f>
        <v>0</v>
      </c>
      <c r="BP779" t="s">
        <v>437</v>
      </c>
      <c r="BQ779">
        <v>0</v>
      </c>
      <c r="BR779">
        <f>IF(BQ779&lt;&gt;0, BQ779, BO779)</f>
        <v>0</v>
      </c>
      <c r="BS779">
        <f>1-BR779/BG779</f>
        <v>0</v>
      </c>
      <c r="BT779">
        <f>(BG779-BF779)/(BG779-BR779)</f>
        <v>0</v>
      </c>
      <c r="BU779">
        <f>(BA779-BG779)/(BA779-BR779)</f>
        <v>0</v>
      </c>
      <c r="BV779">
        <f>(BG779-BF779)/(BG779-AZ779)</f>
        <v>0</v>
      </c>
      <c r="BW779">
        <f>(BA779-BG779)/(BA779-AZ779)</f>
        <v>0</v>
      </c>
      <c r="BX779">
        <f>(BT779*BR779/BF779)</f>
        <v>0</v>
      </c>
      <c r="BY779">
        <f>(1-BX779)</f>
        <v>0</v>
      </c>
      <c r="DH779">
        <f>$B$11*EG779+$C$11*EH779+$F$11*ES779*(1-EV779)</f>
        <v>0</v>
      </c>
      <c r="DI779">
        <f>DH779*DJ779</f>
        <v>0</v>
      </c>
      <c r="DJ779">
        <f>($B$11*$D$9+$C$11*$D$9+$F$11*((FF779+EX779)/MAX(FF779+EX779+FG779, 0.1)*$I$9+FG779/MAX(FF779+EX779+FG779, 0.1)*$J$9))/($B$11+$C$11+$F$11)</f>
        <v>0</v>
      </c>
      <c r="DK779">
        <f>($B$11*$K$9+$C$11*$K$9+$F$11*((FF779+EX779)/MAX(FF779+EX779+FG779, 0.1)*$P$9+FG779/MAX(FF779+EX779+FG779, 0.1)*$Q$9))/($B$11+$C$11+$F$11)</f>
        <v>0</v>
      </c>
      <c r="DL779">
        <v>5.36</v>
      </c>
      <c r="DM779">
        <v>0.5</v>
      </c>
      <c r="DN779" t="s">
        <v>438</v>
      </c>
      <c r="DO779">
        <v>2</v>
      </c>
      <c r="DP779" t="b">
        <v>1</v>
      </c>
      <c r="DQ779">
        <v>1759266356.6</v>
      </c>
      <c r="DR779">
        <v>1435.83</v>
      </c>
      <c r="DS779">
        <v>1477.358148148148</v>
      </c>
      <c r="DT779">
        <v>22.2582</v>
      </c>
      <c r="DU779">
        <v>21.08914444444444</v>
      </c>
      <c r="DV779">
        <v>1434.462962962963</v>
      </c>
      <c r="DW779">
        <v>22.05213333333333</v>
      </c>
      <c r="DX779">
        <v>500.0739999999999</v>
      </c>
      <c r="DY779">
        <v>90.59996296296295</v>
      </c>
      <c r="DZ779">
        <v>0.05067897407407408</v>
      </c>
      <c r="EA779">
        <v>29.13736666666667</v>
      </c>
      <c r="EB779">
        <v>30.0152962962963</v>
      </c>
      <c r="EC779">
        <v>999.9000000000001</v>
      </c>
      <c r="ED779">
        <v>0</v>
      </c>
      <c r="EE779">
        <v>0</v>
      </c>
      <c r="EF779">
        <v>10011.16851851852</v>
      </c>
      <c r="EG779">
        <v>0</v>
      </c>
      <c r="EH779">
        <v>12.34901851851852</v>
      </c>
      <c r="EI779">
        <v>-41.52759629629629</v>
      </c>
      <c r="EJ779">
        <v>1468.518148148148</v>
      </c>
      <c r="EK779">
        <v>1509.185925925926</v>
      </c>
      <c r="EL779">
        <v>1.169058518518518</v>
      </c>
      <c r="EM779">
        <v>1477.358148148148</v>
      </c>
      <c r="EN779">
        <v>21.08914444444444</v>
      </c>
      <c r="EO779">
        <v>2.016591851851852</v>
      </c>
      <c r="EP779">
        <v>1.910674814814814</v>
      </c>
      <c r="EQ779">
        <v>17.57520740740741</v>
      </c>
      <c r="ER779">
        <v>16.72287037037037</v>
      </c>
      <c r="ES779">
        <v>2000.013333333334</v>
      </c>
      <c r="ET779">
        <v>0.980003111111111</v>
      </c>
      <c r="EU779">
        <v>0.01999678888888889</v>
      </c>
      <c r="EV779">
        <v>0</v>
      </c>
      <c r="EW779">
        <v>934.1912222222222</v>
      </c>
      <c r="EX779">
        <v>5.000560000000001</v>
      </c>
      <c r="EY779">
        <v>19202.09259259259</v>
      </c>
      <c r="EZ779">
        <v>17294.99259259259</v>
      </c>
      <c r="FA779">
        <v>41.19407407407407</v>
      </c>
      <c r="FB779">
        <v>41.45099999999999</v>
      </c>
      <c r="FC779">
        <v>41.046</v>
      </c>
      <c r="FD779">
        <v>40.6341111111111</v>
      </c>
      <c r="FE779">
        <v>42.08314814814813</v>
      </c>
      <c r="FF779">
        <v>1955.123333333333</v>
      </c>
      <c r="FG779">
        <v>39.89000000000001</v>
      </c>
      <c r="FH779">
        <v>0</v>
      </c>
      <c r="FI779">
        <v>1759266378.4</v>
      </c>
      <c r="FJ779">
        <v>0</v>
      </c>
      <c r="FK779">
        <v>934.2225769230768</v>
      </c>
      <c r="FL779">
        <v>-0.8968547064153406</v>
      </c>
      <c r="FM779">
        <v>-38.18119663707692</v>
      </c>
      <c r="FN779">
        <v>19201.93846153846</v>
      </c>
      <c r="FO779">
        <v>15</v>
      </c>
      <c r="FP779">
        <v>0</v>
      </c>
      <c r="FQ779" t="s">
        <v>439</v>
      </c>
      <c r="FR779">
        <v>1747148579.5</v>
      </c>
      <c r="FS779">
        <v>1747148584.5</v>
      </c>
      <c r="FT779">
        <v>0</v>
      </c>
      <c r="FU779">
        <v>0.162</v>
      </c>
      <c r="FV779">
        <v>-0.001</v>
      </c>
      <c r="FW779">
        <v>0.139</v>
      </c>
      <c r="FX779">
        <v>0.058</v>
      </c>
      <c r="FY779">
        <v>420</v>
      </c>
      <c r="FZ779">
        <v>16</v>
      </c>
      <c r="GA779">
        <v>0.19</v>
      </c>
      <c r="GB779">
        <v>0.02</v>
      </c>
      <c r="GC779">
        <v>-41.66089512195122</v>
      </c>
      <c r="GD779">
        <v>3.214482229965168</v>
      </c>
      <c r="GE779">
        <v>0.3468495020169055</v>
      </c>
      <c r="GF779">
        <v>0</v>
      </c>
      <c r="GG779">
        <v>934.2837941176471</v>
      </c>
      <c r="GH779">
        <v>-0.990481281135849</v>
      </c>
      <c r="GI779">
        <v>0.2313794667044945</v>
      </c>
      <c r="GJ779">
        <v>1</v>
      </c>
      <c r="GK779">
        <v>1.198329512195122</v>
      </c>
      <c r="GL779">
        <v>-0.6363817421602787</v>
      </c>
      <c r="GM779">
        <v>0.06363737262712847</v>
      </c>
      <c r="GN779">
        <v>0</v>
      </c>
      <c r="GO779">
        <v>1</v>
      </c>
      <c r="GP779">
        <v>3</v>
      </c>
      <c r="GQ779" t="s">
        <v>463</v>
      </c>
      <c r="GR779">
        <v>3.12759</v>
      </c>
      <c r="GS779">
        <v>2.72862</v>
      </c>
      <c r="GT779">
        <v>0.197694</v>
      </c>
      <c r="GU779">
        <v>0.202404</v>
      </c>
      <c r="GV779">
        <v>0.101652</v>
      </c>
      <c r="GW779">
        <v>0.0987637</v>
      </c>
      <c r="GX779">
        <v>24063.3</v>
      </c>
      <c r="GY779">
        <v>23201</v>
      </c>
      <c r="GZ779">
        <v>30535.4</v>
      </c>
      <c r="HA779">
        <v>29344.3</v>
      </c>
      <c r="HB779">
        <v>37865.5</v>
      </c>
      <c r="HC779">
        <v>34799.8</v>
      </c>
      <c r="HD779">
        <v>46712.2</v>
      </c>
      <c r="HE779">
        <v>43600.3</v>
      </c>
      <c r="HF779">
        <v>1.82257</v>
      </c>
      <c r="HG779">
        <v>1.83683</v>
      </c>
      <c r="HH779">
        <v>0.156119</v>
      </c>
      <c r="HI779">
        <v>0</v>
      </c>
      <c r="HJ779">
        <v>27.4926</v>
      </c>
      <c r="HK779">
        <v>999.9</v>
      </c>
      <c r="HL779">
        <v>46.5</v>
      </c>
      <c r="HM779">
        <v>31.7</v>
      </c>
      <c r="HN779">
        <v>24.0956</v>
      </c>
      <c r="HO779">
        <v>63.0043</v>
      </c>
      <c r="HP779">
        <v>17.3397</v>
      </c>
      <c r="HQ779">
        <v>1</v>
      </c>
      <c r="HR779">
        <v>0.133079</v>
      </c>
      <c r="HS779">
        <v>0.261035</v>
      </c>
      <c r="HT779">
        <v>20.2009</v>
      </c>
      <c r="HU779">
        <v>5.22777</v>
      </c>
      <c r="HV779">
        <v>11.974</v>
      </c>
      <c r="HW779">
        <v>4.96975</v>
      </c>
      <c r="HX779">
        <v>3.28953</v>
      </c>
      <c r="HY779">
        <v>9999</v>
      </c>
      <c r="HZ779">
        <v>9999</v>
      </c>
      <c r="IA779">
        <v>9999</v>
      </c>
      <c r="IB779">
        <v>22.9</v>
      </c>
      <c r="IC779">
        <v>4.9729</v>
      </c>
      <c r="ID779">
        <v>1.87727</v>
      </c>
      <c r="IE779">
        <v>1.87531</v>
      </c>
      <c r="IF779">
        <v>1.87811</v>
      </c>
      <c r="IG779">
        <v>1.87485</v>
      </c>
      <c r="IH779">
        <v>1.87842</v>
      </c>
      <c r="II779">
        <v>1.87546</v>
      </c>
      <c r="IJ779">
        <v>1.87668</v>
      </c>
      <c r="IK779">
        <v>0</v>
      </c>
      <c r="IL779">
        <v>0</v>
      </c>
      <c r="IM779">
        <v>0</v>
      </c>
      <c r="IN779">
        <v>0</v>
      </c>
      <c r="IO779" t="s">
        <v>441</v>
      </c>
      <c r="IP779" t="s">
        <v>442</v>
      </c>
      <c r="IQ779" t="s">
        <v>443</v>
      </c>
      <c r="IR779" t="s">
        <v>443</v>
      </c>
      <c r="IS779" t="s">
        <v>443</v>
      </c>
      <c r="IT779" t="s">
        <v>443</v>
      </c>
      <c r="IU779">
        <v>0</v>
      </c>
      <c r="IV779">
        <v>100</v>
      </c>
      <c r="IW779">
        <v>100</v>
      </c>
      <c r="IX779">
        <v>1.4</v>
      </c>
      <c r="IY779">
        <v>0.206</v>
      </c>
      <c r="IZ779">
        <v>-0.1222274518627452</v>
      </c>
      <c r="JA779">
        <v>0.001328938755811441</v>
      </c>
      <c r="JB779">
        <v>-5.633165956792918E-07</v>
      </c>
      <c r="JC779">
        <v>2.510553891376428E-10</v>
      </c>
      <c r="JD779">
        <v>-0.04678033270444259</v>
      </c>
      <c r="JE779">
        <v>-0.0009625096320519332</v>
      </c>
      <c r="JF779">
        <v>0.0006953178313022573</v>
      </c>
      <c r="JG779">
        <v>-5.973937232829655E-06</v>
      </c>
      <c r="JH779">
        <v>1</v>
      </c>
      <c r="JI779">
        <v>2112</v>
      </c>
      <c r="JJ779">
        <v>1</v>
      </c>
      <c r="JK779">
        <v>26</v>
      </c>
      <c r="JL779">
        <v>201963.1</v>
      </c>
      <c r="JM779">
        <v>201963</v>
      </c>
      <c r="JN779">
        <v>3.05542</v>
      </c>
      <c r="JO779">
        <v>2.52808</v>
      </c>
      <c r="JP779">
        <v>1.39893</v>
      </c>
      <c r="JQ779">
        <v>2.32544</v>
      </c>
      <c r="JR779">
        <v>1.44897</v>
      </c>
      <c r="JS779">
        <v>2.61108</v>
      </c>
      <c r="JT779">
        <v>37.5781</v>
      </c>
      <c r="JU779">
        <v>23.9649</v>
      </c>
      <c r="JV779">
        <v>18</v>
      </c>
      <c r="JW779">
        <v>477.257</v>
      </c>
      <c r="JX779">
        <v>455.832</v>
      </c>
      <c r="JY779">
        <v>26.8066</v>
      </c>
      <c r="JZ779">
        <v>28.9522</v>
      </c>
      <c r="KA779">
        <v>30</v>
      </c>
      <c r="KB779">
        <v>28.7223</v>
      </c>
      <c r="KC779">
        <v>28.8036</v>
      </c>
      <c r="KD779">
        <v>61.187</v>
      </c>
      <c r="KE779">
        <v>17.8965</v>
      </c>
      <c r="KF779">
        <v>18.0649</v>
      </c>
      <c r="KG779">
        <v>26.7902</v>
      </c>
      <c r="KH779">
        <v>1523.57</v>
      </c>
      <c r="KI779">
        <v>21.2521</v>
      </c>
      <c r="KJ779">
        <v>100.949</v>
      </c>
      <c r="KK779">
        <v>100.292</v>
      </c>
    </row>
    <row r="780" spans="1:297">
      <c r="A780">
        <v>764</v>
      </c>
      <c r="B780">
        <v>1759266369.1</v>
      </c>
      <c r="C780">
        <v>19553.5</v>
      </c>
      <c r="D780" t="s">
        <v>1978</v>
      </c>
      <c r="E780" t="s">
        <v>1979</v>
      </c>
      <c r="F780">
        <v>5</v>
      </c>
      <c r="G780" t="s">
        <v>1797</v>
      </c>
      <c r="H780" t="s">
        <v>436</v>
      </c>
      <c r="I780">
        <v>1759266361.314285</v>
      </c>
      <c r="J780">
        <f>(K780)/1000</f>
        <v>0</v>
      </c>
      <c r="K780">
        <f>IF(DP780, AN780, AH780)</f>
        <v>0</v>
      </c>
      <c r="L780">
        <f>IF(DP780, AI780, AG780)</f>
        <v>0</v>
      </c>
      <c r="M780">
        <f>DR780 - IF(AU780&gt;1, L780*DL780*100.0/(AW780), 0)</f>
        <v>0</v>
      </c>
      <c r="N780">
        <f>((T780-J780/2)*M780-L780)/(T780+J780/2)</f>
        <v>0</v>
      </c>
      <c r="O780">
        <f>N780*(DY780+DZ780)/1000.0</f>
        <v>0</v>
      </c>
      <c r="P780">
        <f>(DR780 - IF(AU780&gt;1, L780*DL780*100.0/(AW780), 0))*(DY780+DZ780)/1000.0</f>
        <v>0</v>
      </c>
      <c r="Q780">
        <f>2.0/((1/S780-1/R780)+SIGN(S780)*SQRT((1/S780-1/R780)*(1/S780-1/R780) + 4*DM780/((DM780+1)*(DM780+1))*(2*1/S780*1/R780-1/R780*1/R780)))</f>
        <v>0</v>
      </c>
      <c r="R780">
        <f>IF(LEFT(DN780,1)&lt;&gt;"0",IF(LEFT(DN780,1)="1",3.0,DO780),$D$5+$E$5*(EF780*DY780/($K$5*1000))+$F$5*(EF780*DY780/($K$5*1000))*MAX(MIN(DL780,$J$5),$I$5)*MAX(MIN(DL780,$J$5),$I$5)+$G$5*MAX(MIN(DL780,$J$5),$I$5)*(EF780*DY780/($K$5*1000))+$H$5*(EF780*DY780/($K$5*1000))*(EF780*DY780/($K$5*1000)))</f>
        <v>0</v>
      </c>
      <c r="S780">
        <f>J780*(1000-(1000*0.61365*exp(17.502*W780/(240.97+W780))/(DY780+DZ780)+DT780)/2)/(1000*0.61365*exp(17.502*W780/(240.97+W780))/(DY780+DZ780)-DT780)</f>
        <v>0</v>
      </c>
      <c r="T780">
        <f>1/((DM780+1)/(Q780/1.6)+1/(R780/1.37)) + DM780/((DM780+1)/(Q780/1.6) + DM780/(R780/1.37))</f>
        <v>0</v>
      </c>
      <c r="U780">
        <f>(DH780*DK780)</f>
        <v>0</v>
      </c>
      <c r="V780">
        <f>(EA780+(U780+2*0.95*5.67E-8*(((EA780+$B$7)+273)^4-(EA780+273)^4)-44100*J780)/(1.84*29.3*R780+8*0.95*5.67E-8*(EA780+273)^3))</f>
        <v>0</v>
      </c>
      <c r="W780">
        <f>($C$7*EB780+$D$7*EC780+$E$7*V780)</f>
        <v>0</v>
      </c>
      <c r="X780">
        <f>0.61365*exp(17.502*W780/(240.97+W780))</f>
        <v>0</v>
      </c>
      <c r="Y780">
        <f>(Z780/AA780*100)</f>
        <v>0</v>
      </c>
      <c r="Z780">
        <f>DT780*(DY780+DZ780)/1000</f>
        <v>0</v>
      </c>
      <c r="AA780">
        <f>0.61365*exp(17.502*EA780/(240.97+EA780))</f>
        <v>0</v>
      </c>
      <c r="AB780">
        <f>(X780-DT780*(DY780+DZ780)/1000)</f>
        <v>0</v>
      </c>
      <c r="AC780">
        <f>(-J780*44100)</f>
        <v>0</v>
      </c>
      <c r="AD780">
        <f>2*29.3*R780*0.92*(EA780-W780)</f>
        <v>0</v>
      </c>
      <c r="AE780">
        <f>2*0.95*5.67E-8*(((EA780+$B$7)+273)^4-(W780+273)^4)</f>
        <v>0</v>
      </c>
      <c r="AF780">
        <f>U780+AE780+AC780+AD780</f>
        <v>0</v>
      </c>
      <c r="AG780">
        <f>DX780*AU780*(DS780-DR780*(1000-AU780*DU780)/(1000-AU780*DT780))/(100*DL780)</f>
        <v>0</v>
      </c>
      <c r="AH780">
        <f>1000*DX780*AU780*(DT780-DU780)/(100*DL780*(1000-AU780*DT780))</f>
        <v>0</v>
      </c>
      <c r="AI780">
        <f>(AJ780 - AK780 - DY780*1E3/(8.314*(EA780+273.15)) * AM780/DX780 * AL780) * DX780/(100*DL780) * (1000 - DU780)/1000</f>
        <v>0</v>
      </c>
      <c r="AJ780">
        <v>1540.710273870228</v>
      </c>
      <c r="AK780">
        <v>1508.763454545455</v>
      </c>
      <c r="AL780">
        <v>3.365516261794664</v>
      </c>
      <c r="AM780">
        <v>65.48838002476873</v>
      </c>
      <c r="AN780">
        <f>(AP780 - AO780 + DY780*1E3/(8.314*(EA780+273.15)) * AR780/DX780 * AQ780) * DX780/(100*DL780) * 1000/(1000 - AP780)</f>
        <v>0</v>
      </c>
      <c r="AO780">
        <v>21.20853228044629</v>
      </c>
      <c r="AP780">
        <v>22.27397575757576</v>
      </c>
      <c r="AQ780">
        <v>0.0005299074126653902</v>
      </c>
      <c r="AR780">
        <v>121.0153732693986</v>
      </c>
      <c r="AS780">
        <v>4</v>
      </c>
      <c r="AT780">
        <v>1</v>
      </c>
      <c r="AU780">
        <f>IF(AS780*$H$13&gt;=AW780,1.0,(AW780/(AW780-AS780*$H$13)))</f>
        <v>0</v>
      </c>
      <c r="AV780">
        <f>(AU780-1)*100</f>
        <v>0</v>
      </c>
      <c r="AW780">
        <f>MAX(0,($B$13+$C$13*EF780)/(1+$D$13*EF780)*DY780/(EA780+273)*$E$13)</f>
        <v>0</v>
      </c>
      <c r="AX780" t="s">
        <v>437</v>
      </c>
      <c r="AY780" t="s">
        <v>437</v>
      </c>
      <c r="AZ780">
        <v>0</v>
      </c>
      <c r="BA780">
        <v>0</v>
      </c>
      <c r="BB780">
        <f>1-AZ780/BA780</f>
        <v>0</v>
      </c>
      <c r="BC780">
        <v>0</v>
      </c>
      <c r="BD780" t="s">
        <v>437</v>
      </c>
      <c r="BE780" t="s">
        <v>437</v>
      </c>
      <c r="BF780">
        <v>0</v>
      </c>
      <c r="BG780">
        <v>0</v>
      </c>
      <c r="BH780">
        <f>1-BF780/BG780</f>
        <v>0</v>
      </c>
      <c r="BI780">
        <v>0.5</v>
      </c>
      <c r="BJ780">
        <f>DI780</f>
        <v>0</v>
      </c>
      <c r="BK780">
        <f>L780</f>
        <v>0</v>
      </c>
      <c r="BL780">
        <f>BH780*BI780*BJ780</f>
        <v>0</v>
      </c>
      <c r="BM780">
        <f>(BK780-BC780)/BJ780</f>
        <v>0</v>
      </c>
      <c r="BN780">
        <f>(BA780-BG780)/BG780</f>
        <v>0</v>
      </c>
      <c r="BO780">
        <f>AZ780/(BB780+AZ780/BG780)</f>
        <v>0</v>
      </c>
      <c r="BP780" t="s">
        <v>437</v>
      </c>
      <c r="BQ780">
        <v>0</v>
      </c>
      <c r="BR780">
        <f>IF(BQ780&lt;&gt;0, BQ780, BO780)</f>
        <v>0</v>
      </c>
      <c r="BS780">
        <f>1-BR780/BG780</f>
        <v>0</v>
      </c>
      <c r="BT780">
        <f>(BG780-BF780)/(BG780-BR780)</f>
        <v>0</v>
      </c>
      <c r="BU780">
        <f>(BA780-BG780)/(BA780-BR780)</f>
        <v>0</v>
      </c>
      <c r="BV780">
        <f>(BG780-BF780)/(BG780-AZ780)</f>
        <v>0</v>
      </c>
      <c r="BW780">
        <f>(BA780-BG780)/(BA780-AZ780)</f>
        <v>0</v>
      </c>
      <c r="BX780">
        <f>(BT780*BR780/BF780)</f>
        <v>0</v>
      </c>
      <c r="BY780">
        <f>(1-BX780)</f>
        <v>0</v>
      </c>
      <c r="DH780">
        <f>$B$11*EG780+$C$11*EH780+$F$11*ES780*(1-EV780)</f>
        <v>0</v>
      </c>
      <c r="DI780">
        <f>DH780*DJ780</f>
        <v>0</v>
      </c>
      <c r="DJ780">
        <f>($B$11*$D$9+$C$11*$D$9+$F$11*((FF780+EX780)/MAX(FF780+EX780+FG780, 0.1)*$I$9+FG780/MAX(FF780+EX780+FG780, 0.1)*$J$9))/($B$11+$C$11+$F$11)</f>
        <v>0</v>
      </c>
      <c r="DK780">
        <f>($B$11*$K$9+$C$11*$K$9+$F$11*((FF780+EX780)/MAX(FF780+EX780+FG780, 0.1)*$P$9+FG780/MAX(FF780+EX780+FG780, 0.1)*$Q$9))/($B$11+$C$11+$F$11)</f>
        <v>0</v>
      </c>
      <c r="DL780">
        <v>5.36</v>
      </c>
      <c r="DM780">
        <v>0.5</v>
      </c>
      <c r="DN780" t="s">
        <v>438</v>
      </c>
      <c r="DO780">
        <v>2</v>
      </c>
      <c r="DP780" t="b">
        <v>1</v>
      </c>
      <c r="DQ780">
        <v>1759266361.314285</v>
      </c>
      <c r="DR780">
        <v>1451.35</v>
      </c>
      <c r="DS780">
        <v>1492.708571428572</v>
      </c>
      <c r="DT780">
        <v>22.25613928571428</v>
      </c>
      <c r="DU780">
        <v>21.14046428571429</v>
      </c>
      <c r="DV780">
        <v>1449.962857142857</v>
      </c>
      <c r="DW780">
        <v>22.05011785714286</v>
      </c>
      <c r="DX780">
        <v>500.0156071428572</v>
      </c>
      <c r="DY780">
        <v>90.59831071428573</v>
      </c>
      <c r="DZ780">
        <v>0.05071266071428572</v>
      </c>
      <c r="EA780">
        <v>29.13152857142857</v>
      </c>
      <c r="EB780">
        <v>30.02169642857143</v>
      </c>
      <c r="EC780">
        <v>999.9000000000002</v>
      </c>
      <c r="ED780">
        <v>0</v>
      </c>
      <c r="EE780">
        <v>0</v>
      </c>
      <c r="EF780">
        <v>10005.3125</v>
      </c>
      <c r="EG780">
        <v>0</v>
      </c>
      <c r="EH780">
        <v>12.34943928571428</v>
      </c>
      <c r="EI780">
        <v>-41.35962857142857</v>
      </c>
      <c r="EJ780">
        <v>1484.3875</v>
      </c>
      <c r="EK780">
        <v>1524.947857142857</v>
      </c>
      <c r="EL780">
        <v>1.115678928571429</v>
      </c>
      <c r="EM780">
        <v>1492.708571428572</v>
      </c>
      <c r="EN780">
        <v>21.14046428571429</v>
      </c>
      <c r="EO780">
        <v>2.016368928571429</v>
      </c>
      <c r="EP780">
        <v>1.915288928571429</v>
      </c>
      <c r="EQ780">
        <v>17.57345714285714</v>
      </c>
      <c r="ER780">
        <v>16.76084285714286</v>
      </c>
      <c r="ES780">
        <v>2000.021785714285</v>
      </c>
      <c r="ET780">
        <v>0.9800031785714284</v>
      </c>
      <c r="EU780">
        <v>0.01999672142857143</v>
      </c>
      <c r="EV780">
        <v>0</v>
      </c>
      <c r="EW780">
        <v>934.1196071428573</v>
      </c>
      <c r="EX780">
        <v>5.000560000000001</v>
      </c>
      <c r="EY780">
        <v>19200.43571428571</v>
      </c>
      <c r="EZ780">
        <v>17295.075</v>
      </c>
      <c r="FA780">
        <v>41.20049999999999</v>
      </c>
      <c r="FB780">
        <v>41.44149999999998</v>
      </c>
      <c r="FC780">
        <v>41.04210714285714</v>
      </c>
      <c r="FD780">
        <v>40.62039285714285</v>
      </c>
      <c r="FE780">
        <v>42.07349999999998</v>
      </c>
      <c r="FF780">
        <v>1955.131785714286</v>
      </c>
      <c r="FG780">
        <v>39.89000000000001</v>
      </c>
      <c r="FH780">
        <v>0</v>
      </c>
      <c r="FI780">
        <v>1759266383.2</v>
      </c>
      <c r="FJ780">
        <v>0</v>
      </c>
      <c r="FK780">
        <v>934.1456538461539</v>
      </c>
      <c r="FL780">
        <v>-0.861367532122205</v>
      </c>
      <c r="FM780">
        <v>-26.45470099394489</v>
      </c>
      <c r="FN780">
        <v>19200.20769230769</v>
      </c>
      <c r="FO780">
        <v>15</v>
      </c>
      <c r="FP780">
        <v>0</v>
      </c>
      <c r="FQ780" t="s">
        <v>439</v>
      </c>
      <c r="FR780">
        <v>1747148579.5</v>
      </c>
      <c r="FS780">
        <v>1747148584.5</v>
      </c>
      <c r="FT780">
        <v>0</v>
      </c>
      <c r="FU780">
        <v>0.162</v>
      </c>
      <c r="FV780">
        <v>-0.001</v>
      </c>
      <c r="FW780">
        <v>0.139</v>
      </c>
      <c r="FX780">
        <v>0.058</v>
      </c>
      <c r="FY780">
        <v>420</v>
      </c>
      <c r="FZ780">
        <v>16</v>
      </c>
      <c r="GA780">
        <v>0.19</v>
      </c>
      <c r="GB780">
        <v>0.02</v>
      </c>
      <c r="GC780">
        <v>-41.52444749999999</v>
      </c>
      <c r="GD780">
        <v>2.654196247654926</v>
      </c>
      <c r="GE780">
        <v>0.316826355427938</v>
      </c>
      <c r="GF780">
        <v>0</v>
      </c>
      <c r="GG780">
        <v>934.199088235294</v>
      </c>
      <c r="GH780">
        <v>-0.7582123790235488</v>
      </c>
      <c r="GI780">
        <v>0.2522527173114346</v>
      </c>
      <c r="GJ780">
        <v>1</v>
      </c>
      <c r="GK780">
        <v>1.14922775</v>
      </c>
      <c r="GL780">
        <v>-0.7031276172607889</v>
      </c>
      <c r="GM780">
        <v>0.06827840180055111</v>
      </c>
      <c r="GN780">
        <v>0</v>
      </c>
      <c r="GO780">
        <v>1</v>
      </c>
      <c r="GP780">
        <v>3</v>
      </c>
      <c r="GQ780" t="s">
        <v>463</v>
      </c>
      <c r="GR780">
        <v>3.1277</v>
      </c>
      <c r="GS780">
        <v>2.72846</v>
      </c>
      <c r="GT780">
        <v>0.199014</v>
      </c>
      <c r="GU780">
        <v>0.203726</v>
      </c>
      <c r="GV780">
        <v>0.101714</v>
      </c>
      <c r="GW780">
        <v>0.0988324</v>
      </c>
      <c r="GX780">
        <v>24023.6</v>
      </c>
      <c r="GY780">
        <v>23162.5</v>
      </c>
      <c r="GZ780">
        <v>30535.3</v>
      </c>
      <c r="HA780">
        <v>29344.3</v>
      </c>
      <c r="HB780">
        <v>37863.2</v>
      </c>
      <c r="HC780">
        <v>34797.1</v>
      </c>
      <c r="HD780">
        <v>46712.4</v>
      </c>
      <c r="HE780">
        <v>43600.2</v>
      </c>
      <c r="HF780">
        <v>1.82295</v>
      </c>
      <c r="HG780">
        <v>1.8367</v>
      </c>
      <c r="HH780">
        <v>0.155129</v>
      </c>
      <c r="HI780">
        <v>0</v>
      </c>
      <c r="HJ780">
        <v>27.4873</v>
      </c>
      <c r="HK780">
        <v>999.9</v>
      </c>
      <c r="HL780">
        <v>46.5</v>
      </c>
      <c r="HM780">
        <v>31.7</v>
      </c>
      <c r="HN780">
        <v>24.0975</v>
      </c>
      <c r="HO780">
        <v>62.5943</v>
      </c>
      <c r="HP780">
        <v>17.1314</v>
      </c>
      <c r="HQ780">
        <v>1</v>
      </c>
      <c r="HR780">
        <v>0.132957</v>
      </c>
      <c r="HS780">
        <v>0.284831</v>
      </c>
      <c r="HT780">
        <v>20.2008</v>
      </c>
      <c r="HU780">
        <v>5.22807</v>
      </c>
      <c r="HV780">
        <v>11.974</v>
      </c>
      <c r="HW780">
        <v>4.9696</v>
      </c>
      <c r="HX780">
        <v>3.28948</v>
      </c>
      <c r="HY780">
        <v>9999</v>
      </c>
      <c r="HZ780">
        <v>9999</v>
      </c>
      <c r="IA780">
        <v>9999</v>
      </c>
      <c r="IB780">
        <v>22.9</v>
      </c>
      <c r="IC780">
        <v>4.97289</v>
      </c>
      <c r="ID780">
        <v>1.87729</v>
      </c>
      <c r="IE780">
        <v>1.87532</v>
      </c>
      <c r="IF780">
        <v>1.87814</v>
      </c>
      <c r="IG780">
        <v>1.87485</v>
      </c>
      <c r="IH780">
        <v>1.87842</v>
      </c>
      <c r="II780">
        <v>1.87549</v>
      </c>
      <c r="IJ780">
        <v>1.87668</v>
      </c>
      <c r="IK780">
        <v>0</v>
      </c>
      <c r="IL780">
        <v>0</v>
      </c>
      <c r="IM780">
        <v>0</v>
      </c>
      <c r="IN780">
        <v>0</v>
      </c>
      <c r="IO780" t="s">
        <v>441</v>
      </c>
      <c r="IP780" t="s">
        <v>442</v>
      </c>
      <c r="IQ780" t="s">
        <v>443</v>
      </c>
      <c r="IR780" t="s">
        <v>443</v>
      </c>
      <c r="IS780" t="s">
        <v>443</v>
      </c>
      <c r="IT780" t="s">
        <v>443</v>
      </c>
      <c r="IU780">
        <v>0</v>
      </c>
      <c r="IV780">
        <v>100</v>
      </c>
      <c r="IW780">
        <v>100</v>
      </c>
      <c r="IX780">
        <v>1.42</v>
      </c>
      <c r="IY780">
        <v>0.2064</v>
      </c>
      <c r="IZ780">
        <v>-0.1222274518627452</v>
      </c>
      <c r="JA780">
        <v>0.001328938755811441</v>
      </c>
      <c r="JB780">
        <v>-5.633165956792918E-07</v>
      </c>
      <c r="JC780">
        <v>2.510553891376428E-10</v>
      </c>
      <c r="JD780">
        <v>-0.04678033270444259</v>
      </c>
      <c r="JE780">
        <v>-0.0009625096320519332</v>
      </c>
      <c r="JF780">
        <v>0.0006953178313022573</v>
      </c>
      <c r="JG780">
        <v>-5.973937232829655E-06</v>
      </c>
      <c r="JH780">
        <v>1</v>
      </c>
      <c r="JI780">
        <v>2112</v>
      </c>
      <c r="JJ780">
        <v>1</v>
      </c>
      <c r="JK780">
        <v>26</v>
      </c>
      <c r="JL780">
        <v>201963.2</v>
      </c>
      <c r="JM780">
        <v>201963.1</v>
      </c>
      <c r="JN780">
        <v>3.08594</v>
      </c>
      <c r="JO780">
        <v>2.53662</v>
      </c>
      <c r="JP780">
        <v>1.39893</v>
      </c>
      <c r="JQ780">
        <v>2.32544</v>
      </c>
      <c r="JR780">
        <v>1.44897</v>
      </c>
      <c r="JS780">
        <v>2.49512</v>
      </c>
      <c r="JT780">
        <v>37.5781</v>
      </c>
      <c r="JU780">
        <v>23.9562</v>
      </c>
      <c r="JV780">
        <v>18</v>
      </c>
      <c r="JW780">
        <v>477.438</v>
      </c>
      <c r="JX780">
        <v>455.729</v>
      </c>
      <c r="JY780">
        <v>26.7889</v>
      </c>
      <c r="JZ780">
        <v>28.949</v>
      </c>
      <c r="KA780">
        <v>29.9999</v>
      </c>
      <c r="KB780">
        <v>28.7186</v>
      </c>
      <c r="KC780">
        <v>28.8005</v>
      </c>
      <c r="KD780">
        <v>61.7557</v>
      </c>
      <c r="KE780">
        <v>17.8965</v>
      </c>
      <c r="KF780">
        <v>18.4486</v>
      </c>
      <c r="KG780">
        <v>26.7589</v>
      </c>
      <c r="KH780">
        <v>1536.93</v>
      </c>
      <c r="KI780">
        <v>21.2775</v>
      </c>
      <c r="KJ780">
        <v>100.949</v>
      </c>
      <c r="KK780">
        <v>100.291</v>
      </c>
    </row>
    <row r="781" spans="1:297">
      <c r="A781">
        <v>765</v>
      </c>
      <c r="B781">
        <v>1759266374.1</v>
      </c>
      <c r="C781">
        <v>19558.5</v>
      </c>
      <c r="D781" t="s">
        <v>1980</v>
      </c>
      <c r="E781" t="s">
        <v>1981</v>
      </c>
      <c r="F781">
        <v>5</v>
      </c>
      <c r="G781" t="s">
        <v>1797</v>
      </c>
      <c r="H781" t="s">
        <v>436</v>
      </c>
      <c r="I781">
        <v>1759266366.6</v>
      </c>
      <c r="J781">
        <f>(K781)/1000</f>
        <v>0</v>
      </c>
      <c r="K781">
        <f>IF(DP781, AN781, AH781)</f>
        <v>0</v>
      </c>
      <c r="L781">
        <f>IF(DP781, AI781, AG781)</f>
        <v>0</v>
      </c>
      <c r="M781">
        <f>DR781 - IF(AU781&gt;1, L781*DL781*100.0/(AW781), 0)</f>
        <v>0</v>
      </c>
      <c r="N781">
        <f>((T781-J781/2)*M781-L781)/(T781+J781/2)</f>
        <v>0</v>
      </c>
      <c r="O781">
        <f>N781*(DY781+DZ781)/1000.0</f>
        <v>0</v>
      </c>
      <c r="P781">
        <f>(DR781 - IF(AU781&gt;1, L781*DL781*100.0/(AW781), 0))*(DY781+DZ781)/1000.0</f>
        <v>0</v>
      </c>
      <c r="Q781">
        <f>2.0/((1/S781-1/R781)+SIGN(S781)*SQRT((1/S781-1/R781)*(1/S781-1/R781) + 4*DM781/((DM781+1)*(DM781+1))*(2*1/S781*1/R781-1/R781*1/R781)))</f>
        <v>0</v>
      </c>
      <c r="R781">
        <f>IF(LEFT(DN781,1)&lt;&gt;"0",IF(LEFT(DN781,1)="1",3.0,DO781),$D$5+$E$5*(EF781*DY781/($K$5*1000))+$F$5*(EF781*DY781/($K$5*1000))*MAX(MIN(DL781,$J$5),$I$5)*MAX(MIN(DL781,$J$5),$I$5)+$G$5*MAX(MIN(DL781,$J$5),$I$5)*(EF781*DY781/($K$5*1000))+$H$5*(EF781*DY781/($K$5*1000))*(EF781*DY781/($K$5*1000)))</f>
        <v>0</v>
      </c>
      <c r="S781">
        <f>J781*(1000-(1000*0.61365*exp(17.502*W781/(240.97+W781))/(DY781+DZ781)+DT781)/2)/(1000*0.61365*exp(17.502*W781/(240.97+W781))/(DY781+DZ781)-DT781)</f>
        <v>0</v>
      </c>
      <c r="T781">
        <f>1/((DM781+1)/(Q781/1.6)+1/(R781/1.37)) + DM781/((DM781+1)/(Q781/1.6) + DM781/(R781/1.37))</f>
        <v>0</v>
      </c>
      <c r="U781">
        <f>(DH781*DK781)</f>
        <v>0</v>
      </c>
      <c r="V781">
        <f>(EA781+(U781+2*0.95*5.67E-8*(((EA781+$B$7)+273)^4-(EA781+273)^4)-44100*J781)/(1.84*29.3*R781+8*0.95*5.67E-8*(EA781+273)^3))</f>
        <v>0</v>
      </c>
      <c r="W781">
        <f>($C$7*EB781+$D$7*EC781+$E$7*V781)</f>
        <v>0</v>
      </c>
      <c r="X781">
        <f>0.61365*exp(17.502*W781/(240.97+W781))</f>
        <v>0</v>
      </c>
      <c r="Y781">
        <f>(Z781/AA781*100)</f>
        <v>0</v>
      </c>
      <c r="Z781">
        <f>DT781*(DY781+DZ781)/1000</f>
        <v>0</v>
      </c>
      <c r="AA781">
        <f>0.61365*exp(17.502*EA781/(240.97+EA781))</f>
        <v>0</v>
      </c>
      <c r="AB781">
        <f>(X781-DT781*(DY781+DZ781)/1000)</f>
        <v>0</v>
      </c>
      <c r="AC781">
        <f>(-J781*44100)</f>
        <v>0</v>
      </c>
      <c r="AD781">
        <f>2*29.3*R781*0.92*(EA781-W781)</f>
        <v>0</v>
      </c>
      <c r="AE781">
        <f>2*0.95*5.67E-8*(((EA781+$B$7)+273)^4-(W781+273)^4)</f>
        <v>0</v>
      </c>
      <c r="AF781">
        <f>U781+AE781+AC781+AD781</f>
        <v>0</v>
      </c>
      <c r="AG781">
        <f>DX781*AU781*(DS781-DR781*(1000-AU781*DU781)/(1000-AU781*DT781))/(100*DL781)</f>
        <v>0</v>
      </c>
      <c r="AH781">
        <f>1000*DX781*AU781*(DT781-DU781)/(100*DL781*(1000-AU781*DT781))</f>
        <v>0</v>
      </c>
      <c r="AI781">
        <f>(AJ781 - AK781 - DY781*1E3/(8.314*(EA781+273.15)) * AM781/DX781 * AL781) * DX781/(100*DL781) * (1000 - DU781)/1000</f>
        <v>0</v>
      </c>
      <c r="AJ781">
        <v>1557.75492023063</v>
      </c>
      <c r="AK781">
        <v>1525.692181818182</v>
      </c>
      <c r="AL781">
        <v>3.392996084390668</v>
      </c>
      <c r="AM781">
        <v>65.48838002476873</v>
      </c>
      <c r="AN781">
        <f>(AP781 - AO781 + DY781*1E3/(8.314*(EA781+273.15)) * AR781/DX781 * AQ781) * DX781/(100*DL781) * 1000/(1000 - AP781)</f>
        <v>0</v>
      </c>
      <c r="AO781">
        <v>21.21918352467801</v>
      </c>
      <c r="AP781">
        <v>22.27395030303029</v>
      </c>
      <c r="AQ781">
        <v>-1.752360522670124E-05</v>
      </c>
      <c r="AR781">
        <v>121.0153732693986</v>
      </c>
      <c r="AS781">
        <v>4</v>
      </c>
      <c r="AT781">
        <v>1</v>
      </c>
      <c r="AU781">
        <f>IF(AS781*$H$13&gt;=AW781,1.0,(AW781/(AW781-AS781*$H$13)))</f>
        <v>0</v>
      </c>
      <c r="AV781">
        <f>(AU781-1)*100</f>
        <v>0</v>
      </c>
      <c r="AW781">
        <f>MAX(0,($B$13+$C$13*EF781)/(1+$D$13*EF781)*DY781/(EA781+273)*$E$13)</f>
        <v>0</v>
      </c>
      <c r="AX781" t="s">
        <v>437</v>
      </c>
      <c r="AY781" t="s">
        <v>437</v>
      </c>
      <c r="AZ781">
        <v>0</v>
      </c>
      <c r="BA781">
        <v>0</v>
      </c>
      <c r="BB781">
        <f>1-AZ781/BA781</f>
        <v>0</v>
      </c>
      <c r="BC781">
        <v>0</v>
      </c>
      <c r="BD781" t="s">
        <v>437</v>
      </c>
      <c r="BE781" t="s">
        <v>437</v>
      </c>
      <c r="BF781">
        <v>0</v>
      </c>
      <c r="BG781">
        <v>0</v>
      </c>
      <c r="BH781">
        <f>1-BF781/BG781</f>
        <v>0</v>
      </c>
      <c r="BI781">
        <v>0.5</v>
      </c>
      <c r="BJ781">
        <f>DI781</f>
        <v>0</v>
      </c>
      <c r="BK781">
        <f>L781</f>
        <v>0</v>
      </c>
      <c r="BL781">
        <f>BH781*BI781*BJ781</f>
        <v>0</v>
      </c>
      <c r="BM781">
        <f>(BK781-BC781)/BJ781</f>
        <v>0</v>
      </c>
      <c r="BN781">
        <f>(BA781-BG781)/BG781</f>
        <v>0</v>
      </c>
      <c r="BO781">
        <f>AZ781/(BB781+AZ781/BG781)</f>
        <v>0</v>
      </c>
      <c r="BP781" t="s">
        <v>437</v>
      </c>
      <c r="BQ781">
        <v>0</v>
      </c>
      <c r="BR781">
        <f>IF(BQ781&lt;&gt;0, BQ781, BO781)</f>
        <v>0</v>
      </c>
      <c r="BS781">
        <f>1-BR781/BG781</f>
        <v>0</v>
      </c>
      <c r="BT781">
        <f>(BG781-BF781)/(BG781-BR781)</f>
        <v>0</v>
      </c>
      <c r="BU781">
        <f>(BA781-BG781)/(BA781-BR781)</f>
        <v>0</v>
      </c>
      <c r="BV781">
        <f>(BG781-BF781)/(BG781-AZ781)</f>
        <v>0</v>
      </c>
      <c r="BW781">
        <f>(BA781-BG781)/(BA781-AZ781)</f>
        <v>0</v>
      </c>
      <c r="BX781">
        <f>(BT781*BR781/BF781)</f>
        <v>0</v>
      </c>
      <c r="BY781">
        <f>(1-BX781)</f>
        <v>0</v>
      </c>
      <c r="DH781">
        <f>$B$11*EG781+$C$11*EH781+$F$11*ES781*(1-EV781)</f>
        <v>0</v>
      </c>
      <c r="DI781">
        <f>DH781*DJ781</f>
        <v>0</v>
      </c>
      <c r="DJ781">
        <f>($B$11*$D$9+$C$11*$D$9+$F$11*((FF781+EX781)/MAX(FF781+EX781+FG781, 0.1)*$I$9+FG781/MAX(FF781+EX781+FG781, 0.1)*$J$9))/($B$11+$C$11+$F$11)</f>
        <v>0</v>
      </c>
      <c r="DK781">
        <f>($B$11*$K$9+$C$11*$K$9+$F$11*((FF781+EX781)/MAX(FF781+EX781+FG781, 0.1)*$P$9+FG781/MAX(FF781+EX781+FG781, 0.1)*$Q$9))/($B$11+$C$11+$F$11)</f>
        <v>0</v>
      </c>
      <c r="DL781">
        <v>5.36</v>
      </c>
      <c r="DM781">
        <v>0.5</v>
      </c>
      <c r="DN781" t="s">
        <v>438</v>
      </c>
      <c r="DO781">
        <v>2</v>
      </c>
      <c r="DP781" t="b">
        <v>1</v>
      </c>
      <c r="DQ781">
        <v>1759266366.6</v>
      </c>
      <c r="DR781">
        <v>1468.645185185185</v>
      </c>
      <c r="DS781">
        <v>1510.039259259259</v>
      </c>
      <c r="DT781">
        <v>22.26340740740741</v>
      </c>
      <c r="DU781">
        <v>21.18945185185185</v>
      </c>
      <c r="DV781">
        <v>1467.237037037037</v>
      </c>
      <c r="DW781">
        <v>22.05724814814814</v>
      </c>
      <c r="DX781">
        <v>500.0384074074074</v>
      </c>
      <c r="DY781">
        <v>90.59691851851851</v>
      </c>
      <c r="DZ781">
        <v>0.05064668518518518</v>
      </c>
      <c r="EA781">
        <v>29.12336666666667</v>
      </c>
      <c r="EB781">
        <v>30.01951111111111</v>
      </c>
      <c r="EC781">
        <v>999.9000000000001</v>
      </c>
      <c r="ED781">
        <v>0</v>
      </c>
      <c r="EE781">
        <v>0</v>
      </c>
      <c r="EF781">
        <v>10000.53407407407</v>
      </c>
      <c r="EG781">
        <v>0</v>
      </c>
      <c r="EH781">
        <v>12.35064074074074</v>
      </c>
      <c r="EI781">
        <v>-41.39496296296296</v>
      </c>
      <c r="EJ781">
        <v>1502.088148148148</v>
      </c>
      <c r="EK781">
        <v>1542.730740740741</v>
      </c>
      <c r="EL781">
        <v>1.073965925925926</v>
      </c>
      <c r="EM781">
        <v>1510.039259259259</v>
      </c>
      <c r="EN781">
        <v>21.18945185185185</v>
      </c>
      <c r="EO781">
        <v>2.016997407407407</v>
      </c>
      <c r="EP781">
        <v>1.919699259259259</v>
      </c>
      <c r="EQ781">
        <v>17.57839629629629</v>
      </c>
      <c r="ER781">
        <v>16.79709259259259</v>
      </c>
      <c r="ES781">
        <v>2000.035185185185</v>
      </c>
      <c r="ET781">
        <v>0.9800033333333331</v>
      </c>
      <c r="EU781">
        <v>0.01999656666666667</v>
      </c>
      <c r="EV781">
        <v>0</v>
      </c>
      <c r="EW781">
        <v>934.0927037037037</v>
      </c>
      <c r="EX781">
        <v>5.000560000000001</v>
      </c>
      <c r="EY781">
        <v>19198.84814814815</v>
      </c>
      <c r="EZ781">
        <v>17295.19259259259</v>
      </c>
      <c r="FA781">
        <v>41.21033333333333</v>
      </c>
      <c r="FB781">
        <v>41.44633333333332</v>
      </c>
      <c r="FC781">
        <v>41.06448148148147</v>
      </c>
      <c r="FD781">
        <v>40.60629629629629</v>
      </c>
      <c r="FE781">
        <v>42.07385185185185</v>
      </c>
      <c r="FF781">
        <v>1955.145185185185</v>
      </c>
      <c r="FG781">
        <v>39.89000000000001</v>
      </c>
      <c r="FH781">
        <v>0</v>
      </c>
      <c r="FI781">
        <v>1759266388.6</v>
      </c>
      <c r="FJ781">
        <v>0</v>
      </c>
      <c r="FK781">
        <v>934.1223600000001</v>
      </c>
      <c r="FL781">
        <v>0.01176921587199831</v>
      </c>
      <c r="FM781">
        <v>6.315384538140349</v>
      </c>
      <c r="FN781">
        <v>19198.668</v>
      </c>
      <c r="FO781">
        <v>15</v>
      </c>
      <c r="FP781">
        <v>0</v>
      </c>
      <c r="FQ781" t="s">
        <v>439</v>
      </c>
      <c r="FR781">
        <v>1747148579.5</v>
      </c>
      <c r="FS781">
        <v>1747148584.5</v>
      </c>
      <c r="FT781">
        <v>0</v>
      </c>
      <c r="FU781">
        <v>0.162</v>
      </c>
      <c r="FV781">
        <v>-0.001</v>
      </c>
      <c r="FW781">
        <v>0.139</v>
      </c>
      <c r="FX781">
        <v>0.058</v>
      </c>
      <c r="FY781">
        <v>420</v>
      </c>
      <c r="FZ781">
        <v>16</v>
      </c>
      <c r="GA781">
        <v>0.19</v>
      </c>
      <c r="GB781">
        <v>0.02</v>
      </c>
      <c r="GC781">
        <v>-41.41538536585366</v>
      </c>
      <c r="GD781">
        <v>-0.2639059233449148</v>
      </c>
      <c r="GE781">
        <v>0.1757107608917533</v>
      </c>
      <c r="GF781">
        <v>1</v>
      </c>
      <c r="GG781">
        <v>934.143088235294</v>
      </c>
      <c r="GH781">
        <v>-0.456608104123938</v>
      </c>
      <c r="GI781">
        <v>0.254070320007376</v>
      </c>
      <c r="GJ781">
        <v>1</v>
      </c>
      <c r="GK781">
        <v>1.102951219512195</v>
      </c>
      <c r="GL781">
        <v>-0.4940830662020896</v>
      </c>
      <c r="GM781">
        <v>0.05231503893253631</v>
      </c>
      <c r="GN781">
        <v>0</v>
      </c>
      <c r="GO781">
        <v>2</v>
      </c>
      <c r="GP781">
        <v>3</v>
      </c>
      <c r="GQ781" t="s">
        <v>446</v>
      </c>
      <c r="GR781">
        <v>3.12784</v>
      </c>
      <c r="GS781">
        <v>2.72835</v>
      </c>
      <c r="GT781">
        <v>0.200339</v>
      </c>
      <c r="GU781">
        <v>0.205054</v>
      </c>
      <c r="GV781">
        <v>0.101715</v>
      </c>
      <c r="GW781">
        <v>0.0988725</v>
      </c>
      <c r="GX781">
        <v>23983.9</v>
      </c>
      <c r="GY781">
        <v>23123.9</v>
      </c>
      <c r="GZ781">
        <v>30535.4</v>
      </c>
      <c r="HA781">
        <v>29344.4</v>
      </c>
      <c r="HB781">
        <v>37863</v>
      </c>
      <c r="HC781">
        <v>34795.3</v>
      </c>
      <c r="HD781">
        <v>46712.1</v>
      </c>
      <c r="HE781">
        <v>43599.8</v>
      </c>
      <c r="HF781">
        <v>1.82323</v>
      </c>
      <c r="HG781">
        <v>1.83683</v>
      </c>
      <c r="HH781">
        <v>0.154078</v>
      </c>
      <c r="HI781">
        <v>0</v>
      </c>
      <c r="HJ781">
        <v>27.4815</v>
      </c>
      <c r="HK781">
        <v>999.9</v>
      </c>
      <c r="HL781">
        <v>46.5</v>
      </c>
      <c r="HM781">
        <v>31.7</v>
      </c>
      <c r="HN781">
        <v>24.0969</v>
      </c>
      <c r="HO781">
        <v>62.5743</v>
      </c>
      <c r="HP781">
        <v>17.1915</v>
      </c>
      <c r="HQ781">
        <v>1</v>
      </c>
      <c r="HR781">
        <v>0.132917</v>
      </c>
      <c r="HS781">
        <v>0.331359</v>
      </c>
      <c r="HT781">
        <v>20.2008</v>
      </c>
      <c r="HU781">
        <v>5.22777</v>
      </c>
      <c r="HV781">
        <v>11.974</v>
      </c>
      <c r="HW781">
        <v>4.96965</v>
      </c>
      <c r="HX781">
        <v>3.28948</v>
      </c>
      <c r="HY781">
        <v>9999</v>
      </c>
      <c r="HZ781">
        <v>9999</v>
      </c>
      <c r="IA781">
        <v>9999</v>
      </c>
      <c r="IB781">
        <v>22.9</v>
      </c>
      <c r="IC781">
        <v>4.97291</v>
      </c>
      <c r="ID781">
        <v>1.87729</v>
      </c>
      <c r="IE781">
        <v>1.87532</v>
      </c>
      <c r="IF781">
        <v>1.87817</v>
      </c>
      <c r="IG781">
        <v>1.87487</v>
      </c>
      <c r="IH781">
        <v>1.87845</v>
      </c>
      <c r="II781">
        <v>1.87553</v>
      </c>
      <c r="IJ781">
        <v>1.8767</v>
      </c>
      <c r="IK781">
        <v>0</v>
      </c>
      <c r="IL781">
        <v>0</v>
      </c>
      <c r="IM781">
        <v>0</v>
      </c>
      <c r="IN781">
        <v>0</v>
      </c>
      <c r="IO781" t="s">
        <v>441</v>
      </c>
      <c r="IP781" t="s">
        <v>442</v>
      </c>
      <c r="IQ781" t="s">
        <v>443</v>
      </c>
      <c r="IR781" t="s">
        <v>443</v>
      </c>
      <c r="IS781" t="s">
        <v>443</v>
      </c>
      <c r="IT781" t="s">
        <v>443</v>
      </c>
      <c r="IU781">
        <v>0</v>
      </c>
      <c r="IV781">
        <v>100</v>
      </c>
      <c r="IW781">
        <v>100</v>
      </c>
      <c r="IX781">
        <v>1.44</v>
      </c>
      <c r="IY781">
        <v>0.2063</v>
      </c>
      <c r="IZ781">
        <v>-0.1222274518627452</v>
      </c>
      <c r="JA781">
        <v>0.001328938755811441</v>
      </c>
      <c r="JB781">
        <v>-5.633165956792918E-07</v>
      </c>
      <c r="JC781">
        <v>2.510553891376428E-10</v>
      </c>
      <c r="JD781">
        <v>-0.04678033270444259</v>
      </c>
      <c r="JE781">
        <v>-0.0009625096320519332</v>
      </c>
      <c r="JF781">
        <v>0.0006953178313022573</v>
      </c>
      <c r="JG781">
        <v>-5.973937232829655E-06</v>
      </c>
      <c r="JH781">
        <v>1</v>
      </c>
      <c r="JI781">
        <v>2112</v>
      </c>
      <c r="JJ781">
        <v>1</v>
      </c>
      <c r="JK781">
        <v>26</v>
      </c>
      <c r="JL781">
        <v>201963.2</v>
      </c>
      <c r="JM781">
        <v>201963.2</v>
      </c>
      <c r="JN781">
        <v>3.11035</v>
      </c>
      <c r="JO781">
        <v>2.53662</v>
      </c>
      <c r="JP781">
        <v>1.39893</v>
      </c>
      <c r="JQ781">
        <v>2.32544</v>
      </c>
      <c r="JR781">
        <v>1.44897</v>
      </c>
      <c r="JS781">
        <v>2.59766</v>
      </c>
      <c r="JT781">
        <v>37.5781</v>
      </c>
      <c r="JU781">
        <v>23.9649</v>
      </c>
      <c r="JV781">
        <v>18</v>
      </c>
      <c r="JW781">
        <v>477.569</v>
      </c>
      <c r="JX781">
        <v>455.775</v>
      </c>
      <c r="JY781">
        <v>26.7618</v>
      </c>
      <c r="JZ781">
        <v>28.946</v>
      </c>
      <c r="KA781">
        <v>29.9999</v>
      </c>
      <c r="KB781">
        <v>28.7155</v>
      </c>
      <c r="KC781">
        <v>28.7962</v>
      </c>
      <c r="KD781">
        <v>62.2552</v>
      </c>
      <c r="KE781">
        <v>17.6195</v>
      </c>
      <c r="KF781">
        <v>18.83</v>
      </c>
      <c r="KG781">
        <v>26.7554</v>
      </c>
      <c r="KH781">
        <v>1556.97</v>
      </c>
      <c r="KI781">
        <v>21.3178</v>
      </c>
      <c r="KJ781">
        <v>100.948</v>
      </c>
      <c r="KK781">
        <v>100.291</v>
      </c>
    </row>
    <row r="782" spans="1:297">
      <c r="A782">
        <v>766</v>
      </c>
      <c r="B782">
        <v>1759266379.1</v>
      </c>
      <c r="C782">
        <v>19563.5</v>
      </c>
      <c r="D782" t="s">
        <v>1982</v>
      </c>
      <c r="E782" t="s">
        <v>1983</v>
      </c>
      <c r="F782">
        <v>5</v>
      </c>
      <c r="G782" t="s">
        <v>1797</v>
      </c>
      <c r="H782" t="s">
        <v>436</v>
      </c>
      <c r="I782">
        <v>1759266371.314285</v>
      </c>
      <c r="J782">
        <f>(K782)/1000</f>
        <v>0</v>
      </c>
      <c r="K782">
        <f>IF(DP782, AN782, AH782)</f>
        <v>0</v>
      </c>
      <c r="L782">
        <f>IF(DP782, AI782, AG782)</f>
        <v>0</v>
      </c>
      <c r="M782">
        <f>DR782 - IF(AU782&gt;1, L782*DL782*100.0/(AW782), 0)</f>
        <v>0</v>
      </c>
      <c r="N782">
        <f>((T782-J782/2)*M782-L782)/(T782+J782/2)</f>
        <v>0</v>
      </c>
      <c r="O782">
        <f>N782*(DY782+DZ782)/1000.0</f>
        <v>0</v>
      </c>
      <c r="P782">
        <f>(DR782 - IF(AU782&gt;1, L782*DL782*100.0/(AW782), 0))*(DY782+DZ782)/1000.0</f>
        <v>0</v>
      </c>
      <c r="Q782">
        <f>2.0/((1/S782-1/R782)+SIGN(S782)*SQRT((1/S782-1/R782)*(1/S782-1/R782) + 4*DM782/((DM782+1)*(DM782+1))*(2*1/S782*1/R782-1/R782*1/R782)))</f>
        <v>0</v>
      </c>
      <c r="R782">
        <f>IF(LEFT(DN782,1)&lt;&gt;"0",IF(LEFT(DN782,1)="1",3.0,DO782),$D$5+$E$5*(EF782*DY782/($K$5*1000))+$F$5*(EF782*DY782/($K$5*1000))*MAX(MIN(DL782,$J$5),$I$5)*MAX(MIN(DL782,$J$5),$I$5)+$G$5*MAX(MIN(DL782,$J$5),$I$5)*(EF782*DY782/($K$5*1000))+$H$5*(EF782*DY782/($K$5*1000))*(EF782*DY782/($K$5*1000)))</f>
        <v>0</v>
      </c>
      <c r="S782">
        <f>J782*(1000-(1000*0.61365*exp(17.502*W782/(240.97+W782))/(DY782+DZ782)+DT782)/2)/(1000*0.61365*exp(17.502*W782/(240.97+W782))/(DY782+DZ782)-DT782)</f>
        <v>0</v>
      </c>
      <c r="T782">
        <f>1/((DM782+1)/(Q782/1.6)+1/(R782/1.37)) + DM782/((DM782+1)/(Q782/1.6) + DM782/(R782/1.37))</f>
        <v>0</v>
      </c>
      <c r="U782">
        <f>(DH782*DK782)</f>
        <v>0</v>
      </c>
      <c r="V782">
        <f>(EA782+(U782+2*0.95*5.67E-8*(((EA782+$B$7)+273)^4-(EA782+273)^4)-44100*J782)/(1.84*29.3*R782+8*0.95*5.67E-8*(EA782+273)^3))</f>
        <v>0</v>
      </c>
      <c r="W782">
        <f>($C$7*EB782+$D$7*EC782+$E$7*V782)</f>
        <v>0</v>
      </c>
      <c r="X782">
        <f>0.61365*exp(17.502*W782/(240.97+W782))</f>
        <v>0</v>
      </c>
      <c r="Y782">
        <f>(Z782/AA782*100)</f>
        <v>0</v>
      </c>
      <c r="Z782">
        <f>DT782*(DY782+DZ782)/1000</f>
        <v>0</v>
      </c>
      <c r="AA782">
        <f>0.61365*exp(17.502*EA782/(240.97+EA782))</f>
        <v>0</v>
      </c>
      <c r="AB782">
        <f>(X782-DT782*(DY782+DZ782)/1000)</f>
        <v>0</v>
      </c>
      <c r="AC782">
        <f>(-J782*44100)</f>
        <v>0</v>
      </c>
      <c r="AD782">
        <f>2*29.3*R782*0.92*(EA782-W782)</f>
        <v>0</v>
      </c>
      <c r="AE782">
        <f>2*0.95*5.67E-8*(((EA782+$B$7)+273)^4-(W782+273)^4)</f>
        <v>0</v>
      </c>
      <c r="AF782">
        <f>U782+AE782+AC782+AD782</f>
        <v>0</v>
      </c>
      <c r="AG782">
        <f>DX782*AU782*(DS782-DR782*(1000-AU782*DU782)/(1000-AU782*DT782))/(100*DL782)</f>
        <v>0</v>
      </c>
      <c r="AH782">
        <f>1000*DX782*AU782*(DT782-DU782)/(100*DL782*(1000-AU782*DT782))</f>
        <v>0</v>
      </c>
      <c r="AI782">
        <f>(AJ782 - AK782 - DY782*1E3/(8.314*(EA782+273.15)) * AM782/DX782 * AL782) * DX782/(100*DL782) * (1000 - DU782)/1000</f>
        <v>0</v>
      </c>
      <c r="AJ782">
        <v>1574.64256718655</v>
      </c>
      <c r="AK782">
        <v>1542.595878787879</v>
      </c>
      <c r="AL782">
        <v>3.387741842480501</v>
      </c>
      <c r="AM782">
        <v>65.48838002476873</v>
      </c>
      <c r="AN782">
        <f>(AP782 - AO782 + DY782*1E3/(8.314*(EA782+273.15)) * AR782/DX782 * AQ782) * DX782/(100*DL782) * 1000/(1000 - AP782)</f>
        <v>0</v>
      </c>
      <c r="AO782">
        <v>21.23320259265099</v>
      </c>
      <c r="AP782">
        <v>22.27016424242424</v>
      </c>
      <c r="AQ782">
        <v>-7.421771260871787E-05</v>
      </c>
      <c r="AR782">
        <v>121.0153732693986</v>
      </c>
      <c r="AS782">
        <v>4</v>
      </c>
      <c r="AT782">
        <v>1</v>
      </c>
      <c r="AU782">
        <f>IF(AS782*$H$13&gt;=AW782,1.0,(AW782/(AW782-AS782*$H$13)))</f>
        <v>0</v>
      </c>
      <c r="AV782">
        <f>(AU782-1)*100</f>
        <v>0</v>
      </c>
      <c r="AW782">
        <f>MAX(0,($B$13+$C$13*EF782)/(1+$D$13*EF782)*DY782/(EA782+273)*$E$13)</f>
        <v>0</v>
      </c>
      <c r="AX782" t="s">
        <v>437</v>
      </c>
      <c r="AY782" t="s">
        <v>437</v>
      </c>
      <c r="AZ782">
        <v>0</v>
      </c>
      <c r="BA782">
        <v>0</v>
      </c>
      <c r="BB782">
        <f>1-AZ782/BA782</f>
        <v>0</v>
      </c>
      <c r="BC782">
        <v>0</v>
      </c>
      <c r="BD782" t="s">
        <v>437</v>
      </c>
      <c r="BE782" t="s">
        <v>437</v>
      </c>
      <c r="BF782">
        <v>0</v>
      </c>
      <c r="BG782">
        <v>0</v>
      </c>
      <c r="BH782">
        <f>1-BF782/BG782</f>
        <v>0</v>
      </c>
      <c r="BI782">
        <v>0.5</v>
      </c>
      <c r="BJ782">
        <f>DI782</f>
        <v>0</v>
      </c>
      <c r="BK782">
        <f>L782</f>
        <v>0</v>
      </c>
      <c r="BL782">
        <f>BH782*BI782*BJ782</f>
        <v>0</v>
      </c>
      <c r="BM782">
        <f>(BK782-BC782)/BJ782</f>
        <v>0</v>
      </c>
      <c r="BN782">
        <f>(BA782-BG782)/BG782</f>
        <v>0</v>
      </c>
      <c r="BO782">
        <f>AZ782/(BB782+AZ782/BG782)</f>
        <v>0</v>
      </c>
      <c r="BP782" t="s">
        <v>437</v>
      </c>
      <c r="BQ782">
        <v>0</v>
      </c>
      <c r="BR782">
        <f>IF(BQ782&lt;&gt;0, BQ782, BO782)</f>
        <v>0</v>
      </c>
      <c r="BS782">
        <f>1-BR782/BG782</f>
        <v>0</v>
      </c>
      <c r="BT782">
        <f>(BG782-BF782)/(BG782-BR782)</f>
        <v>0</v>
      </c>
      <c r="BU782">
        <f>(BA782-BG782)/(BA782-BR782)</f>
        <v>0</v>
      </c>
      <c r="BV782">
        <f>(BG782-BF782)/(BG782-AZ782)</f>
        <v>0</v>
      </c>
      <c r="BW782">
        <f>(BA782-BG782)/(BA782-AZ782)</f>
        <v>0</v>
      </c>
      <c r="BX782">
        <f>(BT782*BR782/BF782)</f>
        <v>0</v>
      </c>
      <c r="BY782">
        <f>(1-BX782)</f>
        <v>0</v>
      </c>
      <c r="DH782">
        <f>$B$11*EG782+$C$11*EH782+$F$11*ES782*(1-EV782)</f>
        <v>0</v>
      </c>
      <c r="DI782">
        <f>DH782*DJ782</f>
        <v>0</v>
      </c>
      <c r="DJ782">
        <f>($B$11*$D$9+$C$11*$D$9+$F$11*((FF782+EX782)/MAX(FF782+EX782+FG782, 0.1)*$I$9+FG782/MAX(FF782+EX782+FG782, 0.1)*$J$9))/($B$11+$C$11+$F$11)</f>
        <v>0</v>
      </c>
      <c r="DK782">
        <f>($B$11*$K$9+$C$11*$K$9+$F$11*((FF782+EX782)/MAX(FF782+EX782+FG782, 0.1)*$P$9+FG782/MAX(FF782+EX782+FG782, 0.1)*$Q$9))/($B$11+$C$11+$F$11)</f>
        <v>0</v>
      </c>
      <c r="DL782">
        <v>5.36</v>
      </c>
      <c r="DM782">
        <v>0.5</v>
      </c>
      <c r="DN782" t="s">
        <v>438</v>
      </c>
      <c r="DO782">
        <v>2</v>
      </c>
      <c r="DP782" t="b">
        <v>1</v>
      </c>
      <c r="DQ782">
        <v>1759266371.314285</v>
      </c>
      <c r="DR782">
        <v>1484.129642857143</v>
      </c>
      <c r="DS782">
        <v>1525.658928571429</v>
      </c>
      <c r="DT782">
        <v>22.27043571428572</v>
      </c>
      <c r="DU782">
        <v>21.21809642857143</v>
      </c>
      <c r="DV782">
        <v>1482.701071428572</v>
      </c>
      <c r="DW782">
        <v>22.06411785714286</v>
      </c>
      <c r="DX782">
        <v>500.0177857142858</v>
      </c>
      <c r="DY782">
        <v>90.596825</v>
      </c>
      <c r="DZ782">
        <v>0.05072753928571428</v>
      </c>
      <c r="EA782">
        <v>29.11536071428572</v>
      </c>
      <c r="EB782">
        <v>30.01423571428572</v>
      </c>
      <c r="EC782">
        <v>999.9000000000002</v>
      </c>
      <c r="ED782">
        <v>0</v>
      </c>
      <c r="EE782">
        <v>0</v>
      </c>
      <c r="EF782">
        <v>9996.631428571429</v>
      </c>
      <c r="EG782">
        <v>0</v>
      </c>
      <c r="EH782">
        <v>12.35655357142857</v>
      </c>
      <c r="EI782">
        <v>-41.53084285714285</v>
      </c>
      <c r="EJ782">
        <v>1517.934285714286</v>
      </c>
      <c r="EK782">
        <v>1558.733214285714</v>
      </c>
      <c r="EL782">
        <v>1.052337857142857</v>
      </c>
      <c r="EM782">
        <v>1525.658928571429</v>
      </c>
      <c r="EN782">
        <v>21.21809642857143</v>
      </c>
      <c r="EO782">
        <v>2.017631428571428</v>
      </c>
      <c r="EP782">
        <v>1.9222925</v>
      </c>
      <c r="EQ782">
        <v>17.58337857142857</v>
      </c>
      <c r="ER782">
        <v>16.81838214285714</v>
      </c>
      <c r="ES782">
        <v>2000.006071428572</v>
      </c>
      <c r="ET782">
        <v>0.9800030714285713</v>
      </c>
      <c r="EU782">
        <v>0.01999682857142857</v>
      </c>
      <c r="EV782">
        <v>0</v>
      </c>
      <c r="EW782">
        <v>934.1044642857142</v>
      </c>
      <c r="EX782">
        <v>5.000560000000001</v>
      </c>
      <c r="EY782">
        <v>19198.31785714286</v>
      </c>
      <c r="EZ782">
        <v>17294.94642857143</v>
      </c>
      <c r="FA782">
        <v>41.20064285714285</v>
      </c>
      <c r="FB782">
        <v>41.43707142857141</v>
      </c>
      <c r="FC782">
        <v>41.06224999999999</v>
      </c>
      <c r="FD782">
        <v>40.59799999999999</v>
      </c>
      <c r="FE782">
        <v>42.06228571428571</v>
      </c>
      <c r="FF782">
        <v>1955.116071428571</v>
      </c>
      <c r="FG782">
        <v>39.89000000000001</v>
      </c>
      <c r="FH782">
        <v>0</v>
      </c>
      <c r="FI782">
        <v>1759266393.4</v>
      </c>
      <c r="FJ782">
        <v>0</v>
      </c>
      <c r="FK782">
        <v>934.1118000000001</v>
      </c>
      <c r="FL782">
        <v>-0.200230775486895</v>
      </c>
      <c r="FM782">
        <v>-6.984615388309024</v>
      </c>
      <c r="FN782">
        <v>19198.592</v>
      </c>
      <c r="FO782">
        <v>15</v>
      </c>
      <c r="FP782">
        <v>0</v>
      </c>
      <c r="FQ782" t="s">
        <v>439</v>
      </c>
      <c r="FR782">
        <v>1747148579.5</v>
      </c>
      <c r="FS782">
        <v>1747148584.5</v>
      </c>
      <c r="FT782">
        <v>0</v>
      </c>
      <c r="FU782">
        <v>0.162</v>
      </c>
      <c r="FV782">
        <v>-0.001</v>
      </c>
      <c r="FW782">
        <v>0.139</v>
      </c>
      <c r="FX782">
        <v>0.058</v>
      </c>
      <c r="FY782">
        <v>420</v>
      </c>
      <c r="FZ782">
        <v>16</v>
      </c>
      <c r="GA782">
        <v>0.19</v>
      </c>
      <c r="GB782">
        <v>0.02</v>
      </c>
      <c r="GC782">
        <v>-41.43999</v>
      </c>
      <c r="GD782">
        <v>-1.617633771106842</v>
      </c>
      <c r="GE782">
        <v>0.1781988661580089</v>
      </c>
      <c r="GF782">
        <v>0</v>
      </c>
      <c r="GG782">
        <v>934.1576764705882</v>
      </c>
      <c r="GH782">
        <v>-0.3822612703131271</v>
      </c>
      <c r="GI782">
        <v>0.2590855775707882</v>
      </c>
      <c r="GJ782">
        <v>1</v>
      </c>
      <c r="GK782">
        <v>1.06983575</v>
      </c>
      <c r="GL782">
        <v>-0.2797392495309621</v>
      </c>
      <c r="GM782">
        <v>0.03117285244307136</v>
      </c>
      <c r="GN782">
        <v>0</v>
      </c>
      <c r="GO782">
        <v>1</v>
      </c>
      <c r="GP782">
        <v>3</v>
      </c>
      <c r="GQ782" t="s">
        <v>463</v>
      </c>
      <c r="GR782">
        <v>3.12747</v>
      </c>
      <c r="GS782">
        <v>2.72857</v>
      </c>
      <c r="GT782">
        <v>0.20166</v>
      </c>
      <c r="GU782">
        <v>0.206381</v>
      </c>
      <c r="GV782">
        <v>0.101701</v>
      </c>
      <c r="GW782">
        <v>0.09897540000000001</v>
      </c>
      <c r="GX782">
        <v>23944.1</v>
      </c>
      <c r="GY782">
        <v>23085.5</v>
      </c>
      <c r="GZ782">
        <v>30535.3</v>
      </c>
      <c r="HA782">
        <v>29344.7</v>
      </c>
      <c r="HB782">
        <v>37863.6</v>
      </c>
      <c r="HC782">
        <v>34791.7</v>
      </c>
      <c r="HD782">
        <v>46712.1</v>
      </c>
      <c r="HE782">
        <v>43600.2</v>
      </c>
      <c r="HF782">
        <v>1.82255</v>
      </c>
      <c r="HG782">
        <v>1.83763</v>
      </c>
      <c r="HH782">
        <v>0.155069</v>
      </c>
      <c r="HI782">
        <v>0</v>
      </c>
      <c r="HJ782">
        <v>27.4745</v>
      </c>
      <c r="HK782">
        <v>999.9</v>
      </c>
      <c r="HL782">
        <v>46.5</v>
      </c>
      <c r="HM782">
        <v>31.7</v>
      </c>
      <c r="HN782">
        <v>24.0951</v>
      </c>
      <c r="HO782">
        <v>63.0943</v>
      </c>
      <c r="HP782">
        <v>17.2115</v>
      </c>
      <c r="HQ782">
        <v>1</v>
      </c>
      <c r="HR782">
        <v>0.132668</v>
      </c>
      <c r="HS782">
        <v>0.263042</v>
      </c>
      <c r="HT782">
        <v>20.2009</v>
      </c>
      <c r="HU782">
        <v>5.22732</v>
      </c>
      <c r="HV782">
        <v>11.974</v>
      </c>
      <c r="HW782">
        <v>4.9697</v>
      </c>
      <c r="HX782">
        <v>3.28958</v>
      </c>
      <c r="HY782">
        <v>9999</v>
      </c>
      <c r="HZ782">
        <v>9999</v>
      </c>
      <c r="IA782">
        <v>9999</v>
      </c>
      <c r="IB782">
        <v>22.9</v>
      </c>
      <c r="IC782">
        <v>4.97291</v>
      </c>
      <c r="ID782">
        <v>1.87729</v>
      </c>
      <c r="IE782">
        <v>1.87532</v>
      </c>
      <c r="IF782">
        <v>1.87816</v>
      </c>
      <c r="IG782">
        <v>1.87486</v>
      </c>
      <c r="IH782">
        <v>1.87847</v>
      </c>
      <c r="II782">
        <v>1.87554</v>
      </c>
      <c r="IJ782">
        <v>1.8767</v>
      </c>
      <c r="IK782">
        <v>0</v>
      </c>
      <c r="IL782">
        <v>0</v>
      </c>
      <c r="IM782">
        <v>0</v>
      </c>
      <c r="IN782">
        <v>0</v>
      </c>
      <c r="IO782" t="s">
        <v>441</v>
      </c>
      <c r="IP782" t="s">
        <v>442</v>
      </c>
      <c r="IQ782" t="s">
        <v>443</v>
      </c>
      <c r="IR782" t="s">
        <v>443</v>
      </c>
      <c r="IS782" t="s">
        <v>443</v>
      </c>
      <c r="IT782" t="s">
        <v>443</v>
      </c>
      <c r="IU782">
        <v>0</v>
      </c>
      <c r="IV782">
        <v>100</v>
      </c>
      <c r="IW782">
        <v>100</v>
      </c>
      <c r="IX782">
        <v>1.46</v>
      </c>
      <c r="IY782">
        <v>0.2063</v>
      </c>
      <c r="IZ782">
        <v>-0.1222274518627452</v>
      </c>
      <c r="JA782">
        <v>0.001328938755811441</v>
      </c>
      <c r="JB782">
        <v>-5.633165956792918E-07</v>
      </c>
      <c r="JC782">
        <v>2.510553891376428E-10</v>
      </c>
      <c r="JD782">
        <v>-0.04678033270444259</v>
      </c>
      <c r="JE782">
        <v>-0.0009625096320519332</v>
      </c>
      <c r="JF782">
        <v>0.0006953178313022573</v>
      </c>
      <c r="JG782">
        <v>-5.973937232829655E-06</v>
      </c>
      <c r="JH782">
        <v>1</v>
      </c>
      <c r="JI782">
        <v>2112</v>
      </c>
      <c r="JJ782">
        <v>1</v>
      </c>
      <c r="JK782">
        <v>26</v>
      </c>
      <c r="JL782">
        <v>201963.3</v>
      </c>
      <c r="JM782">
        <v>201963.2</v>
      </c>
      <c r="JN782">
        <v>3.13843</v>
      </c>
      <c r="JO782">
        <v>2.5293</v>
      </c>
      <c r="JP782">
        <v>1.39893</v>
      </c>
      <c r="JQ782">
        <v>2.32544</v>
      </c>
      <c r="JR782">
        <v>1.44897</v>
      </c>
      <c r="JS782">
        <v>2.53906</v>
      </c>
      <c r="JT782">
        <v>37.5781</v>
      </c>
      <c r="JU782">
        <v>23.9649</v>
      </c>
      <c r="JV782">
        <v>18</v>
      </c>
      <c r="JW782">
        <v>477.176</v>
      </c>
      <c r="JX782">
        <v>456.262</v>
      </c>
      <c r="JY782">
        <v>26.748</v>
      </c>
      <c r="JZ782">
        <v>28.9428</v>
      </c>
      <c r="KA782">
        <v>29.9998</v>
      </c>
      <c r="KB782">
        <v>28.7118</v>
      </c>
      <c r="KC782">
        <v>28.7931</v>
      </c>
      <c r="KD782">
        <v>62.8239</v>
      </c>
      <c r="KE782">
        <v>17.6195</v>
      </c>
      <c r="KF782">
        <v>18.83</v>
      </c>
      <c r="KG782">
        <v>26.7524</v>
      </c>
      <c r="KH782">
        <v>1570.33</v>
      </c>
      <c r="KI782">
        <v>21.3552</v>
      </c>
      <c r="KJ782">
        <v>100.948</v>
      </c>
      <c r="KK782">
        <v>100.292</v>
      </c>
    </row>
    <row r="783" spans="1:297">
      <c r="A783">
        <v>767</v>
      </c>
      <c r="B783">
        <v>1759266384.1</v>
      </c>
      <c r="C783">
        <v>19568.5</v>
      </c>
      <c r="D783" t="s">
        <v>1984</v>
      </c>
      <c r="E783" t="s">
        <v>1985</v>
      </c>
      <c r="F783">
        <v>5</v>
      </c>
      <c r="G783" t="s">
        <v>1797</v>
      </c>
      <c r="H783" t="s">
        <v>436</v>
      </c>
      <c r="I783">
        <v>1759266376.6</v>
      </c>
      <c r="J783">
        <f>(K783)/1000</f>
        <v>0</v>
      </c>
      <c r="K783">
        <f>IF(DP783, AN783, AH783)</f>
        <v>0</v>
      </c>
      <c r="L783">
        <f>IF(DP783, AI783, AG783)</f>
        <v>0</v>
      </c>
      <c r="M783">
        <f>DR783 - IF(AU783&gt;1, L783*DL783*100.0/(AW783), 0)</f>
        <v>0</v>
      </c>
      <c r="N783">
        <f>((T783-J783/2)*M783-L783)/(T783+J783/2)</f>
        <v>0</v>
      </c>
      <c r="O783">
        <f>N783*(DY783+DZ783)/1000.0</f>
        <v>0</v>
      </c>
      <c r="P783">
        <f>(DR783 - IF(AU783&gt;1, L783*DL783*100.0/(AW783), 0))*(DY783+DZ783)/1000.0</f>
        <v>0</v>
      </c>
      <c r="Q783">
        <f>2.0/((1/S783-1/R783)+SIGN(S783)*SQRT((1/S783-1/R783)*(1/S783-1/R783) + 4*DM783/((DM783+1)*(DM783+1))*(2*1/S783*1/R783-1/R783*1/R783)))</f>
        <v>0</v>
      </c>
      <c r="R783">
        <f>IF(LEFT(DN783,1)&lt;&gt;"0",IF(LEFT(DN783,1)="1",3.0,DO783),$D$5+$E$5*(EF783*DY783/($K$5*1000))+$F$5*(EF783*DY783/($K$5*1000))*MAX(MIN(DL783,$J$5),$I$5)*MAX(MIN(DL783,$J$5),$I$5)+$G$5*MAX(MIN(DL783,$J$5),$I$5)*(EF783*DY783/($K$5*1000))+$H$5*(EF783*DY783/($K$5*1000))*(EF783*DY783/($K$5*1000)))</f>
        <v>0</v>
      </c>
      <c r="S783">
        <f>J783*(1000-(1000*0.61365*exp(17.502*W783/(240.97+W783))/(DY783+DZ783)+DT783)/2)/(1000*0.61365*exp(17.502*W783/(240.97+W783))/(DY783+DZ783)-DT783)</f>
        <v>0</v>
      </c>
      <c r="T783">
        <f>1/((DM783+1)/(Q783/1.6)+1/(R783/1.37)) + DM783/((DM783+1)/(Q783/1.6) + DM783/(R783/1.37))</f>
        <v>0</v>
      </c>
      <c r="U783">
        <f>(DH783*DK783)</f>
        <v>0</v>
      </c>
      <c r="V783">
        <f>(EA783+(U783+2*0.95*5.67E-8*(((EA783+$B$7)+273)^4-(EA783+273)^4)-44100*J783)/(1.84*29.3*R783+8*0.95*5.67E-8*(EA783+273)^3))</f>
        <v>0</v>
      </c>
      <c r="W783">
        <f>($C$7*EB783+$D$7*EC783+$E$7*V783)</f>
        <v>0</v>
      </c>
      <c r="X783">
        <f>0.61365*exp(17.502*W783/(240.97+W783))</f>
        <v>0</v>
      </c>
      <c r="Y783">
        <f>(Z783/AA783*100)</f>
        <v>0</v>
      </c>
      <c r="Z783">
        <f>DT783*(DY783+DZ783)/1000</f>
        <v>0</v>
      </c>
      <c r="AA783">
        <f>0.61365*exp(17.502*EA783/(240.97+EA783))</f>
        <v>0</v>
      </c>
      <c r="AB783">
        <f>(X783-DT783*(DY783+DZ783)/1000)</f>
        <v>0</v>
      </c>
      <c r="AC783">
        <f>(-J783*44100)</f>
        <v>0</v>
      </c>
      <c r="AD783">
        <f>2*29.3*R783*0.92*(EA783-W783)</f>
        <v>0</v>
      </c>
      <c r="AE783">
        <f>2*0.95*5.67E-8*(((EA783+$B$7)+273)^4-(W783+273)^4)</f>
        <v>0</v>
      </c>
      <c r="AF783">
        <f>U783+AE783+AC783+AD783</f>
        <v>0</v>
      </c>
      <c r="AG783">
        <f>DX783*AU783*(DS783-DR783*(1000-AU783*DU783)/(1000-AU783*DT783))/(100*DL783)</f>
        <v>0</v>
      </c>
      <c r="AH783">
        <f>1000*DX783*AU783*(DT783-DU783)/(100*DL783*(1000-AU783*DT783))</f>
        <v>0</v>
      </c>
      <c r="AI783">
        <f>(AJ783 - AK783 - DY783*1E3/(8.314*(EA783+273.15)) * AM783/DX783 * AL783) * DX783/(100*DL783) * (1000 - DU783)/1000</f>
        <v>0</v>
      </c>
      <c r="AJ783">
        <v>1592.043749517092</v>
      </c>
      <c r="AK783">
        <v>1559.757878787878</v>
      </c>
      <c r="AL783">
        <v>3.420941738582373</v>
      </c>
      <c r="AM783">
        <v>65.48838002476873</v>
      </c>
      <c r="AN783">
        <f>(AP783 - AO783 + DY783*1E3/(8.314*(EA783+273.15)) * AR783/DX783 * AQ783) * DX783/(100*DL783) * 1000/(1000 - AP783)</f>
        <v>0</v>
      </c>
      <c r="AO783">
        <v>21.28089716380456</v>
      </c>
      <c r="AP783">
        <v>22.27483696969697</v>
      </c>
      <c r="AQ783">
        <v>7.331610802884536E-05</v>
      </c>
      <c r="AR783">
        <v>121.0153732693986</v>
      </c>
      <c r="AS783">
        <v>4</v>
      </c>
      <c r="AT783">
        <v>1</v>
      </c>
      <c r="AU783">
        <f>IF(AS783*$H$13&gt;=AW783,1.0,(AW783/(AW783-AS783*$H$13)))</f>
        <v>0</v>
      </c>
      <c r="AV783">
        <f>(AU783-1)*100</f>
        <v>0</v>
      </c>
      <c r="AW783">
        <f>MAX(0,($B$13+$C$13*EF783)/(1+$D$13*EF783)*DY783/(EA783+273)*$E$13)</f>
        <v>0</v>
      </c>
      <c r="AX783" t="s">
        <v>437</v>
      </c>
      <c r="AY783" t="s">
        <v>437</v>
      </c>
      <c r="AZ783">
        <v>0</v>
      </c>
      <c r="BA783">
        <v>0</v>
      </c>
      <c r="BB783">
        <f>1-AZ783/BA783</f>
        <v>0</v>
      </c>
      <c r="BC783">
        <v>0</v>
      </c>
      <c r="BD783" t="s">
        <v>437</v>
      </c>
      <c r="BE783" t="s">
        <v>437</v>
      </c>
      <c r="BF783">
        <v>0</v>
      </c>
      <c r="BG783">
        <v>0</v>
      </c>
      <c r="BH783">
        <f>1-BF783/BG783</f>
        <v>0</v>
      </c>
      <c r="BI783">
        <v>0.5</v>
      </c>
      <c r="BJ783">
        <f>DI783</f>
        <v>0</v>
      </c>
      <c r="BK783">
        <f>L783</f>
        <v>0</v>
      </c>
      <c r="BL783">
        <f>BH783*BI783*BJ783</f>
        <v>0</v>
      </c>
      <c r="BM783">
        <f>(BK783-BC783)/BJ783</f>
        <v>0</v>
      </c>
      <c r="BN783">
        <f>(BA783-BG783)/BG783</f>
        <v>0</v>
      </c>
      <c r="BO783">
        <f>AZ783/(BB783+AZ783/BG783)</f>
        <v>0</v>
      </c>
      <c r="BP783" t="s">
        <v>437</v>
      </c>
      <c r="BQ783">
        <v>0</v>
      </c>
      <c r="BR783">
        <f>IF(BQ783&lt;&gt;0, BQ783, BO783)</f>
        <v>0</v>
      </c>
      <c r="BS783">
        <f>1-BR783/BG783</f>
        <v>0</v>
      </c>
      <c r="BT783">
        <f>(BG783-BF783)/(BG783-BR783)</f>
        <v>0</v>
      </c>
      <c r="BU783">
        <f>(BA783-BG783)/(BA783-BR783)</f>
        <v>0</v>
      </c>
      <c r="BV783">
        <f>(BG783-BF783)/(BG783-AZ783)</f>
        <v>0</v>
      </c>
      <c r="BW783">
        <f>(BA783-BG783)/(BA783-AZ783)</f>
        <v>0</v>
      </c>
      <c r="BX783">
        <f>(BT783*BR783/BF783)</f>
        <v>0</v>
      </c>
      <c r="BY783">
        <f>(1-BX783)</f>
        <v>0</v>
      </c>
      <c r="DH783">
        <f>$B$11*EG783+$C$11*EH783+$F$11*ES783*(1-EV783)</f>
        <v>0</v>
      </c>
      <c r="DI783">
        <f>DH783*DJ783</f>
        <v>0</v>
      </c>
      <c r="DJ783">
        <f>($B$11*$D$9+$C$11*$D$9+$F$11*((FF783+EX783)/MAX(FF783+EX783+FG783, 0.1)*$I$9+FG783/MAX(FF783+EX783+FG783, 0.1)*$J$9))/($B$11+$C$11+$F$11)</f>
        <v>0</v>
      </c>
      <c r="DK783">
        <f>($B$11*$K$9+$C$11*$K$9+$F$11*((FF783+EX783)/MAX(FF783+EX783+FG783, 0.1)*$P$9+FG783/MAX(FF783+EX783+FG783, 0.1)*$Q$9))/($B$11+$C$11+$F$11)</f>
        <v>0</v>
      </c>
      <c r="DL783">
        <v>5.36</v>
      </c>
      <c r="DM783">
        <v>0.5</v>
      </c>
      <c r="DN783" t="s">
        <v>438</v>
      </c>
      <c r="DO783">
        <v>2</v>
      </c>
      <c r="DP783" t="b">
        <v>1</v>
      </c>
      <c r="DQ783">
        <v>1759266376.6</v>
      </c>
      <c r="DR783">
        <v>1501.66</v>
      </c>
      <c r="DS783">
        <v>1543.335925925926</v>
      </c>
      <c r="DT783">
        <v>22.27308888888889</v>
      </c>
      <c r="DU783">
        <v>21.24303333333333</v>
      </c>
      <c r="DV783">
        <v>1500.208148148148</v>
      </c>
      <c r="DW783">
        <v>22.06671481481481</v>
      </c>
      <c r="DX783">
        <v>499.9989629629629</v>
      </c>
      <c r="DY783">
        <v>90.5970185185185</v>
      </c>
      <c r="DZ783">
        <v>0.05083469259259259</v>
      </c>
      <c r="EA783">
        <v>29.10511851851852</v>
      </c>
      <c r="EB783">
        <v>29.99782962962963</v>
      </c>
      <c r="EC783">
        <v>999.9000000000001</v>
      </c>
      <c r="ED783">
        <v>0</v>
      </c>
      <c r="EE783">
        <v>0</v>
      </c>
      <c r="EF783">
        <v>9991.59888888889</v>
      </c>
      <c r="EG783">
        <v>0</v>
      </c>
      <c r="EH783">
        <v>12.3567</v>
      </c>
      <c r="EI783">
        <v>-41.67645925925926</v>
      </c>
      <c r="EJ783">
        <v>1535.868148148148</v>
      </c>
      <c r="EK783">
        <v>1576.833703703704</v>
      </c>
      <c r="EL783">
        <v>1.030050481481481</v>
      </c>
      <c r="EM783">
        <v>1543.335925925926</v>
      </c>
      <c r="EN783">
        <v>21.24303333333333</v>
      </c>
      <c r="EO783">
        <v>2.017875555555556</v>
      </c>
      <c r="EP783">
        <v>1.924556296296296</v>
      </c>
      <c r="EQ783">
        <v>17.5852962962963</v>
      </c>
      <c r="ER783">
        <v>16.83691851851852</v>
      </c>
      <c r="ES783">
        <v>1999.974074074074</v>
      </c>
      <c r="ET783">
        <v>0.9800027777777777</v>
      </c>
      <c r="EU783">
        <v>0.01999711851851852</v>
      </c>
      <c r="EV783">
        <v>0</v>
      </c>
      <c r="EW783">
        <v>934.0503703703704</v>
      </c>
      <c r="EX783">
        <v>5.000560000000001</v>
      </c>
      <c r="EY783">
        <v>19197.4037037037</v>
      </c>
      <c r="EZ783">
        <v>17294.65925925926</v>
      </c>
      <c r="FA783">
        <v>41.19881481481481</v>
      </c>
      <c r="FB783">
        <v>41.43707407407406</v>
      </c>
      <c r="FC783">
        <v>41.07377777777777</v>
      </c>
      <c r="FD783">
        <v>40.60622222222222</v>
      </c>
      <c r="FE783">
        <v>42.06</v>
      </c>
      <c r="FF783">
        <v>1955.084074074074</v>
      </c>
      <c r="FG783">
        <v>39.89000000000001</v>
      </c>
      <c r="FH783">
        <v>0</v>
      </c>
      <c r="FI783">
        <v>1759266398.2</v>
      </c>
      <c r="FJ783">
        <v>0</v>
      </c>
      <c r="FK783">
        <v>934.0501199999999</v>
      </c>
      <c r="FL783">
        <v>-2.052000007812546</v>
      </c>
      <c r="FM783">
        <v>-14.96153843094664</v>
      </c>
      <c r="FN783">
        <v>19197.716</v>
      </c>
      <c r="FO783">
        <v>15</v>
      </c>
      <c r="FP783">
        <v>0</v>
      </c>
      <c r="FQ783" t="s">
        <v>439</v>
      </c>
      <c r="FR783">
        <v>1747148579.5</v>
      </c>
      <c r="FS783">
        <v>1747148584.5</v>
      </c>
      <c r="FT783">
        <v>0</v>
      </c>
      <c r="FU783">
        <v>0.162</v>
      </c>
      <c r="FV783">
        <v>-0.001</v>
      </c>
      <c r="FW783">
        <v>0.139</v>
      </c>
      <c r="FX783">
        <v>0.058</v>
      </c>
      <c r="FY783">
        <v>420</v>
      </c>
      <c r="FZ783">
        <v>16</v>
      </c>
      <c r="GA783">
        <v>0.19</v>
      </c>
      <c r="GB783">
        <v>0.02</v>
      </c>
      <c r="GC783">
        <v>-41.58829268292683</v>
      </c>
      <c r="GD783">
        <v>-1.672664111498281</v>
      </c>
      <c r="GE783">
        <v>0.1740450087431744</v>
      </c>
      <c r="GF783">
        <v>0</v>
      </c>
      <c r="GG783">
        <v>934.051</v>
      </c>
      <c r="GH783">
        <v>-0.8710771638988988</v>
      </c>
      <c r="GI783">
        <v>0.2780614616781491</v>
      </c>
      <c r="GJ783">
        <v>1</v>
      </c>
      <c r="GK783">
        <v>1.039322512195122</v>
      </c>
      <c r="GL783">
        <v>-0.2415862578397182</v>
      </c>
      <c r="GM783">
        <v>0.02606512758094283</v>
      </c>
      <c r="GN783">
        <v>0</v>
      </c>
      <c r="GO783">
        <v>1</v>
      </c>
      <c r="GP783">
        <v>3</v>
      </c>
      <c r="GQ783" t="s">
        <v>463</v>
      </c>
      <c r="GR783">
        <v>3.12782</v>
      </c>
      <c r="GS783">
        <v>2.72854</v>
      </c>
      <c r="GT783">
        <v>0.20299</v>
      </c>
      <c r="GU783">
        <v>0.207701</v>
      </c>
      <c r="GV783">
        <v>0.10172</v>
      </c>
      <c r="GW783">
        <v>0.0990806</v>
      </c>
      <c r="GX783">
        <v>23904.5</v>
      </c>
      <c r="GY783">
        <v>23047.3</v>
      </c>
      <c r="GZ783">
        <v>30535.6</v>
      </c>
      <c r="HA783">
        <v>29344.9</v>
      </c>
      <c r="HB783">
        <v>37863.3</v>
      </c>
      <c r="HC783">
        <v>34788.2</v>
      </c>
      <c r="HD783">
        <v>46712.5</v>
      </c>
      <c r="HE783">
        <v>43600.9</v>
      </c>
      <c r="HF783">
        <v>1.82305</v>
      </c>
      <c r="HG783">
        <v>1.83725</v>
      </c>
      <c r="HH783">
        <v>0.154078</v>
      </c>
      <c r="HI783">
        <v>0</v>
      </c>
      <c r="HJ783">
        <v>27.468</v>
      </c>
      <c r="HK783">
        <v>999.9</v>
      </c>
      <c r="HL783">
        <v>46.5</v>
      </c>
      <c r="HM783">
        <v>31.7</v>
      </c>
      <c r="HN783">
        <v>24.0953</v>
      </c>
      <c r="HO783">
        <v>62.8943</v>
      </c>
      <c r="HP783">
        <v>17.1114</v>
      </c>
      <c r="HQ783">
        <v>1</v>
      </c>
      <c r="HR783">
        <v>0.132129</v>
      </c>
      <c r="HS783">
        <v>0.235809</v>
      </c>
      <c r="HT783">
        <v>20.201</v>
      </c>
      <c r="HU783">
        <v>5.22867</v>
      </c>
      <c r="HV783">
        <v>11.974</v>
      </c>
      <c r="HW783">
        <v>4.9699</v>
      </c>
      <c r="HX783">
        <v>3.28968</v>
      </c>
      <c r="HY783">
        <v>9999</v>
      </c>
      <c r="HZ783">
        <v>9999</v>
      </c>
      <c r="IA783">
        <v>9999</v>
      </c>
      <c r="IB783">
        <v>22.9</v>
      </c>
      <c r="IC783">
        <v>4.97291</v>
      </c>
      <c r="ID783">
        <v>1.87729</v>
      </c>
      <c r="IE783">
        <v>1.87537</v>
      </c>
      <c r="IF783">
        <v>1.8782</v>
      </c>
      <c r="IG783">
        <v>1.87488</v>
      </c>
      <c r="IH783">
        <v>1.87849</v>
      </c>
      <c r="II783">
        <v>1.87558</v>
      </c>
      <c r="IJ783">
        <v>1.87672</v>
      </c>
      <c r="IK783">
        <v>0</v>
      </c>
      <c r="IL783">
        <v>0</v>
      </c>
      <c r="IM783">
        <v>0</v>
      </c>
      <c r="IN783">
        <v>0</v>
      </c>
      <c r="IO783" t="s">
        <v>441</v>
      </c>
      <c r="IP783" t="s">
        <v>442</v>
      </c>
      <c r="IQ783" t="s">
        <v>443</v>
      </c>
      <c r="IR783" t="s">
        <v>443</v>
      </c>
      <c r="IS783" t="s">
        <v>443</v>
      </c>
      <c r="IT783" t="s">
        <v>443</v>
      </c>
      <c r="IU783">
        <v>0</v>
      </c>
      <c r="IV783">
        <v>100</v>
      </c>
      <c r="IW783">
        <v>100</v>
      </c>
      <c r="IX783">
        <v>1.48</v>
      </c>
      <c r="IY783">
        <v>0.2064</v>
      </c>
      <c r="IZ783">
        <v>-0.1222274518627452</v>
      </c>
      <c r="JA783">
        <v>0.001328938755811441</v>
      </c>
      <c r="JB783">
        <v>-5.633165956792918E-07</v>
      </c>
      <c r="JC783">
        <v>2.510553891376428E-10</v>
      </c>
      <c r="JD783">
        <v>-0.04678033270444259</v>
      </c>
      <c r="JE783">
        <v>-0.0009625096320519332</v>
      </c>
      <c r="JF783">
        <v>0.0006953178313022573</v>
      </c>
      <c r="JG783">
        <v>-5.973937232829655E-06</v>
      </c>
      <c r="JH783">
        <v>1</v>
      </c>
      <c r="JI783">
        <v>2112</v>
      </c>
      <c r="JJ783">
        <v>1</v>
      </c>
      <c r="JK783">
        <v>26</v>
      </c>
      <c r="JL783">
        <v>201963.4</v>
      </c>
      <c r="JM783">
        <v>201963.3</v>
      </c>
      <c r="JN783">
        <v>3.16284</v>
      </c>
      <c r="JO783">
        <v>2.53174</v>
      </c>
      <c r="JP783">
        <v>1.39893</v>
      </c>
      <c r="JQ783">
        <v>2.32544</v>
      </c>
      <c r="JR783">
        <v>1.44897</v>
      </c>
      <c r="JS783">
        <v>2.5769</v>
      </c>
      <c r="JT783">
        <v>37.5781</v>
      </c>
      <c r="JU783">
        <v>23.9737</v>
      </c>
      <c r="JV783">
        <v>18</v>
      </c>
      <c r="JW783">
        <v>477.429</v>
      </c>
      <c r="JX783">
        <v>455.998</v>
      </c>
      <c r="JY783">
        <v>26.7459</v>
      </c>
      <c r="JZ783">
        <v>28.9398</v>
      </c>
      <c r="KA783">
        <v>29.9997</v>
      </c>
      <c r="KB783">
        <v>28.7087</v>
      </c>
      <c r="KC783">
        <v>28.7899</v>
      </c>
      <c r="KD783">
        <v>63.3173</v>
      </c>
      <c r="KE783">
        <v>17.3424</v>
      </c>
      <c r="KF783">
        <v>19.2292</v>
      </c>
      <c r="KG783">
        <v>26.829</v>
      </c>
      <c r="KH783">
        <v>1590.48</v>
      </c>
      <c r="KI783">
        <v>21.3894</v>
      </c>
      <c r="KJ783">
        <v>100.949</v>
      </c>
      <c r="KK783">
        <v>100.293</v>
      </c>
    </row>
    <row r="784" spans="1:297">
      <c r="A784">
        <v>768</v>
      </c>
      <c r="B784">
        <v>1759266389.1</v>
      </c>
      <c r="C784">
        <v>19573.5</v>
      </c>
      <c r="D784" t="s">
        <v>1986</v>
      </c>
      <c r="E784" t="s">
        <v>1987</v>
      </c>
      <c r="F784">
        <v>5</v>
      </c>
      <c r="G784" t="s">
        <v>1797</v>
      </c>
      <c r="H784" t="s">
        <v>436</v>
      </c>
      <c r="I784">
        <v>1759266381.314285</v>
      </c>
      <c r="J784">
        <f>(K784)/1000</f>
        <v>0</v>
      </c>
      <c r="K784">
        <f>IF(DP784, AN784, AH784)</f>
        <v>0</v>
      </c>
      <c r="L784">
        <f>IF(DP784, AI784, AG784)</f>
        <v>0</v>
      </c>
      <c r="M784">
        <f>DR784 - IF(AU784&gt;1, L784*DL784*100.0/(AW784), 0)</f>
        <v>0</v>
      </c>
      <c r="N784">
        <f>((T784-J784/2)*M784-L784)/(T784+J784/2)</f>
        <v>0</v>
      </c>
      <c r="O784">
        <f>N784*(DY784+DZ784)/1000.0</f>
        <v>0</v>
      </c>
      <c r="P784">
        <f>(DR784 - IF(AU784&gt;1, L784*DL784*100.0/(AW784), 0))*(DY784+DZ784)/1000.0</f>
        <v>0</v>
      </c>
      <c r="Q784">
        <f>2.0/((1/S784-1/R784)+SIGN(S784)*SQRT((1/S784-1/R784)*(1/S784-1/R784) + 4*DM784/((DM784+1)*(DM784+1))*(2*1/S784*1/R784-1/R784*1/R784)))</f>
        <v>0</v>
      </c>
      <c r="R784">
        <f>IF(LEFT(DN784,1)&lt;&gt;"0",IF(LEFT(DN784,1)="1",3.0,DO784),$D$5+$E$5*(EF784*DY784/($K$5*1000))+$F$5*(EF784*DY784/($K$5*1000))*MAX(MIN(DL784,$J$5),$I$5)*MAX(MIN(DL784,$J$5),$I$5)+$G$5*MAX(MIN(DL784,$J$5),$I$5)*(EF784*DY784/($K$5*1000))+$H$5*(EF784*DY784/($K$5*1000))*(EF784*DY784/($K$5*1000)))</f>
        <v>0</v>
      </c>
      <c r="S784">
        <f>J784*(1000-(1000*0.61365*exp(17.502*W784/(240.97+W784))/(DY784+DZ784)+DT784)/2)/(1000*0.61365*exp(17.502*W784/(240.97+W784))/(DY784+DZ784)-DT784)</f>
        <v>0</v>
      </c>
      <c r="T784">
        <f>1/((DM784+1)/(Q784/1.6)+1/(R784/1.37)) + DM784/((DM784+1)/(Q784/1.6) + DM784/(R784/1.37))</f>
        <v>0</v>
      </c>
      <c r="U784">
        <f>(DH784*DK784)</f>
        <v>0</v>
      </c>
      <c r="V784">
        <f>(EA784+(U784+2*0.95*5.67E-8*(((EA784+$B$7)+273)^4-(EA784+273)^4)-44100*J784)/(1.84*29.3*R784+8*0.95*5.67E-8*(EA784+273)^3))</f>
        <v>0</v>
      </c>
      <c r="W784">
        <f>($C$7*EB784+$D$7*EC784+$E$7*V784)</f>
        <v>0</v>
      </c>
      <c r="X784">
        <f>0.61365*exp(17.502*W784/(240.97+W784))</f>
        <v>0</v>
      </c>
      <c r="Y784">
        <f>(Z784/AA784*100)</f>
        <v>0</v>
      </c>
      <c r="Z784">
        <f>DT784*(DY784+DZ784)/1000</f>
        <v>0</v>
      </c>
      <c r="AA784">
        <f>0.61365*exp(17.502*EA784/(240.97+EA784))</f>
        <v>0</v>
      </c>
      <c r="AB784">
        <f>(X784-DT784*(DY784+DZ784)/1000)</f>
        <v>0</v>
      </c>
      <c r="AC784">
        <f>(-J784*44100)</f>
        <v>0</v>
      </c>
      <c r="AD784">
        <f>2*29.3*R784*0.92*(EA784-W784)</f>
        <v>0</v>
      </c>
      <c r="AE784">
        <f>2*0.95*5.67E-8*(((EA784+$B$7)+273)^4-(W784+273)^4)</f>
        <v>0</v>
      </c>
      <c r="AF784">
        <f>U784+AE784+AC784+AD784</f>
        <v>0</v>
      </c>
      <c r="AG784">
        <f>DX784*AU784*(DS784-DR784*(1000-AU784*DU784)/(1000-AU784*DT784))/(100*DL784)</f>
        <v>0</v>
      </c>
      <c r="AH784">
        <f>1000*DX784*AU784*(DT784-DU784)/(100*DL784*(1000-AU784*DT784))</f>
        <v>0</v>
      </c>
      <c r="AI784">
        <f>(AJ784 - AK784 - DY784*1E3/(8.314*(EA784+273.15)) * AM784/DX784 * AL784) * DX784/(100*DL784) * (1000 - DU784)/1000</f>
        <v>0</v>
      </c>
      <c r="AJ784">
        <v>1609.248952394756</v>
      </c>
      <c r="AK784">
        <v>1577.048909090909</v>
      </c>
      <c r="AL784">
        <v>3.449438162585049</v>
      </c>
      <c r="AM784">
        <v>65.48838002476873</v>
      </c>
      <c r="AN784">
        <f>(AP784 - AO784 + DY784*1E3/(8.314*(EA784+273.15)) * AR784/DX784 * AQ784) * DX784/(100*DL784) * 1000/(1000 - AP784)</f>
        <v>0</v>
      </c>
      <c r="AO784">
        <v>21.33006894343782</v>
      </c>
      <c r="AP784">
        <v>22.28456121212121</v>
      </c>
      <c r="AQ784">
        <v>0.0001096917961621194</v>
      </c>
      <c r="AR784">
        <v>121.0153732693986</v>
      </c>
      <c r="AS784">
        <v>4</v>
      </c>
      <c r="AT784">
        <v>1</v>
      </c>
      <c r="AU784">
        <f>IF(AS784*$H$13&gt;=AW784,1.0,(AW784/(AW784-AS784*$H$13)))</f>
        <v>0</v>
      </c>
      <c r="AV784">
        <f>(AU784-1)*100</f>
        <v>0</v>
      </c>
      <c r="AW784">
        <f>MAX(0,($B$13+$C$13*EF784)/(1+$D$13*EF784)*DY784/(EA784+273)*$E$13)</f>
        <v>0</v>
      </c>
      <c r="AX784" t="s">
        <v>437</v>
      </c>
      <c r="AY784" t="s">
        <v>437</v>
      </c>
      <c r="AZ784">
        <v>0</v>
      </c>
      <c r="BA784">
        <v>0</v>
      </c>
      <c r="BB784">
        <f>1-AZ784/BA784</f>
        <v>0</v>
      </c>
      <c r="BC784">
        <v>0</v>
      </c>
      <c r="BD784" t="s">
        <v>437</v>
      </c>
      <c r="BE784" t="s">
        <v>437</v>
      </c>
      <c r="BF784">
        <v>0</v>
      </c>
      <c r="BG784">
        <v>0</v>
      </c>
      <c r="BH784">
        <f>1-BF784/BG784</f>
        <v>0</v>
      </c>
      <c r="BI784">
        <v>0.5</v>
      </c>
      <c r="BJ784">
        <f>DI784</f>
        <v>0</v>
      </c>
      <c r="BK784">
        <f>L784</f>
        <v>0</v>
      </c>
      <c r="BL784">
        <f>BH784*BI784*BJ784</f>
        <v>0</v>
      </c>
      <c r="BM784">
        <f>(BK784-BC784)/BJ784</f>
        <v>0</v>
      </c>
      <c r="BN784">
        <f>(BA784-BG784)/BG784</f>
        <v>0</v>
      </c>
      <c r="BO784">
        <f>AZ784/(BB784+AZ784/BG784)</f>
        <v>0</v>
      </c>
      <c r="BP784" t="s">
        <v>437</v>
      </c>
      <c r="BQ784">
        <v>0</v>
      </c>
      <c r="BR784">
        <f>IF(BQ784&lt;&gt;0, BQ784, BO784)</f>
        <v>0</v>
      </c>
      <c r="BS784">
        <f>1-BR784/BG784</f>
        <v>0</v>
      </c>
      <c r="BT784">
        <f>(BG784-BF784)/(BG784-BR784)</f>
        <v>0</v>
      </c>
      <c r="BU784">
        <f>(BA784-BG784)/(BA784-BR784)</f>
        <v>0</v>
      </c>
      <c r="BV784">
        <f>(BG784-BF784)/(BG784-AZ784)</f>
        <v>0</v>
      </c>
      <c r="BW784">
        <f>(BA784-BG784)/(BA784-AZ784)</f>
        <v>0</v>
      </c>
      <c r="BX784">
        <f>(BT784*BR784/BF784)</f>
        <v>0</v>
      </c>
      <c r="BY784">
        <f>(1-BX784)</f>
        <v>0</v>
      </c>
      <c r="DH784">
        <f>$B$11*EG784+$C$11*EH784+$F$11*ES784*(1-EV784)</f>
        <v>0</v>
      </c>
      <c r="DI784">
        <f>DH784*DJ784</f>
        <v>0</v>
      </c>
      <c r="DJ784">
        <f>($B$11*$D$9+$C$11*$D$9+$F$11*((FF784+EX784)/MAX(FF784+EX784+FG784, 0.1)*$I$9+FG784/MAX(FF784+EX784+FG784, 0.1)*$J$9))/($B$11+$C$11+$F$11)</f>
        <v>0</v>
      </c>
      <c r="DK784">
        <f>($B$11*$K$9+$C$11*$K$9+$F$11*((FF784+EX784)/MAX(FF784+EX784+FG784, 0.1)*$P$9+FG784/MAX(FF784+EX784+FG784, 0.1)*$Q$9))/($B$11+$C$11+$F$11)</f>
        <v>0</v>
      </c>
      <c r="DL784">
        <v>5.36</v>
      </c>
      <c r="DM784">
        <v>0.5</v>
      </c>
      <c r="DN784" t="s">
        <v>438</v>
      </c>
      <c r="DO784">
        <v>2</v>
      </c>
      <c r="DP784" t="b">
        <v>1</v>
      </c>
      <c r="DQ784">
        <v>1759266381.314285</v>
      </c>
      <c r="DR784">
        <v>1517.418571428572</v>
      </c>
      <c r="DS784">
        <v>1559.145357142857</v>
      </c>
      <c r="DT784">
        <v>22.27427142857143</v>
      </c>
      <c r="DU784">
        <v>21.27633928571429</v>
      </c>
      <c r="DV784">
        <v>1515.944642857143</v>
      </c>
      <c r="DW784">
        <v>22.067875</v>
      </c>
      <c r="DX784">
        <v>500.0046785714286</v>
      </c>
      <c r="DY784">
        <v>90.59742142857144</v>
      </c>
      <c r="DZ784">
        <v>0.05084080000000001</v>
      </c>
      <c r="EA784">
        <v>29.09682142857143</v>
      </c>
      <c r="EB784">
        <v>29.99261071428572</v>
      </c>
      <c r="EC784">
        <v>999.9000000000002</v>
      </c>
      <c r="ED784">
        <v>0</v>
      </c>
      <c r="EE784">
        <v>0</v>
      </c>
      <c r="EF784">
        <v>9989.261071428571</v>
      </c>
      <c r="EG784">
        <v>0</v>
      </c>
      <c r="EH784">
        <v>12.3567</v>
      </c>
      <c r="EI784">
        <v>-41.72773214285714</v>
      </c>
      <c r="EJ784">
        <v>1551.987142857143</v>
      </c>
      <c r="EK784">
        <v>1593.040357142857</v>
      </c>
      <c r="EL784">
        <v>0.997928</v>
      </c>
      <c r="EM784">
        <v>1559.145357142857</v>
      </c>
      <c r="EN784">
        <v>21.27633928571429</v>
      </c>
      <c r="EO784">
        <v>2.017991428571428</v>
      </c>
      <c r="EP784">
        <v>1.927581428571429</v>
      </c>
      <c r="EQ784">
        <v>17.58620357142857</v>
      </c>
      <c r="ER784">
        <v>16.86166428571428</v>
      </c>
      <c r="ES784">
        <v>1999.947142857143</v>
      </c>
      <c r="ET784">
        <v>0.9800025357142855</v>
      </c>
      <c r="EU784">
        <v>0.01999736071428571</v>
      </c>
      <c r="EV784">
        <v>0</v>
      </c>
      <c r="EW784">
        <v>934.0021785714285</v>
      </c>
      <c r="EX784">
        <v>5.000560000000001</v>
      </c>
      <c r="EY784">
        <v>19195.975</v>
      </c>
      <c r="EZ784">
        <v>17294.42142857143</v>
      </c>
      <c r="FA784">
        <v>41.19164285714285</v>
      </c>
      <c r="FB784">
        <v>41.43707142857142</v>
      </c>
      <c r="FC784">
        <v>41.07782142857142</v>
      </c>
      <c r="FD784">
        <v>40.60017857142856</v>
      </c>
      <c r="FE784">
        <v>42.05342857142857</v>
      </c>
      <c r="FF784">
        <v>1955.057142857143</v>
      </c>
      <c r="FG784">
        <v>39.89000000000001</v>
      </c>
      <c r="FH784">
        <v>0</v>
      </c>
      <c r="FI784">
        <v>1759266403.6</v>
      </c>
      <c r="FJ784">
        <v>0</v>
      </c>
      <c r="FK784">
        <v>934.0025384615384</v>
      </c>
      <c r="FL784">
        <v>-1.328820517108197</v>
      </c>
      <c r="FM784">
        <v>-18.59829061002487</v>
      </c>
      <c r="FN784">
        <v>19196.12307692308</v>
      </c>
      <c r="FO784">
        <v>15</v>
      </c>
      <c r="FP784">
        <v>0</v>
      </c>
      <c r="FQ784" t="s">
        <v>439</v>
      </c>
      <c r="FR784">
        <v>1747148579.5</v>
      </c>
      <c r="FS784">
        <v>1747148584.5</v>
      </c>
      <c r="FT784">
        <v>0</v>
      </c>
      <c r="FU784">
        <v>0.162</v>
      </c>
      <c r="FV784">
        <v>-0.001</v>
      </c>
      <c r="FW784">
        <v>0.139</v>
      </c>
      <c r="FX784">
        <v>0.058</v>
      </c>
      <c r="FY784">
        <v>420</v>
      </c>
      <c r="FZ784">
        <v>16</v>
      </c>
      <c r="GA784">
        <v>0.19</v>
      </c>
      <c r="GB784">
        <v>0.02</v>
      </c>
      <c r="GC784">
        <v>-41.66623902439024</v>
      </c>
      <c r="GD784">
        <v>-1.123697560975641</v>
      </c>
      <c r="GE784">
        <v>0.1338847135631154</v>
      </c>
      <c r="GF784">
        <v>0</v>
      </c>
      <c r="GG784">
        <v>934.0255882352941</v>
      </c>
      <c r="GH784">
        <v>-0.6504812836773824</v>
      </c>
      <c r="GI784">
        <v>0.276257884385451</v>
      </c>
      <c r="GJ784">
        <v>1</v>
      </c>
      <c r="GK784">
        <v>1.020573317073171</v>
      </c>
      <c r="GL784">
        <v>-0.3605303623693398</v>
      </c>
      <c r="GM784">
        <v>0.03680566363922617</v>
      </c>
      <c r="GN784">
        <v>0</v>
      </c>
      <c r="GO784">
        <v>1</v>
      </c>
      <c r="GP784">
        <v>3</v>
      </c>
      <c r="GQ784" t="s">
        <v>463</v>
      </c>
      <c r="GR784">
        <v>3.12768</v>
      </c>
      <c r="GS784">
        <v>2.72862</v>
      </c>
      <c r="GT784">
        <v>0.204311</v>
      </c>
      <c r="GU784">
        <v>0.20901</v>
      </c>
      <c r="GV784">
        <v>0.10176</v>
      </c>
      <c r="GW784">
        <v>0.0993526</v>
      </c>
      <c r="GX784">
        <v>23865.5</v>
      </c>
      <c r="GY784">
        <v>23009</v>
      </c>
      <c r="GZ784">
        <v>30536.4</v>
      </c>
      <c r="HA784">
        <v>29344.7</v>
      </c>
      <c r="HB784">
        <v>37862.8</v>
      </c>
      <c r="HC784">
        <v>34777.5</v>
      </c>
      <c r="HD784">
        <v>46713.9</v>
      </c>
      <c r="HE784">
        <v>43600.7</v>
      </c>
      <c r="HF784">
        <v>1.82275</v>
      </c>
      <c r="HG784">
        <v>1.8377</v>
      </c>
      <c r="HH784">
        <v>0.155091</v>
      </c>
      <c r="HI784">
        <v>0</v>
      </c>
      <c r="HJ784">
        <v>27.461</v>
      </c>
      <c r="HK784">
        <v>999.9</v>
      </c>
      <c r="HL784">
        <v>46.5</v>
      </c>
      <c r="HM784">
        <v>31.7</v>
      </c>
      <c r="HN784">
        <v>24.0953</v>
      </c>
      <c r="HO784">
        <v>62.9043</v>
      </c>
      <c r="HP784">
        <v>17.2436</v>
      </c>
      <c r="HQ784">
        <v>1</v>
      </c>
      <c r="HR784">
        <v>0.131042</v>
      </c>
      <c r="HS784">
        <v>-0.0437337</v>
      </c>
      <c r="HT784">
        <v>20.2011</v>
      </c>
      <c r="HU784">
        <v>5.22867</v>
      </c>
      <c r="HV784">
        <v>11.974</v>
      </c>
      <c r="HW784">
        <v>4.9699</v>
      </c>
      <c r="HX784">
        <v>3.2896</v>
      </c>
      <c r="HY784">
        <v>9999</v>
      </c>
      <c r="HZ784">
        <v>9999</v>
      </c>
      <c r="IA784">
        <v>9999</v>
      </c>
      <c r="IB784">
        <v>22.9</v>
      </c>
      <c r="IC784">
        <v>4.97291</v>
      </c>
      <c r="ID784">
        <v>1.87729</v>
      </c>
      <c r="IE784">
        <v>1.87532</v>
      </c>
      <c r="IF784">
        <v>1.87819</v>
      </c>
      <c r="IG784">
        <v>1.87486</v>
      </c>
      <c r="IH784">
        <v>1.87846</v>
      </c>
      <c r="II784">
        <v>1.87555</v>
      </c>
      <c r="IJ784">
        <v>1.8767</v>
      </c>
      <c r="IK784">
        <v>0</v>
      </c>
      <c r="IL784">
        <v>0</v>
      </c>
      <c r="IM784">
        <v>0</v>
      </c>
      <c r="IN784">
        <v>0</v>
      </c>
      <c r="IO784" t="s">
        <v>441</v>
      </c>
      <c r="IP784" t="s">
        <v>442</v>
      </c>
      <c r="IQ784" t="s">
        <v>443</v>
      </c>
      <c r="IR784" t="s">
        <v>443</v>
      </c>
      <c r="IS784" t="s">
        <v>443</v>
      </c>
      <c r="IT784" t="s">
        <v>443</v>
      </c>
      <c r="IU784">
        <v>0</v>
      </c>
      <c r="IV784">
        <v>100</v>
      </c>
      <c r="IW784">
        <v>100</v>
      </c>
      <c r="IX784">
        <v>1.51</v>
      </c>
      <c r="IY784">
        <v>0.2067</v>
      </c>
      <c r="IZ784">
        <v>-0.1222274518627452</v>
      </c>
      <c r="JA784">
        <v>0.001328938755811441</v>
      </c>
      <c r="JB784">
        <v>-5.633165956792918E-07</v>
      </c>
      <c r="JC784">
        <v>2.510553891376428E-10</v>
      </c>
      <c r="JD784">
        <v>-0.04678033270444259</v>
      </c>
      <c r="JE784">
        <v>-0.0009625096320519332</v>
      </c>
      <c r="JF784">
        <v>0.0006953178313022573</v>
      </c>
      <c r="JG784">
        <v>-5.973937232829655E-06</v>
      </c>
      <c r="JH784">
        <v>1</v>
      </c>
      <c r="JI784">
        <v>2112</v>
      </c>
      <c r="JJ784">
        <v>1</v>
      </c>
      <c r="JK784">
        <v>26</v>
      </c>
      <c r="JL784">
        <v>201963.5</v>
      </c>
      <c r="JM784">
        <v>201963.4</v>
      </c>
      <c r="JN784">
        <v>3.19092</v>
      </c>
      <c r="JO784">
        <v>2.52563</v>
      </c>
      <c r="JP784">
        <v>1.39893</v>
      </c>
      <c r="JQ784">
        <v>2.32544</v>
      </c>
      <c r="JR784">
        <v>1.44897</v>
      </c>
      <c r="JS784">
        <v>2.5708</v>
      </c>
      <c r="JT784">
        <v>37.5781</v>
      </c>
      <c r="JU784">
        <v>23.9649</v>
      </c>
      <c r="JV784">
        <v>18</v>
      </c>
      <c r="JW784">
        <v>477.242</v>
      </c>
      <c r="JX784">
        <v>456.258</v>
      </c>
      <c r="JY784">
        <v>26.798</v>
      </c>
      <c r="JZ784">
        <v>28.9373</v>
      </c>
      <c r="KA784">
        <v>29.9993</v>
      </c>
      <c r="KB784">
        <v>28.7051</v>
      </c>
      <c r="KC784">
        <v>28.7864</v>
      </c>
      <c r="KD784">
        <v>63.879</v>
      </c>
      <c r="KE784">
        <v>17.3424</v>
      </c>
      <c r="KF784">
        <v>19.6027</v>
      </c>
      <c r="KG784">
        <v>26.8369</v>
      </c>
      <c r="KH784">
        <v>1603.85</v>
      </c>
      <c r="KI784">
        <v>21.4068</v>
      </c>
      <c r="KJ784">
        <v>100.952</v>
      </c>
      <c r="KK784">
        <v>100.293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2025-09-30T21:09:27Z</dcterms:created>
  <dcterms:modified xsi:type="dcterms:W3CDTF">2025-09-30T21:09:27Z</dcterms:modified>
</cp:coreProperties>
</file>